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ams Files\"/>
    </mc:Choice>
  </mc:AlternateContent>
  <xr:revisionPtr revIDLastSave="0" documentId="13_ncr:1_{8649B080-2A54-4255-A4A3-72A69E9F23A6}" xr6:coauthVersionLast="47" xr6:coauthVersionMax="47" xr10:uidLastSave="{00000000-0000-0000-0000-000000000000}"/>
  <bookViews>
    <workbookView xWindow="-120" yWindow="-120" windowWidth="20730" windowHeight="11160" activeTab="3" xr2:uid="{88FF3BCA-0AA6-4A73-9671-165F925B22E1}"/>
  </bookViews>
  <sheets>
    <sheet name="Copy" sheetId="1" r:id="rId1"/>
    <sheet name="1" sheetId="2" r:id="rId2"/>
    <sheet name="2" sheetId="3" r:id="rId3"/>
    <sheet name="3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43" i="4" l="1"/>
  <c r="L1898" i="4"/>
  <c r="L1443" i="4" l="1"/>
  <c r="L1162" i="4"/>
  <c r="L980" i="4"/>
  <c r="L442" i="4" l="1"/>
  <c r="L169" i="4"/>
  <c r="M3638" i="4"/>
  <c r="J3638" i="4"/>
  <c r="E3638" i="4"/>
  <c r="L3623" i="4"/>
  <c r="L3622" i="4"/>
  <c r="L3618" i="4"/>
  <c r="M3616" i="4"/>
  <c r="I3616" i="4"/>
  <c r="H3616" i="4"/>
  <c r="G3616" i="4"/>
  <c r="E3616" i="4"/>
  <c r="D3616" i="4"/>
  <c r="J3615" i="4"/>
  <c r="F3615" i="4"/>
  <c r="J3614" i="4"/>
  <c r="F3614" i="4"/>
  <c r="J3613" i="4"/>
  <c r="F3613" i="4"/>
  <c r="J3612" i="4"/>
  <c r="F3612" i="4"/>
  <c r="J3611" i="4"/>
  <c r="F3611" i="4"/>
  <c r="J3610" i="4"/>
  <c r="F3610" i="4"/>
  <c r="J3609" i="4"/>
  <c r="F3609" i="4"/>
  <c r="J3608" i="4"/>
  <c r="F3608" i="4"/>
  <c r="J3607" i="4"/>
  <c r="F3607" i="4"/>
  <c r="J3606" i="4"/>
  <c r="F3606" i="4"/>
  <c r="J3605" i="4"/>
  <c r="F3605" i="4"/>
  <c r="J3604" i="4"/>
  <c r="F3604" i="4"/>
  <c r="J3603" i="4"/>
  <c r="F3603" i="4"/>
  <c r="J3602" i="4"/>
  <c r="F3602" i="4"/>
  <c r="J3601" i="4"/>
  <c r="F3601" i="4"/>
  <c r="J3600" i="4"/>
  <c r="F3600" i="4"/>
  <c r="J3599" i="4"/>
  <c r="F3599" i="4"/>
  <c r="J3598" i="4"/>
  <c r="F3598" i="4"/>
  <c r="J3597" i="4"/>
  <c r="F3597" i="4"/>
  <c r="J3596" i="4"/>
  <c r="F3596" i="4"/>
  <c r="J3595" i="4"/>
  <c r="F3595" i="4"/>
  <c r="J3594" i="4"/>
  <c r="F3594" i="4"/>
  <c r="J3593" i="4"/>
  <c r="F3593" i="4"/>
  <c r="J3592" i="4"/>
  <c r="F3592" i="4"/>
  <c r="J3591" i="4"/>
  <c r="F3591" i="4"/>
  <c r="J3590" i="4"/>
  <c r="F3590" i="4"/>
  <c r="J3589" i="4"/>
  <c r="F3589" i="4"/>
  <c r="J3588" i="4"/>
  <c r="F3588" i="4"/>
  <c r="J3587" i="4"/>
  <c r="F3587" i="4"/>
  <c r="J3586" i="4"/>
  <c r="F3586" i="4"/>
  <c r="J3585" i="4"/>
  <c r="F3585" i="4"/>
  <c r="J3584" i="4"/>
  <c r="F3584" i="4"/>
  <c r="J3583" i="4"/>
  <c r="F3583" i="4"/>
  <c r="J3582" i="4"/>
  <c r="F3582" i="4"/>
  <c r="J3581" i="4"/>
  <c r="F3581" i="4"/>
  <c r="J3580" i="4"/>
  <c r="F3580" i="4"/>
  <c r="J3579" i="4"/>
  <c r="F3579" i="4"/>
  <c r="J3578" i="4"/>
  <c r="F3578" i="4"/>
  <c r="J3577" i="4"/>
  <c r="F3577" i="4"/>
  <c r="J3576" i="4"/>
  <c r="F3576" i="4"/>
  <c r="J3575" i="4"/>
  <c r="F3575" i="4"/>
  <c r="J3574" i="4"/>
  <c r="F3574" i="4"/>
  <c r="J3573" i="4"/>
  <c r="F3573" i="4"/>
  <c r="J3572" i="4"/>
  <c r="F3572" i="4"/>
  <c r="J3571" i="4"/>
  <c r="F3571" i="4"/>
  <c r="J3570" i="4"/>
  <c r="F3570" i="4"/>
  <c r="J3569" i="4"/>
  <c r="F3569" i="4"/>
  <c r="J3568" i="4"/>
  <c r="F3568" i="4"/>
  <c r="J3567" i="4"/>
  <c r="F3567" i="4"/>
  <c r="J3566" i="4"/>
  <c r="F3566" i="4"/>
  <c r="J3565" i="4"/>
  <c r="F3565" i="4"/>
  <c r="J3564" i="4"/>
  <c r="F3564" i="4"/>
  <c r="J3563" i="4"/>
  <c r="F3563" i="4"/>
  <c r="J3562" i="4"/>
  <c r="F3562" i="4"/>
  <c r="J3561" i="4"/>
  <c r="F3561" i="4"/>
  <c r="J3560" i="4"/>
  <c r="F3560" i="4"/>
  <c r="J3559" i="4"/>
  <c r="F3559" i="4"/>
  <c r="J3558" i="4"/>
  <c r="F3558" i="4"/>
  <c r="J3557" i="4"/>
  <c r="F3557" i="4"/>
  <c r="J3556" i="4"/>
  <c r="F3556" i="4"/>
  <c r="J3555" i="4"/>
  <c r="F3555" i="4"/>
  <c r="J3554" i="4"/>
  <c r="J3616" i="4" s="1"/>
  <c r="F3554" i="4"/>
  <c r="F3616" i="4" s="1"/>
  <c r="M3547" i="4"/>
  <c r="J3547" i="4"/>
  <c r="E3547" i="4"/>
  <c r="L3532" i="4"/>
  <c r="L3531" i="4"/>
  <c r="L3527" i="4"/>
  <c r="M3525" i="4"/>
  <c r="I3525" i="4"/>
  <c r="H3525" i="4"/>
  <c r="G3525" i="4"/>
  <c r="E3525" i="4"/>
  <c r="D3525" i="4"/>
  <c r="J3524" i="4"/>
  <c r="F3524" i="4"/>
  <c r="J3523" i="4"/>
  <c r="F3523" i="4"/>
  <c r="J3522" i="4"/>
  <c r="F3522" i="4"/>
  <c r="J3521" i="4"/>
  <c r="F3521" i="4"/>
  <c r="J3520" i="4"/>
  <c r="F3520" i="4"/>
  <c r="J3519" i="4"/>
  <c r="F3519" i="4"/>
  <c r="J3518" i="4"/>
  <c r="F3518" i="4"/>
  <c r="J3517" i="4"/>
  <c r="F3517" i="4"/>
  <c r="J3516" i="4"/>
  <c r="F3516" i="4"/>
  <c r="J3515" i="4"/>
  <c r="F3515" i="4"/>
  <c r="J3514" i="4"/>
  <c r="F3514" i="4"/>
  <c r="J3513" i="4"/>
  <c r="F3513" i="4"/>
  <c r="J3512" i="4"/>
  <c r="F3512" i="4"/>
  <c r="J3511" i="4"/>
  <c r="F3511" i="4"/>
  <c r="J3510" i="4"/>
  <c r="F3510" i="4"/>
  <c r="J3509" i="4"/>
  <c r="F3509" i="4"/>
  <c r="J3508" i="4"/>
  <c r="F3508" i="4"/>
  <c r="J3507" i="4"/>
  <c r="F3507" i="4"/>
  <c r="J3506" i="4"/>
  <c r="F3506" i="4"/>
  <c r="J3505" i="4"/>
  <c r="F3505" i="4"/>
  <c r="J3504" i="4"/>
  <c r="F3504" i="4"/>
  <c r="J3503" i="4"/>
  <c r="F3503" i="4"/>
  <c r="J3502" i="4"/>
  <c r="F3502" i="4"/>
  <c r="J3501" i="4"/>
  <c r="F3501" i="4"/>
  <c r="J3500" i="4"/>
  <c r="F3500" i="4"/>
  <c r="J3499" i="4"/>
  <c r="F3499" i="4"/>
  <c r="J3498" i="4"/>
  <c r="F3498" i="4"/>
  <c r="J3497" i="4"/>
  <c r="F3497" i="4"/>
  <c r="J3496" i="4"/>
  <c r="F3496" i="4"/>
  <c r="J3495" i="4"/>
  <c r="F3495" i="4"/>
  <c r="J3494" i="4"/>
  <c r="F3494" i="4"/>
  <c r="J3493" i="4"/>
  <c r="F3493" i="4"/>
  <c r="J3492" i="4"/>
  <c r="F3492" i="4"/>
  <c r="J3491" i="4"/>
  <c r="F3491" i="4"/>
  <c r="J3490" i="4"/>
  <c r="F3490" i="4"/>
  <c r="J3489" i="4"/>
  <c r="F3489" i="4"/>
  <c r="J3488" i="4"/>
  <c r="F3488" i="4"/>
  <c r="J3487" i="4"/>
  <c r="F3487" i="4"/>
  <c r="J3486" i="4"/>
  <c r="F3486" i="4"/>
  <c r="J3485" i="4"/>
  <c r="F3485" i="4"/>
  <c r="J3484" i="4"/>
  <c r="F3484" i="4"/>
  <c r="J3483" i="4"/>
  <c r="F3483" i="4"/>
  <c r="J3482" i="4"/>
  <c r="F3482" i="4"/>
  <c r="J3481" i="4"/>
  <c r="F3481" i="4"/>
  <c r="J3480" i="4"/>
  <c r="F3480" i="4"/>
  <c r="J3479" i="4"/>
  <c r="F3479" i="4"/>
  <c r="J3478" i="4"/>
  <c r="F3478" i="4"/>
  <c r="J3477" i="4"/>
  <c r="F3477" i="4"/>
  <c r="J3476" i="4"/>
  <c r="F3476" i="4"/>
  <c r="J3475" i="4"/>
  <c r="F3475" i="4"/>
  <c r="J3474" i="4"/>
  <c r="F3474" i="4"/>
  <c r="J3473" i="4"/>
  <c r="F3473" i="4"/>
  <c r="J3472" i="4"/>
  <c r="F3472" i="4"/>
  <c r="J3471" i="4"/>
  <c r="F3471" i="4"/>
  <c r="J3470" i="4"/>
  <c r="F3470" i="4"/>
  <c r="J3469" i="4"/>
  <c r="F3469" i="4"/>
  <c r="J3468" i="4"/>
  <c r="F3468" i="4"/>
  <c r="J3467" i="4"/>
  <c r="F3467" i="4"/>
  <c r="J3466" i="4"/>
  <c r="F3466" i="4"/>
  <c r="J3465" i="4"/>
  <c r="F3465" i="4"/>
  <c r="J3464" i="4"/>
  <c r="F3464" i="4"/>
  <c r="J3463" i="4"/>
  <c r="F3463" i="4"/>
  <c r="F3525" i="4" s="1"/>
  <c r="M3456" i="4"/>
  <c r="L3441" i="4" s="1"/>
  <c r="J3456" i="4"/>
  <c r="E3456" i="4"/>
  <c r="L3440" i="4"/>
  <c r="L3436" i="4"/>
  <c r="M3434" i="4"/>
  <c r="I3434" i="4"/>
  <c r="H3434" i="4"/>
  <c r="G3434" i="4"/>
  <c r="E3434" i="4"/>
  <c r="D3434" i="4"/>
  <c r="J3433" i="4"/>
  <c r="F3433" i="4"/>
  <c r="J3432" i="4"/>
  <c r="F3432" i="4"/>
  <c r="J3431" i="4"/>
  <c r="F3431" i="4"/>
  <c r="J3430" i="4"/>
  <c r="F3430" i="4"/>
  <c r="J3429" i="4"/>
  <c r="F3429" i="4"/>
  <c r="J3428" i="4"/>
  <c r="F3428" i="4"/>
  <c r="J3427" i="4"/>
  <c r="F3427" i="4"/>
  <c r="J3426" i="4"/>
  <c r="F3426" i="4"/>
  <c r="J3425" i="4"/>
  <c r="F3425" i="4"/>
  <c r="J3424" i="4"/>
  <c r="F3424" i="4"/>
  <c r="J3423" i="4"/>
  <c r="F3423" i="4"/>
  <c r="J3422" i="4"/>
  <c r="F3422" i="4"/>
  <c r="J3421" i="4"/>
  <c r="F3421" i="4"/>
  <c r="J3420" i="4"/>
  <c r="F3420" i="4"/>
  <c r="J3419" i="4"/>
  <c r="F3419" i="4"/>
  <c r="J3418" i="4"/>
  <c r="F3418" i="4"/>
  <c r="J3417" i="4"/>
  <c r="F3417" i="4"/>
  <c r="J3416" i="4"/>
  <c r="F3416" i="4"/>
  <c r="J3415" i="4"/>
  <c r="F3415" i="4"/>
  <c r="J3414" i="4"/>
  <c r="F3414" i="4"/>
  <c r="J3413" i="4"/>
  <c r="F3413" i="4"/>
  <c r="J3412" i="4"/>
  <c r="F3412" i="4"/>
  <c r="J3411" i="4"/>
  <c r="F3411" i="4"/>
  <c r="J3410" i="4"/>
  <c r="F3410" i="4"/>
  <c r="J3409" i="4"/>
  <c r="F3409" i="4"/>
  <c r="J3408" i="4"/>
  <c r="F3408" i="4"/>
  <c r="J3407" i="4"/>
  <c r="F3407" i="4"/>
  <c r="J3406" i="4"/>
  <c r="F3406" i="4"/>
  <c r="J3405" i="4"/>
  <c r="F3405" i="4"/>
  <c r="J3404" i="4"/>
  <c r="F3404" i="4"/>
  <c r="J3403" i="4"/>
  <c r="F3403" i="4"/>
  <c r="J3402" i="4"/>
  <c r="F3402" i="4"/>
  <c r="J3401" i="4"/>
  <c r="F3401" i="4"/>
  <c r="J3400" i="4"/>
  <c r="F3400" i="4"/>
  <c r="J3399" i="4"/>
  <c r="F3399" i="4"/>
  <c r="J3398" i="4"/>
  <c r="F3398" i="4"/>
  <c r="J3397" i="4"/>
  <c r="F3397" i="4"/>
  <c r="J3396" i="4"/>
  <c r="F3396" i="4"/>
  <c r="J3395" i="4"/>
  <c r="F3395" i="4"/>
  <c r="J3394" i="4"/>
  <c r="F3394" i="4"/>
  <c r="J3393" i="4"/>
  <c r="F3393" i="4"/>
  <c r="J3392" i="4"/>
  <c r="F3392" i="4"/>
  <c r="J3391" i="4"/>
  <c r="F3391" i="4"/>
  <c r="J3390" i="4"/>
  <c r="F3390" i="4"/>
  <c r="J3389" i="4"/>
  <c r="F3389" i="4"/>
  <c r="J3388" i="4"/>
  <c r="F3388" i="4"/>
  <c r="J3387" i="4"/>
  <c r="F3387" i="4"/>
  <c r="J3386" i="4"/>
  <c r="F3386" i="4"/>
  <c r="J3385" i="4"/>
  <c r="F3385" i="4"/>
  <c r="J3384" i="4"/>
  <c r="F3384" i="4"/>
  <c r="J3383" i="4"/>
  <c r="F3383" i="4"/>
  <c r="J3382" i="4"/>
  <c r="F3382" i="4"/>
  <c r="J3381" i="4"/>
  <c r="F3381" i="4"/>
  <c r="J3380" i="4"/>
  <c r="F3380" i="4"/>
  <c r="J3379" i="4"/>
  <c r="F3379" i="4"/>
  <c r="J3378" i="4"/>
  <c r="F3378" i="4"/>
  <c r="J3377" i="4"/>
  <c r="F3377" i="4"/>
  <c r="J3376" i="4"/>
  <c r="F3376" i="4"/>
  <c r="J3375" i="4"/>
  <c r="F3375" i="4"/>
  <c r="J3374" i="4"/>
  <c r="F3374" i="4"/>
  <c r="J3373" i="4"/>
  <c r="F3373" i="4"/>
  <c r="J3372" i="4"/>
  <c r="J3434" i="4" s="1"/>
  <c r="F3372" i="4"/>
  <c r="M3365" i="4"/>
  <c r="L3350" i="4" s="1"/>
  <c r="J3365" i="4"/>
  <c r="E3365" i="4"/>
  <c r="L3349" i="4" s="1"/>
  <c r="L3345" i="4"/>
  <c r="M3343" i="4"/>
  <c r="I3343" i="4"/>
  <c r="H3343" i="4"/>
  <c r="G3343" i="4"/>
  <c r="E3343" i="4"/>
  <c r="D3343" i="4"/>
  <c r="J3342" i="4"/>
  <c r="F3342" i="4"/>
  <c r="J3341" i="4"/>
  <c r="F3341" i="4"/>
  <c r="J3340" i="4"/>
  <c r="F3340" i="4"/>
  <c r="J3339" i="4"/>
  <c r="F3339" i="4"/>
  <c r="J3338" i="4"/>
  <c r="F3338" i="4"/>
  <c r="J3337" i="4"/>
  <c r="F3337" i="4"/>
  <c r="J3336" i="4"/>
  <c r="F3336" i="4"/>
  <c r="J3335" i="4"/>
  <c r="F3335" i="4"/>
  <c r="J3334" i="4"/>
  <c r="F3334" i="4"/>
  <c r="J3333" i="4"/>
  <c r="F3333" i="4"/>
  <c r="J3332" i="4"/>
  <c r="F3332" i="4"/>
  <c r="J3331" i="4"/>
  <c r="F3331" i="4"/>
  <c r="J3330" i="4"/>
  <c r="F3330" i="4"/>
  <c r="J3329" i="4"/>
  <c r="F3329" i="4"/>
  <c r="J3328" i="4"/>
  <c r="F3328" i="4"/>
  <c r="J3327" i="4"/>
  <c r="F3327" i="4"/>
  <c r="J3326" i="4"/>
  <c r="F3326" i="4"/>
  <c r="J3325" i="4"/>
  <c r="F3325" i="4"/>
  <c r="J3324" i="4"/>
  <c r="F3324" i="4"/>
  <c r="J3323" i="4"/>
  <c r="F3323" i="4"/>
  <c r="J3322" i="4"/>
  <c r="F3322" i="4"/>
  <c r="J3321" i="4"/>
  <c r="F3321" i="4"/>
  <c r="J3320" i="4"/>
  <c r="F3320" i="4"/>
  <c r="J3319" i="4"/>
  <c r="F3319" i="4"/>
  <c r="J3318" i="4"/>
  <c r="F3318" i="4"/>
  <c r="J3317" i="4"/>
  <c r="F3317" i="4"/>
  <c r="J3316" i="4"/>
  <c r="F3316" i="4"/>
  <c r="J3315" i="4"/>
  <c r="F3315" i="4"/>
  <c r="J3314" i="4"/>
  <c r="F3314" i="4"/>
  <c r="J3313" i="4"/>
  <c r="F3313" i="4"/>
  <c r="J3312" i="4"/>
  <c r="F3312" i="4"/>
  <c r="J3311" i="4"/>
  <c r="F3311" i="4"/>
  <c r="J3310" i="4"/>
  <c r="F3310" i="4"/>
  <c r="J3309" i="4"/>
  <c r="F3309" i="4"/>
  <c r="J3308" i="4"/>
  <c r="F3308" i="4"/>
  <c r="J3307" i="4"/>
  <c r="F3307" i="4"/>
  <c r="J3306" i="4"/>
  <c r="F3306" i="4"/>
  <c r="J3305" i="4"/>
  <c r="F3305" i="4"/>
  <c r="J3304" i="4"/>
  <c r="F3304" i="4"/>
  <c r="J3303" i="4"/>
  <c r="F3303" i="4"/>
  <c r="J3302" i="4"/>
  <c r="F3302" i="4"/>
  <c r="J3301" i="4"/>
  <c r="F3301" i="4"/>
  <c r="J3300" i="4"/>
  <c r="F3300" i="4"/>
  <c r="J3299" i="4"/>
  <c r="F3299" i="4"/>
  <c r="J3298" i="4"/>
  <c r="F3298" i="4"/>
  <c r="J3297" i="4"/>
  <c r="F3297" i="4"/>
  <c r="J3296" i="4"/>
  <c r="F3296" i="4"/>
  <c r="J3295" i="4"/>
  <c r="F3295" i="4"/>
  <c r="J3294" i="4"/>
  <c r="F3294" i="4"/>
  <c r="J3293" i="4"/>
  <c r="F3293" i="4"/>
  <c r="J3292" i="4"/>
  <c r="F3292" i="4"/>
  <c r="J3291" i="4"/>
  <c r="F3291" i="4"/>
  <c r="J3290" i="4"/>
  <c r="F3290" i="4"/>
  <c r="J3289" i="4"/>
  <c r="F3289" i="4"/>
  <c r="J3288" i="4"/>
  <c r="F3288" i="4"/>
  <c r="J3287" i="4"/>
  <c r="F3287" i="4"/>
  <c r="J3286" i="4"/>
  <c r="F3286" i="4"/>
  <c r="J3285" i="4"/>
  <c r="F3285" i="4"/>
  <c r="J3284" i="4"/>
  <c r="F3284" i="4"/>
  <c r="J3283" i="4"/>
  <c r="F3283" i="4"/>
  <c r="J3282" i="4"/>
  <c r="F3282" i="4"/>
  <c r="J3281" i="4"/>
  <c r="J3343" i="4" s="1"/>
  <c r="F3281" i="4"/>
  <c r="M3274" i="4"/>
  <c r="L3259" i="4" s="1"/>
  <c r="J3274" i="4"/>
  <c r="E3274" i="4"/>
  <c r="L3258" i="4" s="1"/>
  <c r="L3254" i="4"/>
  <c r="M3252" i="4"/>
  <c r="I3252" i="4"/>
  <c r="H3252" i="4"/>
  <c r="G3252" i="4"/>
  <c r="E3252" i="4"/>
  <c r="D3252" i="4"/>
  <c r="J3251" i="4"/>
  <c r="F3251" i="4"/>
  <c r="J3250" i="4"/>
  <c r="F3250" i="4"/>
  <c r="J3249" i="4"/>
  <c r="F3249" i="4"/>
  <c r="J3248" i="4"/>
  <c r="F3248" i="4"/>
  <c r="J3247" i="4"/>
  <c r="F3247" i="4"/>
  <c r="J3246" i="4"/>
  <c r="F3246" i="4"/>
  <c r="J3245" i="4"/>
  <c r="F3245" i="4"/>
  <c r="J3244" i="4"/>
  <c r="F3244" i="4"/>
  <c r="J3243" i="4"/>
  <c r="F3243" i="4"/>
  <c r="J3242" i="4"/>
  <c r="F3242" i="4"/>
  <c r="J3241" i="4"/>
  <c r="F3241" i="4"/>
  <c r="J3240" i="4"/>
  <c r="F3240" i="4"/>
  <c r="J3239" i="4"/>
  <c r="F3239" i="4"/>
  <c r="J3238" i="4"/>
  <c r="F3238" i="4"/>
  <c r="J3237" i="4"/>
  <c r="F3237" i="4"/>
  <c r="J3236" i="4"/>
  <c r="F3236" i="4"/>
  <c r="J3235" i="4"/>
  <c r="F3235" i="4"/>
  <c r="J3234" i="4"/>
  <c r="F3234" i="4"/>
  <c r="J3233" i="4"/>
  <c r="F3233" i="4"/>
  <c r="J3232" i="4"/>
  <c r="F3232" i="4"/>
  <c r="J3231" i="4"/>
  <c r="F3231" i="4"/>
  <c r="J3230" i="4"/>
  <c r="F3230" i="4"/>
  <c r="J3229" i="4"/>
  <c r="F3229" i="4"/>
  <c r="J3228" i="4"/>
  <c r="F3228" i="4"/>
  <c r="J3227" i="4"/>
  <c r="F3227" i="4"/>
  <c r="J3226" i="4"/>
  <c r="F3226" i="4"/>
  <c r="J3225" i="4"/>
  <c r="F3225" i="4"/>
  <c r="J3224" i="4"/>
  <c r="F3224" i="4"/>
  <c r="J3223" i="4"/>
  <c r="F3223" i="4"/>
  <c r="J3222" i="4"/>
  <c r="F3222" i="4"/>
  <c r="J3221" i="4"/>
  <c r="F3221" i="4"/>
  <c r="J3220" i="4"/>
  <c r="F3220" i="4"/>
  <c r="J3219" i="4"/>
  <c r="F3219" i="4"/>
  <c r="J3218" i="4"/>
  <c r="F3218" i="4"/>
  <c r="J3217" i="4"/>
  <c r="F3217" i="4"/>
  <c r="J3216" i="4"/>
  <c r="F3216" i="4"/>
  <c r="J3215" i="4"/>
  <c r="F3215" i="4"/>
  <c r="J3214" i="4"/>
  <c r="F3214" i="4"/>
  <c r="J3213" i="4"/>
  <c r="F3213" i="4"/>
  <c r="J3212" i="4"/>
  <c r="F3212" i="4"/>
  <c r="J3211" i="4"/>
  <c r="F3211" i="4"/>
  <c r="J3210" i="4"/>
  <c r="F3210" i="4"/>
  <c r="J3209" i="4"/>
  <c r="F3209" i="4"/>
  <c r="J3208" i="4"/>
  <c r="F3208" i="4"/>
  <c r="J3207" i="4"/>
  <c r="F3207" i="4"/>
  <c r="J3206" i="4"/>
  <c r="F3206" i="4"/>
  <c r="J3205" i="4"/>
  <c r="F3205" i="4"/>
  <c r="J3204" i="4"/>
  <c r="F3204" i="4"/>
  <c r="J3203" i="4"/>
  <c r="F3203" i="4"/>
  <c r="J3202" i="4"/>
  <c r="F3202" i="4"/>
  <c r="J3201" i="4"/>
  <c r="F3201" i="4"/>
  <c r="J3200" i="4"/>
  <c r="F3200" i="4"/>
  <c r="J3199" i="4"/>
  <c r="F3199" i="4"/>
  <c r="J3198" i="4"/>
  <c r="F3198" i="4"/>
  <c r="J3197" i="4"/>
  <c r="F3197" i="4"/>
  <c r="J3196" i="4"/>
  <c r="F3196" i="4"/>
  <c r="J3195" i="4"/>
  <c r="F3195" i="4"/>
  <c r="J3194" i="4"/>
  <c r="F3194" i="4"/>
  <c r="J3193" i="4"/>
  <c r="F3193" i="4"/>
  <c r="J3192" i="4"/>
  <c r="F3192" i="4"/>
  <c r="J3191" i="4"/>
  <c r="F3191" i="4"/>
  <c r="J3190" i="4"/>
  <c r="J3252" i="4" s="1"/>
  <c r="F3190" i="4"/>
  <c r="F3252" i="4" s="1"/>
  <c r="M3183" i="4"/>
  <c r="L3168" i="4" s="1"/>
  <c r="J3183" i="4"/>
  <c r="E3183" i="4"/>
  <c r="L3167" i="4"/>
  <c r="L3163" i="4"/>
  <c r="M3161" i="4"/>
  <c r="I3161" i="4"/>
  <c r="H3161" i="4"/>
  <c r="G3161" i="4"/>
  <c r="E3161" i="4"/>
  <c r="D3161" i="4"/>
  <c r="J3160" i="4"/>
  <c r="F3160" i="4"/>
  <c r="J3159" i="4"/>
  <c r="F3159" i="4"/>
  <c r="J3158" i="4"/>
  <c r="F3158" i="4"/>
  <c r="J3157" i="4"/>
  <c r="F3157" i="4"/>
  <c r="J3156" i="4"/>
  <c r="F3156" i="4"/>
  <c r="J3155" i="4"/>
  <c r="F3155" i="4"/>
  <c r="J3154" i="4"/>
  <c r="F3154" i="4"/>
  <c r="J3153" i="4"/>
  <c r="F3153" i="4"/>
  <c r="J3152" i="4"/>
  <c r="F3152" i="4"/>
  <c r="J3151" i="4"/>
  <c r="F3151" i="4"/>
  <c r="J3150" i="4"/>
  <c r="F3150" i="4"/>
  <c r="J3149" i="4"/>
  <c r="F3149" i="4"/>
  <c r="J3148" i="4"/>
  <c r="F3148" i="4"/>
  <c r="J3147" i="4"/>
  <c r="F3147" i="4"/>
  <c r="J3146" i="4"/>
  <c r="F3146" i="4"/>
  <c r="J3145" i="4"/>
  <c r="F3145" i="4"/>
  <c r="J3144" i="4"/>
  <c r="F3144" i="4"/>
  <c r="J3143" i="4"/>
  <c r="F3143" i="4"/>
  <c r="J3142" i="4"/>
  <c r="F3142" i="4"/>
  <c r="J3141" i="4"/>
  <c r="F3141" i="4"/>
  <c r="J3140" i="4"/>
  <c r="F3140" i="4"/>
  <c r="J3139" i="4"/>
  <c r="F3139" i="4"/>
  <c r="J3138" i="4"/>
  <c r="F3138" i="4"/>
  <c r="J3137" i="4"/>
  <c r="F3137" i="4"/>
  <c r="J3136" i="4"/>
  <c r="F3136" i="4"/>
  <c r="J3135" i="4"/>
  <c r="F3135" i="4"/>
  <c r="J3134" i="4"/>
  <c r="F3134" i="4"/>
  <c r="J3133" i="4"/>
  <c r="F3133" i="4"/>
  <c r="J3132" i="4"/>
  <c r="F3132" i="4"/>
  <c r="J3131" i="4"/>
  <c r="F3131" i="4"/>
  <c r="J3130" i="4"/>
  <c r="F3130" i="4"/>
  <c r="J3129" i="4"/>
  <c r="F3129" i="4"/>
  <c r="J3128" i="4"/>
  <c r="F3128" i="4"/>
  <c r="J3127" i="4"/>
  <c r="F3127" i="4"/>
  <c r="J3126" i="4"/>
  <c r="F3126" i="4"/>
  <c r="J3125" i="4"/>
  <c r="F3125" i="4"/>
  <c r="J3124" i="4"/>
  <c r="F3124" i="4"/>
  <c r="J3123" i="4"/>
  <c r="F3123" i="4"/>
  <c r="J3122" i="4"/>
  <c r="F3122" i="4"/>
  <c r="J3121" i="4"/>
  <c r="F3121" i="4"/>
  <c r="J3120" i="4"/>
  <c r="F3120" i="4"/>
  <c r="J3119" i="4"/>
  <c r="F3119" i="4"/>
  <c r="J3118" i="4"/>
  <c r="F3118" i="4"/>
  <c r="J3117" i="4"/>
  <c r="F3117" i="4"/>
  <c r="J3116" i="4"/>
  <c r="F3116" i="4"/>
  <c r="J3115" i="4"/>
  <c r="F3115" i="4"/>
  <c r="J3114" i="4"/>
  <c r="F3114" i="4"/>
  <c r="J3113" i="4"/>
  <c r="F3113" i="4"/>
  <c r="J3112" i="4"/>
  <c r="F3112" i="4"/>
  <c r="J3111" i="4"/>
  <c r="F3111" i="4"/>
  <c r="J3110" i="4"/>
  <c r="F3110" i="4"/>
  <c r="J3109" i="4"/>
  <c r="F3109" i="4"/>
  <c r="J3108" i="4"/>
  <c r="F3108" i="4"/>
  <c r="J3107" i="4"/>
  <c r="F3107" i="4"/>
  <c r="J3106" i="4"/>
  <c r="F3106" i="4"/>
  <c r="J3105" i="4"/>
  <c r="F3105" i="4"/>
  <c r="J3104" i="4"/>
  <c r="F3104" i="4"/>
  <c r="J3103" i="4"/>
  <c r="F3103" i="4"/>
  <c r="J3102" i="4"/>
  <c r="F3102" i="4"/>
  <c r="J3101" i="4"/>
  <c r="F3101" i="4"/>
  <c r="J3100" i="4"/>
  <c r="F3100" i="4"/>
  <c r="J3099" i="4"/>
  <c r="F3099" i="4"/>
  <c r="F3161" i="4" s="1"/>
  <c r="M3092" i="4"/>
  <c r="L3077" i="4" s="1"/>
  <c r="J3092" i="4"/>
  <c r="E3092" i="4"/>
  <c r="L3076" i="4" s="1"/>
  <c r="L3072" i="4"/>
  <c r="M3070" i="4"/>
  <c r="I3070" i="4"/>
  <c r="H3070" i="4"/>
  <c r="G3070" i="4"/>
  <c r="E3070" i="4"/>
  <c r="D3070" i="4"/>
  <c r="J3069" i="4"/>
  <c r="F3069" i="4"/>
  <c r="J3068" i="4"/>
  <c r="F3068" i="4"/>
  <c r="J3067" i="4"/>
  <c r="F3067" i="4"/>
  <c r="J3066" i="4"/>
  <c r="F3066" i="4"/>
  <c r="J3065" i="4"/>
  <c r="F3065" i="4"/>
  <c r="J3064" i="4"/>
  <c r="F3064" i="4"/>
  <c r="J3063" i="4"/>
  <c r="F3063" i="4"/>
  <c r="J3062" i="4"/>
  <c r="F3062" i="4"/>
  <c r="J3061" i="4"/>
  <c r="F3061" i="4"/>
  <c r="J3060" i="4"/>
  <c r="F3060" i="4"/>
  <c r="J3059" i="4"/>
  <c r="F3059" i="4"/>
  <c r="J3058" i="4"/>
  <c r="F3058" i="4"/>
  <c r="J3057" i="4"/>
  <c r="F3057" i="4"/>
  <c r="J3056" i="4"/>
  <c r="F3056" i="4"/>
  <c r="J3055" i="4"/>
  <c r="F3055" i="4"/>
  <c r="J3054" i="4"/>
  <c r="F3054" i="4"/>
  <c r="J3053" i="4"/>
  <c r="F3053" i="4"/>
  <c r="J3052" i="4"/>
  <c r="F3052" i="4"/>
  <c r="J3051" i="4"/>
  <c r="F3051" i="4"/>
  <c r="J3050" i="4"/>
  <c r="F3050" i="4"/>
  <c r="J3049" i="4"/>
  <c r="F3049" i="4"/>
  <c r="J3048" i="4"/>
  <c r="F3048" i="4"/>
  <c r="J3047" i="4"/>
  <c r="F3047" i="4"/>
  <c r="J3046" i="4"/>
  <c r="F3046" i="4"/>
  <c r="J3045" i="4"/>
  <c r="F3045" i="4"/>
  <c r="J3044" i="4"/>
  <c r="F3044" i="4"/>
  <c r="J3043" i="4"/>
  <c r="F3043" i="4"/>
  <c r="J3042" i="4"/>
  <c r="F3042" i="4"/>
  <c r="J3041" i="4"/>
  <c r="F3041" i="4"/>
  <c r="J3040" i="4"/>
  <c r="F3040" i="4"/>
  <c r="J3039" i="4"/>
  <c r="F3039" i="4"/>
  <c r="J3038" i="4"/>
  <c r="F3038" i="4"/>
  <c r="J3037" i="4"/>
  <c r="F3037" i="4"/>
  <c r="J3036" i="4"/>
  <c r="F3036" i="4"/>
  <c r="J3035" i="4"/>
  <c r="F3035" i="4"/>
  <c r="J3034" i="4"/>
  <c r="F3034" i="4"/>
  <c r="J3033" i="4"/>
  <c r="F3033" i="4"/>
  <c r="J3032" i="4"/>
  <c r="F3032" i="4"/>
  <c r="J3031" i="4"/>
  <c r="F3031" i="4"/>
  <c r="J3030" i="4"/>
  <c r="F3030" i="4"/>
  <c r="J3029" i="4"/>
  <c r="F3029" i="4"/>
  <c r="J3028" i="4"/>
  <c r="F3028" i="4"/>
  <c r="J3027" i="4"/>
  <c r="F3027" i="4"/>
  <c r="J3026" i="4"/>
  <c r="F3026" i="4"/>
  <c r="J3025" i="4"/>
  <c r="F3025" i="4"/>
  <c r="J3024" i="4"/>
  <c r="F3024" i="4"/>
  <c r="J3023" i="4"/>
  <c r="F3023" i="4"/>
  <c r="J3022" i="4"/>
  <c r="F3022" i="4"/>
  <c r="J3021" i="4"/>
  <c r="F3021" i="4"/>
  <c r="J3020" i="4"/>
  <c r="F3020" i="4"/>
  <c r="J3019" i="4"/>
  <c r="F3019" i="4"/>
  <c r="J3018" i="4"/>
  <c r="F3018" i="4"/>
  <c r="J3017" i="4"/>
  <c r="F3017" i="4"/>
  <c r="J3016" i="4"/>
  <c r="F3016" i="4"/>
  <c r="J3015" i="4"/>
  <c r="F3015" i="4"/>
  <c r="J3014" i="4"/>
  <c r="F3014" i="4"/>
  <c r="J3013" i="4"/>
  <c r="F3013" i="4"/>
  <c r="J3012" i="4"/>
  <c r="F3012" i="4"/>
  <c r="J3011" i="4"/>
  <c r="F3011" i="4"/>
  <c r="J3010" i="4"/>
  <c r="F3010" i="4"/>
  <c r="J3009" i="4"/>
  <c r="F3009" i="4"/>
  <c r="J3008" i="4"/>
  <c r="J3070" i="4" s="1"/>
  <c r="F3008" i="4"/>
  <c r="F3070" i="4" s="1"/>
  <c r="M3001" i="4"/>
  <c r="L2986" i="4" s="1"/>
  <c r="J3001" i="4"/>
  <c r="E3001" i="4"/>
  <c r="L2985" i="4"/>
  <c r="L2981" i="4"/>
  <c r="M2979" i="4"/>
  <c r="I2979" i="4"/>
  <c r="H2979" i="4"/>
  <c r="G2979" i="4"/>
  <c r="E2979" i="4"/>
  <c r="D2979" i="4"/>
  <c r="J2978" i="4"/>
  <c r="F2978" i="4"/>
  <c r="J2977" i="4"/>
  <c r="F2977" i="4"/>
  <c r="J2976" i="4"/>
  <c r="F2976" i="4"/>
  <c r="J2975" i="4"/>
  <c r="F2975" i="4"/>
  <c r="J2974" i="4"/>
  <c r="F2974" i="4"/>
  <c r="J2973" i="4"/>
  <c r="F2973" i="4"/>
  <c r="J2972" i="4"/>
  <c r="F2972" i="4"/>
  <c r="J2971" i="4"/>
  <c r="F2971" i="4"/>
  <c r="J2970" i="4"/>
  <c r="F2970" i="4"/>
  <c r="J2969" i="4"/>
  <c r="F2969" i="4"/>
  <c r="J2968" i="4"/>
  <c r="F2968" i="4"/>
  <c r="J2967" i="4"/>
  <c r="F2967" i="4"/>
  <c r="J2966" i="4"/>
  <c r="F2966" i="4"/>
  <c r="J2965" i="4"/>
  <c r="F2965" i="4"/>
  <c r="J2964" i="4"/>
  <c r="F2964" i="4"/>
  <c r="J2963" i="4"/>
  <c r="F2963" i="4"/>
  <c r="J2962" i="4"/>
  <c r="F2962" i="4"/>
  <c r="J2961" i="4"/>
  <c r="F2961" i="4"/>
  <c r="J2960" i="4"/>
  <c r="F2960" i="4"/>
  <c r="J2959" i="4"/>
  <c r="F2959" i="4"/>
  <c r="J2958" i="4"/>
  <c r="F2958" i="4"/>
  <c r="J2957" i="4"/>
  <c r="F2957" i="4"/>
  <c r="J2956" i="4"/>
  <c r="F2956" i="4"/>
  <c r="J2955" i="4"/>
  <c r="F2955" i="4"/>
  <c r="J2954" i="4"/>
  <c r="F2954" i="4"/>
  <c r="J2953" i="4"/>
  <c r="F2953" i="4"/>
  <c r="J2952" i="4"/>
  <c r="F2952" i="4"/>
  <c r="J2951" i="4"/>
  <c r="F2951" i="4"/>
  <c r="J2950" i="4"/>
  <c r="F2950" i="4"/>
  <c r="J2949" i="4"/>
  <c r="F2949" i="4"/>
  <c r="J2948" i="4"/>
  <c r="F2948" i="4"/>
  <c r="J2947" i="4"/>
  <c r="F2947" i="4"/>
  <c r="J2946" i="4"/>
  <c r="F2946" i="4"/>
  <c r="J2945" i="4"/>
  <c r="F2945" i="4"/>
  <c r="J2944" i="4"/>
  <c r="F2944" i="4"/>
  <c r="J2943" i="4"/>
  <c r="F2943" i="4"/>
  <c r="J2942" i="4"/>
  <c r="F2942" i="4"/>
  <c r="J2941" i="4"/>
  <c r="F2941" i="4"/>
  <c r="J2940" i="4"/>
  <c r="F2940" i="4"/>
  <c r="J2939" i="4"/>
  <c r="F2939" i="4"/>
  <c r="J2938" i="4"/>
  <c r="F2938" i="4"/>
  <c r="J2937" i="4"/>
  <c r="F2937" i="4"/>
  <c r="J2936" i="4"/>
  <c r="F2936" i="4"/>
  <c r="J2935" i="4"/>
  <c r="F2935" i="4"/>
  <c r="J2934" i="4"/>
  <c r="F2934" i="4"/>
  <c r="J2933" i="4"/>
  <c r="F2933" i="4"/>
  <c r="J2932" i="4"/>
  <c r="F2932" i="4"/>
  <c r="J2931" i="4"/>
  <c r="F2931" i="4"/>
  <c r="J2930" i="4"/>
  <c r="F2930" i="4"/>
  <c r="J2929" i="4"/>
  <c r="F2929" i="4"/>
  <c r="J2928" i="4"/>
  <c r="F2928" i="4"/>
  <c r="J2927" i="4"/>
  <c r="F2927" i="4"/>
  <c r="J2926" i="4"/>
  <c r="F2926" i="4"/>
  <c r="J2925" i="4"/>
  <c r="F2925" i="4"/>
  <c r="J2924" i="4"/>
  <c r="F2924" i="4"/>
  <c r="J2923" i="4"/>
  <c r="F2923" i="4"/>
  <c r="J2922" i="4"/>
  <c r="F2922" i="4"/>
  <c r="J2921" i="4"/>
  <c r="F2921" i="4"/>
  <c r="J2920" i="4"/>
  <c r="F2920" i="4"/>
  <c r="J2919" i="4"/>
  <c r="F2919" i="4"/>
  <c r="J2918" i="4"/>
  <c r="F2918" i="4"/>
  <c r="J2917" i="4"/>
  <c r="J2979" i="4" s="1"/>
  <c r="F2917" i="4"/>
  <c r="F2979" i="4" s="1"/>
  <c r="M2910" i="4"/>
  <c r="L2895" i="4" s="1"/>
  <c r="J2910" i="4"/>
  <c r="E2910" i="4"/>
  <c r="L2894" i="4"/>
  <c r="L2890" i="4"/>
  <c r="M2888" i="4"/>
  <c r="I2888" i="4"/>
  <c r="H2888" i="4"/>
  <c r="G2888" i="4"/>
  <c r="E2888" i="4"/>
  <c r="D2888" i="4"/>
  <c r="J2887" i="4"/>
  <c r="F2887" i="4"/>
  <c r="J2886" i="4"/>
  <c r="F2886" i="4"/>
  <c r="J2885" i="4"/>
  <c r="F2885" i="4"/>
  <c r="J2884" i="4"/>
  <c r="F2884" i="4"/>
  <c r="J2883" i="4"/>
  <c r="F2883" i="4"/>
  <c r="J2882" i="4"/>
  <c r="F2882" i="4"/>
  <c r="J2881" i="4"/>
  <c r="F2881" i="4"/>
  <c r="J2880" i="4"/>
  <c r="F2880" i="4"/>
  <c r="J2879" i="4"/>
  <c r="F2879" i="4"/>
  <c r="J2878" i="4"/>
  <c r="F2878" i="4"/>
  <c r="J2877" i="4"/>
  <c r="F2877" i="4"/>
  <c r="J2876" i="4"/>
  <c r="F2876" i="4"/>
  <c r="J2875" i="4"/>
  <c r="F2875" i="4"/>
  <c r="J2874" i="4"/>
  <c r="F2874" i="4"/>
  <c r="J2873" i="4"/>
  <c r="F2873" i="4"/>
  <c r="J2872" i="4"/>
  <c r="F2872" i="4"/>
  <c r="J2871" i="4"/>
  <c r="F2871" i="4"/>
  <c r="J2870" i="4"/>
  <c r="F2870" i="4"/>
  <c r="J2869" i="4"/>
  <c r="F2869" i="4"/>
  <c r="J2868" i="4"/>
  <c r="F2868" i="4"/>
  <c r="J2867" i="4"/>
  <c r="F2867" i="4"/>
  <c r="J2866" i="4"/>
  <c r="F2866" i="4"/>
  <c r="J2865" i="4"/>
  <c r="F2865" i="4"/>
  <c r="J2864" i="4"/>
  <c r="F2864" i="4"/>
  <c r="J2863" i="4"/>
  <c r="F2863" i="4"/>
  <c r="J2862" i="4"/>
  <c r="F2862" i="4"/>
  <c r="J2861" i="4"/>
  <c r="F2861" i="4"/>
  <c r="J2860" i="4"/>
  <c r="F2860" i="4"/>
  <c r="J2859" i="4"/>
  <c r="F2859" i="4"/>
  <c r="J2858" i="4"/>
  <c r="F2858" i="4"/>
  <c r="J2857" i="4"/>
  <c r="F2857" i="4"/>
  <c r="J2856" i="4"/>
  <c r="F2856" i="4"/>
  <c r="J2855" i="4"/>
  <c r="F2855" i="4"/>
  <c r="J2854" i="4"/>
  <c r="F2854" i="4"/>
  <c r="J2853" i="4"/>
  <c r="F2853" i="4"/>
  <c r="J2852" i="4"/>
  <c r="F2852" i="4"/>
  <c r="J2851" i="4"/>
  <c r="F2851" i="4"/>
  <c r="J2850" i="4"/>
  <c r="F2850" i="4"/>
  <c r="J2849" i="4"/>
  <c r="F2849" i="4"/>
  <c r="J2848" i="4"/>
  <c r="F2848" i="4"/>
  <c r="J2847" i="4"/>
  <c r="F2847" i="4"/>
  <c r="J2846" i="4"/>
  <c r="F2846" i="4"/>
  <c r="J2845" i="4"/>
  <c r="F2845" i="4"/>
  <c r="J2844" i="4"/>
  <c r="F2844" i="4"/>
  <c r="J2843" i="4"/>
  <c r="F2843" i="4"/>
  <c r="J2842" i="4"/>
  <c r="F2842" i="4"/>
  <c r="J2841" i="4"/>
  <c r="F2841" i="4"/>
  <c r="J2840" i="4"/>
  <c r="F2840" i="4"/>
  <c r="J2839" i="4"/>
  <c r="F2839" i="4"/>
  <c r="J2838" i="4"/>
  <c r="F2838" i="4"/>
  <c r="J2837" i="4"/>
  <c r="F2837" i="4"/>
  <c r="J2836" i="4"/>
  <c r="F2836" i="4"/>
  <c r="J2835" i="4"/>
  <c r="F2835" i="4"/>
  <c r="J2834" i="4"/>
  <c r="F2834" i="4"/>
  <c r="J2833" i="4"/>
  <c r="F2833" i="4"/>
  <c r="J2832" i="4"/>
  <c r="F2832" i="4"/>
  <c r="J2831" i="4"/>
  <c r="F2831" i="4"/>
  <c r="J2830" i="4"/>
  <c r="F2830" i="4"/>
  <c r="J2829" i="4"/>
  <c r="F2829" i="4"/>
  <c r="J2828" i="4"/>
  <c r="F2828" i="4"/>
  <c r="J2827" i="4"/>
  <c r="F2827" i="4"/>
  <c r="J2826" i="4"/>
  <c r="J2888" i="4" s="1"/>
  <c r="F2826" i="4"/>
  <c r="M2819" i="4"/>
  <c r="L2804" i="4" s="1"/>
  <c r="J2819" i="4"/>
  <c r="E2819" i="4"/>
  <c r="L2803" i="4" s="1"/>
  <c r="L2799" i="4"/>
  <c r="M2797" i="4"/>
  <c r="I2797" i="4"/>
  <c r="H2797" i="4"/>
  <c r="G2797" i="4"/>
  <c r="E2797" i="4"/>
  <c r="D2797" i="4"/>
  <c r="J2796" i="4"/>
  <c r="F2796" i="4"/>
  <c r="J2795" i="4"/>
  <c r="F2795" i="4"/>
  <c r="J2794" i="4"/>
  <c r="F2794" i="4"/>
  <c r="J2793" i="4"/>
  <c r="F2793" i="4"/>
  <c r="J2792" i="4"/>
  <c r="F2792" i="4"/>
  <c r="J2791" i="4"/>
  <c r="F2791" i="4"/>
  <c r="J2790" i="4"/>
  <c r="F2790" i="4"/>
  <c r="J2789" i="4"/>
  <c r="F2789" i="4"/>
  <c r="J2788" i="4"/>
  <c r="F2788" i="4"/>
  <c r="J2787" i="4"/>
  <c r="F2787" i="4"/>
  <c r="J2786" i="4"/>
  <c r="F2786" i="4"/>
  <c r="J2785" i="4"/>
  <c r="F2785" i="4"/>
  <c r="J2784" i="4"/>
  <c r="F2784" i="4"/>
  <c r="J2783" i="4"/>
  <c r="F2783" i="4"/>
  <c r="J2782" i="4"/>
  <c r="F2782" i="4"/>
  <c r="J2781" i="4"/>
  <c r="F2781" i="4"/>
  <c r="J2780" i="4"/>
  <c r="F2780" i="4"/>
  <c r="J2779" i="4"/>
  <c r="F2779" i="4"/>
  <c r="J2778" i="4"/>
  <c r="F2778" i="4"/>
  <c r="J2777" i="4"/>
  <c r="F2777" i="4"/>
  <c r="J2776" i="4"/>
  <c r="F2776" i="4"/>
  <c r="J2775" i="4"/>
  <c r="F2775" i="4"/>
  <c r="J2774" i="4"/>
  <c r="F2774" i="4"/>
  <c r="J2773" i="4"/>
  <c r="F2773" i="4"/>
  <c r="J2772" i="4"/>
  <c r="F2772" i="4"/>
  <c r="J2771" i="4"/>
  <c r="F2771" i="4"/>
  <c r="J2770" i="4"/>
  <c r="F2770" i="4"/>
  <c r="J2769" i="4"/>
  <c r="F2769" i="4"/>
  <c r="J2768" i="4"/>
  <c r="F2768" i="4"/>
  <c r="J2767" i="4"/>
  <c r="F2767" i="4"/>
  <c r="J2766" i="4"/>
  <c r="F2766" i="4"/>
  <c r="J2765" i="4"/>
  <c r="F2765" i="4"/>
  <c r="J2764" i="4"/>
  <c r="F2764" i="4"/>
  <c r="J2763" i="4"/>
  <c r="F2763" i="4"/>
  <c r="J2762" i="4"/>
  <c r="F2762" i="4"/>
  <c r="J2761" i="4"/>
  <c r="F2761" i="4"/>
  <c r="J2760" i="4"/>
  <c r="F2760" i="4"/>
  <c r="J2759" i="4"/>
  <c r="F2759" i="4"/>
  <c r="J2758" i="4"/>
  <c r="F2758" i="4"/>
  <c r="J2757" i="4"/>
  <c r="F2757" i="4"/>
  <c r="J2756" i="4"/>
  <c r="F2756" i="4"/>
  <c r="J2755" i="4"/>
  <c r="F2755" i="4"/>
  <c r="J2754" i="4"/>
  <c r="F2754" i="4"/>
  <c r="J2753" i="4"/>
  <c r="F2753" i="4"/>
  <c r="J2752" i="4"/>
  <c r="F2752" i="4"/>
  <c r="J2751" i="4"/>
  <c r="F2751" i="4"/>
  <c r="J2750" i="4"/>
  <c r="F2750" i="4"/>
  <c r="J2749" i="4"/>
  <c r="F2749" i="4"/>
  <c r="J2748" i="4"/>
  <c r="F2748" i="4"/>
  <c r="J2747" i="4"/>
  <c r="F2747" i="4"/>
  <c r="J2746" i="4"/>
  <c r="F2746" i="4"/>
  <c r="J2745" i="4"/>
  <c r="F2745" i="4"/>
  <c r="J2744" i="4"/>
  <c r="F2744" i="4"/>
  <c r="J2743" i="4"/>
  <c r="F2743" i="4"/>
  <c r="J2742" i="4"/>
  <c r="F2742" i="4"/>
  <c r="J2741" i="4"/>
  <c r="F2741" i="4"/>
  <c r="J2740" i="4"/>
  <c r="F2740" i="4"/>
  <c r="J2739" i="4"/>
  <c r="F2739" i="4"/>
  <c r="J2738" i="4"/>
  <c r="F2738" i="4"/>
  <c r="J2737" i="4"/>
  <c r="F2737" i="4"/>
  <c r="J2736" i="4"/>
  <c r="F2736" i="4"/>
  <c r="J2735" i="4"/>
  <c r="J2797" i="4" s="1"/>
  <c r="F2735" i="4"/>
  <c r="F2797" i="4" s="1"/>
  <c r="M2728" i="4"/>
  <c r="J2728" i="4"/>
  <c r="E2728" i="4"/>
  <c r="L2713" i="4"/>
  <c r="L2712" i="4"/>
  <c r="L2708" i="4"/>
  <c r="M2706" i="4"/>
  <c r="I2706" i="4"/>
  <c r="H2706" i="4"/>
  <c r="G2706" i="4"/>
  <c r="E2706" i="4"/>
  <c r="D2706" i="4"/>
  <c r="J2705" i="4"/>
  <c r="F2705" i="4"/>
  <c r="J2704" i="4"/>
  <c r="F2704" i="4"/>
  <c r="J2703" i="4"/>
  <c r="F2703" i="4"/>
  <c r="J2702" i="4"/>
  <c r="F2702" i="4"/>
  <c r="J2701" i="4"/>
  <c r="F2701" i="4"/>
  <c r="J2700" i="4"/>
  <c r="F2700" i="4"/>
  <c r="J2699" i="4"/>
  <c r="F2699" i="4"/>
  <c r="J2698" i="4"/>
  <c r="F2698" i="4"/>
  <c r="J2697" i="4"/>
  <c r="F2697" i="4"/>
  <c r="J2696" i="4"/>
  <c r="F2696" i="4"/>
  <c r="J2695" i="4"/>
  <c r="F2695" i="4"/>
  <c r="J2694" i="4"/>
  <c r="F2694" i="4"/>
  <c r="J2693" i="4"/>
  <c r="F2693" i="4"/>
  <c r="J2692" i="4"/>
  <c r="F2692" i="4"/>
  <c r="J2691" i="4"/>
  <c r="F2691" i="4"/>
  <c r="J2690" i="4"/>
  <c r="F2690" i="4"/>
  <c r="J2689" i="4"/>
  <c r="F2689" i="4"/>
  <c r="J2688" i="4"/>
  <c r="F2688" i="4"/>
  <c r="J2687" i="4"/>
  <c r="F2687" i="4"/>
  <c r="J2686" i="4"/>
  <c r="F2686" i="4"/>
  <c r="J2685" i="4"/>
  <c r="F2685" i="4"/>
  <c r="J2684" i="4"/>
  <c r="F2684" i="4"/>
  <c r="J2683" i="4"/>
  <c r="F2683" i="4"/>
  <c r="J2682" i="4"/>
  <c r="F2682" i="4"/>
  <c r="J2681" i="4"/>
  <c r="F2681" i="4"/>
  <c r="J2680" i="4"/>
  <c r="F2680" i="4"/>
  <c r="J2679" i="4"/>
  <c r="F2679" i="4"/>
  <c r="J2678" i="4"/>
  <c r="F2678" i="4"/>
  <c r="J2677" i="4"/>
  <c r="F2677" i="4"/>
  <c r="J2676" i="4"/>
  <c r="F2676" i="4"/>
  <c r="J2675" i="4"/>
  <c r="F2675" i="4"/>
  <c r="J2674" i="4"/>
  <c r="F2674" i="4"/>
  <c r="J2673" i="4"/>
  <c r="F2673" i="4"/>
  <c r="J2672" i="4"/>
  <c r="F2672" i="4"/>
  <c r="J2671" i="4"/>
  <c r="F2671" i="4"/>
  <c r="J2670" i="4"/>
  <c r="F2670" i="4"/>
  <c r="J2669" i="4"/>
  <c r="F2669" i="4"/>
  <c r="J2668" i="4"/>
  <c r="F2668" i="4"/>
  <c r="J2667" i="4"/>
  <c r="F2667" i="4"/>
  <c r="J2666" i="4"/>
  <c r="F2666" i="4"/>
  <c r="J2665" i="4"/>
  <c r="F2665" i="4"/>
  <c r="J2664" i="4"/>
  <c r="F2664" i="4"/>
  <c r="J2663" i="4"/>
  <c r="F2663" i="4"/>
  <c r="J2662" i="4"/>
  <c r="F2662" i="4"/>
  <c r="J2661" i="4"/>
  <c r="F2661" i="4"/>
  <c r="J2660" i="4"/>
  <c r="F2660" i="4"/>
  <c r="J2659" i="4"/>
  <c r="F2659" i="4"/>
  <c r="J2658" i="4"/>
  <c r="F2658" i="4"/>
  <c r="J2657" i="4"/>
  <c r="F2657" i="4"/>
  <c r="J2656" i="4"/>
  <c r="F2656" i="4"/>
  <c r="J2655" i="4"/>
  <c r="F2655" i="4"/>
  <c r="J2654" i="4"/>
  <c r="F2654" i="4"/>
  <c r="J2653" i="4"/>
  <c r="F2653" i="4"/>
  <c r="J2652" i="4"/>
  <c r="F2652" i="4"/>
  <c r="J2651" i="4"/>
  <c r="F2651" i="4"/>
  <c r="J2650" i="4"/>
  <c r="F2650" i="4"/>
  <c r="J2649" i="4"/>
  <c r="F2649" i="4"/>
  <c r="J2648" i="4"/>
  <c r="F2648" i="4"/>
  <c r="J2647" i="4"/>
  <c r="F2647" i="4"/>
  <c r="J2646" i="4"/>
  <c r="F2646" i="4"/>
  <c r="J2645" i="4"/>
  <c r="F2645" i="4"/>
  <c r="J2644" i="4"/>
  <c r="J2706" i="4" s="1"/>
  <c r="F2644" i="4"/>
  <c r="F2706" i="4" s="1"/>
  <c r="M2637" i="4"/>
  <c r="L2622" i="4" s="1"/>
  <c r="J2637" i="4"/>
  <c r="E2637" i="4"/>
  <c r="L2621" i="4"/>
  <c r="L2617" i="4"/>
  <c r="M2615" i="4"/>
  <c r="I2615" i="4"/>
  <c r="H2615" i="4"/>
  <c r="G2615" i="4"/>
  <c r="E2615" i="4"/>
  <c r="D2615" i="4"/>
  <c r="J2614" i="4"/>
  <c r="F2614" i="4"/>
  <c r="J2613" i="4"/>
  <c r="F2613" i="4"/>
  <c r="J2612" i="4"/>
  <c r="F2612" i="4"/>
  <c r="J2611" i="4"/>
  <c r="F2611" i="4"/>
  <c r="J2610" i="4"/>
  <c r="F2610" i="4"/>
  <c r="J2609" i="4"/>
  <c r="F2609" i="4"/>
  <c r="J2608" i="4"/>
  <c r="F2608" i="4"/>
  <c r="J2607" i="4"/>
  <c r="F2607" i="4"/>
  <c r="J2606" i="4"/>
  <c r="F2606" i="4"/>
  <c r="J2605" i="4"/>
  <c r="F2605" i="4"/>
  <c r="J2604" i="4"/>
  <c r="F2604" i="4"/>
  <c r="J2603" i="4"/>
  <c r="F2603" i="4"/>
  <c r="J2602" i="4"/>
  <c r="F2602" i="4"/>
  <c r="J2601" i="4"/>
  <c r="F2601" i="4"/>
  <c r="J2600" i="4"/>
  <c r="F2600" i="4"/>
  <c r="J2599" i="4"/>
  <c r="F2599" i="4"/>
  <c r="J2598" i="4"/>
  <c r="F2598" i="4"/>
  <c r="J2597" i="4"/>
  <c r="F2597" i="4"/>
  <c r="J2596" i="4"/>
  <c r="F2596" i="4"/>
  <c r="J2595" i="4"/>
  <c r="F2595" i="4"/>
  <c r="J2594" i="4"/>
  <c r="F2594" i="4"/>
  <c r="J2593" i="4"/>
  <c r="F2593" i="4"/>
  <c r="J2592" i="4"/>
  <c r="F2592" i="4"/>
  <c r="J2591" i="4"/>
  <c r="F2591" i="4"/>
  <c r="J2590" i="4"/>
  <c r="F2590" i="4"/>
  <c r="J2589" i="4"/>
  <c r="F2589" i="4"/>
  <c r="J2588" i="4"/>
  <c r="F2588" i="4"/>
  <c r="J2587" i="4"/>
  <c r="F2587" i="4"/>
  <c r="J2586" i="4"/>
  <c r="F2586" i="4"/>
  <c r="J2585" i="4"/>
  <c r="F2585" i="4"/>
  <c r="J2584" i="4"/>
  <c r="F2584" i="4"/>
  <c r="J2583" i="4"/>
  <c r="F2583" i="4"/>
  <c r="J2582" i="4"/>
  <c r="F2582" i="4"/>
  <c r="J2581" i="4"/>
  <c r="F2581" i="4"/>
  <c r="J2580" i="4"/>
  <c r="F2580" i="4"/>
  <c r="J2579" i="4"/>
  <c r="F2579" i="4"/>
  <c r="J2578" i="4"/>
  <c r="F2578" i="4"/>
  <c r="J2577" i="4"/>
  <c r="F2577" i="4"/>
  <c r="J2576" i="4"/>
  <c r="F2576" i="4"/>
  <c r="J2575" i="4"/>
  <c r="F2575" i="4"/>
  <c r="J2574" i="4"/>
  <c r="F2574" i="4"/>
  <c r="J2573" i="4"/>
  <c r="F2573" i="4"/>
  <c r="J2572" i="4"/>
  <c r="F2572" i="4"/>
  <c r="J2571" i="4"/>
  <c r="F2571" i="4"/>
  <c r="J2570" i="4"/>
  <c r="F2570" i="4"/>
  <c r="J2569" i="4"/>
  <c r="F2569" i="4"/>
  <c r="J2568" i="4"/>
  <c r="F2568" i="4"/>
  <c r="J2567" i="4"/>
  <c r="F2567" i="4"/>
  <c r="J2566" i="4"/>
  <c r="F2566" i="4"/>
  <c r="J2565" i="4"/>
  <c r="F2565" i="4"/>
  <c r="J2564" i="4"/>
  <c r="F2564" i="4"/>
  <c r="J2563" i="4"/>
  <c r="F2563" i="4"/>
  <c r="J2562" i="4"/>
  <c r="F2562" i="4"/>
  <c r="J2561" i="4"/>
  <c r="F2561" i="4"/>
  <c r="J2560" i="4"/>
  <c r="F2560" i="4"/>
  <c r="J2559" i="4"/>
  <c r="F2559" i="4"/>
  <c r="J2558" i="4"/>
  <c r="F2558" i="4"/>
  <c r="J2557" i="4"/>
  <c r="F2557" i="4"/>
  <c r="J2556" i="4"/>
  <c r="F2556" i="4"/>
  <c r="J2555" i="4"/>
  <c r="F2555" i="4"/>
  <c r="J2554" i="4"/>
  <c r="F2554" i="4"/>
  <c r="J2553" i="4"/>
  <c r="J2615" i="4" s="1"/>
  <c r="F2553" i="4"/>
  <c r="M2546" i="4"/>
  <c r="J2546" i="4"/>
  <c r="E2546" i="4"/>
  <c r="L2531" i="4"/>
  <c r="L2530" i="4"/>
  <c r="L2526" i="4"/>
  <c r="M2524" i="4"/>
  <c r="I2524" i="4"/>
  <c r="H2524" i="4"/>
  <c r="G2524" i="4"/>
  <c r="E2524" i="4"/>
  <c r="D2524" i="4"/>
  <c r="J2523" i="4"/>
  <c r="F2523" i="4"/>
  <c r="J2522" i="4"/>
  <c r="F2522" i="4"/>
  <c r="J2521" i="4"/>
  <c r="F2521" i="4"/>
  <c r="J2520" i="4"/>
  <c r="F2520" i="4"/>
  <c r="J2519" i="4"/>
  <c r="F2519" i="4"/>
  <c r="J2518" i="4"/>
  <c r="F2518" i="4"/>
  <c r="J2517" i="4"/>
  <c r="F2517" i="4"/>
  <c r="J2516" i="4"/>
  <c r="F2516" i="4"/>
  <c r="J2515" i="4"/>
  <c r="F2515" i="4"/>
  <c r="J2514" i="4"/>
  <c r="F2514" i="4"/>
  <c r="J2513" i="4"/>
  <c r="F2513" i="4"/>
  <c r="J2512" i="4"/>
  <c r="F2512" i="4"/>
  <c r="J2511" i="4"/>
  <c r="F2511" i="4"/>
  <c r="J2510" i="4"/>
  <c r="F2510" i="4"/>
  <c r="J2509" i="4"/>
  <c r="F2509" i="4"/>
  <c r="J2508" i="4"/>
  <c r="F2508" i="4"/>
  <c r="J2507" i="4"/>
  <c r="F2507" i="4"/>
  <c r="J2506" i="4"/>
  <c r="F2506" i="4"/>
  <c r="J2505" i="4"/>
  <c r="F2505" i="4"/>
  <c r="J2504" i="4"/>
  <c r="F2504" i="4"/>
  <c r="J2503" i="4"/>
  <c r="F2503" i="4"/>
  <c r="J2502" i="4"/>
  <c r="F2502" i="4"/>
  <c r="J2501" i="4"/>
  <c r="F2501" i="4"/>
  <c r="J2500" i="4"/>
  <c r="F2500" i="4"/>
  <c r="J2499" i="4"/>
  <c r="F2499" i="4"/>
  <c r="J2498" i="4"/>
  <c r="F2498" i="4"/>
  <c r="J2497" i="4"/>
  <c r="F2497" i="4"/>
  <c r="J2496" i="4"/>
  <c r="F2496" i="4"/>
  <c r="J2495" i="4"/>
  <c r="F2495" i="4"/>
  <c r="J2494" i="4"/>
  <c r="F2494" i="4"/>
  <c r="J2493" i="4"/>
  <c r="F2493" i="4"/>
  <c r="J2492" i="4"/>
  <c r="F2492" i="4"/>
  <c r="J2491" i="4"/>
  <c r="F2491" i="4"/>
  <c r="J2490" i="4"/>
  <c r="F2490" i="4"/>
  <c r="J2489" i="4"/>
  <c r="F2489" i="4"/>
  <c r="J2488" i="4"/>
  <c r="F2488" i="4"/>
  <c r="J2487" i="4"/>
  <c r="F2487" i="4"/>
  <c r="J2486" i="4"/>
  <c r="F2486" i="4"/>
  <c r="J2485" i="4"/>
  <c r="F2485" i="4"/>
  <c r="J2484" i="4"/>
  <c r="F2484" i="4"/>
  <c r="J2483" i="4"/>
  <c r="F2483" i="4"/>
  <c r="J2482" i="4"/>
  <c r="F2482" i="4"/>
  <c r="J2481" i="4"/>
  <c r="F2481" i="4"/>
  <c r="J2480" i="4"/>
  <c r="F2480" i="4"/>
  <c r="J2479" i="4"/>
  <c r="F2479" i="4"/>
  <c r="J2478" i="4"/>
  <c r="F2478" i="4"/>
  <c r="J2477" i="4"/>
  <c r="F2477" i="4"/>
  <c r="J2476" i="4"/>
  <c r="F2476" i="4"/>
  <c r="J2475" i="4"/>
  <c r="F2475" i="4"/>
  <c r="J2474" i="4"/>
  <c r="F2474" i="4"/>
  <c r="J2473" i="4"/>
  <c r="F2473" i="4"/>
  <c r="J2472" i="4"/>
  <c r="F2472" i="4"/>
  <c r="J2471" i="4"/>
  <c r="F2471" i="4"/>
  <c r="J2470" i="4"/>
  <c r="F2470" i="4"/>
  <c r="J2469" i="4"/>
  <c r="F2469" i="4"/>
  <c r="J2468" i="4"/>
  <c r="F2468" i="4"/>
  <c r="J2467" i="4"/>
  <c r="F2467" i="4"/>
  <c r="J2466" i="4"/>
  <c r="F2466" i="4"/>
  <c r="J2465" i="4"/>
  <c r="F2465" i="4"/>
  <c r="J2464" i="4"/>
  <c r="F2464" i="4"/>
  <c r="J2463" i="4"/>
  <c r="F2463" i="4"/>
  <c r="J2462" i="4"/>
  <c r="F2462" i="4"/>
  <c r="F2524" i="4" s="1"/>
  <c r="M2455" i="4"/>
  <c r="J2455" i="4"/>
  <c r="E2455" i="4"/>
  <c r="L2440" i="4"/>
  <c r="L2439" i="4"/>
  <c r="L2435" i="4"/>
  <c r="M2433" i="4"/>
  <c r="I2433" i="4"/>
  <c r="H2433" i="4"/>
  <c r="G2433" i="4"/>
  <c r="E2433" i="4"/>
  <c r="D2433" i="4"/>
  <c r="J2432" i="4"/>
  <c r="F2432" i="4"/>
  <c r="J2431" i="4"/>
  <c r="F2431" i="4"/>
  <c r="J2430" i="4"/>
  <c r="F2430" i="4"/>
  <c r="J2429" i="4"/>
  <c r="F2429" i="4"/>
  <c r="J2428" i="4"/>
  <c r="F2428" i="4"/>
  <c r="J2427" i="4"/>
  <c r="F2427" i="4"/>
  <c r="J2426" i="4"/>
  <c r="F2426" i="4"/>
  <c r="J2425" i="4"/>
  <c r="F2425" i="4"/>
  <c r="J2424" i="4"/>
  <c r="F2424" i="4"/>
  <c r="J2423" i="4"/>
  <c r="F2423" i="4"/>
  <c r="J2422" i="4"/>
  <c r="F2422" i="4"/>
  <c r="J2421" i="4"/>
  <c r="F2421" i="4"/>
  <c r="J2420" i="4"/>
  <c r="F2420" i="4"/>
  <c r="J2419" i="4"/>
  <c r="F2419" i="4"/>
  <c r="J2418" i="4"/>
  <c r="F2418" i="4"/>
  <c r="J2417" i="4"/>
  <c r="F2417" i="4"/>
  <c r="J2416" i="4"/>
  <c r="F2416" i="4"/>
  <c r="J2415" i="4"/>
  <c r="F2415" i="4"/>
  <c r="J2414" i="4"/>
  <c r="F2414" i="4"/>
  <c r="J2413" i="4"/>
  <c r="F2413" i="4"/>
  <c r="J2412" i="4"/>
  <c r="F2412" i="4"/>
  <c r="J2411" i="4"/>
  <c r="F2411" i="4"/>
  <c r="J2410" i="4"/>
  <c r="F2410" i="4"/>
  <c r="J2409" i="4"/>
  <c r="F2409" i="4"/>
  <c r="J2408" i="4"/>
  <c r="F2408" i="4"/>
  <c r="J2407" i="4"/>
  <c r="F2407" i="4"/>
  <c r="J2406" i="4"/>
  <c r="F2406" i="4"/>
  <c r="J2405" i="4"/>
  <c r="F2405" i="4"/>
  <c r="J2404" i="4"/>
  <c r="F2404" i="4"/>
  <c r="J2403" i="4"/>
  <c r="F2403" i="4"/>
  <c r="J2402" i="4"/>
  <c r="F2402" i="4"/>
  <c r="J2401" i="4"/>
  <c r="F2401" i="4"/>
  <c r="J2400" i="4"/>
  <c r="F2400" i="4"/>
  <c r="J2399" i="4"/>
  <c r="F2399" i="4"/>
  <c r="J2398" i="4"/>
  <c r="F2398" i="4"/>
  <c r="J2397" i="4"/>
  <c r="F2397" i="4"/>
  <c r="J2396" i="4"/>
  <c r="F2396" i="4"/>
  <c r="J2395" i="4"/>
  <c r="F2395" i="4"/>
  <c r="J2394" i="4"/>
  <c r="F2394" i="4"/>
  <c r="J2393" i="4"/>
  <c r="F2393" i="4"/>
  <c r="J2392" i="4"/>
  <c r="F2392" i="4"/>
  <c r="J2391" i="4"/>
  <c r="F2391" i="4"/>
  <c r="J2390" i="4"/>
  <c r="F2390" i="4"/>
  <c r="J2389" i="4"/>
  <c r="F2389" i="4"/>
  <c r="J2388" i="4"/>
  <c r="F2388" i="4"/>
  <c r="J2387" i="4"/>
  <c r="F2387" i="4"/>
  <c r="J2386" i="4"/>
  <c r="F2386" i="4"/>
  <c r="J2385" i="4"/>
  <c r="F2385" i="4"/>
  <c r="J2384" i="4"/>
  <c r="F2384" i="4"/>
  <c r="J2383" i="4"/>
  <c r="F2383" i="4"/>
  <c r="J2382" i="4"/>
  <c r="F2382" i="4"/>
  <c r="J2381" i="4"/>
  <c r="F2381" i="4"/>
  <c r="J2380" i="4"/>
  <c r="F2380" i="4"/>
  <c r="J2379" i="4"/>
  <c r="F2379" i="4"/>
  <c r="J2378" i="4"/>
  <c r="F2378" i="4"/>
  <c r="J2377" i="4"/>
  <c r="F2377" i="4"/>
  <c r="J2376" i="4"/>
  <c r="F2376" i="4"/>
  <c r="J2375" i="4"/>
  <c r="F2375" i="4"/>
  <c r="J2374" i="4"/>
  <c r="F2374" i="4"/>
  <c r="J2373" i="4"/>
  <c r="F2373" i="4"/>
  <c r="J2372" i="4"/>
  <c r="F2372" i="4"/>
  <c r="J2371" i="4"/>
  <c r="J2433" i="4" s="1"/>
  <c r="F2371" i="4"/>
  <c r="F2433" i="4" s="1"/>
  <c r="M2364" i="4"/>
  <c r="J2364" i="4"/>
  <c r="E2364" i="4"/>
  <c r="L2349" i="4"/>
  <c r="L2348" i="4"/>
  <c r="L2344" i="4"/>
  <c r="M2342" i="4"/>
  <c r="I2342" i="4"/>
  <c r="H2342" i="4"/>
  <c r="G2342" i="4"/>
  <c r="E2342" i="4"/>
  <c r="D2342" i="4"/>
  <c r="J2341" i="4"/>
  <c r="F2341" i="4"/>
  <c r="J2340" i="4"/>
  <c r="F2340" i="4"/>
  <c r="J2339" i="4"/>
  <c r="F2339" i="4"/>
  <c r="J2338" i="4"/>
  <c r="F2338" i="4"/>
  <c r="J2337" i="4"/>
  <c r="F2337" i="4"/>
  <c r="J2336" i="4"/>
  <c r="F2336" i="4"/>
  <c r="J2335" i="4"/>
  <c r="F2335" i="4"/>
  <c r="J2334" i="4"/>
  <c r="F2334" i="4"/>
  <c r="J2333" i="4"/>
  <c r="F2333" i="4"/>
  <c r="J2332" i="4"/>
  <c r="F2332" i="4"/>
  <c r="J2331" i="4"/>
  <c r="F2331" i="4"/>
  <c r="J2330" i="4"/>
  <c r="F2330" i="4"/>
  <c r="J2329" i="4"/>
  <c r="F2329" i="4"/>
  <c r="J2328" i="4"/>
  <c r="F2328" i="4"/>
  <c r="J2327" i="4"/>
  <c r="F2327" i="4"/>
  <c r="J2326" i="4"/>
  <c r="F2326" i="4"/>
  <c r="J2325" i="4"/>
  <c r="F2325" i="4"/>
  <c r="J2324" i="4"/>
  <c r="F2324" i="4"/>
  <c r="J2323" i="4"/>
  <c r="F2323" i="4"/>
  <c r="J2322" i="4"/>
  <c r="F2322" i="4"/>
  <c r="J2321" i="4"/>
  <c r="F2321" i="4"/>
  <c r="J2320" i="4"/>
  <c r="F2320" i="4"/>
  <c r="J2319" i="4"/>
  <c r="F2319" i="4"/>
  <c r="J2318" i="4"/>
  <c r="F2318" i="4"/>
  <c r="J2317" i="4"/>
  <c r="F2317" i="4"/>
  <c r="J2316" i="4"/>
  <c r="F2316" i="4"/>
  <c r="J2315" i="4"/>
  <c r="F2315" i="4"/>
  <c r="J2314" i="4"/>
  <c r="F2314" i="4"/>
  <c r="J2313" i="4"/>
  <c r="F2313" i="4"/>
  <c r="J2312" i="4"/>
  <c r="F2312" i="4"/>
  <c r="J2311" i="4"/>
  <c r="F2311" i="4"/>
  <c r="J2310" i="4"/>
  <c r="F2310" i="4"/>
  <c r="J2309" i="4"/>
  <c r="F2309" i="4"/>
  <c r="J2308" i="4"/>
  <c r="F2308" i="4"/>
  <c r="J2307" i="4"/>
  <c r="F2307" i="4"/>
  <c r="J2306" i="4"/>
  <c r="F2306" i="4"/>
  <c r="J2305" i="4"/>
  <c r="F2305" i="4"/>
  <c r="J2304" i="4"/>
  <c r="F2304" i="4"/>
  <c r="J2303" i="4"/>
  <c r="F2303" i="4"/>
  <c r="J2302" i="4"/>
  <c r="F2302" i="4"/>
  <c r="J2301" i="4"/>
  <c r="F2301" i="4"/>
  <c r="J2300" i="4"/>
  <c r="F2300" i="4"/>
  <c r="J2299" i="4"/>
  <c r="F2299" i="4"/>
  <c r="J2298" i="4"/>
  <c r="F2298" i="4"/>
  <c r="J2297" i="4"/>
  <c r="F2297" i="4"/>
  <c r="J2296" i="4"/>
  <c r="F2296" i="4"/>
  <c r="J2295" i="4"/>
  <c r="F2295" i="4"/>
  <c r="J2294" i="4"/>
  <c r="F2294" i="4"/>
  <c r="J2293" i="4"/>
  <c r="F2293" i="4"/>
  <c r="J2292" i="4"/>
  <c r="F2292" i="4"/>
  <c r="J2291" i="4"/>
  <c r="F2291" i="4"/>
  <c r="J2290" i="4"/>
  <c r="F2290" i="4"/>
  <c r="J2289" i="4"/>
  <c r="F2289" i="4"/>
  <c r="J2288" i="4"/>
  <c r="F2288" i="4"/>
  <c r="J2287" i="4"/>
  <c r="F2287" i="4"/>
  <c r="J2286" i="4"/>
  <c r="F2286" i="4"/>
  <c r="J2285" i="4"/>
  <c r="F2285" i="4"/>
  <c r="J2284" i="4"/>
  <c r="F2284" i="4"/>
  <c r="J2283" i="4"/>
  <c r="F2283" i="4"/>
  <c r="J2282" i="4"/>
  <c r="F2282" i="4"/>
  <c r="J2281" i="4"/>
  <c r="F2281" i="4"/>
  <c r="J2280" i="4"/>
  <c r="F2280" i="4"/>
  <c r="M2273" i="4"/>
  <c r="J2273" i="4"/>
  <c r="E2273" i="4"/>
  <c r="L2258" i="4"/>
  <c r="L2257" i="4"/>
  <c r="L2253" i="4"/>
  <c r="M2251" i="4"/>
  <c r="I2251" i="4"/>
  <c r="H2251" i="4"/>
  <c r="G2251" i="4"/>
  <c r="E2251" i="4"/>
  <c r="D2251" i="4"/>
  <c r="J2250" i="4"/>
  <c r="F2250" i="4"/>
  <c r="J2249" i="4"/>
  <c r="F2249" i="4"/>
  <c r="J2248" i="4"/>
  <c r="F2248" i="4"/>
  <c r="J2247" i="4"/>
  <c r="F2247" i="4"/>
  <c r="J2246" i="4"/>
  <c r="F2246" i="4"/>
  <c r="J2245" i="4"/>
  <c r="F2245" i="4"/>
  <c r="J2244" i="4"/>
  <c r="F2244" i="4"/>
  <c r="J2243" i="4"/>
  <c r="F2243" i="4"/>
  <c r="J2242" i="4"/>
  <c r="F2242" i="4"/>
  <c r="J2241" i="4"/>
  <c r="F2241" i="4"/>
  <c r="J2240" i="4"/>
  <c r="F2240" i="4"/>
  <c r="J2239" i="4"/>
  <c r="F2239" i="4"/>
  <c r="J2238" i="4"/>
  <c r="F2238" i="4"/>
  <c r="J2237" i="4"/>
  <c r="F2237" i="4"/>
  <c r="J2236" i="4"/>
  <c r="F2236" i="4"/>
  <c r="J2235" i="4"/>
  <c r="F2235" i="4"/>
  <c r="J2234" i="4"/>
  <c r="F2234" i="4"/>
  <c r="J2233" i="4"/>
  <c r="F2233" i="4"/>
  <c r="J2232" i="4"/>
  <c r="F2232" i="4"/>
  <c r="J2231" i="4"/>
  <c r="F2231" i="4"/>
  <c r="J2230" i="4"/>
  <c r="F2230" i="4"/>
  <c r="J2229" i="4"/>
  <c r="F2229" i="4"/>
  <c r="J2228" i="4"/>
  <c r="F2228" i="4"/>
  <c r="J2227" i="4"/>
  <c r="F2227" i="4"/>
  <c r="J2226" i="4"/>
  <c r="F2226" i="4"/>
  <c r="J2225" i="4"/>
  <c r="F2225" i="4"/>
  <c r="J2224" i="4"/>
  <c r="F2224" i="4"/>
  <c r="J2223" i="4"/>
  <c r="F2223" i="4"/>
  <c r="J2222" i="4"/>
  <c r="F2222" i="4"/>
  <c r="J2221" i="4"/>
  <c r="F2221" i="4"/>
  <c r="J2220" i="4"/>
  <c r="F2220" i="4"/>
  <c r="J2219" i="4"/>
  <c r="F2219" i="4"/>
  <c r="J2218" i="4"/>
  <c r="F2218" i="4"/>
  <c r="J2217" i="4"/>
  <c r="F2217" i="4"/>
  <c r="J2216" i="4"/>
  <c r="F2216" i="4"/>
  <c r="J2215" i="4"/>
  <c r="F2215" i="4"/>
  <c r="J2214" i="4"/>
  <c r="F2214" i="4"/>
  <c r="J2213" i="4"/>
  <c r="F2213" i="4"/>
  <c r="J2212" i="4"/>
  <c r="F2212" i="4"/>
  <c r="J2211" i="4"/>
  <c r="F2211" i="4"/>
  <c r="J2210" i="4"/>
  <c r="F2210" i="4"/>
  <c r="J2209" i="4"/>
  <c r="F2209" i="4"/>
  <c r="J2208" i="4"/>
  <c r="F2208" i="4"/>
  <c r="J2207" i="4"/>
  <c r="F2207" i="4"/>
  <c r="J2206" i="4"/>
  <c r="F2206" i="4"/>
  <c r="J2205" i="4"/>
  <c r="F2205" i="4"/>
  <c r="J2204" i="4"/>
  <c r="F2204" i="4"/>
  <c r="J2203" i="4"/>
  <c r="F2203" i="4"/>
  <c r="J2202" i="4"/>
  <c r="F2202" i="4"/>
  <c r="J2201" i="4"/>
  <c r="F2201" i="4"/>
  <c r="J2200" i="4"/>
  <c r="F2200" i="4"/>
  <c r="J2199" i="4"/>
  <c r="F2199" i="4"/>
  <c r="J2198" i="4"/>
  <c r="F2198" i="4"/>
  <c r="J2197" i="4"/>
  <c r="F2197" i="4"/>
  <c r="J2196" i="4"/>
  <c r="F2196" i="4"/>
  <c r="J2195" i="4"/>
  <c r="F2195" i="4"/>
  <c r="J2194" i="4"/>
  <c r="F2194" i="4"/>
  <c r="J2193" i="4"/>
  <c r="F2193" i="4"/>
  <c r="J2192" i="4"/>
  <c r="F2192" i="4"/>
  <c r="J2191" i="4"/>
  <c r="F2191" i="4"/>
  <c r="J2190" i="4"/>
  <c r="F2190" i="4"/>
  <c r="J2189" i="4"/>
  <c r="F2189" i="4"/>
  <c r="F2251" i="4" s="1"/>
  <c r="M2182" i="4"/>
  <c r="J2182" i="4"/>
  <c r="E2182" i="4"/>
  <c r="L2167" i="4"/>
  <c r="L2166" i="4"/>
  <c r="L2162" i="4"/>
  <c r="M2160" i="4"/>
  <c r="I2160" i="4"/>
  <c r="H2160" i="4"/>
  <c r="G2160" i="4"/>
  <c r="E2160" i="4"/>
  <c r="D2160" i="4"/>
  <c r="J2159" i="4"/>
  <c r="F2159" i="4"/>
  <c r="J2158" i="4"/>
  <c r="F2158" i="4"/>
  <c r="J2157" i="4"/>
  <c r="F2157" i="4"/>
  <c r="J2156" i="4"/>
  <c r="F2156" i="4"/>
  <c r="J2155" i="4"/>
  <c r="F2155" i="4"/>
  <c r="J2154" i="4"/>
  <c r="F2154" i="4"/>
  <c r="J2153" i="4"/>
  <c r="F2153" i="4"/>
  <c r="J2152" i="4"/>
  <c r="F2152" i="4"/>
  <c r="J2151" i="4"/>
  <c r="F2151" i="4"/>
  <c r="J2150" i="4"/>
  <c r="F2150" i="4"/>
  <c r="J2149" i="4"/>
  <c r="F2149" i="4"/>
  <c r="J2148" i="4"/>
  <c r="F2148" i="4"/>
  <c r="J2147" i="4"/>
  <c r="F2147" i="4"/>
  <c r="J2146" i="4"/>
  <c r="F2146" i="4"/>
  <c r="J2145" i="4"/>
  <c r="F2145" i="4"/>
  <c r="J2144" i="4"/>
  <c r="F2144" i="4"/>
  <c r="J2143" i="4"/>
  <c r="F2143" i="4"/>
  <c r="J2142" i="4"/>
  <c r="F2142" i="4"/>
  <c r="J2141" i="4"/>
  <c r="F2141" i="4"/>
  <c r="J2140" i="4"/>
  <c r="F2140" i="4"/>
  <c r="J2139" i="4"/>
  <c r="F2139" i="4"/>
  <c r="J2138" i="4"/>
  <c r="F2138" i="4"/>
  <c r="J2137" i="4"/>
  <c r="F2137" i="4"/>
  <c r="J2136" i="4"/>
  <c r="F2136" i="4"/>
  <c r="J2135" i="4"/>
  <c r="F2135" i="4"/>
  <c r="J2134" i="4"/>
  <c r="F2134" i="4"/>
  <c r="J2133" i="4"/>
  <c r="F2133" i="4"/>
  <c r="J2132" i="4"/>
  <c r="F2132" i="4"/>
  <c r="J2131" i="4"/>
  <c r="F2131" i="4"/>
  <c r="J2130" i="4"/>
  <c r="F2130" i="4"/>
  <c r="J2129" i="4"/>
  <c r="F2129" i="4"/>
  <c r="J2128" i="4"/>
  <c r="F2128" i="4"/>
  <c r="J2127" i="4"/>
  <c r="F2127" i="4"/>
  <c r="J2126" i="4"/>
  <c r="F2126" i="4"/>
  <c r="J2125" i="4"/>
  <c r="F2125" i="4"/>
  <c r="J2124" i="4"/>
  <c r="F2124" i="4"/>
  <c r="J2123" i="4"/>
  <c r="F2123" i="4"/>
  <c r="J2122" i="4"/>
  <c r="F2122" i="4"/>
  <c r="J2121" i="4"/>
  <c r="F2121" i="4"/>
  <c r="J2120" i="4"/>
  <c r="F2120" i="4"/>
  <c r="J2119" i="4"/>
  <c r="F2119" i="4"/>
  <c r="J2118" i="4"/>
  <c r="F2118" i="4"/>
  <c r="J2117" i="4"/>
  <c r="F2117" i="4"/>
  <c r="J2116" i="4"/>
  <c r="F2116" i="4"/>
  <c r="J2115" i="4"/>
  <c r="F2115" i="4"/>
  <c r="J2114" i="4"/>
  <c r="F2114" i="4"/>
  <c r="J2113" i="4"/>
  <c r="F2113" i="4"/>
  <c r="J2112" i="4"/>
  <c r="F2112" i="4"/>
  <c r="J2111" i="4"/>
  <c r="F2111" i="4"/>
  <c r="J2110" i="4"/>
  <c r="F2110" i="4"/>
  <c r="J2109" i="4"/>
  <c r="F2109" i="4"/>
  <c r="J2108" i="4"/>
  <c r="F2108" i="4"/>
  <c r="J2107" i="4"/>
  <c r="F2107" i="4"/>
  <c r="J2106" i="4"/>
  <c r="F2106" i="4"/>
  <c r="J2105" i="4"/>
  <c r="F2105" i="4"/>
  <c r="J2104" i="4"/>
  <c r="F2104" i="4"/>
  <c r="J2103" i="4"/>
  <c r="F2103" i="4"/>
  <c r="J2102" i="4"/>
  <c r="F2102" i="4"/>
  <c r="J2101" i="4"/>
  <c r="F2101" i="4"/>
  <c r="J2100" i="4"/>
  <c r="F2100" i="4"/>
  <c r="J2099" i="4"/>
  <c r="F2099" i="4"/>
  <c r="J2098" i="4"/>
  <c r="J2160" i="4" s="1"/>
  <c r="F2098" i="4"/>
  <c r="F2160" i="4" s="1"/>
  <c r="M2091" i="4"/>
  <c r="J2091" i="4"/>
  <c r="E2091" i="4"/>
  <c r="L2076" i="4"/>
  <c r="L2075" i="4"/>
  <c r="L2071" i="4"/>
  <c r="M2069" i="4"/>
  <c r="I2069" i="4"/>
  <c r="H2069" i="4"/>
  <c r="G2069" i="4"/>
  <c r="E2069" i="4"/>
  <c r="D2069" i="4"/>
  <c r="J2068" i="4"/>
  <c r="F2068" i="4"/>
  <c r="J2067" i="4"/>
  <c r="F2067" i="4"/>
  <c r="J2066" i="4"/>
  <c r="F2066" i="4"/>
  <c r="J2065" i="4"/>
  <c r="F2065" i="4"/>
  <c r="J2064" i="4"/>
  <c r="F2064" i="4"/>
  <c r="J2063" i="4"/>
  <c r="F2063" i="4"/>
  <c r="J2062" i="4"/>
  <c r="F2062" i="4"/>
  <c r="J2061" i="4"/>
  <c r="F2061" i="4"/>
  <c r="J2060" i="4"/>
  <c r="F2060" i="4"/>
  <c r="J2059" i="4"/>
  <c r="F2059" i="4"/>
  <c r="J2058" i="4"/>
  <c r="F2058" i="4"/>
  <c r="J2057" i="4"/>
  <c r="F2057" i="4"/>
  <c r="J2056" i="4"/>
  <c r="F2056" i="4"/>
  <c r="J2055" i="4"/>
  <c r="F2055" i="4"/>
  <c r="J2054" i="4"/>
  <c r="F2054" i="4"/>
  <c r="J2053" i="4"/>
  <c r="F2053" i="4"/>
  <c r="J2052" i="4"/>
  <c r="F2052" i="4"/>
  <c r="J2051" i="4"/>
  <c r="F2051" i="4"/>
  <c r="J2050" i="4"/>
  <c r="F2050" i="4"/>
  <c r="J2049" i="4"/>
  <c r="F2049" i="4"/>
  <c r="J2048" i="4"/>
  <c r="F2048" i="4"/>
  <c r="J2047" i="4"/>
  <c r="F2047" i="4"/>
  <c r="J2046" i="4"/>
  <c r="F2046" i="4"/>
  <c r="J2045" i="4"/>
  <c r="F2045" i="4"/>
  <c r="J2044" i="4"/>
  <c r="F2044" i="4"/>
  <c r="J2043" i="4"/>
  <c r="F2043" i="4"/>
  <c r="J2042" i="4"/>
  <c r="F2042" i="4"/>
  <c r="J2041" i="4"/>
  <c r="F2041" i="4"/>
  <c r="J2040" i="4"/>
  <c r="F2040" i="4"/>
  <c r="J2039" i="4"/>
  <c r="F2039" i="4"/>
  <c r="J2038" i="4"/>
  <c r="F2038" i="4"/>
  <c r="J2037" i="4"/>
  <c r="F2037" i="4"/>
  <c r="J2036" i="4"/>
  <c r="F2036" i="4"/>
  <c r="J2035" i="4"/>
  <c r="F2035" i="4"/>
  <c r="J2034" i="4"/>
  <c r="F2034" i="4"/>
  <c r="J2033" i="4"/>
  <c r="F2033" i="4"/>
  <c r="J2032" i="4"/>
  <c r="F2032" i="4"/>
  <c r="J2031" i="4"/>
  <c r="F2031" i="4"/>
  <c r="J2030" i="4"/>
  <c r="F2030" i="4"/>
  <c r="J2029" i="4"/>
  <c r="F2029" i="4"/>
  <c r="J2028" i="4"/>
  <c r="F2028" i="4"/>
  <c r="J2027" i="4"/>
  <c r="F2027" i="4"/>
  <c r="J2026" i="4"/>
  <c r="F2026" i="4"/>
  <c r="J2025" i="4"/>
  <c r="F2025" i="4"/>
  <c r="J2024" i="4"/>
  <c r="F2024" i="4"/>
  <c r="J2023" i="4"/>
  <c r="F2023" i="4"/>
  <c r="J2022" i="4"/>
  <c r="F2022" i="4"/>
  <c r="J2021" i="4"/>
  <c r="F2021" i="4"/>
  <c r="J2020" i="4"/>
  <c r="F2020" i="4"/>
  <c r="J2019" i="4"/>
  <c r="F2019" i="4"/>
  <c r="J2018" i="4"/>
  <c r="F2018" i="4"/>
  <c r="J2017" i="4"/>
  <c r="F2017" i="4"/>
  <c r="J2016" i="4"/>
  <c r="F2016" i="4"/>
  <c r="J2015" i="4"/>
  <c r="F2015" i="4"/>
  <c r="J2014" i="4"/>
  <c r="F2014" i="4"/>
  <c r="J2013" i="4"/>
  <c r="F2013" i="4"/>
  <c r="J2012" i="4"/>
  <c r="F2012" i="4"/>
  <c r="J2011" i="4"/>
  <c r="F2011" i="4"/>
  <c r="J2010" i="4"/>
  <c r="F2010" i="4"/>
  <c r="J2009" i="4"/>
  <c r="F2009" i="4"/>
  <c r="J2008" i="4"/>
  <c r="F2008" i="4"/>
  <c r="J2007" i="4"/>
  <c r="F2007" i="4"/>
  <c r="M2000" i="4"/>
  <c r="J2000" i="4"/>
  <c r="E2000" i="4"/>
  <c r="L1984" i="4" s="1"/>
  <c r="L1985" i="4"/>
  <c r="L1980" i="4"/>
  <c r="M1978" i="4"/>
  <c r="I1978" i="4"/>
  <c r="H1978" i="4"/>
  <c r="G1978" i="4"/>
  <c r="E1978" i="4"/>
  <c r="D1978" i="4"/>
  <c r="J1977" i="4"/>
  <c r="F1977" i="4"/>
  <c r="J1976" i="4"/>
  <c r="F1976" i="4"/>
  <c r="J1975" i="4"/>
  <c r="F1975" i="4"/>
  <c r="J1974" i="4"/>
  <c r="F1974" i="4"/>
  <c r="J1973" i="4"/>
  <c r="F1973" i="4"/>
  <c r="J1972" i="4"/>
  <c r="F1972" i="4"/>
  <c r="J1971" i="4"/>
  <c r="F1971" i="4"/>
  <c r="J1970" i="4"/>
  <c r="F1970" i="4"/>
  <c r="J1969" i="4"/>
  <c r="F1969" i="4"/>
  <c r="J1968" i="4"/>
  <c r="F1968" i="4"/>
  <c r="J1967" i="4"/>
  <c r="F1967" i="4"/>
  <c r="J1966" i="4"/>
  <c r="F1966" i="4"/>
  <c r="J1965" i="4"/>
  <c r="F1965" i="4"/>
  <c r="J1964" i="4"/>
  <c r="F1964" i="4"/>
  <c r="J1963" i="4"/>
  <c r="F1963" i="4"/>
  <c r="J1962" i="4"/>
  <c r="F1962" i="4"/>
  <c r="J1961" i="4"/>
  <c r="F1961" i="4"/>
  <c r="J1960" i="4"/>
  <c r="F1960" i="4"/>
  <c r="J1959" i="4"/>
  <c r="F1959" i="4"/>
  <c r="J1958" i="4"/>
  <c r="F1958" i="4"/>
  <c r="J1957" i="4"/>
  <c r="F1957" i="4"/>
  <c r="J1956" i="4"/>
  <c r="F1956" i="4"/>
  <c r="J1955" i="4"/>
  <c r="F1955" i="4"/>
  <c r="J1954" i="4"/>
  <c r="F1954" i="4"/>
  <c r="J1953" i="4"/>
  <c r="F1953" i="4"/>
  <c r="J1952" i="4"/>
  <c r="F1952" i="4"/>
  <c r="J1951" i="4"/>
  <c r="F1951" i="4"/>
  <c r="J1950" i="4"/>
  <c r="F1950" i="4"/>
  <c r="J1949" i="4"/>
  <c r="F1949" i="4"/>
  <c r="J1948" i="4"/>
  <c r="F1948" i="4"/>
  <c r="J1947" i="4"/>
  <c r="F1947" i="4"/>
  <c r="J1946" i="4"/>
  <c r="F1946" i="4"/>
  <c r="J1945" i="4"/>
  <c r="F1945" i="4"/>
  <c r="J1944" i="4"/>
  <c r="F1944" i="4"/>
  <c r="J1943" i="4"/>
  <c r="F1943" i="4"/>
  <c r="J1942" i="4"/>
  <c r="F1942" i="4"/>
  <c r="J1941" i="4"/>
  <c r="F1941" i="4"/>
  <c r="J1940" i="4"/>
  <c r="F1940" i="4"/>
  <c r="J1939" i="4"/>
  <c r="F1939" i="4"/>
  <c r="J1938" i="4"/>
  <c r="F1938" i="4"/>
  <c r="J1937" i="4"/>
  <c r="F1937" i="4"/>
  <c r="J1936" i="4"/>
  <c r="F1936" i="4"/>
  <c r="J1935" i="4"/>
  <c r="F1935" i="4"/>
  <c r="J1934" i="4"/>
  <c r="F1934" i="4"/>
  <c r="J1933" i="4"/>
  <c r="F1933" i="4"/>
  <c r="J1932" i="4"/>
  <c r="F1932" i="4"/>
  <c r="J1931" i="4"/>
  <c r="F1931" i="4"/>
  <c r="J1930" i="4"/>
  <c r="F1930" i="4"/>
  <c r="J1929" i="4"/>
  <c r="F1929" i="4"/>
  <c r="J1928" i="4"/>
  <c r="F1928" i="4"/>
  <c r="J1927" i="4"/>
  <c r="F1927" i="4"/>
  <c r="J1926" i="4"/>
  <c r="F1926" i="4"/>
  <c r="J1925" i="4"/>
  <c r="F1925" i="4"/>
  <c r="J1924" i="4"/>
  <c r="F1924" i="4"/>
  <c r="J1923" i="4"/>
  <c r="F1923" i="4"/>
  <c r="J1922" i="4"/>
  <c r="F1922" i="4"/>
  <c r="J1921" i="4"/>
  <c r="F1921" i="4"/>
  <c r="J1920" i="4"/>
  <c r="F1920" i="4"/>
  <c r="J1919" i="4"/>
  <c r="F1919" i="4"/>
  <c r="J1918" i="4"/>
  <c r="F1918" i="4"/>
  <c r="J1917" i="4"/>
  <c r="F1917" i="4"/>
  <c r="J1916" i="4"/>
  <c r="F1916" i="4"/>
  <c r="M1909" i="4"/>
  <c r="L1894" i="4" s="1"/>
  <c r="J1909" i="4"/>
  <c r="E1909" i="4"/>
  <c r="L1893" i="4" s="1"/>
  <c r="L1889" i="4"/>
  <c r="M1887" i="4"/>
  <c r="I1887" i="4"/>
  <c r="H1887" i="4"/>
  <c r="G1887" i="4"/>
  <c r="E1887" i="4"/>
  <c r="D1887" i="4"/>
  <c r="J1886" i="4"/>
  <c r="F1886" i="4"/>
  <c r="J1885" i="4"/>
  <c r="F1885" i="4"/>
  <c r="J1884" i="4"/>
  <c r="F1884" i="4"/>
  <c r="J1883" i="4"/>
  <c r="F1883" i="4"/>
  <c r="J1882" i="4"/>
  <c r="F1882" i="4"/>
  <c r="J1881" i="4"/>
  <c r="F1881" i="4"/>
  <c r="J1880" i="4"/>
  <c r="F1880" i="4"/>
  <c r="J1879" i="4"/>
  <c r="F1879" i="4"/>
  <c r="J1878" i="4"/>
  <c r="F1878" i="4"/>
  <c r="J1877" i="4"/>
  <c r="F1877" i="4"/>
  <c r="J1876" i="4"/>
  <c r="F1876" i="4"/>
  <c r="J1875" i="4"/>
  <c r="F1875" i="4"/>
  <c r="J1874" i="4"/>
  <c r="F1874" i="4"/>
  <c r="J1873" i="4"/>
  <c r="F1873" i="4"/>
  <c r="J1872" i="4"/>
  <c r="F1872" i="4"/>
  <c r="J1871" i="4"/>
  <c r="F1871" i="4"/>
  <c r="J1870" i="4"/>
  <c r="F1870" i="4"/>
  <c r="J1869" i="4"/>
  <c r="F1869" i="4"/>
  <c r="J1868" i="4"/>
  <c r="F1868" i="4"/>
  <c r="J1867" i="4"/>
  <c r="F1867" i="4"/>
  <c r="J1866" i="4"/>
  <c r="F1866" i="4"/>
  <c r="J1865" i="4"/>
  <c r="F1865" i="4"/>
  <c r="J1864" i="4"/>
  <c r="F1864" i="4"/>
  <c r="J1863" i="4"/>
  <c r="F1863" i="4"/>
  <c r="J1862" i="4"/>
  <c r="F1862" i="4"/>
  <c r="J1861" i="4"/>
  <c r="F1861" i="4"/>
  <c r="J1860" i="4"/>
  <c r="F1860" i="4"/>
  <c r="J1859" i="4"/>
  <c r="F1859" i="4"/>
  <c r="J1858" i="4"/>
  <c r="F1858" i="4"/>
  <c r="J1857" i="4"/>
  <c r="F1857" i="4"/>
  <c r="J1856" i="4"/>
  <c r="F1856" i="4"/>
  <c r="J1855" i="4"/>
  <c r="F1855" i="4"/>
  <c r="J1854" i="4"/>
  <c r="F1854" i="4"/>
  <c r="J1853" i="4"/>
  <c r="F1853" i="4"/>
  <c r="J1852" i="4"/>
  <c r="F1852" i="4"/>
  <c r="J1851" i="4"/>
  <c r="F1851" i="4"/>
  <c r="J1850" i="4"/>
  <c r="F1850" i="4"/>
  <c r="J1849" i="4"/>
  <c r="F1849" i="4"/>
  <c r="J1848" i="4"/>
  <c r="F1848" i="4"/>
  <c r="J1847" i="4"/>
  <c r="F1847" i="4"/>
  <c r="J1846" i="4"/>
  <c r="F1846" i="4"/>
  <c r="J1845" i="4"/>
  <c r="F1845" i="4"/>
  <c r="J1844" i="4"/>
  <c r="F1844" i="4"/>
  <c r="J1843" i="4"/>
  <c r="F1843" i="4"/>
  <c r="J1842" i="4"/>
  <c r="F1842" i="4"/>
  <c r="J1841" i="4"/>
  <c r="F1841" i="4"/>
  <c r="J1840" i="4"/>
  <c r="F1840" i="4"/>
  <c r="J1839" i="4"/>
  <c r="F1839" i="4"/>
  <c r="J1838" i="4"/>
  <c r="F1838" i="4"/>
  <c r="J1837" i="4"/>
  <c r="F1837" i="4"/>
  <c r="J1836" i="4"/>
  <c r="F1836" i="4"/>
  <c r="J1835" i="4"/>
  <c r="F1835" i="4"/>
  <c r="J1834" i="4"/>
  <c r="F1834" i="4"/>
  <c r="J1833" i="4"/>
  <c r="F1833" i="4"/>
  <c r="J1832" i="4"/>
  <c r="F1832" i="4"/>
  <c r="J1831" i="4"/>
  <c r="F1831" i="4"/>
  <c r="J1830" i="4"/>
  <c r="F1830" i="4"/>
  <c r="J1829" i="4"/>
  <c r="F1829" i="4"/>
  <c r="J1828" i="4"/>
  <c r="F1828" i="4"/>
  <c r="J1827" i="4"/>
  <c r="F1827" i="4"/>
  <c r="J1826" i="4"/>
  <c r="F1826" i="4"/>
  <c r="J1825" i="4"/>
  <c r="F1825" i="4"/>
  <c r="M1818" i="4"/>
  <c r="J1818" i="4"/>
  <c r="E1818" i="4"/>
  <c r="L1803" i="4"/>
  <c r="L1802" i="4"/>
  <c r="L1798" i="4"/>
  <c r="M1796" i="4"/>
  <c r="I1796" i="4"/>
  <c r="H1796" i="4"/>
  <c r="G1796" i="4"/>
  <c r="E1796" i="4"/>
  <c r="D1796" i="4"/>
  <c r="J1795" i="4"/>
  <c r="F1795" i="4"/>
  <c r="J1794" i="4"/>
  <c r="F1794" i="4"/>
  <c r="J1793" i="4"/>
  <c r="F1793" i="4"/>
  <c r="J1792" i="4"/>
  <c r="F1792" i="4"/>
  <c r="J1791" i="4"/>
  <c r="F1791" i="4"/>
  <c r="J1790" i="4"/>
  <c r="F1790" i="4"/>
  <c r="J1789" i="4"/>
  <c r="F1789" i="4"/>
  <c r="J1788" i="4"/>
  <c r="F1788" i="4"/>
  <c r="J1787" i="4"/>
  <c r="F1787" i="4"/>
  <c r="J1786" i="4"/>
  <c r="F1786" i="4"/>
  <c r="J1785" i="4"/>
  <c r="F1785" i="4"/>
  <c r="J1784" i="4"/>
  <c r="F1784" i="4"/>
  <c r="J1783" i="4"/>
  <c r="F1783" i="4"/>
  <c r="J1782" i="4"/>
  <c r="F1782" i="4"/>
  <c r="J1781" i="4"/>
  <c r="F1781" i="4"/>
  <c r="J1780" i="4"/>
  <c r="F1780" i="4"/>
  <c r="J1779" i="4"/>
  <c r="F1779" i="4"/>
  <c r="J1778" i="4"/>
  <c r="F1778" i="4"/>
  <c r="J1777" i="4"/>
  <c r="F1777" i="4"/>
  <c r="J1776" i="4"/>
  <c r="F1776" i="4"/>
  <c r="J1775" i="4"/>
  <c r="F1775" i="4"/>
  <c r="J1774" i="4"/>
  <c r="F1774" i="4"/>
  <c r="J1773" i="4"/>
  <c r="F1773" i="4"/>
  <c r="J1772" i="4"/>
  <c r="F1772" i="4"/>
  <c r="J1771" i="4"/>
  <c r="F1771" i="4"/>
  <c r="J1770" i="4"/>
  <c r="F1770" i="4"/>
  <c r="J1769" i="4"/>
  <c r="F1769" i="4"/>
  <c r="J1768" i="4"/>
  <c r="F1768" i="4"/>
  <c r="J1767" i="4"/>
  <c r="F1767" i="4"/>
  <c r="J1766" i="4"/>
  <c r="F1766" i="4"/>
  <c r="J1765" i="4"/>
  <c r="F1765" i="4"/>
  <c r="J1764" i="4"/>
  <c r="F1764" i="4"/>
  <c r="J1763" i="4"/>
  <c r="F1763" i="4"/>
  <c r="J1762" i="4"/>
  <c r="F1762" i="4"/>
  <c r="J1761" i="4"/>
  <c r="F1761" i="4"/>
  <c r="J1760" i="4"/>
  <c r="F1760" i="4"/>
  <c r="J1759" i="4"/>
  <c r="F1759" i="4"/>
  <c r="J1758" i="4"/>
  <c r="F1758" i="4"/>
  <c r="J1757" i="4"/>
  <c r="F1757" i="4"/>
  <c r="J1756" i="4"/>
  <c r="F1756" i="4"/>
  <c r="J1755" i="4"/>
  <c r="F1755" i="4"/>
  <c r="J1754" i="4"/>
  <c r="F1754" i="4"/>
  <c r="J1753" i="4"/>
  <c r="F1753" i="4"/>
  <c r="J1752" i="4"/>
  <c r="F1752" i="4"/>
  <c r="J1751" i="4"/>
  <c r="F1751" i="4"/>
  <c r="J1750" i="4"/>
  <c r="F1750" i="4"/>
  <c r="J1749" i="4"/>
  <c r="F1749" i="4"/>
  <c r="J1748" i="4"/>
  <c r="F1748" i="4"/>
  <c r="J1747" i="4"/>
  <c r="F1747" i="4"/>
  <c r="J1746" i="4"/>
  <c r="F1746" i="4"/>
  <c r="J1745" i="4"/>
  <c r="F1745" i="4"/>
  <c r="J1744" i="4"/>
  <c r="F1744" i="4"/>
  <c r="J1743" i="4"/>
  <c r="F1743" i="4"/>
  <c r="J1742" i="4"/>
  <c r="F1742" i="4"/>
  <c r="J1741" i="4"/>
  <c r="F1741" i="4"/>
  <c r="J1740" i="4"/>
  <c r="F1740" i="4"/>
  <c r="J1739" i="4"/>
  <c r="F1739" i="4"/>
  <c r="J1738" i="4"/>
  <c r="F1738" i="4"/>
  <c r="J1737" i="4"/>
  <c r="F1737" i="4"/>
  <c r="J1736" i="4"/>
  <c r="F1736" i="4"/>
  <c r="J1735" i="4"/>
  <c r="F1735" i="4"/>
  <c r="J1734" i="4"/>
  <c r="F1734" i="4"/>
  <c r="M1727" i="4"/>
  <c r="J1727" i="4"/>
  <c r="E1727" i="4"/>
  <c r="L1712" i="4"/>
  <c r="L1711" i="4"/>
  <c r="L1707" i="4"/>
  <c r="M1705" i="4"/>
  <c r="I1705" i="4"/>
  <c r="H1705" i="4"/>
  <c r="G1705" i="4"/>
  <c r="E1705" i="4"/>
  <c r="D1705" i="4"/>
  <c r="J1704" i="4"/>
  <c r="F1704" i="4"/>
  <c r="J1703" i="4"/>
  <c r="F1703" i="4"/>
  <c r="J1702" i="4"/>
  <c r="F1702" i="4"/>
  <c r="J1701" i="4"/>
  <c r="F1701" i="4"/>
  <c r="J1700" i="4"/>
  <c r="F1700" i="4"/>
  <c r="J1699" i="4"/>
  <c r="F1699" i="4"/>
  <c r="J1698" i="4"/>
  <c r="F1698" i="4"/>
  <c r="J1697" i="4"/>
  <c r="F1697" i="4"/>
  <c r="J1696" i="4"/>
  <c r="F1696" i="4"/>
  <c r="J1695" i="4"/>
  <c r="F1695" i="4"/>
  <c r="J1694" i="4"/>
  <c r="F1694" i="4"/>
  <c r="J1693" i="4"/>
  <c r="F1693" i="4"/>
  <c r="J1692" i="4"/>
  <c r="F1692" i="4"/>
  <c r="J1691" i="4"/>
  <c r="F1691" i="4"/>
  <c r="J1690" i="4"/>
  <c r="F1690" i="4"/>
  <c r="J1689" i="4"/>
  <c r="F1689" i="4"/>
  <c r="J1688" i="4"/>
  <c r="F1688" i="4"/>
  <c r="J1687" i="4"/>
  <c r="F1687" i="4"/>
  <c r="J1686" i="4"/>
  <c r="F1686" i="4"/>
  <c r="J1685" i="4"/>
  <c r="F1685" i="4"/>
  <c r="J1684" i="4"/>
  <c r="F1684" i="4"/>
  <c r="J1683" i="4"/>
  <c r="F1683" i="4"/>
  <c r="J1682" i="4"/>
  <c r="F1682" i="4"/>
  <c r="J1681" i="4"/>
  <c r="F1681" i="4"/>
  <c r="J1680" i="4"/>
  <c r="F1680" i="4"/>
  <c r="J1679" i="4"/>
  <c r="F1679" i="4"/>
  <c r="J1678" i="4"/>
  <c r="F1678" i="4"/>
  <c r="J1677" i="4"/>
  <c r="F1677" i="4"/>
  <c r="J1676" i="4"/>
  <c r="F1676" i="4"/>
  <c r="J1675" i="4"/>
  <c r="F1675" i="4"/>
  <c r="J1674" i="4"/>
  <c r="F1674" i="4"/>
  <c r="J1673" i="4"/>
  <c r="F1673" i="4"/>
  <c r="J1672" i="4"/>
  <c r="F1672" i="4"/>
  <c r="J1671" i="4"/>
  <c r="F1671" i="4"/>
  <c r="J1670" i="4"/>
  <c r="F1670" i="4"/>
  <c r="J1669" i="4"/>
  <c r="F1669" i="4"/>
  <c r="J1668" i="4"/>
  <c r="F1668" i="4"/>
  <c r="J1667" i="4"/>
  <c r="F1667" i="4"/>
  <c r="J1666" i="4"/>
  <c r="F1666" i="4"/>
  <c r="J1665" i="4"/>
  <c r="F1665" i="4"/>
  <c r="J1664" i="4"/>
  <c r="F1664" i="4"/>
  <c r="J1663" i="4"/>
  <c r="F1663" i="4"/>
  <c r="J1662" i="4"/>
  <c r="F1662" i="4"/>
  <c r="J1661" i="4"/>
  <c r="F1661" i="4"/>
  <c r="J1660" i="4"/>
  <c r="F1660" i="4"/>
  <c r="J1659" i="4"/>
  <c r="F1659" i="4"/>
  <c r="J1658" i="4"/>
  <c r="F1658" i="4"/>
  <c r="J1657" i="4"/>
  <c r="F1657" i="4"/>
  <c r="J1656" i="4"/>
  <c r="F1656" i="4"/>
  <c r="J1655" i="4"/>
  <c r="F1655" i="4"/>
  <c r="J1654" i="4"/>
  <c r="F1654" i="4"/>
  <c r="J1653" i="4"/>
  <c r="F1653" i="4"/>
  <c r="J1652" i="4"/>
  <c r="F1652" i="4"/>
  <c r="J1651" i="4"/>
  <c r="F1651" i="4"/>
  <c r="J1650" i="4"/>
  <c r="F1650" i="4"/>
  <c r="J1649" i="4"/>
  <c r="F1649" i="4"/>
  <c r="J1648" i="4"/>
  <c r="F1648" i="4"/>
  <c r="J1647" i="4"/>
  <c r="F1647" i="4"/>
  <c r="J1646" i="4"/>
  <c r="F1646" i="4"/>
  <c r="J1645" i="4"/>
  <c r="F1645" i="4"/>
  <c r="J1644" i="4"/>
  <c r="F1644" i="4"/>
  <c r="J1643" i="4"/>
  <c r="F1643" i="4"/>
  <c r="M1636" i="4"/>
  <c r="J1636" i="4"/>
  <c r="E1636" i="4"/>
  <c r="L1621" i="4"/>
  <c r="L1620" i="4"/>
  <c r="L1616" i="4"/>
  <c r="M1614" i="4"/>
  <c r="I1614" i="4"/>
  <c r="H1614" i="4"/>
  <c r="G1614" i="4"/>
  <c r="E1614" i="4"/>
  <c r="D1614" i="4"/>
  <c r="J1613" i="4"/>
  <c r="F1613" i="4"/>
  <c r="J1612" i="4"/>
  <c r="F1612" i="4"/>
  <c r="J1611" i="4"/>
  <c r="F1611" i="4"/>
  <c r="J1610" i="4"/>
  <c r="F1610" i="4"/>
  <c r="J1609" i="4"/>
  <c r="F1609" i="4"/>
  <c r="J1608" i="4"/>
  <c r="F1608" i="4"/>
  <c r="J1607" i="4"/>
  <c r="F1607" i="4"/>
  <c r="J1606" i="4"/>
  <c r="F1606" i="4"/>
  <c r="J1605" i="4"/>
  <c r="F1605" i="4"/>
  <c r="J1604" i="4"/>
  <c r="F1604" i="4"/>
  <c r="J1603" i="4"/>
  <c r="F1603" i="4"/>
  <c r="J1602" i="4"/>
  <c r="F1602" i="4"/>
  <c r="J1601" i="4"/>
  <c r="F1601" i="4"/>
  <c r="J1600" i="4"/>
  <c r="F1600" i="4"/>
  <c r="J1599" i="4"/>
  <c r="F1599" i="4"/>
  <c r="J1598" i="4"/>
  <c r="F1598" i="4"/>
  <c r="J1597" i="4"/>
  <c r="F1597" i="4"/>
  <c r="J1596" i="4"/>
  <c r="F1596" i="4"/>
  <c r="J1595" i="4"/>
  <c r="F1595" i="4"/>
  <c r="J1594" i="4"/>
  <c r="F1594" i="4"/>
  <c r="J1593" i="4"/>
  <c r="F1593" i="4"/>
  <c r="J1592" i="4"/>
  <c r="F1592" i="4"/>
  <c r="J1591" i="4"/>
  <c r="F1591" i="4"/>
  <c r="J1590" i="4"/>
  <c r="F1590" i="4"/>
  <c r="J1589" i="4"/>
  <c r="F1589" i="4"/>
  <c r="J1588" i="4"/>
  <c r="F1588" i="4"/>
  <c r="J1587" i="4"/>
  <c r="F1587" i="4"/>
  <c r="J1586" i="4"/>
  <c r="F1586" i="4"/>
  <c r="J1585" i="4"/>
  <c r="F1585" i="4"/>
  <c r="J1584" i="4"/>
  <c r="F1584" i="4"/>
  <c r="J1583" i="4"/>
  <c r="F1583" i="4"/>
  <c r="J1582" i="4"/>
  <c r="F1582" i="4"/>
  <c r="J1581" i="4"/>
  <c r="F1581" i="4"/>
  <c r="J1580" i="4"/>
  <c r="F1580" i="4"/>
  <c r="J1579" i="4"/>
  <c r="F1579" i="4"/>
  <c r="J1578" i="4"/>
  <c r="F1578" i="4"/>
  <c r="J1577" i="4"/>
  <c r="F1577" i="4"/>
  <c r="J1576" i="4"/>
  <c r="F1576" i="4"/>
  <c r="J1575" i="4"/>
  <c r="F1575" i="4"/>
  <c r="J1574" i="4"/>
  <c r="F1574" i="4"/>
  <c r="J1573" i="4"/>
  <c r="F1573" i="4"/>
  <c r="J1572" i="4"/>
  <c r="F1572" i="4"/>
  <c r="J1571" i="4"/>
  <c r="F1571" i="4"/>
  <c r="J1570" i="4"/>
  <c r="F1570" i="4"/>
  <c r="J1569" i="4"/>
  <c r="F1569" i="4"/>
  <c r="J1568" i="4"/>
  <c r="F1568" i="4"/>
  <c r="J1567" i="4"/>
  <c r="F1567" i="4"/>
  <c r="J1566" i="4"/>
  <c r="F1566" i="4"/>
  <c r="J1565" i="4"/>
  <c r="F1565" i="4"/>
  <c r="J1564" i="4"/>
  <c r="F1564" i="4"/>
  <c r="J1563" i="4"/>
  <c r="F1563" i="4"/>
  <c r="J1562" i="4"/>
  <c r="F1562" i="4"/>
  <c r="J1561" i="4"/>
  <c r="F1561" i="4"/>
  <c r="J1560" i="4"/>
  <c r="F1560" i="4"/>
  <c r="J1559" i="4"/>
  <c r="F1559" i="4"/>
  <c r="J1558" i="4"/>
  <c r="F1558" i="4"/>
  <c r="J1557" i="4"/>
  <c r="F1557" i="4"/>
  <c r="J1556" i="4"/>
  <c r="F1556" i="4"/>
  <c r="J1555" i="4"/>
  <c r="F1555" i="4"/>
  <c r="J1554" i="4"/>
  <c r="F1554" i="4"/>
  <c r="J1553" i="4"/>
  <c r="F1553" i="4"/>
  <c r="J1552" i="4"/>
  <c r="F1552" i="4"/>
  <c r="F1614" i="4" s="1"/>
  <c r="M1545" i="4"/>
  <c r="J1545" i="4"/>
  <c r="E1545" i="4"/>
  <c r="L1530" i="4"/>
  <c r="L1529" i="4"/>
  <c r="L1525" i="4"/>
  <c r="M1523" i="4"/>
  <c r="I1523" i="4"/>
  <c r="H1523" i="4"/>
  <c r="G1523" i="4"/>
  <c r="E1523" i="4"/>
  <c r="D1523" i="4"/>
  <c r="J1522" i="4"/>
  <c r="F1522" i="4"/>
  <c r="J1521" i="4"/>
  <c r="F1521" i="4"/>
  <c r="J1520" i="4"/>
  <c r="F1520" i="4"/>
  <c r="J1519" i="4"/>
  <c r="F1519" i="4"/>
  <c r="J1518" i="4"/>
  <c r="F1518" i="4"/>
  <c r="J1517" i="4"/>
  <c r="F1517" i="4"/>
  <c r="J1516" i="4"/>
  <c r="F1516" i="4"/>
  <c r="J1515" i="4"/>
  <c r="F1515" i="4"/>
  <c r="J1514" i="4"/>
  <c r="F1514" i="4"/>
  <c r="J1513" i="4"/>
  <c r="F1513" i="4"/>
  <c r="J1512" i="4"/>
  <c r="F1512" i="4"/>
  <c r="J1511" i="4"/>
  <c r="F1511" i="4"/>
  <c r="J1510" i="4"/>
  <c r="F1510" i="4"/>
  <c r="J1509" i="4"/>
  <c r="F1509" i="4"/>
  <c r="J1508" i="4"/>
  <c r="F1508" i="4"/>
  <c r="J1507" i="4"/>
  <c r="F1507" i="4"/>
  <c r="J1506" i="4"/>
  <c r="F1506" i="4"/>
  <c r="J1505" i="4"/>
  <c r="F1505" i="4"/>
  <c r="J1504" i="4"/>
  <c r="F1504" i="4"/>
  <c r="J1503" i="4"/>
  <c r="F1503" i="4"/>
  <c r="J1502" i="4"/>
  <c r="F1502" i="4"/>
  <c r="J1501" i="4"/>
  <c r="F1501" i="4"/>
  <c r="J1500" i="4"/>
  <c r="F1500" i="4"/>
  <c r="J1499" i="4"/>
  <c r="F1499" i="4"/>
  <c r="J1498" i="4"/>
  <c r="F1498" i="4"/>
  <c r="J1497" i="4"/>
  <c r="F1497" i="4"/>
  <c r="J1496" i="4"/>
  <c r="F1496" i="4"/>
  <c r="J1495" i="4"/>
  <c r="F1495" i="4"/>
  <c r="J1494" i="4"/>
  <c r="F1494" i="4"/>
  <c r="J1493" i="4"/>
  <c r="F1493" i="4"/>
  <c r="J1492" i="4"/>
  <c r="F1492" i="4"/>
  <c r="J1491" i="4"/>
  <c r="F1491" i="4"/>
  <c r="J1490" i="4"/>
  <c r="F1490" i="4"/>
  <c r="J1489" i="4"/>
  <c r="F1489" i="4"/>
  <c r="J1488" i="4"/>
  <c r="F1488" i="4"/>
  <c r="J1487" i="4"/>
  <c r="F1487" i="4"/>
  <c r="J1486" i="4"/>
  <c r="F1486" i="4"/>
  <c r="J1485" i="4"/>
  <c r="F1485" i="4"/>
  <c r="J1484" i="4"/>
  <c r="F1484" i="4"/>
  <c r="J1483" i="4"/>
  <c r="F1483" i="4"/>
  <c r="J1482" i="4"/>
  <c r="F1482" i="4"/>
  <c r="J1481" i="4"/>
  <c r="F1481" i="4"/>
  <c r="J1480" i="4"/>
  <c r="F1480" i="4"/>
  <c r="J1479" i="4"/>
  <c r="F1479" i="4"/>
  <c r="J1478" i="4"/>
  <c r="F1478" i="4"/>
  <c r="J1477" i="4"/>
  <c r="F1477" i="4"/>
  <c r="J1476" i="4"/>
  <c r="F1476" i="4"/>
  <c r="J1475" i="4"/>
  <c r="F1475" i="4"/>
  <c r="J1474" i="4"/>
  <c r="F1474" i="4"/>
  <c r="J1473" i="4"/>
  <c r="F1473" i="4"/>
  <c r="J1472" i="4"/>
  <c r="F1472" i="4"/>
  <c r="J1471" i="4"/>
  <c r="F1471" i="4"/>
  <c r="J1470" i="4"/>
  <c r="F1470" i="4"/>
  <c r="J1469" i="4"/>
  <c r="F1469" i="4"/>
  <c r="J1468" i="4"/>
  <c r="F1468" i="4"/>
  <c r="J1467" i="4"/>
  <c r="F1467" i="4"/>
  <c r="J1466" i="4"/>
  <c r="F1466" i="4"/>
  <c r="J1465" i="4"/>
  <c r="F1465" i="4"/>
  <c r="J1464" i="4"/>
  <c r="F1464" i="4"/>
  <c r="J1463" i="4"/>
  <c r="F1463" i="4"/>
  <c r="J1462" i="4"/>
  <c r="F1462" i="4"/>
  <c r="J1461" i="4"/>
  <c r="F1461" i="4"/>
  <c r="M1454" i="4"/>
  <c r="L1439" i="4" s="1"/>
  <c r="J1454" i="4"/>
  <c r="E1454" i="4"/>
  <c r="L1438" i="4"/>
  <c r="L1434" i="4"/>
  <c r="M1432" i="4"/>
  <c r="I1432" i="4"/>
  <c r="H1432" i="4"/>
  <c r="G1432" i="4"/>
  <c r="E1432" i="4"/>
  <c r="D1432" i="4"/>
  <c r="J1431" i="4"/>
  <c r="F1431" i="4"/>
  <c r="J1430" i="4"/>
  <c r="F1430" i="4"/>
  <c r="J1429" i="4"/>
  <c r="F1429" i="4"/>
  <c r="J1428" i="4"/>
  <c r="F1428" i="4"/>
  <c r="J1427" i="4"/>
  <c r="F1427" i="4"/>
  <c r="J1426" i="4"/>
  <c r="F1426" i="4"/>
  <c r="J1425" i="4"/>
  <c r="F1425" i="4"/>
  <c r="J1424" i="4"/>
  <c r="F1424" i="4"/>
  <c r="J1423" i="4"/>
  <c r="F1423" i="4"/>
  <c r="J1422" i="4"/>
  <c r="F1422" i="4"/>
  <c r="J1421" i="4"/>
  <c r="F1421" i="4"/>
  <c r="J1420" i="4"/>
  <c r="F1420" i="4"/>
  <c r="J1419" i="4"/>
  <c r="F1419" i="4"/>
  <c r="J1418" i="4"/>
  <c r="F1418" i="4"/>
  <c r="J1417" i="4"/>
  <c r="F1417" i="4"/>
  <c r="J1416" i="4"/>
  <c r="F1416" i="4"/>
  <c r="J1415" i="4"/>
  <c r="F1415" i="4"/>
  <c r="J1414" i="4"/>
  <c r="F1414" i="4"/>
  <c r="J1413" i="4"/>
  <c r="F1413" i="4"/>
  <c r="J1412" i="4"/>
  <c r="F1412" i="4"/>
  <c r="J1411" i="4"/>
  <c r="F1411" i="4"/>
  <c r="J1410" i="4"/>
  <c r="F1410" i="4"/>
  <c r="J1409" i="4"/>
  <c r="F1409" i="4"/>
  <c r="J1408" i="4"/>
  <c r="F1408" i="4"/>
  <c r="J1407" i="4"/>
  <c r="F1407" i="4"/>
  <c r="J1406" i="4"/>
  <c r="F1406" i="4"/>
  <c r="J1405" i="4"/>
  <c r="F1405" i="4"/>
  <c r="J1404" i="4"/>
  <c r="F1404" i="4"/>
  <c r="J1403" i="4"/>
  <c r="F1403" i="4"/>
  <c r="J1402" i="4"/>
  <c r="F1402" i="4"/>
  <c r="J1401" i="4"/>
  <c r="F1401" i="4"/>
  <c r="J1400" i="4"/>
  <c r="F1400" i="4"/>
  <c r="J1399" i="4"/>
  <c r="F1399" i="4"/>
  <c r="J1398" i="4"/>
  <c r="F1398" i="4"/>
  <c r="J1397" i="4"/>
  <c r="F1397" i="4"/>
  <c r="J1396" i="4"/>
  <c r="F1396" i="4"/>
  <c r="J1395" i="4"/>
  <c r="F1395" i="4"/>
  <c r="J1394" i="4"/>
  <c r="F1394" i="4"/>
  <c r="J1393" i="4"/>
  <c r="F1393" i="4"/>
  <c r="J1392" i="4"/>
  <c r="F1392" i="4"/>
  <c r="J1391" i="4"/>
  <c r="F1391" i="4"/>
  <c r="J1390" i="4"/>
  <c r="F1390" i="4"/>
  <c r="J1389" i="4"/>
  <c r="F1389" i="4"/>
  <c r="J1388" i="4"/>
  <c r="F1388" i="4"/>
  <c r="J1387" i="4"/>
  <c r="F1387" i="4"/>
  <c r="J1386" i="4"/>
  <c r="F1386" i="4"/>
  <c r="J1385" i="4"/>
  <c r="F1385" i="4"/>
  <c r="J1384" i="4"/>
  <c r="F1384" i="4"/>
  <c r="J1383" i="4"/>
  <c r="F1383" i="4"/>
  <c r="J1382" i="4"/>
  <c r="F1382" i="4"/>
  <c r="J1381" i="4"/>
  <c r="F1381" i="4"/>
  <c r="J1380" i="4"/>
  <c r="F1380" i="4"/>
  <c r="J1379" i="4"/>
  <c r="F1379" i="4"/>
  <c r="J1378" i="4"/>
  <c r="F1378" i="4"/>
  <c r="J1377" i="4"/>
  <c r="F1377" i="4"/>
  <c r="J1376" i="4"/>
  <c r="F1376" i="4"/>
  <c r="J1375" i="4"/>
  <c r="F1375" i="4"/>
  <c r="J1374" i="4"/>
  <c r="F1374" i="4"/>
  <c r="J1373" i="4"/>
  <c r="F1373" i="4"/>
  <c r="J1372" i="4"/>
  <c r="F1372" i="4"/>
  <c r="J1371" i="4"/>
  <c r="F1371" i="4"/>
  <c r="J1370" i="4"/>
  <c r="F1370" i="4"/>
  <c r="M1363" i="4"/>
  <c r="L1348" i="4" s="1"/>
  <c r="J1363" i="4"/>
  <c r="E1363" i="4"/>
  <c r="L1347" i="4"/>
  <c r="L1343" i="4"/>
  <c r="M1341" i="4"/>
  <c r="I1341" i="4"/>
  <c r="H1341" i="4"/>
  <c r="G1341" i="4"/>
  <c r="E1341" i="4"/>
  <c r="D1341" i="4"/>
  <c r="J1340" i="4"/>
  <c r="F1340" i="4"/>
  <c r="J1339" i="4"/>
  <c r="F1339" i="4"/>
  <c r="J1338" i="4"/>
  <c r="F1338" i="4"/>
  <c r="J1337" i="4"/>
  <c r="F1337" i="4"/>
  <c r="J1336" i="4"/>
  <c r="F1336" i="4"/>
  <c r="J1335" i="4"/>
  <c r="F1335" i="4"/>
  <c r="J1334" i="4"/>
  <c r="F1334" i="4"/>
  <c r="J1333" i="4"/>
  <c r="F1333" i="4"/>
  <c r="J1332" i="4"/>
  <c r="F1332" i="4"/>
  <c r="J1331" i="4"/>
  <c r="F1331" i="4"/>
  <c r="J1330" i="4"/>
  <c r="F1330" i="4"/>
  <c r="J1329" i="4"/>
  <c r="F1329" i="4"/>
  <c r="J1328" i="4"/>
  <c r="F1328" i="4"/>
  <c r="J1327" i="4"/>
  <c r="F1327" i="4"/>
  <c r="J1326" i="4"/>
  <c r="F1326" i="4"/>
  <c r="J1325" i="4"/>
  <c r="F1325" i="4"/>
  <c r="J1324" i="4"/>
  <c r="F1324" i="4"/>
  <c r="J1323" i="4"/>
  <c r="F1323" i="4"/>
  <c r="J1322" i="4"/>
  <c r="F1322" i="4"/>
  <c r="J1321" i="4"/>
  <c r="F1321" i="4"/>
  <c r="J1320" i="4"/>
  <c r="F1320" i="4"/>
  <c r="J1319" i="4"/>
  <c r="F1319" i="4"/>
  <c r="J1318" i="4"/>
  <c r="F1318" i="4"/>
  <c r="J1317" i="4"/>
  <c r="F1317" i="4"/>
  <c r="J1316" i="4"/>
  <c r="F1316" i="4"/>
  <c r="J1315" i="4"/>
  <c r="F1315" i="4"/>
  <c r="J1314" i="4"/>
  <c r="F1314" i="4"/>
  <c r="J1313" i="4"/>
  <c r="F1313" i="4"/>
  <c r="J1312" i="4"/>
  <c r="F1312" i="4"/>
  <c r="J1311" i="4"/>
  <c r="F1311" i="4"/>
  <c r="J1310" i="4"/>
  <c r="F1310" i="4"/>
  <c r="J1309" i="4"/>
  <c r="F1309" i="4"/>
  <c r="J1308" i="4"/>
  <c r="F1308" i="4"/>
  <c r="J1307" i="4"/>
  <c r="F1307" i="4"/>
  <c r="J1306" i="4"/>
  <c r="F1306" i="4"/>
  <c r="J1305" i="4"/>
  <c r="F1305" i="4"/>
  <c r="J1304" i="4"/>
  <c r="F1304" i="4"/>
  <c r="J1303" i="4"/>
  <c r="F1303" i="4"/>
  <c r="J1302" i="4"/>
  <c r="F1302" i="4"/>
  <c r="J1301" i="4"/>
  <c r="F1301" i="4"/>
  <c r="J1300" i="4"/>
  <c r="F1300" i="4"/>
  <c r="J1299" i="4"/>
  <c r="F1299" i="4"/>
  <c r="J1298" i="4"/>
  <c r="F1298" i="4"/>
  <c r="J1297" i="4"/>
  <c r="F1297" i="4"/>
  <c r="J1296" i="4"/>
  <c r="F1296" i="4"/>
  <c r="J1295" i="4"/>
  <c r="F1295" i="4"/>
  <c r="J1294" i="4"/>
  <c r="F1294" i="4"/>
  <c r="J1293" i="4"/>
  <c r="F1293" i="4"/>
  <c r="J1292" i="4"/>
  <c r="F1292" i="4"/>
  <c r="J1291" i="4"/>
  <c r="F1291" i="4"/>
  <c r="J1290" i="4"/>
  <c r="F1290" i="4"/>
  <c r="J1289" i="4"/>
  <c r="F1289" i="4"/>
  <c r="J1288" i="4"/>
  <c r="F1288" i="4"/>
  <c r="J1287" i="4"/>
  <c r="F1287" i="4"/>
  <c r="J1286" i="4"/>
  <c r="F1286" i="4"/>
  <c r="J1285" i="4"/>
  <c r="F1285" i="4"/>
  <c r="J1284" i="4"/>
  <c r="F1284" i="4"/>
  <c r="J1283" i="4"/>
  <c r="F1283" i="4"/>
  <c r="J1282" i="4"/>
  <c r="F1282" i="4"/>
  <c r="J1281" i="4"/>
  <c r="F1281" i="4"/>
  <c r="J1280" i="4"/>
  <c r="F1280" i="4"/>
  <c r="J1279" i="4"/>
  <c r="F1279" i="4"/>
  <c r="M1272" i="4"/>
  <c r="J1272" i="4"/>
  <c r="E1272" i="4"/>
  <c r="L1257" i="4"/>
  <c r="L1256" i="4"/>
  <c r="L1252" i="4"/>
  <c r="M1250" i="4"/>
  <c r="I1250" i="4"/>
  <c r="H1250" i="4"/>
  <c r="G1250" i="4"/>
  <c r="E1250" i="4"/>
  <c r="D1250" i="4"/>
  <c r="J1249" i="4"/>
  <c r="F1249" i="4"/>
  <c r="J1248" i="4"/>
  <c r="F1248" i="4"/>
  <c r="J1247" i="4"/>
  <c r="F1247" i="4"/>
  <c r="J1246" i="4"/>
  <c r="F1246" i="4"/>
  <c r="J1245" i="4"/>
  <c r="F1245" i="4"/>
  <c r="J1244" i="4"/>
  <c r="F1244" i="4"/>
  <c r="J1243" i="4"/>
  <c r="F1243" i="4"/>
  <c r="J1242" i="4"/>
  <c r="F1242" i="4"/>
  <c r="J1241" i="4"/>
  <c r="F1241" i="4"/>
  <c r="J1240" i="4"/>
  <c r="F1240" i="4"/>
  <c r="J1239" i="4"/>
  <c r="F1239" i="4"/>
  <c r="J1238" i="4"/>
  <c r="F1238" i="4"/>
  <c r="J1237" i="4"/>
  <c r="F1237" i="4"/>
  <c r="J1236" i="4"/>
  <c r="F1236" i="4"/>
  <c r="J1235" i="4"/>
  <c r="F1235" i="4"/>
  <c r="J1234" i="4"/>
  <c r="F1234" i="4"/>
  <c r="J1233" i="4"/>
  <c r="F1233" i="4"/>
  <c r="J1232" i="4"/>
  <c r="F1232" i="4"/>
  <c r="J1231" i="4"/>
  <c r="F1231" i="4"/>
  <c r="J1230" i="4"/>
  <c r="F1230" i="4"/>
  <c r="J1229" i="4"/>
  <c r="F1229" i="4"/>
  <c r="J1228" i="4"/>
  <c r="F1228" i="4"/>
  <c r="J1227" i="4"/>
  <c r="F1227" i="4"/>
  <c r="J1226" i="4"/>
  <c r="F1226" i="4"/>
  <c r="J1225" i="4"/>
  <c r="F1225" i="4"/>
  <c r="J1224" i="4"/>
  <c r="F1224" i="4"/>
  <c r="J1223" i="4"/>
  <c r="F1223" i="4"/>
  <c r="J1222" i="4"/>
  <c r="F1222" i="4"/>
  <c r="J1221" i="4"/>
  <c r="F1221" i="4"/>
  <c r="J1220" i="4"/>
  <c r="F1220" i="4"/>
  <c r="J1219" i="4"/>
  <c r="F1219" i="4"/>
  <c r="J1218" i="4"/>
  <c r="F1218" i="4"/>
  <c r="J1217" i="4"/>
  <c r="F1217" i="4"/>
  <c r="J1216" i="4"/>
  <c r="F1216" i="4"/>
  <c r="J1215" i="4"/>
  <c r="F1215" i="4"/>
  <c r="J1214" i="4"/>
  <c r="F1214" i="4"/>
  <c r="J1213" i="4"/>
  <c r="F1213" i="4"/>
  <c r="J1212" i="4"/>
  <c r="F1212" i="4"/>
  <c r="J1211" i="4"/>
  <c r="F1211" i="4"/>
  <c r="J1210" i="4"/>
  <c r="F1210" i="4"/>
  <c r="J1209" i="4"/>
  <c r="F1209" i="4"/>
  <c r="J1208" i="4"/>
  <c r="F1208" i="4"/>
  <c r="J1207" i="4"/>
  <c r="F1207" i="4"/>
  <c r="J1206" i="4"/>
  <c r="F1206" i="4"/>
  <c r="J1205" i="4"/>
  <c r="F1205" i="4"/>
  <c r="J1204" i="4"/>
  <c r="F1204" i="4"/>
  <c r="J1203" i="4"/>
  <c r="F1203" i="4"/>
  <c r="J1202" i="4"/>
  <c r="F1202" i="4"/>
  <c r="J1201" i="4"/>
  <c r="F1201" i="4"/>
  <c r="J1200" i="4"/>
  <c r="F1200" i="4"/>
  <c r="J1199" i="4"/>
  <c r="F1199" i="4"/>
  <c r="J1198" i="4"/>
  <c r="F1198" i="4"/>
  <c r="J1197" i="4"/>
  <c r="F1197" i="4"/>
  <c r="J1196" i="4"/>
  <c r="F1196" i="4"/>
  <c r="J1195" i="4"/>
  <c r="F1195" i="4"/>
  <c r="J1194" i="4"/>
  <c r="F1194" i="4"/>
  <c r="J1193" i="4"/>
  <c r="F1193" i="4"/>
  <c r="J1192" i="4"/>
  <c r="F1192" i="4"/>
  <c r="J1191" i="4"/>
  <c r="F1191" i="4"/>
  <c r="J1190" i="4"/>
  <c r="F1190" i="4"/>
  <c r="J1189" i="4"/>
  <c r="F1189" i="4"/>
  <c r="J1188" i="4"/>
  <c r="F1188" i="4"/>
  <c r="M1181" i="4"/>
  <c r="L1166" i="4" s="1"/>
  <c r="J1181" i="4"/>
  <c r="E1181" i="4"/>
  <c r="L1165" i="4"/>
  <c r="L1161" i="4"/>
  <c r="M1159" i="4"/>
  <c r="I1159" i="4"/>
  <c r="H1159" i="4"/>
  <c r="G1159" i="4"/>
  <c r="E1159" i="4"/>
  <c r="D1159" i="4"/>
  <c r="J1158" i="4"/>
  <c r="F1158" i="4"/>
  <c r="J1157" i="4"/>
  <c r="F1157" i="4"/>
  <c r="J1156" i="4"/>
  <c r="F1156" i="4"/>
  <c r="J1155" i="4"/>
  <c r="F1155" i="4"/>
  <c r="J1154" i="4"/>
  <c r="F1154" i="4"/>
  <c r="J1153" i="4"/>
  <c r="F1153" i="4"/>
  <c r="J1152" i="4"/>
  <c r="F1152" i="4"/>
  <c r="J1151" i="4"/>
  <c r="F1151" i="4"/>
  <c r="J1150" i="4"/>
  <c r="F1150" i="4"/>
  <c r="J1149" i="4"/>
  <c r="F1149" i="4"/>
  <c r="J1148" i="4"/>
  <c r="F1148" i="4"/>
  <c r="J1147" i="4"/>
  <c r="F1147" i="4"/>
  <c r="J1146" i="4"/>
  <c r="F1146" i="4"/>
  <c r="J1145" i="4"/>
  <c r="F1145" i="4"/>
  <c r="J1144" i="4"/>
  <c r="F1144" i="4"/>
  <c r="J1143" i="4"/>
  <c r="F1143" i="4"/>
  <c r="J1142" i="4"/>
  <c r="F1142" i="4"/>
  <c r="J1141" i="4"/>
  <c r="F1141" i="4"/>
  <c r="J1140" i="4"/>
  <c r="F1140" i="4"/>
  <c r="J1139" i="4"/>
  <c r="F1139" i="4"/>
  <c r="J1138" i="4"/>
  <c r="F1138" i="4"/>
  <c r="J1137" i="4"/>
  <c r="F1137" i="4"/>
  <c r="J1136" i="4"/>
  <c r="F1136" i="4"/>
  <c r="J1135" i="4"/>
  <c r="F1135" i="4"/>
  <c r="J1134" i="4"/>
  <c r="F1134" i="4"/>
  <c r="J1133" i="4"/>
  <c r="F1133" i="4"/>
  <c r="J1132" i="4"/>
  <c r="F1132" i="4"/>
  <c r="J1131" i="4"/>
  <c r="F1131" i="4"/>
  <c r="J1130" i="4"/>
  <c r="F1130" i="4"/>
  <c r="J1129" i="4"/>
  <c r="F1129" i="4"/>
  <c r="J1128" i="4"/>
  <c r="F1128" i="4"/>
  <c r="J1127" i="4"/>
  <c r="F1127" i="4"/>
  <c r="J1126" i="4"/>
  <c r="F1126" i="4"/>
  <c r="J1125" i="4"/>
  <c r="F1125" i="4"/>
  <c r="J1124" i="4"/>
  <c r="F1124" i="4"/>
  <c r="J1123" i="4"/>
  <c r="F1123" i="4"/>
  <c r="J1122" i="4"/>
  <c r="F1122" i="4"/>
  <c r="J1121" i="4"/>
  <c r="F1121" i="4"/>
  <c r="J1120" i="4"/>
  <c r="F1120" i="4"/>
  <c r="J1119" i="4"/>
  <c r="F1119" i="4"/>
  <c r="J1118" i="4"/>
  <c r="F1118" i="4"/>
  <c r="J1117" i="4"/>
  <c r="F1117" i="4"/>
  <c r="J1116" i="4"/>
  <c r="F1116" i="4"/>
  <c r="J1115" i="4"/>
  <c r="F1115" i="4"/>
  <c r="J1114" i="4"/>
  <c r="F1114" i="4"/>
  <c r="J1113" i="4"/>
  <c r="F1113" i="4"/>
  <c r="J1112" i="4"/>
  <c r="F1112" i="4"/>
  <c r="J1111" i="4"/>
  <c r="F1111" i="4"/>
  <c r="J1110" i="4"/>
  <c r="F1110" i="4"/>
  <c r="J1109" i="4"/>
  <c r="F1109" i="4"/>
  <c r="J1108" i="4"/>
  <c r="F1108" i="4"/>
  <c r="J1107" i="4"/>
  <c r="F1107" i="4"/>
  <c r="J1106" i="4"/>
  <c r="F1106" i="4"/>
  <c r="J1105" i="4"/>
  <c r="F1105" i="4"/>
  <c r="J1104" i="4"/>
  <c r="F1104" i="4"/>
  <c r="J1103" i="4"/>
  <c r="F1103" i="4"/>
  <c r="J1102" i="4"/>
  <c r="F1102" i="4"/>
  <c r="J1101" i="4"/>
  <c r="F1101" i="4"/>
  <c r="J1100" i="4"/>
  <c r="F1100" i="4"/>
  <c r="J1099" i="4"/>
  <c r="F1099" i="4"/>
  <c r="J1098" i="4"/>
  <c r="F1098" i="4"/>
  <c r="J1097" i="4"/>
  <c r="F1097" i="4"/>
  <c r="M1090" i="4"/>
  <c r="J1090" i="4"/>
  <c r="E1090" i="4"/>
  <c r="L1074" i="4" s="1"/>
  <c r="L1075" i="4"/>
  <c r="L1070" i="4"/>
  <c r="M1068" i="4"/>
  <c r="I1068" i="4"/>
  <c r="H1068" i="4"/>
  <c r="G1068" i="4"/>
  <c r="E1068" i="4"/>
  <c r="D1068" i="4"/>
  <c r="J1067" i="4"/>
  <c r="F1067" i="4"/>
  <c r="J1066" i="4"/>
  <c r="F1066" i="4"/>
  <c r="J1065" i="4"/>
  <c r="F1065" i="4"/>
  <c r="J1064" i="4"/>
  <c r="F1064" i="4"/>
  <c r="J1063" i="4"/>
  <c r="F1063" i="4"/>
  <c r="J1062" i="4"/>
  <c r="F1062" i="4"/>
  <c r="J1061" i="4"/>
  <c r="F1061" i="4"/>
  <c r="J1060" i="4"/>
  <c r="F1060" i="4"/>
  <c r="J1059" i="4"/>
  <c r="F1059" i="4"/>
  <c r="J1058" i="4"/>
  <c r="F1058" i="4"/>
  <c r="J1057" i="4"/>
  <c r="F1057" i="4"/>
  <c r="J1056" i="4"/>
  <c r="F1056" i="4"/>
  <c r="J1055" i="4"/>
  <c r="F1055" i="4"/>
  <c r="J1054" i="4"/>
  <c r="F1054" i="4"/>
  <c r="J1053" i="4"/>
  <c r="F1053" i="4"/>
  <c r="J1052" i="4"/>
  <c r="F1052" i="4"/>
  <c r="J1051" i="4"/>
  <c r="F1051" i="4"/>
  <c r="J1050" i="4"/>
  <c r="F1050" i="4"/>
  <c r="J1049" i="4"/>
  <c r="F1049" i="4"/>
  <c r="J1048" i="4"/>
  <c r="F1048" i="4"/>
  <c r="J1047" i="4"/>
  <c r="F1047" i="4"/>
  <c r="J1046" i="4"/>
  <c r="F1046" i="4"/>
  <c r="J1045" i="4"/>
  <c r="F1045" i="4"/>
  <c r="J1044" i="4"/>
  <c r="F1044" i="4"/>
  <c r="J1043" i="4"/>
  <c r="F1043" i="4"/>
  <c r="J1042" i="4"/>
  <c r="F1042" i="4"/>
  <c r="J1041" i="4"/>
  <c r="F1041" i="4"/>
  <c r="J1040" i="4"/>
  <c r="F1040" i="4"/>
  <c r="J1039" i="4"/>
  <c r="F1039" i="4"/>
  <c r="J1038" i="4"/>
  <c r="F1038" i="4"/>
  <c r="J1037" i="4"/>
  <c r="F1037" i="4"/>
  <c r="J1036" i="4"/>
  <c r="F1036" i="4"/>
  <c r="J1035" i="4"/>
  <c r="F1035" i="4"/>
  <c r="J1034" i="4"/>
  <c r="F1034" i="4"/>
  <c r="J1033" i="4"/>
  <c r="F1033" i="4"/>
  <c r="J1032" i="4"/>
  <c r="F1032" i="4"/>
  <c r="J1031" i="4"/>
  <c r="F1031" i="4"/>
  <c r="J1030" i="4"/>
  <c r="F1030" i="4"/>
  <c r="J1029" i="4"/>
  <c r="F1029" i="4"/>
  <c r="J1028" i="4"/>
  <c r="F1028" i="4"/>
  <c r="J1027" i="4"/>
  <c r="F1027" i="4"/>
  <c r="J1026" i="4"/>
  <c r="F1026" i="4"/>
  <c r="J1025" i="4"/>
  <c r="F1025" i="4"/>
  <c r="J1024" i="4"/>
  <c r="AE23" i="4" s="1"/>
  <c r="AG23" i="4" s="1"/>
  <c r="F1024" i="4"/>
  <c r="J1023" i="4"/>
  <c r="F1023" i="4"/>
  <c r="J1022" i="4"/>
  <c r="F1022" i="4"/>
  <c r="J1021" i="4"/>
  <c r="F1021" i="4"/>
  <c r="J1020" i="4"/>
  <c r="F1020" i="4"/>
  <c r="J1019" i="4"/>
  <c r="F1019" i="4"/>
  <c r="J1018" i="4"/>
  <c r="F1018" i="4"/>
  <c r="J1017" i="4"/>
  <c r="F1017" i="4"/>
  <c r="J1016" i="4"/>
  <c r="F1016" i="4"/>
  <c r="J1015" i="4"/>
  <c r="F1015" i="4"/>
  <c r="J1014" i="4"/>
  <c r="F1014" i="4"/>
  <c r="J1013" i="4"/>
  <c r="F1013" i="4"/>
  <c r="J1012" i="4"/>
  <c r="F1012" i="4"/>
  <c r="J1011" i="4"/>
  <c r="F1011" i="4"/>
  <c r="J1010" i="4"/>
  <c r="F1010" i="4"/>
  <c r="J1009" i="4"/>
  <c r="F1009" i="4"/>
  <c r="J1008" i="4"/>
  <c r="F1008" i="4"/>
  <c r="J1007" i="4"/>
  <c r="F1007" i="4"/>
  <c r="J1006" i="4"/>
  <c r="F1006" i="4"/>
  <c r="M999" i="4"/>
  <c r="L984" i="4" s="1"/>
  <c r="J999" i="4"/>
  <c r="E999" i="4"/>
  <c r="L983" i="4" s="1"/>
  <c r="L979" i="4"/>
  <c r="M977" i="4"/>
  <c r="I977" i="4"/>
  <c r="H977" i="4"/>
  <c r="G977" i="4"/>
  <c r="E977" i="4"/>
  <c r="D977" i="4"/>
  <c r="J976" i="4"/>
  <c r="F976" i="4"/>
  <c r="J975" i="4"/>
  <c r="F975" i="4"/>
  <c r="J974" i="4"/>
  <c r="F974" i="4"/>
  <c r="J973" i="4"/>
  <c r="F973" i="4"/>
  <c r="J972" i="4"/>
  <c r="F972" i="4"/>
  <c r="J971" i="4"/>
  <c r="F971" i="4"/>
  <c r="J970" i="4"/>
  <c r="F970" i="4"/>
  <c r="J969" i="4"/>
  <c r="F969" i="4"/>
  <c r="J968" i="4"/>
  <c r="F968" i="4"/>
  <c r="J967" i="4"/>
  <c r="F967" i="4"/>
  <c r="J966" i="4"/>
  <c r="F966" i="4"/>
  <c r="J965" i="4"/>
  <c r="F965" i="4"/>
  <c r="J964" i="4"/>
  <c r="F964" i="4"/>
  <c r="J963" i="4"/>
  <c r="F963" i="4"/>
  <c r="J962" i="4"/>
  <c r="F962" i="4"/>
  <c r="J961" i="4"/>
  <c r="F961" i="4"/>
  <c r="J960" i="4"/>
  <c r="F960" i="4"/>
  <c r="J959" i="4"/>
  <c r="F959" i="4"/>
  <c r="J958" i="4"/>
  <c r="F958" i="4"/>
  <c r="J957" i="4"/>
  <c r="F957" i="4"/>
  <c r="J956" i="4"/>
  <c r="F956" i="4"/>
  <c r="J955" i="4"/>
  <c r="F955" i="4"/>
  <c r="J954" i="4"/>
  <c r="F954" i="4"/>
  <c r="J953" i="4"/>
  <c r="F953" i="4"/>
  <c r="J952" i="4"/>
  <c r="F952" i="4"/>
  <c r="J951" i="4"/>
  <c r="F951" i="4"/>
  <c r="J950" i="4"/>
  <c r="F950" i="4"/>
  <c r="J949" i="4"/>
  <c r="F949" i="4"/>
  <c r="J948" i="4"/>
  <c r="F948" i="4"/>
  <c r="J947" i="4"/>
  <c r="F947" i="4"/>
  <c r="J946" i="4"/>
  <c r="F946" i="4"/>
  <c r="J945" i="4"/>
  <c r="F945" i="4"/>
  <c r="J944" i="4"/>
  <c r="F944" i="4"/>
  <c r="J943" i="4"/>
  <c r="F943" i="4"/>
  <c r="J942" i="4"/>
  <c r="F942" i="4"/>
  <c r="J941" i="4"/>
  <c r="F941" i="4"/>
  <c r="J940" i="4"/>
  <c r="F940" i="4"/>
  <c r="J939" i="4"/>
  <c r="F939" i="4"/>
  <c r="J938" i="4"/>
  <c r="F938" i="4"/>
  <c r="J937" i="4"/>
  <c r="F937" i="4"/>
  <c r="J936" i="4"/>
  <c r="F936" i="4"/>
  <c r="J935" i="4"/>
  <c r="F935" i="4"/>
  <c r="J934" i="4"/>
  <c r="F934" i="4"/>
  <c r="J933" i="4"/>
  <c r="F933" i="4"/>
  <c r="J932" i="4"/>
  <c r="F932" i="4"/>
  <c r="J931" i="4"/>
  <c r="F931" i="4"/>
  <c r="J930" i="4"/>
  <c r="F930" i="4"/>
  <c r="J929" i="4"/>
  <c r="F929" i="4"/>
  <c r="J928" i="4"/>
  <c r="F928" i="4"/>
  <c r="J927" i="4"/>
  <c r="F927" i="4"/>
  <c r="J926" i="4"/>
  <c r="F926" i="4"/>
  <c r="J925" i="4"/>
  <c r="F925" i="4"/>
  <c r="J924" i="4"/>
  <c r="F924" i="4"/>
  <c r="J923" i="4"/>
  <c r="F923" i="4"/>
  <c r="J922" i="4"/>
  <c r="F922" i="4"/>
  <c r="J921" i="4"/>
  <c r="F921" i="4"/>
  <c r="J920" i="4"/>
  <c r="F920" i="4"/>
  <c r="J919" i="4"/>
  <c r="F919" i="4"/>
  <c r="J918" i="4"/>
  <c r="F918" i="4"/>
  <c r="J917" i="4"/>
  <c r="F917" i="4"/>
  <c r="J916" i="4"/>
  <c r="F916" i="4"/>
  <c r="J915" i="4"/>
  <c r="F915" i="4"/>
  <c r="F977" i="4" s="1"/>
  <c r="M908" i="4"/>
  <c r="J908" i="4"/>
  <c r="E908" i="4"/>
  <c r="L892" i="4" s="1"/>
  <c r="L893" i="4"/>
  <c r="L888" i="4"/>
  <c r="M886" i="4"/>
  <c r="I886" i="4"/>
  <c r="H886" i="4"/>
  <c r="G886" i="4"/>
  <c r="E886" i="4"/>
  <c r="D886" i="4"/>
  <c r="J885" i="4"/>
  <c r="F885" i="4"/>
  <c r="J884" i="4"/>
  <c r="F884" i="4"/>
  <c r="J883" i="4"/>
  <c r="F883" i="4"/>
  <c r="J882" i="4"/>
  <c r="F882" i="4"/>
  <c r="J881" i="4"/>
  <c r="F881" i="4"/>
  <c r="J880" i="4"/>
  <c r="F880" i="4"/>
  <c r="J879" i="4"/>
  <c r="F879" i="4"/>
  <c r="J878" i="4"/>
  <c r="F878" i="4"/>
  <c r="J877" i="4"/>
  <c r="F877" i="4"/>
  <c r="J876" i="4"/>
  <c r="F876" i="4"/>
  <c r="J875" i="4"/>
  <c r="F875" i="4"/>
  <c r="J874" i="4"/>
  <c r="F874" i="4"/>
  <c r="J873" i="4"/>
  <c r="F873" i="4"/>
  <c r="J872" i="4"/>
  <c r="F872" i="4"/>
  <c r="J871" i="4"/>
  <c r="F871" i="4"/>
  <c r="J870" i="4"/>
  <c r="F870" i="4"/>
  <c r="J869" i="4"/>
  <c r="F869" i="4"/>
  <c r="J868" i="4"/>
  <c r="F868" i="4"/>
  <c r="J867" i="4"/>
  <c r="F867" i="4"/>
  <c r="J866" i="4"/>
  <c r="F866" i="4"/>
  <c r="J865" i="4"/>
  <c r="F865" i="4"/>
  <c r="J864" i="4"/>
  <c r="F864" i="4"/>
  <c r="J863" i="4"/>
  <c r="F863" i="4"/>
  <c r="J862" i="4"/>
  <c r="F862" i="4"/>
  <c r="J861" i="4"/>
  <c r="F861" i="4"/>
  <c r="J860" i="4"/>
  <c r="F860" i="4"/>
  <c r="J859" i="4"/>
  <c r="F859" i="4"/>
  <c r="J858" i="4"/>
  <c r="F858" i="4"/>
  <c r="J857" i="4"/>
  <c r="F857" i="4"/>
  <c r="J856" i="4"/>
  <c r="F856" i="4"/>
  <c r="J855" i="4"/>
  <c r="F855" i="4"/>
  <c r="J854" i="4"/>
  <c r="F854" i="4"/>
  <c r="J853" i="4"/>
  <c r="F853" i="4"/>
  <c r="J852" i="4"/>
  <c r="F852" i="4"/>
  <c r="J851" i="4"/>
  <c r="F851" i="4"/>
  <c r="J850" i="4"/>
  <c r="F850" i="4"/>
  <c r="J849" i="4"/>
  <c r="F849" i="4"/>
  <c r="J848" i="4"/>
  <c r="F848" i="4"/>
  <c r="J847" i="4"/>
  <c r="F847" i="4"/>
  <c r="J846" i="4"/>
  <c r="F846" i="4"/>
  <c r="J845" i="4"/>
  <c r="F845" i="4"/>
  <c r="J844" i="4"/>
  <c r="F844" i="4"/>
  <c r="J843" i="4"/>
  <c r="F843" i="4"/>
  <c r="J842" i="4"/>
  <c r="F842" i="4"/>
  <c r="J841" i="4"/>
  <c r="F841" i="4"/>
  <c r="J840" i="4"/>
  <c r="F840" i="4"/>
  <c r="J839" i="4"/>
  <c r="F839" i="4"/>
  <c r="J838" i="4"/>
  <c r="F838" i="4"/>
  <c r="J837" i="4"/>
  <c r="F837" i="4"/>
  <c r="J836" i="4"/>
  <c r="F836" i="4"/>
  <c r="J835" i="4"/>
  <c r="F835" i="4"/>
  <c r="J834" i="4"/>
  <c r="F834" i="4"/>
  <c r="J833" i="4"/>
  <c r="F833" i="4"/>
  <c r="J832" i="4"/>
  <c r="F832" i="4"/>
  <c r="J831" i="4"/>
  <c r="F831" i="4"/>
  <c r="J830" i="4"/>
  <c r="F830" i="4"/>
  <c r="J829" i="4"/>
  <c r="F829" i="4"/>
  <c r="J828" i="4"/>
  <c r="F828" i="4"/>
  <c r="J827" i="4"/>
  <c r="F827" i="4"/>
  <c r="J826" i="4"/>
  <c r="F826" i="4"/>
  <c r="J825" i="4"/>
  <c r="F825" i="4"/>
  <c r="J824" i="4"/>
  <c r="F824" i="4"/>
  <c r="M817" i="4"/>
  <c r="L802" i="4" s="1"/>
  <c r="J817" i="4"/>
  <c r="E817" i="4"/>
  <c r="L801" i="4" s="1"/>
  <c r="L797" i="4"/>
  <c r="M795" i="4"/>
  <c r="I795" i="4"/>
  <c r="H795" i="4"/>
  <c r="G795" i="4"/>
  <c r="E795" i="4"/>
  <c r="D795" i="4"/>
  <c r="J794" i="4"/>
  <c r="F794" i="4"/>
  <c r="J793" i="4"/>
  <c r="F793" i="4"/>
  <c r="J792" i="4"/>
  <c r="F792" i="4"/>
  <c r="J791" i="4"/>
  <c r="F791" i="4"/>
  <c r="J790" i="4"/>
  <c r="F790" i="4"/>
  <c r="J789" i="4"/>
  <c r="F789" i="4"/>
  <c r="J788" i="4"/>
  <c r="F788" i="4"/>
  <c r="J787" i="4"/>
  <c r="F787" i="4"/>
  <c r="J786" i="4"/>
  <c r="F786" i="4"/>
  <c r="J785" i="4"/>
  <c r="F785" i="4"/>
  <c r="J784" i="4"/>
  <c r="F784" i="4"/>
  <c r="J783" i="4"/>
  <c r="F783" i="4"/>
  <c r="J782" i="4"/>
  <c r="F782" i="4"/>
  <c r="J781" i="4"/>
  <c r="F781" i="4"/>
  <c r="J780" i="4"/>
  <c r="F780" i="4"/>
  <c r="J779" i="4"/>
  <c r="F779" i="4"/>
  <c r="J778" i="4"/>
  <c r="F778" i="4"/>
  <c r="J777" i="4"/>
  <c r="F777" i="4"/>
  <c r="J776" i="4"/>
  <c r="F776" i="4"/>
  <c r="J775" i="4"/>
  <c r="F775" i="4"/>
  <c r="J774" i="4"/>
  <c r="F774" i="4"/>
  <c r="J773" i="4"/>
  <c r="F773" i="4"/>
  <c r="J772" i="4"/>
  <c r="F772" i="4"/>
  <c r="J771" i="4"/>
  <c r="F771" i="4"/>
  <c r="J770" i="4"/>
  <c r="F770" i="4"/>
  <c r="J769" i="4"/>
  <c r="F769" i="4"/>
  <c r="J768" i="4"/>
  <c r="F768" i="4"/>
  <c r="J767" i="4"/>
  <c r="F767" i="4"/>
  <c r="J766" i="4"/>
  <c r="F766" i="4"/>
  <c r="J765" i="4"/>
  <c r="F765" i="4"/>
  <c r="J764" i="4"/>
  <c r="F764" i="4"/>
  <c r="J763" i="4"/>
  <c r="F763" i="4"/>
  <c r="J762" i="4"/>
  <c r="F762" i="4"/>
  <c r="J761" i="4"/>
  <c r="F761" i="4"/>
  <c r="J760" i="4"/>
  <c r="F760" i="4"/>
  <c r="J759" i="4"/>
  <c r="F759" i="4"/>
  <c r="J758" i="4"/>
  <c r="F758" i="4"/>
  <c r="J757" i="4"/>
  <c r="F757" i="4"/>
  <c r="J756" i="4"/>
  <c r="F756" i="4"/>
  <c r="J755" i="4"/>
  <c r="F755" i="4"/>
  <c r="J754" i="4"/>
  <c r="F754" i="4"/>
  <c r="J753" i="4"/>
  <c r="F753" i="4"/>
  <c r="J752" i="4"/>
  <c r="F752" i="4"/>
  <c r="J751" i="4"/>
  <c r="F751" i="4"/>
  <c r="J750" i="4"/>
  <c r="F750" i="4"/>
  <c r="J749" i="4"/>
  <c r="F749" i="4"/>
  <c r="J748" i="4"/>
  <c r="F748" i="4"/>
  <c r="J747" i="4"/>
  <c r="F747" i="4"/>
  <c r="J746" i="4"/>
  <c r="F746" i="4"/>
  <c r="J745" i="4"/>
  <c r="F745" i="4"/>
  <c r="J744" i="4"/>
  <c r="F744" i="4"/>
  <c r="J743" i="4"/>
  <c r="F743" i="4"/>
  <c r="J742" i="4"/>
  <c r="F742" i="4"/>
  <c r="J741" i="4"/>
  <c r="F741" i="4"/>
  <c r="J740" i="4"/>
  <c r="F740" i="4"/>
  <c r="J739" i="4"/>
  <c r="F739" i="4"/>
  <c r="J738" i="4"/>
  <c r="F738" i="4"/>
  <c r="J737" i="4"/>
  <c r="F737" i="4"/>
  <c r="J736" i="4"/>
  <c r="F736" i="4"/>
  <c r="J735" i="4"/>
  <c r="F735" i="4"/>
  <c r="J734" i="4"/>
  <c r="F734" i="4"/>
  <c r="J733" i="4"/>
  <c r="F733" i="4"/>
  <c r="M726" i="4"/>
  <c r="J726" i="4"/>
  <c r="E726" i="4"/>
  <c r="L711" i="4"/>
  <c r="L710" i="4"/>
  <c r="L706" i="4"/>
  <c r="M704" i="4"/>
  <c r="I704" i="4"/>
  <c r="H704" i="4"/>
  <c r="G704" i="4"/>
  <c r="E704" i="4"/>
  <c r="D704" i="4"/>
  <c r="J703" i="4"/>
  <c r="F703" i="4"/>
  <c r="J702" i="4"/>
  <c r="F702" i="4"/>
  <c r="J701" i="4"/>
  <c r="F701" i="4"/>
  <c r="J700" i="4"/>
  <c r="F700" i="4"/>
  <c r="J699" i="4"/>
  <c r="F699" i="4"/>
  <c r="J698" i="4"/>
  <c r="F698" i="4"/>
  <c r="J697" i="4"/>
  <c r="F697" i="4"/>
  <c r="J696" i="4"/>
  <c r="F696" i="4"/>
  <c r="J695" i="4"/>
  <c r="F695" i="4"/>
  <c r="J694" i="4"/>
  <c r="F694" i="4"/>
  <c r="J693" i="4"/>
  <c r="F693" i="4"/>
  <c r="J692" i="4"/>
  <c r="F692" i="4"/>
  <c r="J691" i="4"/>
  <c r="F691" i="4"/>
  <c r="J690" i="4"/>
  <c r="F690" i="4"/>
  <c r="J689" i="4"/>
  <c r="F689" i="4"/>
  <c r="J688" i="4"/>
  <c r="F688" i="4"/>
  <c r="J687" i="4"/>
  <c r="F687" i="4"/>
  <c r="J686" i="4"/>
  <c r="F686" i="4"/>
  <c r="J685" i="4"/>
  <c r="F685" i="4"/>
  <c r="J684" i="4"/>
  <c r="F684" i="4"/>
  <c r="J683" i="4"/>
  <c r="F683" i="4"/>
  <c r="J682" i="4"/>
  <c r="F682" i="4"/>
  <c r="J681" i="4"/>
  <c r="F681" i="4"/>
  <c r="J680" i="4"/>
  <c r="F680" i="4"/>
  <c r="J679" i="4"/>
  <c r="F679" i="4"/>
  <c r="J678" i="4"/>
  <c r="F678" i="4"/>
  <c r="J677" i="4"/>
  <c r="F677" i="4"/>
  <c r="J676" i="4"/>
  <c r="F676" i="4"/>
  <c r="J675" i="4"/>
  <c r="F675" i="4"/>
  <c r="J674" i="4"/>
  <c r="F674" i="4"/>
  <c r="J673" i="4"/>
  <c r="F673" i="4"/>
  <c r="J672" i="4"/>
  <c r="F672" i="4"/>
  <c r="J671" i="4"/>
  <c r="F671" i="4"/>
  <c r="J670" i="4"/>
  <c r="F670" i="4"/>
  <c r="J669" i="4"/>
  <c r="F669" i="4"/>
  <c r="J668" i="4"/>
  <c r="F668" i="4"/>
  <c r="J667" i="4"/>
  <c r="F667" i="4"/>
  <c r="J666" i="4"/>
  <c r="F666" i="4"/>
  <c r="J665" i="4"/>
  <c r="F665" i="4"/>
  <c r="J664" i="4"/>
  <c r="F664" i="4"/>
  <c r="J663" i="4"/>
  <c r="F663" i="4"/>
  <c r="J662" i="4"/>
  <c r="F662" i="4"/>
  <c r="J661" i="4"/>
  <c r="F661" i="4"/>
  <c r="J660" i="4"/>
  <c r="F660" i="4"/>
  <c r="J659" i="4"/>
  <c r="F659" i="4"/>
  <c r="J658" i="4"/>
  <c r="F658" i="4"/>
  <c r="J657" i="4"/>
  <c r="F657" i="4"/>
  <c r="J656" i="4"/>
  <c r="F656" i="4"/>
  <c r="J655" i="4"/>
  <c r="F655" i="4"/>
  <c r="J654" i="4"/>
  <c r="F654" i="4"/>
  <c r="J653" i="4"/>
  <c r="F653" i="4"/>
  <c r="J652" i="4"/>
  <c r="F652" i="4"/>
  <c r="J651" i="4"/>
  <c r="F651" i="4"/>
  <c r="J650" i="4"/>
  <c r="F650" i="4"/>
  <c r="J649" i="4"/>
  <c r="F649" i="4"/>
  <c r="J648" i="4"/>
  <c r="F648" i="4"/>
  <c r="J647" i="4"/>
  <c r="F647" i="4"/>
  <c r="J646" i="4"/>
  <c r="F646" i="4"/>
  <c r="J645" i="4"/>
  <c r="F645" i="4"/>
  <c r="J644" i="4"/>
  <c r="F644" i="4"/>
  <c r="J643" i="4"/>
  <c r="F643" i="4"/>
  <c r="J642" i="4"/>
  <c r="F642" i="4"/>
  <c r="F704" i="4" s="1"/>
  <c r="M635" i="4"/>
  <c r="L620" i="4" s="1"/>
  <c r="J635" i="4"/>
  <c r="E635" i="4"/>
  <c r="L619" i="4" s="1"/>
  <c r="L615" i="4"/>
  <c r="M613" i="4"/>
  <c r="I613" i="4"/>
  <c r="H613" i="4"/>
  <c r="G613" i="4"/>
  <c r="E613" i="4"/>
  <c r="D613" i="4"/>
  <c r="J612" i="4"/>
  <c r="F612" i="4"/>
  <c r="J611" i="4"/>
  <c r="F611" i="4"/>
  <c r="J610" i="4"/>
  <c r="F610" i="4"/>
  <c r="J609" i="4"/>
  <c r="F609" i="4"/>
  <c r="J608" i="4"/>
  <c r="F608" i="4"/>
  <c r="J607" i="4"/>
  <c r="F607" i="4"/>
  <c r="J606" i="4"/>
  <c r="F606" i="4"/>
  <c r="J605" i="4"/>
  <c r="F605" i="4"/>
  <c r="J604" i="4"/>
  <c r="F604" i="4"/>
  <c r="J603" i="4"/>
  <c r="F603" i="4"/>
  <c r="J602" i="4"/>
  <c r="F602" i="4"/>
  <c r="J601" i="4"/>
  <c r="F601" i="4"/>
  <c r="J600" i="4"/>
  <c r="F600" i="4"/>
  <c r="J599" i="4"/>
  <c r="F599" i="4"/>
  <c r="J598" i="4"/>
  <c r="F598" i="4"/>
  <c r="J597" i="4"/>
  <c r="F597" i="4"/>
  <c r="J596" i="4"/>
  <c r="F596" i="4"/>
  <c r="J595" i="4"/>
  <c r="F595" i="4"/>
  <c r="J594" i="4"/>
  <c r="F594" i="4"/>
  <c r="J593" i="4"/>
  <c r="F593" i="4"/>
  <c r="J592" i="4"/>
  <c r="F592" i="4"/>
  <c r="J591" i="4"/>
  <c r="F591" i="4"/>
  <c r="J590" i="4"/>
  <c r="F590" i="4"/>
  <c r="J589" i="4"/>
  <c r="F589" i="4"/>
  <c r="J588" i="4"/>
  <c r="F588" i="4"/>
  <c r="J587" i="4"/>
  <c r="F587" i="4"/>
  <c r="J586" i="4"/>
  <c r="F586" i="4"/>
  <c r="J585" i="4"/>
  <c r="F585" i="4"/>
  <c r="J584" i="4"/>
  <c r="F584" i="4"/>
  <c r="J583" i="4"/>
  <c r="F583" i="4"/>
  <c r="J582" i="4"/>
  <c r="F582" i="4"/>
  <c r="J581" i="4"/>
  <c r="F581" i="4"/>
  <c r="J580" i="4"/>
  <c r="F580" i="4"/>
  <c r="J579" i="4"/>
  <c r="F579" i="4"/>
  <c r="J578" i="4"/>
  <c r="F578" i="4"/>
  <c r="J577" i="4"/>
  <c r="F577" i="4"/>
  <c r="J576" i="4"/>
  <c r="F576" i="4"/>
  <c r="J575" i="4"/>
  <c r="F575" i="4"/>
  <c r="J574" i="4"/>
  <c r="F574" i="4"/>
  <c r="J573" i="4"/>
  <c r="F573" i="4"/>
  <c r="J572" i="4"/>
  <c r="F572" i="4"/>
  <c r="J571" i="4"/>
  <c r="F571" i="4"/>
  <c r="J570" i="4"/>
  <c r="F570" i="4"/>
  <c r="J569" i="4"/>
  <c r="F569" i="4"/>
  <c r="J568" i="4"/>
  <c r="F568" i="4"/>
  <c r="J567" i="4"/>
  <c r="F567" i="4"/>
  <c r="J566" i="4"/>
  <c r="F566" i="4"/>
  <c r="J565" i="4"/>
  <c r="F565" i="4"/>
  <c r="J564" i="4"/>
  <c r="F564" i="4"/>
  <c r="J563" i="4"/>
  <c r="F563" i="4"/>
  <c r="J562" i="4"/>
  <c r="F562" i="4"/>
  <c r="J561" i="4"/>
  <c r="F561" i="4"/>
  <c r="J560" i="4"/>
  <c r="F560" i="4"/>
  <c r="J559" i="4"/>
  <c r="F559" i="4"/>
  <c r="J558" i="4"/>
  <c r="F558" i="4"/>
  <c r="J557" i="4"/>
  <c r="F557" i="4"/>
  <c r="J556" i="4"/>
  <c r="F556" i="4"/>
  <c r="J555" i="4"/>
  <c r="F555" i="4"/>
  <c r="J554" i="4"/>
  <c r="F554" i="4"/>
  <c r="J553" i="4"/>
  <c r="F553" i="4"/>
  <c r="J552" i="4"/>
  <c r="F552" i="4"/>
  <c r="J551" i="4"/>
  <c r="F551" i="4"/>
  <c r="M544" i="4"/>
  <c r="J544" i="4"/>
  <c r="E544" i="4"/>
  <c r="L528" i="4" s="1"/>
  <c r="L529" i="4"/>
  <c r="L524" i="4"/>
  <c r="M522" i="4"/>
  <c r="I522" i="4"/>
  <c r="H522" i="4"/>
  <c r="G522" i="4"/>
  <c r="E522" i="4"/>
  <c r="D522" i="4"/>
  <c r="J521" i="4"/>
  <c r="F521" i="4"/>
  <c r="J520" i="4"/>
  <c r="F520" i="4"/>
  <c r="J519" i="4"/>
  <c r="F519" i="4"/>
  <c r="J518" i="4"/>
  <c r="F518" i="4"/>
  <c r="J517" i="4"/>
  <c r="F517" i="4"/>
  <c r="J516" i="4"/>
  <c r="F516" i="4"/>
  <c r="J515" i="4"/>
  <c r="F515" i="4"/>
  <c r="J514" i="4"/>
  <c r="F514" i="4"/>
  <c r="J513" i="4"/>
  <c r="F513" i="4"/>
  <c r="J512" i="4"/>
  <c r="F512" i="4"/>
  <c r="J511" i="4"/>
  <c r="F511" i="4"/>
  <c r="J510" i="4"/>
  <c r="F510" i="4"/>
  <c r="J509" i="4"/>
  <c r="F509" i="4"/>
  <c r="J508" i="4"/>
  <c r="F508" i="4"/>
  <c r="J507" i="4"/>
  <c r="F507" i="4"/>
  <c r="J506" i="4"/>
  <c r="F506" i="4"/>
  <c r="J505" i="4"/>
  <c r="F505" i="4"/>
  <c r="J504" i="4"/>
  <c r="F504" i="4"/>
  <c r="J503" i="4"/>
  <c r="F503" i="4"/>
  <c r="J502" i="4"/>
  <c r="F502" i="4"/>
  <c r="J501" i="4"/>
  <c r="F501" i="4"/>
  <c r="J500" i="4"/>
  <c r="F500" i="4"/>
  <c r="J499" i="4"/>
  <c r="F499" i="4"/>
  <c r="J498" i="4"/>
  <c r="F498" i="4"/>
  <c r="J497" i="4"/>
  <c r="F497" i="4"/>
  <c r="J496" i="4"/>
  <c r="F496" i="4"/>
  <c r="J495" i="4"/>
  <c r="F495" i="4"/>
  <c r="J494" i="4"/>
  <c r="F494" i="4"/>
  <c r="J493" i="4"/>
  <c r="F493" i="4"/>
  <c r="J492" i="4"/>
  <c r="F492" i="4"/>
  <c r="J491" i="4"/>
  <c r="F491" i="4"/>
  <c r="J490" i="4"/>
  <c r="F490" i="4"/>
  <c r="J489" i="4"/>
  <c r="F489" i="4"/>
  <c r="J488" i="4"/>
  <c r="F488" i="4"/>
  <c r="J487" i="4"/>
  <c r="F487" i="4"/>
  <c r="J486" i="4"/>
  <c r="F486" i="4"/>
  <c r="J485" i="4"/>
  <c r="F485" i="4"/>
  <c r="J484" i="4"/>
  <c r="F484" i="4"/>
  <c r="J483" i="4"/>
  <c r="F483" i="4"/>
  <c r="J482" i="4"/>
  <c r="F482" i="4"/>
  <c r="J481" i="4"/>
  <c r="F481" i="4"/>
  <c r="J480" i="4"/>
  <c r="F480" i="4"/>
  <c r="J479" i="4"/>
  <c r="F479" i="4"/>
  <c r="J478" i="4"/>
  <c r="F478" i="4"/>
  <c r="J477" i="4"/>
  <c r="F477" i="4"/>
  <c r="J476" i="4"/>
  <c r="F476" i="4"/>
  <c r="J475" i="4"/>
  <c r="F475" i="4"/>
  <c r="J474" i="4"/>
  <c r="F474" i="4"/>
  <c r="J473" i="4"/>
  <c r="F473" i="4"/>
  <c r="J472" i="4"/>
  <c r="F472" i="4"/>
  <c r="J471" i="4"/>
  <c r="F471" i="4"/>
  <c r="J470" i="4"/>
  <c r="F470" i="4"/>
  <c r="J469" i="4"/>
  <c r="F469" i="4"/>
  <c r="J468" i="4"/>
  <c r="F468" i="4"/>
  <c r="J467" i="4"/>
  <c r="F467" i="4"/>
  <c r="J466" i="4"/>
  <c r="F466" i="4"/>
  <c r="J465" i="4"/>
  <c r="F465" i="4"/>
  <c r="J464" i="4"/>
  <c r="F464" i="4"/>
  <c r="J463" i="4"/>
  <c r="F463" i="4"/>
  <c r="J462" i="4"/>
  <c r="F462" i="4"/>
  <c r="J461" i="4"/>
  <c r="F461" i="4"/>
  <c r="J460" i="4"/>
  <c r="F460" i="4"/>
  <c r="M453" i="4"/>
  <c r="L438" i="4" s="1"/>
  <c r="J453" i="4"/>
  <c r="E453" i="4"/>
  <c r="L437" i="4" s="1"/>
  <c r="L433" i="4"/>
  <c r="M431" i="4"/>
  <c r="I431" i="4"/>
  <c r="H431" i="4"/>
  <c r="G431" i="4"/>
  <c r="E431" i="4"/>
  <c r="D431" i="4"/>
  <c r="J430" i="4"/>
  <c r="F430" i="4"/>
  <c r="J429" i="4"/>
  <c r="F429" i="4"/>
  <c r="J428" i="4"/>
  <c r="F428" i="4"/>
  <c r="J427" i="4"/>
  <c r="F427" i="4"/>
  <c r="J426" i="4"/>
  <c r="F426" i="4"/>
  <c r="J425" i="4"/>
  <c r="F425" i="4"/>
  <c r="J424" i="4"/>
  <c r="F424" i="4"/>
  <c r="J423" i="4"/>
  <c r="F423" i="4"/>
  <c r="J422" i="4"/>
  <c r="F422" i="4"/>
  <c r="J421" i="4"/>
  <c r="F421" i="4"/>
  <c r="J420" i="4"/>
  <c r="F420" i="4"/>
  <c r="J419" i="4"/>
  <c r="F419" i="4"/>
  <c r="J418" i="4"/>
  <c r="F418" i="4"/>
  <c r="J417" i="4"/>
  <c r="F417" i="4"/>
  <c r="J416" i="4"/>
  <c r="F416" i="4"/>
  <c r="J415" i="4"/>
  <c r="F415" i="4"/>
  <c r="J414" i="4"/>
  <c r="F414" i="4"/>
  <c r="J413" i="4"/>
  <c r="F413" i="4"/>
  <c r="J412" i="4"/>
  <c r="F412" i="4"/>
  <c r="J411" i="4"/>
  <c r="F411" i="4"/>
  <c r="J410" i="4"/>
  <c r="F410" i="4"/>
  <c r="J409" i="4"/>
  <c r="F409" i="4"/>
  <c r="J408" i="4"/>
  <c r="F408" i="4"/>
  <c r="J407" i="4"/>
  <c r="F407" i="4"/>
  <c r="J406" i="4"/>
  <c r="F406" i="4"/>
  <c r="J405" i="4"/>
  <c r="F405" i="4"/>
  <c r="J404" i="4"/>
  <c r="F404" i="4"/>
  <c r="J403" i="4"/>
  <c r="F403" i="4"/>
  <c r="J402" i="4"/>
  <c r="F402" i="4"/>
  <c r="J401" i="4"/>
  <c r="F401" i="4"/>
  <c r="J400" i="4"/>
  <c r="F400" i="4"/>
  <c r="J399" i="4"/>
  <c r="F399" i="4"/>
  <c r="J398" i="4"/>
  <c r="F398" i="4"/>
  <c r="J397" i="4"/>
  <c r="F397" i="4"/>
  <c r="J396" i="4"/>
  <c r="F396" i="4"/>
  <c r="J395" i="4"/>
  <c r="F395" i="4"/>
  <c r="J394" i="4"/>
  <c r="F394" i="4"/>
  <c r="J393" i="4"/>
  <c r="F393" i="4"/>
  <c r="J392" i="4"/>
  <c r="F392" i="4"/>
  <c r="J391" i="4"/>
  <c r="F391" i="4"/>
  <c r="J390" i="4"/>
  <c r="F390" i="4"/>
  <c r="J389" i="4"/>
  <c r="F389" i="4"/>
  <c r="J388" i="4"/>
  <c r="F388" i="4"/>
  <c r="J387" i="4"/>
  <c r="F387" i="4"/>
  <c r="J386" i="4"/>
  <c r="F386" i="4"/>
  <c r="J385" i="4"/>
  <c r="F385" i="4"/>
  <c r="J384" i="4"/>
  <c r="F384" i="4"/>
  <c r="J383" i="4"/>
  <c r="F383" i="4"/>
  <c r="J382" i="4"/>
  <c r="F382" i="4"/>
  <c r="J381" i="4"/>
  <c r="F381" i="4"/>
  <c r="J380" i="4"/>
  <c r="F380" i="4"/>
  <c r="J379" i="4"/>
  <c r="F379" i="4"/>
  <c r="J378" i="4"/>
  <c r="F378" i="4"/>
  <c r="J377" i="4"/>
  <c r="F377" i="4"/>
  <c r="J376" i="4"/>
  <c r="F376" i="4"/>
  <c r="J375" i="4"/>
  <c r="F375" i="4"/>
  <c r="J374" i="4"/>
  <c r="F374" i="4"/>
  <c r="J373" i="4"/>
  <c r="F373" i="4"/>
  <c r="J372" i="4"/>
  <c r="F372" i="4"/>
  <c r="J371" i="4"/>
  <c r="F371" i="4"/>
  <c r="J370" i="4"/>
  <c r="F370" i="4"/>
  <c r="J369" i="4"/>
  <c r="F369" i="4"/>
  <c r="M362" i="4"/>
  <c r="J362" i="4"/>
  <c r="E362" i="4"/>
  <c r="L346" i="4" s="1"/>
  <c r="L347" i="4"/>
  <c r="L342" i="4"/>
  <c r="M340" i="4"/>
  <c r="I340" i="4"/>
  <c r="H340" i="4"/>
  <c r="G340" i="4"/>
  <c r="E340" i="4"/>
  <c r="D340" i="4"/>
  <c r="J339" i="4"/>
  <c r="F339" i="4"/>
  <c r="J338" i="4"/>
  <c r="F338" i="4"/>
  <c r="J337" i="4"/>
  <c r="F337" i="4"/>
  <c r="J336" i="4"/>
  <c r="F336" i="4"/>
  <c r="J335" i="4"/>
  <c r="F335" i="4"/>
  <c r="J334" i="4"/>
  <c r="F334" i="4"/>
  <c r="J333" i="4"/>
  <c r="F333" i="4"/>
  <c r="J332" i="4"/>
  <c r="F332" i="4"/>
  <c r="J331" i="4"/>
  <c r="F331" i="4"/>
  <c r="J330" i="4"/>
  <c r="F330" i="4"/>
  <c r="J329" i="4"/>
  <c r="F329" i="4"/>
  <c r="J328" i="4"/>
  <c r="F328" i="4"/>
  <c r="J327" i="4"/>
  <c r="F327" i="4"/>
  <c r="J326" i="4"/>
  <c r="F326" i="4"/>
  <c r="J325" i="4"/>
  <c r="F325" i="4"/>
  <c r="J324" i="4"/>
  <c r="F324" i="4"/>
  <c r="J323" i="4"/>
  <c r="F323" i="4"/>
  <c r="J322" i="4"/>
  <c r="F322" i="4"/>
  <c r="J321" i="4"/>
  <c r="F321" i="4"/>
  <c r="J320" i="4"/>
  <c r="F320" i="4"/>
  <c r="J319" i="4"/>
  <c r="F319" i="4"/>
  <c r="J318" i="4"/>
  <c r="F318" i="4"/>
  <c r="J317" i="4"/>
  <c r="F317" i="4"/>
  <c r="J316" i="4"/>
  <c r="F316" i="4"/>
  <c r="J315" i="4"/>
  <c r="F315" i="4"/>
  <c r="J314" i="4"/>
  <c r="F314" i="4"/>
  <c r="J313" i="4"/>
  <c r="F313" i="4"/>
  <c r="J312" i="4"/>
  <c r="F312" i="4"/>
  <c r="J311" i="4"/>
  <c r="F311" i="4"/>
  <c r="J310" i="4"/>
  <c r="F310" i="4"/>
  <c r="J309" i="4"/>
  <c r="F309" i="4"/>
  <c r="J308" i="4"/>
  <c r="F308" i="4"/>
  <c r="J307" i="4"/>
  <c r="F307" i="4"/>
  <c r="J306" i="4"/>
  <c r="F306" i="4"/>
  <c r="J305" i="4"/>
  <c r="F305" i="4"/>
  <c r="J304" i="4"/>
  <c r="F304" i="4"/>
  <c r="J303" i="4"/>
  <c r="F303" i="4"/>
  <c r="J302" i="4"/>
  <c r="F302" i="4"/>
  <c r="J301" i="4"/>
  <c r="F301" i="4"/>
  <c r="J300" i="4"/>
  <c r="F300" i="4"/>
  <c r="J299" i="4"/>
  <c r="F299" i="4"/>
  <c r="J298" i="4"/>
  <c r="F298" i="4"/>
  <c r="J297" i="4"/>
  <c r="F297" i="4"/>
  <c r="J296" i="4"/>
  <c r="F296" i="4"/>
  <c r="J295" i="4"/>
  <c r="F295" i="4"/>
  <c r="J294" i="4"/>
  <c r="F294" i="4"/>
  <c r="J293" i="4"/>
  <c r="F293" i="4"/>
  <c r="J292" i="4"/>
  <c r="F292" i="4"/>
  <c r="J291" i="4"/>
  <c r="F291" i="4"/>
  <c r="J290" i="4"/>
  <c r="F290" i="4"/>
  <c r="J289" i="4"/>
  <c r="F289" i="4"/>
  <c r="J288" i="4"/>
  <c r="F288" i="4"/>
  <c r="J287" i="4"/>
  <c r="F287" i="4"/>
  <c r="J286" i="4"/>
  <c r="F286" i="4"/>
  <c r="J285" i="4"/>
  <c r="F285" i="4"/>
  <c r="J284" i="4"/>
  <c r="F284" i="4"/>
  <c r="J283" i="4"/>
  <c r="F283" i="4"/>
  <c r="J282" i="4"/>
  <c r="F282" i="4"/>
  <c r="J281" i="4"/>
  <c r="F281" i="4"/>
  <c r="J280" i="4"/>
  <c r="F280" i="4"/>
  <c r="J279" i="4"/>
  <c r="F279" i="4"/>
  <c r="J278" i="4"/>
  <c r="F278" i="4"/>
  <c r="M271" i="4"/>
  <c r="J271" i="4"/>
  <c r="E271" i="4"/>
  <c r="L256" i="4"/>
  <c r="L255" i="4"/>
  <c r="L251" i="4"/>
  <c r="M249" i="4"/>
  <c r="I249" i="4"/>
  <c r="H249" i="4"/>
  <c r="G249" i="4"/>
  <c r="E249" i="4"/>
  <c r="D249" i="4"/>
  <c r="J248" i="4"/>
  <c r="F248" i="4"/>
  <c r="J247" i="4"/>
  <c r="F247" i="4"/>
  <c r="J246" i="4"/>
  <c r="L246" i="4" s="1"/>
  <c r="F246" i="4"/>
  <c r="J245" i="4"/>
  <c r="L245" i="4" s="1"/>
  <c r="F245" i="4"/>
  <c r="J244" i="4"/>
  <c r="F244" i="4"/>
  <c r="J243" i="4"/>
  <c r="F243" i="4"/>
  <c r="J242" i="4"/>
  <c r="F242" i="4"/>
  <c r="J241" i="4"/>
  <c r="L241" i="4" s="1"/>
  <c r="F241" i="4"/>
  <c r="J240" i="4"/>
  <c r="F240" i="4"/>
  <c r="J239" i="4"/>
  <c r="F239" i="4"/>
  <c r="J238" i="4"/>
  <c r="F238" i="4"/>
  <c r="J237" i="4"/>
  <c r="AE55" i="4" s="1"/>
  <c r="AG55" i="4" s="1"/>
  <c r="F237" i="4"/>
  <c r="J236" i="4"/>
  <c r="F236" i="4"/>
  <c r="J235" i="4"/>
  <c r="F235" i="4"/>
  <c r="J234" i="4"/>
  <c r="F234" i="4"/>
  <c r="J233" i="4"/>
  <c r="L233" i="4" s="1"/>
  <c r="F233" i="4"/>
  <c r="J232" i="4"/>
  <c r="F232" i="4"/>
  <c r="J231" i="4"/>
  <c r="F231" i="4"/>
  <c r="J230" i="4"/>
  <c r="L230" i="4" s="1"/>
  <c r="F230" i="4"/>
  <c r="J229" i="4"/>
  <c r="L229" i="4" s="1"/>
  <c r="F229" i="4"/>
  <c r="J228" i="4"/>
  <c r="F228" i="4"/>
  <c r="J227" i="4"/>
  <c r="F227" i="4"/>
  <c r="J226" i="4"/>
  <c r="F226" i="4"/>
  <c r="J225" i="4"/>
  <c r="L225" i="4" s="1"/>
  <c r="F225" i="4"/>
  <c r="J224" i="4"/>
  <c r="F224" i="4"/>
  <c r="J223" i="4"/>
  <c r="F223" i="4"/>
  <c r="J222" i="4"/>
  <c r="F222" i="4"/>
  <c r="J221" i="4"/>
  <c r="F221" i="4"/>
  <c r="J220" i="4"/>
  <c r="F220" i="4"/>
  <c r="J219" i="4"/>
  <c r="F219" i="4"/>
  <c r="J218" i="4"/>
  <c r="F218" i="4"/>
  <c r="J217" i="4"/>
  <c r="L217" i="4" s="1"/>
  <c r="F217" i="4"/>
  <c r="J216" i="4"/>
  <c r="F216" i="4"/>
  <c r="J215" i="4"/>
  <c r="F215" i="4"/>
  <c r="J214" i="4"/>
  <c r="L214" i="4" s="1"/>
  <c r="F214" i="4"/>
  <c r="J213" i="4"/>
  <c r="L213" i="4" s="1"/>
  <c r="F213" i="4"/>
  <c r="J212" i="4"/>
  <c r="F212" i="4"/>
  <c r="J211" i="4"/>
  <c r="F211" i="4"/>
  <c r="J210" i="4"/>
  <c r="F210" i="4"/>
  <c r="J209" i="4"/>
  <c r="L209" i="4" s="1"/>
  <c r="F209" i="4"/>
  <c r="J208" i="4"/>
  <c r="F208" i="4"/>
  <c r="J207" i="4"/>
  <c r="F207" i="4"/>
  <c r="J206" i="4"/>
  <c r="F206" i="4"/>
  <c r="J205" i="4"/>
  <c r="F205" i="4"/>
  <c r="J204" i="4"/>
  <c r="F204" i="4"/>
  <c r="J203" i="4"/>
  <c r="F203" i="4"/>
  <c r="J202" i="4"/>
  <c r="F202" i="4"/>
  <c r="J201" i="4"/>
  <c r="L201" i="4" s="1"/>
  <c r="F201" i="4"/>
  <c r="J200" i="4"/>
  <c r="F200" i="4"/>
  <c r="J199" i="4"/>
  <c r="F199" i="4"/>
  <c r="J198" i="4"/>
  <c r="L198" i="4" s="1"/>
  <c r="F198" i="4"/>
  <c r="J197" i="4"/>
  <c r="L197" i="4" s="1"/>
  <c r="F197" i="4"/>
  <c r="J196" i="4"/>
  <c r="F196" i="4"/>
  <c r="J195" i="4"/>
  <c r="F195" i="4"/>
  <c r="J194" i="4"/>
  <c r="F194" i="4"/>
  <c r="J193" i="4"/>
  <c r="L193" i="4" s="1"/>
  <c r="F193" i="4"/>
  <c r="J192" i="4"/>
  <c r="F192" i="4"/>
  <c r="J191" i="4"/>
  <c r="F191" i="4"/>
  <c r="J190" i="4"/>
  <c r="F190" i="4"/>
  <c r="J189" i="4"/>
  <c r="F189" i="4"/>
  <c r="J188" i="4"/>
  <c r="F188" i="4"/>
  <c r="J187" i="4"/>
  <c r="F187" i="4"/>
  <c r="M180" i="4"/>
  <c r="L165" i="4" s="1"/>
  <c r="J180" i="4"/>
  <c r="E180" i="4"/>
  <c r="L164" i="4" s="1"/>
  <c r="L160" i="4"/>
  <c r="M158" i="4"/>
  <c r="I158" i="4"/>
  <c r="H158" i="4"/>
  <c r="G158" i="4"/>
  <c r="E158" i="4"/>
  <c r="D158" i="4"/>
  <c r="N157" i="4"/>
  <c r="K157" i="4"/>
  <c r="K248" i="4" s="1"/>
  <c r="J157" i="4"/>
  <c r="L157" i="4" s="1"/>
  <c r="F157" i="4"/>
  <c r="K156" i="4"/>
  <c r="K247" i="4" s="1"/>
  <c r="J156" i="4"/>
  <c r="L156" i="4" s="1"/>
  <c r="F156" i="4"/>
  <c r="K155" i="4"/>
  <c r="K246" i="4" s="1"/>
  <c r="J155" i="4"/>
  <c r="F155" i="4"/>
  <c r="N154" i="4"/>
  <c r="L154" i="4"/>
  <c r="K154" i="4"/>
  <c r="K245" i="4" s="1"/>
  <c r="J154" i="4"/>
  <c r="F154" i="4"/>
  <c r="N153" i="4"/>
  <c r="K153" i="4"/>
  <c r="K244" i="4" s="1"/>
  <c r="J153" i="4"/>
  <c r="L153" i="4" s="1"/>
  <c r="F153" i="4"/>
  <c r="K152" i="4"/>
  <c r="K243" i="4" s="1"/>
  <c r="J152" i="4"/>
  <c r="L152" i="4" s="1"/>
  <c r="F152" i="4"/>
  <c r="K151" i="4"/>
  <c r="K242" i="4" s="1"/>
  <c r="J151" i="4"/>
  <c r="F151" i="4"/>
  <c r="N150" i="4"/>
  <c r="L150" i="4"/>
  <c r="K150" i="4"/>
  <c r="K241" i="4" s="1"/>
  <c r="J150" i="4"/>
  <c r="F150" i="4"/>
  <c r="N149" i="4"/>
  <c r="K149" i="4"/>
  <c r="K240" i="4" s="1"/>
  <c r="J149" i="4"/>
  <c r="L149" i="4" s="1"/>
  <c r="F149" i="4"/>
  <c r="K148" i="4"/>
  <c r="K239" i="4" s="1"/>
  <c r="J148" i="4"/>
  <c r="L148" i="4" s="1"/>
  <c r="F148" i="4"/>
  <c r="K147" i="4"/>
  <c r="K238" i="4" s="1"/>
  <c r="J147" i="4"/>
  <c r="F147" i="4"/>
  <c r="N146" i="4"/>
  <c r="L146" i="4"/>
  <c r="K146" i="4"/>
  <c r="K237" i="4" s="1"/>
  <c r="J146" i="4"/>
  <c r="F146" i="4"/>
  <c r="N145" i="4"/>
  <c r="K145" i="4"/>
  <c r="K236" i="4" s="1"/>
  <c r="J145" i="4"/>
  <c r="L145" i="4" s="1"/>
  <c r="F145" i="4"/>
  <c r="K144" i="4"/>
  <c r="K235" i="4" s="1"/>
  <c r="J144" i="4"/>
  <c r="L144" i="4" s="1"/>
  <c r="F144" i="4"/>
  <c r="K143" i="4"/>
  <c r="K234" i="4" s="1"/>
  <c r="J143" i="4"/>
  <c r="F143" i="4"/>
  <c r="N142" i="4"/>
  <c r="L142" i="4"/>
  <c r="K142" i="4"/>
  <c r="K233" i="4" s="1"/>
  <c r="J142" i="4"/>
  <c r="F142" i="4"/>
  <c r="N141" i="4"/>
  <c r="K141" i="4"/>
  <c r="K232" i="4" s="1"/>
  <c r="J141" i="4"/>
  <c r="L141" i="4" s="1"/>
  <c r="F141" i="4"/>
  <c r="K140" i="4"/>
  <c r="K231" i="4" s="1"/>
  <c r="J140" i="4"/>
  <c r="L140" i="4" s="1"/>
  <c r="F140" i="4"/>
  <c r="K139" i="4"/>
  <c r="K230" i="4" s="1"/>
  <c r="J139" i="4"/>
  <c r="F139" i="4"/>
  <c r="N138" i="4"/>
  <c r="L138" i="4"/>
  <c r="K138" i="4"/>
  <c r="K229" i="4" s="1"/>
  <c r="J138" i="4"/>
  <c r="F138" i="4"/>
  <c r="N137" i="4"/>
  <c r="K137" i="4"/>
  <c r="K228" i="4" s="1"/>
  <c r="J137" i="4"/>
  <c r="L137" i="4" s="1"/>
  <c r="F137" i="4"/>
  <c r="K136" i="4"/>
  <c r="K227" i="4" s="1"/>
  <c r="J136" i="4"/>
  <c r="L136" i="4" s="1"/>
  <c r="F136" i="4"/>
  <c r="K135" i="4"/>
  <c r="K226" i="4" s="1"/>
  <c r="J135" i="4"/>
  <c r="F135" i="4"/>
  <c r="N134" i="4"/>
  <c r="L134" i="4"/>
  <c r="K134" i="4"/>
  <c r="K225" i="4" s="1"/>
  <c r="J134" i="4"/>
  <c r="F134" i="4"/>
  <c r="N133" i="4"/>
  <c r="K133" i="4"/>
  <c r="K224" i="4" s="1"/>
  <c r="J133" i="4"/>
  <c r="L133" i="4" s="1"/>
  <c r="F133" i="4"/>
  <c r="K132" i="4"/>
  <c r="K223" i="4" s="1"/>
  <c r="J132" i="4"/>
  <c r="L132" i="4" s="1"/>
  <c r="F132" i="4"/>
  <c r="K131" i="4"/>
  <c r="K222" i="4" s="1"/>
  <c r="J131" i="4"/>
  <c r="F131" i="4"/>
  <c r="N130" i="4"/>
  <c r="L130" i="4"/>
  <c r="K130" i="4"/>
  <c r="K221" i="4" s="1"/>
  <c r="J130" i="4"/>
  <c r="F130" i="4"/>
  <c r="N129" i="4"/>
  <c r="K129" i="4"/>
  <c r="K220" i="4" s="1"/>
  <c r="J129" i="4"/>
  <c r="L129" i="4" s="1"/>
  <c r="F129" i="4"/>
  <c r="K128" i="4"/>
  <c r="K219" i="4" s="1"/>
  <c r="J128" i="4"/>
  <c r="L128" i="4" s="1"/>
  <c r="F128" i="4"/>
  <c r="K127" i="4"/>
  <c r="K218" i="4" s="1"/>
  <c r="J127" i="4"/>
  <c r="F127" i="4"/>
  <c r="N126" i="4"/>
  <c r="L126" i="4"/>
  <c r="K126" i="4"/>
  <c r="K217" i="4" s="1"/>
  <c r="J126" i="4"/>
  <c r="F126" i="4"/>
  <c r="N125" i="4"/>
  <c r="K125" i="4"/>
  <c r="K216" i="4" s="1"/>
  <c r="J125" i="4"/>
  <c r="L125" i="4" s="1"/>
  <c r="F125" i="4"/>
  <c r="K124" i="4"/>
  <c r="K215" i="4" s="1"/>
  <c r="J124" i="4"/>
  <c r="L124" i="4" s="1"/>
  <c r="F124" i="4"/>
  <c r="K123" i="4"/>
  <c r="K214" i="4" s="1"/>
  <c r="J123" i="4"/>
  <c r="F123" i="4"/>
  <c r="N122" i="4"/>
  <c r="L122" i="4"/>
  <c r="K122" i="4"/>
  <c r="K213" i="4" s="1"/>
  <c r="J122" i="4"/>
  <c r="F122" i="4"/>
  <c r="N121" i="4"/>
  <c r="K121" i="4"/>
  <c r="K212" i="4" s="1"/>
  <c r="J121" i="4"/>
  <c r="L121" i="4" s="1"/>
  <c r="F121" i="4"/>
  <c r="K120" i="4"/>
  <c r="K211" i="4" s="1"/>
  <c r="J120" i="4"/>
  <c r="L120" i="4" s="1"/>
  <c r="F120" i="4"/>
  <c r="K119" i="4"/>
  <c r="K210" i="4" s="1"/>
  <c r="J119" i="4"/>
  <c r="F119" i="4"/>
  <c r="N118" i="4"/>
  <c r="K118" i="4"/>
  <c r="K209" i="4" s="1"/>
  <c r="J118" i="4"/>
  <c r="L118" i="4" s="1"/>
  <c r="F118" i="4"/>
  <c r="N117" i="4"/>
  <c r="K117" i="4"/>
  <c r="K208" i="4" s="1"/>
  <c r="J117" i="4"/>
  <c r="L117" i="4" s="1"/>
  <c r="F117" i="4"/>
  <c r="K116" i="4"/>
  <c r="K207" i="4" s="1"/>
  <c r="J116" i="4"/>
  <c r="L116" i="4" s="1"/>
  <c r="F116" i="4"/>
  <c r="K115" i="4"/>
  <c r="K206" i="4" s="1"/>
  <c r="J115" i="4"/>
  <c r="F115" i="4"/>
  <c r="N114" i="4"/>
  <c r="L114" i="4"/>
  <c r="K114" i="4"/>
  <c r="K205" i="4" s="1"/>
  <c r="J114" i="4"/>
  <c r="F114" i="4"/>
  <c r="N113" i="4"/>
  <c r="K113" i="4"/>
  <c r="K204" i="4" s="1"/>
  <c r="J113" i="4"/>
  <c r="L113" i="4" s="1"/>
  <c r="F113" i="4"/>
  <c r="K112" i="4"/>
  <c r="K203" i="4" s="1"/>
  <c r="J112" i="4"/>
  <c r="L112" i="4" s="1"/>
  <c r="F112" i="4"/>
  <c r="K111" i="4"/>
  <c r="K202" i="4" s="1"/>
  <c r="J111" i="4"/>
  <c r="F111" i="4"/>
  <c r="N110" i="4"/>
  <c r="L110" i="4"/>
  <c r="K110" i="4"/>
  <c r="K201" i="4" s="1"/>
  <c r="J110" i="4"/>
  <c r="F110" i="4"/>
  <c r="N109" i="4"/>
  <c r="K109" i="4"/>
  <c r="K200" i="4" s="1"/>
  <c r="J109" i="4"/>
  <c r="L109" i="4" s="1"/>
  <c r="F109" i="4"/>
  <c r="K108" i="4"/>
  <c r="K199" i="4" s="1"/>
  <c r="J108" i="4"/>
  <c r="L108" i="4" s="1"/>
  <c r="F108" i="4"/>
  <c r="K107" i="4"/>
  <c r="K198" i="4" s="1"/>
  <c r="J107" i="4"/>
  <c r="F107" i="4"/>
  <c r="N106" i="4"/>
  <c r="L106" i="4"/>
  <c r="K106" i="4"/>
  <c r="K197" i="4" s="1"/>
  <c r="J106" i="4"/>
  <c r="F106" i="4"/>
  <c r="N105" i="4"/>
  <c r="K105" i="4"/>
  <c r="K196" i="4" s="1"/>
  <c r="J105" i="4"/>
  <c r="L105" i="4" s="1"/>
  <c r="F105" i="4"/>
  <c r="K104" i="4"/>
  <c r="K195" i="4" s="1"/>
  <c r="J104" i="4"/>
  <c r="L104" i="4" s="1"/>
  <c r="F104" i="4"/>
  <c r="K103" i="4"/>
  <c r="K194" i="4" s="1"/>
  <c r="J103" i="4"/>
  <c r="F103" i="4"/>
  <c r="N102" i="4"/>
  <c r="L102" i="4"/>
  <c r="K102" i="4"/>
  <c r="K193" i="4" s="1"/>
  <c r="J102" i="4"/>
  <c r="F102" i="4"/>
  <c r="N101" i="4"/>
  <c r="K101" i="4"/>
  <c r="K192" i="4" s="1"/>
  <c r="J101" i="4"/>
  <c r="L101" i="4" s="1"/>
  <c r="F101" i="4"/>
  <c r="K100" i="4"/>
  <c r="K191" i="4" s="1"/>
  <c r="J100" i="4"/>
  <c r="L100" i="4" s="1"/>
  <c r="F100" i="4"/>
  <c r="K99" i="4"/>
  <c r="K190" i="4" s="1"/>
  <c r="J99" i="4"/>
  <c r="F99" i="4"/>
  <c r="N98" i="4"/>
  <c r="L98" i="4"/>
  <c r="K98" i="4"/>
  <c r="K189" i="4" s="1"/>
  <c r="J98" i="4"/>
  <c r="F98" i="4"/>
  <c r="N97" i="4"/>
  <c r="K97" i="4"/>
  <c r="K188" i="4" s="1"/>
  <c r="J97" i="4"/>
  <c r="L97" i="4" s="1"/>
  <c r="F97" i="4"/>
  <c r="K96" i="4"/>
  <c r="K187" i="4" s="1"/>
  <c r="J96" i="4"/>
  <c r="L96" i="4" s="1"/>
  <c r="F96" i="4"/>
  <c r="K93" i="4"/>
  <c r="K184" i="4" s="1"/>
  <c r="K275" i="4" s="1"/>
  <c r="K366" i="4" s="1"/>
  <c r="K457" i="4" s="1"/>
  <c r="K548" i="4" s="1"/>
  <c r="K639" i="4" s="1"/>
  <c r="K730" i="4" s="1"/>
  <c r="K821" i="4" s="1"/>
  <c r="K912" i="4" s="1"/>
  <c r="K1003" i="4" s="1"/>
  <c r="K1094" i="4" s="1"/>
  <c r="K1185" i="4" s="1"/>
  <c r="K1276" i="4" s="1"/>
  <c r="K1367" i="4" s="1"/>
  <c r="K1458" i="4" s="1"/>
  <c r="K1549" i="4" s="1"/>
  <c r="K1640" i="4" s="1"/>
  <c r="K1731" i="4" s="1"/>
  <c r="K1822" i="4" s="1"/>
  <c r="K1913" i="4" s="1"/>
  <c r="K2004" i="4" s="1"/>
  <c r="K2095" i="4" s="1"/>
  <c r="K2186" i="4" s="1"/>
  <c r="K2277" i="4" s="1"/>
  <c r="K2368" i="4" s="1"/>
  <c r="K2459" i="4" s="1"/>
  <c r="K2550" i="4" s="1"/>
  <c r="K2641" i="4" s="1"/>
  <c r="K2732" i="4" s="1"/>
  <c r="K2823" i="4" s="1"/>
  <c r="K2914" i="4" s="1"/>
  <c r="K3005" i="4" s="1"/>
  <c r="K3096" i="4" s="1"/>
  <c r="K3187" i="4" s="1"/>
  <c r="K3278" i="4" s="1"/>
  <c r="K3369" i="4" s="1"/>
  <c r="K3460" i="4" s="1"/>
  <c r="K3551" i="4" s="1"/>
  <c r="Y89" i="4"/>
  <c r="M89" i="4"/>
  <c r="J89" i="4"/>
  <c r="E89" i="4"/>
  <c r="L73" i="4" s="1"/>
  <c r="AB88" i="4"/>
  <c r="T88" i="4"/>
  <c r="AB87" i="4"/>
  <c r="T87" i="4"/>
  <c r="AB86" i="4"/>
  <c r="T86" i="4"/>
  <c r="AB85" i="4"/>
  <c r="T85" i="4"/>
  <c r="AB84" i="4"/>
  <c r="T84" i="4"/>
  <c r="AB83" i="4"/>
  <c r="T83" i="4"/>
  <c r="AB82" i="4"/>
  <c r="T82" i="4"/>
  <c r="AB81" i="4"/>
  <c r="T81" i="4"/>
  <c r="AA76" i="4"/>
  <c r="AA75" i="4"/>
  <c r="L74" i="4"/>
  <c r="AA72" i="4"/>
  <c r="AA71" i="4"/>
  <c r="AA70" i="4"/>
  <c r="L69" i="4"/>
  <c r="AS67" i="4"/>
  <c r="AQ67" i="4"/>
  <c r="AP67" i="4"/>
  <c r="AO67" i="4"/>
  <c r="AN67" i="4"/>
  <c r="AM67" i="4"/>
  <c r="AL67" i="4"/>
  <c r="AK67" i="4"/>
  <c r="X67" i="4"/>
  <c r="S67" i="4"/>
  <c r="M67" i="4"/>
  <c r="I67" i="4"/>
  <c r="H67" i="4"/>
  <c r="G67" i="4"/>
  <c r="E67" i="4"/>
  <c r="D67" i="4"/>
  <c r="AF66" i="4"/>
  <c r="AD66" i="4"/>
  <c r="AI66" i="4" s="1"/>
  <c r="AC66" i="4"/>
  <c r="AB66" i="4"/>
  <c r="Z66" i="4"/>
  <c r="AA66" i="4" s="1"/>
  <c r="Y66" i="4"/>
  <c r="AJ66" i="4" s="1"/>
  <c r="AR66" i="4" s="1"/>
  <c r="AT66" i="4" s="1"/>
  <c r="W66" i="4"/>
  <c r="T66" i="4"/>
  <c r="N66" i="4"/>
  <c r="J66" i="4"/>
  <c r="AE66" i="4" s="1"/>
  <c r="F66" i="4"/>
  <c r="AI65" i="4"/>
  <c r="AF65" i="4"/>
  <c r="AE65" i="4"/>
  <c r="AG65" i="4" s="1"/>
  <c r="AD65" i="4"/>
  <c r="AC65" i="4"/>
  <c r="AB65" i="4"/>
  <c r="AA65" i="4"/>
  <c r="Z65" i="4"/>
  <c r="Y65" i="4"/>
  <c r="AJ65" i="4" s="1"/>
  <c r="AR65" i="4" s="1"/>
  <c r="AT65" i="4" s="1"/>
  <c r="W65" i="4"/>
  <c r="U65" i="4" s="1"/>
  <c r="V65" i="4" s="1"/>
  <c r="T65" i="4"/>
  <c r="N65" i="4"/>
  <c r="L65" i="4"/>
  <c r="J65" i="4"/>
  <c r="F65" i="4"/>
  <c r="AF64" i="4"/>
  <c r="AD64" i="4"/>
  <c r="AI64" i="4" s="1"/>
  <c r="AC64" i="4"/>
  <c r="AB64" i="4"/>
  <c r="Z64" i="4"/>
  <c r="AA64" i="4" s="1"/>
  <c r="Y64" i="4"/>
  <c r="AJ64" i="4" s="1"/>
  <c r="AR64" i="4" s="1"/>
  <c r="AT64" i="4" s="1"/>
  <c r="W64" i="4"/>
  <c r="T64" i="4"/>
  <c r="N64" i="4"/>
  <c r="J64" i="4"/>
  <c r="AE64" i="4" s="1"/>
  <c r="F64" i="4"/>
  <c r="AJ63" i="4"/>
  <c r="AR63" i="4" s="1"/>
  <c r="AT63" i="4" s="1"/>
  <c r="AI63" i="4"/>
  <c r="AF63" i="4"/>
  <c r="AE63" i="4"/>
  <c r="AG63" i="4" s="1"/>
  <c r="AD63" i="4"/>
  <c r="AC63" i="4"/>
  <c r="AB63" i="4"/>
  <c r="AA63" i="4"/>
  <c r="Z63" i="4"/>
  <c r="Y63" i="4"/>
  <c r="W63" i="4"/>
  <c r="U63" i="4" s="1"/>
  <c r="V63" i="4" s="1"/>
  <c r="T63" i="4"/>
  <c r="N63" i="4"/>
  <c r="L63" i="4"/>
  <c r="J63" i="4"/>
  <c r="F63" i="4"/>
  <c r="AF62" i="4"/>
  <c r="AD62" i="4"/>
  <c r="AI62" i="4" s="1"/>
  <c r="AC62" i="4"/>
  <c r="AB62" i="4"/>
  <c r="Z62" i="4"/>
  <c r="AA62" i="4" s="1"/>
  <c r="Y62" i="4"/>
  <c r="AJ62" i="4" s="1"/>
  <c r="AR62" i="4" s="1"/>
  <c r="AT62" i="4" s="1"/>
  <c r="W62" i="4"/>
  <c r="T62" i="4"/>
  <c r="N62" i="4"/>
  <c r="J62" i="4"/>
  <c r="AE62" i="4" s="1"/>
  <c r="F62" i="4"/>
  <c r="AJ61" i="4"/>
  <c r="AR61" i="4" s="1"/>
  <c r="AT61" i="4" s="1"/>
  <c r="AI61" i="4"/>
  <c r="AF61" i="4"/>
  <c r="AE61" i="4"/>
  <c r="AG61" i="4" s="1"/>
  <c r="AD61" i="4"/>
  <c r="AC61" i="4"/>
  <c r="AB61" i="4"/>
  <c r="AA61" i="4"/>
  <c r="Z61" i="4"/>
  <c r="Y61" i="4"/>
  <c r="W61" i="4"/>
  <c r="U61" i="4" s="1"/>
  <c r="V61" i="4" s="1"/>
  <c r="T61" i="4"/>
  <c r="N61" i="4"/>
  <c r="L61" i="4"/>
  <c r="J61" i="4"/>
  <c r="F61" i="4"/>
  <c r="AF60" i="4"/>
  <c r="AD60" i="4"/>
  <c r="AI60" i="4" s="1"/>
  <c r="AC60" i="4"/>
  <c r="AB60" i="4"/>
  <c r="Z60" i="4"/>
  <c r="AA60" i="4" s="1"/>
  <c r="Y60" i="4"/>
  <c r="AJ60" i="4" s="1"/>
  <c r="AR60" i="4" s="1"/>
  <c r="AT60" i="4" s="1"/>
  <c r="W60" i="4"/>
  <c r="T60" i="4"/>
  <c r="N60" i="4"/>
  <c r="J60" i="4"/>
  <c r="AE60" i="4" s="1"/>
  <c r="F60" i="4"/>
  <c r="AJ59" i="4"/>
  <c r="AR59" i="4" s="1"/>
  <c r="AT59" i="4" s="1"/>
  <c r="AI59" i="4"/>
  <c r="AF59" i="4"/>
  <c r="AE59" i="4"/>
  <c r="AG59" i="4" s="1"/>
  <c r="AD59" i="4"/>
  <c r="AC59" i="4"/>
  <c r="AB59" i="4"/>
  <c r="AA59" i="4"/>
  <c r="Z59" i="4"/>
  <c r="Y59" i="4"/>
  <c r="W59" i="4"/>
  <c r="U59" i="4" s="1"/>
  <c r="V59" i="4" s="1"/>
  <c r="T59" i="4"/>
  <c r="N59" i="4"/>
  <c r="L59" i="4"/>
  <c r="J59" i="4"/>
  <c r="F59" i="4"/>
  <c r="AF58" i="4"/>
  <c r="AD58" i="4"/>
  <c r="AI58" i="4" s="1"/>
  <c r="AC58" i="4"/>
  <c r="AB58" i="4"/>
  <c r="Z58" i="4"/>
  <c r="AA58" i="4" s="1"/>
  <c r="Y58" i="4"/>
  <c r="AJ58" i="4" s="1"/>
  <c r="AR58" i="4" s="1"/>
  <c r="AT58" i="4" s="1"/>
  <c r="W58" i="4"/>
  <c r="T58" i="4"/>
  <c r="N58" i="4"/>
  <c r="J58" i="4"/>
  <c r="AE58" i="4" s="1"/>
  <c r="F58" i="4"/>
  <c r="AI57" i="4"/>
  <c r="AF57" i="4"/>
  <c r="AE57" i="4"/>
  <c r="AG57" i="4" s="1"/>
  <c r="AD57" i="4"/>
  <c r="AC57" i="4"/>
  <c r="AB57" i="4"/>
  <c r="Z57" i="4"/>
  <c r="Y57" i="4"/>
  <c r="AA57" i="4" s="1"/>
  <c r="W57" i="4"/>
  <c r="T57" i="4"/>
  <c r="N57" i="4"/>
  <c r="L57" i="4"/>
  <c r="J57" i="4"/>
  <c r="F57" i="4"/>
  <c r="AF56" i="4"/>
  <c r="AD56" i="4"/>
  <c r="AI56" i="4" s="1"/>
  <c r="AC56" i="4"/>
  <c r="AB56" i="4"/>
  <c r="Z56" i="4"/>
  <c r="AA56" i="4" s="1"/>
  <c r="Y56" i="4"/>
  <c r="AJ56" i="4" s="1"/>
  <c r="AR56" i="4" s="1"/>
  <c r="AT56" i="4" s="1"/>
  <c r="W56" i="4"/>
  <c r="T56" i="4"/>
  <c r="N56" i="4"/>
  <c r="J56" i="4"/>
  <c r="AE56" i="4" s="1"/>
  <c r="F56" i="4"/>
  <c r="AI55" i="4"/>
  <c r="AF55" i="4"/>
  <c r="AD55" i="4"/>
  <c r="AC55" i="4"/>
  <c r="AB55" i="4"/>
  <c r="Z55" i="4"/>
  <c r="Y55" i="4"/>
  <c r="AA55" i="4" s="1"/>
  <c r="W55" i="4"/>
  <c r="T55" i="4"/>
  <c r="N55" i="4"/>
  <c r="L55" i="4"/>
  <c r="J55" i="4"/>
  <c r="F55" i="4"/>
  <c r="AF54" i="4"/>
  <c r="AD54" i="4"/>
  <c r="AI54" i="4" s="1"/>
  <c r="AC54" i="4"/>
  <c r="AB54" i="4"/>
  <c r="Z54" i="4"/>
  <c r="Y54" i="4"/>
  <c r="AJ54" i="4" s="1"/>
  <c r="AR54" i="4" s="1"/>
  <c r="AT54" i="4" s="1"/>
  <c r="W54" i="4"/>
  <c r="T54" i="4"/>
  <c r="N54" i="4"/>
  <c r="J54" i="4"/>
  <c r="F54" i="4"/>
  <c r="AI53" i="4"/>
  <c r="AF53" i="4"/>
  <c r="AE53" i="4"/>
  <c r="AG53" i="4" s="1"/>
  <c r="AD53" i="4"/>
  <c r="AC53" i="4"/>
  <c r="AB53" i="4"/>
  <c r="AA53" i="4"/>
  <c r="Z53" i="4"/>
  <c r="Y53" i="4"/>
  <c r="AJ53" i="4" s="1"/>
  <c r="AR53" i="4" s="1"/>
  <c r="AT53" i="4" s="1"/>
  <c r="W53" i="4"/>
  <c r="T53" i="4"/>
  <c r="N53" i="4"/>
  <c r="L53" i="4"/>
  <c r="J53" i="4"/>
  <c r="F53" i="4"/>
  <c r="AF52" i="4"/>
  <c r="AD52" i="4"/>
  <c r="AI52" i="4" s="1"/>
  <c r="AC52" i="4"/>
  <c r="AB52" i="4"/>
  <c r="Z52" i="4"/>
  <c r="Y52" i="4"/>
  <c r="AJ52" i="4" s="1"/>
  <c r="AR52" i="4" s="1"/>
  <c r="AT52" i="4" s="1"/>
  <c r="W52" i="4"/>
  <c r="T52" i="4"/>
  <c r="N52" i="4"/>
  <c r="J52" i="4"/>
  <c r="AE52" i="4" s="1"/>
  <c r="F52" i="4"/>
  <c r="AI51" i="4"/>
  <c r="AF51" i="4"/>
  <c r="AE51" i="4"/>
  <c r="AG51" i="4" s="1"/>
  <c r="AD51" i="4"/>
  <c r="AC51" i="4"/>
  <c r="AB51" i="4"/>
  <c r="Z51" i="4"/>
  <c r="Y51" i="4"/>
  <c r="AJ51" i="4" s="1"/>
  <c r="AR51" i="4" s="1"/>
  <c r="AT51" i="4" s="1"/>
  <c r="W51" i="4"/>
  <c r="T51" i="4"/>
  <c r="N51" i="4"/>
  <c r="L51" i="4"/>
  <c r="J51" i="4"/>
  <c r="F51" i="4"/>
  <c r="AF50" i="4"/>
  <c r="AD50" i="4"/>
  <c r="AI50" i="4" s="1"/>
  <c r="AC50" i="4"/>
  <c r="AB50" i="4"/>
  <c r="Z50" i="4"/>
  <c r="Y50" i="4"/>
  <c r="AJ50" i="4" s="1"/>
  <c r="AR50" i="4" s="1"/>
  <c r="AT50" i="4" s="1"/>
  <c r="W50" i="4"/>
  <c r="T50" i="4"/>
  <c r="N50" i="4"/>
  <c r="J50" i="4"/>
  <c r="F50" i="4"/>
  <c r="AJ49" i="4"/>
  <c r="AR49" i="4" s="1"/>
  <c r="AT49" i="4" s="1"/>
  <c r="AI49" i="4"/>
  <c r="AF49" i="4"/>
  <c r="AE49" i="4"/>
  <c r="AG49" i="4" s="1"/>
  <c r="AD49" i="4"/>
  <c r="AC49" i="4"/>
  <c r="AB49" i="4"/>
  <c r="AA49" i="4"/>
  <c r="Z49" i="4"/>
  <c r="Y49" i="4"/>
  <c r="W49" i="4"/>
  <c r="T49" i="4"/>
  <c r="N49" i="4"/>
  <c r="L49" i="4"/>
  <c r="J49" i="4"/>
  <c r="F49" i="4"/>
  <c r="AF48" i="4"/>
  <c r="AD48" i="4"/>
  <c r="AI48" i="4" s="1"/>
  <c r="AC48" i="4"/>
  <c r="AB48" i="4"/>
  <c r="Z48" i="4"/>
  <c r="AA48" i="4" s="1"/>
  <c r="Y48" i="4"/>
  <c r="AJ48" i="4" s="1"/>
  <c r="AR48" i="4" s="1"/>
  <c r="AT48" i="4" s="1"/>
  <c r="W48" i="4"/>
  <c r="T48" i="4"/>
  <c r="N48" i="4"/>
  <c r="J48" i="4"/>
  <c r="F48" i="4"/>
  <c r="AI47" i="4"/>
  <c r="AF47" i="4"/>
  <c r="AE47" i="4"/>
  <c r="AG47" i="4" s="1"/>
  <c r="AD47" i="4"/>
  <c r="AC47" i="4"/>
  <c r="AB47" i="4"/>
  <c r="Z47" i="4"/>
  <c r="Y47" i="4"/>
  <c r="AJ47" i="4" s="1"/>
  <c r="AR47" i="4" s="1"/>
  <c r="AT47" i="4" s="1"/>
  <c r="W47" i="4"/>
  <c r="T47" i="4"/>
  <c r="N47" i="4"/>
  <c r="L47" i="4"/>
  <c r="J47" i="4"/>
  <c r="F47" i="4"/>
  <c r="AF46" i="4"/>
  <c r="AD46" i="4"/>
  <c r="AI46" i="4" s="1"/>
  <c r="AC46" i="4"/>
  <c r="AB46" i="4"/>
  <c r="Z46" i="4"/>
  <c r="AA46" i="4" s="1"/>
  <c r="Y46" i="4"/>
  <c r="AJ46" i="4" s="1"/>
  <c r="AR46" i="4" s="1"/>
  <c r="AT46" i="4" s="1"/>
  <c r="W46" i="4"/>
  <c r="T46" i="4"/>
  <c r="N46" i="4"/>
  <c r="J46" i="4"/>
  <c r="AE46" i="4" s="1"/>
  <c r="F46" i="4"/>
  <c r="AI45" i="4"/>
  <c r="AF45" i="4"/>
  <c r="AD45" i="4"/>
  <c r="AC45" i="4"/>
  <c r="AB45" i="4"/>
  <c r="Z45" i="4"/>
  <c r="Y45" i="4"/>
  <c r="AJ45" i="4" s="1"/>
  <c r="AR45" i="4" s="1"/>
  <c r="AT45" i="4" s="1"/>
  <c r="W45" i="4"/>
  <c r="T45" i="4"/>
  <c r="N45" i="4"/>
  <c r="J45" i="4"/>
  <c r="L45" i="4" s="1"/>
  <c r="F45" i="4"/>
  <c r="AF44" i="4"/>
  <c r="AD44" i="4"/>
  <c r="AI44" i="4" s="1"/>
  <c r="AC44" i="4"/>
  <c r="AB44" i="4"/>
  <c r="Z44" i="4"/>
  <c r="Y44" i="4"/>
  <c r="AJ44" i="4" s="1"/>
  <c r="AR44" i="4" s="1"/>
  <c r="AT44" i="4" s="1"/>
  <c r="W44" i="4"/>
  <c r="T44" i="4"/>
  <c r="N44" i="4"/>
  <c r="J44" i="4"/>
  <c r="F44" i="4"/>
  <c r="AI43" i="4"/>
  <c r="AF43" i="4"/>
  <c r="AD43" i="4"/>
  <c r="AC43" i="4"/>
  <c r="AB43" i="4"/>
  <c r="Z43" i="4"/>
  <c r="Y43" i="4"/>
  <c r="W43" i="4"/>
  <c r="T43" i="4"/>
  <c r="N43" i="4"/>
  <c r="L43" i="4"/>
  <c r="J43" i="4"/>
  <c r="F43" i="4"/>
  <c r="AF42" i="4"/>
  <c r="AD42" i="4"/>
  <c r="AI42" i="4" s="1"/>
  <c r="AC42" i="4"/>
  <c r="AB42" i="4"/>
  <c r="Z42" i="4"/>
  <c r="Y42" i="4"/>
  <c r="AJ42" i="4" s="1"/>
  <c r="AR42" i="4" s="1"/>
  <c r="AT42" i="4" s="1"/>
  <c r="W42" i="4"/>
  <c r="T42" i="4"/>
  <c r="N42" i="4"/>
  <c r="J42" i="4"/>
  <c r="AE42" i="4" s="1"/>
  <c r="F42" i="4"/>
  <c r="AI41" i="4"/>
  <c r="AF41" i="4"/>
  <c r="AE41" i="4"/>
  <c r="AG41" i="4" s="1"/>
  <c r="AD41" i="4"/>
  <c r="AC41" i="4"/>
  <c r="AB41" i="4"/>
  <c r="Z41" i="4"/>
  <c r="Y41" i="4"/>
  <c r="AJ41" i="4" s="1"/>
  <c r="AR41" i="4" s="1"/>
  <c r="AT41" i="4" s="1"/>
  <c r="W41" i="4"/>
  <c r="T41" i="4"/>
  <c r="N41" i="4"/>
  <c r="L41" i="4"/>
  <c r="J41" i="4"/>
  <c r="F41" i="4"/>
  <c r="AF40" i="4"/>
  <c r="AD40" i="4"/>
  <c r="AI40" i="4" s="1"/>
  <c r="AC40" i="4"/>
  <c r="AB40" i="4"/>
  <c r="Z40" i="4"/>
  <c r="AA40" i="4" s="1"/>
  <c r="Y40" i="4"/>
  <c r="AJ40" i="4" s="1"/>
  <c r="AR40" i="4" s="1"/>
  <c r="AT40" i="4" s="1"/>
  <c r="W40" i="4"/>
  <c r="T40" i="4"/>
  <c r="N40" i="4"/>
  <c r="J40" i="4"/>
  <c r="AE40" i="4" s="1"/>
  <c r="F40" i="4"/>
  <c r="AI39" i="4"/>
  <c r="AF39" i="4"/>
  <c r="AD39" i="4"/>
  <c r="AC39" i="4"/>
  <c r="AB39" i="4"/>
  <c r="Z39" i="4"/>
  <c r="Y39" i="4"/>
  <c r="AJ39" i="4" s="1"/>
  <c r="AR39" i="4" s="1"/>
  <c r="AT39" i="4" s="1"/>
  <c r="W39" i="4"/>
  <c r="T39" i="4"/>
  <c r="N39" i="4"/>
  <c r="L39" i="4"/>
  <c r="J39" i="4"/>
  <c r="F39" i="4"/>
  <c r="AF38" i="4"/>
  <c r="AD38" i="4"/>
  <c r="AI38" i="4" s="1"/>
  <c r="AC38" i="4"/>
  <c r="AB38" i="4"/>
  <c r="Z38" i="4"/>
  <c r="Y38" i="4"/>
  <c r="W38" i="4"/>
  <c r="T38" i="4"/>
  <c r="N38" i="4"/>
  <c r="J38" i="4"/>
  <c r="AE38" i="4" s="1"/>
  <c r="F38" i="4"/>
  <c r="AI37" i="4"/>
  <c r="AF37" i="4"/>
  <c r="AE37" i="4"/>
  <c r="AG37" i="4" s="1"/>
  <c r="AD37" i="4"/>
  <c r="AC37" i="4"/>
  <c r="AB37" i="4"/>
  <c r="AA37" i="4"/>
  <c r="Z37" i="4"/>
  <c r="Y37" i="4"/>
  <c r="W37" i="4"/>
  <c r="T37" i="4"/>
  <c r="N37" i="4"/>
  <c r="L37" i="4"/>
  <c r="J37" i="4"/>
  <c r="F37" i="4"/>
  <c r="AF36" i="4"/>
  <c r="AD36" i="4"/>
  <c r="AI36" i="4" s="1"/>
  <c r="AC36" i="4"/>
  <c r="AB36" i="4"/>
  <c r="Z36" i="4"/>
  <c r="Y36" i="4"/>
  <c r="AJ36" i="4" s="1"/>
  <c r="AR36" i="4" s="1"/>
  <c r="AT36" i="4" s="1"/>
  <c r="W36" i="4"/>
  <c r="T36" i="4"/>
  <c r="N36" i="4"/>
  <c r="J36" i="4"/>
  <c r="AE36" i="4" s="1"/>
  <c r="F36" i="4"/>
  <c r="AI35" i="4"/>
  <c r="AF35" i="4"/>
  <c r="AD35" i="4"/>
  <c r="AC35" i="4"/>
  <c r="AB35" i="4"/>
  <c r="Z35" i="4"/>
  <c r="Y35" i="4"/>
  <c r="AJ35" i="4" s="1"/>
  <c r="AR35" i="4" s="1"/>
  <c r="AT35" i="4" s="1"/>
  <c r="W35" i="4"/>
  <c r="T35" i="4"/>
  <c r="N35" i="4"/>
  <c r="L35" i="4"/>
  <c r="J35" i="4"/>
  <c r="F35" i="4"/>
  <c r="AF34" i="4"/>
  <c r="AD34" i="4"/>
  <c r="AI34" i="4" s="1"/>
  <c r="AC34" i="4"/>
  <c r="AB34" i="4"/>
  <c r="Z34" i="4"/>
  <c r="Y34" i="4"/>
  <c r="AJ34" i="4" s="1"/>
  <c r="AR34" i="4" s="1"/>
  <c r="AT34" i="4" s="1"/>
  <c r="W34" i="4"/>
  <c r="T34" i="4"/>
  <c r="N34" i="4"/>
  <c r="J34" i="4"/>
  <c r="AE34" i="4" s="1"/>
  <c r="F34" i="4"/>
  <c r="AI33" i="4"/>
  <c r="AF33" i="4"/>
  <c r="AE33" i="4"/>
  <c r="AG33" i="4" s="1"/>
  <c r="AD33" i="4"/>
  <c r="AC33" i="4"/>
  <c r="AB33" i="4"/>
  <c r="Z33" i="4"/>
  <c r="Y33" i="4"/>
  <c r="AJ33" i="4" s="1"/>
  <c r="AR33" i="4" s="1"/>
  <c r="AT33" i="4" s="1"/>
  <c r="W33" i="4"/>
  <c r="T33" i="4"/>
  <c r="N33" i="4"/>
  <c r="L33" i="4"/>
  <c r="J33" i="4"/>
  <c r="F33" i="4"/>
  <c r="AF32" i="4"/>
  <c r="AD32" i="4"/>
  <c r="AI32" i="4" s="1"/>
  <c r="AC32" i="4"/>
  <c r="AB32" i="4"/>
  <c r="Z32" i="4"/>
  <c r="Y32" i="4"/>
  <c r="AJ32" i="4" s="1"/>
  <c r="AR32" i="4" s="1"/>
  <c r="AT32" i="4" s="1"/>
  <c r="W32" i="4"/>
  <c r="T32" i="4"/>
  <c r="N32" i="4"/>
  <c r="J32" i="4"/>
  <c r="F32" i="4"/>
  <c r="AI31" i="4"/>
  <c r="AF31" i="4"/>
  <c r="AE31" i="4"/>
  <c r="AG31" i="4" s="1"/>
  <c r="AD31" i="4"/>
  <c r="AC31" i="4"/>
  <c r="AB31" i="4"/>
  <c r="Z31" i="4"/>
  <c r="Y31" i="4"/>
  <c r="AA31" i="4" s="1"/>
  <c r="W31" i="4"/>
  <c r="T31" i="4"/>
  <c r="N31" i="4"/>
  <c r="L31" i="4"/>
  <c r="J31" i="4"/>
  <c r="F31" i="4"/>
  <c r="AF30" i="4"/>
  <c r="AD30" i="4"/>
  <c r="AI30" i="4" s="1"/>
  <c r="AC30" i="4"/>
  <c r="AB30" i="4"/>
  <c r="Z30" i="4"/>
  <c r="Y30" i="4"/>
  <c r="AJ30" i="4" s="1"/>
  <c r="AR30" i="4" s="1"/>
  <c r="AT30" i="4" s="1"/>
  <c r="W30" i="4"/>
  <c r="T30" i="4"/>
  <c r="N30" i="4"/>
  <c r="J30" i="4"/>
  <c r="AE30" i="4" s="1"/>
  <c r="F30" i="4"/>
  <c r="AI29" i="4"/>
  <c r="AF29" i="4"/>
  <c r="AE29" i="4"/>
  <c r="AG29" i="4" s="1"/>
  <c r="AD29" i="4"/>
  <c r="AC29" i="4"/>
  <c r="AB29" i="4"/>
  <c r="Z29" i="4"/>
  <c r="Y29" i="4"/>
  <c r="AJ29" i="4" s="1"/>
  <c r="AR29" i="4" s="1"/>
  <c r="AT29" i="4" s="1"/>
  <c r="W29" i="4"/>
  <c r="T29" i="4"/>
  <c r="N29" i="4"/>
  <c r="L29" i="4"/>
  <c r="J29" i="4"/>
  <c r="F29" i="4"/>
  <c r="AF28" i="4"/>
  <c r="AD28" i="4"/>
  <c r="AI28" i="4" s="1"/>
  <c r="AC28" i="4"/>
  <c r="AB28" i="4"/>
  <c r="Z28" i="4"/>
  <c r="Y28" i="4"/>
  <c r="AJ28" i="4" s="1"/>
  <c r="AR28" i="4" s="1"/>
  <c r="AT28" i="4" s="1"/>
  <c r="W28" i="4"/>
  <c r="T28" i="4"/>
  <c r="N28" i="4"/>
  <c r="J28" i="4"/>
  <c r="AE28" i="4" s="1"/>
  <c r="F28" i="4"/>
  <c r="AI27" i="4"/>
  <c r="AF27" i="4"/>
  <c r="AE27" i="4"/>
  <c r="AG27" i="4" s="1"/>
  <c r="AD27" i="4"/>
  <c r="AC27" i="4"/>
  <c r="AB27" i="4"/>
  <c r="Z27" i="4"/>
  <c r="Y27" i="4"/>
  <c r="AA27" i="4" s="1"/>
  <c r="W27" i="4"/>
  <c r="T27" i="4"/>
  <c r="N27" i="4"/>
  <c r="L27" i="4"/>
  <c r="J27" i="4"/>
  <c r="F27" i="4"/>
  <c r="AF26" i="4"/>
  <c r="AD26" i="4"/>
  <c r="AI26" i="4" s="1"/>
  <c r="AC26" i="4"/>
  <c r="AB26" i="4"/>
  <c r="Z26" i="4"/>
  <c r="Y26" i="4"/>
  <c r="W26" i="4"/>
  <c r="T26" i="4"/>
  <c r="N26" i="4"/>
  <c r="J26" i="4"/>
  <c r="AE26" i="4" s="1"/>
  <c r="F26" i="4"/>
  <c r="AI25" i="4"/>
  <c r="AF25" i="4"/>
  <c r="AE25" i="4"/>
  <c r="AG25" i="4" s="1"/>
  <c r="AD25" i="4"/>
  <c r="AC25" i="4"/>
  <c r="AB25" i="4"/>
  <c r="Z25" i="4"/>
  <c r="Y25" i="4"/>
  <c r="W25" i="4"/>
  <c r="T25" i="4"/>
  <c r="N25" i="4"/>
  <c r="L25" i="4"/>
  <c r="J25" i="4"/>
  <c r="F25" i="4"/>
  <c r="AF24" i="4"/>
  <c r="AD24" i="4"/>
  <c r="AI24" i="4" s="1"/>
  <c r="AC24" i="4"/>
  <c r="AB24" i="4"/>
  <c r="Z24" i="4"/>
  <c r="Y24" i="4"/>
  <c r="W24" i="4"/>
  <c r="T24" i="4"/>
  <c r="N24" i="4"/>
  <c r="J24" i="4"/>
  <c r="F24" i="4"/>
  <c r="AI23" i="4"/>
  <c r="AF23" i="4"/>
  <c r="AD23" i="4"/>
  <c r="AC23" i="4"/>
  <c r="AB23" i="4"/>
  <c r="Z23" i="4"/>
  <c r="Y23" i="4"/>
  <c r="W23" i="4"/>
  <c r="T23" i="4"/>
  <c r="N23" i="4"/>
  <c r="L23" i="4"/>
  <c r="J23" i="4"/>
  <c r="F23" i="4"/>
  <c r="AF22" i="4"/>
  <c r="AD22" i="4"/>
  <c r="AI22" i="4" s="1"/>
  <c r="AC22" i="4"/>
  <c r="AB22" i="4"/>
  <c r="Z22" i="4"/>
  <c r="Y22" i="4"/>
  <c r="AJ22" i="4" s="1"/>
  <c r="AR22" i="4" s="1"/>
  <c r="AT22" i="4" s="1"/>
  <c r="W22" i="4"/>
  <c r="T22" i="4"/>
  <c r="N22" i="4"/>
  <c r="J22" i="4"/>
  <c r="AE22" i="4" s="1"/>
  <c r="F22" i="4"/>
  <c r="AI21" i="4"/>
  <c r="AF21" i="4"/>
  <c r="AD21" i="4"/>
  <c r="AC21" i="4"/>
  <c r="AB21" i="4"/>
  <c r="Z21" i="4"/>
  <c r="Y21" i="4"/>
  <c r="AA21" i="4" s="1"/>
  <c r="W21" i="4"/>
  <c r="T21" i="4"/>
  <c r="N21" i="4"/>
  <c r="L21" i="4"/>
  <c r="J21" i="4"/>
  <c r="F21" i="4"/>
  <c r="AF20" i="4"/>
  <c r="AD20" i="4"/>
  <c r="AI20" i="4" s="1"/>
  <c r="AC20" i="4"/>
  <c r="AB20" i="4"/>
  <c r="Z20" i="4"/>
  <c r="Y20" i="4"/>
  <c r="W20" i="4"/>
  <c r="T20" i="4"/>
  <c r="N20" i="4"/>
  <c r="J20" i="4"/>
  <c r="AE20" i="4" s="1"/>
  <c r="F20" i="4"/>
  <c r="AI19" i="4"/>
  <c r="AF19" i="4"/>
  <c r="AE19" i="4"/>
  <c r="AG19" i="4" s="1"/>
  <c r="AD19" i="4"/>
  <c r="AC19" i="4"/>
  <c r="AB19" i="4"/>
  <c r="Z19" i="4"/>
  <c r="Y19" i="4"/>
  <c r="W19" i="4"/>
  <c r="T19" i="4"/>
  <c r="N19" i="4"/>
  <c r="L19" i="4"/>
  <c r="J19" i="4"/>
  <c r="F19" i="4"/>
  <c r="AF18" i="4"/>
  <c r="AD18" i="4"/>
  <c r="AI18" i="4" s="1"/>
  <c r="AC18" i="4"/>
  <c r="AB18" i="4"/>
  <c r="Z18" i="4"/>
  <c r="Y18" i="4"/>
  <c r="W18" i="4"/>
  <c r="T18" i="4"/>
  <c r="N18" i="4"/>
  <c r="J18" i="4"/>
  <c r="F18" i="4"/>
  <c r="AI17" i="4"/>
  <c r="AF17" i="4"/>
  <c r="AE17" i="4"/>
  <c r="AG17" i="4" s="1"/>
  <c r="AD17" i="4"/>
  <c r="AC17" i="4"/>
  <c r="AB17" i="4"/>
  <c r="Z17" i="4"/>
  <c r="Y17" i="4"/>
  <c r="AJ17" i="4" s="1"/>
  <c r="AR17" i="4" s="1"/>
  <c r="AT17" i="4" s="1"/>
  <c r="W17" i="4"/>
  <c r="T17" i="4"/>
  <c r="N17" i="4"/>
  <c r="L17" i="4"/>
  <c r="J17" i="4"/>
  <c r="F17" i="4"/>
  <c r="AF16" i="4"/>
  <c r="AD16" i="4"/>
  <c r="AI16" i="4" s="1"/>
  <c r="AC16" i="4"/>
  <c r="AB16" i="4"/>
  <c r="Z16" i="4"/>
  <c r="Y16" i="4"/>
  <c r="AJ16" i="4" s="1"/>
  <c r="AR16" i="4" s="1"/>
  <c r="AT16" i="4" s="1"/>
  <c r="W16" i="4"/>
  <c r="T16" i="4"/>
  <c r="N16" i="4"/>
  <c r="J16" i="4"/>
  <c r="AE16" i="4" s="1"/>
  <c r="F16" i="4"/>
  <c r="AI15" i="4"/>
  <c r="AF15" i="4"/>
  <c r="AE15" i="4"/>
  <c r="AG15" i="4" s="1"/>
  <c r="AD15" i="4"/>
  <c r="AC15" i="4"/>
  <c r="AB15" i="4"/>
  <c r="Z15" i="4"/>
  <c r="Y15" i="4"/>
  <c r="AA15" i="4" s="1"/>
  <c r="W15" i="4"/>
  <c r="T15" i="4"/>
  <c r="N15" i="4"/>
  <c r="L15" i="4"/>
  <c r="J15" i="4"/>
  <c r="F15" i="4"/>
  <c r="AF14" i="4"/>
  <c r="AD14" i="4"/>
  <c r="AI14" i="4" s="1"/>
  <c r="AC14" i="4"/>
  <c r="AB14" i="4"/>
  <c r="Z14" i="4"/>
  <c r="Y14" i="4"/>
  <c r="W14" i="4"/>
  <c r="T14" i="4"/>
  <c r="N14" i="4"/>
  <c r="J14" i="4"/>
  <c r="AE14" i="4" s="1"/>
  <c r="AG14" i="4" s="1"/>
  <c r="F14" i="4"/>
  <c r="AI13" i="4"/>
  <c r="AF13" i="4"/>
  <c r="AE13" i="4"/>
  <c r="AG13" i="4" s="1"/>
  <c r="AD13" i="4"/>
  <c r="AC13" i="4"/>
  <c r="AB13" i="4"/>
  <c r="AA13" i="4"/>
  <c r="Z13" i="4"/>
  <c r="Y13" i="4"/>
  <c r="W13" i="4"/>
  <c r="T13" i="4"/>
  <c r="N13" i="4"/>
  <c r="L13" i="4"/>
  <c r="J13" i="4"/>
  <c r="F13" i="4"/>
  <c r="AF12" i="4"/>
  <c r="AD12" i="4"/>
  <c r="AI12" i="4" s="1"/>
  <c r="AC12" i="4"/>
  <c r="AB12" i="4"/>
  <c r="Z12" i="4"/>
  <c r="Y12" i="4"/>
  <c r="AJ12" i="4" s="1"/>
  <c r="AR12" i="4" s="1"/>
  <c r="AT12" i="4" s="1"/>
  <c r="W12" i="4"/>
  <c r="T12" i="4"/>
  <c r="N12" i="4"/>
  <c r="J12" i="4"/>
  <c r="AE12" i="4" s="1"/>
  <c r="AG12" i="4" s="1"/>
  <c r="F12" i="4"/>
  <c r="AI11" i="4"/>
  <c r="AF11" i="4"/>
  <c r="AD11" i="4"/>
  <c r="AC11" i="4"/>
  <c r="AB11" i="4"/>
  <c r="Z11" i="4"/>
  <c r="Y11" i="4"/>
  <c r="AA11" i="4" s="1"/>
  <c r="W11" i="4"/>
  <c r="T11" i="4"/>
  <c r="N11" i="4"/>
  <c r="L11" i="4"/>
  <c r="J11" i="4"/>
  <c r="F11" i="4"/>
  <c r="AF10" i="4"/>
  <c r="AD10" i="4"/>
  <c r="AI10" i="4" s="1"/>
  <c r="AC10" i="4"/>
  <c r="AB10" i="4"/>
  <c r="Z10" i="4"/>
  <c r="Y10" i="4"/>
  <c r="AJ10" i="4" s="1"/>
  <c r="AR10" i="4" s="1"/>
  <c r="AT10" i="4" s="1"/>
  <c r="W10" i="4"/>
  <c r="T10" i="4"/>
  <c r="N10" i="4"/>
  <c r="J10" i="4"/>
  <c r="AE10" i="4" s="1"/>
  <c r="AG10" i="4" s="1"/>
  <c r="F10" i="4"/>
  <c r="AI9" i="4"/>
  <c r="AF9" i="4"/>
  <c r="AE9" i="4"/>
  <c r="AG9" i="4" s="1"/>
  <c r="AD9" i="4"/>
  <c r="AC9" i="4"/>
  <c r="AB9" i="4"/>
  <c r="Z9" i="4"/>
  <c r="Y9" i="4"/>
  <c r="W9" i="4"/>
  <c r="T9" i="4"/>
  <c r="N9" i="4"/>
  <c r="L9" i="4"/>
  <c r="J9" i="4"/>
  <c r="F9" i="4"/>
  <c r="AF8" i="4"/>
  <c r="AD8" i="4"/>
  <c r="AI8" i="4" s="1"/>
  <c r="AC8" i="4"/>
  <c r="AB8" i="4"/>
  <c r="Z8" i="4"/>
  <c r="Y8" i="4"/>
  <c r="W8" i="4"/>
  <c r="T8" i="4"/>
  <c r="N8" i="4"/>
  <c r="J8" i="4"/>
  <c r="AE8" i="4" s="1"/>
  <c r="AG8" i="4" s="1"/>
  <c r="F8" i="4"/>
  <c r="AI7" i="4"/>
  <c r="AF7" i="4"/>
  <c r="AE7" i="4"/>
  <c r="AG7" i="4" s="1"/>
  <c r="AD7" i="4"/>
  <c r="AC7" i="4"/>
  <c r="AB7" i="4"/>
  <c r="Z7" i="4"/>
  <c r="Y7" i="4"/>
  <c r="AA7" i="4" s="1"/>
  <c r="W7" i="4"/>
  <c r="T7" i="4"/>
  <c r="N7" i="4"/>
  <c r="L7" i="4"/>
  <c r="J7" i="4"/>
  <c r="F7" i="4"/>
  <c r="AF6" i="4"/>
  <c r="AD6" i="4"/>
  <c r="AI6" i="4" s="1"/>
  <c r="AC6" i="4"/>
  <c r="AB6" i="4"/>
  <c r="Z6" i="4"/>
  <c r="Y6" i="4"/>
  <c r="AJ6" i="4" s="1"/>
  <c r="AR6" i="4" s="1"/>
  <c r="AT6" i="4" s="1"/>
  <c r="W6" i="4"/>
  <c r="T6" i="4"/>
  <c r="N6" i="4"/>
  <c r="J6" i="4"/>
  <c r="AE6" i="4" s="1"/>
  <c r="AG6" i="4" s="1"/>
  <c r="F6" i="4"/>
  <c r="AI5" i="4"/>
  <c r="AF5" i="4"/>
  <c r="AD5" i="4"/>
  <c r="AD67" i="4" s="1"/>
  <c r="AC5" i="4"/>
  <c r="AC67" i="4" s="1"/>
  <c r="AB5" i="4"/>
  <c r="AB67" i="4" s="1"/>
  <c r="Z5" i="4"/>
  <c r="Y5" i="4"/>
  <c r="W5" i="4"/>
  <c r="W67" i="4" s="1"/>
  <c r="T5" i="4"/>
  <c r="T67" i="4" s="1"/>
  <c r="N5" i="4"/>
  <c r="N67" i="4" s="1"/>
  <c r="L5" i="4"/>
  <c r="J5" i="4"/>
  <c r="F5" i="4"/>
  <c r="F67" i="4" s="1"/>
  <c r="AF2" i="4"/>
  <c r="L1708" i="3"/>
  <c r="L616" i="3"/>
  <c r="L1344" i="3"/>
  <c r="L1253" i="3"/>
  <c r="L1716" i="3"/>
  <c r="L1989" i="3"/>
  <c r="F1887" i="4" l="1"/>
  <c r="J1796" i="4"/>
  <c r="F1796" i="4"/>
  <c r="F1705" i="4"/>
  <c r="AJ9" i="4"/>
  <c r="AR9" i="4" s="1"/>
  <c r="AT9" i="4" s="1"/>
  <c r="J1614" i="4"/>
  <c r="AJ43" i="4"/>
  <c r="AR43" i="4" s="1"/>
  <c r="AT43" i="4" s="1"/>
  <c r="U53" i="4"/>
  <c r="V53" i="4" s="1"/>
  <c r="AA51" i="4"/>
  <c r="F1523" i="4"/>
  <c r="AA20" i="4"/>
  <c r="AA10" i="4"/>
  <c r="U10" i="4"/>
  <c r="V10" i="4" s="1"/>
  <c r="F1432" i="4"/>
  <c r="AJ7" i="4"/>
  <c r="AR7" i="4" s="1"/>
  <c r="AT7" i="4" s="1"/>
  <c r="J1432" i="4"/>
  <c r="F1341" i="4"/>
  <c r="AA54" i="4"/>
  <c r="J1250" i="4"/>
  <c r="F1250" i="4"/>
  <c r="AE43" i="4"/>
  <c r="AG43" i="4" s="1"/>
  <c r="AA42" i="4"/>
  <c r="AE35" i="4"/>
  <c r="AG35" i="4" s="1"/>
  <c r="AA29" i="4"/>
  <c r="F1159" i="4"/>
  <c r="AA41" i="4"/>
  <c r="U41" i="4"/>
  <c r="V41" i="4" s="1"/>
  <c r="AE21" i="4"/>
  <c r="AG21" i="4" s="1"/>
  <c r="AA17" i="4"/>
  <c r="F1068" i="4"/>
  <c r="J1068" i="4"/>
  <c r="U6" i="4"/>
  <c r="V6" i="4" s="1"/>
  <c r="U31" i="4"/>
  <c r="V31" i="4" s="1"/>
  <c r="AJ23" i="4"/>
  <c r="AR23" i="4" s="1"/>
  <c r="AT23" i="4" s="1"/>
  <c r="AA34" i="4"/>
  <c r="AE32" i="4"/>
  <c r="AG32" i="4" s="1"/>
  <c r="F886" i="4"/>
  <c r="J886" i="4"/>
  <c r="AA14" i="4"/>
  <c r="AA35" i="4"/>
  <c r="AJ31" i="4"/>
  <c r="AR31" i="4" s="1"/>
  <c r="AT31" i="4" s="1"/>
  <c r="AA30" i="4"/>
  <c r="U29" i="4"/>
  <c r="V29" i="4" s="1"/>
  <c r="F795" i="4"/>
  <c r="J795" i="4"/>
  <c r="AA18" i="4"/>
  <c r="J704" i="4"/>
  <c r="AJ37" i="4"/>
  <c r="AR37" i="4" s="1"/>
  <c r="AT37" i="4" s="1"/>
  <c r="AA28" i="4"/>
  <c r="J613" i="4"/>
  <c r="AA12" i="4"/>
  <c r="AE11" i="4"/>
  <c r="AG11" i="4" s="1"/>
  <c r="AA8" i="4"/>
  <c r="F613" i="4"/>
  <c r="AJ38" i="4"/>
  <c r="AR38" i="4" s="1"/>
  <c r="AT38" i="4" s="1"/>
  <c r="U37" i="4"/>
  <c r="V37" i="4" s="1"/>
  <c r="AJ26" i="4"/>
  <c r="AR26" i="4" s="1"/>
  <c r="AT26" i="4" s="1"/>
  <c r="AA25" i="4"/>
  <c r="AE24" i="4"/>
  <c r="AG24" i="4" s="1"/>
  <c r="AJ24" i="4"/>
  <c r="AR24" i="4" s="1"/>
  <c r="AT24" i="4" s="1"/>
  <c r="AA23" i="4"/>
  <c r="AJ20" i="4"/>
  <c r="AR20" i="4" s="1"/>
  <c r="AT20" i="4" s="1"/>
  <c r="AJ19" i="4"/>
  <c r="AR19" i="4" s="1"/>
  <c r="AT19" i="4" s="1"/>
  <c r="AE18" i="4"/>
  <c r="U18" i="4" s="1"/>
  <c r="AJ18" i="4"/>
  <c r="AR18" i="4" s="1"/>
  <c r="AT18" i="4" s="1"/>
  <c r="AJ14" i="4"/>
  <c r="AR14" i="4" s="1"/>
  <c r="AT14" i="4" s="1"/>
  <c r="U14" i="4"/>
  <c r="AH14" i="4" s="1"/>
  <c r="AA9" i="4"/>
  <c r="AJ8" i="4"/>
  <c r="AR8" i="4" s="1"/>
  <c r="AT8" i="4" s="1"/>
  <c r="AA5" i="4"/>
  <c r="AE39" i="4"/>
  <c r="AG39" i="4" s="1"/>
  <c r="AA32" i="4"/>
  <c r="AA22" i="4"/>
  <c r="U19" i="4"/>
  <c r="V19" i="4" s="1"/>
  <c r="AA16" i="4"/>
  <c r="U15" i="4"/>
  <c r="V15" i="4" s="1"/>
  <c r="AJ15" i="4"/>
  <c r="AR15" i="4" s="1"/>
  <c r="AT15" i="4" s="1"/>
  <c r="AJ13" i="4"/>
  <c r="AR13" i="4" s="1"/>
  <c r="AT13" i="4" s="1"/>
  <c r="J522" i="4"/>
  <c r="U12" i="4"/>
  <c r="V12" i="4" s="1"/>
  <c r="U8" i="4"/>
  <c r="V8" i="4" s="1"/>
  <c r="AA6" i="4"/>
  <c r="F522" i="4"/>
  <c r="AE5" i="4"/>
  <c r="AG5" i="4" s="1"/>
  <c r="AE54" i="4"/>
  <c r="F431" i="4"/>
  <c r="AE50" i="4"/>
  <c r="AA50" i="4"/>
  <c r="AE48" i="4"/>
  <c r="AG48" i="4" s="1"/>
  <c r="AA43" i="4"/>
  <c r="T89" i="4"/>
  <c r="AA73" i="4" s="1"/>
  <c r="AA47" i="4"/>
  <c r="J340" i="4"/>
  <c r="F340" i="4"/>
  <c r="AJ55" i="4"/>
  <c r="AR55" i="4" s="1"/>
  <c r="AT55" i="4" s="1"/>
  <c r="U55" i="4"/>
  <c r="V55" i="4" s="1"/>
  <c r="U51" i="4"/>
  <c r="V51" i="4" s="1"/>
  <c r="U49" i="4"/>
  <c r="V49" i="4" s="1"/>
  <c r="U39" i="4"/>
  <c r="V39" i="4" s="1"/>
  <c r="AA39" i="4"/>
  <c r="AA38" i="4"/>
  <c r="AA36" i="4"/>
  <c r="U35" i="4"/>
  <c r="V35" i="4" s="1"/>
  <c r="AA33" i="4"/>
  <c r="U33" i="4"/>
  <c r="V33" i="4" s="1"/>
  <c r="AA26" i="4"/>
  <c r="AJ25" i="4"/>
  <c r="AR25" i="4" s="1"/>
  <c r="AT25" i="4" s="1"/>
  <c r="U25" i="4"/>
  <c r="V25" i="4" s="1"/>
  <c r="AA24" i="4"/>
  <c r="U23" i="4"/>
  <c r="V23" i="4" s="1"/>
  <c r="F249" i="4"/>
  <c r="J249" i="4"/>
  <c r="AJ21" i="4"/>
  <c r="AR21" i="4" s="1"/>
  <c r="AT21" i="4" s="1"/>
  <c r="AA19" i="4"/>
  <c r="U17" i="4"/>
  <c r="V17" i="4" s="1"/>
  <c r="AJ11" i="4"/>
  <c r="AR11" i="4" s="1"/>
  <c r="AT11" i="4" s="1"/>
  <c r="AJ5" i="4"/>
  <c r="AR5" i="4" s="1"/>
  <c r="AB89" i="4"/>
  <c r="AA74" i="4" s="1"/>
  <c r="U57" i="4"/>
  <c r="V57" i="4" s="1"/>
  <c r="AJ57" i="4"/>
  <c r="AR57" i="4" s="1"/>
  <c r="AT57" i="4" s="1"/>
  <c r="F158" i="4"/>
  <c r="AA52" i="4"/>
  <c r="U47" i="4"/>
  <c r="V47" i="4" s="1"/>
  <c r="AE44" i="4"/>
  <c r="U44" i="4" s="1"/>
  <c r="U43" i="4"/>
  <c r="V43" i="4" s="1"/>
  <c r="AJ27" i="4"/>
  <c r="AR27" i="4" s="1"/>
  <c r="AT27" i="4" s="1"/>
  <c r="U27" i="4"/>
  <c r="V27" i="4" s="1"/>
  <c r="Y67" i="4"/>
  <c r="AA45" i="4"/>
  <c r="AE45" i="4"/>
  <c r="AG45" i="4" s="1"/>
  <c r="J67" i="4"/>
  <c r="AA44" i="4"/>
  <c r="AH10" i="4"/>
  <c r="AI67" i="4"/>
  <c r="U16" i="4"/>
  <c r="AG16" i="4"/>
  <c r="U40" i="4"/>
  <c r="AG40" i="4"/>
  <c r="U48" i="4"/>
  <c r="AH55" i="4"/>
  <c r="U56" i="4"/>
  <c r="AG56" i="4"/>
  <c r="AH63" i="4"/>
  <c r="U64" i="4"/>
  <c r="AG64" i="4"/>
  <c r="K283" i="4"/>
  <c r="N192" i="4"/>
  <c r="L192" i="4"/>
  <c r="K284" i="4"/>
  <c r="N193" i="4"/>
  <c r="K286" i="4"/>
  <c r="N195" i="4"/>
  <c r="L195" i="4"/>
  <c r="K289" i="4"/>
  <c r="N198" i="4"/>
  <c r="K299" i="4"/>
  <c r="N208" i="4"/>
  <c r="L208" i="4"/>
  <c r="K300" i="4"/>
  <c r="N209" i="4"/>
  <c r="K302" i="4"/>
  <c r="N211" i="4"/>
  <c r="L211" i="4"/>
  <c r="K305" i="4"/>
  <c r="N214" i="4"/>
  <c r="N224" i="4"/>
  <c r="L224" i="4"/>
  <c r="K315" i="4"/>
  <c r="K316" i="4"/>
  <c r="N225" i="4"/>
  <c r="N227" i="4"/>
  <c r="K318" i="4"/>
  <c r="L227" i="4"/>
  <c r="K321" i="4"/>
  <c r="N230" i="4"/>
  <c r="N240" i="4"/>
  <c r="L240" i="4"/>
  <c r="K331" i="4"/>
  <c r="K332" i="4"/>
  <c r="N241" i="4"/>
  <c r="N243" i="4"/>
  <c r="K334" i="4"/>
  <c r="L243" i="4"/>
  <c r="K337" i="4"/>
  <c r="N246" i="4"/>
  <c r="U22" i="4"/>
  <c r="AG22" i="4"/>
  <c r="U30" i="4"/>
  <c r="AG30" i="4"/>
  <c r="AH37" i="4"/>
  <c r="U38" i="4"/>
  <c r="AG38" i="4"/>
  <c r="U46" i="4"/>
  <c r="AG46" i="4"/>
  <c r="AH53" i="4"/>
  <c r="U54" i="4"/>
  <c r="AG54" i="4"/>
  <c r="AH61" i="4"/>
  <c r="U62" i="4"/>
  <c r="AG62" i="4"/>
  <c r="K279" i="4"/>
  <c r="N188" i="4"/>
  <c r="L188" i="4"/>
  <c r="K280" i="4"/>
  <c r="N189" i="4"/>
  <c r="K282" i="4"/>
  <c r="N191" i="4"/>
  <c r="L191" i="4"/>
  <c r="K285" i="4"/>
  <c r="N194" i="4"/>
  <c r="K295" i="4"/>
  <c r="N204" i="4"/>
  <c r="L204" i="4"/>
  <c r="K296" i="4"/>
  <c r="N205" i="4"/>
  <c r="K298" i="4"/>
  <c r="L298" i="4" s="1"/>
  <c r="N207" i="4"/>
  <c r="L207" i="4"/>
  <c r="K301" i="4"/>
  <c r="N210" i="4"/>
  <c r="N220" i="4"/>
  <c r="L220" i="4"/>
  <c r="K311" i="4"/>
  <c r="K312" i="4"/>
  <c r="N221" i="4"/>
  <c r="N223" i="4"/>
  <c r="L223" i="4"/>
  <c r="K314" i="4"/>
  <c r="K317" i="4"/>
  <c r="N226" i="4"/>
  <c r="N236" i="4"/>
  <c r="L236" i="4"/>
  <c r="K327" i="4"/>
  <c r="K328" i="4"/>
  <c r="N237" i="4"/>
  <c r="N239" i="4"/>
  <c r="L239" i="4"/>
  <c r="K330" i="4"/>
  <c r="K333" i="4"/>
  <c r="N242" i="4"/>
  <c r="L189" i="4"/>
  <c r="L205" i="4"/>
  <c r="L221" i="4"/>
  <c r="L237" i="4"/>
  <c r="L286" i="4"/>
  <c r="L294" i="4"/>
  <c r="L302" i="4"/>
  <c r="AH15" i="4"/>
  <c r="U20" i="4"/>
  <c r="AG20" i="4"/>
  <c r="U28" i="4"/>
  <c r="AG28" i="4"/>
  <c r="U36" i="4"/>
  <c r="AG36" i="4"/>
  <c r="U52" i="4"/>
  <c r="AG52" i="4"/>
  <c r="AH59" i="4"/>
  <c r="U60" i="4"/>
  <c r="AG60" i="4"/>
  <c r="U66" i="4"/>
  <c r="AG66" i="4"/>
  <c r="K278" i="4"/>
  <c r="N187" i="4"/>
  <c r="L187" i="4"/>
  <c r="K281" i="4"/>
  <c r="N190" i="4"/>
  <c r="K291" i="4"/>
  <c r="N200" i="4"/>
  <c r="L200" i="4"/>
  <c r="K292" i="4"/>
  <c r="N201" i="4"/>
  <c r="K294" i="4"/>
  <c r="N203" i="4"/>
  <c r="L203" i="4"/>
  <c r="K297" i="4"/>
  <c r="N206" i="4"/>
  <c r="K307" i="4"/>
  <c r="L307" i="4" s="1"/>
  <c r="N216" i="4"/>
  <c r="L216" i="4"/>
  <c r="K308" i="4"/>
  <c r="N217" i="4"/>
  <c r="K310" i="4"/>
  <c r="N219" i="4"/>
  <c r="L219" i="4"/>
  <c r="K313" i="4"/>
  <c r="L313" i="4" s="1"/>
  <c r="N222" i="4"/>
  <c r="K323" i="4"/>
  <c r="N232" i="4"/>
  <c r="L232" i="4"/>
  <c r="K324" i="4"/>
  <c r="N233" i="4"/>
  <c r="K326" i="4"/>
  <c r="N235" i="4"/>
  <c r="L235" i="4"/>
  <c r="K329" i="4"/>
  <c r="N238" i="4"/>
  <c r="K339" i="4"/>
  <c r="L339" i="4" s="1"/>
  <c r="N248" i="4"/>
  <c r="L248" i="4"/>
  <c r="V14" i="4"/>
  <c r="AH25" i="4"/>
  <c r="U26" i="4"/>
  <c r="AG26" i="4"/>
  <c r="U34" i="4"/>
  <c r="AG34" i="4"/>
  <c r="AH41" i="4"/>
  <c r="U42" i="4"/>
  <c r="AG42" i="4"/>
  <c r="U50" i="4"/>
  <c r="AG50" i="4"/>
  <c r="AH57" i="4"/>
  <c r="U58" i="4"/>
  <c r="AG58" i="4"/>
  <c r="AH65" i="4"/>
  <c r="K287" i="4"/>
  <c r="N196" i="4"/>
  <c r="L196" i="4"/>
  <c r="K288" i="4"/>
  <c r="N197" i="4"/>
  <c r="K290" i="4"/>
  <c r="L290" i="4" s="1"/>
  <c r="N199" i="4"/>
  <c r="L199" i="4"/>
  <c r="K293" i="4"/>
  <c r="N202" i="4"/>
  <c r="K303" i="4"/>
  <c r="N212" i="4"/>
  <c r="L212" i="4"/>
  <c r="K304" i="4"/>
  <c r="N213" i="4"/>
  <c r="K306" i="4"/>
  <c r="L306" i="4" s="1"/>
  <c r="N215" i="4"/>
  <c r="L215" i="4"/>
  <c r="K309" i="4"/>
  <c r="N218" i="4"/>
  <c r="N228" i="4"/>
  <c r="K319" i="4"/>
  <c r="L228" i="4"/>
  <c r="K320" i="4"/>
  <c r="L320" i="4" s="1"/>
  <c r="N229" i="4"/>
  <c r="K322" i="4"/>
  <c r="N231" i="4"/>
  <c r="L231" i="4"/>
  <c r="K325" i="4"/>
  <c r="N234" i="4"/>
  <c r="N244" i="4"/>
  <c r="K335" i="4"/>
  <c r="L335" i="4" s="1"/>
  <c r="L244" i="4"/>
  <c r="K336" i="4"/>
  <c r="N245" i="4"/>
  <c r="K338" i="4"/>
  <c r="N247" i="4"/>
  <c r="L247" i="4"/>
  <c r="L190" i="4"/>
  <c r="L194" i="4"/>
  <c r="L202" i="4"/>
  <c r="L206" i="4"/>
  <c r="L210" i="4"/>
  <c r="L218" i="4"/>
  <c r="L222" i="4"/>
  <c r="L226" i="4"/>
  <c r="L234" i="4"/>
  <c r="L238" i="4"/>
  <c r="L242" i="4"/>
  <c r="L279" i="4"/>
  <c r="L283" i="4"/>
  <c r="L287" i="4"/>
  <c r="L295" i="4"/>
  <c r="L299" i="4"/>
  <c r="L303" i="4"/>
  <c r="L309" i="4"/>
  <c r="L319" i="4"/>
  <c r="L321" i="4"/>
  <c r="L323" i="4"/>
  <c r="L325" i="4"/>
  <c r="L329" i="4"/>
  <c r="L337" i="4"/>
  <c r="U7" i="4"/>
  <c r="U9" i="4"/>
  <c r="U13" i="4"/>
  <c r="V13" i="4" s="1"/>
  <c r="Z67" i="4"/>
  <c r="N96" i="4"/>
  <c r="N100" i="4"/>
  <c r="N104" i="4"/>
  <c r="N108" i="4"/>
  <c r="N112" i="4"/>
  <c r="N116" i="4"/>
  <c r="N120" i="4"/>
  <c r="N124" i="4"/>
  <c r="N128" i="4"/>
  <c r="N132" i="4"/>
  <c r="N136" i="4"/>
  <c r="N140" i="4"/>
  <c r="N144" i="4"/>
  <c r="N148" i="4"/>
  <c r="N152" i="4"/>
  <c r="N156" i="4"/>
  <c r="J158" i="4"/>
  <c r="L316" i="4"/>
  <c r="L332" i="4"/>
  <c r="L336" i="4"/>
  <c r="L99" i="4"/>
  <c r="L158" i="4" s="1"/>
  <c r="L103" i="4"/>
  <c r="L107" i="4"/>
  <c r="L111" i="4"/>
  <c r="L115" i="4"/>
  <c r="L119" i="4"/>
  <c r="L123" i="4"/>
  <c r="L127" i="4"/>
  <c r="L131" i="4"/>
  <c r="L135" i="4"/>
  <c r="L139" i="4"/>
  <c r="L143" i="4"/>
  <c r="L147" i="4"/>
  <c r="L151" i="4"/>
  <c r="L155" i="4"/>
  <c r="L308" i="4"/>
  <c r="L324" i="4"/>
  <c r="J431" i="4"/>
  <c r="L6" i="4"/>
  <c r="L8" i="4"/>
  <c r="L10" i="4"/>
  <c r="L12" i="4"/>
  <c r="L14" i="4"/>
  <c r="L16" i="4"/>
  <c r="L18" i="4"/>
  <c r="L20" i="4"/>
  <c r="L22" i="4"/>
  <c r="L24" i="4"/>
  <c r="L26" i="4"/>
  <c r="L28" i="4"/>
  <c r="L30" i="4"/>
  <c r="L32" i="4"/>
  <c r="L34" i="4"/>
  <c r="L36" i="4"/>
  <c r="L38" i="4"/>
  <c r="L40" i="4"/>
  <c r="L42" i="4"/>
  <c r="L44" i="4"/>
  <c r="L46" i="4"/>
  <c r="L48" i="4"/>
  <c r="L50" i="4"/>
  <c r="L52" i="4"/>
  <c r="L54" i="4"/>
  <c r="L56" i="4"/>
  <c r="L58" i="4"/>
  <c r="L60" i="4"/>
  <c r="L62" i="4"/>
  <c r="L64" i="4"/>
  <c r="L66" i="4"/>
  <c r="N99" i="4"/>
  <c r="N103" i="4"/>
  <c r="N107" i="4"/>
  <c r="N111" i="4"/>
  <c r="N115" i="4"/>
  <c r="N119" i="4"/>
  <c r="N123" i="4"/>
  <c r="N127" i="4"/>
  <c r="N131" i="4"/>
  <c r="N135" i="4"/>
  <c r="N139" i="4"/>
  <c r="N143" i="4"/>
  <c r="N147" i="4"/>
  <c r="N151" i="4"/>
  <c r="N155" i="4"/>
  <c r="L278" i="4"/>
  <c r="L312" i="4"/>
  <c r="L328" i="4"/>
  <c r="J977" i="4"/>
  <c r="J1159" i="4"/>
  <c r="J1341" i="4"/>
  <c r="J1523" i="4"/>
  <c r="J1705" i="4"/>
  <c r="J1887" i="4"/>
  <c r="J2069" i="4"/>
  <c r="F1978" i="4"/>
  <c r="J1978" i="4"/>
  <c r="F2069" i="4"/>
  <c r="J2251" i="4"/>
  <c r="F2342" i="4"/>
  <c r="J2342" i="4"/>
  <c r="J2524" i="4"/>
  <c r="F2615" i="4"/>
  <c r="F2888" i="4"/>
  <c r="J3161" i="4"/>
  <c r="F3343" i="4"/>
  <c r="F3434" i="4"/>
  <c r="J3525" i="4"/>
  <c r="L1443" i="3"/>
  <c r="L1352" i="3"/>
  <c r="L1261" i="3"/>
  <c r="L260" i="3"/>
  <c r="L169" i="3"/>
  <c r="M3638" i="3"/>
  <c r="J3638" i="3"/>
  <c r="E3638" i="3"/>
  <c r="L3622" i="3" s="1"/>
  <c r="L3623" i="3"/>
  <c r="L3618" i="3"/>
  <c r="M3616" i="3"/>
  <c r="I3616" i="3"/>
  <c r="H3616" i="3"/>
  <c r="G3616" i="3"/>
  <c r="E3616" i="3"/>
  <c r="D3616" i="3"/>
  <c r="J3615" i="3"/>
  <c r="F3615" i="3"/>
  <c r="J3614" i="3"/>
  <c r="F3614" i="3"/>
  <c r="J3613" i="3"/>
  <c r="F3613" i="3"/>
  <c r="J3612" i="3"/>
  <c r="F3612" i="3"/>
  <c r="J3611" i="3"/>
  <c r="F3611" i="3"/>
  <c r="J3610" i="3"/>
  <c r="F3610" i="3"/>
  <c r="J3609" i="3"/>
  <c r="F3609" i="3"/>
  <c r="J3608" i="3"/>
  <c r="F3608" i="3"/>
  <c r="J3607" i="3"/>
  <c r="F3607" i="3"/>
  <c r="J3606" i="3"/>
  <c r="F3606" i="3"/>
  <c r="J3605" i="3"/>
  <c r="F3605" i="3"/>
  <c r="J3604" i="3"/>
  <c r="F3604" i="3"/>
  <c r="J3603" i="3"/>
  <c r="F3603" i="3"/>
  <c r="J3602" i="3"/>
  <c r="F3602" i="3"/>
  <c r="J3601" i="3"/>
  <c r="F3601" i="3"/>
  <c r="J3600" i="3"/>
  <c r="F3600" i="3"/>
  <c r="J3599" i="3"/>
  <c r="F3599" i="3"/>
  <c r="J3598" i="3"/>
  <c r="F3598" i="3"/>
  <c r="J3597" i="3"/>
  <c r="F3597" i="3"/>
  <c r="J3596" i="3"/>
  <c r="F3596" i="3"/>
  <c r="J3595" i="3"/>
  <c r="F3595" i="3"/>
  <c r="J3594" i="3"/>
  <c r="F3594" i="3"/>
  <c r="J3593" i="3"/>
  <c r="F3593" i="3"/>
  <c r="J3592" i="3"/>
  <c r="F3592" i="3"/>
  <c r="J3591" i="3"/>
  <c r="F3591" i="3"/>
  <c r="J3590" i="3"/>
  <c r="F3590" i="3"/>
  <c r="J3589" i="3"/>
  <c r="F3589" i="3"/>
  <c r="J3588" i="3"/>
  <c r="F3588" i="3"/>
  <c r="J3587" i="3"/>
  <c r="F3587" i="3"/>
  <c r="J3586" i="3"/>
  <c r="F3586" i="3"/>
  <c r="J3585" i="3"/>
  <c r="F3585" i="3"/>
  <c r="J3584" i="3"/>
  <c r="F3584" i="3"/>
  <c r="J3583" i="3"/>
  <c r="F3583" i="3"/>
  <c r="J3582" i="3"/>
  <c r="F3582" i="3"/>
  <c r="J3581" i="3"/>
  <c r="F3581" i="3"/>
  <c r="J3580" i="3"/>
  <c r="F3580" i="3"/>
  <c r="J3579" i="3"/>
  <c r="F3579" i="3"/>
  <c r="J3578" i="3"/>
  <c r="F3578" i="3"/>
  <c r="J3577" i="3"/>
  <c r="F3577" i="3"/>
  <c r="J3576" i="3"/>
  <c r="F3576" i="3"/>
  <c r="J3575" i="3"/>
  <c r="F3575" i="3"/>
  <c r="J3574" i="3"/>
  <c r="F3574" i="3"/>
  <c r="J3573" i="3"/>
  <c r="F3573" i="3"/>
  <c r="J3572" i="3"/>
  <c r="F3572" i="3"/>
  <c r="J3571" i="3"/>
  <c r="F3571" i="3"/>
  <c r="J3570" i="3"/>
  <c r="F3570" i="3"/>
  <c r="J3569" i="3"/>
  <c r="F3569" i="3"/>
  <c r="J3568" i="3"/>
  <c r="F3568" i="3"/>
  <c r="J3567" i="3"/>
  <c r="F3567" i="3"/>
  <c r="J3566" i="3"/>
  <c r="F3566" i="3"/>
  <c r="J3565" i="3"/>
  <c r="F3565" i="3"/>
  <c r="J3564" i="3"/>
  <c r="F3564" i="3"/>
  <c r="J3563" i="3"/>
  <c r="F3563" i="3"/>
  <c r="J3562" i="3"/>
  <c r="F3562" i="3"/>
  <c r="J3561" i="3"/>
  <c r="F3561" i="3"/>
  <c r="J3560" i="3"/>
  <c r="F3560" i="3"/>
  <c r="J3559" i="3"/>
  <c r="F3559" i="3"/>
  <c r="J3558" i="3"/>
  <c r="F3558" i="3"/>
  <c r="J3557" i="3"/>
  <c r="F3557" i="3"/>
  <c r="J3556" i="3"/>
  <c r="F3556" i="3"/>
  <c r="J3555" i="3"/>
  <c r="F3555" i="3"/>
  <c r="J3554" i="3"/>
  <c r="F3554" i="3"/>
  <c r="M3547" i="3"/>
  <c r="L3532" i="3" s="1"/>
  <c r="J3547" i="3"/>
  <c r="E3547" i="3"/>
  <c r="L3531" i="3"/>
  <c r="L3527" i="3"/>
  <c r="M3525" i="3"/>
  <c r="I3525" i="3"/>
  <c r="H3525" i="3"/>
  <c r="G3525" i="3"/>
  <c r="E3525" i="3"/>
  <c r="D3525" i="3"/>
  <c r="J3524" i="3"/>
  <c r="F3524" i="3"/>
  <c r="J3523" i="3"/>
  <c r="F3523" i="3"/>
  <c r="J3522" i="3"/>
  <c r="F3522" i="3"/>
  <c r="J3521" i="3"/>
  <c r="F3521" i="3"/>
  <c r="J3520" i="3"/>
  <c r="F3520" i="3"/>
  <c r="J3519" i="3"/>
  <c r="F3519" i="3"/>
  <c r="J3518" i="3"/>
  <c r="F3518" i="3"/>
  <c r="J3517" i="3"/>
  <c r="F3517" i="3"/>
  <c r="J3516" i="3"/>
  <c r="F3516" i="3"/>
  <c r="J3515" i="3"/>
  <c r="F3515" i="3"/>
  <c r="J3514" i="3"/>
  <c r="F3514" i="3"/>
  <c r="J3513" i="3"/>
  <c r="F3513" i="3"/>
  <c r="J3512" i="3"/>
  <c r="F3512" i="3"/>
  <c r="J3511" i="3"/>
  <c r="F3511" i="3"/>
  <c r="J3510" i="3"/>
  <c r="F3510" i="3"/>
  <c r="J3509" i="3"/>
  <c r="F3509" i="3"/>
  <c r="J3508" i="3"/>
  <c r="F3508" i="3"/>
  <c r="J3507" i="3"/>
  <c r="F3507" i="3"/>
  <c r="J3506" i="3"/>
  <c r="F3506" i="3"/>
  <c r="J3505" i="3"/>
  <c r="F3505" i="3"/>
  <c r="J3504" i="3"/>
  <c r="F3504" i="3"/>
  <c r="J3503" i="3"/>
  <c r="F3503" i="3"/>
  <c r="J3502" i="3"/>
  <c r="F3502" i="3"/>
  <c r="J3501" i="3"/>
  <c r="F3501" i="3"/>
  <c r="J3500" i="3"/>
  <c r="F3500" i="3"/>
  <c r="J3499" i="3"/>
  <c r="F3499" i="3"/>
  <c r="J3498" i="3"/>
  <c r="F3498" i="3"/>
  <c r="J3497" i="3"/>
  <c r="F3497" i="3"/>
  <c r="J3496" i="3"/>
  <c r="F3496" i="3"/>
  <c r="J3495" i="3"/>
  <c r="F3495" i="3"/>
  <c r="J3494" i="3"/>
  <c r="F3494" i="3"/>
  <c r="J3493" i="3"/>
  <c r="F3493" i="3"/>
  <c r="J3492" i="3"/>
  <c r="F3492" i="3"/>
  <c r="J3491" i="3"/>
  <c r="F3491" i="3"/>
  <c r="J3490" i="3"/>
  <c r="F3490" i="3"/>
  <c r="J3489" i="3"/>
  <c r="F3489" i="3"/>
  <c r="J3488" i="3"/>
  <c r="F3488" i="3"/>
  <c r="J3487" i="3"/>
  <c r="F3487" i="3"/>
  <c r="J3486" i="3"/>
  <c r="F3486" i="3"/>
  <c r="J3485" i="3"/>
  <c r="F3485" i="3"/>
  <c r="J3484" i="3"/>
  <c r="F3484" i="3"/>
  <c r="J3483" i="3"/>
  <c r="F3483" i="3"/>
  <c r="J3482" i="3"/>
  <c r="F3482" i="3"/>
  <c r="J3481" i="3"/>
  <c r="F3481" i="3"/>
  <c r="J3480" i="3"/>
  <c r="F3480" i="3"/>
  <c r="J3479" i="3"/>
  <c r="F3479" i="3"/>
  <c r="J3478" i="3"/>
  <c r="F3478" i="3"/>
  <c r="J3477" i="3"/>
  <c r="F3477" i="3"/>
  <c r="J3476" i="3"/>
  <c r="F3476" i="3"/>
  <c r="J3475" i="3"/>
  <c r="F3475" i="3"/>
  <c r="J3474" i="3"/>
  <c r="F3474" i="3"/>
  <c r="J3473" i="3"/>
  <c r="F3473" i="3"/>
  <c r="J3472" i="3"/>
  <c r="F3472" i="3"/>
  <c r="J3471" i="3"/>
  <c r="F3471" i="3"/>
  <c r="J3470" i="3"/>
  <c r="F3470" i="3"/>
  <c r="J3469" i="3"/>
  <c r="F3469" i="3"/>
  <c r="J3468" i="3"/>
  <c r="F3468" i="3"/>
  <c r="J3467" i="3"/>
  <c r="F3467" i="3"/>
  <c r="J3466" i="3"/>
  <c r="F3466" i="3"/>
  <c r="J3465" i="3"/>
  <c r="F3465" i="3"/>
  <c r="J3464" i="3"/>
  <c r="F3464" i="3"/>
  <c r="J3463" i="3"/>
  <c r="J3525" i="3" s="1"/>
  <c r="F3463" i="3"/>
  <c r="M3456" i="3"/>
  <c r="L3441" i="3" s="1"/>
  <c r="J3456" i="3"/>
  <c r="E3456" i="3"/>
  <c r="L3440" i="3" s="1"/>
  <c r="L3436" i="3"/>
  <c r="M3434" i="3"/>
  <c r="I3434" i="3"/>
  <c r="H3434" i="3"/>
  <c r="G3434" i="3"/>
  <c r="E3434" i="3"/>
  <c r="D3434" i="3"/>
  <c r="J3433" i="3"/>
  <c r="F3433" i="3"/>
  <c r="J3432" i="3"/>
  <c r="F3432" i="3"/>
  <c r="J3431" i="3"/>
  <c r="F3431" i="3"/>
  <c r="J3430" i="3"/>
  <c r="F3430" i="3"/>
  <c r="J3429" i="3"/>
  <c r="F3429" i="3"/>
  <c r="J3428" i="3"/>
  <c r="F3428" i="3"/>
  <c r="J3427" i="3"/>
  <c r="F3427" i="3"/>
  <c r="J3426" i="3"/>
  <c r="F3426" i="3"/>
  <c r="J3425" i="3"/>
  <c r="F3425" i="3"/>
  <c r="J3424" i="3"/>
  <c r="F3424" i="3"/>
  <c r="J3423" i="3"/>
  <c r="F3423" i="3"/>
  <c r="J3422" i="3"/>
  <c r="F3422" i="3"/>
  <c r="J3421" i="3"/>
  <c r="F3421" i="3"/>
  <c r="J3420" i="3"/>
  <c r="F3420" i="3"/>
  <c r="J3419" i="3"/>
  <c r="F3419" i="3"/>
  <c r="J3418" i="3"/>
  <c r="F3418" i="3"/>
  <c r="J3417" i="3"/>
  <c r="F3417" i="3"/>
  <c r="J3416" i="3"/>
  <c r="F3416" i="3"/>
  <c r="J3415" i="3"/>
  <c r="F3415" i="3"/>
  <c r="J3414" i="3"/>
  <c r="F3414" i="3"/>
  <c r="J3413" i="3"/>
  <c r="F3413" i="3"/>
  <c r="J3412" i="3"/>
  <c r="F3412" i="3"/>
  <c r="J3411" i="3"/>
  <c r="F3411" i="3"/>
  <c r="J3410" i="3"/>
  <c r="F3410" i="3"/>
  <c r="J3409" i="3"/>
  <c r="F3409" i="3"/>
  <c r="J3408" i="3"/>
  <c r="F3408" i="3"/>
  <c r="J3407" i="3"/>
  <c r="F3407" i="3"/>
  <c r="J3406" i="3"/>
  <c r="F3406" i="3"/>
  <c r="J3405" i="3"/>
  <c r="F3405" i="3"/>
  <c r="J3404" i="3"/>
  <c r="F3404" i="3"/>
  <c r="J3403" i="3"/>
  <c r="F3403" i="3"/>
  <c r="J3402" i="3"/>
  <c r="F3402" i="3"/>
  <c r="J3401" i="3"/>
  <c r="F3401" i="3"/>
  <c r="J3400" i="3"/>
  <c r="F3400" i="3"/>
  <c r="J3399" i="3"/>
  <c r="F3399" i="3"/>
  <c r="J3398" i="3"/>
  <c r="F3398" i="3"/>
  <c r="J3397" i="3"/>
  <c r="F3397" i="3"/>
  <c r="J3396" i="3"/>
  <c r="F3396" i="3"/>
  <c r="J3395" i="3"/>
  <c r="F3395" i="3"/>
  <c r="J3394" i="3"/>
  <c r="F3394" i="3"/>
  <c r="J3393" i="3"/>
  <c r="F3393" i="3"/>
  <c r="J3392" i="3"/>
  <c r="F3392" i="3"/>
  <c r="J3391" i="3"/>
  <c r="F3391" i="3"/>
  <c r="J3390" i="3"/>
  <c r="F3390" i="3"/>
  <c r="J3389" i="3"/>
  <c r="F3389" i="3"/>
  <c r="J3388" i="3"/>
  <c r="F3388" i="3"/>
  <c r="J3387" i="3"/>
  <c r="F3387" i="3"/>
  <c r="J3386" i="3"/>
  <c r="F3386" i="3"/>
  <c r="J3385" i="3"/>
  <c r="F3385" i="3"/>
  <c r="J3384" i="3"/>
  <c r="F3384" i="3"/>
  <c r="J3383" i="3"/>
  <c r="F3383" i="3"/>
  <c r="J3382" i="3"/>
  <c r="F3382" i="3"/>
  <c r="J3381" i="3"/>
  <c r="F3381" i="3"/>
  <c r="J3380" i="3"/>
  <c r="F3380" i="3"/>
  <c r="J3379" i="3"/>
  <c r="F3379" i="3"/>
  <c r="J3378" i="3"/>
  <c r="F3378" i="3"/>
  <c r="J3377" i="3"/>
  <c r="F3377" i="3"/>
  <c r="J3376" i="3"/>
  <c r="F3376" i="3"/>
  <c r="J3375" i="3"/>
  <c r="F3375" i="3"/>
  <c r="J3374" i="3"/>
  <c r="F3374" i="3"/>
  <c r="J3373" i="3"/>
  <c r="F3373" i="3"/>
  <c r="J3372" i="3"/>
  <c r="F3372" i="3"/>
  <c r="F3434" i="3" s="1"/>
  <c r="M3365" i="3"/>
  <c r="L3350" i="3" s="1"/>
  <c r="J3365" i="3"/>
  <c r="E3365" i="3"/>
  <c r="L3349" i="3"/>
  <c r="L3345" i="3"/>
  <c r="M3343" i="3"/>
  <c r="I3343" i="3"/>
  <c r="H3343" i="3"/>
  <c r="G3343" i="3"/>
  <c r="E3343" i="3"/>
  <c r="D3343" i="3"/>
  <c r="J3342" i="3"/>
  <c r="F3342" i="3"/>
  <c r="J3341" i="3"/>
  <c r="F3341" i="3"/>
  <c r="J3340" i="3"/>
  <c r="F3340" i="3"/>
  <c r="J3339" i="3"/>
  <c r="F3339" i="3"/>
  <c r="J3338" i="3"/>
  <c r="F3338" i="3"/>
  <c r="J3337" i="3"/>
  <c r="F3337" i="3"/>
  <c r="J3336" i="3"/>
  <c r="F3336" i="3"/>
  <c r="J3335" i="3"/>
  <c r="F3335" i="3"/>
  <c r="J3334" i="3"/>
  <c r="F3334" i="3"/>
  <c r="J3333" i="3"/>
  <c r="F3333" i="3"/>
  <c r="J3332" i="3"/>
  <c r="F3332" i="3"/>
  <c r="J3331" i="3"/>
  <c r="F3331" i="3"/>
  <c r="J3330" i="3"/>
  <c r="F3330" i="3"/>
  <c r="J3329" i="3"/>
  <c r="F3329" i="3"/>
  <c r="J3328" i="3"/>
  <c r="F3328" i="3"/>
  <c r="J3327" i="3"/>
  <c r="F3327" i="3"/>
  <c r="J3326" i="3"/>
  <c r="F3326" i="3"/>
  <c r="J3325" i="3"/>
  <c r="F3325" i="3"/>
  <c r="J3324" i="3"/>
  <c r="F3324" i="3"/>
  <c r="J3323" i="3"/>
  <c r="F3323" i="3"/>
  <c r="J3322" i="3"/>
  <c r="F3322" i="3"/>
  <c r="J3321" i="3"/>
  <c r="F3321" i="3"/>
  <c r="J3320" i="3"/>
  <c r="F3320" i="3"/>
  <c r="J3319" i="3"/>
  <c r="F3319" i="3"/>
  <c r="J3318" i="3"/>
  <c r="F3318" i="3"/>
  <c r="J3317" i="3"/>
  <c r="F3317" i="3"/>
  <c r="J3316" i="3"/>
  <c r="F3316" i="3"/>
  <c r="J3315" i="3"/>
  <c r="F3315" i="3"/>
  <c r="J3314" i="3"/>
  <c r="F3314" i="3"/>
  <c r="J3313" i="3"/>
  <c r="F3313" i="3"/>
  <c r="J3312" i="3"/>
  <c r="F3312" i="3"/>
  <c r="J3311" i="3"/>
  <c r="F3311" i="3"/>
  <c r="J3310" i="3"/>
  <c r="F3310" i="3"/>
  <c r="J3309" i="3"/>
  <c r="F3309" i="3"/>
  <c r="J3308" i="3"/>
  <c r="F3308" i="3"/>
  <c r="J3307" i="3"/>
  <c r="F3307" i="3"/>
  <c r="J3306" i="3"/>
  <c r="F3306" i="3"/>
  <c r="J3305" i="3"/>
  <c r="F3305" i="3"/>
  <c r="J3304" i="3"/>
  <c r="F3304" i="3"/>
  <c r="J3303" i="3"/>
  <c r="F3303" i="3"/>
  <c r="J3302" i="3"/>
  <c r="F3302" i="3"/>
  <c r="J3301" i="3"/>
  <c r="F3301" i="3"/>
  <c r="J3300" i="3"/>
  <c r="F3300" i="3"/>
  <c r="J3299" i="3"/>
  <c r="F3299" i="3"/>
  <c r="J3298" i="3"/>
  <c r="F3298" i="3"/>
  <c r="J3297" i="3"/>
  <c r="F3297" i="3"/>
  <c r="J3296" i="3"/>
  <c r="F3296" i="3"/>
  <c r="J3295" i="3"/>
  <c r="F3295" i="3"/>
  <c r="J3294" i="3"/>
  <c r="F3294" i="3"/>
  <c r="J3293" i="3"/>
  <c r="F3293" i="3"/>
  <c r="J3292" i="3"/>
  <c r="F3292" i="3"/>
  <c r="J3291" i="3"/>
  <c r="F3291" i="3"/>
  <c r="J3290" i="3"/>
  <c r="F3290" i="3"/>
  <c r="J3289" i="3"/>
  <c r="F3289" i="3"/>
  <c r="J3288" i="3"/>
  <c r="F3288" i="3"/>
  <c r="J3287" i="3"/>
  <c r="F3287" i="3"/>
  <c r="J3286" i="3"/>
  <c r="F3286" i="3"/>
  <c r="J3285" i="3"/>
  <c r="F3285" i="3"/>
  <c r="J3284" i="3"/>
  <c r="F3284" i="3"/>
  <c r="J3283" i="3"/>
  <c r="F3283" i="3"/>
  <c r="J3282" i="3"/>
  <c r="F3282" i="3"/>
  <c r="J3281" i="3"/>
  <c r="F3281" i="3"/>
  <c r="M3274" i="3"/>
  <c r="J3274" i="3"/>
  <c r="E3274" i="3"/>
  <c r="L3258" i="3" s="1"/>
  <c r="L3259" i="3"/>
  <c r="L3254" i="3"/>
  <c r="M3252" i="3"/>
  <c r="I3252" i="3"/>
  <c r="H3252" i="3"/>
  <c r="G3252" i="3"/>
  <c r="E3252" i="3"/>
  <c r="D3252" i="3"/>
  <c r="J3251" i="3"/>
  <c r="F3251" i="3"/>
  <c r="J3250" i="3"/>
  <c r="F3250" i="3"/>
  <c r="J3249" i="3"/>
  <c r="F3249" i="3"/>
  <c r="J3248" i="3"/>
  <c r="F3248" i="3"/>
  <c r="J3247" i="3"/>
  <c r="F3247" i="3"/>
  <c r="J3246" i="3"/>
  <c r="F3246" i="3"/>
  <c r="J3245" i="3"/>
  <c r="F3245" i="3"/>
  <c r="J3244" i="3"/>
  <c r="F3244" i="3"/>
  <c r="J3243" i="3"/>
  <c r="F3243" i="3"/>
  <c r="J3242" i="3"/>
  <c r="F3242" i="3"/>
  <c r="J3241" i="3"/>
  <c r="F3241" i="3"/>
  <c r="J3240" i="3"/>
  <c r="F3240" i="3"/>
  <c r="J3239" i="3"/>
  <c r="F3239" i="3"/>
  <c r="J3238" i="3"/>
  <c r="F3238" i="3"/>
  <c r="J3237" i="3"/>
  <c r="F3237" i="3"/>
  <c r="J3236" i="3"/>
  <c r="F3236" i="3"/>
  <c r="J3235" i="3"/>
  <c r="F3235" i="3"/>
  <c r="J3234" i="3"/>
  <c r="F3234" i="3"/>
  <c r="J3233" i="3"/>
  <c r="F3233" i="3"/>
  <c r="J3232" i="3"/>
  <c r="F3232" i="3"/>
  <c r="J3231" i="3"/>
  <c r="F3231" i="3"/>
  <c r="J3230" i="3"/>
  <c r="F3230" i="3"/>
  <c r="J3229" i="3"/>
  <c r="F3229" i="3"/>
  <c r="J3228" i="3"/>
  <c r="F3228" i="3"/>
  <c r="J3227" i="3"/>
  <c r="F3227" i="3"/>
  <c r="J3226" i="3"/>
  <c r="F3226" i="3"/>
  <c r="J3225" i="3"/>
  <c r="F3225" i="3"/>
  <c r="J3224" i="3"/>
  <c r="F3224" i="3"/>
  <c r="J3223" i="3"/>
  <c r="F3223" i="3"/>
  <c r="J3222" i="3"/>
  <c r="F3222" i="3"/>
  <c r="J3221" i="3"/>
  <c r="F3221" i="3"/>
  <c r="J3220" i="3"/>
  <c r="F3220" i="3"/>
  <c r="J3219" i="3"/>
  <c r="F3219" i="3"/>
  <c r="J3218" i="3"/>
  <c r="F3218" i="3"/>
  <c r="J3217" i="3"/>
  <c r="F3217" i="3"/>
  <c r="J3216" i="3"/>
  <c r="F3216" i="3"/>
  <c r="J3215" i="3"/>
  <c r="F3215" i="3"/>
  <c r="J3214" i="3"/>
  <c r="F3214" i="3"/>
  <c r="J3213" i="3"/>
  <c r="F3213" i="3"/>
  <c r="J3212" i="3"/>
  <c r="F3212" i="3"/>
  <c r="J3211" i="3"/>
  <c r="F3211" i="3"/>
  <c r="J3210" i="3"/>
  <c r="F3210" i="3"/>
  <c r="J3209" i="3"/>
  <c r="F3209" i="3"/>
  <c r="J3208" i="3"/>
  <c r="F3208" i="3"/>
  <c r="J3207" i="3"/>
  <c r="F3207" i="3"/>
  <c r="J3206" i="3"/>
  <c r="F3206" i="3"/>
  <c r="J3205" i="3"/>
  <c r="F3205" i="3"/>
  <c r="J3204" i="3"/>
  <c r="F3204" i="3"/>
  <c r="J3203" i="3"/>
  <c r="F3203" i="3"/>
  <c r="J3202" i="3"/>
  <c r="F3202" i="3"/>
  <c r="J3201" i="3"/>
  <c r="F3201" i="3"/>
  <c r="J3200" i="3"/>
  <c r="F3200" i="3"/>
  <c r="J3199" i="3"/>
  <c r="F3199" i="3"/>
  <c r="J3198" i="3"/>
  <c r="F3198" i="3"/>
  <c r="J3197" i="3"/>
  <c r="F3197" i="3"/>
  <c r="J3196" i="3"/>
  <c r="F3196" i="3"/>
  <c r="J3195" i="3"/>
  <c r="F3195" i="3"/>
  <c r="J3194" i="3"/>
  <c r="F3194" i="3"/>
  <c r="J3193" i="3"/>
  <c r="F3193" i="3"/>
  <c r="J3192" i="3"/>
  <c r="F3192" i="3"/>
  <c r="J3191" i="3"/>
  <c r="F3191" i="3"/>
  <c r="J3190" i="3"/>
  <c r="F3190" i="3"/>
  <c r="M3183" i="3"/>
  <c r="J3183" i="3"/>
  <c r="E3183" i="3"/>
  <c r="L3167" i="3" s="1"/>
  <c r="L3168" i="3"/>
  <c r="L3163" i="3"/>
  <c r="M3161" i="3"/>
  <c r="I3161" i="3"/>
  <c r="H3161" i="3"/>
  <c r="G3161" i="3"/>
  <c r="E3161" i="3"/>
  <c r="D3161" i="3"/>
  <c r="J3160" i="3"/>
  <c r="F3160" i="3"/>
  <c r="J3159" i="3"/>
  <c r="F3159" i="3"/>
  <c r="J3158" i="3"/>
  <c r="F3158" i="3"/>
  <c r="J3157" i="3"/>
  <c r="F3157" i="3"/>
  <c r="J3156" i="3"/>
  <c r="F3156" i="3"/>
  <c r="J3155" i="3"/>
  <c r="F3155" i="3"/>
  <c r="J3154" i="3"/>
  <c r="F3154" i="3"/>
  <c r="J3153" i="3"/>
  <c r="F3153" i="3"/>
  <c r="J3152" i="3"/>
  <c r="F3152" i="3"/>
  <c r="J3151" i="3"/>
  <c r="F3151" i="3"/>
  <c r="J3150" i="3"/>
  <c r="F3150" i="3"/>
  <c r="J3149" i="3"/>
  <c r="F3149" i="3"/>
  <c r="J3148" i="3"/>
  <c r="F3148" i="3"/>
  <c r="J3147" i="3"/>
  <c r="F3147" i="3"/>
  <c r="J3146" i="3"/>
  <c r="F3146" i="3"/>
  <c r="J3145" i="3"/>
  <c r="F3145" i="3"/>
  <c r="J3144" i="3"/>
  <c r="F3144" i="3"/>
  <c r="J3143" i="3"/>
  <c r="F3143" i="3"/>
  <c r="J3142" i="3"/>
  <c r="F3142" i="3"/>
  <c r="J3141" i="3"/>
  <c r="F3141" i="3"/>
  <c r="J3140" i="3"/>
  <c r="F3140" i="3"/>
  <c r="J3139" i="3"/>
  <c r="F3139" i="3"/>
  <c r="J3138" i="3"/>
  <c r="F3138" i="3"/>
  <c r="J3137" i="3"/>
  <c r="F3137" i="3"/>
  <c r="J3136" i="3"/>
  <c r="F3136" i="3"/>
  <c r="J3135" i="3"/>
  <c r="F3135" i="3"/>
  <c r="J3134" i="3"/>
  <c r="F3134" i="3"/>
  <c r="J3133" i="3"/>
  <c r="F3133" i="3"/>
  <c r="J3132" i="3"/>
  <c r="F3132" i="3"/>
  <c r="J3131" i="3"/>
  <c r="F3131" i="3"/>
  <c r="J3130" i="3"/>
  <c r="F3130" i="3"/>
  <c r="J3129" i="3"/>
  <c r="F3129" i="3"/>
  <c r="J3128" i="3"/>
  <c r="F3128" i="3"/>
  <c r="J3127" i="3"/>
  <c r="F3127" i="3"/>
  <c r="J3126" i="3"/>
  <c r="F3126" i="3"/>
  <c r="J3125" i="3"/>
  <c r="F3125" i="3"/>
  <c r="J3124" i="3"/>
  <c r="F3124" i="3"/>
  <c r="J3123" i="3"/>
  <c r="F3123" i="3"/>
  <c r="J3122" i="3"/>
  <c r="F3122" i="3"/>
  <c r="J3121" i="3"/>
  <c r="F3121" i="3"/>
  <c r="J3120" i="3"/>
  <c r="F3120" i="3"/>
  <c r="J3119" i="3"/>
  <c r="F3119" i="3"/>
  <c r="J3118" i="3"/>
  <c r="F3118" i="3"/>
  <c r="J3117" i="3"/>
  <c r="F3117" i="3"/>
  <c r="J3116" i="3"/>
  <c r="F3116" i="3"/>
  <c r="J3115" i="3"/>
  <c r="F3115" i="3"/>
  <c r="J3114" i="3"/>
  <c r="F3114" i="3"/>
  <c r="J3113" i="3"/>
  <c r="F3113" i="3"/>
  <c r="J3112" i="3"/>
  <c r="F3112" i="3"/>
  <c r="J3111" i="3"/>
  <c r="F3111" i="3"/>
  <c r="J3110" i="3"/>
  <c r="F3110" i="3"/>
  <c r="J3109" i="3"/>
  <c r="F3109" i="3"/>
  <c r="J3108" i="3"/>
  <c r="F3108" i="3"/>
  <c r="J3107" i="3"/>
  <c r="F3107" i="3"/>
  <c r="J3106" i="3"/>
  <c r="F3106" i="3"/>
  <c r="J3105" i="3"/>
  <c r="F3105" i="3"/>
  <c r="J3104" i="3"/>
  <c r="F3104" i="3"/>
  <c r="J3103" i="3"/>
  <c r="F3103" i="3"/>
  <c r="J3102" i="3"/>
  <c r="F3102" i="3"/>
  <c r="J3101" i="3"/>
  <c r="F3101" i="3"/>
  <c r="J3100" i="3"/>
  <c r="F3100" i="3"/>
  <c r="J3099" i="3"/>
  <c r="F3099" i="3"/>
  <c r="M3092" i="3"/>
  <c r="J3092" i="3"/>
  <c r="E3092" i="3"/>
  <c r="L3077" i="3"/>
  <c r="L3076" i="3"/>
  <c r="L3072" i="3"/>
  <c r="M3070" i="3"/>
  <c r="I3070" i="3"/>
  <c r="H3070" i="3"/>
  <c r="G3070" i="3"/>
  <c r="E3070" i="3"/>
  <c r="D3070" i="3"/>
  <c r="J3069" i="3"/>
  <c r="F3069" i="3"/>
  <c r="J3068" i="3"/>
  <c r="F3068" i="3"/>
  <c r="J3067" i="3"/>
  <c r="F3067" i="3"/>
  <c r="J3066" i="3"/>
  <c r="F3066" i="3"/>
  <c r="J3065" i="3"/>
  <c r="F3065" i="3"/>
  <c r="J3064" i="3"/>
  <c r="F3064" i="3"/>
  <c r="J3063" i="3"/>
  <c r="F3063" i="3"/>
  <c r="J3062" i="3"/>
  <c r="F3062" i="3"/>
  <c r="J3061" i="3"/>
  <c r="F3061" i="3"/>
  <c r="J3060" i="3"/>
  <c r="F3060" i="3"/>
  <c r="J3059" i="3"/>
  <c r="F3059" i="3"/>
  <c r="J3058" i="3"/>
  <c r="F3058" i="3"/>
  <c r="J3057" i="3"/>
  <c r="F3057" i="3"/>
  <c r="J3056" i="3"/>
  <c r="F3056" i="3"/>
  <c r="J3055" i="3"/>
  <c r="F3055" i="3"/>
  <c r="J3054" i="3"/>
  <c r="F3054" i="3"/>
  <c r="J3053" i="3"/>
  <c r="F3053" i="3"/>
  <c r="J3052" i="3"/>
  <c r="F3052" i="3"/>
  <c r="J3051" i="3"/>
  <c r="F3051" i="3"/>
  <c r="J3050" i="3"/>
  <c r="F3050" i="3"/>
  <c r="J3049" i="3"/>
  <c r="F3049" i="3"/>
  <c r="J3048" i="3"/>
  <c r="F3048" i="3"/>
  <c r="J3047" i="3"/>
  <c r="F3047" i="3"/>
  <c r="J3046" i="3"/>
  <c r="F3046" i="3"/>
  <c r="J3045" i="3"/>
  <c r="F3045" i="3"/>
  <c r="J3044" i="3"/>
  <c r="F3044" i="3"/>
  <c r="J3043" i="3"/>
  <c r="F3043" i="3"/>
  <c r="J3042" i="3"/>
  <c r="F3042" i="3"/>
  <c r="J3041" i="3"/>
  <c r="F3041" i="3"/>
  <c r="J3040" i="3"/>
  <c r="F3040" i="3"/>
  <c r="J3039" i="3"/>
  <c r="F3039" i="3"/>
  <c r="J3038" i="3"/>
  <c r="F3038" i="3"/>
  <c r="J3037" i="3"/>
  <c r="F3037" i="3"/>
  <c r="J3036" i="3"/>
  <c r="F3036" i="3"/>
  <c r="J3035" i="3"/>
  <c r="F3035" i="3"/>
  <c r="J3034" i="3"/>
  <c r="F3034" i="3"/>
  <c r="J3033" i="3"/>
  <c r="F3033" i="3"/>
  <c r="J3032" i="3"/>
  <c r="F3032" i="3"/>
  <c r="J3031" i="3"/>
  <c r="F3031" i="3"/>
  <c r="J3030" i="3"/>
  <c r="F3030" i="3"/>
  <c r="J3029" i="3"/>
  <c r="F3029" i="3"/>
  <c r="J3028" i="3"/>
  <c r="F3028" i="3"/>
  <c r="J3027" i="3"/>
  <c r="F3027" i="3"/>
  <c r="J3026" i="3"/>
  <c r="F3026" i="3"/>
  <c r="J3025" i="3"/>
  <c r="F3025" i="3"/>
  <c r="J3024" i="3"/>
  <c r="F3024" i="3"/>
  <c r="J3023" i="3"/>
  <c r="F3023" i="3"/>
  <c r="J3022" i="3"/>
  <c r="F3022" i="3"/>
  <c r="J3021" i="3"/>
  <c r="F3021" i="3"/>
  <c r="J3020" i="3"/>
  <c r="F3020" i="3"/>
  <c r="J3019" i="3"/>
  <c r="F3019" i="3"/>
  <c r="J3018" i="3"/>
  <c r="F3018" i="3"/>
  <c r="J3017" i="3"/>
  <c r="F3017" i="3"/>
  <c r="J3016" i="3"/>
  <c r="F3016" i="3"/>
  <c r="J3015" i="3"/>
  <c r="F3015" i="3"/>
  <c r="J3014" i="3"/>
  <c r="F3014" i="3"/>
  <c r="J3013" i="3"/>
  <c r="F3013" i="3"/>
  <c r="J3012" i="3"/>
  <c r="F3012" i="3"/>
  <c r="J3011" i="3"/>
  <c r="F3011" i="3"/>
  <c r="J3010" i="3"/>
  <c r="F3010" i="3"/>
  <c r="J3009" i="3"/>
  <c r="F3009" i="3"/>
  <c r="J3008" i="3"/>
  <c r="F3008" i="3"/>
  <c r="F3070" i="3" s="1"/>
  <c r="M3001" i="3"/>
  <c r="L2986" i="3" s="1"/>
  <c r="J3001" i="3"/>
  <c r="E3001" i="3"/>
  <c r="L2985" i="3" s="1"/>
  <c r="L2981" i="3"/>
  <c r="M2979" i="3"/>
  <c r="I2979" i="3"/>
  <c r="H2979" i="3"/>
  <c r="G2979" i="3"/>
  <c r="E2979" i="3"/>
  <c r="D2979" i="3"/>
  <c r="J2978" i="3"/>
  <c r="F2978" i="3"/>
  <c r="J2977" i="3"/>
  <c r="F2977" i="3"/>
  <c r="J2976" i="3"/>
  <c r="F2976" i="3"/>
  <c r="J2975" i="3"/>
  <c r="F2975" i="3"/>
  <c r="J2974" i="3"/>
  <c r="F2974" i="3"/>
  <c r="J2973" i="3"/>
  <c r="F2973" i="3"/>
  <c r="J2972" i="3"/>
  <c r="F2972" i="3"/>
  <c r="J2971" i="3"/>
  <c r="F2971" i="3"/>
  <c r="J2970" i="3"/>
  <c r="F2970" i="3"/>
  <c r="J2969" i="3"/>
  <c r="F2969" i="3"/>
  <c r="J2968" i="3"/>
  <c r="F2968" i="3"/>
  <c r="J2967" i="3"/>
  <c r="F2967" i="3"/>
  <c r="J2966" i="3"/>
  <c r="F2966" i="3"/>
  <c r="J2965" i="3"/>
  <c r="F2965" i="3"/>
  <c r="J2964" i="3"/>
  <c r="F2964" i="3"/>
  <c r="J2963" i="3"/>
  <c r="F2963" i="3"/>
  <c r="J2962" i="3"/>
  <c r="F2962" i="3"/>
  <c r="J2961" i="3"/>
  <c r="F2961" i="3"/>
  <c r="J2960" i="3"/>
  <c r="F2960" i="3"/>
  <c r="J2959" i="3"/>
  <c r="F2959" i="3"/>
  <c r="J2958" i="3"/>
  <c r="F2958" i="3"/>
  <c r="J2957" i="3"/>
  <c r="F2957" i="3"/>
  <c r="J2956" i="3"/>
  <c r="F2956" i="3"/>
  <c r="J2955" i="3"/>
  <c r="F2955" i="3"/>
  <c r="J2954" i="3"/>
  <c r="F2954" i="3"/>
  <c r="J2953" i="3"/>
  <c r="F2953" i="3"/>
  <c r="J2952" i="3"/>
  <c r="F2952" i="3"/>
  <c r="J2951" i="3"/>
  <c r="F2951" i="3"/>
  <c r="J2950" i="3"/>
  <c r="F2950" i="3"/>
  <c r="J2949" i="3"/>
  <c r="F2949" i="3"/>
  <c r="J2948" i="3"/>
  <c r="F2948" i="3"/>
  <c r="J2947" i="3"/>
  <c r="F2947" i="3"/>
  <c r="J2946" i="3"/>
  <c r="F2946" i="3"/>
  <c r="J2945" i="3"/>
  <c r="F2945" i="3"/>
  <c r="J2944" i="3"/>
  <c r="F2944" i="3"/>
  <c r="J2943" i="3"/>
  <c r="F2943" i="3"/>
  <c r="J2942" i="3"/>
  <c r="F2942" i="3"/>
  <c r="J2941" i="3"/>
  <c r="F2941" i="3"/>
  <c r="J2940" i="3"/>
  <c r="F2940" i="3"/>
  <c r="J2939" i="3"/>
  <c r="F2939" i="3"/>
  <c r="J2938" i="3"/>
  <c r="F2938" i="3"/>
  <c r="J2937" i="3"/>
  <c r="F2937" i="3"/>
  <c r="J2936" i="3"/>
  <c r="F2936" i="3"/>
  <c r="J2935" i="3"/>
  <c r="F2935" i="3"/>
  <c r="J2934" i="3"/>
  <c r="F2934" i="3"/>
  <c r="J2933" i="3"/>
  <c r="F2933" i="3"/>
  <c r="J2932" i="3"/>
  <c r="F2932" i="3"/>
  <c r="J2931" i="3"/>
  <c r="F2931" i="3"/>
  <c r="J2930" i="3"/>
  <c r="F2930" i="3"/>
  <c r="J2929" i="3"/>
  <c r="F2929" i="3"/>
  <c r="J2928" i="3"/>
  <c r="F2928" i="3"/>
  <c r="J2927" i="3"/>
  <c r="F2927" i="3"/>
  <c r="J2926" i="3"/>
  <c r="F2926" i="3"/>
  <c r="J2925" i="3"/>
  <c r="F2925" i="3"/>
  <c r="J2924" i="3"/>
  <c r="F2924" i="3"/>
  <c r="J2923" i="3"/>
  <c r="F2923" i="3"/>
  <c r="J2922" i="3"/>
  <c r="F2922" i="3"/>
  <c r="J2921" i="3"/>
  <c r="F2921" i="3"/>
  <c r="J2920" i="3"/>
  <c r="F2920" i="3"/>
  <c r="J2919" i="3"/>
  <c r="F2919" i="3"/>
  <c r="J2918" i="3"/>
  <c r="F2918" i="3"/>
  <c r="F2979" i="3" s="1"/>
  <c r="J2917" i="3"/>
  <c r="J2979" i="3" s="1"/>
  <c r="F2917" i="3"/>
  <c r="M2910" i="3"/>
  <c r="J2910" i="3"/>
  <c r="E2910" i="3"/>
  <c r="L2895" i="3"/>
  <c r="L2894" i="3"/>
  <c r="L2890" i="3"/>
  <c r="M2888" i="3"/>
  <c r="I2888" i="3"/>
  <c r="H2888" i="3"/>
  <c r="G2888" i="3"/>
  <c r="E2888" i="3"/>
  <c r="D2888" i="3"/>
  <c r="J2887" i="3"/>
  <c r="F2887" i="3"/>
  <c r="J2886" i="3"/>
  <c r="F2886" i="3"/>
  <c r="J2885" i="3"/>
  <c r="F2885" i="3"/>
  <c r="J2884" i="3"/>
  <c r="F2884" i="3"/>
  <c r="J2883" i="3"/>
  <c r="F2883" i="3"/>
  <c r="J2882" i="3"/>
  <c r="F2882" i="3"/>
  <c r="J2881" i="3"/>
  <c r="F2881" i="3"/>
  <c r="J2880" i="3"/>
  <c r="F2880" i="3"/>
  <c r="J2879" i="3"/>
  <c r="F2879" i="3"/>
  <c r="J2878" i="3"/>
  <c r="F2878" i="3"/>
  <c r="J2877" i="3"/>
  <c r="F2877" i="3"/>
  <c r="J2876" i="3"/>
  <c r="F2876" i="3"/>
  <c r="J2875" i="3"/>
  <c r="F2875" i="3"/>
  <c r="J2874" i="3"/>
  <c r="F2874" i="3"/>
  <c r="J2873" i="3"/>
  <c r="F2873" i="3"/>
  <c r="J2872" i="3"/>
  <c r="F2872" i="3"/>
  <c r="J2871" i="3"/>
  <c r="F2871" i="3"/>
  <c r="J2870" i="3"/>
  <c r="F2870" i="3"/>
  <c r="J2869" i="3"/>
  <c r="F2869" i="3"/>
  <c r="J2868" i="3"/>
  <c r="F2868" i="3"/>
  <c r="J2867" i="3"/>
  <c r="F2867" i="3"/>
  <c r="J2866" i="3"/>
  <c r="F2866" i="3"/>
  <c r="J2865" i="3"/>
  <c r="F2865" i="3"/>
  <c r="J2864" i="3"/>
  <c r="F2864" i="3"/>
  <c r="J2863" i="3"/>
  <c r="F2863" i="3"/>
  <c r="J2862" i="3"/>
  <c r="F2862" i="3"/>
  <c r="J2861" i="3"/>
  <c r="F2861" i="3"/>
  <c r="J2860" i="3"/>
  <c r="F2860" i="3"/>
  <c r="J2859" i="3"/>
  <c r="F2859" i="3"/>
  <c r="J2858" i="3"/>
  <c r="F2858" i="3"/>
  <c r="J2857" i="3"/>
  <c r="F2857" i="3"/>
  <c r="J2856" i="3"/>
  <c r="F2856" i="3"/>
  <c r="J2855" i="3"/>
  <c r="F2855" i="3"/>
  <c r="J2854" i="3"/>
  <c r="F2854" i="3"/>
  <c r="J2853" i="3"/>
  <c r="F2853" i="3"/>
  <c r="J2852" i="3"/>
  <c r="F2852" i="3"/>
  <c r="J2851" i="3"/>
  <c r="F2851" i="3"/>
  <c r="J2850" i="3"/>
  <c r="F2850" i="3"/>
  <c r="J2849" i="3"/>
  <c r="F2849" i="3"/>
  <c r="J2848" i="3"/>
  <c r="F2848" i="3"/>
  <c r="J2847" i="3"/>
  <c r="F2847" i="3"/>
  <c r="J2846" i="3"/>
  <c r="F2846" i="3"/>
  <c r="J2845" i="3"/>
  <c r="F2845" i="3"/>
  <c r="J2844" i="3"/>
  <c r="F2844" i="3"/>
  <c r="J2843" i="3"/>
  <c r="F2843" i="3"/>
  <c r="J2842" i="3"/>
  <c r="F2842" i="3"/>
  <c r="J2841" i="3"/>
  <c r="F2841" i="3"/>
  <c r="J2840" i="3"/>
  <c r="F2840" i="3"/>
  <c r="J2839" i="3"/>
  <c r="F2839" i="3"/>
  <c r="J2838" i="3"/>
  <c r="F2838" i="3"/>
  <c r="J2837" i="3"/>
  <c r="F2837" i="3"/>
  <c r="J2836" i="3"/>
  <c r="F2836" i="3"/>
  <c r="J2835" i="3"/>
  <c r="F2835" i="3"/>
  <c r="J2834" i="3"/>
  <c r="F2834" i="3"/>
  <c r="J2833" i="3"/>
  <c r="F2833" i="3"/>
  <c r="J2832" i="3"/>
  <c r="F2832" i="3"/>
  <c r="J2831" i="3"/>
  <c r="F2831" i="3"/>
  <c r="J2830" i="3"/>
  <c r="F2830" i="3"/>
  <c r="J2829" i="3"/>
  <c r="F2829" i="3"/>
  <c r="J2828" i="3"/>
  <c r="F2828" i="3"/>
  <c r="J2827" i="3"/>
  <c r="F2827" i="3"/>
  <c r="J2826" i="3"/>
  <c r="F2826" i="3"/>
  <c r="M2819" i="3"/>
  <c r="J2819" i="3"/>
  <c r="E2819" i="3"/>
  <c r="L2804" i="3"/>
  <c r="L2803" i="3"/>
  <c r="L2799" i="3"/>
  <c r="M2797" i="3"/>
  <c r="I2797" i="3"/>
  <c r="H2797" i="3"/>
  <c r="G2797" i="3"/>
  <c r="E2797" i="3"/>
  <c r="D2797" i="3"/>
  <c r="J2796" i="3"/>
  <c r="F2796" i="3"/>
  <c r="J2795" i="3"/>
  <c r="F2795" i="3"/>
  <c r="J2794" i="3"/>
  <c r="F2794" i="3"/>
  <c r="J2793" i="3"/>
  <c r="F2793" i="3"/>
  <c r="J2792" i="3"/>
  <c r="F2792" i="3"/>
  <c r="J2791" i="3"/>
  <c r="F2791" i="3"/>
  <c r="J2790" i="3"/>
  <c r="F2790" i="3"/>
  <c r="J2789" i="3"/>
  <c r="F2789" i="3"/>
  <c r="J2788" i="3"/>
  <c r="F2788" i="3"/>
  <c r="J2787" i="3"/>
  <c r="F2787" i="3"/>
  <c r="J2786" i="3"/>
  <c r="F2786" i="3"/>
  <c r="J2785" i="3"/>
  <c r="F2785" i="3"/>
  <c r="J2784" i="3"/>
  <c r="F2784" i="3"/>
  <c r="J2783" i="3"/>
  <c r="F2783" i="3"/>
  <c r="J2782" i="3"/>
  <c r="F2782" i="3"/>
  <c r="J2781" i="3"/>
  <c r="F2781" i="3"/>
  <c r="J2780" i="3"/>
  <c r="F2780" i="3"/>
  <c r="J2779" i="3"/>
  <c r="F2779" i="3"/>
  <c r="J2778" i="3"/>
  <c r="F2778" i="3"/>
  <c r="J2777" i="3"/>
  <c r="F2777" i="3"/>
  <c r="J2776" i="3"/>
  <c r="F2776" i="3"/>
  <c r="J2775" i="3"/>
  <c r="F2775" i="3"/>
  <c r="J2774" i="3"/>
  <c r="F2774" i="3"/>
  <c r="J2773" i="3"/>
  <c r="F2773" i="3"/>
  <c r="J2772" i="3"/>
  <c r="F2772" i="3"/>
  <c r="J2771" i="3"/>
  <c r="F2771" i="3"/>
  <c r="J2770" i="3"/>
  <c r="F2770" i="3"/>
  <c r="J2769" i="3"/>
  <c r="F2769" i="3"/>
  <c r="J2768" i="3"/>
  <c r="F2768" i="3"/>
  <c r="J2767" i="3"/>
  <c r="F2767" i="3"/>
  <c r="J2766" i="3"/>
  <c r="F2766" i="3"/>
  <c r="J2765" i="3"/>
  <c r="F2765" i="3"/>
  <c r="J2764" i="3"/>
  <c r="F2764" i="3"/>
  <c r="J2763" i="3"/>
  <c r="F2763" i="3"/>
  <c r="J2762" i="3"/>
  <c r="F2762" i="3"/>
  <c r="J2761" i="3"/>
  <c r="F2761" i="3"/>
  <c r="J2760" i="3"/>
  <c r="F2760" i="3"/>
  <c r="J2759" i="3"/>
  <c r="F2759" i="3"/>
  <c r="J2758" i="3"/>
  <c r="F2758" i="3"/>
  <c r="J2757" i="3"/>
  <c r="F2757" i="3"/>
  <c r="J2756" i="3"/>
  <c r="F2756" i="3"/>
  <c r="J2755" i="3"/>
  <c r="F2755" i="3"/>
  <c r="J2754" i="3"/>
  <c r="F2754" i="3"/>
  <c r="J2753" i="3"/>
  <c r="F2753" i="3"/>
  <c r="J2752" i="3"/>
  <c r="F2752" i="3"/>
  <c r="J2751" i="3"/>
  <c r="F2751" i="3"/>
  <c r="J2750" i="3"/>
  <c r="F2750" i="3"/>
  <c r="J2749" i="3"/>
  <c r="F2749" i="3"/>
  <c r="J2748" i="3"/>
  <c r="F2748" i="3"/>
  <c r="J2747" i="3"/>
  <c r="F2747" i="3"/>
  <c r="J2746" i="3"/>
  <c r="F2746" i="3"/>
  <c r="J2745" i="3"/>
  <c r="F2745" i="3"/>
  <c r="J2744" i="3"/>
  <c r="F2744" i="3"/>
  <c r="J2743" i="3"/>
  <c r="F2743" i="3"/>
  <c r="J2742" i="3"/>
  <c r="F2742" i="3"/>
  <c r="J2741" i="3"/>
  <c r="F2741" i="3"/>
  <c r="J2740" i="3"/>
  <c r="F2740" i="3"/>
  <c r="J2739" i="3"/>
  <c r="F2739" i="3"/>
  <c r="J2738" i="3"/>
  <c r="F2738" i="3"/>
  <c r="J2737" i="3"/>
  <c r="F2737" i="3"/>
  <c r="J2736" i="3"/>
  <c r="F2736" i="3"/>
  <c r="J2735" i="3"/>
  <c r="F2735" i="3"/>
  <c r="M2728" i="3"/>
  <c r="J2728" i="3"/>
  <c r="E2728" i="3"/>
  <c r="L2713" i="3"/>
  <c r="L2712" i="3"/>
  <c r="L2708" i="3"/>
  <c r="M2706" i="3"/>
  <c r="I2706" i="3"/>
  <c r="H2706" i="3"/>
  <c r="G2706" i="3"/>
  <c r="E2706" i="3"/>
  <c r="D2706" i="3"/>
  <c r="J2705" i="3"/>
  <c r="F2705" i="3"/>
  <c r="J2704" i="3"/>
  <c r="F2704" i="3"/>
  <c r="J2703" i="3"/>
  <c r="F2703" i="3"/>
  <c r="J2702" i="3"/>
  <c r="F2702" i="3"/>
  <c r="J2701" i="3"/>
  <c r="F2701" i="3"/>
  <c r="J2700" i="3"/>
  <c r="F2700" i="3"/>
  <c r="J2699" i="3"/>
  <c r="F2699" i="3"/>
  <c r="J2698" i="3"/>
  <c r="F2698" i="3"/>
  <c r="J2697" i="3"/>
  <c r="F2697" i="3"/>
  <c r="J2696" i="3"/>
  <c r="F2696" i="3"/>
  <c r="J2695" i="3"/>
  <c r="F2695" i="3"/>
  <c r="J2694" i="3"/>
  <c r="F2694" i="3"/>
  <c r="J2693" i="3"/>
  <c r="F2693" i="3"/>
  <c r="J2692" i="3"/>
  <c r="F2692" i="3"/>
  <c r="J2691" i="3"/>
  <c r="F2691" i="3"/>
  <c r="J2690" i="3"/>
  <c r="F2690" i="3"/>
  <c r="J2689" i="3"/>
  <c r="F2689" i="3"/>
  <c r="J2688" i="3"/>
  <c r="F2688" i="3"/>
  <c r="J2687" i="3"/>
  <c r="F2687" i="3"/>
  <c r="J2686" i="3"/>
  <c r="F2686" i="3"/>
  <c r="J2685" i="3"/>
  <c r="F2685" i="3"/>
  <c r="J2684" i="3"/>
  <c r="F2684" i="3"/>
  <c r="J2683" i="3"/>
  <c r="F2683" i="3"/>
  <c r="J2682" i="3"/>
  <c r="F2682" i="3"/>
  <c r="J2681" i="3"/>
  <c r="F2681" i="3"/>
  <c r="J2680" i="3"/>
  <c r="F2680" i="3"/>
  <c r="J2679" i="3"/>
  <c r="F2679" i="3"/>
  <c r="J2678" i="3"/>
  <c r="F2678" i="3"/>
  <c r="J2677" i="3"/>
  <c r="F2677" i="3"/>
  <c r="J2676" i="3"/>
  <c r="F2676" i="3"/>
  <c r="J2675" i="3"/>
  <c r="F2675" i="3"/>
  <c r="J2674" i="3"/>
  <c r="F2674" i="3"/>
  <c r="J2673" i="3"/>
  <c r="F2673" i="3"/>
  <c r="J2672" i="3"/>
  <c r="F2672" i="3"/>
  <c r="J2671" i="3"/>
  <c r="F2671" i="3"/>
  <c r="J2670" i="3"/>
  <c r="F2670" i="3"/>
  <c r="J2669" i="3"/>
  <c r="F2669" i="3"/>
  <c r="J2668" i="3"/>
  <c r="F2668" i="3"/>
  <c r="J2667" i="3"/>
  <c r="F2667" i="3"/>
  <c r="J2666" i="3"/>
  <c r="F2666" i="3"/>
  <c r="J2665" i="3"/>
  <c r="F2665" i="3"/>
  <c r="J2664" i="3"/>
  <c r="F2664" i="3"/>
  <c r="J2663" i="3"/>
  <c r="F2663" i="3"/>
  <c r="J2662" i="3"/>
  <c r="F2662" i="3"/>
  <c r="J2661" i="3"/>
  <c r="F2661" i="3"/>
  <c r="J2660" i="3"/>
  <c r="F2660" i="3"/>
  <c r="J2659" i="3"/>
  <c r="F2659" i="3"/>
  <c r="J2658" i="3"/>
  <c r="F2658" i="3"/>
  <c r="J2657" i="3"/>
  <c r="F2657" i="3"/>
  <c r="J2656" i="3"/>
  <c r="F2656" i="3"/>
  <c r="J2655" i="3"/>
  <c r="F2655" i="3"/>
  <c r="J2654" i="3"/>
  <c r="F2654" i="3"/>
  <c r="J2653" i="3"/>
  <c r="F2653" i="3"/>
  <c r="J2652" i="3"/>
  <c r="F2652" i="3"/>
  <c r="J2651" i="3"/>
  <c r="F2651" i="3"/>
  <c r="J2650" i="3"/>
  <c r="F2650" i="3"/>
  <c r="J2649" i="3"/>
  <c r="F2649" i="3"/>
  <c r="J2648" i="3"/>
  <c r="F2648" i="3"/>
  <c r="J2647" i="3"/>
  <c r="F2647" i="3"/>
  <c r="J2646" i="3"/>
  <c r="F2646" i="3"/>
  <c r="J2645" i="3"/>
  <c r="F2645" i="3"/>
  <c r="J2644" i="3"/>
  <c r="F2644" i="3"/>
  <c r="M2637" i="3"/>
  <c r="J2637" i="3"/>
  <c r="E2637" i="3"/>
  <c r="L2622" i="3"/>
  <c r="L2621" i="3"/>
  <c r="L2617" i="3"/>
  <c r="M2615" i="3"/>
  <c r="I2615" i="3"/>
  <c r="H2615" i="3"/>
  <c r="G2615" i="3"/>
  <c r="E2615" i="3"/>
  <c r="D2615" i="3"/>
  <c r="J2614" i="3"/>
  <c r="F2614" i="3"/>
  <c r="J2613" i="3"/>
  <c r="F2613" i="3"/>
  <c r="J2612" i="3"/>
  <c r="F2612" i="3"/>
  <c r="J2611" i="3"/>
  <c r="F2611" i="3"/>
  <c r="J2610" i="3"/>
  <c r="F2610" i="3"/>
  <c r="J2609" i="3"/>
  <c r="F2609" i="3"/>
  <c r="J2608" i="3"/>
  <c r="F2608" i="3"/>
  <c r="J2607" i="3"/>
  <c r="F2607" i="3"/>
  <c r="J2606" i="3"/>
  <c r="F2606" i="3"/>
  <c r="J2605" i="3"/>
  <c r="F2605" i="3"/>
  <c r="J2604" i="3"/>
  <c r="F2604" i="3"/>
  <c r="J2603" i="3"/>
  <c r="F2603" i="3"/>
  <c r="J2602" i="3"/>
  <c r="F2602" i="3"/>
  <c r="J2601" i="3"/>
  <c r="F2601" i="3"/>
  <c r="J2600" i="3"/>
  <c r="F2600" i="3"/>
  <c r="J2599" i="3"/>
  <c r="F2599" i="3"/>
  <c r="J2598" i="3"/>
  <c r="F2598" i="3"/>
  <c r="J2597" i="3"/>
  <c r="F2597" i="3"/>
  <c r="J2596" i="3"/>
  <c r="F2596" i="3"/>
  <c r="J2595" i="3"/>
  <c r="F2595" i="3"/>
  <c r="J2594" i="3"/>
  <c r="F2594" i="3"/>
  <c r="J2593" i="3"/>
  <c r="F2593" i="3"/>
  <c r="J2592" i="3"/>
  <c r="F2592" i="3"/>
  <c r="J2591" i="3"/>
  <c r="F2591" i="3"/>
  <c r="J2590" i="3"/>
  <c r="F2590" i="3"/>
  <c r="J2589" i="3"/>
  <c r="F2589" i="3"/>
  <c r="J2588" i="3"/>
  <c r="F2588" i="3"/>
  <c r="J2587" i="3"/>
  <c r="F2587" i="3"/>
  <c r="J2586" i="3"/>
  <c r="F2586" i="3"/>
  <c r="J2585" i="3"/>
  <c r="F2585" i="3"/>
  <c r="J2584" i="3"/>
  <c r="F2584" i="3"/>
  <c r="J2583" i="3"/>
  <c r="F2583" i="3"/>
  <c r="J2582" i="3"/>
  <c r="F2582" i="3"/>
  <c r="J2581" i="3"/>
  <c r="F2581" i="3"/>
  <c r="J2580" i="3"/>
  <c r="F2580" i="3"/>
  <c r="J2579" i="3"/>
  <c r="F2579" i="3"/>
  <c r="J2578" i="3"/>
  <c r="F2578" i="3"/>
  <c r="J2577" i="3"/>
  <c r="F2577" i="3"/>
  <c r="J2576" i="3"/>
  <c r="F2576" i="3"/>
  <c r="J2575" i="3"/>
  <c r="F2575" i="3"/>
  <c r="J2574" i="3"/>
  <c r="F2574" i="3"/>
  <c r="J2573" i="3"/>
  <c r="F2573" i="3"/>
  <c r="J2572" i="3"/>
  <c r="F2572" i="3"/>
  <c r="J2571" i="3"/>
  <c r="F2571" i="3"/>
  <c r="J2570" i="3"/>
  <c r="F2570" i="3"/>
  <c r="J2569" i="3"/>
  <c r="F2569" i="3"/>
  <c r="J2568" i="3"/>
  <c r="F2568" i="3"/>
  <c r="J2567" i="3"/>
  <c r="F2567" i="3"/>
  <c r="J2566" i="3"/>
  <c r="F2566" i="3"/>
  <c r="J2565" i="3"/>
  <c r="F2565" i="3"/>
  <c r="J2564" i="3"/>
  <c r="F2564" i="3"/>
  <c r="J2563" i="3"/>
  <c r="F2563" i="3"/>
  <c r="J2562" i="3"/>
  <c r="F2562" i="3"/>
  <c r="J2561" i="3"/>
  <c r="F2561" i="3"/>
  <c r="J2560" i="3"/>
  <c r="F2560" i="3"/>
  <c r="J2559" i="3"/>
  <c r="F2559" i="3"/>
  <c r="J2558" i="3"/>
  <c r="F2558" i="3"/>
  <c r="J2557" i="3"/>
  <c r="F2557" i="3"/>
  <c r="J2556" i="3"/>
  <c r="F2556" i="3"/>
  <c r="J2555" i="3"/>
  <c r="F2555" i="3"/>
  <c r="J2554" i="3"/>
  <c r="F2554" i="3"/>
  <c r="J2553" i="3"/>
  <c r="F2553" i="3"/>
  <c r="M2546" i="3"/>
  <c r="J2546" i="3"/>
  <c r="E2546" i="3"/>
  <c r="L2531" i="3"/>
  <c r="L2530" i="3"/>
  <c r="L2526" i="3"/>
  <c r="M2524" i="3"/>
  <c r="I2524" i="3"/>
  <c r="H2524" i="3"/>
  <c r="G2524" i="3"/>
  <c r="E2524" i="3"/>
  <c r="D2524" i="3"/>
  <c r="J2523" i="3"/>
  <c r="F2523" i="3"/>
  <c r="J2522" i="3"/>
  <c r="F2522" i="3"/>
  <c r="J2521" i="3"/>
  <c r="F2521" i="3"/>
  <c r="J2520" i="3"/>
  <c r="F2520" i="3"/>
  <c r="J2519" i="3"/>
  <c r="F2519" i="3"/>
  <c r="J2518" i="3"/>
  <c r="F2518" i="3"/>
  <c r="J2517" i="3"/>
  <c r="F2517" i="3"/>
  <c r="J2516" i="3"/>
  <c r="F2516" i="3"/>
  <c r="J2515" i="3"/>
  <c r="F2515" i="3"/>
  <c r="J2514" i="3"/>
  <c r="F2514" i="3"/>
  <c r="J2513" i="3"/>
  <c r="F2513" i="3"/>
  <c r="J2512" i="3"/>
  <c r="F2512" i="3"/>
  <c r="J2511" i="3"/>
  <c r="F2511" i="3"/>
  <c r="J2510" i="3"/>
  <c r="F2510" i="3"/>
  <c r="J2509" i="3"/>
  <c r="F2509" i="3"/>
  <c r="J2508" i="3"/>
  <c r="F2508" i="3"/>
  <c r="J2507" i="3"/>
  <c r="F2507" i="3"/>
  <c r="J2506" i="3"/>
  <c r="F2506" i="3"/>
  <c r="J2505" i="3"/>
  <c r="F2505" i="3"/>
  <c r="J2504" i="3"/>
  <c r="F2504" i="3"/>
  <c r="J2503" i="3"/>
  <c r="F2503" i="3"/>
  <c r="J2502" i="3"/>
  <c r="F2502" i="3"/>
  <c r="J2501" i="3"/>
  <c r="F2501" i="3"/>
  <c r="J2500" i="3"/>
  <c r="F2500" i="3"/>
  <c r="J2499" i="3"/>
  <c r="F2499" i="3"/>
  <c r="J2498" i="3"/>
  <c r="F2498" i="3"/>
  <c r="J2497" i="3"/>
  <c r="F2497" i="3"/>
  <c r="J2496" i="3"/>
  <c r="F2496" i="3"/>
  <c r="J2495" i="3"/>
  <c r="F2495" i="3"/>
  <c r="J2494" i="3"/>
  <c r="F2494" i="3"/>
  <c r="J2493" i="3"/>
  <c r="F2493" i="3"/>
  <c r="J2492" i="3"/>
  <c r="F2492" i="3"/>
  <c r="J2491" i="3"/>
  <c r="F2491" i="3"/>
  <c r="J2490" i="3"/>
  <c r="F2490" i="3"/>
  <c r="J2489" i="3"/>
  <c r="F2489" i="3"/>
  <c r="J2488" i="3"/>
  <c r="F2488" i="3"/>
  <c r="J2487" i="3"/>
  <c r="F2487" i="3"/>
  <c r="J2486" i="3"/>
  <c r="F2486" i="3"/>
  <c r="J2485" i="3"/>
  <c r="F2485" i="3"/>
  <c r="J2484" i="3"/>
  <c r="F2484" i="3"/>
  <c r="J2483" i="3"/>
  <c r="F2483" i="3"/>
  <c r="J2482" i="3"/>
  <c r="F2482" i="3"/>
  <c r="J2481" i="3"/>
  <c r="F2481" i="3"/>
  <c r="J2480" i="3"/>
  <c r="F2480" i="3"/>
  <c r="J2479" i="3"/>
  <c r="F2479" i="3"/>
  <c r="J2478" i="3"/>
  <c r="F2478" i="3"/>
  <c r="J2477" i="3"/>
  <c r="F2477" i="3"/>
  <c r="J2476" i="3"/>
  <c r="F2476" i="3"/>
  <c r="J2475" i="3"/>
  <c r="F2475" i="3"/>
  <c r="J2474" i="3"/>
  <c r="F2474" i="3"/>
  <c r="J2473" i="3"/>
  <c r="F2473" i="3"/>
  <c r="J2472" i="3"/>
  <c r="F2472" i="3"/>
  <c r="J2471" i="3"/>
  <c r="F2471" i="3"/>
  <c r="J2470" i="3"/>
  <c r="F2470" i="3"/>
  <c r="J2469" i="3"/>
  <c r="F2469" i="3"/>
  <c r="J2468" i="3"/>
  <c r="F2468" i="3"/>
  <c r="J2467" i="3"/>
  <c r="F2467" i="3"/>
  <c r="J2466" i="3"/>
  <c r="F2466" i="3"/>
  <c r="J2465" i="3"/>
  <c r="F2465" i="3"/>
  <c r="J2464" i="3"/>
  <c r="F2464" i="3"/>
  <c r="J2463" i="3"/>
  <c r="F2463" i="3"/>
  <c r="J2462" i="3"/>
  <c r="F2462" i="3"/>
  <c r="M2455" i="3"/>
  <c r="J2455" i="3"/>
  <c r="E2455" i="3"/>
  <c r="L2440" i="3"/>
  <c r="L2439" i="3"/>
  <c r="L2435" i="3"/>
  <c r="M2433" i="3"/>
  <c r="I2433" i="3"/>
  <c r="H2433" i="3"/>
  <c r="G2433" i="3"/>
  <c r="E2433" i="3"/>
  <c r="D2433" i="3"/>
  <c r="J2432" i="3"/>
  <c r="F2432" i="3"/>
  <c r="J2431" i="3"/>
  <c r="F2431" i="3"/>
  <c r="J2430" i="3"/>
  <c r="F2430" i="3"/>
  <c r="J2429" i="3"/>
  <c r="F2429" i="3"/>
  <c r="J2428" i="3"/>
  <c r="F2428" i="3"/>
  <c r="J2427" i="3"/>
  <c r="F2427" i="3"/>
  <c r="J2426" i="3"/>
  <c r="F2426" i="3"/>
  <c r="J2425" i="3"/>
  <c r="F2425" i="3"/>
  <c r="J2424" i="3"/>
  <c r="F2424" i="3"/>
  <c r="J2423" i="3"/>
  <c r="F2423" i="3"/>
  <c r="J2422" i="3"/>
  <c r="F2422" i="3"/>
  <c r="J2421" i="3"/>
  <c r="F2421" i="3"/>
  <c r="J2420" i="3"/>
  <c r="F2420" i="3"/>
  <c r="J2419" i="3"/>
  <c r="F2419" i="3"/>
  <c r="J2418" i="3"/>
  <c r="F2418" i="3"/>
  <c r="J2417" i="3"/>
  <c r="F2417" i="3"/>
  <c r="J2416" i="3"/>
  <c r="F2416" i="3"/>
  <c r="J2415" i="3"/>
  <c r="F2415" i="3"/>
  <c r="J2414" i="3"/>
  <c r="F2414" i="3"/>
  <c r="J2413" i="3"/>
  <c r="F2413" i="3"/>
  <c r="J2412" i="3"/>
  <c r="F2412" i="3"/>
  <c r="J2411" i="3"/>
  <c r="F2411" i="3"/>
  <c r="J2410" i="3"/>
  <c r="F2410" i="3"/>
  <c r="J2409" i="3"/>
  <c r="F2409" i="3"/>
  <c r="J2408" i="3"/>
  <c r="F2408" i="3"/>
  <c r="J2407" i="3"/>
  <c r="F2407" i="3"/>
  <c r="J2406" i="3"/>
  <c r="F2406" i="3"/>
  <c r="J2405" i="3"/>
  <c r="F2405" i="3"/>
  <c r="J2404" i="3"/>
  <c r="F2404" i="3"/>
  <c r="J2403" i="3"/>
  <c r="F2403" i="3"/>
  <c r="J2402" i="3"/>
  <c r="F2402" i="3"/>
  <c r="J2401" i="3"/>
  <c r="F2401" i="3"/>
  <c r="J2400" i="3"/>
  <c r="F2400" i="3"/>
  <c r="J2399" i="3"/>
  <c r="F2399" i="3"/>
  <c r="J2398" i="3"/>
  <c r="F2398" i="3"/>
  <c r="J2397" i="3"/>
  <c r="F2397" i="3"/>
  <c r="J2396" i="3"/>
  <c r="F2396" i="3"/>
  <c r="J2395" i="3"/>
  <c r="F2395" i="3"/>
  <c r="J2394" i="3"/>
  <c r="F2394" i="3"/>
  <c r="J2393" i="3"/>
  <c r="F2393" i="3"/>
  <c r="J2392" i="3"/>
  <c r="F2392" i="3"/>
  <c r="J2391" i="3"/>
  <c r="F2391" i="3"/>
  <c r="J2390" i="3"/>
  <c r="F2390" i="3"/>
  <c r="J2389" i="3"/>
  <c r="F2389" i="3"/>
  <c r="J2388" i="3"/>
  <c r="F2388" i="3"/>
  <c r="J2387" i="3"/>
  <c r="F2387" i="3"/>
  <c r="J2386" i="3"/>
  <c r="F2386" i="3"/>
  <c r="J2385" i="3"/>
  <c r="F2385" i="3"/>
  <c r="J2384" i="3"/>
  <c r="F2384" i="3"/>
  <c r="J2383" i="3"/>
  <c r="F2383" i="3"/>
  <c r="J2382" i="3"/>
  <c r="F2382" i="3"/>
  <c r="J2381" i="3"/>
  <c r="F2381" i="3"/>
  <c r="J2380" i="3"/>
  <c r="F2380" i="3"/>
  <c r="J2379" i="3"/>
  <c r="F2379" i="3"/>
  <c r="J2378" i="3"/>
  <c r="F2378" i="3"/>
  <c r="J2377" i="3"/>
  <c r="F2377" i="3"/>
  <c r="J2376" i="3"/>
  <c r="F2376" i="3"/>
  <c r="J2375" i="3"/>
  <c r="F2375" i="3"/>
  <c r="J2374" i="3"/>
  <c r="F2374" i="3"/>
  <c r="J2373" i="3"/>
  <c r="F2373" i="3"/>
  <c r="J2372" i="3"/>
  <c r="F2372" i="3"/>
  <c r="J2371" i="3"/>
  <c r="F2371" i="3"/>
  <c r="F2433" i="3" s="1"/>
  <c r="M2364" i="3"/>
  <c r="J2364" i="3"/>
  <c r="E2364" i="3"/>
  <c r="L2349" i="3"/>
  <c r="L2348" i="3"/>
  <c r="L2344" i="3"/>
  <c r="M2342" i="3"/>
  <c r="I2342" i="3"/>
  <c r="H2342" i="3"/>
  <c r="G2342" i="3"/>
  <c r="E2342" i="3"/>
  <c r="D2342" i="3"/>
  <c r="J2341" i="3"/>
  <c r="F2341" i="3"/>
  <c r="J2340" i="3"/>
  <c r="F2340" i="3"/>
  <c r="J2339" i="3"/>
  <c r="F2339" i="3"/>
  <c r="J2338" i="3"/>
  <c r="F2338" i="3"/>
  <c r="J2337" i="3"/>
  <c r="F2337" i="3"/>
  <c r="J2336" i="3"/>
  <c r="F2336" i="3"/>
  <c r="J2335" i="3"/>
  <c r="F2335" i="3"/>
  <c r="J2334" i="3"/>
  <c r="F2334" i="3"/>
  <c r="J2333" i="3"/>
  <c r="F2333" i="3"/>
  <c r="J2332" i="3"/>
  <c r="F2332" i="3"/>
  <c r="J2331" i="3"/>
  <c r="F2331" i="3"/>
  <c r="J2330" i="3"/>
  <c r="F2330" i="3"/>
  <c r="J2329" i="3"/>
  <c r="F2329" i="3"/>
  <c r="J2328" i="3"/>
  <c r="F2328" i="3"/>
  <c r="J2327" i="3"/>
  <c r="F2327" i="3"/>
  <c r="J2326" i="3"/>
  <c r="F2326" i="3"/>
  <c r="J2325" i="3"/>
  <c r="F2325" i="3"/>
  <c r="J2324" i="3"/>
  <c r="F2324" i="3"/>
  <c r="J2323" i="3"/>
  <c r="F2323" i="3"/>
  <c r="J2322" i="3"/>
  <c r="F2322" i="3"/>
  <c r="J2321" i="3"/>
  <c r="F2321" i="3"/>
  <c r="J2320" i="3"/>
  <c r="F2320" i="3"/>
  <c r="J2319" i="3"/>
  <c r="F2319" i="3"/>
  <c r="J2318" i="3"/>
  <c r="F2318" i="3"/>
  <c r="J2317" i="3"/>
  <c r="F2317" i="3"/>
  <c r="J2316" i="3"/>
  <c r="F2316" i="3"/>
  <c r="J2315" i="3"/>
  <c r="F2315" i="3"/>
  <c r="J2314" i="3"/>
  <c r="F2314" i="3"/>
  <c r="J2313" i="3"/>
  <c r="F2313" i="3"/>
  <c r="J2312" i="3"/>
  <c r="F2312" i="3"/>
  <c r="J2311" i="3"/>
  <c r="F2311" i="3"/>
  <c r="J2310" i="3"/>
  <c r="F2310" i="3"/>
  <c r="J2309" i="3"/>
  <c r="F2309" i="3"/>
  <c r="J2308" i="3"/>
  <c r="F2308" i="3"/>
  <c r="J2307" i="3"/>
  <c r="F2307" i="3"/>
  <c r="J2306" i="3"/>
  <c r="F2306" i="3"/>
  <c r="J2305" i="3"/>
  <c r="F2305" i="3"/>
  <c r="J2304" i="3"/>
  <c r="F2304" i="3"/>
  <c r="J2303" i="3"/>
  <c r="F2303" i="3"/>
  <c r="J2302" i="3"/>
  <c r="F2302" i="3"/>
  <c r="J2301" i="3"/>
  <c r="F2301" i="3"/>
  <c r="J2300" i="3"/>
  <c r="F2300" i="3"/>
  <c r="J2299" i="3"/>
  <c r="F2299" i="3"/>
  <c r="J2298" i="3"/>
  <c r="F2298" i="3"/>
  <c r="J2297" i="3"/>
  <c r="F2297" i="3"/>
  <c r="J2296" i="3"/>
  <c r="F2296" i="3"/>
  <c r="J2295" i="3"/>
  <c r="F2295" i="3"/>
  <c r="J2294" i="3"/>
  <c r="F2294" i="3"/>
  <c r="J2293" i="3"/>
  <c r="F2293" i="3"/>
  <c r="J2292" i="3"/>
  <c r="F2292" i="3"/>
  <c r="J2291" i="3"/>
  <c r="F2291" i="3"/>
  <c r="J2290" i="3"/>
  <c r="F2290" i="3"/>
  <c r="J2289" i="3"/>
  <c r="F2289" i="3"/>
  <c r="J2288" i="3"/>
  <c r="F2288" i="3"/>
  <c r="J2287" i="3"/>
  <c r="F2287" i="3"/>
  <c r="J2286" i="3"/>
  <c r="F2286" i="3"/>
  <c r="J2285" i="3"/>
  <c r="F2285" i="3"/>
  <c r="J2284" i="3"/>
  <c r="F2284" i="3"/>
  <c r="J2283" i="3"/>
  <c r="F2283" i="3"/>
  <c r="J2282" i="3"/>
  <c r="F2282" i="3"/>
  <c r="J2281" i="3"/>
  <c r="F2281" i="3"/>
  <c r="J2280" i="3"/>
  <c r="F2280" i="3"/>
  <c r="M2273" i="3"/>
  <c r="J2273" i="3"/>
  <c r="E2273" i="3"/>
  <c r="L2258" i="3"/>
  <c r="L2257" i="3"/>
  <c r="L2253" i="3"/>
  <c r="M2251" i="3"/>
  <c r="I2251" i="3"/>
  <c r="H2251" i="3"/>
  <c r="G2251" i="3"/>
  <c r="E2251" i="3"/>
  <c r="D2251" i="3"/>
  <c r="J2250" i="3"/>
  <c r="F2250" i="3"/>
  <c r="J2249" i="3"/>
  <c r="F2249" i="3"/>
  <c r="J2248" i="3"/>
  <c r="F2248" i="3"/>
  <c r="J2247" i="3"/>
  <c r="F2247" i="3"/>
  <c r="J2246" i="3"/>
  <c r="F2246" i="3"/>
  <c r="J2245" i="3"/>
  <c r="F2245" i="3"/>
  <c r="J2244" i="3"/>
  <c r="F2244" i="3"/>
  <c r="J2243" i="3"/>
  <c r="F2243" i="3"/>
  <c r="J2242" i="3"/>
  <c r="F2242" i="3"/>
  <c r="J2241" i="3"/>
  <c r="F2241" i="3"/>
  <c r="J2240" i="3"/>
  <c r="F2240" i="3"/>
  <c r="J2239" i="3"/>
  <c r="F2239" i="3"/>
  <c r="J2238" i="3"/>
  <c r="F2238" i="3"/>
  <c r="J2237" i="3"/>
  <c r="F2237" i="3"/>
  <c r="J2236" i="3"/>
  <c r="F2236" i="3"/>
  <c r="J2235" i="3"/>
  <c r="F2235" i="3"/>
  <c r="J2234" i="3"/>
  <c r="F2234" i="3"/>
  <c r="J2233" i="3"/>
  <c r="F2233" i="3"/>
  <c r="J2232" i="3"/>
  <c r="F2232" i="3"/>
  <c r="J2231" i="3"/>
  <c r="F2231" i="3"/>
  <c r="J2230" i="3"/>
  <c r="F2230" i="3"/>
  <c r="J2229" i="3"/>
  <c r="F2229" i="3"/>
  <c r="J2228" i="3"/>
  <c r="F2228" i="3"/>
  <c r="J2227" i="3"/>
  <c r="F2227" i="3"/>
  <c r="J2226" i="3"/>
  <c r="F2226" i="3"/>
  <c r="J2225" i="3"/>
  <c r="F2225" i="3"/>
  <c r="J2224" i="3"/>
  <c r="F2224" i="3"/>
  <c r="J2223" i="3"/>
  <c r="F2223" i="3"/>
  <c r="J2222" i="3"/>
  <c r="F2222" i="3"/>
  <c r="J2221" i="3"/>
  <c r="F2221" i="3"/>
  <c r="J2220" i="3"/>
  <c r="F2220" i="3"/>
  <c r="J2219" i="3"/>
  <c r="F2219" i="3"/>
  <c r="J2218" i="3"/>
  <c r="F2218" i="3"/>
  <c r="J2217" i="3"/>
  <c r="F2217" i="3"/>
  <c r="J2216" i="3"/>
  <c r="F2216" i="3"/>
  <c r="J2215" i="3"/>
  <c r="F2215" i="3"/>
  <c r="J2214" i="3"/>
  <c r="F2214" i="3"/>
  <c r="J2213" i="3"/>
  <c r="F2213" i="3"/>
  <c r="J2212" i="3"/>
  <c r="F2212" i="3"/>
  <c r="J2211" i="3"/>
  <c r="F2211" i="3"/>
  <c r="J2210" i="3"/>
  <c r="F2210" i="3"/>
  <c r="J2209" i="3"/>
  <c r="F2209" i="3"/>
  <c r="J2208" i="3"/>
  <c r="F2208" i="3"/>
  <c r="J2207" i="3"/>
  <c r="F2207" i="3"/>
  <c r="J2206" i="3"/>
  <c r="F2206" i="3"/>
  <c r="J2205" i="3"/>
  <c r="F2205" i="3"/>
  <c r="J2204" i="3"/>
  <c r="F2204" i="3"/>
  <c r="J2203" i="3"/>
  <c r="F2203" i="3"/>
  <c r="J2202" i="3"/>
  <c r="F2202" i="3"/>
  <c r="J2201" i="3"/>
  <c r="F2201" i="3"/>
  <c r="J2200" i="3"/>
  <c r="F2200" i="3"/>
  <c r="J2199" i="3"/>
  <c r="F2199" i="3"/>
  <c r="J2198" i="3"/>
  <c r="F2198" i="3"/>
  <c r="J2197" i="3"/>
  <c r="F2197" i="3"/>
  <c r="J2196" i="3"/>
  <c r="F2196" i="3"/>
  <c r="J2195" i="3"/>
  <c r="F2195" i="3"/>
  <c r="J2194" i="3"/>
  <c r="F2194" i="3"/>
  <c r="J2193" i="3"/>
  <c r="F2193" i="3"/>
  <c r="J2192" i="3"/>
  <c r="F2192" i="3"/>
  <c r="J2191" i="3"/>
  <c r="F2191" i="3"/>
  <c r="J2190" i="3"/>
  <c r="F2190" i="3"/>
  <c r="J2189" i="3"/>
  <c r="F2189" i="3"/>
  <c r="M2182" i="3"/>
  <c r="J2182" i="3"/>
  <c r="E2182" i="3"/>
  <c r="L2167" i="3"/>
  <c r="L2166" i="3"/>
  <c r="L2162" i="3"/>
  <c r="M2160" i="3"/>
  <c r="I2160" i="3"/>
  <c r="H2160" i="3"/>
  <c r="G2160" i="3"/>
  <c r="E2160" i="3"/>
  <c r="D2160" i="3"/>
  <c r="J2159" i="3"/>
  <c r="F2159" i="3"/>
  <c r="J2158" i="3"/>
  <c r="F2158" i="3"/>
  <c r="J2157" i="3"/>
  <c r="F2157" i="3"/>
  <c r="J2156" i="3"/>
  <c r="F2156" i="3"/>
  <c r="J2155" i="3"/>
  <c r="F2155" i="3"/>
  <c r="J2154" i="3"/>
  <c r="F2154" i="3"/>
  <c r="J2153" i="3"/>
  <c r="F2153" i="3"/>
  <c r="J2152" i="3"/>
  <c r="F2152" i="3"/>
  <c r="J2151" i="3"/>
  <c r="F2151" i="3"/>
  <c r="J2150" i="3"/>
  <c r="F2150" i="3"/>
  <c r="J2149" i="3"/>
  <c r="F2149" i="3"/>
  <c r="J2148" i="3"/>
  <c r="F2148" i="3"/>
  <c r="J2147" i="3"/>
  <c r="F2147" i="3"/>
  <c r="J2146" i="3"/>
  <c r="F2146" i="3"/>
  <c r="J2145" i="3"/>
  <c r="F2145" i="3"/>
  <c r="J2144" i="3"/>
  <c r="F2144" i="3"/>
  <c r="J2143" i="3"/>
  <c r="F2143" i="3"/>
  <c r="J2142" i="3"/>
  <c r="F2142" i="3"/>
  <c r="J2141" i="3"/>
  <c r="F2141" i="3"/>
  <c r="J2140" i="3"/>
  <c r="F2140" i="3"/>
  <c r="J2139" i="3"/>
  <c r="F2139" i="3"/>
  <c r="J2138" i="3"/>
  <c r="F2138" i="3"/>
  <c r="J2137" i="3"/>
  <c r="F2137" i="3"/>
  <c r="J2136" i="3"/>
  <c r="F2136" i="3"/>
  <c r="J2135" i="3"/>
  <c r="F2135" i="3"/>
  <c r="J2134" i="3"/>
  <c r="F2134" i="3"/>
  <c r="J2133" i="3"/>
  <c r="F2133" i="3"/>
  <c r="J2132" i="3"/>
  <c r="F2132" i="3"/>
  <c r="J2131" i="3"/>
  <c r="F2131" i="3"/>
  <c r="J2130" i="3"/>
  <c r="F2130" i="3"/>
  <c r="J2129" i="3"/>
  <c r="F2129" i="3"/>
  <c r="J2128" i="3"/>
  <c r="F2128" i="3"/>
  <c r="J2127" i="3"/>
  <c r="F2127" i="3"/>
  <c r="J2126" i="3"/>
  <c r="F2126" i="3"/>
  <c r="J2125" i="3"/>
  <c r="F2125" i="3"/>
  <c r="J2124" i="3"/>
  <c r="F2124" i="3"/>
  <c r="J2123" i="3"/>
  <c r="F2123" i="3"/>
  <c r="J2122" i="3"/>
  <c r="F2122" i="3"/>
  <c r="J2121" i="3"/>
  <c r="F2121" i="3"/>
  <c r="J2120" i="3"/>
  <c r="F2120" i="3"/>
  <c r="J2119" i="3"/>
  <c r="F2119" i="3"/>
  <c r="J2118" i="3"/>
  <c r="F2118" i="3"/>
  <c r="J2117" i="3"/>
  <c r="F2117" i="3"/>
  <c r="J2116" i="3"/>
  <c r="F2116" i="3"/>
  <c r="J2115" i="3"/>
  <c r="F2115" i="3"/>
  <c r="J2114" i="3"/>
  <c r="F2114" i="3"/>
  <c r="J2113" i="3"/>
  <c r="F2113" i="3"/>
  <c r="J2112" i="3"/>
  <c r="F2112" i="3"/>
  <c r="J2111" i="3"/>
  <c r="F2111" i="3"/>
  <c r="J2110" i="3"/>
  <c r="F2110" i="3"/>
  <c r="J2109" i="3"/>
  <c r="F2109" i="3"/>
  <c r="J2108" i="3"/>
  <c r="F2108" i="3"/>
  <c r="J2107" i="3"/>
  <c r="F2107" i="3"/>
  <c r="J2106" i="3"/>
  <c r="F2106" i="3"/>
  <c r="J2105" i="3"/>
  <c r="F2105" i="3"/>
  <c r="J2104" i="3"/>
  <c r="F2104" i="3"/>
  <c r="J2103" i="3"/>
  <c r="F2103" i="3"/>
  <c r="J2102" i="3"/>
  <c r="F2102" i="3"/>
  <c r="J2101" i="3"/>
  <c r="F2101" i="3"/>
  <c r="J2100" i="3"/>
  <c r="F2100" i="3"/>
  <c r="J2099" i="3"/>
  <c r="F2099" i="3"/>
  <c r="J2098" i="3"/>
  <c r="F2098" i="3"/>
  <c r="M2091" i="3"/>
  <c r="J2091" i="3"/>
  <c r="E2091" i="3"/>
  <c r="L2076" i="3"/>
  <c r="L2075" i="3"/>
  <c r="L2071" i="3"/>
  <c r="M2069" i="3"/>
  <c r="I2069" i="3"/>
  <c r="H2069" i="3"/>
  <c r="G2069" i="3"/>
  <c r="E2069" i="3"/>
  <c r="D2069" i="3"/>
  <c r="J2068" i="3"/>
  <c r="F2068" i="3"/>
  <c r="J2067" i="3"/>
  <c r="F2067" i="3"/>
  <c r="J2066" i="3"/>
  <c r="F2066" i="3"/>
  <c r="J2065" i="3"/>
  <c r="F2065" i="3"/>
  <c r="J2064" i="3"/>
  <c r="F2064" i="3"/>
  <c r="J2063" i="3"/>
  <c r="F2063" i="3"/>
  <c r="J2062" i="3"/>
  <c r="F2062" i="3"/>
  <c r="J2061" i="3"/>
  <c r="F2061" i="3"/>
  <c r="J2060" i="3"/>
  <c r="F2060" i="3"/>
  <c r="J2059" i="3"/>
  <c r="F2059" i="3"/>
  <c r="J2058" i="3"/>
  <c r="F2058" i="3"/>
  <c r="J2057" i="3"/>
  <c r="F2057" i="3"/>
  <c r="J2056" i="3"/>
  <c r="F2056" i="3"/>
  <c r="J2055" i="3"/>
  <c r="F2055" i="3"/>
  <c r="J2054" i="3"/>
  <c r="F2054" i="3"/>
  <c r="J2053" i="3"/>
  <c r="F2053" i="3"/>
  <c r="J2052" i="3"/>
  <c r="F2052" i="3"/>
  <c r="J2051" i="3"/>
  <c r="F2051" i="3"/>
  <c r="J2050" i="3"/>
  <c r="F2050" i="3"/>
  <c r="J2049" i="3"/>
  <c r="F2049" i="3"/>
  <c r="J2048" i="3"/>
  <c r="F2048" i="3"/>
  <c r="J2047" i="3"/>
  <c r="F2047" i="3"/>
  <c r="J2046" i="3"/>
  <c r="F2046" i="3"/>
  <c r="J2045" i="3"/>
  <c r="F2045" i="3"/>
  <c r="J2044" i="3"/>
  <c r="F2044" i="3"/>
  <c r="J2043" i="3"/>
  <c r="F2043" i="3"/>
  <c r="J2042" i="3"/>
  <c r="F2042" i="3"/>
  <c r="J2041" i="3"/>
  <c r="F2041" i="3"/>
  <c r="J2040" i="3"/>
  <c r="F2040" i="3"/>
  <c r="J2039" i="3"/>
  <c r="F2039" i="3"/>
  <c r="J2038" i="3"/>
  <c r="F2038" i="3"/>
  <c r="J2037" i="3"/>
  <c r="F2037" i="3"/>
  <c r="J2036" i="3"/>
  <c r="F2036" i="3"/>
  <c r="J2035" i="3"/>
  <c r="F2035" i="3"/>
  <c r="J2034" i="3"/>
  <c r="F2034" i="3"/>
  <c r="J2033" i="3"/>
  <c r="F2033" i="3"/>
  <c r="J2032" i="3"/>
  <c r="F2032" i="3"/>
  <c r="J2031" i="3"/>
  <c r="F2031" i="3"/>
  <c r="J2030" i="3"/>
  <c r="F2030" i="3"/>
  <c r="J2029" i="3"/>
  <c r="F2029" i="3"/>
  <c r="J2028" i="3"/>
  <c r="F2028" i="3"/>
  <c r="J2027" i="3"/>
  <c r="F2027" i="3"/>
  <c r="J2026" i="3"/>
  <c r="F2026" i="3"/>
  <c r="J2025" i="3"/>
  <c r="F2025" i="3"/>
  <c r="J2024" i="3"/>
  <c r="F2024" i="3"/>
  <c r="J2023" i="3"/>
  <c r="F2023" i="3"/>
  <c r="J2022" i="3"/>
  <c r="F2022" i="3"/>
  <c r="J2021" i="3"/>
  <c r="F2021" i="3"/>
  <c r="J2020" i="3"/>
  <c r="F2020" i="3"/>
  <c r="J2019" i="3"/>
  <c r="F2019" i="3"/>
  <c r="J2018" i="3"/>
  <c r="F2018" i="3"/>
  <c r="J2017" i="3"/>
  <c r="F2017" i="3"/>
  <c r="J2016" i="3"/>
  <c r="F2016" i="3"/>
  <c r="J2015" i="3"/>
  <c r="F2015" i="3"/>
  <c r="J2014" i="3"/>
  <c r="F2014" i="3"/>
  <c r="J2013" i="3"/>
  <c r="F2013" i="3"/>
  <c r="J2012" i="3"/>
  <c r="F2012" i="3"/>
  <c r="J2011" i="3"/>
  <c r="F2011" i="3"/>
  <c r="J2010" i="3"/>
  <c r="F2010" i="3"/>
  <c r="J2009" i="3"/>
  <c r="F2009" i="3"/>
  <c r="J2008" i="3"/>
  <c r="F2008" i="3"/>
  <c r="J2007" i="3"/>
  <c r="F2007" i="3"/>
  <c r="F2069" i="3" s="1"/>
  <c r="M2000" i="3"/>
  <c r="L1985" i="3" s="1"/>
  <c r="J2000" i="3"/>
  <c r="E2000" i="3"/>
  <c r="L1984" i="3" s="1"/>
  <c r="L1980" i="3"/>
  <c r="M1978" i="3"/>
  <c r="I1978" i="3"/>
  <c r="H1978" i="3"/>
  <c r="G1978" i="3"/>
  <c r="E1978" i="3"/>
  <c r="D1978" i="3"/>
  <c r="J1977" i="3"/>
  <c r="F1977" i="3"/>
  <c r="J1976" i="3"/>
  <c r="F1976" i="3"/>
  <c r="J1975" i="3"/>
  <c r="F1975" i="3"/>
  <c r="J1974" i="3"/>
  <c r="F1974" i="3"/>
  <c r="J1973" i="3"/>
  <c r="F1973" i="3"/>
  <c r="J1972" i="3"/>
  <c r="F1972" i="3"/>
  <c r="J1971" i="3"/>
  <c r="F1971" i="3"/>
  <c r="J1970" i="3"/>
  <c r="F1970" i="3"/>
  <c r="J1969" i="3"/>
  <c r="F1969" i="3"/>
  <c r="J1968" i="3"/>
  <c r="F1968" i="3"/>
  <c r="J1967" i="3"/>
  <c r="F1967" i="3"/>
  <c r="J1966" i="3"/>
  <c r="F1966" i="3"/>
  <c r="J1965" i="3"/>
  <c r="F1965" i="3"/>
  <c r="J1964" i="3"/>
  <c r="F1964" i="3"/>
  <c r="J1963" i="3"/>
  <c r="F1963" i="3"/>
  <c r="J1962" i="3"/>
  <c r="F1962" i="3"/>
  <c r="J1961" i="3"/>
  <c r="F1961" i="3"/>
  <c r="J1960" i="3"/>
  <c r="F1960" i="3"/>
  <c r="J1959" i="3"/>
  <c r="F1959" i="3"/>
  <c r="J1958" i="3"/>
  <c r="F1958" i="3"/>
  <c r="J1957" i="3"/>
  <c r="F1957" i="3"/>
  <c r="J1956" i="3"/>
  <c r="F1956" i="3"/>
  <c r="J1955" i="3"/>
  <c r="F1955" i="3"/>
  <c r="J1954" i="3"/>
  <c r="F1954" i="3"/>
  <c r="J1953" i="3"/>
  <c r="F1953" i="3"/>
  <c r="J1952" i="3"/>
  <c r="F1952" i="3"/>
  <c r="J1951" i="3"/>
  <c r="F1951" i="3"/>
  <c r="J1950" i="3"/>
  <c r="F1950" i="3"/>
  <c r="J1949" i="3"/>
  <c r="F1949" i="3"/>
  <c r="J1948" i="3"/>
  <c r="F1948" i="3"/>
  <c r="J1947" i="3"/>
  <c r="F1947" i="3"/>
  <c r="J1946" i="3"/>
  <c r="F1946" i="3"/>
  <c r="J1945" i="3"/>
  <c r="F1945" i="3"/>
  <c r="J1944" i="3"/>
  <c r="F1944" i="3"/>
  <c r="J1943" i="3"/>
  <c r="F1943" i="3"/>
  <c r="J1942" i="3"/>
  <c r="F1942" i="3"/>
  <c r="J1941" i="3"/>
  <c r="F1941" i="3"/>
  <c r="J1940" i="3"/>
  <c r="F1940" i="3"/>
  <c r="J1939" i="3"/>
  <c r="F1939" i="3"/>
  <c r="J1938" i="3"/>
  <c r="F1938" i="3"/>
  <c r="J1937" i="3"/>
  <c r="F1937" i="3"/>
  <c r="J1936" i="3"/>
  <c r="F1936" i="3"/>
  <c r="J1935" i="3"/>
  <c r="F1935" i="3"/>
  <c r="J1934" i="3"/>
  <c r="F1934" i="3"/>
  <c r="J1933" i="3"/>
  <c r="F1933" i="3"/>
  <c r="J1932" i="3"/>
  <c r="F1932" i="3"/>
  <c r="J1931" i="3"/>
  <c r="F1931" i="3"/>
  <c r="J1930" i="3"/>
  <c r="F1930" i="3"/>
  <c r="J1929" i="3"/>
  <c r="F1929" i="3"/>
  <c r="J1928" i="3"/>
  <c r="F1928" i="3"/>
  <c r="J1927" i="3"/>
  <c r="F1927" i="3"/>
  <c r="J1926" i="3"/>
  <c r="F1926" i="3"/>
  <c r="J1925" i="3"/>
  <c r="F1925" i="3"/>
  <c r="J1924" i="3"/>
  <c r="F1924" i="3"/>
  <c r="J1923" i="3"/>
  <c r="F1923" i="3"/>
  <c r="J1922" i="3"/>
  <c r="F1922" i="3"/>
  <c r="J1921" i="3"/>
  <c r="F1921" i="3"/>
  <c r="J1920" i="3"/>
  <c r="F1920" i="3"/>
  <c r="J1919" i="3"/>
  <c r="F1919" i="3"/>
  <c r="J1918" i="3"/>
  <c r="F1918" i="3"/>
  <c r="J1917" i="3"/>
  <c r="F1917" i="3"/>
  <c r="J1916" i="3"/>
  <c r="F1916" i="3"/>
  <c r="M1909" i="3"/>
  <c r="J1909" i="3"/>
  <c r="E1909" i="3"/>
  <c r="L1893" i="3" s="1"/>
  <c r="L1894" i="3"/>
  <c r="L1889" i="3"/>
  <c r="M1887" i="3"/>
  <c r="I1887" i="3"/>
  <c r="H1887" i="3"/>
  <c r="G1887" i="3"/>
  <c r="E1887" i="3"/>
  <c r="D1887" i="3"/>
  <c r="J1886" i="3"/>
  <c r="F1886" i="3"/>
  <c r="J1885" i="3"/>
  <c r="F1885" i="3"/>
  <c r="J1884" i="3"/>
  <c r="F1884" i="3"/>
  <c r="J1883" i="3"/>
  <c r="F1883" i="3"/>
  <c r="J1882" i="3"/>
  <c r="F1882" i="3"/>
  <c r="J1881" i="3"/>
  <c r="F1881" i="3"/>
  <c r="J1880" i="3"/>
  <c r="F1880" i="3"/>
  <c r="J1879" i="3"/>
  <c r="F1879" i="3"/>
  <c r="J1878" i="3"/>
  <c r="F1878" i="3"/>
  <c r="J1877" i="3"/>
  <c r="F1877" i="3"/>
  <c r="J1876" i="3"/>
  <c r="F1876" i="3"/>
  <c r="J1875" i="3"/>
  <c r="F1875" i="3"/>
  <c r="J1874" i="3"/>
  <c r="F1874" i="3"/>
  <c r="J1873" i="3"/>
  <c r="F1873" i="3"/>
  <c r="J1872" i="3"/>
  <c r="F1872" i="3"/>
  <c r="J1871" i="3"/>
  <c r="F1871" i="3"/>
  <c r="J1870" i="3"/>
  <c r="F1870" i="3"/>
  <c r="J1869" i="3"/>
  <c r="F1869" i="3"/>
  <c r="J1868" i="3"/>
  <c r="F1868" i="3"/>
  <c r="J1867" i="3"/>
  <c r="F1867" i="3"/>
  <c r="J1866" i="3"/>
  <c r="F1866" i="3"/>
  <c r="J1865" i="3"/>
  <c r="F1865" i="3"/>
  <c r="J1864" i="3"/>
  <c r="F1864" i="3"/>
  <c r="J1863" i="3"/>
  <c r="F1863" i="3"/>
  <c r="J1862" i="3"/>
  <c r="F1862" i="3"/>
  <c r="J1861" i="3"/>
  <c r="F1861" i="3"/>
  <c r="J1860" i="3"/>
  <c r="F1860" i="3"/>
  <c r="J1859" i="3"/>
  <c r="F1859" i="3"/>
  <c r="J1858" i="3"/>
  <c r="F1858" i="3"/>
  <c r="J1857" i="3"/>
  <c r="F1857" i="3"/>
  <c r="J1856" i="3"/>
  <c r="F1856" i="3"/>
  <c r="J1855" i="3"/>
  <c r="F1855" i="3"/>
  <c r="J1854" i="3"/>
  <c r="F1854" i="3"/>
  <c r="J1853" i="3"/>
  <c r="F1853" i="3"/>
  <c r="J1852" i="3"/>
  <c r="F1852" i="3"/>
  <c r="J1851" i="3"/>
  <c r="F1851" i="3"/>
  <c r="J1850" i="3"/>
  <c r="F1850" i="3"/>
  <c r="J1849" i="3"/>
  <c r="F1849" i="3"/>
  <c r="J1848" i="3"/>
  <c r="F1848" i="3"/>
  <c r="J1847" i="3"/>
  <c r="F1847" i="3"/>
  <c r="J1846" i="3"/>
  <c r="F1846" i="3"/>
  <c r="J1845" i="3"/>
  <c r="F1845" i="3"/>
  <c r="J1844" i="3"/>
  <c r="F1844" i="3"/>
  <c r="J1843" i="3"/>
  <c r="F1843" i="3"/>
  <c r="J1842" i="3"/>
  <c r="F1842" i="3"/>
  <c r="J1841" i="3"/>
  <c r="F1841" i="3"/>
  <c r="J1840" i="3"/>
  <c r="F1840" i="3"/>
  <c r="J1839" i="3"/>
  <c r="F1839" i="3"/>
  <c r="J1838" i="3"/>
  <c r="F1838" i="3"/>
  <c r="J1837" i="3"/>
  <c r="F1837" i="3"/>
  <c r="J1836" i="3"/>
  <c r="F1836" i="3"/>
  <c r="J1835" i="3"/>
  <c r="F1835" i="3"/>
  <c r="J1834" i="3"/>
  <c r="F1834" i="3"/>
  <c r="J1833" i="3"/>
  <c r="F1833" i="3"/>
  <c r="J1832" i="3"/>
  <c r="F1832" i="3"/>
  <c r="J1831" i="3"/>
  <c r="F1831" i="3"/>
  <c r="J1830" i="3"/>
  <c r="F1830" i="3"/>
  <c r="J1829" i="3"/>
  <c r="F1829" i="3"/>
  <c r="J1828" i="3"/>
  <c r="F1828" i="3"/>
  <c r="J1827" i="3"/>
  <c r="F1827" i="3"/>
  <c r="J1826" i="3"/>
  <c r="F1826" i="3"/>
  <c r="J1825" i="3"/>
  <c r="F1825" i="3"/>
  <c r="M1818" i="3"/>
  <c r="J1818" i="3"/>
  <c r="E1818" i="3"/>
  <c r="L1802" i="3" s="1"/>
  <c r="L1803" i="3"/>
  <c r="L1798" i="3"/>
  <c r="M1796" i="3"/>
  <c r="I1796" i="3"/>
  <c r="H1796" i="3"/>
  <c r="G1796" i="3"/>
  <c r="E1796" i="3"/>
  <c r="D1796" i="3"/>
  <c r="J1795" i="3"/>
  <c r="F1795" i="3"/>
  <c r="J1794" i="3"/>
  <c r="F1794" i="3"/>
  <c r="J1793" i="3"/>
  <c r="F1793" i="3"/>
  <c r="J1792" i="3"/>
  <c r="F1792" i="3"/>
  <c r="J1791" i="3"/>
  <c r="F1791" i="3"/>
  <c r="J1790" i="3"/>
  <c r="F1790" i="3"/>
  <c r="J1789" i="3"/>
  <c r="F1789" i="3"/>
  <c r="J1788" i="3"/>
  <c r="F1788" i="3"/>
  <c r="J1787" i="3"/>
  <c r="F1787" i="3"/>
  <c r="J1786" i="3"/>
  <c r="F1786" i="3"/>
  <c r="J1785" i="3"/>
  <c r="F1785" i="3"/>
  <c r="J1784" i="3"/>
  <c r="F1784" i="3"/>
  <c r="J1783" i="3"/>
  <c r="F1783" i="3"/>
  <c r="J1782" i="3"/>
  <c r="F1782" i="3"/>
  <c r="J1781" i="3"/>
  <c r="F1781" i="3"/>
  <c r="J1780" i="3"/>
  <c r="F1780" i="3"/>
  <c r="J1779" i="3"/>
  <c r="F1779" i="3"/>
  <c r="J1778" i="3"/>
  <c r="F1778" i="3"/>
  <c r="J1777" i="3"/>
  <c r="F1777" i="3"/>
  <c r="J1776" i="3"/>
  <c r="F1776" i="3"/>
  <c r="J1775" i="3"/>
  <c r="F1775" i="3"/>
  <c r="J1774" i="3"/>
  <c r="F1774" i="3"/>
  <c r="J1773" i="3"/>
  <c r="F1773" i="3"/>
  <c r="J1772" i="3"/>
  <c r="F1772" i="3"/>
  <c r="J1771" i="3"/>
  <c r="F1771" i="3"/>
  <c r="J1770" i="3"/>
  <c r="F1770" i="3"/>
  <c r="J1769" i="3"/>
  <c r="F1769" i="3"/>
  <c r="J1768" i="3"/>
  <c r="F1768" i="3"/>
  <c r="J1767" i="3"/>
  <c r="F1767" i="3"/>
  <c r="J1766" i="3"/>
  <c r="F1766" i="3"/>
  <c r="J1765" i="3"/>
  <c r="F1765" i="3"/>
  <c r="J1764" i="3"/>
  <c r="F1764" i="3"/>
  <c r="J1763" i="3"/>
  <c r="F1763" i="3"/>
  <c r="J1762" i="3"/>
  <c r="F1762" i="3"/>
  <c r="J1761" i="3"/>
  <c r="F1761" i="3"/>
  <c r="J1760" i="3"/>
  <c r="F1760" i="3"/>
  <c r="J1759" i="3"/>
  <c r="F1759" i="3"/>
  <c r="J1758" i="3"/>
  <c r="F1758" i="3"/>
  <c r="J1757" i="3"/>
  <c r="F1757" i="3"/>
  <c r="J1756" i="3"/>
  <c r="F1756" i="3"/>
  <c r="J1755" i="3"/>
  <c r="F1755" i="3"/>
  <c r="J1754" i="3"/>
  <c r="F1754" i="3"/>
  <c r="J1753" i="3"/>
  <c r="F1753" i="3"/>
  <c r="J1752" i="3"/>
  <c r="F1752" i="3"/>
  <c r="J1751" i="3"/>
  <c r="F1751" i="3"/>
  <c r="J1750" i="3"/>
  <c r="F1750" i="3"/>
  <c r="J1749" i="3"/>
  <c r="F1749" i="3"/>
  <c r="J1748" i="3"/>
  <c r="F1748" i="3"/>
  <c r="J1747" i="3"/>
  <c r="F1747" i="3"/>
  <c r="J1746" i="3"/>
  <c r="F1746" i="3"/>
  <c r="J1745" i="3"/>
  <c r="F1745" i="3"/>
  <c r="J1744" i="3"/>
  <c r="F1744" i="3"/>
  <c r="J1743" i="3"/>
  <c r="F1743" i="3"/>
  <c r="J1742" i="3"/>
  <c r="F1742" i="3"/>
  <c r="J1741" i="3"/>
  <c r="F1741" i="3"/>
  <c r="J1740" i="3"/>
  <c r="F1740" i="3"/>
  <c r="J1739" i="3"/>
  <c r="F1739" i="3"/>
  <c r="J1738" i="3"/>
  <c r="F1738" i="3"/>
  <c r="J1737" i="3"/>
  <c r="F1737" i="3"/>
  <c r="J1736" i="3"/>
  <c r="F1736" i="3"/>
  <c r="J1735" i="3"/>
  <c r="F1735" i="3"/>
  <c r="J1734" i="3"/>
  <c r="F1734" i="3"/>
  <c r="M1727" i="3"/>
  <c r="L1712" i="3" s="1"/>
  <c r="J1727" i="3"/>
  <c r="E1727" i="3"/>
  <c r="L1711" i="3" s="1"/>
  <c r="L1707" i="3"/>
  <c r="M1705" i="3"/>
  <c r="I1705" i="3"/>
  <c r="H1705" i="3"/>
  <c r="G1705" i="3"/>
  <c r="E1705" i="3"/>
  <c r="D1705" i="3"/>
  <c r="J1704" i="3"/>
  <c r="F1704" i="3"/>
  <c r="J1703" i="3"/>
  <c r="F1703" i="3"/>
  <c r="J1702" i="3"/>
  <c r="F1702" i="3"/>
  <c r="J1701" i="3"/>
  <c r="F1701" i="3"/>
  <c r="J1700" i="3"/>
  <c r="F1700" i="3"/>
  <c r="J1699" i="3"/>
  <c r="F1699" i="3"/>
  <c r="J1698" i="3"/>
  <c r="F1698" i="3"/>
  <c r="J1697" i="3"/>
  <c r="F1697" i="3"/>
  <c r="J1696" i="3"/>
  <c r="F1696" i="3"/>
  <c r="J1695" i="3"/>
  <c r="F1695" i="3"/>
  <c r="J1694" i="3"/>
  <c r="F1694" i="3"/>
  <c r="J1693" i="3"/>
  <c r="F1693" i="3"/>
  <c r="J1692" i="3"/>
  <c r="F1692" i="3"/>
  <c r="J1691" i="3"/>
  <c r="F1691" i="3"/>
  <c r="J1690" i="3"/>
  <c r="F1690" i="3"/>
  <c r="J1689" i="3"/>
  <c r="F1689" i="3"/>
  <c r="J1688" i="3"/>
  <c r="F1688" i="3"/>
  <c r="J1687" i="3"/>
  <c r="F1687" i="3"/>
  <c r="J1686" i="3"/>
  <c r="F1686" i="3"/>
  <c r="J1685" i="3"/>
  <c r="F1685" i="3"/>
  <c r="J1684" i="3"/>
  <c r="F1684" i="3"/>
  <c r="J1683" i="3"/>
  <c r="F1683" i="3"/>
  <c r="J1682" i="3"/>
  <c r="F1682" i="3"/>
  <c r="J1681" i="3"/>
  <c r="F1681" i="3"/>
  <c r="J1680" i="3"/>
  <c r="F1680" i="3"/>
  <c r="J1679" i="3"/>
  <c r="F1679" i="3"/>
  <c r="J1678" i="3"/>
  <c r="F1678" i="3"/>
  <c r="J1677" i="3"/>
  <c r="F1677" i="3"/>
  <c r="J1676" i="3"/>
  <c r="F1676" i="3"/>
  <c r="J1675" i="3"/>
  <c r="F1675" i="3"/>
  <c r="J1674" i="3"/>
  <c r="F1674" i="3"/>
  <c r="J1673" i="3"/>
  <c r="F1673" i="3"/>
  <c r="J1672" i="3"/>
  <c r="F1672" i="3"/>
  <c r="J1671" i="3"/>
  <c r="F1671" i="3"/>
  <c r="J1670" i="3"/>
  <c r="F1670" i="3"/>
  <c r="J1669" i="3"/>
  <c r="F1669" i="3"/>
  <c r="J1668" i="3"/>
  <c r="F1668" i="3"/>
  <c r="J1667" i="3"/>
  <c r="F1667" i="3"/>
  <c r="J1666" i="3"/>
  <c r="F1666" i="3"/>
  <c r="J1665" i="3"/>
  <c r="F1665" i="3"/>
  <c r="J1664" i="3"/>
  <c r="F1664" i="3"/>
  <c r="J1663" i="3"/>
  <c r="F1663" i="3"/>
  <c r="J1662" i="3"/>
  <c r="F1662" i="3"/>
  <c r="J1661" i="3"/>
  <c r="F1661" i="3"/>
  <c r="J1660" i="3"/>
  <c r="F1660" i="3"/>
  <c r="J1659" i="3"/>
  <c r="F1659" i="3"/>
  <c r="J1658" i="3"/>
  <c r="F1658" i="3"/>
  <c r="J1657" i="3"/>
  <c r="F1657" i="3"/>
  <c r="J1656" i="3"/>
  <c r="F1656" i="3"/>
  <c r="J1655" i="3"/>
  <c r="F1655" i="3"/>
  <c r="J1654" i="3"/>
  <c r="F1654" i="3"/>
  <c r="J1653" i="3"/>
  <c r="F1653" i="3"/>
  <c r="J1652" i="3"/>
  <c r="F1652" i="3"/>
  <c r="J1651" i="3"/>
  <c r="F1651" i="3"/>
  <c r="J1650" i="3"/>
  <c r="F1650" i="3"/>
  <c r="J1649" i="3"/>
  <c r="F1649" i="3"/>
  <c r="J1648" i="3"/>
  <c r="F1648" i="3"/>
  <c r="J1647" i="3"/>
  <c r="F1647" i="3"/>
  <c r="J1646" i="3"/>
  <c r="F1646" i="3"/>
  <c r="J1645" i="3"/>
  <c r="F1645" i="3"/>
  <c r="J1644" i="3"/>
  <c r="F1644" i="3"/>
  <c r="J1643" i="3"/>
  <c r="F1643" i="3"/>
  <c r="M1636" i="3"/>
  <c r="L1621" i="3" s="1"/>
  <c r="J1636" i="3"/>
  <c r="E1636" i="3"/>
  <c r="L1620" i="3" s="1"/>
  <c r="L1616" i="3"/>
  <c r="M1614" i="3"/>
  <c r="I1614" i="3"/>
  <c r="H1614" i="3"/>
  <c r="G1614" i="3"/>
  <c r="E1614" i="3"/>
  <c r="D1614" i="3"/>
  <c r="J1613" i="3"/>
  <c r="F1613" i="3"/>
  <c r="J1612" i="3"/>
  <c r="F1612" i="3"/>
  <c r="J1611" i="3"/>
  <c r="F1611" i="3"/>
  <c r="J1610" i="3"/>
  <c r="F1610" i="3"/>
  <c r="J1609" i="3"/>
  <c r="F1609" i="3"/>
  <c r="J1608" i="3"/>
  <c r="F1608" i="3"/>
  <c r="J1607" i="3"/>
  <c r="F1607" i="3"/>
  <c r="J1606" i="3"/>
  <c r="F1606" i="3"/>
  <c r="J1605" i="3"/>
  <c r="F1605" i="3"/>
  <c r="J1604" i="3"/>
  <c r="F1604" i="3"/>
  <c r="J1603" i="3"/>
  <c r="F1603" i="3"/>
  <c r="J1602" i="3"/>
  <c r="F1602" i="3"/>
  <c r="J1601" i="3"/>
  <c r="F1601" i="3"/>
  <c r="J1600" i="3"/>
  <c r="F1600" i="3"/>
  <c r="J1599" i="3"/>
  <c r="F1599" i="3"/>
  <c r="J1598" i="3"/>
  <c r="F1598" i="3"/>
  <c r="J1597" i="3"/>
  <c r="F1597" i="3"/>
  <c r="J1596" i="3"/>
  <c r="F1596" i="3"/>
  <c r="J1595" i="3"/>
  <c r="F1595" i="3"/>
  <c r="J1594" i="3"/>
  <c r="F1594" i="3"/>
  <c r="J1593" i="3"/>
  <c r="F1593" i="3"/>
  <c r="J1592" i="3"/>
  <c r="F1592" i="3"/>
  <c r="J1591" i="3"/>
  <c r="F1591" i="3"/>
  <c r="J1590" i="3"/>
  <c r="F1590" i="3"/>
  <c r="J1589" i="3"/>
  <c r="F1589" i="3"/>
  <c r="J1588" i="3"/>
  <c r="F1588" i="3"/>
  <c r="J1587" i="3"/>
  <c r="F1587" i="3"/>
  <c r="J1586" i="3"/>
  <c r="F1586" i="3"/>
  <c r="J1585" i="3"/>
  <c r="F1585" i="3"/>
  <c r="J1584" i="3"/>
  <c r="F1584" i="3"/>
  <c r="J1583" i="3"/>
  <c r="F1583" i="3"/>
  <c r="J1582" i="3"/>
  <c r="F1582" i="3"/>
  <c r="J1581" i="3"/>
  <c r="F1581" i="3"/>
  <c r="J1580" i="3"/>
  <c r="F1580" i="3"/>
  <c r="J1579" i="3"/>
  <c r="F1579" i="3"/>
  <c r="J1578" i="3"/>
  <c r="F1578" i="3"/>
  <c r="J1577" i="3"/>
  <c r="F1577" i="3"/>
  <c r="J1576" i="3"/>
  <c r="F1576" i="3"/>
  <c r="J1575" i="3"/>
  <c r="F1575" i="3"/>
  <c r="J1574" i="3"/>
  <c r="F1574" i="3"/>
  <c r="J1573" i="3"/>
  <c r="F1573" i="3"/>
  <c r="J1572" i="3"/>
  <c r="F1572" i="3"/>
  <c r="J1571" i="3"/>
  <c r="F1571" i="3"/>
  <c r="J1570" i="3"/>
  <c r="F1570" i="3"/>
  <c r="J1569" i="3"/>
  <c r="F1569" i="3"/>
  <c r="J1568" i="3"/>
  <c r="F1568" i="3"/>
  <c r="J1567" i="3"/>
  <c r="F1567" i="3"/>
  <c r="J1566" i="3"/>
  <c r="F1566" i="3"/>
  <c r="J1565" i="3"/>
  <c r="F1565" i="3"/>
  <c r="J1564" i="3"/>
  <c r="F1564" i="3"/>
  <c r="J1563" i="3"/>
  <c r="F1563" i="3"/>
  <c r="J1562" i="3"/>
  <c r="F1562" i="3"/>
  <c r="J1561" i="3"/>
  <c r="F1561" i="3"/>
  <c r="J1560" i="3"/>
  <c r="F1560" i="3"/>
  <c r="J1559" i="3"/>
  <c r="F1559" i="3"/>
  <c r="J1558" i="3"/>
  <c r="F1558" i="3"/>
  <c r="J1557" i="3"/>
  <c r="F1557" i="3"/>
  <c r="J1556" i="3"/>
  <c r="F1556" i="3"/>
  <c r="J1555" i="3"/>
  <c r="F1555" i="3"/>
  <c r="J1554" i="3"/>
  <c r="F1554" i="3"/>
  <c r="J1553" i="3"/>
  <c r="F1553" i="3"/>
  <c r="J1552" i="3"/>
  <c r="F1552" i="3"/>
  <c r="M1545" i="3"/>
  <c r="L1530" i="3" s="1"/>
  <c r="J1545" i="3"/>
  <c r="E1545" i="3"/>
  <c r="L1529" i="3"/>
  <c r="L1525" i="3"/>
  <c r="M1523" i="3"/>
  <c r="I1523" i="3"/>
  <c r="H1523" i="3"/>
  <c r="G1523" i="3"/>
  <c r="E1523" i="3"/>
  <c r="D1523" i="3"/>
  <c r="J1522" i="3"/>
  <c r="F1522" i="3"/>
  <c r="J1521" i="3"/>
  <c r="F1521" i="3"/>
  <c r="J1520" i="3"/>
  <c r="F1520" i="3"/>
  <c r="J1519" i="3"/>
  <c r="F1519" i="3"/>
  <c r="J1518" i="3"/>
  <c r="F1518" i="3"/>
  <c r="J1517" i="3"/>
  <c r="F1517" i="3"/>
  <c r="J1516" i="3"/>
  <c r="F1516" i="3"/>
  <c r="J1515" i="3"/>
  <c r="F1515" i="3"/>
  <c r="J1514" i="3"/>
  <c r="F1514" i="3"/>
  <c r="J1513" i="3"/>
  <c r="F1513" i="3"/>
  <c r="J1512" i="3"/>
  <c r="F1512" i="3"/>
  <c r="J1511" i="3"/>
  <c r="F1511" i="3"/>
  <c r="J1510" i="3"/>
  <c r="F1510" i="3"/>
  <c r="J1509" i="3"/>
  <c r="F1509" i="3"/>
  <c r="J1508" i="3"/>
  <c r="F1508" i="3"/>
  <c r="J1507" i="3"/>
  <c r="F1507" i="3"/>
  <c r="J1506" i="3"/>
  <c r="F1506" i="3"/>
  <c r="J1505" i="3"/>
  <c r="F1505" i="3"/>
  <c r="J1504" i="3"/>
  <c r="F1504" i="3"/>
  <c r="J1503" i="3"/>
  <c r="F1503" i="3"/>
  <c r="J1502" i="3"/>
  <c r="F1502" i="3"/>
  <c r="J1501" i="3"/>
  <c r="F1501" i="3"/>
  <c r="J1500" i="3"/>
  <c r="F1500" i="3"/>
  <c r="J1499" i="3"/>
  <c r="F1499" i="3"/>
  <c r="J1498" i="3"/>
  <c r="F1498" i="3"/>
  <c r="J1497" i="3"/>
  <c r="F1497" i="3"/>
  <c r="J1496" i="3"/>
  <c r="F1496" i="3"/>
  <c r="J1495" i="3"/>
  <c r="F1495" i="3"/>
  <c r="J1494" i="3"/>
  <c r="F1494" i="3"/>
  <c r="J1493" i="3"/>
  <c r="F1493" i="3"/>
  <c r="J1492" i="3"/>
  <c r="F1492" i="3"/>
  <c r="J1491" i="3"/>
  <c r="F1491" i="3"/>
  <c r="J1490" i="3"/>
  <c r="F1490" i="3"/>
  <c r="J1489" i="3"/>
  <c r="F1489" i="3"/>
  <c r="J1488" i="3"/>
  <c r="F1488" i="3"/>
  <c r="J1487" i="3"/>
  <c r="F1487" i="3"/>
  <c r="J1486" i="3"/>
  <c r="F1486" i="3"/>
  <c r="J1485" i="3"/>
  <c r="F1485" i="3"/>
  <c r="J1484" i="3"/>
  <c r="F1484" i="3"/>
  <c r="J1483" i="3"/>
  <c r="F1483" i="3"/>
  <c r="J1482" i="3"/>
  <c r="F1482" i="3"/>
  <c r="J1481" i="3"/>
  <c r="F1481" i="3"/>
  <c r="J1480" i="3"/>
  <c r="F1480" i="3"/>
  <c r="J1479" i="3"/>
  <c r="F1479" i="3"/>
  <c r="J1478" i="3"/>
  <c r="F1478" i="3"/>
  <c r="J1477" i="3"/>
  <c r="F1477" i="3"/>
  <c r="J1476" i="3"/>
  <c r="F1476" i="3"/>
  <c r="J1475" i="3"/>
  <c r="F1475" i="3"/>
  <c r="J1474" i="3"/>
  <c r="F1474" i="3"/>
  <c r="J1473" i="3"/>
  <c r="F1473" i="3"/>
  <c r="J1472" i="3"/>
  <c r="F1472" i="3"/>
  <c r="J1471" i="3"/>
  <c r="F1471" i="3"/>
  <c r="J1470" i="3"/>
  <c r="F1470" i="3"/>
  <c r="J1469" i="3"/>
  <c r="F1469" i="3"/>
  <c r="J1468" i="3"/>
  <c r="F1468" i="3"/>
  <c r="J1467" i="3"/>
  <c r="F1467" i="3"/>
  <c r="J1466" i="3"/>
  <c r="F1466" i="3"/>
  <c r="J1465" i="3"/>
  <c r="F1465" i="3"/>
  <c r="J1464" i="3"/>
  <c r="F1464" i="3"/>
  <c r="J1463" i="3"/>
  <c r="F1463" i="3"/>
  <c r="J1462" i="3"/>
  <c r="F1462" i="3"/>
  <c r="J1461" i="3"/>
  <c r="F1461" i="3"/>
  <c r="M1454" i="3"/>
  <c r="L1439" i="3" s="1"/>
  <c r="J1454" i="3"/>
  <c r="E1454" i="3"/>
  <c r="L1438" i="3" s="1"/>
  <c r="L1434" i="3"/>
  <c r="M1432" i="3"/>
  <c r="I1432" i="3"/>
  <c r="H1432" i="3"/>
  <c r="G1432" i="3"/>
  <c r="E1432" i="3"/>
  <c r="D1432" i="3"/>
  <c r="J1431" i="3"/>
  <c r="F1431" i="3"/>
  <c r="J1430" i="3"/>
  <c r="F1430" i="3"/>
  <c r="J1429" i="3"/>
  <c r="F1429" i="3"/>
  <c r="J1428" i="3"/>
  <c r="F1428" i="3"/>
  <c r="J1427" i="3"/>
  <c r="F1427" i="3"/>
  <c r="J1426" i="3"/>
  <c r="F1426" i="3"/>
  <c r="J1425" i="3"/>
  <c r="F1425" i="3"/>
  <c r="J1424" i="3"/>
  <c r="F1424" i="3"/>
  <c r="J1423" i="3"/>
  <c r="F1423" i="3"/>
  <c r="J1422" i="3"/>
  <c r="F1422" i="3"/>
  <c r="J1421" i="3"/>
  <c r="F1421" i="3"/>
  <c r="J1420" i="3"/>
  <c r="F1420" i="3"/>
  <c r="J1419" i="3"/>
  <c r="F1419" i="3"/>
  <c r="J1418" i="3"/>
  <c r="F1418" i="3"/>
  <c r="J1417" i="3"/>
  <c r="F1417" i="3"/>
  <c r="J1416" i="3"/>
  <c r="F1416" i="3"/>
  <c r="J1415" i="3"/>
  <c r="F1415" i="3"/>
  <c r="J1414" i="3"/>
  <c r="F1414" i="3"/>
  <c r="J1413" i="3"/>
  <c r="F1413" i="3"/>
  <c r="J1412" i="3"/>
  <c r="F1412" i="3"/>
  <c r="J1411" i="3"/>
  <c r="F1411" i="3"/>
  <c r="J1410" i="3"/>
  <c r="F1410" i="3"/>
  <c r="J1409" i="3"/>
  <c r="F1409" i="3"/>
  <c r="J1408" i="3"/>
  <c r="F1408" i="3"/>
  <c r="J1407" i="3"/>
  <c r="F1407" i="3"/>
  <c r="J1406" i="3"/>
  <c r="F1406" i="3"/>
  <c r="J1405" i="3"/>
  <c r="F1405" i="3"/>
  <c r="J1404" i="3"/>
  <c r="F1404" i="3"/>
  <c r="J1403" i="3"/>
  <c r="F1403" i="3"/>
  <c r="J1402" i="3"/>
  <c r="F1402" i="3"/>
  <c r="J1401" i="3"/>
  <c r="F1401" i="3"/>
  <c r="J1400" i="3"/>
  <c r="F1400" i="3"/>
  <c r="J1399" i="3"/>
  <c r="F1399" i="3"/>
  <c r="J1398" i="3"/>
  <c r="F1398" i="3"/>
  <c r="J1397" i="3"/>
  <c r="F1397" i="3"/>
  <c r="J1396" i="3"/>
  <c r="F1396" i="3"/>
  <c r="J1395" i="3"/>
  <c r="F1395" i="3"/>
  <c r="J1394" i="3"/>
  <c r="F1394" i="3"/>
  <c r="J1393" i="3"/>
  <c r="F1393" i="3"/>
  <c r="J1392" i="3"/>
  <c r="F1392" i="3"/>
  <c r="J1391" i="3"/>
  <c r="F1391" i="3"/>
  <c r="J1390" i="3"/>
  <c r="F1390" i="3"/>
  <c r="J1389" i="3"/>
  <c r="F1389" i="3"/>
  <c r="J1388" i="3"/>
  <c r="F1388" i="3"/>
  <c r="J1387" i="3"/>
  <c r="F1387" i="3"/>
  <c r="J1386" i="3"/>
  <c r="F1386" i="3"/>
  <c r="J1385" i="3"/>
  <c r="F1385" i="3"/>
  <c r="J1384" i="3"/>
  <c r="F1384" i="3"/>
  <c r="J1383" i="3"/>
  <c r="F1383" i="3"/>
  <c r="J1382" i="3"/>
  <c r="F1382" i="3"/>
  <c r="J1381" i="3"/>
  <c r="F1381" i="3"/>
  <c r="J1380" i="3"/>
  <c r="F1380" i="3"/>
  <c r="J1379" i="3"/>
  <c r="F1379" i="3"/>
  <c r="J1378" i="3"/>
  <c r="F1378" i="3"/>
  <c r="J1377" i="3"/>
  <c r="F1377" i="3"/>
  <c r="J1376" i="3"/>
  <c r="F1376" i="3"/>
  <c r="J1375" i="3"/>
  <c r="F1375" i="3"/>
  <c r="J1374" i="3"/>
  <c r="F1374" i="3"/>
  <c r="J1373" i="3"/>
  <c r="F1373" i="3"/>
  <c r="J1372" i="3"/>
  <c r="F1372" i="3"/>
  <c r="J1371" i="3"/>
  <c r="F1371" i="3"/>
  <c r="J1370" i="3"/>
  <c r="F1370" i="3"/>
  <c r="M1363" i="3"/>
  <c r="L1348" i="3" s="1"/>
  <c r="J1363" i="3"/>
  <c r="E1363" i="3"/>
  <c r="L1347" i="3"/>
  <c r="L1343" i="3"/>
  <c r="M1341" i="3"/>
  <c r="I1341" i="3"/>
  <c r="H1341" i="3"/>
  <c r="G1341" i="3"/>
  <c r="E1341" i="3"/>
  <c r="D1341" i="3"/>
  <c r="J1340" i="3"/>
  <c r="F1340" i="3"/>
  <c r="J1339" i="3"/>
  <c r="F1339" i="3"/>
  <c r="J1338" i="3"/>
  <c r="F1338" i="3"/>
  <c r="J1337" i="3"/>
  <c r="F1337" i="3"/>
  <c r="J1336" i="3"/>
  <c r="F1336" i="3"/>
  <c r="J1335" i="3"/>
  <c r="F1335" i="3"/>
  <c r="J1334" i="3"/>
  <c r="F1334" i="3"/>
  <c r="J1333" i="3"/>
  <c r="F1333" i="3"/>
  <c r="J1332" i="3"/>
  <c r="F1332" i="3"/>
  <c r="J1331" i="3"/>
  <c r="F1331" i="3"/>
  <c r="J1330" i="3"/>
  <c r="F1330" i="3"/>
  <c r="J1329" i="3"/>
  <c r="F1329" i="3"/>
  <c r="J1328" i="3"/>
  <c r="F1328" i="3"/>
  <c r="J1327" i="3"/>
  <c r="F1327" i="3"/>
  <c r="J1326" i="3"/>
  <c r="F1326" i="3"/>
  <c r="J1325" i="3"/>
  <c r="F1325" i="3"/>
  <c r="J1324" i="3"/>
  <c r="F1324" i="3"/>
  <c r="J1323" i="3"/>
  <c r="F1323" i="3"/>
  <c r="J1322" i="3"/>
  <c r="F1322" i="3"/>
  <c r="J1321" i="3"/>
  <c r="F1321" i="3"/>
  <c r="J1320" i="3"/>
  <c r="F1320" i="3"/>
  <c r="J1319" i="3"/>
  <c r="F1319" i="3"/>
  <c r="J1318" i="3"/>
  <c r="F1318" i="3"/>
  <c r="J1317" i="3"/>
  <c r="F1317" i="3"/>
  <c r="J1316" i="3"/>
  <c r="F1316" i="3"/>
  <c r="J1315" i="3"/>
  <c r="F1315" i="3"/>
  <c r="J1314" i="3"/>
  <c r="F1314" i="3"/>
  <c r="J1313" i="3"/>
  <c r="F1313" i="3"/>
  <c r="J1312" i="3"/>
  <c r="F1312" i="3"/>
  <c r="J1311" i="3"/>
  <c r="F1311" i="3"/>
  <c r="J1310" i="3"/>
  <c r="F1310" i="3"/>
  <c r="J1309" i="3"/>
  <c r="F1309" i="3"/>
  <c r="J1308" i="3"/>
  <c r="F1308" i="3"/>
  <c r="J1307" i="3"/>
  <c r="F1307" i="3"/>
  <c r="J1306" i="3"/>
  <c r="F1306" i="3"/>
  <c r="J1305" i="3"/>
  <c r="F1305" i="3"/>
  <c r="J1304" i="3"/>
  <c r="F1304" i="3"/>
  <c r="J1303" i="3"/>
  <c r="F1303" i="3"/>
  <c r="J1302" i="3"/>
  <c r="F1302" i="3"/>
  <c r="J1301" i="3"/>
  <c r="F1301" i="3"/>
  <c r="J1300" i="3"/>
  <c r="F1300" i="3"/>
  <c r="J1299" i="3"/>
  <c r="F1299" i="3"/>
  <c r="J1298" i="3"/>
  <c r="F1298" i="3"/>
  <c r="J1297" i="3"/>
  <c r="F1297" i="3"/>
  <c r="J1296" i="3"/>
  <c r="F1296" i="3"/>
  <c r="J1295" i="3"/>
  <c r="F1295" i="3"/>
  <c r="J1294" i="3"/>
  <c r="F1294" i="3"/>
  <c r="J1293" i="3"/>
  <c r="F1293" i="3"/>
  <c r="J1292" i="3"/>
  <c r="F1292" i="3"/>
  <c r="J1291" i="3"/>
  <c r="F1291" i="3"/>
  <c r="J1290" i="3"/>
  <c r="F1290" i="3"/>
  <c r="J1289" i="3"/>
  <c r="F1289" i="3"/>
  <c r="J1288" i="3"/>
  <c r="F1288" i="3"/>
  <c r="J1287" i="3"/>
  <c r="F1287" i="3"/>
  <c r="J1286" i="3"/>
  <c r="F1286" i="3"/>
  <c r="J1285" i="3"/>
  <c r="F1285" i="3"/>
  <c r="J1284" i="3"/>
  <c r="F1284" i="3"/>
  <c r="J1283" i="3"/>
  <c r="F1283" i="3"/>
  <c r="J1282" i="3"/>
  <c r="F1282" i="3"/>
  <c r="J1281" i="3"/>
  <c r="F1281" i="3"/>
  <c r="J1280" i="3"/>
  <c r="F1280" i="3"/>
  <c r="J1279" i="3"/>
  <c r="F1279" i="3"/>
  <c r="M1272" i="3"/>
  <c r="L1257" i="3" s="1"/>
  <c r="J1272" i="3"/>
  <c r="E1272" i="3"/>
  <c r="L1256" i="3" s="1"/>
  <c r="L1252" i="3"/>
  <c r="M1250" i="3"/>
  <c r="I1250" i="3"/>
  <c r="H1250" i="3"/>
  <c r="G1250" i="3"/>
  <c r="E1250" i="3"/>
  <c r="D1250" i="3"/>
  <c r="J1249" i="3"/>
  <c r="F1249" i="3"/>
  <c r="J1248" i="3"/>
  <c r="F1248" i="3"/>
  <c r="J1247" i="3"/>
  <c r="F1247" i="3"/>
  <c r="J1246" i="3"/>
  <c r="F1246" i="3"/>
  <c r="J1245" i="3"/>
  <c r="F1245" i="3"/>
  <c r="J1244" i="3"/>
  <c r="F1244" i="3"/>
  <c r="J1243" i="3"/>
  <c r="F1243" i="3"/>
  <c r="J1242" i="3"/>
  <c r="F1242" i="3"/>
  <c r="J1241" i="3"/>
  <c r="F1241" i="3"/>
  <c r="J1240" i="3"/>
  <c r="F1240" i="3"/>
  <c r="J1239" i="3"/>
  <c r="F1239" i="3"/>
  <c r="J1238" i="3"/>
  <c r="F1238" i="3"/>
  <c r="J1237" i="3"/>
  <c r="F1237" i="3"/>
  <c r="J1236" i="3"/>
  <c r="F1236" i="3"/>
  <c r="J1235" i="3"/>
  <c r="F1235" i="3"/>
  <c r="J1234" i="3"/>
  <c r="F1234" i="3"/>
  <c r="J1233" i="3"/>
  <c r="F1233" i="3"/>
  <c r="J1232" i="3"/>
  <c r="F1232" i="3"/>
  <c r="J1231" i="3"/>
  <c r="F1231" i="3"/>
  <c r="J1230" i="3"/>
  <c r="F1230" i="3"/>
  <c r="J1229" i="3"/>
  <c r="F1229" i="3"/>
  <c r="J1228" i="3"/>
  <c r="F1228" i="3"/>
  <c r="J1227" i="3"/>
  <c r="F1227" i="3"/>
  <c r="J1226" i="3"/>
  <c r="F1226" i="3"/>
  <c r="J1225" i="3"/>
  <c r="F1225" i="3"/>
  <c r="J1224" i="3"/>
  <c r="F1224" i="3"/>
  <c r="J1223" i="3"/>
  <c r="F1223" i="3"/>
  <c r="J1222" i="3"/>
  <c r="F1222" i="3"/>
  <c r="J1221" i="3"/>
  <c r="F1221" i="3"/>
  <c r="J1220" i="3"/>
  <c r="F1220" i="3"/>
  <c r="J1219" i="3"/>
  <c r="F1219" i="3"/>
  <c r="J1218" i="3"/>
  <c r="F1218" i="3"/>
  <c r="J1217" i="3"/>
  <c r="F1217" i="3"/>
  <c r="J1216" i="3"/>
  <c r="F1216" i="3"/>
  <c r="J1215" i="3"/>
  <c r="F1215" i="3"/>
  <c r="J1214" i="3"/>
  <c r="F1214" i="3"/>
  <c r="J1213" i="3"/>
  <c r="F1213" i="3"/>
  <c r="J1212" i="3"/>
  <c r="F1212" i="3"/>
  <c r="J1211" i="3"/>
  <c r="F1211" i="3"/>
  <c r="J1210" i="3"/>
  <c r="F1210" i="3"/>
  <c r="J1209" i="3"/>
  <c r="F1209" i="3"/>
  <c r="J1208" i="3"/>
  <c r="F1208" i="3"/>
  <c r="J1207" i="3"/>
  <c r="F1207" i="3"/>
  <c r="J1206" i="3"/>
  <c r="F1206" i="3"/>
  <c r="J1205" i="3"/>
  <c r="F1205" i="3"/>
  <c r="J1204" i="3"/>
  <c r="F1204" i="3"/>
  <c r="J1203" i="3"/>
  <c r="F1203" i="3"/>
  <c r="J1202" i="3"/>
  <c r="F1202" i="3"/>
  <c r="J1201" i="3"/>
  <c r="F1201" i="3"/>
  <c r="J1200" i="3"/>
  <c r="F1200" i="3"/>
  <c r="J1199" i="3"/>
  <c r="F1199" i="3"/>
  <c r="J1198" i="3"/>
  <c r="F1198" i="3"/>
  <c r="J1197" i="3"/>
  <c r="F1197" i="3"/>
  <c r="J1196" i="3"/>
  <c r="F1196" i="3"/>
  <c r="J1195" i="3"/>
  <c r="F1195" i="3"/>
  <c r="J1194" i="3"/>
  <c r="F1194" i="3"/>
  <c r="J1193" i="3"/>
  <c r="F1193" i="3"/>
  <c r="J1192" i="3"/>
  <c r="F1192" i="3"/>
  <c r="J1191" i="3"/>
  <c r="F1191" i="3"/>
  <c r="J1190" i="3"/>
  <c r="F1190" i="3"/>
  <c r="J1189" i="3"/>
  <c r="F1189" i="3"/>
  <c r="J1188" i="3"/>
  <c r="F1188" i="3"/>
  <c r="M1181" i="3"/>
  <c r="J1181" i="3"/>
  <c r="E1181" i="3"/>
  <c r="L1165" i="3" s="1"/>
  <c r="L1166" i="3"/>
  <c r="L1161" i="3"/>
  <c r="M1159" i="3"/>
  <c r="I1159" i="3"/>
  <c r="H1159" i="3"/>
  <c r="G1159" i="3"/>
  <c r="E1159" i="3"/>
  <c r="D1159" i="3"/>
  <c r="J1158" i="3"/>
  <c r="F1158" i="3"/>
  <c r="J1157" i="3"/>
  <c r="F1157" i="3"/>
  <c r="J1156" i="3"/>
  <c r="F1156" i="3"/>
  <c r="J1155" i="3"/>
  <c r="F1155" i="3"/>
  <c r="J1154" i="3"/>
  <c r="F1154" i="3"/>
  <c r="J1153" i="3"/>
  <c r="F1153" i="3"/>
  <c r="J1152" i="3"/>
  <c r="F1152" i="3"/>
  <c r="J1151" i="3"/>
  <c r="F1151" i="3"/>
  <c r="J1150" i="3"/>
  <c r="F1150" i="3"/>
  <c r="J1149" i="3"/>
  <c r="F1149" i="3"/>
  <c r="J1148" i="3"/>
  <c r="F1148" i="3"/>
  <c r="J1147" i="3"/>
  <c r="F1147" i="3"/>
  <c r="J1146" i="3"/>
  <c r="F1146" i="3"/>
  <c r="J1145" i="3"/>
  <c r="F1145" i="3"/>
  <c r="J1144" i="3"/>
  <c r="F1144" i="3"/>
  <c r="J1143" i="3"/>
  <c r="F1143" i="3"/>
  <c r="J1142" i="3"/>
  <c r="F1142" i="3"/>
  <c r="J1141" i="3"/>
  <c r="F1141" i="3"/>
  <c r="J1140" i="3"/>
  <c r="F1140" i="3"/>
  <c r="J1139" i="3"/>
  <c r="F1139" i="3"/>
  <c r="J1138" i="3"/>
  <c r="F1138" i="3"/>
  <c r="J1137" i="3"/>
  <c r="F1137" i="3"/>
  <c r="J1136" i="3"/>
  <c r="F1136" i="3"/>
  <c r="J1135" i="3"/>
  <c r="F1135" i="3"/>
  <c r="J1134" i="3"/>
  <c r="F1134" i="3"/>
  <c r="J1133" i="3"/>
  <c r="F1133" i="3"/>
  <c r="J1132" i="3"/>
  <c r="F1132" i="3"/>
  <c r="J1131" i="3"/>
  <c r="F1131" i="3"/>
  <c r="J1130" i="3"/>
  <c r="F1130" i="3"/>
  <c r="J1129" i="3"/>
  <c r="F1129" i="3"/>
  <c r="J1128" i="3"/>
  <c r="F1128" i="3"/>
  <c r="J1127" i="3"/>
  <c r="F1127" i="3"/>
  <c r="J1126" i="3"/>
  <c r="F1126" i="3"/>
  <c r="J1125" i="3"/>
  <c r="F1125" i="3"/>
  <c r="J1124" i="3"/>
  <c r="F1124" i="3"/>
  <c r="J1123" i="3"/>
  <c r="F1123" i="3"/>
  <c r="J1122" i="3"/>
  <c r="F1122" i="3"/>
  <c r="J1121" i="3"/>
  <c r="F1121" i="3"/>
  <c r="J1120" i="3"/>
  <c r="F1120" i="3"/>
  <c r="J1119" i="3"/>
  <c r="F1119" i="3"/>
  <c r="J1118" i="3"/>
  <c r="F1118" i="3"/>
  <c r="J1117" i="3"/>
  <c r="F1117" i="3"/>
  <c r="J1116" i="3"/>
  <c r="F1116" i="3"/>
  <c r="J1115" i="3"/>
  <c r="F1115" i="3"/>
  <c r="J1114" i="3"/>
  <c r="F1114" i="3"/>
  <c r="J1113" i="3"/>
  <c r="F1113" i="3"/>
  <c r="J1112" i="3"/>
  <c r="F1112" i="3"/>
  <c r="J1111" i="3"/>
  <c r="F1111" i="3"/>
  <c r="J1110" i="3"/>
  <c r="F1110" i="3"/>
  <c r="J1109" i="3"/>
  <c r="F1109" i="3"/>
  <c r="J1108" i="3"/>
  <c r="F1108" i="3"/>
  <c r="J1107" i="3"/>
  <c r="F1107" i="3"/>
  <c r="J1106" i="3"/>
  <c r="F1106" i="3"/>
  <c r="J1105" i="3"/>
  <c r="F1105" i="3"/>
  <c r="J1104" i="3"/>
  <c r="F1104" i="3"/>
  <c r="J1103" i="3"/>
  <c r="F1103" i="3"/>
  <c r="J1102" i="3"/>
  <c r="F1102" i="3"/>
  <c r="J1101" i="3"/>
  <c r="F1101" i="3"/>
  <c r="J1100" i="3"/>
  <c r="F1100" i="3"/>
  <c r="J1099" i="3"/>
  <c r="F1099" i="3"/>
  <c r="J1098" i="3"/>
  <c r="F1098" i="3"/>
  <c r="J1097" i="3"/>
  <c r="F1097" i="3"/>
  <c r="M1090" i="3"/>
  <c r="J1090" i="3"/>
  <c r="E1090" i="3"/>
  <c r="L1074" i="3" s="1"/>
  <c r="L1075" i="3"/>
  <c r="L1070" i="3"/>
  <c r="M1068" i="3"/>
  <c r="I1068" i="3"/>
  <c r="H1068" i="3"/>
  <c r="G1068" i="3"/>
  <c r="E1068" i="3"/>
  <c r="D1068" i="3"/>
  <c r="J1067" i="3"/>
  <c r="F1067" i="3"/>
  <c r="J1066" i="3"/>
  <c r="F1066" i="3"/>
  <c r="J1065" i="3"/>
  <c r="F1065" i="3"/>
  <c r="J1064" i="3"/>
  <c r="F1064" i="3"/>
  <c r="J1063" i="3"/>
  <c r="F1063" i="3"/>
  <c r="J1062" i="3"/>
  <c r="F1062" i="3"/>
  <c r="J1061" i="3"/>
  <c r="F1061" i="3"/>
  <c r="J1060" i="3"/>
  <c r="F1060" i="3"/>
  <c r="J1059" i="3"/>
  <c r="F1059" i="3"/>
  <c r="J1058" i="3"/>
  <c r="F1058" i="3"/>
  <c r="J1057" i="3"/>
  <c r="F1057" i="3"/>
  <c r="J1056" i="3"/>
  <c r="F1056" i="3"/>
  <c r="J1055" i="3"/>
  <c r="F1055" i="3"/>
  <c r="J1054" i="3"/>
  <c r="F1054" i="3"/>
  <c r="J1053" i="3"/>
  <c r="F1053" i="3"/>
  <c r="J1052" i="3"/>
  <c r="F1052" i="3"/>
  <c r="J1051" i="3"/>
  <c r="F1051" i="3"/>
  <c r="J1050" i="3"/>
  <c r="F1050" i="3"/>
  <c r="J1049" i="3"/>
  <c r="F1049" i="3"/>
  <c r="J1048" i="3"/>
  <c r="F1048" i="3"/>
  <c r="J1047" i="3"/>
  <c r="F1047" i="3"/>
  <c r="J1046" i="3"/>
  <c r="F1046" i="3"/>
  <c r="J1045" i="3"/>
  <c r="F1045" i="3"/>
  <c r="J1044" i="3"/>
  <c r="F1044" i="3"/>
  <c r="J1043" i="3"/>
  <c r="F1043" i="3"/>
  <c r="J1042" i="3"/>
  <c r="F1042" i="3"/>
  <c r="J1041" i="3"/>
  <c r="F1041" i="3"/>
  <c r="J1040" i="3"/>
  <c r="F1040" i="3"/>
  <c r="J1039" i="3"/>
  <c r="F1039" i="3"/>
  <c r="J1038" i="3"/>
  <c r="F1038" i="3"/>
  <c r="J1037" i="3"/>
  <c r="F1037" i="3"/>
  <c r="J1036" i="3"/>
  <c r="F1036" i="3"/>
  <c r="J1035" i="3"/>
  <c r="F1035" i="3"/>
  <c r="J1034" i="3"/>
  <c r="F1034" i="3"/>
  <c r="J1033" i="3"/>
  <c r="F1033" i="3"/>
  <c r="J1032" i="3"/>
  <c r="F1032" i="3"/>
  <c r="J1031" i="3"/>
  <c r="F1031" i="3"/>
  <c r="J1030" i="3"/>
  <c r="F1030" i="3"/>
  <c r="J1029" i="3"/>
  <c r="F1029" i="3"/>
  <c r="J1028" i="3"/>
  <c r="F1028" i="3"/>
  <c r="J1027" i="3"/>
  <c r="F1027" i="3"/>
  <c r="J1026" i="3"/>
  <c r="F1026" i="3"/>
  <c r="J1025" i="3"/>
  <c r="F1025" i="3"/>
  <c r="J1024" i="3"/>
  <c r="F1024" i="3"/>
  <c r="J1023" i="3"/>
  <c r="F1023" i="3"/>
  <c r="J1022" i="3"/>
  <c r="F1022" i="3"/>
  <c r="J1021" i="3"/>
  <c r="F1021" i="3"/>
  <c r="J1020" i="3"/>
  <c r="F1020" i="3"/>
  <c r="J1019" i="3"/>
  <c r="F1019" i="3"/>
  <c r="J1018" i="3"/>
  <c r="F1018" i="3"/>
  <c r="J1017" i="3"/>
  <c r="F1017" i="3"/>
  <c r="J1016" i="3"/>
  <c r="F1016" i="3"/>
  <c r="J1015" i="3"/>
  <c r="F1015" i="3"/>
  <c r="J1014" i="3"/>
  <c r="F1014" i="3"/>
  <c r="J1013" i="3"/>
  <c r="F1013" i="3"/>
  <c r="J1012" i="3"/>
  <c r="F1012" i="3"/>
  <c r="J1011" i="3"/>
  <c r="F1011" i="3"/>
  <c r="J1010" i="3"/>
  <c r="F1010" i="3"/>
  <c r="J1009" i="3"/>
  <c r="F1009" i="3"/>
  <c r="J1008" i="3"/>
  <c r="F1008" i="3"/>
  <c r="J1007" i="3"/>
  <c r="F1007" i="3"/>
  <c r="J1006" i="3"/>
  <c r="F1006" i="3"/>
  <c r="M999" i="3"/>
  <c r="J999" i="3"/>
  <c r="E999" i="3"/>
  <c r="L983" i="3" s="1"/>
  <c r="L984" i="3"/>
  <c r="L979" i="3"/>
  <c r="M977" i="3"/>
  <c r="I977" i="3"/>
  <c r="H977" i="3"/>
  <c r="G977" i="3"/>
  <c r="E977" i="3"/>
  <c r="D977" i="3"/>
  <c r="J976" i="3"/>
  <c r="F976" i="3"/>
  <c r="J975" i="3"/>
  <c r="F975" i="3"/>
  <c r="J974" i="3"/>
  <c r="F974" i="3"/>
  <c r="J973" i="3"/>
  <c r="F973" i="3"/>
  <c r="J972" i="3"/>
  <c r="F972" i="3"/>
  <c r="J971" i="3"/>
  <c r="F971" i="3"/>
  <c r="J970" i="3"/>
  <c r="F970" i="3"/>
  <c r="J969" i="3"/>
  <c r="F969" i="3"/>
  <c r="J968" i="3"/>
  <c r="F968" i="3"/>
  <c r="J967" i="3"/>
  <c r="F967" i="3"/>
  <c r="J966" i="3"/>
  <c r="F966" i="3"/>
  <c r="J965" i="3"/>
  <c r="F965" i="3"/>
  <c r="J964" i="3"/>
  <c r="F964" i="3"/>
  <c r="J963" i="3"/>
  <c r="F963" i="3"/>
  <c r="J962" i="3"/>
  <c r="F962" i="3"/>
  <c r="J961" i="3"/>
  <c r="F961" i="3"/>
  <c r="J960" i="3"/>
  <c r="F960" i="3"/>
  <c r="J959" i="3"/>
  <c r="F959" i="3"/>
  <c r="J958" i="3"/>
  <c r="F958" i="3"/>
  <c r="J957" i="3"/>
  <c r="F957" i="3"/>
  <c r="J956" i="3"/>
  <c r="F956" i="3"/>
  <c r="J955" i="3"/>
  <c r="F955" i="3"/>
  <c r="J954" i="3"/>
  <c r="F954" i="3"/>
  <c r="J953" i="3"/>
  <c r="F953" i="3"/>
  <c r="J952" i="3"/>
  <c r="F952" i="3"/>
  <c r="J951" i="3"/>
  <c r="F951" i="3"/>
  <c r="J950" i="3"/>
  <c r="F950" i="3"/>
  <c r="J949" i="3"/>
  <c r="F949" i="3"/>
  <c r="J948" i="3"/>
  <c r="F948" i="3"/>
  <c r="J947" i="3"/>
  <c r="F947" i="3"/>
  <c r="J946" i="3"/>
  <c r="F946" i="3"/>
  <c r="J945" i="3"/>
  <c r="AE35" i="3" s="1"/>
  <c r="F945" i="3"/>
  <c r="J944" i="3"/>
  <c r="F944" i="3"/>
  <c r="J943" i="3"/>
  <c r="F943" i="3"/>
  <c r="J942" i="3"/>
  <c r="F942" i="3"/>
  <c r="J941" i="3"/>
  <c r="F941" i="3"/>
  <c r="J940" i="3"/>
  <c r="F940" i="3"/>
  <c r="J939" i="3"/>
  <c r="F939" i="3"/>
  <c r="J938" i="3"/>
  <c r="F938" i="3"/>
  <c r="J937" i="3"/>
  <c r="F937" i="3"/>
  <c r="J936" i="3"/>
  <c r="F936" i="3"/>
  <c r="J935" i="3"/>
  <c r="F935" i="3"/>
  <c r="J934" i="3"/>
  <c r="F934" i="3"/>
  <c r="J933" i="3"/>
  <c r="F933" i="3"/>
  <c r="J932" i="3"/>
  <c r="F932" i="3"/>
  <c r="J931" i="3"/>
  <c r="F931" i="3"/>
  <c r="J930" i="3"/>
  <c r="F930" i="3"/>
  <c r="J929" i="3"/>
  <c r="F929" i="3"/>
  <c r="J928" i="3"/>
  <c r="F928" i="3"/>
  <c r="J927" i="3"/>
  <c r="F927" i="3"/>
  <c r="J926" i="3"/>
  <c r="F926" i="3"/>
  <c r="J925" i="3"/>
  <c r="F925" i="3"/>
  <c r="J924" i="3"/>
  <c r="F924" i="3"/>
  <c r="J923" i="3"/>
  <c r="F923" i="3"/>
  <c r="J922" i="3"/>
  <c r="F922" i="3"/>
  <c r="J921" i="3"/>
  <c r="F921" i="3"/>
  <c r="J920" i="3"/>
  <c r="F920" i="3"/>
  <c r="J919" i="3"/>
  <c r="F919" i="3"/>
  <c r="J918" i="3"/>
  <c r="F918" i="3"/>
  <c r="J917" i="3"/>
  <c r="F917" i="3"/>
  <c r="J916" i="3"/>
  <c r="F916" i="3"/>
  <c r="J915" i="3"/>
  <c r="F915" i="3"/>
  <c r="M908" i="3"/>
  <c r="J908" i="3"/>
  <c r="E908" i="3"/>
  <c r="L892" i="3" s="1"/>
  <c r="L893" i="3"/>
  <c r="L888" i="3"/>
  <c r="M886" i="3"/>
  <c r="I886" i="3"/>
  <c r="H886" i="3"/>
  <c r="G886" i="3"/>
  <c r="E886" i="3"/>
  <c r="D886" i="3"/>
  <c r="J885" i="3"/>
  <c r="F885" i="3"/>
  <c r="J884" i="3"/>
  <c r="F884" i="3"/>
  <c r="J883" i="3"/>
  <c r="F883" i="3"/>
  <c r="J882" i="3"/>
  <c r="F882" i="3"/>
  <c r="J881" i="3"/>
  <c r="F881" i="3"/>
  <c r="J880" i="3"/>
  <c r="F880" i="3"/>
  <c r="J879" i="3"/>
  <c r="F879" i="3"/>
  <c r="J878" i="3"/>
  <c r="F878" i="3"/>
  <c r="J877" i="3"/>
  <c r="F877" i="3"/>
  <c r="J876" i="3"/>
  <c r="F876" i="3"/>
  <c r="J875" i="3"/>
  <c r="F875" i="3"/>
  <c r="J874" i="3"/>
  <c r="F874" i="3"/>
  <c r="J873" i="3"/>
  <c r="F873" i="3"/>
  <c r="J872" i="3"/>
  <c r="F872" i="3"/>
  <c r="J871" i="3"/>
  <c r="F871" i="3"/>
  <c r="J870" i="3"/>
  <c r="F870" i="3"/>
  <c r="J869" i="3"/>
  <c r="F869" i="3"/>
  <c r="J868" i="3"/>
  <c r="F868" i="3"/>
  <c r="J867" i="3"/>
  <c r="F867" i="3"/>
  <c r="J866" i="3"/>
  <c r="F866" i="3"/>
  <c r="J865" i="3"/>
  <c r="F865" i="3"/>
  <c r="J864" i="3"/>
  <c r="F864" i="3"/>
  <c r="J863" i="3"/>
  <c r="F863" i="3"/>
  <c r="J862" i="3"/>
  <c r="F862" i="3"/>
  <c r="J861" i="3"/>
  <c r="F861" i="3"/>
  <c r="J860" i="3"/>
  <c r="F860" i="3"/>
  <c r="J859" i="3"/>
  <c r="F859" i="3"/>
  <c r="J858" i="3"/>
  <c r="F858" i="3"/>
  <c r="J857" i="3"/>
  <c r="F857" i="3"/>
  <c r="J856" i="3"/>
  <c r="F856" i="3"/>
  <c r="J855" i="3"/>
  <c r="F855" i="3"/>
  <c r="J854" i="3"/>
  <c r="F854" i="3"/>
  <c r="J853" i="3"/>
  <c r="F853" i="3"/>
  <c r="J852" i="3"/>
  <c r="F852" i="3"/>
  <c r="J851" i="3"/>
  <c r="F851" i="3"/>
  <c r="J850" i="3"/>
  <c r="F850" i="3"/>
  <c r="J849" i="3"/>
  <c r="F849" i="3"/>
  <c r="J848" i="3"/>
  <c r="F848" i="3"/>
  <c r="J847" i="3"/>
  <c r="F847" i="3"/>
  <c r="J846" i="3"/>
  <c r="F846" i="3"/>
  <c r="J845" i="3"/>
  <c r="F845" i="3"/>
  <c r="J844" i="3"/>
  <c r="F844" i="3"/>
  <c r="J843" i="3"/>
  <c r="F843" i="3"/>
  <c r="J842" i="3"/>
  <c r="F842" i="3"/>
  <c r="J841" i="3"/>
  <c r="F841" i="3"/>
  <c r="J840" i="3"/>
  <c r="F840" i="3"/>
  <c r="J839" i="3"/>
  <c r="F839" i="3"/>
  <c r="J838" i="3"/>
  <c r="F838" i="3"/>
  <c r="J837" i="3"/>
  <c r="F837" i="3"/>
  <c r="J836" i="3"/>
  <c r="F836" i="3"/>
  <c r="J835" i="3"/>
  <c r="F835" i="3"/>
  <c r="J834" i="3"/>
  <c r="F834" i="3"/>
  <c r="J833" i="3"/>
  <c r="F833" i="3"/>
  <c r="J832" i="3"/>
  <c r="F832" i="3"/>
  <c r="J831" i="3"/>
  <c r="F831" i="3"/>
  <c r="J830" i="3"/>
  <c r="F830" i="3"/>
  <c r="J829" i="3"/>
  <c r="F829" i="3"/>
  <c r="J828" i="3"/>
  <c r="F828" i="3"/>
  <c r="J827" i="3"/>
  <c r="F827" i="3"/>
  <c r="J826" i="3"/>
  <c r="F826" i="3"/>
  <c r="J825" i="3"/>
  <c r="F825" i="3"/>
  <c r="J824" i="3"/>
  <c r="F824" i="3"/>
  <c r="F886" i="3" s="1"/>
  <c r="M817" i="3"/>
  <c r="J817" i="3"/>
  <c r="E817" i="3"/>
  <c r="L801" i="3" s="1"/>
  <c r="L802" i="3"/>
  <c r="L797" i="3"/>
  <c r="M795" i="3"/>
  <c r="I795" i="3"/>
  <c r="H795" i="3"/>
  <c r="G795" i="3"/>
  <c r="E795" i="3"/>
  <c r="D795" i="3"/>
  <c r="J794" i="3"/>
  <c r="F794" i="3"/>
  <c r="J793" i="3"/>
  <c r="F793" i="3"/>
  <c r="J792" i="3"/>
  <c r="F792" i="3"/>
  <c r="J791" i="3"/>
  <c r="F791" i="3"/>
  <c r="J790" i="3"/>
  <c r="F790" i="3"/>
  <c r="J789" i="3"/>
  <c r="F789" i="3"/>
  <c r="J788" i="3"/>
  <c r="F788" i="3"/>
  <c r="J787" i="3"/>
  <c r="F787" i="3"/>
  <c r="J786" i="3"/>
  <c r="F786" i="3"/>
  <c r="J785" i="3"/>
  <c r="F785" i="3"/>
  <c r="J784" i="3"/>
  <c r="F784" i="3"/>
  <c r="J783" i="3"/>
  <c r="F783" i="3"/>
  <c r="J782" i="3"/>
  <c r="F782" i="3"/>
  <c r="J781" i="3"/>
  <c r="F781" i="3"/>
  <c r="J780" i="3"/>
  <c r="F780" i="3"/>
  <c r="J779" i="3"/>
  <c r="F779" i="3"/>
  <c r="J778" i="3"/>
  <c r="F778" i="3"/>
  <c r="J777" i="3"/>
  <c r="F777" i="3"/>
  <c r="J776" i="3"/>
  <c r="F776" i="3"/>
  <c r="J775" i="3"/>
  <c r="F775" i="3"/>
  <c r="J774" i="3"/>
  <c r="F774" i="3"/>
  <c r="J773" i="3"/>
  <c r="F773" i="3"/>
  <c r="J772" i="3"/>
  <c r="F772" i="3"/>
  <c r="J771" i="3"/>
  <c r="F771" i="3"/>
  <c r="J770" i="3"/>
  <c r="F770" i="3"/>
  <c r="J769" i="3"/>
  <c r="F769" i="3"/>
  <c r="J768" i="3"/>
  <c r="F768" i="3"/>
  <c r="J767" i="3"/>
  <c r="F767" i="3"/>
  <c r="J766" i="3"/>
  <c r="F766" i="3"/>
  <c r="J765" i="3"/>
  <c r="F765" i="3"/>
  <c r="J764" i="3"/>
  <c r="F764" i="3"/>
  <c r="J763" i="3"/>
  <c r="F763" i="3"/>
  <c r="J762" i="3"/>
  <c r="F762" i="3"/>
  <c r="J761" i="3"/>
  <c r="F761" i="3"/>
  <c r="J760" i="3"/>
  <c r="F760" i="3"/>
  <c r="J759" i="3"/>
  <c r="F759" i="3"/>
  <c r="J758" i="3"/>
  <c r="F758" i="3"/>
  <c r="J757" i="3"/>
  <c r="F757" i="3"/>
  <c r="J756" i="3"/>
  <c r="F756" i="3"/>
  <c r="J755" i="3"/>
  <c r="F755" i="3"/>
  <c r="J754" i="3"/>
  <c r="F754" i="3"/>
  <c r="J753" i="3"/>
  <c r="F753" i="3"/>
  <c r="J752" i="3"/>
  <c r="F752" i="3"/>
  <c r="J751" i="3"/>
  <c r="F751" i="3"/>
  <c r="J750" i="3"/>
  <c r="F750" i="3"/>
  <c r="J749" i="3"/>
  <c r="F749" i="3"/>
  <c r="J748" i="3"/>
  <c r="F748" i="3"/>
  <c r="J747" i="3"/>
  <c r="F747" i="3"/>
  <c r="J746" i="3"/>
  <c r="F746" i="3"/>
  <c r="J745" i="3"/>
  <c r="F745" i="3"/>
  <c r="J744" i="3"/>
  <c r="F744" i="3"/>
  <c r="J743" i="3"/>
  <c r="F743" i="3"/>
  <c r="J742" i="3"/>
  <c r="F742" i="3"/>
  <c r="J741" i="3"/>
  <c r="F741" i="3"/>
  <c r="J740" i="3"/>
  <c r="F740" i="3"/>
  <c r="J739" i="3"/>
  <c r="F739" i="3"/>
  <c r="J738" i="3"/>
  <c r="F738" i="3"/>
  <c r="J737" i="3"/>
  <c r="F737" i="3"/>
  <c r="J736" i="3"/>
  <c r="F736" i="3"/>
  <c r="J735" i="3"/>
  <c r="F735" i="3"/>
  <c r="J734" i="3"/>
  <c r="F734" i="3"/>
  <c r="J733" i="3"/>
  <c r="F733" i="3"/>
  <c r="M726" i="3"/>
  <c r="J726" i="3"/>
  <c r="E726" i="3"/>
  <c r="L711" i="3"/>
  <c r="L710" i="3"/>
  <c r="L706" i="3"/>
  <c r="M704" i="3"/>
  <c r="I704" i="3"/>
  <c r="H704" i="3"/>
  <c r="G704" i="3"/>
  <c r="E704" i="3"/>
  <c r="D704" i="3"/>
  <c r="J703" i="3"/>
  <c r="F703" i="3"/>
  <c r="J702" i="3"/>
  <c r="F702" i="3"/>
  <c r="J701" i="3"/>
  <c r="F701" i="3"/>
  <c r="J700" i="3"/>
  <c r="F700" i="3"/>
  <c r="J699" i="3"/>
  <c r="F699" i="3"/>
  <c r="J698" i="3"/>
  <c r="F698" i="3"/>
  <c r="J697" i="3"/>
  <c r="F697" i="3"/>
  <c r="J696" i="3"/>
  <c r="F696" i="3"/>
  <c r="J695" i="3"/>
  <c r="F695" i="3"/>
  <c r="J694" i="3"/>
  <c r="F694" i="3"/>
  <c r="J693" i="3"/>
  <c r="F693" i="3"/>
  <c r="J692" i="3"/>
  <c r="F692" i="3"/>
  <c r="J691" i="3"/>
  <c r="F691" i="3"/>
  <c r="J690" i="3"/>
  <c r="F690" i="3"/>
  <c r="J689" i="3"/>
  <c r="F689" i="3"/>
  <c r="J688" i="3"/>
  <c r="F688" i="3"/>
  <c r="J687" i="3"/>
  <c r="F687" i="3"/>
  <c r="J686" i="3"/>
  <c r="F686" i="3"/>
  <c r="J685" i="3"/>
  <c r="F685" i="3"/>
  <c r="J684" i="3"/>
  <c r="F684" i="3"/>
  <c r="J683" i="3"/>
  <c r="F683" i="3"/>
  <c r="J682" i="3"/>
  <c r="F682" i="3"/>
  <c r="J681" i="3"/>
  <c r="F681" i="3"/>
  <c r="J680" i="3"/>
  <c r="F680" i="3"/>
  <c r="J679" i="3"/>
  <c r="F679" i="3"/>
  <c r="J678" i="3"/>
  <c r="F678" i="3"/>
  <c r="J677" i="3"/>
  <c r="F677" i="3"/>
  <c r="J676" i="3"/>
  <c r="F676" i="3"/>
  <c r="J675" i="3"/>
  <c r="F675" i="3"/>
  <c r="J674" i="3"/>
  <c r="F674" i="3"/>
  <c r="J673" i="3"/>
  <c r="F673" i="3"/>
  <c r="J672" i="3"/>
  <c r="F672" i="3"/>
  <c r="J671" i="3"/>
  <c r="F671" i="3"/>
  <c r="J670" i="3"/>
  <c r="F670" i="3"/>
  <c r="J669" i="3"/>
  <c r="F669" i="3"/>
  <c r="J668" i="3"/>
  <c r="F668" i="3"/>
  <c r="J667" i="3"/>
  <c r="F667" i="3"/>
  <c r="J666" i="3"/>
  <c r="F666" i="3"/>
  <c r="J665" i="3"/>
  <c r="F665" i="3"/>
  <c r="J664" i="3"/>
  <c r="F664" i="3"/>
  <c r="J663" i="3"/>
  <c r="F663" i="3"/>
  <c r="J662" i="3"/>
  <c r="F662" i="3"/>
  <c r="J661" i="3"/>
  <c r="F661" i="3"/>
  <c r="J660" i="3"/>
  <c r="F660" i="3"/>
  <c r="J659" i="3"/>
  <c r="F659" i="3"/>
  <c r="J658" i="3"/>
  <c r="F658" i="3"/>
  <c r="J657" i="3"/>
  <c r="F657" i="3"/>
  <c r="J656" i="3"/>
  <c r="F656" i="3"/>
  <c r="J655" i="3"/>
  <c r="F655" i="3"/>
  <c r="J654" i="3"/>
  <c r="F654" i="3"/>
  <c r="J653" i="3"/>
  <c r="F653" i="3"/>
  <c r="J652" i="3"/>
  <c r="F652" i="3"/>
  <c r="J651" i="3"/>
  <c r="F651" i="3"/>
  <c r="J650" i="3"/>
  <c r="F650" i="3"/>
  <c r="J649" i="3"/>
  <c r="F649" i="3"/>
  <c r="J648" i="3"/>
  <c r="F648" i="3"/>
  <c r="J647" i="3"/>
  <c r="F647" i="3"/>
  <c r="J646" i="3"/>
  <c r="F646" i="3"/>
  <c r="J645" i="3"/>
  <c r="F645" i="3"/>
  <c r="J644" i="3"/>
  <c r="F644" i="3"/>
  <c r="J643" i="3"/>
  <c r="F643" i="3"/>
  <c r="J642" i="3"/>
  <c r="F642" i="3"/>
  <c r="M635" i="3"/>
  <c r="J635" i="3"/>
  <c r="E635" i="3"/>
  <c r="L619" i="3" s="1"/>
  <c r="L620" i="3"/>
  <c r="L615" i="3"/>
  <c r="M613" i="3"/>
  <c r="I613" i="3"/>
  <c r="H613" i="3"/>
  <c r="G613" i="3"/>
  <c r="E613" i="3"/>
  <c r="D613" i="3"/>
  <c r="J612" i="3"/>
  <c r="F612" i="3"/>
  <c r="J611" i="3"/>
  <c r="F611" i="3"/>
  <c r="J610" i="3"/>
  <c r="F610" i="3"/>
  <c r="J609" i="3"/>
  <c r="F609" i="3"/>
  <c r="J608" i="3"/>
  <c r="F608" i="3"/>
  <c r="J607" i="3"/>
  <c r="F607" i="3"/>
  <c r="J606" i="3"/>
  <c r="F606" i="3"/>
  <c r="J605" i="3"/>
  <c r="F605" i="3"/>
  <c r="J604" i="3"/>
  <c r="F604" i="3"/>
  <c r="J603" i="3"/>
  <c r="F603" i="3"/>
  <c r="J602" i="3"/>
  <c r="F602" i="3"/>
  <c r="J601" i="3"/>
  <c r="F601" i="3"/>
  <c r="J600" i="3"/>
  <c r="F600" i="3"/>
  <c r="J599" i="3"/>
  <c r="F599" i="3"/>
  <c r="J598" i="3"/>
  <c r="F598" i="3"/>
  <c r="J597" i="3"/>
  <c r="F597" i="3"/>
  <c r="J596" i="3"/>
  <c r="F596" i="3"/>
  <c r="J595" i="3"/>
  <c r="F595" i="3"/>
  <c r="J594" i="3"/>
  <c r="F594" i="3"/>
  <c r="J593" i="3"/>
  <c r="F593" i="3"/>
  <c r="J592" i="3"/>
  <c r="F592" i="3"/>
  <c r="J591" i="3"/>
  <c r="F591" i="3"/>
  <c r="J590" i="3"/>
  <c r="F590" i="3"/>
  <c r="J589" i="3"/>
  <c r="F589" i="3"/>
  <c r="J588" i="3"/>
  <c r="F588" i="3"/>
  <c r="J587" i="3"/>
  <c r="F587" i="3"/>
  <c r="J586" i="3"/>
  <c r="F586" i="3"/>
  <c r="J585" i="3"/>
  <c r="F585" i="3"/>
  <c r="J584" i="3"/>
  <c r="F584" i="3"/>
  <c r="J583" i="3"/>
  <c r="F583" i="3"/>
  <c r="J582" i="3"/>
  <c r="F582" i="3"/>
  <c r="J581" i="3"/>
  <c r="F581" i="3"/>
  <c r="J580" i="3"/>
  <c r="F580" i="3"/>
  <c r="J579" i="3"/>
  <c r="F579" i="3"/>
  <c r="J578" i="3"/>
  <c r="F578" i="3"/>
  <c r="J577" i="3"/>
  <c r="F577" i="3"/>
  <c r="J576" i="3"/>
  <c r="F576" i="3"/>
  <c r="J575" i="3"/>
  <c r="F575" i="3"/>
  <c r="J574" i="3"/>
  <c r="F574" i="3"/>
  <c r="J573" i="3"/>
  <c r="F573" i="3"/>
  <c r="J572" i="3"/>
  <c r="F572" i="3"/>
  <c r="J571" i="3"/>
  <c r="F571" i="3"/>
  <c r="J570" i="3"/>
  <c r="F570" i="3"/>
  <c r="J569" i="3"/>
  <c r="F569" i="3"/>
  <c r="J568" i="3"/>
  <c r="F568" i="3"/>
  <c r="J567" i="3"/>
  <c r="F567" i="3"/>
  <c r="J566" i="3"/>
  <c r="F566" i="3"/>
  <c r="J565" i="3"/>
  <c r="F565" i="3"/>
  <c r="J564" i="3"/>
  <c r="F564" i="3"/>
  <c r="J563" i="3"/>
  <c r="F563" i="3"/>
  <c r="J562" i="3"/>
  <c r="F562" i="3"/>
  <c r="J561" i="3"/>
  <c r="F561" i="3"/>
  <c r="J560" i="3"/>
  <c r="F560" i="3"/>
  <c r="J559" i="3"/>
  <c r="F559" i="3"/>
  <c r="J558" i="3"/>
  <c r="F558" i="3"/>
  <c r="J557" i="3"/>
  <c r="F557" i="3"/>
  <c r="J556" i="3"/>
  <c r="F556" i="3"/>
  <c r="J555" i="3"/>
  <c r="F555" i="3"/>
  <c r="J554" i="3"/>
  <c r="F554" i="3"/>
  <c r="J553" i="3"/>
  <c r="F553" i="3"/>
  <c r="J552" i="3"/>
  <c r="F552" i="3"/>
  <c r="J551" i="3"/>
  <c r="F551" i="3"/>
  <c r="M544" i="3"/>
  <c r="J544" i="3"/>
  <c r="E544" i="3"/>
  <c r="L528" i="3" s="1"/>
  <c r="L529" i="3"/>
  <c r="L524" i="3"/>
  <c r="M522" i="3"/>
  <c r="I522" i="3"/>
  <c r="H522" i="3"/>
  <c r="G522" i="3"/>
  <c r="E522" i="3"/>
  <c r="D522" i="3"/>
  <c r="J521" i="3"/>
  <c r="F521" i="3"/>
  <c r="J520" i="3"/>
  <c r="F520" i="3"/>
  <c r="J519" i="3"/>
  <c r="F519" i="3"/>
  <c r="J518" i="3"/>
  <c r="F518" i="3"/>
  <c r="J517" i="3"/>
  <c r="F517" i="3"/>
  <c r="J516" i="3"/>
  <c r="F516" i="3"/>
  <c r="J515" i="3"/>
  <c r="F515" i="3"/>
  <c r="J514" i="3"/>
  <c r="F514" i="3"/>
  <c r="J513" i="3"/>
  <c r="F513" i="3"/>
  <c r="J512" i="3"/>
  <c r="F512" i="3"/>
  <c r="J511" i="3"/>
  <c r="F511" i="3"/>
  <c r="J510" i="3"/>
  <c r="F510" i="3"/>
  <c r="J509" i="3"/>
  <c r="F509" i="3"/>
  <c r="J508" i="3"/>
  <c r="F508" i="3"/>
  <c r="J507" i="3"/>
  <c r="F507" i="3"/>
  <c r="J506" i="3"/>
  <c r="F506" i="3"/>
  <c r="J505" i="3"/>
  <c r="F505" i="3"/>
  <c r="J504" i="3"/>
  <c r="F504" i="3"/>
  <c r="J503" i="3"/>
  <c r="F503" i="3"/>
  <c r="J502" i="3"/>
  <c r="F502" i="3"/>
  <c r="J501" i="3"/>
  <c r="F501" i="3"/>
  <c r="J500" i="3"/>
  <c r="F500" i="3"/>
  <c r="J499" i="3"/>
  <c r="F499" i="3"/>
  <c r="J498" i="3"/>
  <c r="F498" i="3"/>
  <c r="J497" i="3"/>
  <c r="F497" i="3"/>
  <c r="J496" i="3"/>
  <c r="F496" i="3"/>
  <c r="J495" i="3"/>
  <c r="F495" i="3"/>
  <c r="J494" i="3"/>
  <c r="F494" i="3"/>
  <c r="J493" i="3"/>
  <c r="F493" i="3"/>
  <c r="J492" i="3"/>
  <c r="F492" i="3"/>
  <c r="J491" i="3"/>
  <c r="F491" i="3"/>
  <c r="J490" i="3"/>
  <c r="F490" i="3"/>
  <c r="J489" i="3"/>
  <c r="F489" i="3"/>
  <c r="J488" i="3"/>
  <c r="F488" i="3"/>
  <c r="J487" i="3"/>
  <c r="F487" i="3"/>
  <c r="J486" i="3"/>
  <c r="F486" i="3"/>
  <c r="J485" i="3"/>
  <c r="F485" i="3"/>
  <c r="J484" i="3"/>
  <c r="F484" i="3"/>
  <c r="J483" i="3"/>
  <c r="F483" i="3"/>
  <c r="J482" i="3"/>
  <c r="F482" i="3"/>
  <c r="J481" i="3"/>
  <c r="F481" i="3"/>
  <c r="J480" i="3"/>
  <c r="F480" i="3"/>
  <c r="J479" i="3"/>
  <c r="F479" i="3"/>
  <c r="J478" i="3"/>
  <c r="F478" i="3"/>
  <c r="J477" i="3"/>
  <c r="F477" i="3"/>
  <c r="J476" i="3"/>
  <c r="F476" i="3"/>
  <c r="J475" i="3"/>
  <c r="F475" i="3"/>
  <c r="J474" i="3"/>
  <c r="F474" i="3"/>
  <c r="J473" i="3"/>
  <c r="F473" i="3"/>
  <c r="J472" i="3"/>
  <c r="F472" i="3"/>
  <c r="J471" i="3"/>
  <c r="F471" i="3"/>
  <c r="J470" i="3"/>
  <c r="F470" i="3"/>
  <c r="J469" i="3"/>
  <c r="F469" i="3"/>
  <c r="J468" i="3"/>
  <c r="F468" i="3"/>
  <c r="J467" i="3"/>
  <c r="F467" i="3"/>
  <c r="J466" i="3"/>
  <c r="F466" i="3"/>
  <c r="J465" i="3"/>
  <c r="F465" i="3"/>
  <c r="J464" i="3"/>
  <c r="F464" i="3"/>
  <c r="J463" i="3"/>
  <c r="F463" i="3"/>
  <c r="J462" i="3"/>
  <c r="F462" i="3"/>
  <c r="J461" i="3"/>
  <c r="F461" i="3"/>
  <c r="J460" i="3"/>
  <c r="F460" i="3"/>
  <c r="M453" i="3"/>
  <c r="J453" i="3"/>
  <c r="E453" i="3"/>
  <c r="L437" i="3" s="1"/>
  <c r="L438" i="3"/>
  <c r="L433" i="3"/>
  <c r="M431" i="3"/>
  <c r="I431" i="3"/>
  <c r="H431" i="3"/>
  <c r="G431" i="3"/>
  <c r="E431" i="3"/>
  <c r="D431" i="3"/>
  <c r="J430" i="3"/>
  <c r="F430" i="3"/>
  <c r="J429" i="3"/>
  <c r="F429" i="3"/>
  <c r="J428" i="3"/>
  <c r="F428" i="3"/>
  <c r="J427" i="3"/>
  <c r="F427" i="3"/>
  <c r="J426" i="3"/>
  <c r="F426" i="3"/>
  <c r="J425" i="3"/>
  <c r="F425" i="3"/>
  <c r="J424" i="3"/>
  <c r="F424" i="3"/>
  <c r="J423" i="3"/>
  <c r="F423" i="3"/>
  <c r="J422" i="3"/>
  <c r="F422" i="3"/>
  <c r="J421" i="3"/>
  <c r="F421" i="3"/>
  <c r="J420" i="3"/>
  <c r="F420" i="3"/>
  <c r="J419" i="3"/>
  <c r="F419" i="3"/>
  <c r="J418" i="3"/>
  <c r="F418" i="3"/>
  <c r="J417" i="3"/>
  <c r="F417" i="3"/>
  <c r="J416" i="3"/>
  <c r="F416" i="3"/>
  <c r="J415" i="3"/>
  <c r="F415" i="3"/>
  <c r="J414" i="3"/>
  <c r="F414" i="3"/>
  <c r="J413" i="3"/>
  <c r="F413" i="3"/>
  <c r="J412" i="3"/>
  <c r="F412" i="3"/>
  <c r="J411" i="3"/>
  <c r="F411" i="3"/>
  <c r="J410" i="3"/>
  <c r="F410" i="3"/>
  <c r="J409" i="3"/>
  <c r="F409" i="3"/>
  <c r="J408" i="3"/>
  <c r="F408" i="3"/>
  <c r="J407" i="3"/>
  <c r="F407" i="3"/>
  <c r="J406" i="3"/>
  <c r="F406" i="3"/>
  <c r="J405" i="3"/>
  <c r="F405" i="3"/>
  <c r="J404" i="3"/>
  <c r="F404" i="3"/>
  <c r="J403" i="3"/>
  <c r="F403" i="3"/>
  <c r="J402" i="3"/>
  <c r="F402" i="3"/>
  <c r="J401" i="3"/>
  <c r="F401" i="3"/>
  <c r="J400" i="3"/>
  <c r="F400" i="3"/>
  <c r="J399" i="3"/>
  <c r="F399" i="3"/>
  <c r="J398" i="3"/>
  <c r="F398" i="3"/>
  <c r="J397" i="3"/>
  <c r="F397" i="3"/>
  <c r="J396" i="3"/>
  <c r="F396" i="3"/>
  <c r="J395" i="3"/>
  <c r="F395" i="3"/>
  <c r="J394" i="3"/>
  <c r="F394" i="3"/>
  <c r="J393" i="3"/>
  <c r="F393" i="3"/>
  <c r="J392" i="3"/>
  <c r="F392" i="3"/>
  <c r="J391" i="3"/>
  <c r="F391" i="3"/>
  <c r="J390" i="3"/>
  <c r="F390" i="3"/>
  <c r="J389" i="3"/>
  <c r="F389" i="3"/>
  <c r="J388" i="3"/>
  <c r="F388" i="3"/>
  <c r="J387" i="3"/>
  <c r="F387" i="3"/>
  <c r="J386" i="3"/>
  <c r="F386" i="3"/>
  <c r="J385" i="3"/>
  <c r="F385" i="3"/>
  <c r="J384" i="3"/>
  <c r="F384" i="3"/>
  <c r="J383" i="3"/>
  <c r="F383" i="3"/>
  <c r="J382" i="3"/>
  <c r="F382" i="3"/>
  <c r="J381" i="3"/>
  <c r="F381" i="3"/>
  <c r="J380" i="3"/>
  <c r="F380" i="3"/>
  <c r="J379" i="3"/>
  <c r="F379" i="3"/>
  <c r="J378" i="3"/>
  <c r="F378" i="3"/>
  <c r="J377" i="3"/>
  <c r="F377" i="3"/>
  <c r="J376" i="3"/>
  <c r="F376" i="3"/>
  <c r="J375" i="3"/>
  <c r="F375" i="3"/>
  <c r="J374" i="3"/>
  <c r="F374" i="3"/>
  <c r="J373" i="3"/>
  <c r="F373" i="3"/>
  <c r="J372" i="3"/>
  <c r="F372" i="3"/>
  <c r="J371" i="3"/>
  <c r="F371" i="3"/>
  <c r="J370" i="3"/>
  <c r="F370" i="3"/>
  <c r="J369" i="3"/>
  <c r="F369" i="3"/>
  <c r="M362" i="3"/>
  <c r="J362" i="3"/>
  <c r="E362" i="3"/>
  <c r="L347" i="3"/>
  <c r="L346" i="3"/>
  <c r="L342" i="3"/>
  <c r="M340" i="3"/>
  <c r="I340" i="3"/>
  <c r="H340" i="3"/>
  <c r="G340" i="3"/>
  <c r="E340" i="3"/>
  <c r="D340" i="3"/>
  <c r="J339" i="3"/>
  <c r="F339" i="3"/>
  <c r="J338" i="3"/>
  <c r="F338" i="3"/>
  <c r="J337" i="3"/>
  <c r="F337" i="3"/>
  <c r="J336" i="3"/>
  <c r="F336" i="3"/>
  <c r="J335" i="3"/>
  <c r="F335" i="3"/>
  <c r="J334" i="3"/>
  <c r="F334" i="3"/>
  <c r="J333" i="3"/>
  <c r="F333" i="3"/>
  <c r="J332" i="3"/>
  <c r="F332" i="3"/>
  <c r="J331" i="3"/>
  <c r="F331" i="3"/>
  <c r="J330" i="3"/>
  <c r="F330" i="3"/>
  <c r="J329" i="3"/>
  <c r="F329" i="3"/>
  <c r="J328" i="3"/>
  <c r="F328" i="3"/>
  <c r="J327" i="3"/>
  <c r="F327" i="3"/>
  <c r="J326" i="3"/>
  <c r="F326" i="3"/>
  <c r="J325" i="3"/>
  <c r="F325" i="3"/>
  <c r="J324" i="3"/>
  <c r="F324" i="3"/>
  <c r="K323" i="3"/>
  <c r="J323" i="3"/>
  <c r="F323" i="3"/>
  <c r="J322" i="3"/>
  <c r="F322" i="3"/>
  <c r="J321" i="3"/>
  <c r="F321" i="3"/>
  <c r="J320" i="3"/>
  <c r="F320" i="3"/>
  <c r="J319" i="3"/>
  <c r="F319" i="3"/>
  <c r="J318" i="3"/>
  <c r="F318" i="3"/>
  <c r="J317" i="3"/>
  <c r="F317" i="3"/>
  <c r="J316" i="3"/>
  <c r="F316" i="3"/>
  <c r="J315" i="3"/>
  <c r="F315" i="3"/>
  <c r="J314" i="3"/>
  <c r="F314" i="3"/>
  <c r="J313" i="3"/>
  <c r="F313" i="3"/>
  <c r="J312" i="3"/>
  <c r="F312" i="3"/>
  <c r="J311" i="3"/>
  <c r="F311" i="3"/>
  <c r="J310" i="3"/>
  <c r="F310" i="3"/>
  <c r="J309" i="3"/>
  <c r="F309" i="3"/>
  <c r="J308" i="3"/>
  <c r="F308" i="3"/>
  <c r="J307" i="3"/>
  <c r="F307" i="3"/>
  <c r="J306" i="3"/>
  <c r="F306" i="3"/>
  <c r="J305" i="3"/>
  <c r="F305" i="3"/>
  <c r="J304" i="3"/>
  <c r="F304" i="3"/>
  <c r="J303" i="3"/>
  <c r="F303" i="3"/>
  <c r="J302" i="3"/>
  <c r="F302" i="3"/>
  <c r="J301" i="3"/>
  <c r="F301" i="3"/>
  <c r="J300" i="3"/>
  <c r="F300" i="3"/>
  <c r="J299" i="3"/>
  <c r="F299" i="3"/>
  <c r="J298" i="3"/>
  <c r="L298" i="3" s="1"/>
  <c r="F298" i="3"/>
  <c r="J297" i="3"/>
  <c r="F297" i="3"/>
  <c r="J296" i="3"/>
  <c r="F296" i="3"/>
  <c r="J295" i="3"/>
  <c r="F295" i="3"/>
  <c r="J294" i="3"/>
  <c r="F294" i="3"/>
  <c r="J293" i="3"/>
  <c r="F293" i="3"/>
  <c r="J292" i="3"/>
  <c r="F292" i="3"/>
  <c r="K291" i="3"/>
  <c r="J291" i="3"/>
  <c r="F291" i="3"/>
  <c r="J290" i="3"/>
  <c r="L290" i="3" s="1"/>
  <c r="F290" i="3"/>
  <c r="J289" i="3"/>
  <c r="F289" i="3"/>
  <c r="J288" i="3"/>
  <c r="F288" i="3"/>
  <c r="J287" i="3"/>
  <c r="F287" i="3"/>
  <c r="J286" i="3"/>
  <c r="F286" i="3"/>
  <c r="J285" i="3"/>
  <c r="F285" i="3"/>
  <c r="J284" i="3"/>
  <c r="F284" i="3"/>
  <c r="J283" i="3"/>
  <c r="F283" i="3"/>
  <c r="J282" i="3"/>
  <c r="L282" i="3" s="1"/>
  <c r="F282" i="3"/>
  <c r="J281" i="3"/>
  <c r="F281" i="3"/>
  <c r="J280" i="3"/>
  <c r="F280" i="3"/>
  <c r="J279" i="3"/>
  <c r="F279" i="3"/>
  <c r="J278" i="3"/>
  <c r="F278" i="3"/>
  <c r="M271" i="3"/>
  <c r="L256" i="3" s="1"/>
  <c r="J271" i="3"/>
  <c r="E271" i="3"/>
  <c r="L255" i="3" s="1"/>
  <c r="L251" i="3"/>
  <c r="M249" i="3"/>
  <c r="I249" i="3"/>
  <c r="H249" i="3"/>
  <c r="G249" i="3"/>
  <c r="E249" i="3"/>
  <c r="D249" i="3"/>
  <c r="J248" i="3"/>
  <c r="F248" i="3"/>
  <c r="L247" i="3"/>
  <c r="J247" i="3"/>
  <c r="F247" i="3"/>
  <c r="J246" i="3"/>
  <c r="F246" i="3"/>
  <c r="L245" i="3"/>
  <c r="J245" i="3"/>
  <c r="F245" i="3"/>
  <c r="K244" i="3"/>
  <c r="J244" i="3"/>
  <c r="F244" i="3"/>
  <c r="J243" i="3"/>
  <c r="L243" i="3" s="1"/>
  <c r="F243" i="3"/>
  <c r="J242" i="3"/>
  <c r="F242" i="3"/>
  <c r="J241" i="3"/>
  <c r="L241" i="3" s="1"/>
  <c r="F241" i="3"/>
  <c r="J240" i="3"/>
  <c r="F240" i="3"/>
  <c r="L239" i="3"/>
  <c r="J239" i="3"/>
  <c r="F239" i="3"/>
  <c r="J238" i="3"/>
  <c r="F238" i="3"/>
  <c r="J237" i="3"/>
  <c r="AE55" i="3" s="1"/>
  <c r="F237" i="3"/>
  <c r="K236" i="3"/>
  <c r="J236" i="3"/>
  <c r="F236" i="3"/>
  <c r="J235" i="3"/>
  <c r="L235" i="3" s="1"/>
  <c r="F235" i="3"/>
  <c r="J234" i="3"/>
  <c r="F234" i="3"/>
  <c r="J233" i="3"/>
  <c r="L233" i="3" s="1"/>
  <c r="F233" i="3"/>
  <c r="J232" i="3"/>
  <c r="F232" i="3"/>
  <c r="J231" i="3"/>
  <c r="L231" i="3" s="1"/>
  <c r="F231" i="3"/>
  <c r="J230" i="3"/>
  <c r="F230" i="3"/>
  <c r="L229" i="3"/>
  <c r="J229" i="3"/>
  <c r="F229" i="3"/>
  <c r="K228" i="3"/>
  <c r="J228" i="3"/>
  <c r="F228" i="3"/>
  <c r="J227" i="3"/>
  <c r="L227" i="3" s="1"/>
  <c r="F227" i="3"/>
  <c r="J226" i="3"/>
  <c r="F226" i="3"/>
  <c r="J225" i="3"/>
  <c r="L225" i="3" s="1"/>
  <c r="F225" i="3"/>
  <c r="J224" i="3"/>
  <c r="F224" i="3"/>
  <c r="L223" i="3"/>
  <c r="J223" i="3"/>
  <c r="F223" i="3"/>
  <c r="J222" i="3"/>
  <c r="F222" i="3"/>
  <c r="L221" i="3"/>
  <c r="J221" i="3"/>
  <c r="F221" i="3"/>
  <c r="K220" i="3"/>
  <c r="J220" i="3"/>
  <c r="F220" i="3"/>
  <c r="J219" i="3"/>
  <c r="L219" i="3" s="1"/>
  <c r="F219" i="3"/>
  <c r="J218" i="3"/>
  <c r="F218" i="3"/>
  <c r="J217" i="3"/>
  <c r="L217" i="3" s="1"/>
  <c r="F217" i="3"/>
  <c r="J216" i="3"/>
  <c r="F216" i="3"/>
  <c r="J215" i="3"/>
  <c r="L215" i="3" s="1"/>
  <c r="F215" i="3"/>
  <c r="J214" i="3"/>
  <c r="F214" i="3"/>
  <c r="L213" i="3"/>
  <c r="J213" i="3"/>
  <c r="F213" i="3"/>
  <c r="K212" i="3"/>
  <c r="J212" i="3"/>
  <c r="F212" i="3"/>
  <c r="L211" i="3"/>
  <c r="K211" i="3"/>
  <c r="K302" i="3" s="1"/>
  <c r="J211" i="3"/>
  <c r="F211" i="3"/>
  <c r="J210" i="3"/>
  <c r="F210" i="3"/>
  <c r="J209" i="3"/>
  <c r="F209" i="3"/>
  <c r="K208" i="3"/>
  <c r="N208" i="3" s="1"/>
  <c r="J208" i="3"/>
  <c r="L208" i="3" s="1"/>
  <c r="F208" i="3"/>
  <c r="L207" i="3"/>
  <c r="K207" i="3"/>
  <c r="K298" i="3" s="1"/>
  <c r="J207" i="3"/>
  <c r="F207" i="3"/>
  <c r="J206" i="3"/>
  <c r="F206" i="3"/>
  <c r="J205" i="3"/>
  <c r="F205" i="3"/>
  <c r="K204" i="3"/>
  <c r="J204" i="3"/>
  <c r="L204" i="3" s="1"/>
  <c r="F204" i="3"/>
  <c r="L203" i="3"/>
  <c r="K203" i="3"/>
  <c r="K294" i="3" s="1"/>
  <c r="J203" i="3"/>
  <c r="F203" i="3"/>
  <c r="J202" i="3"/>
  <c r="F202" i="3"/>
  <c r="J201" i="3"/>
  <c r="F201" i="3"/>
  <c r="K200" i="3"/>
  <c r="N200" i="3" s="1"/>
  <c r="J200" i="3"/>
  <c r="L200" i="3" s="1"/>
  <c r="F200" i="3"/>
  <c r="L199" i="3"/>
  <c r="K199" i="3"/>
  <c r="K290" i="3" s="1"/>
  <c r="J199" i="3"/>
  <c r="F199" i="3"/>
  <c r="J198" i="3"/>
  <c r="F198" i="3"/>
  <c r="J197" i="3"/>
  <c r="F197" i="3"/>
  <c r="K196" i="3"/>
  <c r="J196" i="3"/>
  <c r="L196" i="3" s="1"/>
  <c r="F196" i="3"/>
  <c r="L195" i="3"/>
  <c r="K195" i="3"/>
  <c r="K286" i="3" s="1"/>
  <c r="J195" i="3"/>
  <c r="F195" i="3"/>
  <c r="J194" i="3"/>
  <c r="F194" i="3"/>
  <c r="J193" i="3"/>
  <c r="F193" i="3"/>
  <c r="K192" i="3"/>
  <c r="N192" i="3" s="1"/>
  <c r="J192" i="3"/>
  <c r="L192" i="3" s="1"/>
  <c r="F192" i="3"/>
  <c r="L191" i="3"/>
  <c r="K191" i="3"/>
  <c r="K282" i="3" s="1"/>
  <c r="J191" i="3"/>
  <c r="F191" i="3"/>
  <c r="J190" i="3"/>
  <c r="F190" i="3"/>
  <c r="J189" i="3"/>
  <c r="F189" i="3"/>
  <c r="K188" i="3"/>
  <c r="J188" i="3"/>
  <c r="L188" i="3" s="1"/>
  <c r="F188" i="3"/>
  <c r="L187" i="3"/>
  <c r="K187" i="3"/>
  <c r="K278" i="3" s="1"/>
  <c r="J187" i="3"/>
  <c r="F187" i="3"/>
  <c r="K184" i="3"/>
  <c r="K275" i="3" s="1"/>
  <c r="K366" i="3" s="1"/>
  <c r="K457" i="3" s="1"/>
  <c r="K548" i="3" s="1"/>
  <c r="K639" i="3" s="1"/>
  <c r="K730" i="3" s="1"/>
  <c r="K821" i="3" s="1"/>
  <c r="K912" i="3" s="1"/>
  <c r="K1003" i="3" s="1"/>
  <c r="K1094" i="3" s="1"/>
  <c r="K1185" i="3" s="1"/>
  <c r="K1276" i="3" s="1"/>
  <c r="K1367" i="3" s="1"/>
  <c r="K1458" i="3" s="1"/>
  <c r="K1549" i="3" s="1"/>
  <c r="K1640" i="3" s="1"/>
  <c r="K1731" i="3" s="1"/>
  <c r="K1822" i="3" s="1"/>
  <c r="K1913" i="3" s="1"/>
  <c r="K2004" i="3" s="1"/>
  <c r="K2095" i="3" s="1"/>
  <c r="K2186" i="3" s="1"/>
  <c r="K2277" i="3" s="1"/>
  <c r="K2368" i="3" s="1"/>
  <c r="K2459" i="3" s="1"/>
  <c r="K2550" i="3" s="1"/>
  <c r="K2641" i="3" s="1"/>
  <c r="K2732" i="3" s="1"/>
  <c r="K2823" i="3" s="1"/>
  <c r="K2914" i="3" s="1"/>
  <c r="K3005" i="3" s="1"/>
  <c r="K3096" i="3" s="1"/>
  <c r="K3187" i="3" s="1"/>
  <c r="K3278" i="3" s="1"/>
  <c r="K3369" i="3" s="1"/>
  <c r="K3460" i="3" s="1"/>
  <c r="K3551" i="3" s="1"/>
  <c r="M180" i="3"/>
  <c r="L165" i="3" s="1"/>
  <c r="J180" i="3"/>
  <c r="E180" i="3"/>
  <c r="L164" i="3" s="1"/>
  <c r="L160" i="3"/>
  <c r="M158" i="3"/>
  <c r="I158" i="3"/>
  <c r="H158" i="3"/>
  <c r="G158" i="3"/>
  <c r="E158" i="3"/>
  <c r="D158" i="3"/>
  <c r="N157" i="3"/>
  <c r="L157" i="3"/>
  <c r="K157" i="3"/>
  <c r="K248" i="3" s="1"/>
  <c r="N248" i="3" s="1"/>
  <c r="J157" i="3"/>
  <c r="F157" i="3"/>
  <c r="N156" i="3"/>
  <c r="K156" i="3"/>
  <c r="K247" i="3" s="1"/>
  <c r="J156" i="3"/>
  <c r="L156" i="3" s="1"/>
  <c r="F156" i="3"/>
  <c r="K155" i="3"/>
  <c r="J155" i="3"/>
  <c r="F155" i="3"/>
  <c r="L154" i="3"/>
  <c r="K154" i="3"/>
  <c r="K245" i="3" s="1"/>
  <c r="J154" i="3"/>
  <c r="F154" i="3"/>
  <c r="N153" i="3"/>
  <c r="L153" i="3"/>
  <c r="K153" i="3"/>
  <c r="J153" i="3"/>
  <c r="F153" i="3"/>
  <c r="N152" i="3"/>
  <c r="K152" i="3"/>
  <c r="K243" i="3" s="1"/>
  <c r="J152" i="3"/>
  <c r="L152" i="3" s="1"/>
  <c r="F152" i="3"/>
  <c r="K151" i="3"/>
  <c r="J151" i="3"/>
  <c r="F151" i="3"/>
  <c r="L150" i="3"/>
  <c r="K150" i="3"/>
  <c r="K241" i="3" s="1"/>
  <c r="J150" i="3"/>
  <c r="F150" i="3"/>
  <c r="N149" i="3"/>
  <c r="L149" i="3"/>
  <c r="K149" i="3"/>
  <c r="K240" i="3" s="1"/>
  <c r="N240" i="3" s="1"/>
  <c r="J149" i="3"/>
  <c r="F149" i="3"/>
  <c r="N148" i="3"/>
  <c r="K148" i="3"/>
  <c r="K239" i="3" s="1"/>
  <c r="J148" i="3"/>
  <c r="L148" i="3" s="1"/>
  <c r="F148" i="3"/>
  <c r="K147" i="3"/>
  <c r="J147" i="3"/>
  <c r="F147" i="3"/>
  <c r="L146" i="3"/>
  <c r="K146" i="3"/>
  <c r="K237" i="3" s="1"/>
  <c r="J146" i="3"/>
  <c r="F146" i="3"/>
  <c r="N145" i="3"/>
  <c r="K145" i="3"/>
  <c r="J145" i="3"/>
  <c r="L145" i="3" s="1"/>
  <c r="F145" i="3"/>
  <c r="N144" i="3"/>
  <c r="K144" i="3"/>
  <c r="K235" i="3" s="1"/>
  <c r="J144" i="3"/>
  <c r="L144" i="3" s="1"/>
  <c r="F144" i="3"/>
  <c r="K143" i="3"/>
  <c r="J143" i="3"/>
  <c r="F143" i="3"/>
  <c r="L142" i="3"/>
  <c r="K142" i="3"/>
  <c r="K233" i="3" s="1"/>
  <c r="J142" i="3"/>
  <c r="F142" i="3"/>
  <c r="N141" i="3"/>
  <c r="L141" i="3"/>
  <c r="K141" i="3"/>
  <c r="K232" i="3" s="1"/>
  <c r="N232" i="3" s="1"/>
  <c r="J141" i="3"/>
  <c r="F141" i="3"/>
  <c r="N140" i="3"/>
  <c r="K140" i="3"/>
  <c r="K231" i="3" s="1"/>
  <c r="J140" i="3"/>
  <c r="L140" i="3" s="1"/>
  <c r="F140" i="3"/>
  <c r="K139" i="3"/>
  <c r="J139" i="3"/>
  <c r="F139" i="3"/>
  <c r="L138" i="3"/>
  <c r="K138" i="3"/>
  <c r="K229" i="3" s="1"/>
  <c r="J138" i="3"/>
  <c r="AE47" i="3" s="1"/>
  <c r="F138" i="3"/>
  <c r="N137" i="3"/>
  <c r="L137" i="3"/>
  <c r="K137" i="3"/>
  <c r="J137" i="3"/>
  <c r="F137" i="3"/>
  <c r="N136" i="3"/>
  <c r="K136" i="3"/>
  <c r="K227" i="3" s="1"/>
  <c r="J136" i="3"/>
  <c r="L136" i="3" s="1"/>
  <c r="F136" i="3"/>
  <c r="K135" i="3"/>
  <c r="J135" i="3"/>
  <c r="F135" i="3"/>
  <c r="K134" i="3"/>
  <c r="K225" i="3" s="1"/>
  <c r="J134" i="3"/>
  <c r="L134" i="3" s="1"/>
  <c r="F134" i="3"/>
  <c r="N133" i="3"/>
  <c r="K133" i="3"/>
  <c r="K224" i="3" s="1"/>
  <c r="N224" i="3" s="1"/>
  <c r="J133" i="3"/>
  <c r="L133" i="3" s="1"/>
  <c r="F133" i="3"/>
  <c r="N132" i="3"/>
  <c r="K132" i="3"/>
  <c r="K223" i="3" s="1"/>
  <c r="J132" i="3"/>
  <c r="L132" i="3" s="1"/>
  <c r="F132" i="3"/>
  <c r="K131" i="3"/>
  <c r="J131" i="3"/>
  <c r="F131" i="3"/>
  <c r="L130" i="3"/>
  <c r="K130" i="3"/>
  <c r="K221" i="3" s="1"/>
  <c r="J130" i="3"/>
  <c r="F130" i="3"/>
  <c r="N129" i="3"/>
  <c r="L129" i="3"/>
  <c r="K129" i="3"/>
  <c r="J129" i="3"/>
  <c r="F129" i="3"/>
  <c r="N128" i="3"/>
  <c r="K128" i="3"/>
  <c r="K219" i="3" s="1"/>
  <c r="J128" i="3"/>
  <c r="L128" i="3" s="1"/>
  <c r="F128" i="3"/>
  <c r="K127" i="3"/>
  <c r="J127" i="3"/>
  <c r="F127" i="3"/>
  <c r="L126" i="3"/>
  <c r="K126" i="3"/>
  <c r="K217" i="3" s="1"/>
  <c r="J126" i="3"/>
  <c r="F126" i="3"/>
  <c r="N125" i="3"/>
  <c r="L125" i="3"/>
  <c r="K125" i="3"/>
  <c r="K216" i="3" s="1"/>
  <c r="N216" i="3" s="1"/>
  <c r="J125" i="3"/>
  <c r="F125" i="3"/>
  <c r="N124" i="3"/>
  <c r="K124" i="3"/>
  <c r="K215" i="3" s="1"/>
  <c r="J124" i="3"/>
  <c r="L124" i="3" s="1"/>
  <c r="F124" i="3"/>
  <c r="K123" i="3"/>
  <c r="J123" i="3"/>
  <c r="F123" i="3"/>
  <c r="L122" i="3"/>
  <c r="K122" i="3"/>
  <c r="K213" i="3" s="1"/>
  <c r="J122" i="3"/>
  <c r="F122" i="3"/>
  <c r="N121" i="3"/>
  <c r="L121" i="3"/>
  <c r="K121" i="3"/>
  <c r="J121" i="3"/>
  <c r="F121" i="3"/>
  <c r="N120" i="3"/>
  <c r="K120" i="3"/>
  <c r="J120" i="3"/>
  <c r="L120" i="3" s="1"/>
  <c r="F120" i="3"/>
  <c r="K119" i="3"/>
  <c r="J119" i="3"/>
  <c r="F119" i="3"/>
  <c r="L118" i="3"/>
  <c r="K118" i="3"/>
  <c r="K209" i="3" s="1"/>
  <c r="J118" i="3"/>
  <c r="F118" i="3"/>
  <c r="N117" i="3"/>
  <c r="L117" i="3"/>
  <c r="K117" i="3"/>
  <c r="J117" i="3"/>
  <c r="F117" i="3"/>
  <c r="N116" i="3"/>
  <c r="K116" i="3"/>
  <c r="J116" i="3"/>
  <c r="L116" i="3" s="1"/>
  <c r="F116" i="3"/>
  <c r="K115" i="3"/>
  <c r="J115" i="3"/>
  <c r="F115" i="3"/>
  <c r="L114" i="3"/>
  <c r="K114" i="3"/>
  <c r="K205" i="3" s="1"/>
  <c r="J114" i="3"/>
  <c r="F114" i="3"/>
  <c r="N113" i="3"/>
  <c r="L113" i="3"/>
  <c r="K113" i="3"/>
  <c r="J113" i="3"/>
  <c r="F113" i="3"/>
  <c r="N112" i="3"/>
  <c r="K112" i="3"/>
  <c r="J112" i="3"/>
  <c r="L112" i="3" s="1"/>
  <c r="F112" i="3"/>
  <c r="K111" i="3"/>
  <c r="J111" i="3"/>
  <c r="F111" i="3"/>
  <c r="L110" i="3"/>
  <c r="K110" i="3"/>
  <c r="K201" i="3" s="1"/>
  <c r="J110" i="3"/>
  <c r="F110" i="3"/>
  <c r="N109" i="3"/>
  <c r="L109" i="3"/>
  <c r="K109" i="3"/>
  <c r="J109" i="3"/>
  <c r="F109" i="3"/>
  <c r="N108" i="3"/>
  <c r="K108" i="3"/>
  <c r="J108" i="3"/>
  <c r="L108" i="3" s="1"/>
  <c r="F108" i="3"/>
  <c r="K107" i="3"/>
  <c r="J107" i="3"/>
  <c r="F107" i="3"/>
  <c r="L106" i="3"/>
  <c r="K106" i="3"/>
  <c r="K197" i="3" s="1"/>
  <c r="J106" i="3"/>
  <c r="F106" i="3"/>
  <c r="N105" i="3"/>
  <c r="L105" i="3"/>
  <c r="K105" i="3"/>
  <c r="J105" i="3"/>
  <c r="F105" i="3"/>
  <c r="N104" i="3"/>
  <c r="K104" i="3"/>
  <c r="J104" i="3"/>
  <c r="L104" i="3" s="1"/>
  <c r="F104" i="3"/>
  <c r="K103" i="3"/>
  <c r="J103" i="3"/>
  <c r="F103" i="3"/>
  <c r="L102" i="3"/>
  <c r="K102" i="3"/>
  <c r="K193" i="3" s="1"/>
  <c r="J102" i="3"/>
  <c r="F102" i="3"/>
  <c r="N101" i="3"/>
  <c r="L101" i="3"/>
  <c r="K101" i="3"/>
  <c r="J101" i="3"/>
  <c r="F101" i="3"/>
  <c r="N100" i="3"/>
  <c r="K100" i="3"/>
  <c r="J100" i="3"/>
  <c r="L100" i="3" s="1"/>
  <c r="F100" i="3"/>
  <c r="K99" i="3"/>
  <c r="J99" i="3"/>
  <c r="F99" i="3"/>
  <c r="L98" i="3"/>
  <c r="K98" i="3"/>
  <c r="K189" i="3" s="1"/>
  <c r="J98" i="3"/>
  <c r="F98" i="3"/>
  <c r="N97" i="3"/>
  <c r="L97" i="3"/>
  <c r="K97" i="3"/>
  <c r="J97" i="3"/>
  <c r="F97" i="3"/>
  <c r="N96" i="3"/>
  <c r="K96" i="3"/>
  <c r="J96" i="3"/>
  <c r="F96" i="3"/>
  <c r="K93" i="3"/>
  <c r="Y89" i="3"/>
  <c r="M89" i="3"/>
  <c r="J89" i="3"/>
  <c r="E89" i="3"/>
  <c r="L73" i="3" s="1"/>
  <c r="AB88" i="3"/>
  <c r="T88" i="3"/>
  <c r="AB87" i="3"/>
  <c r="T87" i="3"/>
  <c r="AB86" i="3"/>
  <c r="T86" i="3"/>
  <c r="AB85" i="3"/>
  <c r="T85" i="3"/>
  <c r="AB84" i="3"/>
  <c r="T84" i="3"/>
  <c r="AB83" i="3"/>
  <c r="T83" i="3"/>
  <c r="AB82" i="3"/>
  <c r="T82" i="3"/>
  <c r="AB81" i="3"/>
  <c r="T81" i="3"/>
  <c r="AA76" i="3"/>
  <c r="AA75" i="3"/>
  <c r="L74" i="3"/>
  <c r="AA72" i="3"/>
  <c r="AA71" i="3"/>
  <c r="AA70" i="3"/>
  <c r="L69" i="3"/>
  <c r="AS67" i="3"/>
  <c r="AQ67" i="3"/>
  <c r="AP67" i="3"/>
  <c r="AO67" i="3"/>
  <c r="AN67" i="3"/>
  <c r="AM67" i="3"/>
  <c r="AL67" i="3"/>
  <c r="AK67" i="3"/>
  <c r="X67" i="3"/>
  <c r="S67" i="3"/>
  <c r="M67" i="3"/>
  <c r="I67" i="3"/>
  <c r="H67" i="3"/>
  <c r="G67" i="3"/>
  <c r="E67" i="3"/>
  <c r="D67" i="3"/>
  <c r="AR66" i="3"/>
  <c r="AT66" i="3" s="1"/>
  <c r="AG66" i="3"/>
  <c r="AF66" i="3"/>
  <c r="AH66" i="3" s="1"/>
  <c r="AD66" i="3"/>
  <c r="AI66" i="3" s="1"/>
  <c r="AC66" i="3"/>
  <c r="AB66" i="3"/>
  <c r="Z66" i="3"/>
  <c r="AA66" i="3" s="1"/>
  <c r="Y66" i="3"/>
  <c r="AJ66" i="3" s="1"/>
  <c r="W66" i="3"/>
  <c r="U66" i="3" s="1"/>
  <c r="V66" i="3" s="1"/>
  <c r="T66" i="3"/>
  <c r="N66" i="3"/>
  <c r="J66" i="3"/>
  <c r="AE66" i="3" s="1"/>
  <c r="F66" i="3"/>
  <c r="AI65" i="3"/>
  <c r="AF65" i="3"/>
  <c r="AE65" i="3"/>
  <c r="AD65" i="3"/>
  <c r="AC65" i="3"/>
  <c r="AB65" i="3"/>
  <c r="AA65" i="3"/>
  <c r="Z65" i="3"/>
  <c r="Y65" i="3"/>
  <c r="AJ65" i="3" s="1"/>
  <c r="AR65" i="3" s="1"/>
  <c r="AT65" i="3" s="1"/>
  <c r="W65" i="3"/>
  <c r="T65" i="3"/>
  <c r="N65" i="3"/>
  <c r="L65" i="3"/>
  <c r="J65" i="3"/>
  <c r="F65" i="3"/>
  <c r="AG64" i="3"/>
  <c r="AF64" i="3"/>
  <c r="AD64" i="3"/>
  <c r="AI64" i="3" s="1"/>
  <c r="AC64" i="3"/>
  <c r="AB64" i="3"/>
  <c r="Z64" i="3"/>
  <c r="Y64" i="3"/>
  <c r="AJ64" i="3" s="1"/>
  <c r="AR64" i="3" s="1"/>
  <c r="AT64" i="3" s="1"/>
  <c r="W64" i="3"/>
  <c r="T64" i="3"/>
  <c r="N64" i="3"/>
  <c r="J64" i="3"/>
  <c r="AE64" i="3" s="1"/>
  <c r="F64" i="3"/>
  <c r="AI63" i="3"/>
  <c r="AF63" i="3"/>
  <c r="AE63" i="3"/>
  <c r="AD63" i="3"/>
  <c r="AC63" i="3"/>
  <c r="AB63" i="3"/>
  <c r="AA63" i="3"/>
  <c r="Z63" i="3"/>
  <c r="AJ63" i="3" s="1"/>
  <c r="AR63" i="3" s="1"/>
  <c r="AT63" i="3" s="1"/>
  <c r="Y63" i="3"/>
  <c r="W63" i="3"/>
  <c r="T63" i="3"/>
  <c r="N63" i="3"/>
  <c r="L63" i="3"/>
  <c r="J63" i="3"/>
  <c r="F63" i="3"/>
  <c r="AR62" i="3"/>
  <c r="AT62" i="3" s="1"/>
  <c r="AF62" i="3"/>
  <c r="AD62" i="3"/>
  <c r="AI62" i="3" s="1"/>
  <c r="AC62" i="3"/>
  <c r="AB62" i="3"/>
  <c r="Z62" i="3"/>
  <c r="AA62" i="3" s="1"/>
  <c r="Y62" i="3"/>
  <c r="AJ62" i="3" s="1"/>
  <c r="W62" i="3"/>
  <c r="U62" i="3" s="1"/>
  <c r="V62" i="3" s="1"/>
  <c r="T62" i="3"/>
  <c r="N62" i="3"/>
  <c r="J62" i="3"/>
  <c r="AE62" i="3" s="1"/>
  <c r="AG62" i="3" s="1"/>
  <c r="F62" i="3"/>
  <c r="AI61" i="3"/>
  <c r="AF61" i="3"/>
  <c r="AD61" i="3"/>
  <c r="AC61" i="3"/>
  <c r="AB61" i="3"/>
  <c r="AA61" i="3"/>
  <c r="Z61" i="3"/>
  <c r="AJ61" i="3" s="1"/>
  <c r="AR61" i="3" s="1"/>
  <c r="AT61" i="3" s="1"/>
  <c r="Y61" i="3"/>
  <c r="W61" i="3"/>
  <c r="T61" i="3"/>
  <c r="N61" i="3"/>
  <c r="L61" i="3"/>
  <c r="J61" i="3"/>
  <c r="F61" i="3"/>
  <c r="AF60" i="3"/>
  <c r="AD60" i="3"/>
  <c r="AI60" i="3" s="1"/>
  <c r="AC60" i="3"/>
  <c r="AB60" i="3"/>
  <c r="Z60" i="3"/>
  <c r="Y60" i="3"/>
  <c r="AJ60" i="3" s="1"/>
  <c r="AR60" i="3" s="1"/>
  <c r="AT60" i="3" s="1"/>
  <c r="W60" i="3"/>
  <c r="T60" i="3"/>
  <c r="N60" i="3"/>
  <c r="J60" i="3"/>
  <c r="AE60" i="3" s="1"/>
  <c r="AG60" i="3" s="1"/>
  <c r="F60" i="3"/>
  <c r="AI59" i="3"/>
  <c r="AF59" i="3"/>
  <c r="AE59" i="3"/>
  <c r="AD59" i="3"/>
  <c r="AC59" i="3"/>
  <c r="AB59" i="3"/>
  <c r="AA59" i="3"/>
  <c r="Z59" i="3"/>
  <c r="AJ59" i="3" s="1"/>
  <c r="AR59" i="3" s="1"/>
  <c r="AT59" i="3" s="1"/>
  <c r="Y59" i="3"/>
  <c r="W59" i="3"/>
  <c r="T59" i="3"/>
  <c r="N59" i="3"/>
  <c r="L59" i="3"/>
  <c r="J59" i="3"/>
  <c r="F59" i="3"/>
  <c r="AR58" i="3"/>
  <c r="AT58" i="3" s="1"/>
  <c r="AF58" i="3"/>
  <c r="AH58" i="3" s="1"/>
  <c r="AD58" i="3"/>
  <c r="AI58" i="3" s="1"/>
  <c r="AC58" i="3"/>
  <c r="AB58" i="3"/>
  <c r="Z58" i="3"/>
  <c r="AA58" i="3" s="1"/>
  <c r="Y58" i="3"/>
  <c r="AJ58" i="3" s="1"/>
  <c r="W58" i="3"/>
  <c r="U58" i="3" s="1"/>
  <c r="V58" i="3" s="1"/>
  <c r="T58" i="3"/>
  <c r="N58" i="3"/>
  <c r="J58" i="3"/>
  <c r="AE58" i="3" s="1"/>
  <c r="AG58" i="3" s="1"/>
  <c r="F58" i="3"/>
  <c r="AI57" i="3"/>
  <c r="AF57" i="3"/>
  <c r="AD57" i="3"/>
  <c r="AC57" i="3"/>
  <c r="AB57" i="3"/>
  <c r="Z57" i="3"/>
  <c r="Y57" i="3"/>
  <c r="AA57" i="3" s="1"/>
  <c r="W57" i="3"/>
  <c r="T57" i="3"/>
  <c r="N57" i="3"/>
  <c r="L57" i="3"/>
  <c r="J57" i="3"/>
  <c r="F57" i="3"/>
  <c r="AG56" i="3"/>
  <c r="AF56" i="3"/>
  <c r="AD56" i="3"/>
  <c r="AI56" i="3" s="1"/>
  <c r="AC56" i="3"/>
  <c r="AB56" i="3"/>
  <c r="Z56" i="3"/>
  <c r="Y56" i="3"/>
  <c r="AJ56" i="3" s="1"/>
  <c r="AR56" i="3" s="1"/>
  <c r="AT56" i="3" s="1"/>
  <c r="W56" i="3"/>
  <c r="T56" i="3"/>
  <c r="N56" i="3"/>
  <c r="J56" i="3"/>
  <c r="AE56" i="3" s="1"/>
  <c r="F56" i="3"/>
  <c r="AI55" i="3"/>
  <c r="AF55" i="3"/>
  <c r="AD55" i="3"/>
  <c r="AC55" i="3"/>
  <c r="AB55" i="3"/>
  <c r="Z55" i="3"/>
  <c r="AJ55" i="3" s="1"/>
  <c r="AR55" i="3" s="1"/>
  <c r="AT55" i="3" s="1"/>
  <c r="Y55" i="3"/>
  <c r="AA55" i="3" s="1"/>
  <c r="W55" i="3"/>
  <c r="T55" i="3"/>
  <c r="N55" i="3"/>
  <c r="L55" i="3"/>
  <c r="J55" i="3"/>
  <c r="F55" i="3"/>
  <c r="AF54" i="3"/>
  <c r="AD54" i="3"/>
  <c r="AI54" i="3" s="1"/>
  <c r="AC54" i="3"/>
  <c r="AB54" i="3"/>
  <c r="Z54" i="3"/>
  <c r="Y54" i="3"/>
  <c r="AJ54" i="3" s="1"/>
  <c r="AR54" i="3" s="1"/>
  <c r="AT54" i="3" s="1"/>
  <c r="W54" i="3"/>
  <c r="T54" i="3"/>
  <c r="N54" i="3"/>
  <c r="J54" i="3"/>
  <c r="F54" i="3"/>
  <c r="AI53" i="3"/>
  <c r="AF53" i="3"/>
  <c r="AD53" i="3"/>
  <c r="AC53" i="3"/>
  <c r="AB53" i="3"/>
  <c r="Z53" i="3"/>
  <c r="Y53" i="3"/>
  <c r="AA53" i="3" s="1"/>
  <c r="W53" i="3"/>
  <c r="T53" i="3"/>
  <c r="N53" i="3"/>
  <c r="L53" i="3"/>
  <c r="J53" i="3"/>
  <c r="F53" i="3"/>
  <c r="AF52" i="3"/>
  <c r="AD52" i="3"/>
  <c r="AI52" i="3" s="1"/>
  <c r="AC52" i="3"/>
  <c r="AB52" i="3"/>
  <c r="Z52" i="3"/>
  <c r="Y52" i="3"/>
  <c r="AJ52" i="3" s="1"/>
  <c r="AR52" i="3" s="1"/>
  <c r="AT52" i="3" s="1"/>
  <c r="W52" i="3"/>
  <c r="T52" i="3"/>
  <c r="N52" i="3"/>
  <c r="J52" i="3"/>
  <c r="AE52" i="3" s="1"/>
  <c r="AG52" i="3" s="1"/>
  <c r="F52" i="3"/>
  <c r="AI51" i="3"/>
  <c r="AF51" i="3"/>
  <c r="AE51" i="3"/>
  <c r="AD51" i="3"/>
  <c r="AC51" i="3"/>
  <c r="AB51" i="3"/>
  <c r="Z51" i="3"/>
  <c r="Y51" i="3"/>
  <c r="AA51" i="3" s="1"/>
  <c r="W51" i="3"/>
  <c r="T51" i="3"/>
  <c r="N51" i="3"/>
  <c r="L51" i="3"/>
  <c r="J51" i="3"/>
  <c r="F51" i="3"/>
  <c r="AR50" i="3"/>
  <c r="AT50" i="3" s="1"/>
  <c r="AF50" i="3"/>
  <c r="AH50" i="3" s="1"/>
  <c r="AD50" i="3"/>
  <c r="AI50" i="3" s="1"/>
  <c r="AC50" i="3"/>
  <c r="AB50" i="3"/>
  <c r="Z50" i="3"/>
  <c r="AA50" i="3" s="1"/>
  <c r="Y50" i="3"/>
  <c r="AJ50" i="3" s="1"/>
  <c r="W50" i="3"/>
  <c r="U50" i="3" s="1"/>
  <c r="V50" i="3" s="1"/>
  <c r="T50" i="3"/>
  <c r="N50" i="3"/>
  <c r="J50" i="3"/>
  <c r="AE50" i="3" s="1"/>
  <c r="AG50" i="3" s="1"/>
  <c r="F50" i="3"/>
  <c r="AI49" i="3"/>
  <c r="AF49" i="3"/>
  <c r="AE49" i="3"/>
  <c r="AD49" i="3"/>
  <c r="AC49" i="3"/>
  <c r="AB49" i="3"/>
  <c r="Z49" i="3"/>
  <c r="Y49" i="3"/>
  <c r="AA49" i="3" s="1"/>
  <c r="W49" i="3"/>
  <c r="T49" i="3"/>
  <c r="N49" i="3"/>
  <c r="L49" i="3"/>
  <c r="J49" i="3"/>
  <c r="F49" i="3"/>
  <c r="AF48" i="3"/>
  <c r="AD48" i="3"/>
  <c r="AI48" i="3" s="1"/>
  <c r="AC48" i="3"/>
  <c r="AB48" i="3"/>
  <c r="Z48" i="3"/>
  <c r="Y48" i="3"/>
  <c r="AJ48" i="3" s="1"/>
  <c r="AR48" i="3" s="1"/>
  <c r="AT48" i="3" s="1"/>
  <c r="W48" i="3"/>
  <c r="T48" i="3"/>
  <c r="N48" i="3"/>
  <c r="J48" i="3"/>
  <c r="AE48" i="3" s="1"/>
  <c r="AG48" i="3" s="1"/>
  <c r="F48" i="3"/>
  <c r="AI47" i="3"/>
  <c r="AF47" i="3"/>
  <c r="AD47" i="3"/>
  <c r="AC47" i="3"/>
  <c r="AB47" i="3"/>
  <c r="Z47" i="3"/>
  <c r="Y47" i="3"/>
  <c r="AA47" i="3" s="1"/>
  <c r="W47" i="3"/>
  <c r="T47" i="3"/>
  <c r="N47" i="3"/>
  <c r="L47" i="3"/>
  <c r="J47" i="3"/>
  <c r="F47" i="3"/>
  <c r="AF46" i="3"/>
  <c r="AD46" i="3"/>
  <c r="AI46" i="3" s="1"/>
  <c r="AC46" i="3"/>
  <c r="AB46" i="3"/>
  <c r="Z46" i="3"/>
  <c r="Y46" i="3"/>
  <c r="AJ46" i="3" s="1"/>
  <c r="AR46" i="3" s="1"/>
  <c r="AT46" i="3" s="1"/>
  <c r="W46" i="3"/>
  <c r="T46" i="3"/>
  <c r="N46" i="3"/>
  <c r="J46" i="3"/>
  <c r="AE46" i="3" s="1"/>
  <c r="AG46" i="3" s="1"/>
  <c r="F46" i="3"/>
  <c r="AI45" i="3"/>
  <c r="AF45" i="3"/>
  <c r="AD45" i="3"/>
  <c r="AC45" i="3"/>
  <c r="AB45" i="3"/>
  <c r="Z45" i="3"/>
  <c r="Y45" i="3"/>
  <c r="AA45" i="3" s="1"/>
  <c r="W45" i="3"/>
  <c r="T45" i="3"/>
  <c r="N45" i="3"/>
  <c r="J45" i="3"/>
  <c r="L45" i="3" s="1"/>
  <c r="F45" i="3"/>
  <c r="AF44" i="3"/>
  <c r="AD44" i="3"/>
  <c r="AI44" i="3" s="1"/>
  <c r="AC44" i="3"/>
  <c r="AB44" i="3"/>
  <c r="Z44" i="3"/>
  <c r="Y44" i="3"/>
  <c r="AJ44" i="3" s="1"/>
  <c r="AR44" i="3" s="1"/>
  <c r="AT44" i="3" s="1"/>
  <c r="W44" i="3"/>
  <c r="T44" i="3"/>
  <c r="N44" i="3"/>
  <c r="J44" i="3"/>
  <c r="AE44" i="3" s="1"/>
  <c r="AG44" i="3" s="1"/>
  <c r="F44" i="3"/>
  <c r="AI43" i="3"/>
  <c r="AF43" i="3"/>
  <c r="AE43" i="3"/>
  <c r="AD43" i="3"/>
  <c r="AC43" i="3"/>
  <c r="AB43" i="3"/>
  <c r="Z43" i="3"/>
  <c r="Y43" i="3"/>
  <c r="AA43" i="3" s="1"/>
  <c r="W43" i="3"/>
  <c r="T43" i="3"/>
  <c r="N43" i="3"/>
  <c r="L43" i="3"/>
  <c r="J43" i="3"/>
  <c r="F43" i="3"/>
  <c r="AF42" i="3"/>
  <c r="AD42" i="3"/>
  <c r="AI42" i="3" s="1"/>
  <c r="AC42" i="3"/>
  <c r="AB42" i="3"/>
  <c r="Z42" i="3"/>
  <c r="Y42" i="3"/>
  <c r="AJ42" i="3" s="1"/>
  <c r="AR42" i="3" s="1"/>
  <c r="AT42" i="3" s="1"/>
  <c r="W42" i="3"/>
  <c r="T42" i="3"/>
  <c r="N42" i="3"/>
  <c r="J42" i="3"/>
  <c r="AE42" i="3" s="1"/>
  <c r="AG42" i="3" s="1"/>
  <c r="F42" i="3"/>
  <c r="AI41" i="3"/>
  <c r="AF41" i="3"/>
  <c r="AD41" i="3"/>
  <c r="AC41" i="3"/>
  <c r="AB41" i="3"/>
  <c r="Z41" i="3"/>
  <c r="Y41" i="3"/>
  <c r="AA41" i="3" s="1"/>
  <c r="W41" i="3"/>
  <c r="T41" i="3"/>
  <c r="N41" i="3"/>
  <c r="L41" i="3"/>
  <c r="J41" i="3"/>
  <c r="F41" i="3"/>
  <c r="AF40" i="3"/>
  <c r="AD40" i="3"/>
  <c r="AI40" i="3" s="1"/>
  <c r="AC40" i="3"/>
  <c r="AB40" i="3"/>
  <c r="Z40" i="3"/>
  <c r="Y40" i="3"/>
  <c r="W40" i="3"/>
  <c r="T40" i="3"/>
  <c r="N40" i="3"/>
  <c r="J40" i="3"/>
  <c r="AE40" i="3" s="1"/>
  <c r="AG40" i="3" s="1"/>
  <c r="F40" i="3"/>
  <c r="AI39" i="3"/>
  <c r="AF39" i="3"/>
  <c r="AE39" i="3"/>
  <c r="AD39" i="3"/>
  <c r="AC39" i="3"/>
  <c r="AB39" i="3"/>
  <c r="Z39" i="3"/>
  <c r="Y39" i="3"/>
  <c r="AA39" i="3" s="1"/>
  <c r="W39" i="3"/>
  <c r="T39" i="3"/>
  <c r="N39" i="3"/>
  <c r="L39" i="3"/>
  <c r="J39" i="3"/>
  <c r="F39" i="3"/>
  <c r="AF38" i="3"/>
  <c r="AD38" i="3"/>
  <c r="AI38" i="3" s="1"/>
  <c r="AC38" i="3"/>
  <c r="AB38" i="3"/>
  <c r="Z38" i="3"/>
  <c r="Y38" i="3"/>
  <c r="AJ38" i="3" s="1"/>
  <c r="AR38" i="3" s="1"/>
  <c r="AT38" i="3" s="1"/>
  <c r="W38" i="3"/>
  <c r="T38" i="3"/>
  <c r="N38" i="3"/>
  <c r="J38" i="3"/>
  <c r="AE38" i="3" s="1"/>
  <c r="AG38" i="3" s="1"/>
  <c r="F38" i="3"/>
  <c r="AI37" i="3"/>
  <c r="AF37" i="3"/>
  <c r="AD37" i="3"/>
  <c r="AC37" i="3"/>
  <c r="AB37" i="3"/>
  <c r="Z37" i="3"/>
  <c r="Y37" i="3"/>
  <c r="W37" i="3"/>
  <c r="T37" i="3"/>
  <c r="N37" i="3"/>
  <c r="L37" i="3"/>
  <c r="J37" i="3"/>
  <c r="F37" i="3"/>
  <c r="AF36" i="3"/>
  <c r="AD36" i="3"/>
  <c r="AI36" i="3" s="1"/>
  <c r="AC36" i="3"/>
  <c r="AB36" i="3"/>
  <c r="Z36" i="3"/>
  <c r="Y36" i="3"/>
  <c r="AJ36" i="3" s="1"/>
  <c r="AR36" i="3" s="1"/>
  <c r="AT36" i="3" s="1"/>
  <c r="W36" i="3"/>
  <c r="T36" i="3"/>
  <c r="N36" i="3"/>
  <c r="J36" i="3"/>
  <c r="AE36" i="3" s="1"/>
  <c r="AG36" i="3" s="1"/>
  <c r="F36" i="3"/>
  <c r="AI35" i="3"/>
  <c r="AF35" i="3"/>
  <c r="AD35" i="3"/>
  <c r="AC35" i="3"/>
  <c r="AB35" i="3"/>
  <c r="Z35" i="3"/>
  <c r="Y35" i="3"/>
  <c r="AA35" i="3" s="1"/>
  <c r="W35" i="3"/>
  <c r="T35" i="3"/>
  <c r="N35" i="3"/>
  <c r="L35" i="3"/>
  <c r="J35" i="3"/>
  <c r="F35" i="3"/>
  <c r="AF34" i="3"/>
  <c r="AD34" i="3"/>
  <c r="AI34" i="3" s="1"/>
  <c r="AC34" i="3"/>
  <c r="AB34" i="3"/>
  <c r="Z34" i="3"/>
  <c r="Y34" i="3"/>
  <c r="AJ34" i="3" s="1"/>
  <c r="AR34" i="3" s="1"/>
  <c r="AT34" i="3" s="1"/>
  <c r="W34" i="3"/>
  <c r="T34" i="3"/>
  <c r="N34" i="3"/>
  <c r="J34" i="3"/>
  <c r="AE34" i="3" s="1"/>
  <c r="AG34" i="3" s="1"/>
  <c r="F34" i="3"/>
  <c r="AI33" i="3"/>
  <c r="AF33" i="3"/>
  <c r="AD33" i="3"/>
  <c r="AC33" i="3"/>
  <c r="AB33" i="3"/>
  <c r="Z33" i="3"/>
  <c r="Y33" i="3"/>
  <c r="AA33" i="3" s="1"/>
  <c r="W33" i="3"/>
  <c r="T33" i="3"/>
  <c r="N33" i="3"/>
  <c r="J33" i="3"/>
  <c r="F33" i="3"/>
  <c r="AF32" i="3"/>
  <c r="AD32" i="3"/>
  <c r="AI32" i="3" s="1"/>
  <c r="AC32" i="3"/>
  <c r="AB32" i="3"/>
  <c r="Z32" i="3"/>
  <c r="Y32" i="3"/>
  <c r="W32" i="3"/>
  <c r="T32" i="3"/>
  <c r="N32" i="3"/>
  <c r="J32" i="3"/>
  <c r="F32" i="3"/>
  <c r="AF31" i="3"/>
  <c r="AE31" i="3"/>
  <c r="AG31" i="3" s="1"/>
  <c r="AD31" i="3"/>
  <c r="AI31" i="3" s="1"/>
  <c r="AC31" i="3"/>
  <c r="AB31" i="3"/>
  <c r="Z31" i="3"/>
  <c r="Y31" i="3"/>
  <c r="AA31" i="3" s="1"/>
  <c r="W31" i="3"/>
  <c r="T31" i="3"/>
  <c r="N31" i="3"/>
  <c r="L31" i="3"/>
  <c r="J31" i="3"/>
  <c r="F31" i="3"/>
  <c r="AF30" i="3"/>
  <c r="AD30" i="3"/>
  <c r="AC30" i="3"/>
  <c r="AB30" i="3"/>
  <c r="Z30" i="3"/>
  <c r="Y30" i="3"/>
  <c r="AJ30" i="3" s="1"/>
  <c r="AR30" i="3" s="1"/>
  <c r="AT30" i="3" s="1"/>
  <c r="W30" i="3"/>
  <c r="T30" i="3"/>
  <c r="N30" i="3"/>
  <c r="J30" i="3"/>
  <c r="AE30" i="3" s="1"/>
  <c r="AG30" i="3" s="1"/>
  <c r="F30" i="3"/>
  <c r="AF29" i="3"/>
  <c r="AD29" i="3"/>
  <c r="AI29" i="3" s="1"/>
  <c r="AC29" i="3"/>
  <c r="AB29" i="3"/>
  <c r="Z29" i="3"/>
  <c r="Y29" i="3"/>
  <c r="W29" i="3"/>
  <c r="T29" i="3"/>
  <c r="N29" i="3"/>
  <c r="J29" i="3"/>
  <c r="AE29" i="3" s="1"/>
  <c r="F29" i="3"/>
  <c r="AF28" i="3"/>
  <c r="AD28" i="3"/>
  <c r="AI28" i="3" s="1"/>
  <c r="AC28" i="3"/>
  <c r="AB28" i="3"/>
  <c r="Z28" i="3"/>
  <c r="Y28" i="3"/>
  <c r="W28" i="3"/>
  <c r="T28" i="3"/>
  <c r="N28" i="3"/>
  <c r="J28" i="3"/>
  <c r="AE28" i="3" s="1"/>
  <c r="AG28" i="3" s="1"/>
  <c r="F28" i="3"/>
  <c r="AF27" i="3"/>
  <c r="AE27" i="3"/>
  <c r="AG27" i="3" s="1"/>
  <c r="AD27" i="3"/>
  <c r="AI27" i="3" s="1"/>
  <c r="AC27" i="3"/>
  <c r="AB27" i="3"/>
  <c r="Z27" i="3"/>
  <c r="Y27" i="3"/>
  <c r="W27" i="3"/>
  <c r="T27" i="3"/>
  <c r="N27" i="3"/>
  <c r="L27" i="3"/>
  <c r="J27" i="3"/>
  <c r="F27" i="3"/>
  <c r="AF26" i="3"/>
  <c r="AD26" i="3"/>
  <c r="AC26" i="3"/>
  <c r="AB26" i="3"/>
  <c r="Z26" i="3"/>
  <c r="Y26" i="3"/>
  <c r="W26" i="3"/>
  <c r="T26" i="3"/>
  <c r="N26" i="3"/>
  <c r="J26" i="3"/>
  <c r="AE26" i="3" s="1"/>
  <c r="F26" i="3"/>
  <c r="AF25" i="3"/>
  <c r="AD25" i="3"/>
  <c r="AI25" i="3" s="1"/>
  <c r="AC25" i="3"/>
  <c r="AB25" i="3"/>
  <c r="Z25" i="3"/>
  <c r="Y25" i="3"/>
  <c r="W25" i="3"/>
  <c r="T25" i="3"/>
  <c r="N25" i="3"/>
  <c r="J25" i="3"/>
  <c r="AE25" i="3" s="1"/>
  <c r="F25" i="3"/>
  <c r="AF24" i="3"/>
  <c r="AD24" i="3"/>
  <c r="AI24" i="3" s="1"/>
  <c r="AC24" i="3"/>
  <c r="AB24" i="3"/>
  <c r="Z24" i="3"/>
  <c r="Y24" i="3"/>
  <c r="W24" i="3"/>
  <c r="T24" i="3"/>
  <c r="N24" i="3"/>
  <c r="J24" i="3"/>
  <c r="AE24" i="3" s="1"/>
  <c r="AG24" i="3" s="1"/>
  <c r="F24" i="3"/>
  <c r="AF23" i="3"/>
  <c r="AE23" i="3"/>
  <c r="AG23" i="3" s="1"/>
  <c r="AD23" i="3"/>
  <c r="AI23" i="3" s="1"/>
  <c r="AC23" i="3"/>
  <c r="AB23" i="3"/>
  <c r="Z23" i="3"/>
  <c r="Y23" i="3"/>
  <c r="W23" i="3"/>
  <c r="T23" i="3"/>
  <c r="N23" i="3"/>
  <c r="L23" i="3"/>
  <c r="J23" i="3"/>
  <c r="F23" i="3"/>
  <c r="AF22" i="3"/>
  <c r="AD22" i="3"/>
  <c r="AC22" i="3"/>
  <c r="AB22" i="3"/>
  <c r="Z22" i="3"/>
  <c r="Y22" i="3"/>
  <c r="AJ22" i="3" s="1"/>
  <c r="AR22" i="3" s="1"/>
  <c r="AT22" i="3" s="1"/>
  <c r="W22" i="3"/>
  <c r="T22" i="3"/>
  <c r="N22" i="3"/>
  <c r="J22" i="3"/>
  <c r="AE22" i="3" s="1"/>
  <c r="AG22" i="3" s="1"/>
  <c r="F22" i="3"/>
  <c r="AF21" i="3"/>
  <c r="AD21" i="3"/>
  <c r="AI21" i="3" s="1"/>
  <c r="AC21" i="3"/>
  <c r="AB21" i="3"/>
  <c r="Z21" i="3"/>
  <c r="Y21" i="3"/>
  <c r="W21" i="3"/>
  <c r="T21" i="3"/>
  <c r="N21" i="3"/>
  <c r="J21" i="3"/>
  <c r="AE21" i="3" s="1"/>
  <c r="F21" i="3"/>
  <c r="AG20" i="3"/>
  <c r="AF20" i="3"/>
  <c r="AD20" i="3"/>
  <c r="AI20" i="3" s="1"/>
  <c r="AC20" i="3"/>
  <c r="AB20" i="3"/>
  <c r="Z20" i="3"/>
  <c r="Y20" i="3"/>
  <c r="AJ20" i="3" s="1"/>
  <c r="AR20" i="3" s="1"/>
  <c r="AT20" i="3" s="1"/>
  <c r="W20" i="3"/>
  <c r="T20" i="3"/>
  <c r="N20" i="3"/>
  <c r="J20" i="3"/>
  <c r="AE20" i="3" s="1"/>
  <c r="F20" i="3"/>
  <c r="AF19" i="3"/>
  <c r="AE19" i="3"/>
  <c r="AG19" i="3" s="1"/>
  <c r="AD19" i="3"/>
  <c r="AI19" i="3" s="1"/>
  <c r="AC19" i="3"/>
  <c r="AB19" i="3"/>
  <c r="Z19" i="3"/>
  <c r="Y19" i="3"/>
  <c r="W19" i="3"/>
  <c r="T19" i="3"/>
  <c r="N19" i="3"/>
  <c r="L19" i="3"/>
  <c r="J19" i="3"/>
  <c r="F19" i="3"/>
  <c r="AF18" i="3"/>
  <c r="AD18" i="3"/>
  <c r="AC18" i="3"/>
  <c r="AB18" i="3"/>
  <c r="Z18" i="3"/>
  <c r="Y18" i="3"/>
  <c r="AJ18" i="3" s="1"/>
  <c r="AR18" i="3" s="1"/>
  <c r="AT18" i="3" s="1"/>
  <c r="W18" i="3"/>
  <c r="T18" i="3"/>
  <c r="N18" i="3"/>
  <c r="J18" i="3"/>
  <c r="AE18" i="3" s="1"/>
  <c r="F18" i="3"/>
  <c r="AF17" i="3"/>
  <c r="AD17" i="3"/>
  <c r="AI17" i="3" s="1"/>
  <c r="AC17" i="3"/>
  <c r="AB17" i="3"/>
  <c r="Z17" i="3"/>
  <c r="Y17" i="3"/>
  <c r="W17" i="3"/>
  <c r="T17" i="3"/>
  <c r="N17" i="3"/>
  <c r="J17" i="3"/>
  <c r="AE17" i="3" s="1"/>
  <c r="F17" i="3"/>
  <c r="AF16" i="3"/>
  <c r="AD16" i="3"/>
  <c r="AI16" i="3" s="1"/>
  <c r="AC16" i="3"/>
  <c r="AB16" i="3"/>
  <c r="Z16" i="3"/>
  <c r="Y16" i="3"/>
  <c r="AJ16" i="3" s="1"/>
  <c r="AR16" i="3" s="1"/>
  <c r="AT16" i="3" s="1"/>
  <c r="W16" i="3"/>
  <c r="T16" i="3"/>
  <c r="N16" i="3"/>
  <c r="J16" i="3"/>
  <c r="AE16" i="3" s="1"/>
  <c r="AG16" i="3" s="1"/>
  <c r="F16" i="3"/>
  <c r="AF15" i="3"/>
  <c r="AE15" i="3"/>
  <c r="AG15" i="3" s="1"/>
  <c r="AD15" i="3"/>
  <c r="AI15" i="3" s="1"/>
  <c r="AC15" i="3"/>
  <c r="AB15" i="3"/>
  <c r="Z15" i="3"/>
  <c r="Y15" i="3"/>
  <c r="AA15" i="3" s="1"/>
  <c r="W15" i="3"/>
  <c r="T15" i="3"/>
  <c r="N15" i="3"/>
  <c r="L15" i="3"/>
  <c r="J15" i="3"/>
  <c r="F15" i="3"/>
  <c r="AF14" i="3"/>
  <c r="AD14" i="3"/>
  <c r="AC14" i="3"/>
  <c r="AB14" i="3"/>
  <c r="Z14" i="3"/>
  <c r="Y14" i="3"/>
  <c r="AJ14" i="3" s="1"/>
  <c r="AR14" i="3" s="1"/>
  <c r="AT14" i="3" s="1"/>
  <c r="W14" i="3"/>
  <c r="T14" i="3"/>
  <c r="N14" i="3"/>
  <c r="J14" i="3"/>
  <c r="AE14" i="3" s="1"/>
  <c r="AG14" i="3" s="1"/>
  <c r="F14" i="3"/>
  <c r="AF13" i="3"/>
  <c r="AD13" i="3"/>
  <c r="AI13" i="3" s="1"/>
  <c r="AC13" i="3"/>
  <c r="AB13" i="3"/>
  <c r="Z13" i="3"/>
  <c r="Y13" i="3"/>
  <c r="W13" i="3"/>
  <c r="T13" i="3"/>
  <c r="N13" i="3"/>
  <c r="J13" i="3"/>
  <c r="AE13" i="3" s="1"/>
  <c r="F13" i="3"/>
  <c r="AF12" i="3"/>
  <c r="AD12" i="3"/>
  <c r="AI12" i="3" s="1"/>
  <c r="AC12" i="3"/>
  <c r="AB12" i="3"/>
  <c r="Z12" i="3"/>
  <c r="Y12" i="3"/>
  <c r="AJ12" i="3" s="1"/>
  <c r="AR12" i="3" s="1"/>
  <c r="AT12" i="3" s="1"/>
  <c r="W12" i="3"/>
  <c r="T12" i="3"/>
  <c r="N12" i="3"/>
  <c r="J12" i="3"/>
  <c r="AE12" i="3" s="1"/>
  <c r="AG12" i="3" s="1"/>
  <c r="F12" i="3"/>
  <c r="AF11" i="3"/>
  <c r="AE11" i="3"/>
  <c r="AG11" i="3" s="1"/>
  <c r="AD11" i="3"/>
  <c r="AI11" i="3" s="1"/>
  <c r="AC11" i="3"/>
  <c r="AB11" i="3"/>
  <c r="Z11" i="3"/>
  <c r="Y11" i="3"/>
  <c r="AA11" i="3" s="1"/>
  <c r="W11" i="3"/>
  <c r="T11" i="3"/>
  <c r="N11" i="3"/>
  <c r="L11" i="3"/>
  <c r="J11" i="3"/>
  <c r="F11" i="3"/>
  <c r="AF10" i="3"/>
  <c r="AD10" i="3"/>
  <c r="AC10" i="3"/>
  <c r="AB10" i="3"/>
  <c r="Z10" i="3"/>
  <c r="Y10" i="3"/>
  <c r="AJ10" i="3" s="1"/>
  <c r="AR10" i="3" s="1"/>
  <c r="AT10" i="3" s="1"/>
  <c r="W10" i="3"/>
  <c r="T10" i="3"/>
  <c r="N10" i="3"/>
  <c r="J10" i="3"/>
  <c r="AE10" i="3" s="1"/>
  <c r="AG10" i="3" s="1"/>
  <c r="F10" i="3"/>
  <c r="AF9" i="3"/>
  <c r="AD9" i="3"/>
  <c r="AI9" i="3" s="1"/>
  <c r="AC9" i="3"/>
  <c r="AB9" i="3"/>
  <c r="Z9" i="3"/>
  <c r="Y9" i="3"/>
  <c r="W9" i="3"/>
  <c r="T9" i="3"/>
  <c r="N9" i="3"/>
  <c r="J9" i="3"/>
  <c r="AE9" i="3" s="1"/>
  <c r="F9" i="3"/>
  <c r="AF8" i="3"/>
  <c r="AD8" i="3"/>
  <c r="AI8" i="3" s="1"/>
  <c r="AC8" i="3"/>
  <c r="AB8" i="3"/>
  <c r="Z8" i="3"/>
  <c r="Y8" i="3"/>
  <c r="AJ8" i="3" s="1"/>
  <c r="AR8" i="3" s="1"/>
  <c r="AT8" i="3" s="1"/>
  <c r="W8" i="3"/>
  <c r="T8" i="3"/>
  <c r="N8" i="3"/>
  <c r="J8" i="3"/>
  <c r="AE8" i="3" s="1"/>
  <c r="AG8" i="3" s="1"/>
  <c r="F8" i="3"/>
  <c r="AT7" i="3"/>
  <c r="AF7" i="3"/>
  <c r="AE7" i="3"/>
  <c r="AG7" i="3" s="1"/>
  <c r="AD7" i="3"/>
  <c r="AI7" i="3" s="1"/>
  <c r="AC7" i="3"/>
  <c r="AB7" i="3"/>
  <c r="AA7" i="3"/>
  <c r="Z7" i="3"/>
  <c r="AJ7" i="3" s="1"/>
  <c r="AR7" i="3" s="1"/>
  <c r="Y7" i="3"/>
  <c r="W7" i="3"/>
  <c r="T7" i="3"/>
  <c r="N7" i="3"/>
  <c r="L7" i="3"/>
  <c r="J7" i="3"/>
  <c r="F7" i="3"/>
  <c r="AF6" i="3"/>
  <c r="AD6" i="3"/>
  <c r="AC6" i="3"/>
  <c r="AB6" i="3"/>
  <c r="Z6" i="3"/>
  <c r="Y6" i="3"/>
  <c r="AJ6" i="3" s="1"/>
  <c r="AR6" i="3" s="1"/>
  <c r="AT6" i="3" s="1"/>
  <c r="W6" i="3"/>
  <c r="T6" i="3"/>
  <c r="N6" i="3"/>
  <c r="J6" i="3"/>
  <c r="AE6" i="3" s="1"/>
  <c r="AG6" i="3" s="1"/>
  <c r="F6" i="3"/>
  <c r="F67" i="3" s="1"/>
  <c r="AF5" i="3"/>
  <c r="AD5" i="3"/>
  <c r="AD67" i="3" s="1"/>
  <c r="AC5" i="3"/>
  <c r="AB5" i="3"/>
  <c r="Z5" i="3"/>
  <c r="Y5" i="3"/>
  <c r="W5" i="3"/>
  <c r="T5" i="3"/>
  <c r="N5" i="3"/>
  <c r="J5" i="3"/>
  <c r="J67" i="3" s="1"/>
  <c r="F5" i="3"/>
  <c r="AF2" i="3"/>
  <c r="L252" i="2"/>
  <c r="L260" i="2"/>
  <c r="AH35" i="4" l="1"/>
  <c r="AH17" i="4"/>
  <c r="AH29" i="4"/>
  <c r="U21" i="4"/>
  <c r="AG18" i="4"/>
  <c r="AH6" i="4"/>
  <c r="U32" i="4"/>
  <c r="AH32" i="4" s="1"/>
  <c r="AH31" i="4"/>
  <c r="AH23" i="4"/>
  <c r="U24" i="4"/>
  <c r="AH24" i="4" s="1"/>
  <c r="AH39" i="4"/>
  <c r="U11" i="4"/>
  <c r="V11" i="4" s="1"/>
  <c r="AH19" i="4"/>
  <c r="U5" i="4"/>
  <c r="V5" i="4" s="1"/>
  <c r="AH12" i="4"/>
  <c r="AH8" i="4"/>
  <c r="AH51" i="4"/>
  <c r="AE67" i="4"/>
  <c r="AG44" i="4"/>
  <c r="AJ67" i="4"/>
  <c r="AH49" i="4"/>
  <c r="AH47" i="4"/>
  <c r="AH43" i="4"/>
  <c r="AH33" i="4"/>
  <c r="U45" i="4"/>
  <c r="V45" i="4" s="1"/>
  <c r="AA67" i="4"/>
  <c r="AH27" i="4"/>
  <c r="L67" i="4"/>
  <c r="M72" i="4" s="1"/>
  <c r="AG67" i="4"/>
  <c r="AD69" i="4" s="1"/>
  <c r="L77" i="4"/>
  <c r="M78" i="4" s="1"/>
  <c r="M163" i="4"/>
  <c r="L168" i="4"/>
  <c r="M169" i="4" s="1"/>
  <c r="K400" i="4"/>
  <c r="N309" i="4"/>
  <c r="K394" i="4"/>
  <c r="N303" i="4"/>
  <c r="V50" i="4"/>
  <c r="AH50" i="4"/>
  <c r="V18" i="4"/>
  <c r="AH18" i="4"/>
  <c r="K417" i="4"/>
  <c r="N326" i="4"/>
  <c r="L326" i="4"/>
  <c r="K399" i="4"/>
  <c r="N308" i="4"/>
  <c r="K385" i="4"/>
  <c r="N294" i="4"/>
  <c r="L249" i="4"/>
  <c r="V66" i="4"/>
  <c r="AH66" i="4"/>
  <c r="V44" i="4"/>
  <c r="AH44" i="4"/>
  <c r="K424" i="4"/>
  <c r="N333" i="4"/>
  <c r="L333" i="4"/>
  <c r="K402" i="4"/>
  <c r="N311" i="4"/>
  <c r="L311" i="4"/>
  <c r="N301" i="4"/>
  <c r="K392" i="4"/>
  <c r="L301" i="4"/>
  <c r="K386" i="4"/>
  <c r="N295" i="4"/>
  <c r="V54" i="4"/>
  <c r="AH54" i="4"/>
  <c r="V22" i="4"/>
  <c r="AH22" i="4"/>
  <c r="N316" i="4"/>
  <c r="K407" i="4"/>
  <c r="K393" i="4"/>
  <c r="N302" i="4"/>
  <c r="N284" i="4"/>
  <c r="L284" i="4"/>
  <c r="K375" i="4"/>
  <c r="V56" i="4"/>
  <c r="AH56" i="4"/>
  <c r="N158" i="4"/>
  <c r="V9" i="4"/>
  <c r="AH9" i="4"/>
  <c r="K427" i="4"/>
  <c r="N336" i="4"/>
  <c r="K413" i="4"/>
  <c r="L322" i="4"/>
  <c r="N322" i="4"/>
  <c r="K410" i="4"/>
  <c r="N319" i="4"/>
  <c r="K395" i="4"/>
  <c r="N304" i="4"/>
  <c r="L304" i="4"/>
  <c r="K381" i="4"/>
  <c r="N290" i="4"/>
  <c r="V58" i="4"/>
  <c r="AH58" i="4"/>
  <c r="V26" i="4"/>
  <c r="AH26" i="4"/>
  <c r="K420" i="4"/>
  <c r="N329" i="4"/>
  <c r="K414" i="4"/>
  <c r="N323" i="4"/>
  <c r="N297" i="4"/>
  <c r="L297" i="4"/>
  <c r="K388" i="4"/>
  <c r="K382" i="4"/>
  <c r="N291" i="4"/>
  <c r="N249" i="4"/>
  <c r="V52" i="4"/>
  <c r="AH52" i="4"/>
  <c r="V20" i="4"/>
  <c r="AH20" i="4"/>
  <c r="K421" i="4"/>
  <c r="N330" i="4"/>
  <c r="L330" i="4"/>
  <c r="K419" i="4"/>
  <c r="N328" i="4"/>
  <c r="K387" i="4"/>
  <c r="N296" i="4"/>
  <c r="L296" i="4"/>
  <c r="K373" i="4"/>
  <c r="N282" i="4"/>
  <c r="V62" i="4"/>
  <c r="AH62" i="4"/>
  <c r="V30" i="4"/>
  <c r="AH30" i="4"/>
  <c r="K428" i="4"/>
  <c r="N337" i="4"/>
  <c r="K409" i="4"/>
  <c r="N318" i="4"/>
  <c r="L318" i="4"/>
  <c r="K406" i="4"/>
  <c r="N315" i="4"/>
  <c r="L315" i="4"/>
  <c r="K396" i="4"/>
  <c r="N305" i="4"/>
  <c r="L305" i="4"/>
  <c r="K390" i="4"/>
  <c r="N299" i="4"/>
  <c r="V64" i="4"/>
  <c r="AH64" i="4"/>
  <c r="V32" i="4"/>
  <c r="V7" i="4"/>
  <c r="AH7" i="4"/>
  <c r="L291" i="4"/>
  <c r="K416" i="4"/>
  <c r="N325" i="4"/>
  <c r="K384" i="4"/>
  <c r="N293" i="4"/>
  <c r="L293" i="4"/>
  <c r="K378" i="4"/>
  <c r="N287" i="4"/>
  <c r="V34" i="4"/>
  <c r="AH34" i="4"/>
  <c r="K415" i="4"/>
  <c r="N324" i="4"/>
  <c r="K401" i="4"/>
  <c r="N310" i="4"/>
  <c r="L310" i="4"/>
  <c r="K383" i="4"/>
  <c r="N292" i="4"/>
  <c r="L292" i="4"/>
  <c r="K369" i="4"/>
  <c r="N278" i="4"/>
  <c r="V60" i="4"/>
  <c r="AH60" i="4"/>
  <c r="V28" i="4"/>
  <c r="AH28" i="4"/>
  <c r="L282" i="4"/>
  <c r="K418" i="4"/>
  <c r="N327" i="4"/>
  <c r="L327" i="4"/>
  <c r="K408" i="4"/>
  <c r="N317" i="4"/>
  <c r="L317" i="4"/>
  <c r="N285" i="4"/>
  <c r="L285" i="4"/>
  <c r="K376" i="4"/>
  <c r="K370" i="4"/>
  <c r="N279" i="4"/>
  <c r="V38" i="4"/>
  <c r="AH38" i="4"/>
  <c r="K423" i="4"/>
  <c r="N332" i="4"/>
  <c r="K391" i="4"/>
  <c r="N300" i="4"/>
  <c r="L300" i="4"/>
  <c r="K377" i="4"/>
  <c r="N286" i="4"/>
  <c r="V40" i="4"/>
  <c r="AH40" i="4"/>
  <c r="K429" i="4"/>
  <c r="L338" i="4"/>
  <c r="N338" i="4"/>
  <c r="K426" i="4"/>
  <c r="N335" i="4"/>
  <c r="K411" i="4"/>
  <c r="N320" i="4"/>
  <c r="K397" i="4"/>
  <c r="N306" i="4"/>
  <c r="N288" i="4"/>
  <c r="K379" i="4"/>
  <c r="L288" i="4"/>
  <c r="V42" i="4"/>
  <c r="AH42" i="4"/>
  <c r="K430" i="4"/>
  <c r="N339" i="4"/>
  <c r="K404" i="4"/>
  <c r="N313" i="4"/>
  <c r="K398" i="4"/>
  <c r="N307" i="4"/>
  <c r="N281" i="4"/>
  <c r="L281" i="4"/>
  <c r="K372" i="4"/>
  <c r="V36" i="4"/>
  <c r="AH36" i="4"/>
  <c r="K405" i="4"/>
  <c r="N314" i="4"/>
  <c r="L314" i="4"/>
  <c r="K403" i="4"/>
  <c r="N312" i="4"/>
  <c r="K389" i="4"/>
  <c r="N298" i="4"/>
  <c r="K371" i="4"/>
  <c r="N280" i="4"/>
  <c r="L280" i="4"/>
  <c r="V46" i="4"/>
  <c r="AH46" i="4"/>
  <c r="AR67" i="4"/>
  <c r="AT5" i="4"/>
  <c r="AT67" i="4" s="1"/>
  <c r="K425" i="4"/>
  <c r="N334" i="4"/>
  <c r="L334" i="4"/>
  <c r="K422" i="4"/>
  <c r="N331" i="4"/>
  <c r="L331" i="4"/>
  <c r="K412" i="4"/>
  <c r="N321" i="4"/>
  <c r="N289" i="4"/>
  <c r="K380" i="4"/>
  <c r="L289" i="4"/>
  <c r="K374" i="4"/>
  <c r="N283" i="4"/>
  <c r="V48" i="4"/>
  <c r="AH48" i="4"/>
  <c r="V16" i="4"/>
  <c r="AH16" i="4"/>
  <c r="AH13" i="4"/>
  <c r="AE54" i="3"/>
  <c r="AG54" i="3" s="1"/>
  <c r="AJ53" i="3"/>
  <c r="AR53" i="3" s="1"/>
  <c r="AT53" i="3" s="1"/>
  <c r="AE33" i="3"/>
  <c r="AJ40" i="3"/>
  <c r="AR40" i="3" s="1"/>
  <c r="AT40" i="3" s="1"/>
  <c r="AA37" i="3"/>
  <c r="AJ32" i="3"/>
  <c r="AR32" i="3" s="1"/>
  <c r="AT32" i="3" s="1"/>
  <c r="AJ28" i="3"/>
  <c r="AR28" i="3" s="1"/>
  <c r="AT28" i="3" s="1"/>
  <c r="AA27" i="3"/>
  <c r="AJ26" i="3"/>
  <c r="AR26" i="3" s="1"/>
  <c r="AT26" i="3" s="1"/>
  <c r="AJ24" i="3"/>
  <c r="AR24" i="3" s="1"/>
  <c r="AT24" i="3" s="1"/>
  <c r="AA23" i="3"/>
  <c r="AA19" i="3"/>
  <c r="AJ37" i="3"/>
  <c r="AR37" i="3" s="1"/>
  <c r="AT37" i="3" s="1"/>
  <c r="AE32" i="3"/>
  <c r="AG32" i="3" s="1"/>
  <c r="F1159" i="3"/>
  <c r="U18" i="3"/>
  <c r="V18" i="3" s="1"/>
  <c r="AA18" i="3"/>
  <c r="AJ39" i="3"/>
  <c r="AR39" i="3" s="1"/>
  <c r="AT39" i="3" s="1"/>
  <c r="AA38" i="3"/>
  <c r="U38" i="3"/>
  <c r="V38" i="3" s="1"/>
  <c r="AJ23" i="3"/>
  <c r="AR23" i="3" s="1"/>
  <c r="AT23" i="3" s="1"/>
  <c r="AJ21" i="3"/>
  <c r="AR21" i="3" s="1"/>
  <c r="AT21" i="3" s="1"/>
  <c r="AJ15" i="3"/>
  <c r="AR15" i="3" s="1"/>
  <c r="AT15" i="3" s="1"/>
  <c r="AA10" i="3"/>
  <c r="U10" i="3"/>
  <c r="V10" i="3" s="1"/>
  <c r="F795" i="3"/>
  <c r="AJ35" i="3"/>
  <c r="AR35" i="3" s="1"/>
  <c r="AT35" i="3" s="1"/>
  <c r="AA34" i="3"/>
  <c r="U34" i="3"/>
  <c r="V34" i="3" s="1"/>
  <c r="AA30" i="3"/>
  <c r="U30" i="3"/>
  <c r="V30" i="3" s="1"/>
  <c r="AA14" i="3"/>
  <c r="U14" i="3"/>
  <c r="V14" i="3" s="1"/>
  <c r="AJ9" i="3"/>
  <c r="AR9" i="3" s="1"/>
  <c r="AT9" i="3" s="1"/>
  <c r="AA6" i="3"/>
  <c r="U6" i="3"/>
  <c r="V6" i="3" s="1"/>
  <c r="AA22" i="3"/>
  <c r="AJ13" i="3"/>
  <c r="AR13" i="3" s="1"/>
  <c r="AT13" i="3" s="1"/>
  <c r="AA26" i="3"/>
  <c r="U26" i="3"/>
  <c r="V26" i="3" s="1"/>
  <c r="AJ25" i="3"/>
  <c r="AR25" i="3" s="1"/>
  <c r="AT25" i="3" s="1"/>
  <c r="U22" i="3"/>
  <c r="V22" i="3" s="1"/>
  <c r="J613" i="3"/>
  <c r="AJ19" i="3"/>
  <c r="AR19" i="3" s="1"/>
  <c r="AT19" i="3" s="1"/>
  <c r="AJ17" i="3"/>
  <c r="AR17" i="3" s="1"/>
  <c r="AT17" i="3" s="1"/>
  <c r="AJ11" i="3"/>
  <c r="AR11" i="3" s="1"/>
  <c r="AT11" i="3" s="1"/>
  <c r="AA5" i="3"/>
  <c r="AJ31" i="3"/>
  <c r="AR31" i="3" s="1"/>
  <c r="AT31" i="3" s="1"/>
  <c r="AJ27" i="3"/>
  <c r="AR27" i="3" s="1"/>
  <c r="AT27" i="3" s="1"/>
  <c r="AA46" i="3"/>
  <c r="U46" i="3"/>
  <c r="V46" i="3" s="1"/>
  <c r="AJ47" i="3"/>
  <c r="AR47" i="3" s="1"/>
  <c r="AT47" i="3" s="1"/>
  <c r="L237" i="3"/>
  <c r="AJ51" i="3"/>
  <c r="AR51" i="3" s="1"/>
  <c r="AT51" i="3" s="1"/>
  <c r="AJ43" i="3"/>
  <c r="AR43" i="3" s="1"/>
  <c r="AT43" i="3" s="1"/>
  <c r="AJ33" i="3"/>
  <c r="AR33" i="3" s="1"/>
  <c r="AT33" i="3" s="1"/>
  <c r="AB89" i="3"/>
  <c r="AA74" i="3" s="1"/>
  <c r="AJ57" i="3"/>
  <c r="AR57" i="3" s="1"/>
  <c r="AT57" i="3" s="1"/>
  <c r="AA54" i="3"/>
  <c r="U54" i="3"/>
  <c r="V54" i="3" s="1"/>
  <c r="AJ49" i="3"/>
  <c r="AR49" i="3" s="1"/>
  <c r="AT49" i="3" s="1"/>
  <c r="U42" i="3"/>
  <c r="V42" i="3" s="1"/>
  <c r="AA42" i="3"/>
  <c r="F158" i="3"/>
  <c r="AJ45" i="3"/>
  <c r="AR45" i="3" s="1"/>
  <c r="AT45" i="3" s="1"/>
  <c r="AH42" i="3"/>
  <c r="AJ41" i="3"/>
  <c r="AR41" i="3" s="1"/>
  <c r="AT41" i="3" s="1"/>
  <c r="AE41" i="3"/>
  <c r="U41" i="3" s="1"/>
  <c r="AJ29" i="3"/>
  <c r="AR29" i="3" s="1"/>
  <c r="AT29" i="3" s="1"/>
  <c r="AG33" i="3"/>
  <c r="U33" i="3"/>
  <c r="AG17" i="3"/>
  <c r="U17" i="3"/>
  <c r="AG21" i="3"/>
  <c r="U21" i="3"/>
  <c r="AG13" i="3"/>
  <c r="U13" i="3"/>
  <c r="AG25" i="3"/>
  <c r="U25" i="3"/>
  <c r="AG9" i="3"/>
  <c r="U9" i="3"/>
  <c r="AG29" i="3"/>
  <c r="U29" i="3"/>
  <c r="AI5" i="3"/>
  <c r="U35" i="3"/>
  <c r="AG35" i="3"/>
  <c r="W67" i="3"/>
  <c r="T89" i="3"/>
  <c r="AA73" i="3" s="1"/>
  <c r="K280" i="3"/>
  <c r="N189" i="3"/>
  <c r="K190" i="3"/>
  <c r="N99" i="3"/>
  <c r="K284" i="3"/>
  <c r="N193" i="3"/>
  <c r="K194" i="3"/>
  <c r="N103" i="3"/>
  <c r="K288" i="3"/>
  <c r="N197" i="3"/>
  <c r="K198" i="3"/>
  <c r="N107" i="3"/>
  <c r="K292" i="3"/>
  <c r="N201" i="3"/>
  <c r="K202" i="3"/>
  <c r="N111" i="3"/>
  <c r="K296" i="3"/>
  <c r="N205" i="3"/>
  <c r="K206" i="3"/>
  <c r="N115" i="3"/>
  <c r="K300" i="3"/>
  <c r="N209" i="3"/>
  <c r="K210" i="3"/>
  <c r="N119" i="3"/>
  <c r="K214" i="3"/>
  <c r="N123" i="3"/>
  <c r="N127" i="3"/>
  <c r="K218" i="3"/>
  <c r="K222" i="3"/>
  <c r="N131" i="3"/>
  <c r="N135" i="3"/>
  <c r="K226" i="3"/>
  <c r="K230" i="3"/>
  <c r="N139" i="3"/>
  <c r="N143" i="3"/>
  <c r="K234" i="3"/>
  <c r="K238" i="3"/>
  <c r="N147" i="3"/>
  <c r="N151" i="3"/>
  <c r="K242" i="3"/>
  <c r="K246" i="3"/>
  <c r="N155" i="3"/>
  <c r="K382" i="3"/>
  <c r="N291" i="3"/>
  <c r="L296" i="3"/>
  <c r="K414" i="3"/>
  <c r="N323" i="3"/>
  <c r="J431" i="3"/>
  <c r="L5" i="3"/>
  <c r="AE5" i="3"/>
  <c r="U7" i="3"/>
  <c r="AA8" i="3"/>
  <c r="AI10" i="3"/>
  <c r="U12" i="3"/>
  <c r="V12" i="3" s="1"/>
  <c r="L13" i="3"/>
  <c r="AA13" i="3"/>
  <c r="U15" i="3"/>
  <c r="AA16" i="3"/>
  <c r="AI18" i="3"/>
  <c r="U20" i="3"/>
  <c r="V20" i="3" s="1"/>
  <c r="L21" i="3"/>
  <c r="AA21" i="3"/>
  <c r="U23" i="3"/>
  <c r="AA24" i="3"/>
  <c r="AI26" i="3"/>
  <c r="U28" i="3"/>
  <c r="V28" i="3" s="1"/>
  <c r="L29" i="3"/>
  <c r="AA29" i="3"/>
  <c r="U31" i="3"/>
  <c r="AA32" i="3"/>
  <c r="AA36" i="3"/>
  <c r="AE37" i="3"/>
  <c r="U40" i="3"/>
  <c r="V40" i="3" s="1"/>
  <c r="AA44" i="3"/>
  <c r="AE45" i="3"/>
  <c r="U48" i="3"/>
  <c r="V48" i="3" s="1"/>
  <c r="AA52" i="3"/>
  <c r="AE53" i="3"/>
  <c r="U56" i="3"/>
  <c r="V56" i="3" s="1"/>
  <c r="AA60" i="3"/>
  <c r="AH60" i="3"/>
  <c r="AE61" i="3"/>
  <c r="U64" i="3"/>
  <c r="V64" i="3" s="1"/>
  <c r="L189" i="3"/>
  <c r="L193" i="3"/>
  <c r="L197" i="3"/>
  <c r="L201" i="3"/>
  <c r="L205" i="3"/>
  <c r="L209" i="3"/>
  <c r="K283" i="3"/>
  <c r="L288" i="3"/>
  <c r="K315" i="3"/>
  <c r="L322" i="3"/>
  <c r="U51" i="3"/>
  <c r="AG51" i="3"/>
  <c r="U39" i="3"/>
  <c r="AG39" i="3"/>
  <c r="AH46" i="3"/>
  <c r="U47" i="3"/>
  <c r="AG47" i="3"/>
  <c r="U55" i="3"/>
  <c r="AG55" i="3"/>
  <c r="AH62" i="3"/>
  <c r="U63" i="3"/>
  <c r="AG63" i="3"/>
  <c r="J158" i="3"/>
  <c r="L96" i="3"/>
  <c r="L280" i="3"/>
  <c r="K307" i="3"/>
  <c r="K339" i="3"/>
  <c r="Z67" i="3"/>
  <c r="AJ5" i="3"/>
  <c r="U43" i="3"/>
  <c r="AG43" i="3"/>
  <c r="U59" i="3"/>
  <c r="AG59" i="3"/>
  <c r="N67" i="3"/>
  <c r="AB67" i="3"/>
  <c r="AH10" i="3"/>
  <c r="AH18" i="3"/>
  <c r="T67" i="3"/>
  <c r="Y67" i="3"/>
  <c r="AC67" i="3"/>
  <c r="AI6" i="3"/>
  <c r="U8" i="3"/>
  <c r="V8" i="3" s="1"/>
  <c r="L9" i="3"/>
  <c r="AA9" i="3"/>
  <c r="U11" i="3"/>
  <c r="AA12" i="3"/>
  <c r="AH12" i="3"/>
  <c r="AI14" i="3"/>
  <c r="U16" i="3"/>
  <c r="V16" i="3" s="1"/>
  <c r="L17" i="3"/>
  <c r="AA17" i="3"/>
  <c r="AG18" i="3"/>
  <c r="U19" i="3"/>
  <c r="AA20" i="3"/>
  <c r="AH20" i="3"/>
  <c r="AI22" i="3"/>
  <c r="U24" i="3"/>
  <c r="V24" i="3" s="1"/>
  <c r="L25" i="3"/>
  <c r="AA25" i="3"/>
  <c r="AG26" i="3"/>
  <c r="U27" i="3"/>
  <c r="AA28" i="3"/>
  <c r="AI30" i="3"/>
  <c r="L33" i="3"/>
  <c r="U36" i="3"/>
  <c r="V36" i="3" s="1"/>
  <c r="AA40" i="3"/>
  <c r="AH40" i="3"/>
  <c r="U44" i="3"/>
  <c r="V44" i="3" s="1"/>
  <c r="AA48" i="3"/>
  <c r="U49" i="3"/>
  <c r="AG49" i="3"/>
  <c r="U52" i="3"/>
  <c r="V52" i="3" s="1"/>
  <c r="AA56" i="3"/>
  <c r="AH56" i="3"/>
  <c r="AE57" i="3"/>
  <c r="U60" i="3"/>
  <c r="V60" i="3" s="1"/>
  <c r="AA64" i="3"/>
  <c r="AH64" i="3"/>
  <c r="U65" i="3"/>
  <c r="AG65" i="3"/>
  <c r="L99" i="3"/>
  <c r="L103" i="3"/>
  <c r="L107" i="3"/>
  <c r="L111" i="3"/>
  <c r="L115" i="3"/>
  <c r="L119" i="3"/>
  <c r="L123" i="3"/>
  <c r="L127" i="3"/>
  <c r="L131" i="3"/>
  <c r="L135" i="3"/>
  <c r="L139" i="3"/>
  <c r="L143" i="3"/>
  <c r="L147" i="3"/>
  <c r="L151" i="3"/>
  <c r="L155" i="3"/>
  <c r="K279" i="3"/>
  <c r="N188" i="3"/>
  <c r="K287" i="3"/>
  <c r="N196" i="3"/>
  <c r="K295" i="3"/>
  <c r="N204" i="3"/>
  <c r="K303" i="3"/>
  <c r="N212" i="3"/>
  <c r="K311" i="3"/>
  <c r="N220" i="3"/>
  <c r="K319" i="3"/>
  <c r="N228" i="3"/>
  <c r="K327" i="3"/>
  <c r="N236" i="3"/>
  <c r="K335" i="3"/>
  <c r="N244" i="3"/>
  <c r="K299" i="3"/>
  <c r="L306" i="3"/>
  <c r="K331" i="3"/>
  <c r="N98" i="3"/>
  <c r="N158" i="3" s="1"/>
  <c r="N102" i="3"/>
  <c r="N106" i="3"/>
  <c r="N110" i="3"/>
  <c r="N114" i="3"/>
  <c r="N118" i="3"/>
  <c r="N122" i="3"/>
  <c r="K306" i="3"/>
  <c r="N215" i="3"/>
  <c r="N126" i="3"/>
  <c r="K310" i="3"/>
  <c r="N219" i="3"/>
  <c r="N130" i="3"/>
  <c r="K314" i="3"/>
  <c r="N223" i="3"/>
  <c r="N134" i="3"/>
  <c r="K318" i="3"/>
  <c r="N227" i="3"/>
  <c r="N138" i="3"/>
  <c r="K322" i="3"/>
  <c r="N231" i="3"/>
  <c r="N142" i="3"/>
  <c r="K326" i="3"/>
  <c r="N235" i="3"/>
  <c r="N146" i="3"/>
  <c r="K330" i="3"/>
  <c r="N239" i="3"/>
  <c r="N150" i="3"/>
  <c r="K334" i="3"/>
  <c r="N243" i="3"/>
  <c r="N154" i="3"/>
  <c r="K338" i="3"/>
  <c r="L338" i="3" s="1"/>
  <c r="N247" i="3"/>
  <c r="F249" i="3"/>
  <c r="N187" i="3"/>
  <c r="N191" i="3"/>
  <c r="N195" i="3"/>
  <c r="N199" i="3"/>
  <c r="N203" i="3"/>
  <c r="N207" i="3"/>
  <c r="N211" i="3"/>
  <c r="L216" i="3"/>
  <c r="L224" i="3"/>
  <c r="L232" i="3"/>
  <c r="L240" i="3"/>
  <c r="L248" i="3"/>
  <c r="F340" i="3"/>
  <c r="L279" i="3"/>
  <c r="L295" i="3"/>
  <c r="L303" i="3"/>
  <c r="L311" i="3"/>
  <c r="L327" i="3"/>
  <c r="L335" i="3"/>
  <c r="L382" i="3"/>
  <c r="F522" i="3"/>
  <c r="J795" i="3"/>
  <c r="J886" i="3"/>
  <c r="J1159" i="3"/>
  <c r="J1250" i="3"/>
  <c r="F1432" i="3"/>
  <c r="J1432" i="3"/>
  <c r="L6" i="3"/>
  <c r="L8" i="3"/>
  <c r="L10" i="3"/>
  <c r="L12" i="3"/>
  <c r="L14" i="3"/>
  <c r="L16" i="3"/>
  <c r="L18" i="3"/>
  <c r="L20" i="3"/>
  <c r="L22" i="3"/>
  <c r="L24" i="3"/>
  <c r="L26" i="3"/>
  <c r="L28" i="3"/>
  <c r="L30" i="3"/>
  <c r="L32" i="3"/>
  <c r="L34" i="3"/>
  <c r="L36" i="3"/>
  <c r="L38" i="3"/>
  <c r="L40" i="3"/>
  <c r="L42" i="3"/>
  <c r="L44" i="3"/>
  <c r="L46" i="3"/>
  <c r="L48" i="3"/>
  <c r="L50" i="3"/>
  <c r="L52" i="3"/>
  <c r="L54" i="3"/>
  <c r="L56" i="3"/>
  <c r="L58" i="3"/>
  <c r="L60" i="3"/>
  <c r="L62" i="3"/>
  <c r="L64" i="3"/>
  <c r="L66" i="3"/>
  <c r="J249" i="3"/>
  <c r="J340" i="3"/>
  <c r="J522" i="3"/>
  <c r="F704" i="3"/>
  <c r="F977" i="3"/>
  <c r="F1068" i="3"/>
  <c r="F1250" i="3"/>
  <c r="F1614" i="3"/>
  <c r="J1614" i="3"/>
  <c r="K304" i="3"/>
  <c r="N213" i="3"/>
  <c r="K308" i="3"/>
  <c r="N217" i="3"/>
  <c r="K312" i="3"/>
  <c r="N221" i="3"/>
  <c r="K316" i="3"/>
  <c r="N225" i="3"/>
  <c r="K320" i="3"/>
  <c r="L320" i="3" s="1"/>
  <c r="N229" i="3"/>
  <c r="K324" i="3"/>
  <c r="N233" i="3"/>
  <c r="K328" i="3"/>
  <c r="N237" i="3"/>
  <c r="K332" i="3"/>
  <c r="N241" i="3"/>
  <c r="K336" i="3"/>
  <c r="N245" i="3"/>
  <c r="K369" i="3"/>
  <c r="N278" i="3"/>
  <c r="K373" i="3"/>
  <c r="N282" i="3"/>
  <c r="K377" i="3"/>
  <c r="N286" i="3"/>
  <c r="K381" i="3"/>
  <c r="N290" i="3"/>
  <c r="K385" i="3"/>
  <c r="N294" i="3"/>
  <c r="K389" i="3"/>
  <c r="N298" i="3"/>
  <c r="K393" i="3"/>
  <c r="L393" i="3" s="1"/>
  <c r="N302" i="3"/>
  <c r="L212" i="3"/>
  <c r="L220" i="3"/>
  <c r="L228" i="3"/>
  <c r="L236" i="3"/>
  <c r="L244" i="3"/>
  <c r="L278" i="3"/>
  <c r="L283" i="3"/>
  <c r="L286" i="3"/>
  <c r="L291" i="3"/>
  <c r="L294" i="3"/>
  <c r="L299" i="3"/>
  <c r="L302" i="3"/>
  <c r="L315" i="3"/>
  <c r="L323" i="3"/>
  <c r="L339" i="3"/>
  <c r="F431" i="3"/>
  <c r="F613" i="3"/>
  <c r="J704" i="3"/>
  <c r="J977" i="3"/>
  <c r="J1068" i="3"/>
  <c r="F1523" i="3"/>
  <c r="F1341" i="3"/>
  <c r="J1523" i="3"/>
  <c r="J1796" i="3"/>
  <c r="J1341" i="3"/>
  <c r="F1796" i="3"/>
  <c r="J1887" i="3"/>
  <c r="F1705" i="3"/>
  <c r="J1705" i="3"/>
  <c r="F2251" i="3"/>
  <c r="F1887" i="3"/>
  <c r="J2342" i="3"/>
  <c r="F1978" i="3"/>
  <c r="J2069" i="3"/>
  <c r="J2251" i="3"/>
  <c r="J1978" i="3"/>
  <c r="F2160" i="3"/>
  <c r="J2433" i="3"/>
  <c r="J2524" i="3"/>
  <c r="J2160" i="3"/>
  <c r="F2342" i="3"/>
  <c r="F2615" i="3"/>
  <c r="J2797" i="3"/>
  <c r="J2615" i="3"/>
  <c r="F2888" i="3"/>
  <c r="F2524" i="3"/>
  <c r="F2706" i="3"/>
  <c r="J2888" i="3"/>
  <c r="J2706" i="3"/>
  <c r="F2797" i="3"/>
  <c r="J3070" i="3"/>
  <c r="F3252" i="3"/>
  <c r="F3161" i="3"/>
  <c r="J3161" i="3"/>
  <c r="J3252" i="3"/>
  <c r="J3434" i="3"/>
  <c r="F3343" i="3"/>
  <c r="J3343" i="3"/>
  <c r="F3525" i="3"/>
  <c r="F3616" i="3"/>
  <c r="J3616" i="3"/>
  <c r="L169" i="2"/>
  <c r="L1534" i="2"/>
  <c r="L1443" i="2"/>
  <c r="L1261" i="2"/>
  <c r="L1162" i="2"/>
  <c r="L351" i="2"/>
  <c r="M3638" i="2"/>
  <c r="J3638" i="2"/>
  <c r="E3638" i="2"/>
  <c r="L3623" i="2"/>
  <c r="L3622" i="2"/>
  <c r="L3618" i="2"/>
  <c r="M3616" i="2"/>
  <c r="I3616" i="2"/>
  <c r="H3616" i="2"/>
  <c r="G3616" i="2"/>
  <c r="E3616" i="2"/>
  <c r="D3616" i="2"/>
  <c r="J3615" i="2"/>
  <c r="F3615" i="2"/>
  <c r="J3614" i="2"/>
  <c r="F3614" i="2"/>
  <c r="J3613" i="2"/>
  <c r="F3613" i="2"/>
  <c r="J3612" i="2"/>
  <c r="F3612" i="2"/>
  <c r="J3611" i="2"/>
  <c r="F3611" i="2"/>
  <c r="J3610" i="2"/>
  <c r="F3610" i="2"/>
  <c r="J3609" i="2"/>
  <c r="F3609" i="2"/>
  <c r="J3608" i="2"/>
  <c r="F3608" i="2"/>
  <c r="J3607" i="2"/>
  <c r="F3607" i="2"/>
  <c r="J3606" i="2"/>
  <c r="F3606" i="2"/>
  <c r="J3605" i="2"/>
  <c r="F3605" i="2"/>
  <c r="J3604" i="2"/>
  <c r="F3604" i="2"/>
  <c r="J3603" i="2"/>
  <c r="F3603" i="2"/>
  <c r="J3602" i="2"/>
  <c r="F3602" i="2"/>
  <c r="J3601" i="2"/>
  <c r="F3601" i="2"/>
  <c r="J3600" i="2"/>
  <c r="F3600" i="2"/>
  <c r="J3599" i="2"/>
  <c r="F3599" i="2"/>
  <c r="J3598" i="2"/>
  <c r="F3598" i="2"/>
  <c r="J3597" i="2"/>
  <c r="F3597" i="2"/>
  <c r="J3596" i="2"/>
  <c r="F3596" i="2"/>
  <c r="J3595" i="2"/>
  <c r="F3595" i="2"/>
  <c r="J3594" i="2"/>
  <c r="F3594" i="2"/>
  <c r="J3593" i="2"/>
  <c r="F3593" i="2"/>
  <c r="J3592" i="2"/>
  <c r="F3592" i="2"/>
  <c r="J3591" i="2"/>
  <c r="F3591" i="2"/>
  <c r="J3590" i="2"/>
  <c r="F3590" i="2"/>
  <c r="J3589" i="2"/>
  <c r="F3589" i="2"/>
  <c r="J3588" i="2"/>
  <c r="F3588" i="2"/>
  <c r="J3587" i="2"/>
  <c r="F3587" i="2"/>
  <c r="J3586" i="2"/>
  <c r="F3586" i="2"/>
  <c r="J3585" i="2"/>
  <c r="F3585" i="2"/>
  <c r="J3584" i="2"/>
  <c r="F3584" i="2"/>
  <c r="J3583" i="2"/>
  <c r="F3583" i="2"/>
  <c r="J3582" i="2"/>
  <c r="F3582" i="2"/>
  <c r="J3581" i="2"/>
  <c r="F3581" i="2"/>
  <c r="J3580" i="2"/>
  <c r="F3580" i="2"/>
  <c r="J3579" i="2"/>
  <c r="F3579" i="2"/>
  <c r="J3578" i="2"/>
  <c r="F3578" i="2"/>
  <c r="J3577" i="2"/>
  <c r="F3577" i="2"/>
  <c r="J3576" i="2"/>
  <c r="F3576" i="2"/>
  <c r="J3575" i="2"/>
  <c r="F3575" i="2"/>
  <c r="J3574" i="2"/>
  <c r="F3574" i="2"/>
  <c r="J3573" i="2"/>
  <c r="F3573" i="2"/>
  <c r="J3572" i="2"/>
  <c r="F3572" i="2"/>
  <c r="J3571" i="2"/>
  <c r="F3571" i="2"/>
  <c r="J3570" i="2"/>
  <c r="F3570" i="2"/>
  <c r="J3569" i="2"/>
  <c r="F3569" i="2"/>
  <c r="J3568" i="2"/>
  <c r="F3568" i="2"/>
  <c r="J3567" i="2"/>
  <c r="F3567" i="2"/>
  <c r="J3566" i="2"/>
  <c r="F3566" i="2"/>
  <c r="J3565" i="2"/>
  <c r="F3565" i="2"/>
  <c r="J3564" i="2"/>
  <c r="F3564" i="2"/>
  <c r="J3563" i="2"/>
  <c r="F3563" i="2"/>
  <c r="J3562" i="2"/>
  <c r="F3562" i="2"/>
  <c r="J3561" i="2"/>
  <c r="F3561" i="2"/>
  <c r="J3560" i="2"/>
  <c r="F3560" i="2"/>
  <c r="J3559" i="2"/>
  <c r="F3559" i="2"/>
  <c r="J3558" i="2"/>
  <c r="F3558" i="2"/>
  <c r="J3557" i="2"/>
  <c r="F3557" i="2"/>
  <c r="J3556" i="2"/>
  <c r="F3556" i="2"/>
  <c r="J3555" i="2"/>
  <c r="F3555" i="2"/>
  <c r="J3554" i="2"/>
  <c r="F3554" i="2"/>
  <c r="M3547" i="2"/>
  <c r="J3547" i="2"/>
  <c r="E3547" i="2"/>
  <c r="L3532" i="2"/>
  <c r="L3531" i="2"/>
  <c r="L3527" i="2"/>
  <c r="M3525" i="2"/>
  <c r="I3525" i="2"/>
  <c r="H3525" i="2"/>
  <c r="G3525" i="2"/>
  <c r="E3525" i="2"/>
  <c r="D3525" i="2"/>
  <c r="J3524" i="2"/>
  <c r="F3524" i="2"/>
  <c r="J3523" i="2"/>
  <c r="F3523" i="2"/>
  <c r="J3522" i="2"/>
  <c r="F3522" i="2"/>
  <c r="J3521" i="2"/>
  <c r="F3521" i="2"/>
  <c r="J3520" i="2"/>
  <c r="F3520" i="2"/>
  <c r="J3519" i="2"/>
  <c r="F3519" i="2"/>
  <c r="J3518" i="2"/>
  <c r="F3518" i="2"/>
  <c r="J3517" i="2"/>
  <c r="F3517" i="2"/>
  <c r="J3516" i="2"/>
  <c r="F3516" i="2"/>
  <c r="J3515" i="2"/>
  <c r="F3515" i="2"/>
  <c r="J3514" i="2"/>
  <c r="F3514" i="2"/>
  <c r="J3513" i="2"/>
  <c r="F3513" i="2"/>
  <c r="J3512" i="2"/>
  <c r="F3512" i="2"/>
  <c r="J3511" i="2"/>
  <c r="F3511" i="2"/>
  <c r="J3510" i="2"/>
  <c r="F3510" i="2"/>
  <c r="J3509" i="2"/>
  <c r="F3509" i="2"/>
  <c r="J3508" i="2"/>
  <c r="F3508" i="2"/>
  <c r="J3507" i="2"/>
  <c r="F3507" i="2"/>
  <c r="J3506" i="2"/>
  <c r="F3506" i="2"/>
  <c r="J3505" i="2"/>
  <c r="F3505" i="2"/>
  <c r="J3504" i="2"/>
  <c r="F3504" i="2"/>
  <c r="J3503" i="2"/>
  <c r="F3503" i="2"/>
  <c r="J3502" i="2"/>
  <c r="F3502" i="2"/>
  <c r="J3501" i="2"/>
  <c r="F3501" i="2"/>
  <c r="J3500" i="2"/>
  <c r="F3500" i="2"/>
  <c r="J3499" i="2"/>
  <c r="F3499" i="2"/>
  <c r="J3498" i="2"/>
  <c r="F3498" i="2"/>
  <c r="J3497" i="2"/>
  <c r="F3497" i="2"/>
  <c r="J3496" i="2"/>
  <c r="F3496" i="2"/>
  <c r="J3495" i="2"/>
  <c r="F3495" i="2"/>
  <c r="J3494" i="2"/>
  <c r="F3494" i="2"/>
  <c r="J3493" i="2"/>
  <c r="F3493" i="2"/>
  <c r="J3492" i="2"/>
  <c r="F3492" i="2"/>
  <c r="J3491" i="2"/>
  <c r="F3491" i="2"/>
  <c r="J3490" i="2"/>
  <c r="F3490" i="2"/>
  <c r="J3489" i="2"/>
  <c r="F3489" i="2"/>
  <c r="J3488" i="2"/>
  <c r="F3488" i="2"/>
  <c r="J3487" i="2"/>
  <c r="F3487" i="2"/>
  <c r="J3486" i="2"/>
  <c r="F3486" i="2"/>
  <c r="J3485" i="2"/>
  <c r="F3485" i="2"/>
  <c r="J3484" i="2"/>
  <c r="F3484" i="2"/>
  <c r="J3483" i="2"/>
  <c r="F3483" i="2"/>
  <c r="J3482" i="2"/>
  <c r="F3482" i="2"/>
  <c r="J3481" i="2"/>
  <c r="F3481" i="2"/>
  <c r="J3480" i="2"/>
  <c r="F3480" i="2"/>
  <c r="J3479" i="2"/>
  <c r="F3479" i="2"/>
  <c r="J3478" i="2"/>
  <c r="F3478" i="2"/>
  <c r="J3477" i="2"/>
  <c r="F3477" i="2"/>
  <c r="J3476" i="2"/>
  <c r="F3476" i="2"/>
  <c r="J3475" i="2"/>
  <c r="F3475" i="2"/>
  <c r="J3474" i="2"/>
  <c r="F3474" i="2"/>
  <c r="J3473" i="2"/>
  <c r="F3473" i="2"/>
  <c r="J3472" i="2"/>
  <c r="F3472" i="2"/>
  <c r="J3471" i="2"/>
  <c r="F3471" i="2"/>
  <c r="J3470" i="2"/>
  <c r="F3470" i="2"/>
  <c r="J3469" i="2"/>
  <c r="F3469" i="2"/>
  <c r="J3468" i="2"/>
  <c r="F3468" i="2"/>
  <c r="J3467" i="2"/>
  <c r="F3467" i="2"/>
  <c r="J3466" i="2"/>
  <c r="F3466" i="2"/>
  <c r="J3465" i="2"/>
  <c r="F3465" i="2"/>
  <c r="J3464" i="2"/>
  <c r="F3464" i="2"/>
  <c r="J3463" i="2"/>
  <c r="F3463" i="2"/>
  <c r="M3456" i="2"/>
  <c r="J3456" i="2"/>
  <c r="E3456" i="2"/>
  <c r="L3440" i="2" s="1"/>
  <c r="L3441" i="2"/>
  <c r="L3436" i="2"/>
  <c r="M3434" i="2"/>
  <c r="I3434" i="2"/>
  <c r="H3434" i="2"/>
  <c r="G3434" i="2"/>
  <c r="E3434" i="2"/>
  <c r="D3434" i="2"/>
  <c r="J3433" i="2"/>
  <c r="F3433" i="2"/>
  <c r="J3432" i="2"/>
  <c r="F3432" i="2"/>
  <c r="J3431" i="2"/>
  <c r="F3431" i="2"/>
  <c r="J3430" i="2"/>
  <c r="F3430" i="2"/>
  <c r="J3429" i="2"/>
  <c r="F3429" i="2"/>
  <c r="J3428" i="2"/>
  <c r="F3428" i="2"/>
  <c r="J3427" i="2"/>
  <c r="F3427" i="2"/>
  <c r="J3426" i="2"/>
  <c r="F3426" i="2"/>
  <c r="J3425" i="2"/>
  <c r="F3425" i="2"/>
  <c r="J3424" i="2"/>
  <c r="F3424" i="2"/>
  <c r="J3423" i="2"/>
  <c r="F3423" i="2"/>
  <c r="J3422" i="2"/>
  <c r="F3422" i="2"/>
  <c r="J3421" i="2"/>
  <c r="F3421" i="2"/>
  <c r="J3420" i="2"/>
  <c r="F3420" i="2"/>
  <c r="J3419" i="2"/>
  <c r="F3419" i="2"/>
  <c r="J3418" i="2"/>
  <c r="F3418" i="2"/>
  <c r="J3417" i="2"/>
  <c r="F3417" i="2"/>
  <c r="J3416" i="2"/>
  <c r="F3416" i="2"/>
  <c r="J3415" i="2"/>
  <c r="F3415" i="2"/>
  <c r="J3414" i="2"/>
  <c r="F3414" i="2"/>
  <c r="J3413" i="2"/>
  <c r="F3413" i="2"/>
  <c r="J3412" i="2"/>
  <c r="F3412" i="2"/>
  <c r="J3411" i="2"/>
  <c r="F3411" i="2"/>
  <c r="J3410" i="2"/>
  <c r="F3410" i="2"/>
  <c r="J3409" i="2"/>
  <c r="F3409" i="2"/>
  <c r="J3408" i="2"/>
  <c r="F3408" i="2"/>
  <c r="J3407" i="2"/>
  <c r="F3407" i="2"/>
  <c r="J3406" i="2"/>
  <c r="F3406" i="2"/>
  <c r="J3405" i="2"/>
  <c r="F3405" i="2"/>
  <c r="J3404" i="2"/>
  <c r="F3404" i="2"/>
  <c r="J3403" i="2"/>
  <c r="F3403" i="2"/>
  <c r="J3402" i="2"/>
  <c r="F3402" i="2"/>
  <c r="J3401" i="2"/>
  <c r="F3401" i="2"/>
  <c r="J3400" i="2"/>
  <c r="F3400" i="2"/>
  <c r="J3399" i="2"/>
  <c r="F3399" i="2"/>
  <c r="J3398" i="2"/>
  <c r="F3398" i="2"/>
  <c r="J3397" i="2"/>
  <c r="F3397" i="2"/>
  <c r="J3396" i="2"/>
  <c r="F3396" i="2"/>
  <c r="J3395" i="2"/>
  <c r="F3395" i="2"/>
  <c r="J3394" i="2"/>
  <c r="F3394" i="2"/>
  <c r="J3393" i="2"/>
  <c r="F3393" i="2"/>
  <c r="J3392" i="2"/>
  <c r="F3392" i="2"/>
  <c r="J3391" i="2"/>
  <c r="F3391" i="2"/>
  <c r="J3390" i="2"/>
  <c r="F3390" i="2"/>
  <c r="J3389" i="2"/>
  <c r="F3389" i="2"/>
  <c r="J3388" i="2"/>
  <c r="F3388" i="2"/>
  <c r="J3387" i="2"/>
  <c r="F3387" i="2"/>
  <c r="J3386" i="2"/>
  <c r="F3386" i="2"/>
  <c r="J3385" i="2"/>
  <c r="F3385" i="2"/>
  <c r="J3384" i="2"/>
  <c r="F3384" i="2"/>
  <c r="J3383" i="2"/>
  <c r="F3383" i="2"/>
  <c r="J3382" i="2"/>
  <c r="F3382" i="2"/>
  <c r="J3381" i="2"/>
  <c r="F3381" i="2"/>
  <c r="J3380" i="2"/>
  <c r="F3380" i="2"/>
  <c r="J3379" i="2"/>
  <c r="F3379" i="2"/>
  <c r="J3378" i="2"/>
  <c r="F3378" i="2"/>
  <c r="J3377" i="2"/>
  <c r="F3377" i="2"/>
  <c r="J3376" i="2"/>
  <c r="F3376" i="2"/>
  <c r="J3375" i="2"/>
  <c r="F3375" i="2"/>
  <c r="J3374" i="2"/>
  <c r="F3374" i="2"/>
  <c r="J3373" i="2"/>
  <c r="F3373" i="2"/>
  <c r="J3372" i="2"/>
  <c r="F3372" i="2"/>
  <c r="M3365" i="2"/>
  <c r="J3365" i="2"/>
  <c r="E3365" i="2"/>
  <c r="L3350" i="2"/>
  <c r="L3349" i="2"/>
  <c r="L3345" i="2"/>
  <c r="M3343" i="2"/>
  <c r="I3343" i="2"/>
  <c r="H3343" i="2"/>
  <c r="G3343" i="2"/>
  <c r="E3343" i="2"/>
  <c r="D3343" i="2"/>
  <c r="J3342" i="2"/>
  <c r="F3342" i="2"/>
  <c r="J3341" i="2"/>
  <c r="F3341" i="2"/>
  <c r="J3340" i="2"/>
  <c r="F3340" i="2"/>
  <c r="J3339" i="2"/>
  <c r="F3339" i="2"/>
  <c r="J3338" i="2"/>
  <c r="F3338" i="2"/>
  <c r="J3337" i="2"/>
  <c r="F3337" i="2"/>
  <c r="J3336" i="2"/>
  <c r="F3336" i="2"/>
  <c r="J3335" i="2"/>
  <c r="F3335" i="2"/>
  <c r="J3334" i="2"/>
  <c r="F3334" i="2"/>
  <c r="J3333" i="2"/>
  <c r="F3333" i="2"/>
  <c r="J3332" i="2"/>
  <c r="F3332" i="2"/>
  <c r="J3331" i="2"/>
  <c r="F3331" i="2"/>
  <c r="J3330" i="2"/>
  <c r="F3330" i="2"/>
  <c r="J3329" i="2"/>
  <c r="F3329" i="2"/>
  <c r="J3328" i="2"/>
  <c r="F3328" i="2"/>
  <c r="J3327" i="2"/>
  <c r="F3327" i="2"/>
  <c r="J3326" i="2"/>
  <c r="F3326" i="2"/>
  <c r="J3325" i="2"/>
  <c r="F3325" i="2"/>
  <c r="J3324" i="2"/>
  <c r="F3324" i="2"/>
  <c r="J3323" i="2"/>
  <c r="F3323" i="2"/>
  <c r="J3322" i="2"/>
  <c r="F3322" i="2"/>
  <c r="J3321" i="2"/>
  <c r="F3321" i="2"/>
  <c r="J3320" i="2"/>
  <c r="F3320" i="2"/>
  <c r="J3319" i="2"/>
  <c r="F3319" i="2"/>
  <c r="J3318" i="2"/>
  <c r="F3318" i="2"/>
  <c r="J3317" i="2"/>
  <c r="F3317" i="2"/>
  <c r="J3316" i="2"/>
  <c r="F3316" i="2"/>
  <c r="J3315" i="2"/>
  <c r="F3315" i="2"/>
  <c r="J3314" i="2"/>
  <c r="F3314" i="2"/>
  <c r="J3313" i="2"/>
  <c r="F3313" i="2"/>
  <c r="J3312" i="2"/>
  <c r="F3312" i="2"/>
  <c r="J3311" i="2"/>
  <c r="F3311" i="2"/>
  <c r="J3310" i="2"/>
  <c r="F3310" i="2"/>
  <c r="J3309" i="2"/>
  <c r="F3309" i="2"/>
  <c r="J3308" i="2"/>
  <c r="F3308" i="2"/>
  <c r="J3307" i="2"/>
  <c r="F3307" i="2"/>
  <c r="J3306" i="2"/>
  <c r="F3306" i="2"/>
  <c r="J3305" i="2"/>
  <c r="F3305" i="2"/>
  <c r="J3304" i="2"/>
  <c r="F3304" i="2"/>
  <c r="J3303" i="2"/>
  <c r="F3303" i="2"/>
  <c r="J3302" i="2"/>
  <c r="F3302" i="2"/>
  <c r="J3301" i="2"/>
  <c r="F3301" i="2"/>
  <c r="J3300" i="2"/>
  <c r="F3300" i="2"/>
  <c r="J3299" i="2"/>
  <c r="F3299" i="2"/>
  <c r="J3298" i="2"/>
  <c r="F3298" i="2"/>
  <c r="J3297" i="2"/>
  <c r="F3297" i="2"/>
  <c r="J3296" i="2"/>
  <c r="F3296" i="2"/>
  <c r="J3295" i="2"/>
  <c r="F3295" i="2"/>
  <c r="J3294" i="2"/>
  <c r="F3294" i="2"/>
  <c r="J3293" i="2"/>
  <c r="F3293" i="2"/>
  <c r="J3292" i="2"/>
  <c r="F3292" i="2"/>
  <c r="J3291" i="2"/>
  <c r="F3291" i="2"/>
  <c r="J3290" i="2"/>
  <c r="F3290" i="2"/>
  <c r="J3289" i="2"/>
  <c r="F3289" i="2"/>
  <c r="J3288" i="2"/>
  <c r="F3288" i="2"/>
  <c r="J3287" i="2"/>
  <c r="F3287" i="2"/>
  <c r="J3286" i="2"/>
  <c r="F3286" i="2"/>
  <c r="J3285" i="2"/>
  <c r="F3285" i="2"/>
  <c r="J3284" i="2"/>
  <c r="F3284" i="2"/>
  <c r="J3283" i="2"/>
  <c r="F3283" i="2"/>
  <c r="J3282" i="2"/>
  <c r="F3282" i="2"/>
  <c r="J3281" i="2"/>
  <c r="F3281" i="2"/>
  <c r="M3274" i="2"/>
  <c r="L3259" i="2" s="1"/>
  <c r="J3274" i="2"/>
  <c r="E3274" i="2"/>
  <c r="L3258" i="2"/>
  <c r="L3254" i="2"/>
  <c r="M3252" i="2"/>
  <c r="I3252" i="2"/>
  <c r="H3252" i="2"/>
  <c r="G3252" i="2"/>
  <c r="E3252" i="2"/>
  <c r="D3252" i="2"/>
  <c r="J3251" i="2"/>
  <c r="F3251" i="2"/>
  <c r="J3250" i="2"/>
  <c r="F3250" i="2"/>
  <c r="J3249" i="2"/>
  <c r="F3249" i="2"/>
  <c r="J3248" i="2"/>
  <c r="F3248" i="2"/>
  <c r="J3247" i="2"/>
  <c r="F3247" i="2"/>
  <c r="J3246" i="2"/>
  <c r="F3246" i="2"/>
  <c r="J3245" i="2"/>
  <c r="F3245" i="2"/>
  <c r="J3244" i="2"/>
  <c r="F3244" i="2"/>
  <c r="J3243" i="2"/>
  <c r="F3243" i="2"/>
  <c r="J3242" i="2"/>
  <c r="F3242" i="2"/>
  <c r="J3241" i="2"/>
  <c r="F3241" i="2"/>
  <c r="J3240" i="2"/>
  <c r="F3240" i="2"/>
  <c r="J3239" i="2"/>
  <c r="F3239" i="2"/>
  <c r="J3238" i="2"/>
  <c r="F3238" i="2"/>
  <c r="J3237" i="2"/>
  <c r="F3237" i="2"/>
  <c r="J3236" i="2"/>
  <c r="F3236" i="2"/>
  <c r="J3235" i="2"/>
  <c r="F3235" i="2"/>
  <c r="J3234" i="2"/>
  <c r="F3234" i="2"/>
  <c r="J3233" i="2"/>
  <c r="F3233" i="2"/>
  <c r="J3232" i="2"/>
  <c r="F3232" i="2"/>
  <c r="J3231" i="2"/>
  <c r="F3231" i="2"/>
  <c r="J3230" i="2"/>
  <c r="F3230" i="2"/>
  <c r="J3229" i="2"/>
  <c r="F3229" i="2"/>
  <c r="J3228" i="2"/>
  <c r="F3228" i="2"/>
  <c r="J3227" i="2"/>
  <c r="F3227" i="2"/>
  <c r="J3226" i="2"/>
  <c r="F3226" i="2"/>
  <c r="J3225" i="2"/>
  <c r="F3225" i="2"/>
  <c r="J3224" i="2"/>
  <c r="F3224" i="2"/>
  <c r="J3223" i="2"/>
  <c r="F3223" i="2"/>
  <c r="J3222" i="2"/>
  <c r="F3222" i="2"/>
  <c r="J3221" i="2"/>
  <c r="F3221" i="2"/>
  <c r="J3220" i="2"/>
  <c r="F3220" i="2"/>
  <c r="J3219" i="2"/>
  <c r="F3219" i="2"/>
  <c r="J3218" i="2"/>
  <c r="F3218" i="2"/>
  <c r="J3217" i="2"/>
  <c r="F3217" i="2"/>
  <c r="J3216" i="2"/>
  <c r="F3216" i="2"/>
  <c r="J3215" i="2"/>
  <c r="F3215" i="2"/>
  <c r="J3214" i="2"/>
  <c r="F3214" i="2"/>
  <c r="J3213" i="2"/>
  <c r="F3213" i="2"/>
  <c r="J3212" i="2"/>
  <c r="F3212" i="2"/>
  <c r="J3211" i="2"/>
  <c r="F3211" i="2"/>
  <c r="J3210" i="2"/>
  <c r="F3210" i="2"/>
  <c r="J3209" i="2"/>
  <c r="F3209" i="2"/>
  <c r="J3208" i="2"/>
  <c r="F3208" i="2"/>
  <c r="J3207" i="2"/>
  <c r="F3207" i="2"/>
  <c r="J3206" i="2"/>
  <c r="F3206" i="2"/>
  <c r="J3205" i="2"/>
  <c r="F3205" i="2"/>
  <c r="J3204" i="2"/>
  <c r="F3204" i="2"/>
  <c r="J3203" i="2"/>
  <c r="F3203" i="2"/>
  <c r="J3202" i="2"/>
  <c r="F3202" i="2"/>
  <c r="J3201" i="2"/>
  <c r="F3201" i="2"/>
  <c r="J3200" i="2"/>
  <c r="F3200" i="2"/>
  <c r="J3199" i="2"/>
  <c r="F3199" i="2"/>
  <c r="J3198" i="2"/>
  <c r="F3198" i="2"/>
  <c r="J3197" i="2"/>
  <c r="F3197" i="2"/>
  <c r="J3196" i="2"/>
  <c r="F3196" i="2"/>
  <c r="J3195" i="2"/>
  <c r="F3195" i="2"/>
  <c r="J3194" i="2"/>
  <c r="F3194" i="2"/>
  <c r="J3193" i="2"/>
  <c r="F3193" i="2"/>
  <c r="J3192" i="2"/>
  <c r="F3192" i="2"/>
  <c r="J3191" i="2"/>
  <c r="F3191" i="2"/>
  <c r="J3190" i="2"/>
  <c r="F3190" i="2"/>
  <c r="M3183" i="2"/>
  <c r="J3183" i="2"/>
  <c r="E3183" i="2"/>
  <c r="L3168" i="2"/>
  <c r="L3167" i="2"/>
  <c r="L3163" i="2"/>
  <c r="M3161" i="2"/>
  <c r="I3161" i="2"/>
  <c r="H3161" i="2"/>
  <c r="G3161" i="2"/>
  <c r="E3161" i="2"/>
  <c r="D3161" i="2"/>
  <c r="J3160" i="2"/>
  <c r="F3160" i="2"/>
  <c r="J3159" i="2"/>
  <c r="F3159" i="2"/>
  <c r="J3158" i="2"/>
  <c r="F3158" i="2"/>
  <c r="J3157" i="2"/>
  <c r="F3157" i="2"/>
  <c r="J3156" i="2"/>
  <c r="F3156" i="2"/>
  <c r="J3155" i="2"/>
  <c r="F3155" i="2"/>
  <c r="J3154" i="2"/>
  <c r="F3154" i="2"/>
  <c r="J3153" i="2"/>
  <c r="F3153" i="2"/>
  <c r="J3152" i="2"/>
  <c r="F3152" i="2"/>
  <c r="J3151" i="2"/>
  <c r="F3151" i="2"/>
  <c r="J3150" i="2"/>
  <c r="F3150" i="2"/>
  <c r="J3149" i="2"/>
  <c r="F3149" i="2"/>
  <c r="J3148" i="2"/>
  <c r="F3148" i="2"/>
  <c r="J3147" i="2"/>
  <c r="F3147" i="2"/>
  <c r="J3146" i="2"/>
  <c r="F3146" i="2"/>
  <c r="J3145" i="2"/>
  <c r="F3145" i="2"/>
  <c r="J3144" i="2"/>
  <c r="F3144" i="2"/>
  <c r="J3143" i="2"/>
  <c r="F3143" i="2"/>
  <c r="J3142" i="2"/>
  <c r="F3142" i="2"/>
  <c r="J3141" i="2"/>
  <c r="F3141" i="2"/>
  <c r="J3140" i="2"/>
  <c r="F3140" i="2"/>
  <c r="J3139" i="2"/>
  <c r="F3139" i="2"/>
  <c r="J3138" i="2"/>
  <c r="F3138" i="2"/>
  <c r="J3137" i="2"/>
  <c r="F3137" i="2"/>
  <c r="J3136" i="2"/>
  <c r="F3136" i="2"/>
  <c r="J3135" i="2"/>
  <c r="F3135" i="2"/>
  <c r="J3134" i="2"/>
  <c r="F3134" i="2"/>
  <c r="J3133" i="2"/>
  <c r="F3133" i="2"/>
  <c r="J3132" i="2"/>
  <c r="F3132" i="2"/>
  <c r="J3131" i="2"/>
  <c r="F3131" i="2"/>
  <c r="J3130" i="2"/>
  <c r="F3130" i="2"/>
  <c r="J3129" i="2"/>
  <c r="F3129" i="2"/>
  <c r="J3128" i="2"/>
  <c r="F3128" i="2"/>
  <c r="J3127" i="2"/>
  <c r="F3127" i="2"/>
  <c r="J3126" i="2"/>
  <c r="F3126" i="2"/>
  <c r="J3125" i="2"/>
  <c r="F3125" i="2"/>
  <c r="J3124" i="2"/>
  <c r="F3124" i="2"/>
  <c r="J3123" i="2"/>
  <c r="F3123" i="2"/>
  <c r="J3122" i="2"/>
  <c r="F3122" i="2"/>
  <c r="J3121" i="2"/>
  <c r="F3121" i="2"/>
  <c r="J3120" i="2"/>
  <c r="F3120" i="2"/>
  <c r="J3119" i="2"/>
  <c r="F3119" i="2"/>
  <c r="J3118" i="2"/>
  <c r="F3118" i="2"/>
  <c r="J3117" i="2"/>
  <c r="F3117" i="2"/>
  <c r="J3116" i="2"/>
  <c r="F3116" i="2"/>
  <c r="J3115" i="2"/>
  <c r="F3115" i="2"/>
  <c r="J3114" i="2"/>
  <c r="F3114" i="2"/>
  <c r="J3113" i="2"/>
  <c r="F3113" i="2"/>
  <c r="J3112" i="2"/>
  <c r="F3112" i="2"/>
  <c r="J3111" i="2"/>
  <c r="F3111" i="2"/>
  <c r="J3110" i="2"/>
  <c r="F3110" i="2"/>
  <c r="J3109" i="2"/>
  <c r="F3109" i="2"/>
  <c r="J3108" i="2"/>
  <c r="F3108" i="2"/>
  <c r="J3107" i="2"/>
  <c r="F3107" i="2"/>
  <c r="J3106" i="2"/>
  <c r="F3106" i="2"/>
  <c r="J3105" i="2"/>
  <c r="F3105" i="2"/>
  <c r="J3104" i="2"/>
  <c r="F3104" i="2"/>
  <c r="J3103" i="2"/>
  <c r="F3103" i="2"/>
  <c r="J3102" i="2"/>
  <c r="F3102" i="2"/>
  <c r="J3101" i="2"/>
  <c r="F3101" i="2"/>
  <c r="J3100" i="2"/>
  <c r="F3100" i="2"/>
  <c r="J3099" i="2"/>
  <c r="F3099" i="2"/>
  <c r="M3092" i="2"/>
  <c r="J3092" i="2"/>
  <c r="E3092" i="2"/>
  <c r="L3076" i="2" s="1"/>
  <c r="L3077" i="2"/>
  <c r="L3072" i="2"/>
  <c r="M3070" i="2"/>
  <c r="I3070" i="2"/>
  <c r="H3070" i="2"/>
  <c r="G3070" i="2"/>
  <c r="E3070" i="2"/>
  <c r="D3070" i="2"/>
  <c r="J3069" i="2"/>
  <c r="F3069" i="2"/>
  <c r="J3068" i="2"/>
  <c r="F3068" i="2"/>
  <c r="J3067" i="2"/>
  <c r="F3067" i="2"/>
  <c r="J3066" i="2"/>
  <c r="F3066" i="2"/>
  <c r="J3065" i="2"/>
  <c r="F3065" i="2"/>
  <c r="J3064" i="2"/>
  <c r="F3064" i="2"/>
  <c r="J3063" i="2"/>
  <c r="F3063" i="2"/>
  <c r="J3062" i="2"/>
  <c r="F3062" i="2"/>
  <c r="J3061" i="2"/>
  <c r="F3061" i="2"/>
  <c r="J3060" i="2"/>
  <c r="F3060" i="2"/>
  <c r="J3059" i="2"/>
  <c r="F3059" i="2"/>
  <c r="J3058" i="2"/>
  <c r="F3058" i="2"/>
  <c r="J3057" i="2"/>
  <c r="F3057" i="2"/>
  <c r="J3056" i="2"/>
  <c r="F3056" i="2"/>
  <c r="J3055" i="2"/>
  <c r="F3055" i="2"/>
  <c r="J3054" i="2"/>
  <c r="F3054" i="2"/>
  <c r="J3053" i="2"/>
  <c r="F3053" i="2"/>
  <c r="J3052" i="2"/>
  <c r="F3052" i="2"/>
  <c r="J3051" i="2"/>
  <c r="F3051" i="2"/>
  <c r="J3050" i="2"/>
  <c r="F3050" i="2"/>
  <c r="J3049" i="2"/>
  <c r="F3049" i="2"/>
  <c r="J3048" i="2"/>
  <c r="F3048" i="2"/>
  <c r="J3047" i="2"/>
  <c r="F3047" i="2"/>
  <c r="J3046" i="2"/>
  <c r="F3046" i="2"/>
  <c r="J3045" i="2"/>
  <c r="F3045" i="2"/>
  <c r="J3044" i="2"/>
  <c r="F3044" i="2"/>
  <c r="J3043" i="2"/>
  <c r="F3043" i="2"/>
  <c r="J3042" i="2"/>
  <c r="F3042" i="2"/>
  <c r="J3041" i="2"/>
  <c r="F3041" i="2"/>
  <c r="J3040" i="2"/>
  <c r="F3040" i="2"/>
  <c r="J3039" i="2"/>
  <c r="F3039" i="2"/>
  <c r="J3038" i="2"/>
  <c r="F3038" i="2"/>
  <c r="J3037" i="2"/>
  <c r="F3037" i="2"/>
  <c r="J3036" i="2"/>
  <c r="F3036" i="2"/>
  <c r="J3035" i="2"/>
  <c r="F3035" i="2"/>
  <c r="J3034" i="2"/>
  <c r="F3034" i="2"/>
  <c r="J3033" i="2"/>
  <c r="F3033" i="2"/>
  <c r="J3032" i="2"/>
  <c r="F3032" i="2"/>
  <c r="J3031" i="2"/>
  <c r="F3031" i="2"/>
  <c r="J3030" i="2"/>
  <c r="F3030" i="2"/>
  <c r="J3029" i="2"/>
  <c r="F3029" i="2"/>
  <c r="J3028" i="2"/>
  <c r="F3028" i="2"/>
  <c r="J3027" i="2"/>
  <c r="F3027" i="2"/>
  <c r="J3026" i="2"/>
  <c r="F3026" i="2"/>
  <c r="J3025" i="2"/>
  <c r="F3025" i="2"/>
  <c r="J3024" i="2"/>
  <c r="F3024" i="2"/>
  <c r="J3023" i="2"/>
  <c r="F3023" i="2"/>
  <c r="J3022" i="2"/>
  <c r="F3022" i="2"/>
  <c r="J3021" i="2"/>
  <c r="F3021" i="2"/>
  <c r="J3020" i="2"/>
  <c r="F3020" i="2"/>
  <c r="J3019" i="2"/>
  <c r="F3019" i="2"/>
  <c r="J3018" i="2"/>
  <c r="F3018" i="2"/>
  <c r="J3017" i="2"/>
  <c r="F3017" i="2"/>
  <c r="J3016" i="2"/>
  <c r="F3016" i="2"/>
  <c r="J3015" i="2"/>
  <c r="F3015" i="2"/>
  <c r="J3014" i="2"/>
  <c r="F3014" i="2"/>
  <c r="J3013" i="2"/>
  <c r="F3013" i="2"/>
  <c r="J3012" i="2"/>
  <c r="F3012" i="2"/>
  <c r="J3011" i="2"/>
  <c r="F3011" i="2"/>
  <c r="J3010" i="2"/>
  <c r="F3010" i="2"/>
  <c r="J3009" i="2"/>
  <c r="F3009" i="2"/>
  <c r="J3008" i="2"/>
  <c r="F3008" i="2"/>
  <c r="M3001" i="2"/>
  <c r="J3001" i="2"/>
  <c r="E3001" i="2"/>
  <c r="L2986" i="2"/>
  <c r="L2985" i="2"/>
  <c r="L2981" i="2"/>
  <c r="M2979" i="2"/>
  <c r="I2979" i="2"/>
  <c r="H2979" i="2"/>
  <c r="G2979" i="2"/>
  <c r="E2979" i="2"/>
  <c r="D2979" i="2"/>
  <c r="J2978" i="2"/>
  <c r="F2978" i="2"/>
  <c r="J2977" i="2"/>
  <c r="F2977" i="2"/>
  <c r="J2976" i="2"/>
  <c r="F2976" i="2"/>
  <c r="J2975" i="2"/>
  <c r="F2975" i="2"/>
  <c r="J2974" i="2"/>
  <c r="F2974" i="2"/>
  <c r="J2973" i="2"/>
  <c r="F2973" i="2"/>
  <c r="J2972" i="2"/>
  <c r="F2972" i="2"/>
  <c r="J2971" i="2"/>
  <c r="F2971" i="2"/>
  <c r="J2970" i="2"/>
  <c r="F2970" i="2"/>
  <c r="J2969" i="2"/>
  <c r="F2969" i="2"/>
  <c r="J2968" i="2"/>
  <c r="F2968" i="2"/>
  <c r="J2967" i="2"/>
  <c r="F2967" i="2"/>
  <c r="J2966" i="2"/>
  <c r="F2966" i="2"/>
  <c r="J2965" i="2"/>
  <c r="F2965" i="2"/>
  <c r="J2964" i="2"/>
  <c r="F2964" i="2"/>
  <c r="J2963" i="2"/>
  <c r="F2963" i="2"/>
  <c r="J2962" i="2"/>
  <c r="F2962" i="2"/>
  <c r="J2961" i="2"/>
  <c r="F2961" i="2"/>
  <c r="J2960" i="2"/>
  <c r="F2960" i="2"/>
  <c r="J2959" i="2"/>
  <c r="F2959" i="2"/>
  <c r="J2958" i="2"/>
  <c r="F2958" i="2"/>
  <c r="J2957" i="2"/>
  <c r="F2957" i="2"/>
  <c r="J2956" i="2"/>
  <c r="F2956" i="2"/>
  <c r="J2955" i="2"/>
  <c r="F2955" i="2"/>
  <c r="J2954" i="2"/>
  <c r="F2954" i="2"/>
  <c r="J2953" i="2"/>
  <c r="F2953" i="2"/>
  <c r="J2952" i="2"/>
  <c r="F2952" i="2"/>
  <c r="J2951" i="2"/>
  <c r="F2951" i="2"/>
  <c r="J2950" i="2"/>
  <c r="F2950" i="2"/>
  <c r="J2949" i="2"/>
  <c r="F2949" i="2"/>
  <c r="J2948" i="2"/>
  <c r="F2948" i="2"/>
  <c r="J2947" i="2"/>
  <c r="F2947" i="2"/>
  <c r="J2946" i="2"/>
  <c r="F2946" i="2"/>
  <c r="J2945" i="2"/>
  <c r="F2945" i="2"/>
  <c r="J2944" i="2"/>
  <c r="F2944" i="2"/>
  <c r="J2943" i="2"/>
  <c r="F2943" i="2"/>
  <c r="J2942" i="2"/>
  <c r="F2942" i="2"/>
  <c r="J2941" i="2"/>
  <c r="F2941" i="2"/>
  <c r="J2940" i="2"/>
  <c r="F2940" i="2"/>
  <c r="J2939" i="2"/>
  <c r="F2939" i="2"/>
  <c r="J2938" i="2"/>
  <c r="F2938" i="2"/>
  <c r="J2937" i="2"/>
  <c r="F2937" i="2"/>
  <c r="J2936" i="2"/>
  <c r="F2936" i="2"/>
  <c r="J2935" i="2"/>
  <c r="F2935" i="2"/>
  <c r="J2934" i="2"/>
  <c r="F2934" i="2"/>
  <c r="J2933" i="2"/>
  <c r="F2933" i="2"/>
  <c r="J2932" i="2"/>
  <c r="F2932" i="2"/>
  <c r="J2931" i="2"/>
  <c r="F2931" i="2"/>
  <c r="J2930" i="2"/>
  <c r="F2930" i="2"/>
  <c r="J2929" i="2"/>
  <c r="F2929" i="2"/>
  <c r="J2928" i="2"/>
  <c r="F2928" i="2"/>
  <c r="J2927" i="2"/>
  <c r="F2927" i="2"/>
  <c r="J2926" i="2"/>
  <c r="F2926" i="2"/>
  <c r="J2925" i="2"/>
  <c r="F2925" i="2"/>
  <c r="J2924" i="2"/>
  <c r="F2924" i="2"/>
  <c r="J2923" i="2"/>
  <c r="F2923" i="2"/>
  <c r="J2922" i="2"/>
  <c r="F2922" i="2"/>
  <c r="J2921" i="2"/>
  <c r="F2921" i="2"/>
  <c r="J2920" i="2"/>
  <c r="F2920" i="2"/>
  <c r="J2919" i="2"/>
  <c r="F2919" i="2"/>
  <c r="J2918" i="2"/>
  <c r="F2918" i="2"/>
  <c r="J2917" i="2"/>
  <c r="F2917" i="2"/>
  <c r="M2910" i="2"/>
  <c r="J2910" i="2"/>
  <c r="E2910" i="2"/>
  <c r="L2895" i="2"/>
  <c r="L2894" i="2"/>
  <c r="L2890" i="2"/>
  <c r="M2888" i="2"/>
  <c r="I2888" i="2"/>
  <c r="H2888" i="2"/>
  <c r="G2888" i="2"/>
  <c r="E2888" i="2"/>
  <c r="D2888" i="2"/>
  <c r="J2887" i="2"/>
  <c r="F2887" i="2"/>
  <c r="J2886" i="2"/>
  <c r="F2886" i="2"/>
  <c r="J2885" i="2"/>
  <c r="F2885" i="2"/>
  <c r="J2884" i="2"/>
  <c r="F2884" i="2"/>
  <c r="J2883" i="2"/>
  <c r="F2883" i="2"/>
  <c r="J2882" i="2"/>
  <c r="F2882" i="2"/>
  <c r="J2881" i="2"/>
  <c r="F2881" i="2"/>
  <c r="J2880" i="2"/>
  <c r="F2880" i="2"/>
  <c r="J2879" i="2"/>
  <c r="F2879" i="2"/>
  <c r="J2878" i="2"/>
  <c r="F2878" i="2"/>
  <c r="J2877" i="2"/>
  <c r="F2877" i="2"/>
  <c r="J2876" i="2"/>
  <c r="F2876" i="2"/>
  <c r="J2875" i="2"/>
  <c r="F2875" i="2"/>
  <c r="J2874" i="2"/>
  <c r="F2874" i="2"/>
  <c r="J2873" i="2"/>
  <c r="F2873" i="2"/>
  <c r="J2872" i="2"/>
  <c r="F2872" i="2"/>
  <c r="J2871" i="2"/>
  <c r="F2871" i="2"/>
  <c r="J2870" i="2"/>
  <c r="F2870" i="2"/>
  <c r="J2869" i="2"/>
  <c r="F2869" i="2"/>
  <c r="J2868" i="2"/>
  <c r="F2868" i="2"/>
  <c r="J2867" i="2"/>
  <c r="F2867" i="2"/>
  <c r="J2866" i="2"/>
  <c r="F2866" i="2"/>
  <c r="J2865" i="2"/>
  <c r="F2865" i="2"/>
  <c r="J2864" i="2"/>
  <c r="F2864" i="2"/>
  <c r="J2863" i="2"/>
  <c r="F2863" i="2"/>
  <c r="J2862" i="2"/>
  <c r="F2862" i="2"/>
  <c r="J2861" i="2"/>
  <c r="F2861" i="2"/>
  <c r="J2860" i="2"/>
  <c r="F2860" i="2"/>
  <c r="J2859" i="2"/>
  <c r="F2859" i="2"/>
  <c r="J2858" i="2"/>
  <c r="F2858" i="2"/>
  <c r="J2857" i="2"/>
  <c r="F2857" i="2"/>
  <c r="J2856" i="2"/>
  <c r="F2856" i="2"/>
  <c r="J2855" i="2"/>
  <c r="F2855" i="2"/>
  <c r="J2854" i="2"/>
  <c r="F2854" i="2"/>
  <c r="J2853" i="2"/>
  <c r="F2853" i="2"/>
  <c r="J2852" i="2"/>
  <c r="F2852" i="2"/>
  <c r="J2851" i="2"/>
  <c r="F2851" i="2"/>
  <c r="J2850" i="2"/>
  <c r="F2850" i="2"/>
  <c r="J2849" i="2"/>
  <c r="F2849" i="2"/>
  <c r="J2848" i="2"/>
  <c r="F2848" i="2"/>
  <c r="J2847" i="2"/>
  <c r="F2847" i="2"/>
  <c r="J2846" i="2"/>
  <c r="F2846" i="2"/>
  <c r="J2845" i="2"/>
  <c r="F2845" i="2"/>
  <c r="J2844" i="2"/>
  <c r="F2844" i="2"/>
  <c r="J2843" i="2"/>
  <c r="F2843" i="2"/>
  <c r="J2842" i="2"/>
  <c r="F2842" i="2"/>
  <c r="J2841" i="2"/>
  <c r="F2841" i="2"/>
  <c r="J2840" i="2"/>
  <c r="F2840" i="2"/>
  <c r="J2839" i="2"/>
  <c r="F2839" i="2"/>
  <c r="J2838" i="2"/>
  <c r="F2838" i="2"/>
  <c r="J2837" i="2"/>
  <c r="F2837" i="2"/>
  <c r="J2836" i="2"/>
  <c r="F2836" i="2"/>
  <c r="J2835" i="2"/>
  <c r="F2835" i="2"/>
  <c r="J2834" i="2"/>
  <c r="F2834" i="2"/>
  <c r="J2833" i="2"/>
  <c r="F2833" i="2"/>
  <c r="J2832" i="2"/>
  <c r="F2832" i="2"/>
  <c r="J2831" i="2"/>
  <c r="F2831" i="2"/>
  <c r="J2830" i="2"/>
  <c r="F2830" i="2"/>
  <c r="J2829" i="2"/>
  <c r="F2829" i="2"/>
  <c r="J2828" i="2"/>
  <c r="F2828" i="2"/>
  <c r="J2827" i="2"/>
  <c r="F2827" i="2"/>
  <c r="J2826" i="2"/>
  <c r="F2826" i="2"/>
  <c r="M2819" i="2"/>
  <c r="J2819" i="2"/>
  <c r="E2819" i="2"/>
  <c r="L2804" i="2"/>
  <c r="L2803" i="2"/>
  <c r="L2799" i="2"/>
  <c r="M2797" i="2"/>
  <c r="I2797" i="2"/>
  <c r="H2797" i="2"/>
  <c r="G2797" i="2"/>
  <c r="E2797" i="2"/>
  <c r="D2797" i="2"/>
  <c r="J2796" i="2"/>
  <c r="F2796" i="2"/>
  <c r="J2795" i="2"/>
  <c r="F2795" i="2"/>
  <c r="J2794" i="2"/>
  <c r="F2794" i="2"/>
  <c r="J2793" i="2"/>
  <c r="F2793" i="2"/>
  <c r="J2792" i="2"/>
  <c r="F2792" i="2"/>
  <c r="J2791" i="2"/>
  <c r="F2791" i="2"/>
  <c r="J2790" i="2"/>
  <c r="F2790" i="2"/>
  <c r="J2789" i="2"/>
  <c r="F2789" i="2"/>
  <c r="J2788" i="2"/>
  <c r="F2788" i="2"/>
  <c r="J2787" i="2"/>
  <c r="F2787" i="2"/>
  <c r="J2786" i="2"/>
  <c r="F2786" i="2"/>
  <c r="J2785" i="2"/>
  <c r="F2785" i="2"/>
  <c r="J2784" i="2"/>
  <c r="F2784" i="2"/>
  <c r="J2783" i="2"/>
  <c r="F2783" i="2"/>
  <c r="J2782" i="2"/>
  <c r="F2782" i="2"/>
  <c r="J2781" i="2"/>
  <c r="F2781" i="2"/>
  <c r="J2780" i="2"/>
  <c r="F2780" i="2"/>
  <c r="J2779" i="2"/>
  <c r="F2779" i="2"/>
  <c r="J2778" i="2"/>
  <c r="F2778" i="2"/>
  <c r="J2777" i="2"/>
  <c r="F2777" i="2"/>
  <c r="J2776" i="2"/>
  <c r="F2776" i="2"/>
  <c r="J2775" i="2"/>
  <c r="F2775" i="2"/>
  <c r="J2774" i="2"/>
  <c r="F2774" i="2"/>
  <c r="J2773" i="2"/>
  <c r="F2773" i="2"/>
  <c r="J2772" i="2"/>
  <c r="F2772" i="2"/>
  <c r="J2771" i="2"/>
  <c r="F2771" i="2"/>
  <c r="J2770" i="2"/>
  <c r="F2770" i="2"/>
  <c r="J2769" i="2"/>
  <c r="F2769" i="2"/>
  <c r="J2768" i="2"/>
  <c r="F2768" i="2"/>
  <c r="J2767" i="2"/>
  <c r="F2767" i="2"/>
  <c r="J2766" i="2"/>
  <c r="F2766" i="2"/>
  <c r="J2765" i="2"/>
  <c r="F2765" i="2"/>
  <c r="J2764" i="2"/>
  <c r="F2764" i="2"/>
  <c r="J2763" i="2"/>
  <c r="F2763" i="2"/>
  <c r="J2762" i="2"/>
  <c r="F2762" i="2"/>
  <c r="J2761" i="2"/>
  <c r="F2761" i="2"/>
  <c r="J2760" i="2"/>
  <c r="F2760" i="2"/>
  <c r="J2759" i="2"/>
  <c r="F2759" i="2"/>
  <c r="J2758" i="2"/>
  <c r="F2758" i="2"/>
  <c r="J2757" i="2"/>
  <c r="F2757" i="2"/>
  <c r="J2756" i="2"/>
  <c r="F2756" i="2"/>
  <c r="J2755" i="2"/>
  <c r="F2755" i="2"/>
  <c r="J2754" i="2"/>
  <c r="F2754" i="2"/>
  <c r="J2753" i="2"/>
  <c r="F2753" i="2"/>
  <c r="J2752" i="2"/>
  <c r="F2752" i="2"/>
  <c r="J2751" i="2"/>
  <c r="F2751" i="2"/>
  <c r="J2750" i="2"/>
  <c r="F2750" i="2"/>
  <c r="J2749" i="2"/>
  <c r="F2749" i="2"/>
  <c r="J2748" i="2"/>
  <c r="F2748" i="2"/>
  <c r="J2747" i="2"/>
  <c r="F2747" i="2"/>
  <c r="J2746" i="2"/>
  <c r="F2746" i="2"/>
  <c r="J2745" i="2"/>
  <c r="F2745" i="2"/>
  <c r="J2744" i="2"/>
  <c r="F2744" i="2"/>
  <c r="J2743" i="2"/>
  <c r="F2743" i="2"/>
  <c r="J2742" i="2"/>
  <c r="F2742" i="2"/>
  <c r="J2741" i="2"/>
  <c r="F2741" i="2"/>
  <c r="J2740" i="2"/>
  <c r="F2740" i="2"/>
  <c r="J2739" i="2"/>
  <c r="F2739" i="2"/>
  <c r="J2738" i="2"/>
  <c r="F2738" i="2"/>
  <c r="J2737" i="2"/>
  <c r="F2737" i="2"/>
  <c r="J2736" i="2"/>
  <c r="F2736" i="2"/>
  <c r="J2735" i="2"/>
  <c r="F2735" i="2"/>
  <c r="M2728" i="2"/>
  <c r="J2728" i="2"/>
  <c r="E2728" i="2"/>
  <c r="L2713" i="2"/>
  <c r="L2712" i="2"/>
  <c r="L2708" i="2"/>
  <c r="M2706" i="2"/>
  <c r="I2706" i="2"/>
  <c r="H2706" i="2"/>
  <c r="G2706" i="2"/>
  <c r="E2706" i="2"/>
  <c r="D2706" i="2"/>
  <c r="J2705" i="2"/>
  <c r="F2705" i="2"/>
  <c r="J2704" i="2"/>
  <c r="F2704" i="2"/>
  <c r="J2703" i="2"/>
  <c r="F2703" i="2"/>
  <c r="J2702" i="2"/>
  <c r="F2702" i="2"/>
  <c r="J2701" i="2"/>
  <c r="F2701" i="2"/>
  <c r="J2700" i="2"/>
  <c r="F2700" i="2"/>
  <c r="J2699" i="2"/>
  <c r="F2699" i="2"/>
  <c r="J2698" i="2"/>
  <c r="F2698" i="2"/>
  <c r="J2697" i="2"/>
  <c r="F2697" i="2"/>
  <c r="J2696" i="2"/>
  <c r="F2696" i="2"/>
  <c r="J2695" i="2"/>
  <c r="F2695" i="2"/>
  <c r="J2694" i="2"/>
  <c r="F2694" i="2"/>
  <c r="J2693" i="2"/>
  <c r="F2693" i="2"/>
  <c r="J2692" i="2"/>
  <c r="F2692" i="2"/>
  <c r="J2691" i="2"/>
  <c r="F2691" i="2"/>
  <c r="J2690" i="2"/>
  <c r="F2690" i="2"/>
  <c r="J2689" i="2"/>
  <c r="F2689" i="2"/>
  <c r="J2688" i="2"/>
  <c r="F2688" i="2"/>
  <c r="J2687" i="2"/>
  <c r="F2687" i="2"/>
  <c r="J2686" i="2"/>
  <c r="F2686" i="2"/>
  <c r="J2685" i="2"/>
  <c r="F2685" i="2"/>
  <c r="J2684" i="2"/>
  <c r="F2684" i="2"/>
  <c r="J2683" i="2"/>
  <c r="F2683" i="2"/>
  <c r="J2682" i="2"/>
  <c r="F2682" i="2"/>
  <c r="J2681" i="2"/>
  <c r="F2681" i="2"/>
  <c r="J2680" i="2"/>
  <c r="F2680" i="2"/>
  <c r="J2679" i="2"/>
  <c r="F2679" i="2"/>
  <c r="J2678" i="2"/>
  <c r="F2678" i="2"/>
  <c r="J2677" i="2"/>
  <c r="F2677" i="2"/>
  <c r="J2676" i="2"/>
  <c r="F2676" i="2"/>
  <c r="J2675" i="2"/>
  <c r="F2675" i="2"/>
  <c r="J2674" i="2"/>
  <c r="F2674" i="2"/>
  <c r="J2673" i="2"/>
  <c r="F2673" i="2"/>
  <c r="J2672" i="2"/>
  <c r="F2672" i="2"/>
  <c r="J2671" i="2"/>
  <c r="F2671" i="2"/>
  <c r="J2670" i="2"/>
  <c r="F2670" i="2"/>
  <c r="J2669" i="2"/>
  <c r="F2669" i="2"/>
  <c r="J2668" i="2"/>
  <c r="F2668" i="2"/>
  <c r="J2667" i="2"/>
  <c r="F2667" i="2"/>
  <c r="J2666" i="2"/>
  <c r="F2666" i="2"/>
  <c r="J2665" i="2"/>
  <c r="F2665" i="2"/>
  <c r="J2664" i="2"/>
  <c r="F2664" i="2"/>
  <c r="J2663" i="2"/>
  <c r="F2663" i="2"/>
  <c r="J2662" i="2"/>
  <c r="F2662" i="2"/>
  <c r="J2661" i="2"/>
  <c r="F2661" i="2"/>
  <c r="J2660" i="2"/>
  <c r="F2660" i="2"/>
  <c r="J2659" i="2"/>
  <c r="F2659" i="2"/>
  <c r="J2658" i="2"/>
  <c r="F2658" i="2"/>
  <c r="J2657" i="2"/>
  <c r="F2657" i="2"/>
  <c r="J2656" i="2"/>
  <c r="F2656" i="2"/>
  <c r="J2655" i="2"/>
  <c r="F2655" i="2"/>
  <c r="J2654" i="2"/>
  <c r="F2654" i="2"/>
  <c r="J2653" i="2"/>
  <c r="F2653" i="2"/>
  <c r="J2652" i="2"/>
  <c r="F2652" i="2"/>
  <c r="J2651" i="2"/>
  <c r="F2651" i="2"/>
  <c r="J2650" i="2"/>
  <c r="F2650" i="2"/>
  <c r="J2649" i="2"/>
  <c r="F2649" i="2"/>
  <c r="J2648" i="2"/>
  <c r="F2648" i="2"/>
  <c r="J2647" i="2"/>
  <c r="F2647" i="2"/>
  <c r="J2646" i="2"/>
  <c r="F2646" i="2"/>
  <c r="J2645" i="2"/>
  <c r="F2645" i="2"/>
  <c r="J2644" i="2"/>
  <c r="F2644" i="2"/>
  <c r="M2637" i="2"/>
  <c r="J2637" i="2"/>
  <c r="E2637" i="2"/>
  <c r="L2621" i="2" s="1"/>
  <c r="L2622" i="2"/>
  <c r="L2617" i="2"/>
  <c r="M2615" i="2"/>
  <c r="I2615" i="2"/>
  <c r="H2615" i="2"/>
  <c r="G2615" i="2"/>
  <c r="E2615" i="2"/>
  <c r="D2615" i="2"/>
  <c r="J2614" i="2"/>
  <c r="F2614" i="2"/>
  <c r="J2613" i="2"/>
  <c r="F2613" i="2"/>
  <c r="J2612" i="2"/>
  <c r="F2612" i="2"/>
  <c r="J2611" i="2"/>
  <c r="F2611" i="2"/>
  <c r="J2610" i="2"/>
  <c r="F2610" i="2"/>
  <c r="J2609" i="2"/>
  <c r="F2609" i="2"/>
  <c r="J2608" i="2"/>
  <c r="F2608" i="2"/>
  <c r="J2607" i="2"/>
  <c r="F2607" i="2"/>
  <c r="J2606" i="2"/>
  <c r="F2606" i="2"/>
  <c r="J2605" i="2"/>
  <c r="F2605" i="2"/>
  <c r="J2604" i="2"/>
  <c r="F2604" i="2"/>
  <c r="J2603" i="2"/>
  <c r="F2603" i="2"/>
  <c r="J2602" i="2"/>
  <c r="F2602" i="2"/>
  <c r="J2601" i="2"/>
  <c r="F2601" i="2"/>
  <c r="J2600" i="2"/>
  <c r="F2600" i="2"/>
  <c r="J2599" i="2"/>
  <c r="F2599" i="2"/>
  <c r="J2598" i="2"/>
  <c r="F2598" i="2"/>
  <c r="J2597" i="2"/>
  <c r="F2597" i="2"/>
  <c r="J2596" i="2"/>
  <c r="F2596" i="2"/>
  <c r="J2595" i="2"/>
  <c r="F2595" i="2"/>
  <c r="J2594" i="2"/>
  <c r="F2594" i="2"/>
  <c r="J2593" i="2"/>
  <c r="F2593" i="2"/>
  <c r="J2592" i="2"/>
  <c r="F2592" i="2"/>
  <c r="J2591" i="2"/>
  <c r="F2591" i="2"/>
  <c r="J2590" i="2"/>
  <c r="F2590" i="2"/>
  <c r="J2589" i="2"/>
  <c r="F2589" i="2"/>
  <c r="J2588" i="2"/>
  <c r="F2588" i="2"/>
  <c r="J2587" i="2"/>
  <c r="F2587" i="2"/>
  <c r="J2586" i="2"/>
  <c r="F2586" i="2"/>
  <c r="J2585" i="2"/>
  <c r="F2585" i="2"/>
  <c r="J2584" i="2"/>
  <c r="F2584" i="2"/>
  <c r="J2583" i="2"/>
  <c r="F2583" i="2"/>
  <c r="J2582" i="2"/>
  <c r="F2582" i="2"/>
  <c r="J2581" i="2"/>
  <c r="F2581" i="2"/>
  <c r="J2580" i="2"/>
  <c r="F2580" i="2"/>
  <c r="J2579" i="2"/>
  <c r="F2579" i="2"/>
  <c r="J2578" i="2"/>
  <c r="F2578" i="2"/>
  <c r="J2577" i="2"/>
  <c r="F2577" i="2"/>
  <c r="J2576" i="2"/>
  <c r="F2576" i="2"/>
  <c r="J2575" i="2"/>
  <c r="F2575" i="2"/>
  <c r="J2574" i="2"/>
  <c r="F2574" i="2"/>
  <c r="J2573" i="2"/>
  <c r="F2573" i="2"/>
  <c r="J2572" i="2"/>
  <c r="F2572" i="2"/>
  <c r="J2571" i="2"/>
  <c r="F2571" i="2"/>
  <c r="J2570" i="2"/>
  <c r="F2570" i="2"/>
  <c r="J2569" i="2"/>
  <c r="F2569" i="2"/>
  <c r="J2568" i="2"/>
  <c r="F2568" i="2"/>
  <c r="J2567" i="2"/>
  <c r="F2567" i="2"/>
  <c r="J2566" i="2"/>
  <c r="F2566" i="2"/>
  <c r="J2565" i="2"/>
  <c r="F2565" i="2"/>
  <c r="J2564" i="2"/>
  <c r="F2564" i="2"/>
  <c r="J2563" i="2"/>
  <c r="F2563" i="2"/>
  <c r="J2562" i="2"/>
  <c r="F2562" i="2"/>
  <c r="J2561" i="2"/>
  <c r="F2561" i="2"/>
  <c r="J2560" i="2"/>
  <c r="F2560" i="2"/>
  <c r="J2559" i="2"/>
  <c r="F2559" i="2"/>
  <c r="J2558" i="2"/>
  <c r="F2558" i="2"/>
  <c r="J2557" i="2"/>
  <c r="F2557" i="2"/>
  <c r="J2556" i="2"/>
  <c r="F2556" i="2"/>
  <c r="J2555" i="2"/>
  <c r="F2555" i="2"/>
  <c r="J2554" i="2"/>
  <c r="F2554" i="2"/>
  <c r="J2553" i="2"/>
  <c r="F2553" i="2"/>
  <c r="M2546" i="2"/>
  <c r="L2531" i="2" s="1"/>
  <c r="J2546" i="2"/>
  <c r="E2546" i="2"/>
  <c r="L2530" i="2"/>
  <c r="L2526" i="2"/>
  <c r="M2524" i="2"/>
  <c r="I2524" i="2"/>
  <c r="H2524" i="2"/>
  <c r="G2524" i="2"/>
  <c r="F2524" i="2"/>
  <c r="E2524" i="2"/>
  <c r="D2524" i="2"/>
  <c r="J2523" i="2"/>
  <c r="F2523" i="2"/>
  <c r="J2522" i="2"/>
  <c r="F2522" i="2"/>
  <c r="J2521" i="2"/>
  <c r="F2521" i="2"/>
  <c r="J2520" i="2"/>
  <c r="F2520" i="2"/>
  <c r="J2519" i="2"/>
  <c r="F2519" i="2"/>
  <c r="J2518" i="2"/>
  <c r="F2518" i="2"/>
  <c r="J2517" i="2"/>
  <c r="F2517" i="2"/>
  <c r="J2516" i="2"/>
  <c r="F2516" i="2"/>
  <c r="J2515" i="2"/>
  <c r="F2515" i="2"/>
  <c r="J2514" i="2"/>
  <c r="F2514" i="2"/>
  <c r="J2513" i="2"/>
  <c r="F2513" i="2"/>
  <c r="J2512" i="2"/>
  <c r="F2512" i="2"/>
  <c r="J2511" i="2"/>
  <c r="F2511" i="2"/>
  <c r="J2510" i="2"/>
  <c r="F2510" i="2"/>
  <c r="J2509" i="2"/>
  <c r="F2509" i="2"/>
  <c r="J2508" i="2"/>
  <c r="F2508" i="2"/>
  <c r="J2507" i="2"/>
  <c r="F2507" i="2"/>
  <c r="J2506" i="2"/>
  <c r="F2506" i="2"/>
  <c r="J2505" i="2"/>
  <c r="F2505" i="2"/>
  <c r="J2504" i="2"/>
  <c r="F2504" i="2"/>
  <c r="J2503" i="2"/>
  <c r="F2503" i="2"/>
  <c r="J2502" i="2"/>
  <c r="F2502" i="2"/>
  <c r="J2501" i="2"/>
  <c r="F2501" i="2"/>
  <c r="J2500" i="2"/>
  <c r="F2500" i="2"/>
  <c r="J2499" i="2"/>
  <c r="F2499" i="2"/>
  <c r="J2498" i="2"/>
  <c r="F2498" i="2"/>
  <c r="J2497" i="2"/>
  <c r="F2497" i="2"/>
  <c r="J2496" i="2"/>
  <c r="F2496" i="2"/>
  <c r="J2495" i="2"/>
  <c r="F2495" i="2"/>
  <c r="J2494" i="2"/>
  <c r="F2494" i="2"/>
  <c r="J2493" i="2"/>
  <c r="F2493" i="2"/>
  <c r="J2492" i="2"/>
  <c r="F2492" i="2"/>
  <c r="J2491" i="2"/>
  <c r="F2491" i="2"/>
  <c r="J2490" i="2"/>
  <c r="F2490" i="2"/>
  <c r="J2489" i="2"/>
  <c r="F2489" i="2"/>
  <c r="J2488" i="2"/>
  <c r="F2488" i="2"/>
  <c r="J2487" i="2"/>
  <c r="F2487" i="2"/>
  <c r="J2486" i="2"/>
  <c r="F2486" i="2"/>
  <c r="J2485" i="2"/>
  <c r="F2485" i="2"/>
  <c r="J2484" i="2"/>
  <c r="F2484" i="2"/>
  <c r="J2483" i="2"/>
  <c r="F2483" i="2"/>
  <c r="J2482" i="2"/>
  <c r="F2482" i="2"/>
  <c r="J2481" i="2"/>
  <c r="F2481" i="2"/>
  <c r="J2480" i="2"/>
  <c r="F2480" i="2"/>
  <c r="J2479" i="2"/>
  <c r="F2479" i="2"/>
  <c r="J2478" i="2"/>
  <c r="F2478" i="2"/>
  <c r="J2477" i="2"/>
  <c r="F2477" i="2"/>
  <c r="J2476" i="2"/>
  <c r="F2476" i="2"/>
  <c r="J2475" i="2"/>
  <c r="F2475" i="2"/>
  <c r="J2474" i="2"/>
  <c r="F2474" i="2"/>
  <c r="J2473" i="2"/>
  <c r="F2473" i="2"/>
  <c r="J2472" i="2"/>
  <c r="F2472" i="2"/>
  <c r="J2471" i="2"/>
  <c r="F2471" i="2"/>
  <c r="J2470" i="2"/>
  <c r="F2470" i="2"/>
  <c r="J2469" i="2"/>
  <c r="F2469" i="2"/>
  <c r="J2468" i="2"/>
  <c r="F2468" i="2"/>
  <c r="J2467" i="2"/>
  <c r="F2467" i="2"/>
  <c r="J2466" i="2"/>
  <c r="F2466" i="2"/>
  <c r="J2465" i="2"/>
  <c r="F2465" i="2"/>
  <c r="J2464" i="2"/>
  <c r="F2464" i="2"/>
  <c r="J2463" i="2"/>
  <c r="F2463" i="2"/>
  <c r="J2462" i="2"/>
  <c r="F2462" i="2"/>
  <c r="M2455" i="2"/>
  <c r="J2455" i="2"/>
  <c r="E2455" i="2"/>
  <c r="L2440" i="2"/>
  <c r="L2439" i="2"/>
  <c r="L2435" i="2"/>
  <c r="M2433" i="2"/>
  <c r="I2433" i="2"/>
  <c r="H2433" i="2"/>
  <c r="G2433" i="2"/>
  <c r="E2433" i="2"/>
  <c r="D2433" i="2"/>
  <c r="J2432" i="2"/>
  <c r="F2432" i="2"/>
  <c r="J2431" i="2"/>
  <c r="F2431" i="2"/>
  <c r="J2430" i="2"/>
  <c r="F2430" i="2"/>
  <c r="J2429" i="2"/>
  <c r="F2429" i="2"/>
  <c r="J2428" i="2"/>
  <c r="F2428" i="2"/>
  <c r="J2427" i="2"/>
  <c r="F2427" i="2"/>
  <c r="J2426" i="2"/>
  <c r="F2426" i="2"/>
  <c r="J2425" i="2"/>
  <c r="F2425" i="2"/>
  <c r="J2424" i="2"/>
  <c r="F2424" i="2"/>
  <c r="J2423" i="2"/>
  <c r="F2423" i="2"/>
  <c r="J2422" i="2"/>
  <c r="F2422" i="2"/>
  <c r="J2421" i="2"/>
  <c r="F2421" i="2"/>
  <c r="J2420" i="2"/>
  <c r="F2420" i="2"/>
  <c r="J2419" i="2"/>
  <c r="F2419" i="2"/>
  <c r="J2418" i="2"/>
  <c r="F2418" i="2"/>
  <c r="J2417" i="2"/>
  <c r="F2417" i="2"/>
  <c r="J2416" i="2"/>
  <c r="F2416" i="2"/>
  <c r="J2415" i="2"/>
  <c r="F2415" i="2"/>
  <c r="J2414" i="2"/>
  <c r="F2414" i="2"/>
  <c r="J2413" i="2"/>
  <c r="F2413" i="2"/>
  <c r="J2412" i="2"/>
  <c r="F2412" i="2"/>
  <c r="J2411" i="2"/>
  <c r="F2411" i="2"/>
  <c r="J2410" i="2"/>
  <c r="F2410" i="2"/>
  <c r="J2409" i="2"/>
  <c r="F2409" i="2"/>
  <c r="J2408" i="2"/>
  <c r="F2408" i="2"/>
  <c r="J2407" i="2"/>
  <c r="F2407" i="2"/>
  <c r="J2406" i="2"/>
  <c r="F2406" i="2"/>
  <c r="J2405" i="2"/>
  <c r="F2405" i="2"/>
  <c r="J2404" i="2"/>
  <c r="F2404" i="2"/>
  <c r="J2403" i="2"/>
  <c r="F2403" i="2"/>
  <c r="J2402" i="2"/>
  <c r="F2402" i="2"/>
  <c r="J2401" i="2"/>
  <c r="F2401" i="2"/>
  <c r="J2400" i="2"/>
  <c r="F2400" i="2"/>
  <c r="J2399" i="2"/>
  <c r="F2399" i="2"/>
  <c r="J2398" i="2"/>
  <c r="F2398" i="2"/>
  <c r="J2397" i="2"/>
  <c r="F2397" i="2"/>
  <c r="J2396" i="2"/>
  <c r="F2396" i="2"/>
  <c r="J2395" i="2"/>
  <c r="F2395" i="2"/>
  <c r="J2394" i="2"/>
  <c r="F2394" i="2"/>
  <c r="J2393" i="2"/>
  <c r="F2393" i="2"/>
  <c r="J2392" i="2"/>
  <c r="F2392" i="2"/>
  <c r="J2391" i="2"/>
  <c r="F2391" i="2"/>
  <c r="J2390" i="2"/>
  <c r="F2390" i="2"/>
  <c r="J2389" i="2"/>
  <c r="F2389" i="2"/>
  <c r="J2388" i="2"/>
  <c r="F2388" i="2"/>
  <c r="J2387" i="2"/>
  <c r="F2387" i="2"/>
  <c r="J2386" i="2"/>
  <c r="F2386" i="2"/>
  <c r="J2385" i="2"/>
  <c r="F2385" i="2"/>
  <c r="J2384" i="2"/>
  <c r="F2384" i="2"/>
  <c r="J2383" i="2"/>
  <c r="F2383" i="2"/>
  <c r="J2382" i="2"/>
  <c r="F2382" i="2"/>
  <c r="J2381" i="2"/>
  <c r="F2381" i="2"/>
  <c r="J2380" i="2"/>
  <c r="F2380" i="2"/>
  <c r="J2379" i="2"/>
  <c r="F2379" i="2"/>
  <c r="J2378" i="2"/>
  <c r="F2378" i="2"/>
  <c r="J2377" i="2"/>
  <c r="F2377" i="2"/>
  <c r="J2376" i="2"/>
  <c r="F2376" i="2"/>
  <c r="J2375" i="2"/>
  <c r="F2375" i="2"/>
  <c r="J2374" i="2"/>
  <c r="F2374" i="2"/>
  <c r="J2373" i="2"/>
  <c r="F2373" i="2"/>
  <c r="J2372" i="2"/>
  <c r="F2372" i="2"/>
  <c r="J2371" i="2"/>
  <c r="F2371" i="2"/>
  <c r="M2364" i="2"/>
  <c r="L2349" i="2" s="1"/>
  <c r="J2364" i="2"/>
  <c r="E2364" i="2"/>
  <c r="L2348" i="2"/>
  <c r="L2344" i="2"/>
  <c r="M2342" i="2"/>
  <c r="I2342" i="2"/>
  <c r="H2342" i="2"/>
  <c r="G2342" i="2"/>
  <c r="E2342" i="2"/>
  <c r="D2342" i="2"/>
  <c r="J2341" i="2"/>
  <c r="F2341" i="2"/>
  <c r="J2340" i="2"/>
  <c r="F2340" i="2"/>
  <c r="J2339" i="2"/>
  <c r="F2339" i="2"/>
  <c r="J2338" i="2"/>
  <c r="F2338" i="2"/>
  <c r="J2337" i="2"/>
  <c r="F2337" i="2"/>
  <c r="J2336" i="2"/>
  <c r="F2336" i="2"/>
  <c r="J2335" i="2"/>
  <c r="F2335" i="2"/>
  <c r="J2334" i="2"/>
  <c r="F2334" i="2"/>
  <c r="J2333" i="2"/>
  <c r="F2333" i="2"/>
  <c r="J2332" i="2"/>
  <c r="F2332" i="2"/>
  <c r="J2331" i="2"/>
  <c r="F2331" i="2"/>
  <c r="J2330" i="2"/>
  <c r="F2330" i="2"/>
  <c r="J2329" i="2"/>
  <c r="F2329" i="2"/>
  <c r="J2328" i="2"/>
  <c r="F2328" i="2"/>
  <c r="J2327" i="2"/>
  <c r="F2327" i="2"/>
  <c r="J2326" i="2"/>
  <c r="F2326" i="2"/>
  <c r="J2325" i="2"/>
  <c r="F2325" i="2"/>
  <c r="J2324" i="2"/>
  <c r="F2324" i="2"/>
  <c r="J2323" i="2"/>
  <c r="F2323" i="2"/>
  <c r="J2322" i="2"/>
  <c r="F2322" i="2"/>
  <c r="J2321" i="2"/>
  <c r="F2321" i="2"/>
  <c r="J2320" i="2"/>
  <c r="F2320" i="2"/>
  <c r="J2319" i="2"/>
  <c r="F2319" i="2"/>
  <c r="J2318" i="2"/>
  <c r="F2318" i="2"/>
  <c r="J2317" i="2"/>
  <c r="F2317" i="2"/>
  <c r="J2316" i="2"/>
  <c r="F2316" i="2"/>
  <c r="J2315" i="2"/>
  <c r="F2315" i="2"/>
  <c r="J2314" i="2"/>
  <c r="F2314" i="2"/>
  <c r="J2313" i="2"/>
  <c r="F2313" i="2"/>
  <c r="J2312" i="2"/>
  <c r="F2312" i="2"/>
  <c r="J2311" i="2"/>
  <c r="F2311" i="2"/>
  <c r="J2310" i="2"/>
  <c r="F2310" i="2"/>
  <c r="J2309" i="2"/>
  <c r="F2309" i="2"/>
  <c r="J2308" i="2"/>
  <c r="F2308" i="2"/>
  <c r="J2307" i="2"/>
  <c r="F2307" i="2"/>
  <c r="J2306" i="2"/>
  <c r="F2306" i="2"/>
  <c r="J2305" i="2"/>
  <c r="F2305" i="2"/>
  <c r="J2304" i="2"/>
  <c r="F2304" i="2"/>
  <c r="J2303" i="2"/>
  <c r="F2303" i="2"/>
  <c r="J2302" i="2"/>
  <c r="F2302" i="2"/>
  <c r="J2301" i="2"/>
  <c r="F2301" i="2"/>
  <c r="J2300" i="2"/>
  <c r="F2300" i="2"/>
  <c r="J2299" i="2"/>
  <c r="F2299" i="2"/>
  <c r="J2298" i="2"/>
  <c r="F2298" i="2"/>
  <c r="J2297" i="2"/>
  <c r="F2297" i="2"/>
  <c r="J2296" i="2"/>
  <c r="F2296" i="2"/>
  <c r="J2295" i="2"/>
  <c r="F2295" i="2"/>
  <c r="J2294" i="2"/>
  <c r="F2294" i="2"/>
  <c r="J2293" i="2"/>
  <c r="F2293" i="2"/>
  <c r="J2292" i="2"/>
  <c r="F2292" i="2"/>
  <c r="J2291" i="2"/>
  <c r="F2291" i="2"/>
  <c r="J2290" i="2"/>
  <c r="F2290" i="2"/>
  <c r="J2289" i="2"/>
  <c r="F2289" i="2"/>
  <c r="J2288" i="2"/>
  <c r="F2288" i="2"/>
  <c r="J2287" i="2"/>
  <c r="F2287" i="2"/>
  <c r="J2286" i="2"/>
  <c r="F2286" i="2"/>
  <c r="J2285" i="2"/>
  <c r="F2285" i="2"/>
  <c r="J2284" i="2"/>
  <c r="F2284" i="2"/>
  <c r="J2283" i="2"/>
  <c r="F2283" i="2"/>
  <c r="J2282" i="2"/>
  <c r="F2282" i="2"/>
  <c r="J2281" i="2"/>
  <c r="F2281" i="2"/>
  <c r="J2280" i="2"/>
  <c r="F2280" i="2"/>
  <c r="F2342" i="2" s="1"/>
  <c r="M2273" i="2"/>
  <c r="L2258" i="2" s="1"/>
  <c r="J2273" i="2"/>
  <c r="E2273" i="2"/>
  <c r="L2257" i="2"/>
  <c r="L2253" i="2"/>
  <c r="M2251" i="2"/>
  <c r="I2251" i="2"/>
  <c r="H2251" i="2"/>
  <c r="G2251" i="2"/>
  <c r="E2251" i="2"/>
  <c r="D2251" i="2"/>
  <c r="J2250" i="2"/>
  <c r="F2250" i="2"/>
  <c r="J2249" i="2"/>
  <c r="F2249" i="2"/>
  <c r="J2248" i="2"/>
  <c r="F2248" i="2"/>
  <c r="J2247" i="2"/>
  <c r="F2247" i="2"/>
  <c r="J2246" i="2"/>
  <c r="F2246" i="2"/>
  <c r="J2245" i="2"/>
  <c r="F2245" i="2"/>
  <c r="J2244" i="2"/>
  <c r="F2244" i="2"/>
  <c r="J2243" i="2"/>
  <c r="F2243" i="2"/>
  <c r="J2242" i="2"/>
  <c r="F2242" i="2"/>
  <c r="J2241" i="2"/>
  <c r="F2241" i="2"/>
  <c r="J2240" i="2"/>
  <c r="F2240" i="2"/>
  <c r="J2239" i="2"/>
  <c r="F2239" i="2"/>
  <c r="J2238" i="2"/>
  <c r="F2238" i="2"/>
  <c r="J2237" i="2"/>
  <c r="F2237" i="2"/>
  <c r="J2236" i="2"/>
  <c r="F2236" i="2"/>
  <c r="J2235" i="2"/>
  <c r="F2235" i="2"/>
  <c r="J2234" i="2"/>
  <c r="F2234" i="2"/>
  <c r="J2233" i="2"/>
  <c r="F2233" i="2"/>
  <c r="J2232" i="2"/>
  <c r="F2232" i="2"/>
  <c r="J2231" i="2"/>
  <c r="F2231" i="2"/>
  <c r="J2230" i="2"/>
  <c r="F2230" i="2"/>
  <c r="J2229" i="2"/>
  <c r="F2229" i="2"/>
  <c r="J2228" i="2"/>
  <c r="F2228" i="2"/>
  <c r="J2227" i="2"/>
  <c r="F2227" i="2"/>
  <c r="J2226" i="2"/>
  <c r="F2226" i="2"/>
  <c r="J2225" i="2"/>
  <c r="F2225" i="2"/>
  <c r="J2224" i="2"/>
  <c r="F2224" i="2"/>
  <c r="J2223" i="2"/>
  <c r="F2223" i="2"/>
  <c r="J2222" i="2"/>
  <c r="F2222" i="2"/>
  <c r="J2221" i="2"/>
  <c r="F2221" i="2"/>
  <c r="J2220" i="2"/>
  <c r="F2220" i="2"/>
  <c r="J2219" i="2"/>
  <c r="F2219" i="2"/>
  <c r="J2218" i="2"/>
  <c r="F2218" i="2"/>
  <c r="J2217" i="2"/>
  <c r="F2217" i="2"/>
  <c r="F2251" i="2" s="1"/>
  <c r="J2216" i="2"/>
  <c r="F2216" i="2"/>
  <c r="J2215" i="2"/>
  <c r="F2215" i="2"/>
  <c r="J2214" i="2"/>
  <c r="F2214" i="2"/>
  <c r="J2213" i="2"/>
  <c r="F2213" i="2"/>
  <c r="J2212" i="2"/>
  <c r="F2212" i="2"/>
  <c r="J2211" i="2"/>
  <c r="F2211" i="2"/>
  <c r="J2210" i="2"/>
  <c r="F2210" i="2"/>
  <c r="J2209" i="2"/>
  <c r="F2209" i="2"/>
  <c r="J2208" i="2"/>
  <c r="F2208" i="2"/>
  <c r="J2207" i="2"/>
  <c r="F2207" i="2"/>
  <c r="J2206" i="2"/>
  <c r="F2206" i="2"/>
  <c r="J2205" i="2"/>
  <c r="F2205" i="2"/>
  <c r="J2204" i="2"/>
  <c r="F2204" i="2"/>
  <c r="J2203" i="2"/>
  <c r="F2203" i="2"/>
  <c r="J2202" i="2"/>
  <c r="F2202" i="2"/>
  <c r="J2201" i="2"/>
  <c r="F2201" i="2"/>
  <c r="J2200" i="2"/>
  <c r="F2200" i="2"/>
  <c r="J2199" i="2"/>
  <c r="F2199" i="2"/>
  <c r="J2198" i="2"/>
  <c r="F2198" i="2"/>
  <c r="J2197" i="2"/>
  <c r="F2197" i="2"/>
  <c r="J2196" i="2"/>
  <c r="F2196" i="2"/>
  <c r="J2195" i="2"/>
  <c r="F2195" i="2"/>
  <c r="J2194" i="2"/>
  <c r="F2194" i="2"/>
  <c r="J2193" i="2"/>
  <c r="F2193" i="2"/>
  <c r="J2192" i="2"/>
  <c r="F2192" i="2"/>
  <c r="J2191" i="2"/>
  <c r="F2191" i="2"/>
  <c r="J2190" i="2"/>
  <c r="F2190" i="2"/>
  <c r="J2189" i="2"/>
  <c r="F2189" i="2"/>
  <c r="M2182" i="2"/>
  <c r="L2167" i="2" s="1"/>
  <c r="J2182" i="2"/>
  <c r="E2182" i="2"/>
  <c r="L2166" i="2" s="1"/>
  <c r="L2162" i="2"/>
  <c r="M2160" i="2"/>
  <c r="I2160" i="2"/>
  <c r="H2160" i="2"/>
  <c r="G2160" i="2"/>
  <c r="E2160" i="2"/>
  <c r="D2160" i="2"/>
  <c r="J2159" i="2"/>
  <c r="F2159" i="2"/>
  <c r="J2158" i="2"/>
  <c r="F2158" i="2"/>
  <c r="J2157" i="2"/>
  <c r="F2157" i="2"/>
  <c r="J2156" i="2"/>
  <c r="F2156" i="2"/>
  <c r="J2155" i="2"/>
  <c r="F2155" i="2"/>
  <c r="J2154" i="2"/>
  <c r="F2154" i="2"/>
  <c r="J2153" i="2"/>
  <c r="F2153" i="2"/>
  <c r="J2152" i="2"/>
  <c r="F2152" i="2"/>
  <c r="J2151" i="2"/>
  <c r="F2151" i="2"/>
  <c r="J2150" i="2"/>
  <c r="F2150" i="2"/>
  <c r="J2149" i="2"/>
  <c r="F2149" i="2"/>
  <c r="J2148" i="2"/>
  <c r="F2148" i="2"/>
  <c r="J2147" i="2"/>
  <c r="F2147" i="2"/>
  <c r="J2146" i="2"/>
  <c r="F2146" i="2"/>
  <c r="J2145" i="2"/>
  <c r="F2145" i="2"/>
  <c r="J2144" i="2"/>
  <c r="F2144" i="2"/>
  <c r="J2143" i="2"/>
  <c r="F2143" i="2"/>
  <c r="J2142" i="2"/>
  <c r="F2142" i="2"/>
  <c r="J2141" i="2"/>
  <c r="F2141" i="2"/>
  <c r="J2140" i="2"/>
  <c r="F2140" i="2"/>
  <c r="J2139" i="2"/>
  <c r="F2139" i="2"/>
  <c r="J2138" i="2"/>
  <c r="F2138" i="2"/>
  <c r="J2137" i="2"/>
  <c r="F2137" i="2"/>
  <c r="J2136" i="2"/>
  <c r="F2136" i="2"/>
  <c r="J2135" i="2"/>
  <c r="F2135" i="2"/>
  <c r="J2134" i="2"/>
  <c r="F2134" i="2"/>
  <c r="J2133" i="2"/>
  <c r="F2133" i="2"/>
  <c r="J2132" i="2"/>
  <c r="F2132" i="2"/>
  <c r="J2131" i="2"/>
  <c r="F2131" i="2"/>
  <c r="J2130" i="2"/>
  <c r="F2130" i="2"/>
  <c r="J2129" i="2"/>
  <c r="F2129" i="2"/>
  <c r="J2128" i="2"/>
  <c r="F2128" i="2"/>
  <c r="J2127" i="2"/>
  <c r="F2127" i="2"/>
  <c r="J2126" i="2"/>
  <c r="F2126" i="2"/>
  <c r="J2125" i="2"/>
  <c r="F2125" i="2"/>
  <c r="J2124" i="2"/>
  <c r="F2124" i="2"/>
  <c r="J2123" i="2"/>
  <c r="F2123" i="2"/>
  <c r="J2122" i="2"/>
  <c r="F2122" i="2"/>
  <c r="J2121" i="2"/>
  <c r="F2121" i="2"/>
  <c r="J2120" i="2"/>
  <c r="F2120" i="2"/>
  <c r="J2119" i="2"/>
  <c r="F2119" i="2"/>
  <c r="J2118" i="2"/>
  <c r="F2118" i="2"/>
  <c r="J2117" i="2"/>
  <c r="F2117" i="2"/>
  <c r="J2116" i="2"/>
  <c r="F2116" i="2"/>
  <c r="J2115" i="2"/>
  <c r="F2115" i="2"/>
  <c r="J2114" i="2"/>
  <c r="F2114" i="2"/>
  <c r="J2113" i="2"/>
  <c r="F2113" i="2"/>
  <c r="J2112" i="2"/>
  <c r="F2112" i="2"/>
  <c r="J2111" i="2"/>
  <c r="F2111" i="2"/>
  <c r="J2110" i="2"/>
  <c r="F2110" i="2"/>
  <c r="J2109" i="2"/>
  <c r="F2109" i="2"/>
  <c r="J2108" i="2"/>
  <c r="F2108" i="2"/>
  <c r="J2107" i="2"/>
  <c r="F2107" i="2"/>
  <c r="J2106" i="2"/>
  <c r="F2106" i="2"/>
  <c r="J2105" i="2"/>
  <c r="F2105" i="2"/>
  <c r="J2104" i="2"/>
  <c r="F2104" i="2"/>
  <c r="J2103" i="2"/>
  <c r="F2103" i="2"/>
  <c r="J2102" i="2"/>
  <c r="F2102" i="2"/>
  <c r="J2101" i="2"/>
  <c r="F2101" i="2"/>
  <c r="J2100" i="2"/>
  <c r="F2100" i="2"/>
  <c r="J2099" i="2"/>
  <c r="F2099" i="2"/>
  <c r="J2098" i="2"/>
  <c r="F2098" i="2"/>
  <c r="M2091" i="2"/>
  <c r="L2076" i="2" s="1"/>
  <c r="J2091" i="2"/>
  <c r="E2091" i="2"/>
  <c r="L2075" i="2"/>
  <c r="L2071" i="2"/>
  <c r="M2069" i="2"/>
  <c r="I2069" i="2"/>
  <c r="H2069" i="2"/>
  <c r="G2069" i="2"/>
  <c r="E2069" i="2"/>
  <c r="D2069" i="2"/>
  <c r="J2068" i="2"/>
  <c r="F2068" i="2"/>
  <c r="J2067" i="2"/>
  <c r="F2067" i="2"/>
  <c r="J2066" i="2"/>
  <c r="F2066" i="2"/>
  <c r="J2065" i="2"/>
  <c r="F2065" i="2"/>
  <c r="J2064" i="2"/>
  <c r="F2064" i="2"/>
  <c r="J2063" i="2"/>
  <c r="F2063" i="2"/>
  <c r="J2062" i="2"/>
  <c r="F2062" i="2"/>
  <c r="J2061" i="2"/>
  <c r="F2061" i="2"/>
  <c r="J2060" i="2"/>
  <c r="F2060" i="2"/>
  <c r="J2059" i="2"/>
  <c r="F2059" i="2"/>
  <c r="J2058" i="2"/>
  <c r="F2058" i="2"/>
  <c r="J2057" i="2"/>
  <c r="F2057" i="2"/>
  <c r="J2056" i="2"/>
  <c r="F2056" i="2"/>
  <c r="J2055" i="2"/>
  <c r="F2055" i="2"/>
  <c r="J2054" i="2"/>
  <c r="F2054" i="2"/>
  <c r="J2053" i="2"/>
  <c r="F2053" i="2"/>
  <c r="J2052" i="2"/>
  <c r="F2052" i="2"/>
  <c r="J2051" i="2"/>
  <c r="F2051" i="2"/>
  <c r="J2050" i="2"/>
  <c r="F2050" i="2"/>
  <c r="J2049" i="2"/>
  <c r="F2049" i="2"/>
  <c r="J2048" i="2"/>
  <c r="F2048" i="2"/>
  <c r="J2047" i="2"/>
  <c r="F2047" i="2"/>
  <c r="J2046" i="2"/>
  <c r="F2046" i="2"/>
  <c r="J2045" i="2"/>
  <c r="F2045" i="2"/>
  <c r="J2044" i="2"/>
  <c r="F2044" i="2"/>
  <c r="J2043" i="2"/>
  <c r="F2043" i="2"/>
  <c r="J2042" i="2"/>
  <c r="F2042" i="2"/>
  <c r="J2041" i="2"/>
  <c r="F2041" i="2"/>
  <c r="J2040" i="2"/>
  <c r="F2040" i="2"/>
  <c r="J2039" i="2"/>
  <c r="F2039" i="2"/>
  <c r="J2038" i="2"/>
  <c r="F2038" i="2"/>
  <c r="J2037" i="2"/>
  <c r="F2037" i="2"/>
  <c r="J2036" i="2"/>
  <c r="F2036" i="2"/>
  <c r="J2035" i="2"/>
  <c r="F2035" i="2"/>
  <c r="J2034" i="2"/>
  <c r="F2034" i="2"/>
  <c r="J2033" i="2"/>
  <c r="F2033" i="2"/>
  <c r="J2032" i="2"/>
  <c r="F2032" i="2"/>
  <c r="J2031" i="2"/>
  <c r="F2031" i="2"/>
  <c r="J2030" i="2"/>
  <c r="F2030" i="2"/>
  <c r="J2029" i="2"/>
  <c r="F2029" i="2"/>
  <c r="J2028" i="2"/>
  <c r="F2028" i="2"/>
  <c r="J2027" i="2"/>
  <c r="F2027" i="2"/>
  <c r="J2026" i="2"/>
  <c r="F2026" i="2"/>
  <c r="J2025" i="2"/>
  <c r="F2025" i="2"/>
  <c r="J2024" i="2"/>
  <c r="F2024" i="2"/>
  <c r="J2023" i="2"/>
  <c r="F2023" i="2"/>
  <c r="J2022" i="2"/>
  <c r="F2022" i="2"/>
  <c r="J2021" i="2"/>
  <c r="F2021" i="2"/>
  <c r="J2020" i="2"/>
  <c r="F2020" i="2"/>
  <c r="J2019" i="2"/>
  <c r="F2019" i="2"/>
  <c r="J2018" i="2"/>
  <c r="F2018" i="2"/>
  <c r="J2017" i="2"/>
  <c r="F2017" i="2"/>
  <c r="J2016" i="2"/>
  <c r="F2016" i="2"/>
  <c r="J2015" i="2"/>
  <c r="F2015" i="2"/>
  <c r="J2014" i="2"/>
  <c r="F2014" i="2"/>
  <c r="J2013" i="2"/>
  <c r="F2013" i="2"/>
  <c r="J2012" i="2"/>
  <c r="F2012" i="2"/>
  <c r="J2011" i="2"/>
  <c r="F2011" i="2"/>
  <c r="J2010" i="2"/>
  <c r="F2010" i="2"/>
  <c r="J2009" i="2"/>
  <c r="F2009" i="2"/>
  <c r="J2008" i="2"/>
  <c r="F2008" i="2"/>
  <c r="J2007" i="2"/>
  <c r="F2007" i="2"/>
  <c r="M2000" i="2"/>
  <c r="L1985" i="2" s="1"/>
  <c r="J2000" i="2"/>
  <c r="E2000" i="2"/>
  <c r="L1984" i="2" s="1"/>
  <c r="L1980" i="2"/>
  <c r="M1978" i="2"/>
  <c r="I1978" i="2"/>
  <c r="H1978" i="2"/>
  <c r="G1978" i="2"/>
  <c r="E1978" i="2"/>
  <c r="D1978" i="2"/>
  <c r="J1977" i="2"/>
  <c r="F1977" i="2"/>
  <c r="J1976" i="2"/>
  <c r="F1976" i="2"/>
  <c r="J1975" i="2"/>
  <c r="F1975" i="2"/>
  <c r="J1974" i="2"/>
  <c r="F1974" i="2"/>
  <c r="J1973" i="2"/>
  <c r="F1973" i="2"/>
  <c r="J1972" i="2"/>
  <c r="F1972" i="2"/>
  <c r="J1971" i="2"/>
  <c r="F1971" i="2"/>
  <c r="J1970" i="2"/>
  <c r="F1970" i="2"/>
  <c r="J1969" i="2"/>
  <c r="F1969" i="2"/>
  <c r="J1968" i="2"/>
  <c r="F1968" i="2"/>
  <c r="J1967" i="2"/>
  <c r="F1967" i="2"/>
  <c r="J1966" i="2"/>
  <c r="F1966" i="2"/>
  <c r="J1965" i="2"/>
  <c r="F1965" i="2"/>
  <c r="J1964" i="2"/>
  <c r="F1964" i="2"/>
  <c r="J1963" i="2"/>
  <c r="F1963" i="2"/>
  <c r="J1962" i="2"/>
  <c r="F1962" i="2"/>
  <c r="J1961" i="2"/>
  <c r="F1961" i="2"/>
  <c r="J1960" i="2"/>
  <c r="F1960" i="2"/>
  <c r="J1959" i="2"/>
  <c r="F1959" i="2"/>
  <c r="J1958" i="2"/>
  <c r="F1958" i="2"/>
  <c r="J1957" i="2"/>
  <c r="F1957" i="2"/>
  <c r="J1956" i="2"/>
  <c r="F1956" i="2"/>
  <c r="J1955" i="2"/>
  <c r="F1955" i="2"/>
  <c r="J1954" i="2"/>
  <c r="F1954" i="2"/>
  <c r="J1953" i="2"/>
  <c r="F1953" i="2"/>
  <c r="J1952" i="2"/>
  <c r="F1952" i="2"/>
  <c r="J1951" i="2"/>
  <c r="F1951" i="2"/>
  <c r="J1950" i="2"/>
  <c r="F1950" i="2"/>
  <c r="J1949" i="2"/>
  <c r="F1949" i="2"/>
  <c r="J1948" i="2"/>
  <c r="F1948" i="2"/>
  <c r="J1947" i="2"/>
  <c r="F1947" i="2"/>
  <c r="J1946" i="2"/>
  <c r="F1946" i="2"/>
  <c r="J1945" i="2"/>
  <c r="F1945" i="2"/>
  <c r="J1944" i="2"/>
  <c r="F1944" i="2"/>
  <c r="J1943" i="2"/>
  <c r="F1943" i="2"/>
  <c r="J1942" i="2"/>
  <c r="F1942" i="2"/>
  <c r="J1941" i="2"/>
  <c r="F1941" i="2"/>
  <c r="J1940" i="2"/>
  <c r="F1940" i="2"/>
  <c r="J1939" i="2"/>
  <c r="F1939" i="2"/>
  <c r="J1938" i="2"/>
  <c r="F1938" i="2"/>
  <c r="J1937" i="2"/>
  <c r="F1937" i="2"/>
  <c r="J1936" i="2"/>
  <c r="F1936" i="2"/>
  <c r="J1935" i="2"/>
  <c r="F1935" i="2"/>
  <c r="J1934" i="2"/>
  <c r="F1934" i="2"/>
  <c r="J1933" i="2"/>
  <c r="F1933" i="2"/>
  <c r="J1932" i="2"/>
  <c r="F1932" i="2"/>
  <c r="J1931" i="2"/>
  <c r="F1931" i="2"/>
  <c r="J1930" i="2"/>
  <c r="F1930" i="2"/>
  <c r="J1929" i="2"/>
  <c r="F1929" i="2"/>
  <c r="J1928" i="2"/>
  <c r="F1928" i="2"/>
  <c r="J1927" i="2"/>
  <c r="F1927" i="2"/>
  <c r="J1926" i="2"/>
  <c r="F1926" i="2"/>
  <c r="J1925" i="2"/>
  <c r="F1925" i="2"/>
  <c r="J1924" i="2"/>
  <c r="F1924" i="2"/>
  <c r="J1923" i="2"/>
  <c r="F1923" i="2"/>
  <c r="J1922" i="2"/>
  <c r="F1922" i="2"/>
  <c r="J1921" i="2"/>
  <c r="F1921" i="2"/>
  <c r="J1920" i="2"/>
  <c r="F1920" i="2"/>
  <c r="J1919" i="2"/>
  <c r="F1919" i="2"/>
  <c r="J1918" i="2"/>
  <c r="F1918" i="2"/>
  <c r="J1917" i="2"/>
  <c r="F1917" i="2"/>
  <c r="J1916" i="2"/>
  <c r="F1916" i="2"/>
  <c r="M1909" i="2"/>
  <c r="L1894" i="2" s="1"/>
  <c r="J1909" i="2"/>
  <c r="E1909" i="2"/>
  <c r="L1893" i="2" s="1"/>
  <c r="L1889" i="2"/>
  <c r="M1887" i="2"/>
  <c r="I1887" i="2"/>
  <c r="H1887" i="2"/>
  <c r="G1887" i="2"/>
  <c r="E1887" i="2"/>
  <c r="D1887" i="2"/>
  <c r="J1886" i="2"/>
  <c r="F1886" i="2"/>
  <c r="J1885" i="2"/>
  <c r="F1885" i="2"/>
  <c r="J1884" i="2"/>
  <c r="F1884" i="2"/>
  <c r="J1883" i="2"/>
  <c r="F1883" i="2"/>
  <c r="J1882" i="2"/>
  <c r="F1882" i="2"/>
  <c r="J1881" i="2"/>
  <c r="F1881" i="2"/>
  <c r="J1880" i="2"/>
  <c r="F1880" i="2"/>
  <c r="J1879" i="2"/>
  <c r="F1879" i="2"/>
  <c r="J1878" i="2"/>
  <c r="F1878" i="2"/>
  <c r="J1877" i="2"/>
  <c r="F1877" i="2"/>
  <c r="J1876" i="2"/>
  <c r="F1876" i="2"/>
  <c r="J1875" i="2"/>
  <c r="F1875" i="2"/>
  <c r="J1874" i="2"/>
  <c r="F1874" i="2"/>
  <c r="J1873" i="2"/>
  <c r="F1873" i="2"/>
  <c r="J1872" i="2"/>
  <c r="F1872" i="2"/>
  <c r="J1871" i="2"/>
  <c r="F1871" i="2"/>
  <c r="J1870" i="2"/>
  <c r="F1870" i="2"/>
  <c r="J1869" i="2"/>
  <c r="F1869" i="2"/>
  <c r="J1868" i="2"/>
  <c r="F1868" i="2"/>
  <c r="J1867" i="2"/>
  <c r="F1867" i="2"/>
  <c r="J1866" i="2"/>
  <c r="F1866" i="2"/>
  <c r="J1865" i="2"/>
  <c r="F1865" i="2"/>
  <c r="J1864" i="2"/>
  <c r="F1864" i="2"/>
  <c r="J1863" i="2"/>
  <c r="F1863" i="2"/>
  <c r="J1862" i="2"/>
  <c r="F1862" i="2"/>
  <c r="J1861" i="2"/>
  <c r="F1861" i="2"/>
  <c r="J1860" i="2"/>
  <c r="F1860" i="2"/>
  <c r="J1859" i="2"/>
  <c r="F1859" i="2"/>
  <c r="J1858" i="2"/>
  <c r="F1858" i="2"/>
  <c r="J1857" i="2"/>
  <c r="F1857" i="2"/>
  <c r="J1856" i="2"/>
  <c r="F1856" i="2"/>
  <c r="J1855" i="2"/>
  <c r="F1855" i="2"/>
  <c r="J1854" i="2"/>
  <c r="F1854" i="2"/>
  <c r="J1853" i="2"/>
  <c r="F1853" i="2"/>
  <c r="J1852" i="2"/>
  <c r="F1852" i="2"/>
  <c r="J1851" i="2"/>
  <c r="F1851" i="2"/>
  <c r="J1850" i="2"/>
  <c r="F1850" i="2"/>
  <c r="J1849" i="2"/>
  <c r="F1849" i="2"/>
  <c r="J1848" i="2"/>
  <c r="F1848" i="2"/>
  <c r="J1847" i="2"/>
  <c r="F1847" i="2"/>
  <c r="J1846" i="2"/>
  <c r="F1846" i="2"/>
  <c r="J1845" i="2"/>
  <c r="F1845" i="2"/>
  <c r="J1844" i="2"/>
  <c r="F1844" i="2"/>
  <c r="J1843" i="2"/>
  <c r="F1843" i="2"/>
  <c r="J1842" i="2"/>
  <c r="F1842" i="2"/>
  <c r="J1841" i="2"/>
  <c r="F1841" i="2"/>
  <c r="J1840" i="2"/>
  <c r="F1840" i="2"/>
  <c r="J1839" i="2"/>
  <c r="F1839" i="2"/>
  <c r="J1838" i="2"/>
  <c r="F1838" i="2"/>
  <c r="J1837" i="2"/>
  <c r="F1837" i="2"/>
  <c r="J1836" i="2"/>
  <c r="F1836" i="2"/>
  <c r="J1835" i="2"/>
  <c r="F1835" i="2"/>
  <c r="J1834" i="2"/>
  <c r="F1834" i="2"/>
  <c r="J1833" i="2"/>
  <c r="F1833" i="2"/>
  <c r="J1832" i="2"/>
  <c r="F1832" i="2"/>
  <c r="J1831" i="2"/>
  <c r="F1831" i="2"/>
  <c r="J1830" i="2"/>
  <c r="F1830" i="2"/>
  <c r="J1829" i="2"/>
  <c r="F1829" i="2"/>
  <c r="J1828" i="2"/>
  <c r="F1828" i="2"/>
  <c r="J1827" i="2"/>
  <c r="F1827" i="2"/>
  <c r="J1826" i="2"/>
  <c r="F1826" i="2"/>
  <c r="J1825" i="2"/>
  <c r="F1825" i="2"/>
  <c r="M1818" i="2"/>
  <c r="L1803" i="2" s="1"/>
  <c r="J1818" i="2"/>
  <c r="E1818" i="2"/>
  <c r="L1802" i="2" s="1"/>
  <c r="L1798" i="2"/>
  <c r="M1796" i="2"/>
  <c r="I1796" i="2"/>
  <c r="H1796" i="2"/>
  <c r="G1796" i="2"/>
  <c r="E1796" i="2"/>
  <c r="D1796" i="2"/>
  <c r="J1795" i="2"/>
  <c r="F1795" i="2"/>
  <c r="J1794" i="2"/>
  <c r="F1794" i="2"/>
  <c r="J1793" i="2"/>
  <c r="F1793" i="2"/>
  <c r="J1792" i="2"/>
  <c r="F1792" i="2"/>
  <c r="J1791" i="2"/>
  <c r="F1791" i="2"/>
  <c r="J1790" i="2"/>
  <c r="F1790" i="2"/>
  <c r="J1789" i="2"/>
  <c r="F1789" i="2"/>
  <c r="J1788" i="2"/>
  <c r="F1788" i="2"/>
  <c r="J1787" i="2"/>
  <c r="F1787" i="2"/>
  <c r="J1786" i="2"/>
  <c r="F1786" i="2"/>
  <c r="J1785" i="2"/>
  <c r="F1785" i="2"/>
  <c r="J1784" i="2"/>
  <c r="F1784" i="2"/>
  <c r="J1783" i="2"/>
  <c r="F1783" i="2"/>
  <c r="J1782" i="2"/>
  <c r="F1782" i="2"/>
  <c r="J1781" i="2"/>
  <c r="F1781" i="2"/>
  <c r="J1780" i="2"/>
  <c r="F1780" i="2"/>
  <c r="J1779" i="2"/>
  <c r="F1779" i="2"/>
  <c r="J1778" i="2"/>
  <c r="F1778" i="2"/>
  <c r="J1777" i="2"/>
  <c r="F1777" i="2"/>
  <c r="J1776" i="2"/>
  <c r="F1776" i="2"/>
  <c r="J1775" i="2"/>
  <c r="F1775" i="2"/>
  <c r="J1774" i="2"/>
  <c r="F1774" i="2"/>
  <c r="J1773" i="2"/>
  <c r="F1773" i="2"/>
  <c r="J1772" i="2"/>
  <c r="F1772" i="2"/>
  <c r="J1771" i="2"/>
  <c r="F1771" i="2"/>
  <c r="J1770" i="2"/>
  <c r="F1770" i="2"/>
  <c r="J1769" i="2"/>
  <c r="F1769" i="2"/>
  <c r="J1768" i="2"/>
  <c r="F1768" i="2"/>
  <c r="J1767" i="2"/>
  <c r="F1767" i="2"/>
  <c r="J1766" i="2"/>
  <c r="F1766" i="2"/>
  <c r="J1765" i="2"/>
  <c r="F1765" i="2"/>
  <c r="J1764" i="2"/>
  <c r="F1764" i="2"/>
  <c r="J1763" i="2"/>
  <c r="F1763" i="2"/>
  <c r="J1762" i="2"/>
  <c r="F1762" i="2"/>
  <c r="J1761" i="2"/>
  <c r="F1761" i="2"/>
  <c r="J1760" i="2"/>
  <c r="F1760" i="2"/>
  <c r="J1759" i="2"/>
  <c r="F1759" i="2"/>
  <c r="J1758" i="2"/>
  <c r="F1758" i="2"/>
  <c r="J1757" i="2"/>
  <c r="F1757" i="2"/>
  <c r="J1756" i="2"/>
  <c r="F1756" i="2"/>
  <c r="J1755" i="2"/>
  <c r="F1755" i="2"/>
  <c r="J1754" i="2"/>
  <c r="F1754" i="2"/>
  <c r="J1753" i="2"/>
  <c r="F1753" i="2"/>
  <c r="J1752" i="2"/>
  <c r="F1752" i="2"/>
  <c r="J1751" i="2"/>
  <c r="F1751" i="2"/>
  <c r="J1750" i="2"/>
  <c r="F1750" i="2"/>
  <c r="J1749" i="2"/>
  <c r="F1749" i="2"/>
  <c r="J1748" i="2"/>
  <c r="F1748" i="2"/>
  <c r="J1747" i="2"/>
  <c r="F1747" i="2"/>
  <c r="J1746" i="2"/>
  <c r="F1746" i="2"/>
  <c r="J1745" i="2"/>
  <c r="F1745" i="2"/>
  <c r="J1744" i="2"/>
  <c r="F1744" i="2"/>
  <c r="J1743" i="2"/>
  <c r="F1743" i="2"/>
  <c r="J1742" i="2"/>
  <c r="F1742" i="2"/>
  <c r="J1741" i="2"/>
  <c r="F1741" i="2"/>
  <c r="J1740" i="2"/>
  <c r="F1740" i="2"/>
  <c r="J1739" i="2"/>
  <c r="F1739" i="2"/>
  <c r="J1738" i="2"/>
  <c r="F1738" i="2"/>
  <c r="J1737" i="2"/>
  <c r="F1737" i="2"/>
  <c r="J1736" i="2"/>
  <c r="F1736" i="2"/>
  <c r="J1735" i="2"/>
  <c r="F1735" i="2"/>
  <c r="J1734" i="2"/>
  <c r="F1734" i="2"/>
  <c r="M1727" i="2"/>
  <c r="J1727" i="2"/>
  <c r="E1727" i="2"/>
  <c r="L1711" i="2" s="1"/>
  <c r="L1712" i="2"/>
  <c r="L1707" i="2"/>
  <c r="M1705" i="2"/>
  <c r="I1705" i="2"/>
  <c r="H1705" i="2"/>
  <c r="G1705" i="2"/>
  <c r="E1705" i="2"/>
  <c r="D1705" i="2"/>
  <c r="J1704" i="2"/>
  <c r="F1704" i="2"/>
  <c r="J1703" i="2"/>
  <c r="F1703" i="2"/>
  <c r="J1702" i="2"/>
  <c r="F1702" i="2"/>
  <c r="J1701" i="2"/>
  <c r="F1701" i="2"/>
  <c r="J1700" i="2"/>
  <c r="F1700" i="2"/>
  <c r="J1699" i="2"/>
  <c r="F1699" i="2"/>
  <c r="J1698" i="2"/>
  <c r="F1698" i="2"/>
  <c r="J1697" i="2"/>
  <c r="F1697" i="2"/>
  <c r="J1696" i="2"/>
  <c r="F1696" i="2"/>
  <c r="J1695" i="2"/>
  <c r="F1695" i="2"/>
  <c r="J1694" i="2"/>
  <c r="F1694" i="2"/>
  <c r="J1693" i="2"/>
  <c r="F1693" i="2"/>
  <c r="J1692" i="2"/>
  <c r="F1692" i="2"/>
  <c r="J1691" i="2"/>
  <c r="F1691" i="2"/>
  <c r="J1690" i="2"/>
  <c r="F1690" i="2"/>
  <c r="J1689" i="2"/>
  <c r="F1689" i="2"/>
  <c r="J1688" i="2"/>
  <c r="F1688" i="2"/>
  <c r="J1687" i="2"/>
  <c r="F1687" i="2"/>
  <c r="J1686" i="2"/>
  <c r="F1686" i="2"/>
  <c r="J1685" i="2"/>
  <c r="F1685" i="2"/>
  <c r="J1684" i="2"/>
  <c r="F1684" i="2"/>
  <c r="J1683" i="2"/>
  <c r="F1683" i="2"/>
  <c r="J1682" i="2"/>
  <c r="F1682" i="2"/>
  <c r="J1681" i="2"/>
  <c r="F1681" i="2"/>
  <c r="J1680" i="2"/>
  <c r="F1680" i="2"/>
  <c r="J1679" i="2"/>
  <c r="F1679" i="2"/>
  <c r="J1678" i="2"/>
  <c r="F1678" i="2"/>
  <c r="J1677" i="2"/>
  <c r="F1677" i="2"/>
  <c r="J1676" i="2"/>
  <c r="F1676" i="2"/>
  <c r="J1675" i="2"/>
  <c r="F1675" i="2"/>
  <c r="J1674" i="2"/>
  <c r="F1674" i="2"/>
  <c r="J1673" i="2"/>
  <c r="F1673" i="2"/>
  <c r="J1672" i="2"/>
  <c r="F1672" i="2"/>
  <c r="J1671" i="2"/>
  <c r="F1671" i="2"/>
  <c r="J1670" i="2"/>
  <c r="F1670" i="2"/>
  <c r="J1669" i="2"/>
  <c r="F1669" i="2"/>
  <c r="J1668" i="2"/>
  <c r="F1668" i="2"/>
  <c r="J1667" i="2"/>
  <c r="F1667" i="2"/>
  <c r="J1666" i="2"/>
  <c r="F1666" i="2"/>
  <c r="J1665" i="2"/>
  <c r="F1665" i="2"/>
  <c r="J1664" i="2"/>
  <c r="F1664" i="2"/>
  <c r="J1663" i="2"/>
  <c r="F1663" i="2"/>
  <c r="J1662" i="2"/>
  <c r="F1662" i="2"/>
  <c r="J1661" i="2"/>
  <c r="F1661" i="2"/>
  <c r="J1660" i="2"/>
  <c r="F1660" i="2"/>
  <c r="J1659" i="2"/>
  <c r="F1659" i="2"/>
  <c r="J1658" i="2"/>
  <c r="F1658" i="2"/>
  <c r="J1657" i="2"/>
  <c r="F1657" i="2"/>
  <c r="J1656" i="2"/>
  <c r="F1656" i="2"/>
  <c r="J1655" i="2"/>
  <c r="F1655" i="2"/>
  <c r="J1654" i="2"/>
  <c r="F1654" i="2"/>
  <c r="J1653" i="2"/>
  <c r="F1653" i="2"/>
  <c r="J1652" i="2"/>
  <c r="F1652" i="2"/>
  <c r="J1651" i="2"/>
  <c r="F1651" i="2"/>
  <c r="J1650" i="2"/>
  <c r="F1650" i="2"/>
  <c r="J1649" i="2"/>
  <c r="F1649" i="2"/>
  <c r="J1648" i="2"/>
  <c r="F1648" i="2"/>
  <c r="J1647" i="2"/>
  <c r="F1647" i="2"/>
  <c r="J1646" i="2"/>
  <c r="F1646" i="2"/>
  <c r="J1645" i="2"/>
  <c r="F1645" i="2"/>
  <c r="J1644" i="2"/>
  <c r="F1644" i="2"/>
  <c r="J1643" i="2"/>
  <c r="F1643" i="2"/>
  <c r="M1636" i="2"/>
  <c r="J1636" i="2"/>
  <c r="E1636" i="2"/>
  <c r="L1620" i="2" s="1"/>
  <c r="L1621" i="2"/>
  <c r="L1616" i="2"/>
  <c r="M1614" i="2"/>
  <c r="I1614" i="2"/>
  <c r="H1614" i="2"/>
  <c r="G1614" i="2"/>
  <c r="E1614" i="2"/>
  <c r="D1614" i="2"/>
  <c r="J1613" i="2"/>
  <c r="F1613" i="2"/>
  <c r="J1612" i="2"/>
  <c r="F1612" i="2"/>
  <c r="J1611" i="2"/>
  <c r="F1611" i="2"/>
  <c r="J1610" i="2"/>
  <c r="F1610" i="2"/>
  <c r="J1609" i="2"/>
  <c r="F1609" i="2"/>
  <c r="J1608" i="2"/>
  <c r="F1608" i="2"/>
  <c r="J1607" i="2"/>
  <c r="F1607" i="2"/>
  <c r="J1606" i="2"/>
  <c r="F1606" i="2"/>
  <c r="J1605" i="2"/>
  <c r="F1605" i="2"/>
  <c r="J1604" i="2"/>
  <c r="F1604" i="2"/>
  <c r="J1603" i="2"/>
  <c r="F1603" i="2"/>
  <c r="J1602" i="2"/>
  <c r="F1602" i="2"/>
  <c r="J1601" i="2"/>
  <c r="F1601" i="2"/>
  <c r="J1600" i="2"/>
  <c r="F1600" i="2"/>
  <c r="J1599" i="2"/>
  <c r="F1599" i="2"/>
  <c r="J1598" i="2"/>
  <c r="F1598" i="2"/>
  <c r="J1597" i="2"/>
  <c r="F1597" i="2"/>
  <c r="J1596" i="2"/>
  <c r="F1596" i="2"/>
  <c r="J1595" i="2"/>
  <c r="F1595" i="2"/>
  <c r="J1594" i="2"/>
  <c r="F1594" i="2"/>
  <c r="J1593" i="2"/>
  <c r="F1593" i="2"/>
  <c r="J1592" i="2"/>
  <c r="F1592" i="2"/>
  <c r="J1591" i="2"/>
  <c r="F1591" i="2"/>
  <c r="J1590" i="2"/>
  <c r="F1590" i="2"/>
  <c r="J1589" i="2"/>
  <c r="F1589" i="2"/>
  <c r="J1588" i="2"/>
  <c r="F1588" i="2"/>
  <c r="J1587" i="2"/>
  <c r="F1587" i="2"/>
  <c r="J1586" i="2"/>
  <c r="F1586" i="2"/>
  <c r="J1585" i="2"/>
  <c r="F1585" i="2"/>
  <c r="J1584" i="2"/>
  <c r="F1584" i="2"/>
  <c r="J1583" i="2"/>
  <c r="F1583" i="2"/>
  <c r="J1582" i="2"/>
  <c r="F1582" i="2"/>
  <c r="J1581" i="2"/>
  <c r="F1581" i="2"/>
  <c r="J1580" i="2"/>
  <c r="F1580" i="2"/>
  <c r="J1579" i="2"/>
  <c r="F1579" i="2"/>
  <c r="J1578" i="2"/>
  <c r="F1578" i="2"/>
  <c r="J1577" i="2"/>
  <c r="F1577" i="2"/>
  <c r="J1576" i="2"/>
  <c r="F1576" i="2"/>
  <c r="J1575" i="2"/>
  <c r="F1575" i="2"/>
  <c r="J1574" i="2"/>
  <c r="F1574" i="2"/>
  <c r="J1573" i="2"/>
  <c r="F1573" i="2"/>
  <c r="J1572" i="2"/>
  <c r="F1572" i="2"/>
  <c r="J1571" i="2"/>
  <c r="F1571" i="2"/>
  <c r="J1570" i="2"/>
  <c r="F1570" i="2"/>
  <c r="J1569" i="2"/>
  <c r="F1569" i="2"/>
  <c r="J1568" i="2"/>
  <c r="F1568" i="2"/>
  <c r="J1567" i="2"/>
  <c r="F1567" i="2"/>
  <c r="J1566" i="2"/>
  <c r="F1566" i="2"/>
  <c r="J1565" i="2"/>
  <c r="F1565" i="2"/>
  <c r="J1564" i="2"/>
  <c r="F1564" i="2"/>
  <c r="J1563" i="2"/>
  <c r="F1563" i="2"/>
  <c r="J1562" i="2"/>
  <c r="F1562" i="2"/>
  <c r="J1561" i="2"/>
  <c r="F1561" i="2"/>
  <c r="J1560" i="2"/>
  <c r="F1560" i="2"/>
  <c r="J1559" i="2"/>
  <c r="F1559" i="2"/>
  <c r="J1558" i="2"/>
  <c r="F1558" i="2"/>
  <c r="J1557" i="2"/>
  <c r="F1557" i="2"/>
  <c r="J1556" i="2"/>
  <c r="F1556" i="2"/>
  <c r="J1555" i="2"/>
  <c r="F1555" i="2"/>
  <c r="J1554" i="2"/>
  <c r="F1554" i="2"/>
  <c r="J1553" i="2"/>
  <c r="F1553" i="2"/>
  <c r="J1552" i="2"/>
  <c r="F1552" i="2"/>
  <c r="M1545" i="2"/>
  <c r="L1530" i="2" s="1"/>
  <c r="J1545" i="2"/>
  <c r="E1545" i="2"/>
  <c r="L1529" i="2"/>
  <c r="L1525" i="2"/>
  <c r="M1523" i="2"/>
  <c r="I1523" i="2"/>
  <c r="H1523" i="2"/>
  <c r="G1523" i="2"/>
  <c r="E1523" i="2"/>
  <c r="D1523" i="2"/>
  <c r="J1522" i="2"/>
  <c r="F1522" i="2"/>
  <c r="J1521" i="2"/>
  <c r="F1521" i="2"/>
  <c r="J1520" i="2"/>
  <c r="F1520" i="2"/>
  <c r="J1519" i="2"/>
  <c r="F1519" i="2"/>
  <c r="J1518" i="2"/>
  <c r="F1518" i="2"/>
  <c r="J1517" i="2"/>
  <c r="F1517" i="2"/>
  <c r="J1516" i="2"/>
  <c r="F1516" i="2"/>
  <c r="J1515" i="2"/>
  <c r="F1515" i="2"/>
  <c r="J1514" i="2"/>
  <c r="F1514" i="2"/>
  <c r="J1513" i="2"/>
  <c r="F1513" i="2"/>
  <c r="J1512" i="2"/>
  <c r="F1512" i="2"/>
  <c r="J1511" i="2"/>
  <c r="F1511" i="2"/>
  <c r="J1510" i="2"/>
  <c r="F1510" i="2"/>
  <c r="J1509" i="2"/>
  <c r="F1509" i="2"/>
  <c r="J1508" i="2"/>
  <c r="F1508" i="2"/>
  <c r="J1507" i="2"/>
  <c r="F1507" i="2"/>
  <c r="J1506" i="2"/>
  <c r="F1506" i="2"/>
  <c r="J1505" i="2"/>
  <c r="F1505" i="2"/>
  <c r="J1504" i="2"/>
  <c r="F1504" i="2"/>
  <c r="J1503" i="2"/>
  <c r="F1503" i="2"/>
  <c r="J1502" i="2"/>
  <c r="F1502" i="2"/>
  <c r="J1501" i="2"/>
  <c r="F1501" i="2"/>
  <c r="J1500" i="2"/>
  <c r="F1500" i="2"/>
  <c r="J1499" i="2"/>
  <c r="F1499" i="2"/>
  <c r="J1498" i="2"/>
  <c r="F1498" i="2"/>
  <c r="J1497" i="2"/>
  <c r="F1497" i="2"/>
  <c r="J1496" i="2"/>
  <c r="F1496" i="2"/>
  <c r="J1495" i="2"/>
  <c r="F1495" i="2"/>
  <c r="J1494" i="2"/>
  <c r="F1494" i="2"/>
  <c r="J1493" i="2"/>
  <c r="F1493" i="2"/>
  <c r="J1492" i="2"/>
  <c r="F1492" i="2"/>
  <c r="J1491" i="2"/>
  <c r="F1491" i="2"/>
  <c r="J1490" i="2"/>
  <c r="F1490" i="2"/>
  <c r="J1489" i="2"/>
  <c r="F1489" i="2"/>
  <c r="J1488" i="2"/>
  <c r="F1488" i="2"/>
  <c r="J1487" i="2"/>
  <c r="F1487" i="2"/>
  <c r="J1486" i="2"/>
  <c r="F1486" i="2"/>
  <c r="J1485" i="2"/>
  <c r="F1485" i="2"/>
  <c r="J1484" i="2"/>
  <c r="F1484" i="2"/>
  <c r="J1483" i="2"/>
  <c r="F1483" i="2"/>
  <c r="J1482" i="2"/>
  <c r="F1482" i="2"/>
  <c r="J1481" i="2"/>
  <c r="F1481" i="2"/>
  <c r="J1480" i="2"/>
  <c r="F1480" i="2"/>
  <c r="J1479" i="2"/>
  <c r="F1479" i="2"/>
  <c r="J1478" i="2"/>
  <c r="F1478" i="2"/>
  <c r="J1477" i="2"/>
  <c r="F1477" i="2"/>
  <c r="J1476" i="2"/>
  <c r="F1476" i="2"/>
  <c r="J1475" i="2"/>
  <c r="F1475" i="2"/>
  <c r="J1474" i="2"/>
  <c r="F1474" i="2"/>
  <c r="J1473" i="2"/>
  <c r="F1473" i="2"/>
  <c r="J1472" i="2"/>
  <c r="F1472" i="2"/>
  <c r="J1471" i="2"/>
  <c r="F1471" i="2"/>
  <c r="J1470" i="2"/>
  <c r="F1470" i="2"/>
  <c r="J1469" i="2"/>
  <c r="F1469" i="2"/>
  <c r="J1468" i="2"/>
  <c r="F1468" i="2"/>
  <c r="J1467" i="2"/>
  <c r="F1467" i="2"/>
  <c r="J1466" i="2"/>
  <c r="F1466" i="2"/>
  <c r="J1465" i="2"/>
  <c r="F1465" i="2"/>
  <c r="J1464" i="2"/>
  <c r="F1464" i="2"/>
  <c r="J1463" i="2"/>
  <c r="F1463" i="2"/>
  <c r="J1462" i="2"/>
  <c r="F1462" i="2"/>
  <c r="J1461" i="2"/>
  <c r="F1461" i="2"/>
  <c r="M1454" i="2"/>
  <c r="J1454" i="2"/>
  <c r="E1454" i="2"/>
  <c r="L1438" i="2" s="1"/>
  <c r="L1439" i="2"/>
  <c r="L1434" i="2"/>
  <c r="M1432" i="2"/>
  <c r="I1432" i="2"/>
  <c r="H1432" i="2"/>
  <c r="G1432" i="2"/>
  <c r="E1432" i="2"/>
  <c r="D1432" i="2"/>
  <c r="J1431" i="2"/>
  <c r="F1431" i="2"/>
  <c r="J1430" i="2"/>
  <c r="F1430" i="2"/>
  <c r="J1429" i="2"/>
  <c r="F1429" i="2"/>
  <c r="J1428" i="2"/>
  <c r="F1428" i="2"/>
  <c r="J1427" i="2"/>
  <c r="F1427" i="2"/>
  <c r="J1426" i="2"/>
  <c r="F1426" i="2"/>
  <c r="J1425" i="2"/>
  <c r="F1425" i="2"/>
  <c r="J1424" i="2"/>
  <c r="F1424" i="2"/>
  <c r="J1423" i="2"/>
  <c r="F1423" i="2"/>
  <c r="J1422" i="2"/>
  <c r="F1422" i="2"/>
  <c r="J1421" i="2"/>
  <c r="F1421" i="2"/>
  <c r="J1420" i="2"/>
  <c r="F1420" i="2"/>
  <c r="J1419" i="2"/>
  <c r="F1419" i="2"/>
  <c r="J1418" i="2"/>
  <c r="F1418" i="2"/>
  <c r="J1417" i="2"/>
  <c r="F1417" i="2"/>
  <c r="J1416" i="2"/>
  <c r="F1416" i="2"/>
  <c r="J1415" i="2"/>
  <c r="F1415" i="2"/>
  <c r="J1414" i="2"/>
  <c r="F1414" i="2"/>
  <c r="J1413" i="2"/>
  <c r="F1413" i="2"/>
  <c r="J1412" i="2"/>
  <c r="F1412" i="2"/>
  <c r="J1411" i="2"/>
  <c r="F1411" i="2"/>
  <c r="J1410" i="2"/>
  <c r="F1410" i="2"/>
  <c r="J1409" i="2"/>
  <c r="F1409" i="2"/>
  <c r="J1408" i="2"/>
  <c r="F1408" i="2"/>
  <c r="J1407" i="2"/>
  <c r="F1407" i="2"/>
  <c r="J1406" i="2"/>
  <c r="F1406" i="2"/>
  <c r="J1405" i="2"/>
  <c r="F1405" i="2"/>
  <c r="J1404" i="2"/>
  <c r="F1404" i="2"/>
  <c r="J1403" i="2"/>
  <c r="F1403" i="2"/>
  <c r="J1402" i="2"/>
  <c r="F1402" i="2"/>
  <c r="J1401" i="2"/>
  <c r="F1401" i="2"/>
  <c r="J1400" i="2"/>
  <c r="F1400" i="2"/>
  <c r="J1399" i="2"/>
  <c r="F1399" i="2"/>
  <c r="J1398" i="2"/>
  <c r="F1398" i="2"/>
  <c r="J1397" i="2"/>
  <c r="F1397" i="2"/>
  <c r="J1396" i="2"/>
  <c r="F1396" i="2"/>
  <c r="J1395" i="2"/>
  <c r="F1395" i="2"/>
  <c r="J1394" i="2"/>
  <c r="F1394" i="2"/>
  <c r="J1393" i="2"/>
  <c r="F1393" i="2"/>
  <c r="J1392" i="2"/>
  <c r="F1392" i="2"/>
  <c r="J1391" i="2"/>
  <c r="F1391" i="2"/>
  <c r="J1390" i="2"/>
  <c r="F1390" i="2"/>
  <c r="J1389" i="2"/>
  <c r="F1389" i="2"/>
  <c r="J1388" i="2"/>
  <c r="F1388" i="2"/>
  <c r="J1387" i="2"/>
  <c r="F1387" i="2"/>
  <c r="J1386" i="2"/>
  <c r="F1386" i="2"/>
  <c r="J1385" i="2"/>
  <c r="F1385" i="2"/>
  <c r="J1384" i="2"/>
  <c r="F1384" i="2"/>
  <c r="J1383" i="2"/>
  <c r="F1383" i="2"/>
  <c r="J1382" i="2"/>
  <c r="F1382" i="2"/>
  <c r="J1381" i="2"/>
  <c r="F1381" i="2"/>
  <c r="J1380" i="2"/>
  <c r="F1380" i="2"/>
  <c r="J1379" i="2"/>
  <c r="F1379" i="2"/>
  <c r="J1378" i="2"/>
  <c r="F1378" i="2"/>
  <c r="J1377" i="2"/>
  <c r="F1377" i="2"/>
  <c r="J1376" i="2"/>
  <c r="F1376" i="2"/>
  <c r="J1375" i="2"/>
  <c r="F1375" i="2"/>
  <c r="J1374" i="2"/>
  <c r="F1374" i="2"/>
  <c r="J1373" i="2"/>
  <c r="F1373" i="2"/>
  <c r="J1372" i="2"/>
  <c r="F1372" i="2"/>
  <c r="J1371" i="2"/>
  <c r="F1371" i="2"/>
  <c r="J1370" i="2"/>
  <c r="F1370" i="2"/>
  <c r="M1363" i="2"/>
  <c r="J1363" i="2"/>
  <c r="E1363" i="2"/>
  <c r="L1347" i="2" s="1"/>
  <c r="L1348" i="2"/>
  <c r="L1343" i="2"/>
  <c r="M1341" i="2"/>
  <c r="I1341" i="2"/>
  <c r="H1341" i="2"/>
  <c r="G1341" i="2"/>
  <c r="E1341" i="2"/>
  <c r="D1341" i="2"/>
  <c r="J1340" i="2"/>
  <c r="F1340" i="2"/>
  <c r="J1339" i="2"/>
  <c r="F1339" i="2"/>
  <c r="J1338" i="2"/>
  <c r="F1338" i="2"/>
  <c r="J1337" i="2"/>
  <c r="F1337" i="2"/>
  <c r="J1336" i="2"/>
  <c r="F1336" i="2"/>
  <c r="J1335" i="2"/>
  <c r="F1335" i="2"/>
  <c r="J1334" i="2"/>
  <c r="F1334" i="2"/>
  <c r="J1333" i="2"/>
  <c r="F1333" i="2"/>
  <c r="J1332" i="2"/>
  <c r="F1332" i="2"/>
  <c r="J1331" i="2"/>
  <c r="F1331" i="2"/>
  <c r="J1330" i="2"/>
  <c r="F1330" i="2"/>
  <c r="J1329" i="2"/>
  <c r="F1329" i="2"/>
  <c r="J1328" i="2"/>
  <c r="F1328" i="2"/>
  <c r="J1327" i="2"/>
  <c r="F1327" i="2"/>
  <c r="J1326" i="2"/>
  <c r="F1326" i="2"/>
  <c r="J1325" i="2"/>
  <c r="F1325" i="2"/>
  <c r="J1324" i="2"/>
  <c r="F1324" i="2"/>
  <c r="J1323" i="2"/>
  <c r="F1323" i="2"/>
  <c r="J1322" i="2"/>
  <c r="F1322" i="2"/>
  <c r="J1321" i="2"/>
  <c r="F1321" i="2"/>
  <c r="J1320" i="2"/>
  <c r="F1320" i="2"/>
  <c r="J1319" i="2"/>
  <c r="F1319" i="2"/>
  <c r="J1318" i="2"/>
  <c r="F1318" i="2"/>
  <c r="J1317" i="2"/>
  <c r="F1317" i="2"/>
  <c r="J1316" i="2"/>
  <c r="F1316" i="2"/>
  <c r="J1315" i="2"/>
  <c r="F1315" i="2"/>
  <c r="J1314" i="2"/>
  <c r="F1314" i="2"/>
  <c r="J1313" i="2"/>
  <c r="F1313" i="2"/>
  <c r="J1312" i="2"/>
  <c r="F1312" i="2"/>
  <c r="J1311" i="2"/>
  <c r="F1311" i="2"/>
  <c r="J1310" i="2"/>
  <c r="F1310" i="2"/>
  <c r="J1309" i="2"/>
  <c r="F1309" i="2"/>
  <c r="J1308" i="2"/>
  <c r="F1308" i="2"/>
  <c r="J1307" i="2"/>
  <c r="F1307" i="2"/>
  <c r="J1306" i="2"/>
  <c r="F1306" i="2"/>
  <c r="J1305" i="2"/>
  <c r="F1305" i="2"/>
  <c r="J1304" i="2"/>
  <c r="F1304" i="2"/>
  <c r="J1303" i="2"/>
  <c r="F1303" i="2"/>
  <c r="J1302" i="2"/>
  <c r="F1302" i="2"/>
  <c r="J1301" i="2"/>
  <c r="F1301" i="2"/>
  <c r="J1300" i="2"/>
  <c r="F1300" i="2"/>
  <c r="J1299" i="2"/>
  <c r="F1299" i="2"/>
  <c r="J1298" i="2"/>
  <c r="F1298" i="2"/>
  <c r="J1297" i="2"/>
  <c r="F1297" i="2"/>
  <c r="J1296" i="2"/>
  <c r="F1296" i="2"/>
  <c r="J1295" i="2"/>
  <c r="F1295" i="2"/>
  <c r="J1294" i="2"/>
  <c r="F1294" i="2"/>
  <c r="J1293" i="2"/>
  <c r="F1293" i="2"/>
  <c r="J1292" i="2"/>
  <c r="F1292" i="2"/>
  <c r="J1291" i="2"/>
  <c r="F1291" i="2"/>
  <c r="J1290" i="2"/>
  <c r="F1290" i="2"/>
  <c r="J1289" i="2"/>
  <c r="F1289" i="2"/>
  <c r="J1288" i="2"/>
  <c r="F1288" i="2"/>
  <c r="J1287" i="2"/>
  <c r="F1287" i="2"/>
  <c r="J1286" i="2"/>
  <c r="F1286" i="2"/>
  <c r="J1285" i="2"/>
  <c r="F1285" i="2"/>
  <c r="J1284" i="2"/>
  <c r="F1284" i="2"/>
  <c r="J1283" i="2"/>
  <c r="F1283" i="2"/>
  <c r="J1282" i="2"/>
  <c r="F1282" i="2"/>
  <c r="J1281" i="2"/>
  <c r="F1281" i="2"/>
  <c r="J1280" i="2"/>
  <c r="F1280" i="2"/>
  <c r="J1279" i="2"/>
  <c r="F1279" i="2"/>
  <c r="F1341" i="2" s="1"/>
  <c r="M1272" i="2"/>
  <c r="L1257" i="2" s="1"/>
  <c r="J1272" i="2"/>
  <c r="E1272" i="2"/>
  <c r="L1256" i="2" s="1"/>
  <c r="L1252" i="2"/>
  <c r="M1250" i="2"/>
  <c r="I1250" i="2"/>
  <c r="H1250" i="2"/>
  <c r="G1250" i="2"/>
  <c r="E1250" i="2"/>
  <c r="D1250" i="2"/>
  <c r="J1249" i="2"/>
  <c r="F1249" i="2"/>
  <c r="J1248" i="2"/>
  <c r="F1248" i="2"/>
  <c r="J1247" i="2"/>
  <c r="F1247" i="2"/>
  <c r="J1246" i="2"/>
  <c r="F1246" i="2"/>
  <c r="J1245" i="2"/>
  <c r="F1245" i="2"/>
  <c r="J1244" i="2"/>
  <c r="F1244" i="2"/>
  <c r="J1243" i="2"/>
  <c r="F1243" i="2"/>
  <c r="J1242" i="2"/>
  <c r="F1242" i="2"/>
  <c r="J1241" i="2"/>
  <c r="F1241" i="2"/>
  <c r="J1240" i="2"/>
  <c r="F1240" i="2"/>
  <c r="J1239" i="2"/>
  <c r="F1239" i="2"/>
  <c r="J1238" i="2"/>
  <c r="F1238" i="2"/>
  <c r="J1237" i="2"/>
  <c r="F1237" i="2"/>
  <c r="J1236" i="2"/>
  <c r="F1236" i="2"/>
  <c r="J1235" i="2"/>
  <c r="F1235" i="2"/>
  <c r="J1234" i="2"/>
  <c r="F1234" i="2"/>
  <c r="J1233" i="2"/>
  <c r="F1233" i="2"/>
  <c r="J1232" i="2"/>
  <c r="F1232" i="2"/>
  <c r="J1231" i="2"/>
  <c r="F1231" i="2"/>
  <c r="J1230" i="2"/>
  <c r="F1230" i="2"/>
  <c r="J1229" i="2"/>
  <c r="F1229" i="2"/>
  <c r="J1228" i="2"/>
  <c r="F1228" i="2"/>
  <c r="J1227" i="2"/>
  <c r="F1227" i="2"/>
  <c r="J1226" i="2"/>
  <c r="F1226" i="2"/>
  <c r="J1225" i="2"/>
  <c r="F1225" i="2"/>
  <c r="J1224" i="2"/>
  <c r="F1224" i="2"/>
  <c r="J1223" i="2"/>
  <c r="F1223" i="2"/>
  <c r="J1222" i="2"/>
  <c r="F1222" i="2"/>
  <c r="J1221" i="2"/>
  <c r="F1221" i="2"/>
  <c r="J1220" i="2"/>
  <c r="F1220" i="2"/>
  <c r="J1219" i="2"/>
  <c r="F1219" i="2"/>
  <c r="J1218" i="2"/>
  <c r="F1218" i="2"/>
  <c r="J1217" i="2"/>
  <c r="F1217" i="2"/>
  <c r="J1216" i="2"/>
  <c r="F1216" i="2"/>
  <c r="J1215" i="2"/>
  <c r="F1215" i="2"/>
  <c r="J1214" i="2"/>
  <c r="F1214" i="2"/>
  <c r="J1213" i="2"/>
  <c r="F1213" i="2"/>
  <c r="J1212" i="2"/>
  <c r="F1212" i="2"/>
  <c r="J1211" i="2"/>
  <c r="F1211" i="2"/>
  <c r="J1210" i="2"/>
  <c r="F1210" i="2"/>
  <c r="J1209" i="2"/>
  <c r="F1209" i="2"/>
  <c r="J1208" i="2"/>
  <c r="F1208" i="2"/>
  <c r="J1207" i="2"/>
  <c r="F1207" i="2"/>
  <c r="J1206" i="2"/>
  <c r="F1206" i="2"/>
  <c r="J1205" i="2"/>
  <c r="F1205" i="2"/>
  <c r="J1204" i="2"/>
  <c r="F1204" i="2"/>
  <c r="J1203" i="2"/>
  <c r="F1203" i="2"/>
  <c r="J1202" i="2"/>
  <c r="F1202" i="2"/>
  <c r="J1201" i="2"/>
  <c r="F1201" i="2"/>
  <c r="J1200" i="2"/>
  <c r="F1200" i="2"/>
  <c r="J1199" i="2"/>
  <c r="F1199" i="2"/>
  <c r="J1198" i="2"/>
  <c r="F1198" i="2"/>
  <c r="J1197" i="2"/>
  <c r="F1197" i="2"/>
  <c r="J1196" i="2"/>
  <c r="F1196" i="2"/>
  <c r="J1195" i="2"/>
  <c r="F1195" i="2"/>
  <c r="J1194" i="2"/>
  <c r="F1194" i="2"/>
  <c r="J1193" i="2"/>
  <c r="F1193" i="2"/>
  <c r="J1192" i="2"/>
  <c r="F1192" i="2"/>
  <c r="J1191" i="2"/>
  <c r="F1191" i="2"/>
  <c r="J1190" i="2"/>
  <c r="F1190" i="2"/>
  <c r="J1189" i="2"/>
  <c r="F1189" i="2"/>
  <c r="J1188" i="2"/>
  <c r="F1188" i="2"/>
  <c r="M1181" i="2"/>
  <c r="L1166" i="2" s="1"/>
  <c r="J1181" i="2"/>
  <c r="E1181" i="2"/>
  <c r="L1165" i="2" s="1"/>
  <c r="L1161" i="2"/>
  <c r="M1159" i="2"/>
  <c r="I1159" i="2"/>
  <c r="H1159" i="2"/>
  <c r="G1159" i="2"/>
  <c r="E1159" i="2"/>
  <c r="D1159" i="2"/>
  <c r="J1158" i="2"/>
  <c r="F1158" i="2"/>
  <c r="J1157" i="2"/>
  <c r="F1157" i="2"/>
  <c r="J1156" i="2"/>
  <c r="F1156" i="2"/>
  <c r="J1155" i="2"/>
  <c r="F1155" i="2"/>
  <c r="J1154" i="2"/>
  <c r="F1154" i="2"/>
  <c r="J1153" i="2"/>
  <c r="F1153" i="2"/>
  <c r="J1152" i="2"/>
  <c r="F1152" i="2"/>
  <c r="J1151" i="2"/>
  <c r="F1151" i="2"/>
  <c r="J1150" i="2"/>
  <c r="F1150" i="2"/>
  <c r="J1149" i="2"/>
  <c r="F1149" i="2"/>
  <c r="J1148" i="2"/>
  <c r="F1148" i="2"/>
  <c r="J1147" i="2"/>
  <c r="F1147" i="2"/>
  <c r="J1146" i="2"/>
  <c r="F1146" i="2"/>
  <c r="J1145" i="2"/>
  <c r="F1145" i="2"/>
  <c r="J1144" i="2"/>
  <c r="F1144" i="2"/>
  <c r="J1143" i="2"/>
  <c r="F1143" i="2"/>
  <c r="J1142" i="2"/>
  <c r="F1142" i="2"/>
  <c r="J1141" i="2"/>
  <c r="F1141" i="2"/>
  <c r="J1140" i="2"/>
  <c r="F1140" i="2"/>
  <c r="J1139" i="2"/>
  <c r="F1139" i="2"/>
  <c r="J1138" i="2"/>
  <c r="F1138" i="2"/>
  <c r="J1137" i="2"/>
  <c r="F1137" i="2"/>
  <c r="J1136" i="2"/>
  <c r="F1136" i="2"/>
  <c r="J1135" i="2"/>
  <c r="F1135" i="2"/>
  <c r="J1134" i="2"/>
  <c r="F1134" i="2"/>
  <c r="J1133" i="2"/>
  <c r="F1133" i="2"/>
  <c r="J1132" i="2"/>
  <c r="F1132" i="2"/>
  <c r="J1131" i="2"/>
  <c r="F1131" i="2"/>
  <c r="J1130" i="2"/>
  <c r="F1130" i="2"/>
  <c r="J1129" i="2"/>
  <c r="F1129" i="2"/>
  <c r="J1128" i="2"/>
  <c r="F1128" i="2"/>
  <c r="J1127" i="2"/>
  <c r="F1127" i="2"/>
  <c r="J1126" i="2"/>
  <c r="F1126" i="2"/>
  <c r="J1125" i="2"/>
  <c r="F1125" i="2"/>
  <c r="J1124" i="2"/>
  <c r="F1124" i="2"/>
  <c r="J1123" i="2"/>
  <c r="F1123" i="2"/>
  <c r="J1122" i="2"/>
  <c r="F1122" i="2"/>
  <c r="J1121" i="2"/>
  <c r="F1121" i="2"/>
  <c r="J1120" i="2"/>
  <c r="F1120" i="2"/>
  <c r="J1119" i="2"/>
  <c r="F1119" i="2"/>
  <c r="J1118" i="2"/>
  <c r="F1118" i="2"/>
  <c r="J1117" i="2"/>
  <c r="F1117" i="2"/>
  <c r="J1116" i="2"/>
  <c r="F1116" i="2"/>
  <c r="J1115" i="2"/>
  <c r="F1115" i="2"/>
  <c r="J1114" i="2"/>
  <c r="F1114" i="2"/>
  <c r="J1113" i="2"/>
  <c r="F1113" i="2"/>
  <c r="J1112" i="2"/>
  <c r="F1112" i="2"/>
  <c r="J1111" i="2"/>
  <c r="F1111" i="2"/>
  <c r="J1110" i="2"/>
  <c r="F1110" i="2"/>
  <c r="J1109" i="2"/>
  <c r="F1109" i="2"/>
  <c r="J1108" i="2"/>
  <c r="F1108" i="2"/>
  <c r="J1107" i="2"/>
  <c r="F1107" i="2"/>
  <c r="J1106" i="2"/>
  <c r="F1106" i="2"/>
  <c r="J1105" i="2"/>
  <c r="F1105" i="2"/>
  <c r="J1104" i="2"/>
  <c r="F1104" i="2"/>
  <c r="J1103" i="2"/>
  <c r="F1103" i="2"/>
  <c r="J1102" i="2"/>
  <c r="F1102" i="2"/>
  <c r="J1101" i="2"/>
  <c r="F1101" i="2"/>
  <c r="J1100" i="2"/>
  <c r="F1100" i="2"/>
  <c r="J1099" i="2"/>
  <c r="F1099" i="2"/>
  <c r="J1098" i="2"/>
  <c r="F1098" i="2"/>
  <c r="J1097" i="2"/>
  <c r="F1097" i="2"/>
  <c r="F1159" i="2" s="1"/>
  <c r="M1090" i="2"/>
  <c r="L1075" i="2" s="1"/>
  <c r="J1090" i="2"/>
  <c r="E1090" i="2"/>
  <c r="L1074" i="2" s="1"/>
  <c r="L1070" i="2"/>
  <c r="M1068" i="2"/>
  <c r="I1068" i="2"/>
  <c r="H1068" i="2"/>
  <c r="G1068" i="2"/>
  <c r="E1068" i="2"/>
  <c r="D1068" i="2"/>
  <c r="J1067" i="2"/>
  <c r="F1067" i="2"/>
  <c r="J1066" i="2"/>
  <c r="F1066" i="2"/>
  <c r="J1065" i="2"/>
  <c r="F1065" i="2"/>
  <c r="J1064" i="2"/>
  <c r="F1064" i="2"/>
  <c r="J1063" i="2"/>
  <c r="F1063" i="2"/>
  <c r="J1062" i="2"/>
  <c r="F1062" i="2"/>
  <c r="J1061" i="2"/>
  <c r="F1061" i="2"/>
  <c r="J1060" i="2"/>
  <c r="F1060" i="2"/>
  <c r="J1059" i="2"/>
  <c r="F1059" i="2"/>
  <c r="J1058" i="2"/>
  <c r="F1058" i="2"/>
  <c r="J1057" i="2"/>
  <c r="F1057" i="2"/>
  <c r="J1056" i="2"/>
  <c r="F1056" i="2"/>
  <c r="J1055" i="2"/>
  <c r="F1055" i="2"/>
  <c r="J1054" i="2"/>
  <c r="F1054" i="2"/>
  <c r="J1053" i="2"/>
  <c r="F1053" i="2"/>
  <c r="J1052" i="2"/>
  <c r="F1052" i="2"/>
  <c r="J1051" i="2"/>
  <c r="F1051" i="2"/>
  <c r="J1050" i="2"/>
  <c r="F1050" i="2"/>
  <c r="J1049" i="2"/>
  <c r="F1049" i="2"/>
  <c r="J1048" i="2"/>
  <c r="F1048" i="2"/>
  <c r="J1047" i="2"/>
  <c r="F1047" i="2"/>
  <c r="J1046" i="2"/>
  <c r="F1046" i="2"/>
  <c r="J1045" i="2"/>
  <c r="F1045" i="2"/>
  <c r="J1044" i="2"/>
  <c r="F1044" i="2"/>
  <c r="J1043" i="2"/>
  <c r="F1043" i="2"/>
  <c r="J1042" i="2"/>
  <c r="F1042" i="2"/>
  <c r="J1041" i="2"/>
  <c r="F1041" i="2"/>
  <c r="J1040" i="2"/>
  <c r="F1040" i="2"/>
  <c r="J1039" i="2"/>
  <c r="F1039" i="2"/>
  <c r="J1038" i="2"/>
  <c r="F1038" i="2"/>
  <c r="J1037" i="2"/>
  <c r="F1037" i="2"/>
  <c r="J1036" i="2"/>
  <c r="F1036" i="2"/>
  <c r="J1035" i="2"/>
  <c r="F1035" i="2"/>
  <c r="J1034" i="2"/>
  <c r="F1034" i="2"/>
  <c r="J1033" i="2"/>
  <c r="F1033" i="2"/>
  <c r="J1032" i="2"/>
  <c r="F1032" i="2"/>
  <c r="J1031" i="2"/>
  <c r="F1031" i="2"/>
  <c r="J1030" i="2"/>
  <c r="F1030" i="2"/>
  <c r="J1029" i="2"/>
  <c r="F1029" i="2"/>
  <c r="J1028" i="2"/>
  <c r="F1028" i="2"/>
  <c r="J1027" i="2"/>
  <c r="F1027" i="2"/>
  <c r="J1026" i="2"/>
  <c r="F1026" i="2"/>
  <c r="J1025" i="2"/>
  <c r="F1025" i="2"/>
  <c r="J1024" i="2"/>
  <c r="F1024" i="2"/>
  <c r="J1023" i="2"/>
  <c r="F1023" i="2"/>
  <c r="J1022" i="2"/>
  <c r="F1022" i="2"/>
  <c r="J1021" i="2"/>
  <c r="F1021" i="2"/>
  <c r="J1020" i="2"/>
  <c r="F1020" i="2"/>
  <c r="J1019" i="2"/>
  <c r="F1019" i="2"/>
  <c r="J1018" i="2"/>
  <c r="F1018" i="2"/>
  <c r="J1017" i="2"/>
  <c r="F1017" i="2"/>
  <c r="J1016" i="2"/>
  <c r="F1016" i="2"/>
  <c r="J1015" i="2"/>
  <c r="F1015" i="2"/>
  <c r="J1014" i="2"/>
  <c r="F1014" i="2"/>
  <c r="J1013" i="2"/>
  <c r="F1013" i="2"/>
  <c r="J1012" i="2"/>
  <c r="F1012" i="2"/>
  <c r="J1011" i="2"/>
  <c r="F1011" i="2"/>
  <c r="J1010" i="2"/>
  <c r="F1010" i="2"/>
  <c r="J1009" i="2"/>
  <c r="F1009" i="2"/>
  <c r="J1008" i="2"/>
  <c r="F1008" i="2"/>
  <c r="J1007" i="2"/>
  <c r="F1007" i="2"/>
  <c r="J1006" i="2"/>
  <c r="F1006" i="2"/>
  <c r="M999" i="2"/>
  <c r="L984" i="2" s="1"/>
  <c r="J999" i="2"/>
  <c r="E999" i="2"/>
  <c r="L983" i="2"/>
  <c r="L979" i="2"/>
  <c r="M977" i="2"/>
  <c r="I977" i="2"/>
  <c r="H977" i="2"/>
  <c r="G977" i="2"/>
  <c r="E977" i="2"/>
  <c r="D977" i="2"/>
  <c r="J976" i="2"/>
  <c r="F976" i="2"/>
  <c r="J975" i="2"/>
  <c r="F975" i="2"/>
  <c r="J974" i="2"/>
  <c r="F974" i="2"/>
  <c r="J973" i="2"/>
  <c r="F973" i="2"/>
  <c r="J972" i="2"/>
  <c r="F972" i="2"/>
  <c r="J971" i="2"/>
  <c r="F971" i="2"/>
  <c r="J970" i="2"/>
  <c r="F970" i="2"/>
  <c r="J969" i="2"/>
  <c r="F969" i="2"/>
  <c r="J968" i="2"/>
  <c r="F968" i="2"/>
  <c r="J967" i="2"/>
  <c r="F967" i="2"/>
  <c r="J966" i="2"/>
  <c r="F966" i="2"/>
  <c r="J965" i="2"/>
  <c r="F965" i="2"/>
  <c r="J964" i="2"/>
  <c r="F964" i="2"/>
  <c r="J963" i="2"/>
  <c r="F963" i="2"/>
  <c r="J962" i="2"/>
  <c r="F962" i="2"/>
  <c r="J961" i="2"/>
  <c r="F961" i="2"/>
  <c r="J960" i="2"/>
  <c r="F960" i="2"/>
  <c r="J959" i="2"/>
  <c r="F959" i="2"/>
  <c r="J958" i="2"/>
  <c r="F958" i="2"/>
  <c r="J957" i="2"/>
  <c r="F957" i="2"/>
  <c r="J956" i="2"/>
  <c r="F956" i="2"/>
  <c r="J955" i="2"/>
  <c r="F955" i="2"/>
  <c r="J954" i="2"/>
  <c r="F954" i="2"/>
  <c r="J953" i="2"/>
  <c r="F953" i="2"/>
  <c r="J952" i="2"/>
  <c r="F952" i="2"/>
  <c r="J951" i="2"/>
  <c r="F951" i="2"/>
  <c r="J950" i="2"/>
  <c r="F950" i="2"/>
  <c r="J949" i="2"/>
  <c r="F949" i="2"/>
  <c r="J948" i="2"/>
  <c r="F948" i="2"/>
  <c r="J947" i="2"/>
  <c r="F947" i="2"/>
  <c r="J946" i="2"/>
  <c r="F946" i="2"/>
  <c r="J945" i="2"/>
  <c r="F945" i="2"/>
  <c r="J944" i="2"/>
  <c r="F944" i="2"/>
  <c r="J943" i="2"/>
  <c r="F943" i="2"/>
  <c r="J942" i="2"/>
  <c r="F942" i="2"/>
  <c r="J941" i="2"/>
  <c r="F941" i="2"/>
  <c r="J940" i="2"/>
  <c r="F940" i="2"/>
  <c r="J939" i="2"/>
  <c r="F939" i="2"/>
  <c r="J938" i="2"/>
  <c r="F938" i="2"/>
  <c r="J937" i="2"/>
  <c r="F937" i="2"/>
  <c r="J936" i="2"/>
  <c r="F936" i="2"/>
  <c r="J935" i="2"/>
  <c r="F935" i="2"/>
  <c r="J934" i="2"/>
  <c r="F934" i="2"/>
  <c r="J933" i="2"/>
  <c r="F933" i="2"/>
  <c r="J932" i="2"/>
  <c r="F932" i="2"/>
  <c r="J931" i="2"/>
  <c r="F931" i="2"/>
  <c r="J930" i="2"/>
  <c r="F930" i="2"/>
  <c r="J929" i="2"/>
  <c r="F929" i="2"/>
  <c r="J928" i="2"/>
  <c r="F928" i="2"/>
  <c r="J927" i="2"/>
  <c r="F927" i="2"/>
  <c r="J926" i="2"/>
  <c r="F926" i="2"/>
  <c r="J925" i="2"/>
  <c r="F925" i="2"/>
  <c r="J924" i="2"/>
  <c r="F924" i="2"/>
  <c r="J923" i="2"/>
  <c r="F923" i="2"/>
  <c r="J922" i="2"/>
  <c r="F922" i="2"/>
  <c r="J921" i="2"/>
  <c r="F921" i="2"/>
  <c r="J920" i="2"/>
  <c r="F920" i="2"/>
  <c r="J919" i="2"/>
  <c r="F919" i="2"/>
  <c r="J918" i="2"/>
  <c r="F918" i="2"/>
  <c r="J917" i="2"/>
  <c r="F917" i="2"/>
  <c r="J916" i="2"/>
  <c r="F916" i="2"/>
  <c r="J915" i="2"/>
  <c r="F915" i="2"/>
  <c r="M908" i="2"/>
  <c r="L893" i="2" s="1"/>
  <c r="J908" i="2"/>
  <c r="E908" i="2"/>
  <c r="L892" i="2" s="1"/>
  <c r="L888" i="2"/>
  <c r="M886" i="2"/>
  <c r="I886" i="2"/>
  <c r="H886" i="2"/>
  <c r="G886" i="2"/>
  <c r="E886" i="2"/>
  <c r="D886" i="2"/>
  <c r="J885" i="2"/>
  <c r="F885" i="2"/>
  <c r="J884" i="2"/>
  <c r="F884" i="2"/>
  <c r="J883" i="2"/>
  <c r="F883" i="2"/>
  <c r="J882" i="2"/>
  <c r="F882" i="2"/>
  <c r="J881" i="2"/>
  <c r="F881" i="2"/>
  <c r="J880" i="2"/>
  <c r="F880" i="2"/>
  <c r="J879" i="2"/>
  <c r="F879" i="2"/>
  <c r="J878" i="2"/>
  <c r="F878" i="2"/>
  <c r="J877" i="2"/>
  <c r="F877" i="2"/>
  <c r="J876" i="2"/>
  <c r="F876" i="2"/>
  <c r="J875" i="2"/>
  <c r="F875" i="2"/>
  <c r="J874" i="2"/>
  <c r="F874" i="2"/>
  <c r="J873" i="2"/>
  <c r="F873" i="2"/>
  <c r="J872" i="2"/>
  <c r="F872" i="2"/>
  <c r="J871" i="2"/>
  <c r="F871" i="2"/>
  <c r="J870" i="2"/>
  <c r="F870" i="2"/>
  <c r="J869" i="2"/>
  <c r="F869" i="2"/>
  <c r="J868" i="2"/>
  <c r="F868" i="2"/>
  <c r="J867" i="2"/>
  <c r="F867" i="2"/>
  <c r="J866" i="2"/>
  <c r="F866" i="2"/>
  <c r="J865" i="2"/>
  <c r="F865" i="2"/>
  <c r="J864" i="2"/>
  <c r="F864" i="2"/>
  <c r="J863" i="2"/>
  <c r="F863" i="2"/>
  <c r="J862" i="2"/>
  <c r="F862" i="2"/>
  <c r="J861" i="2"/>
  <c r="F861" i="2"/>
  <c r="J860" i="2"/>
  <c r="F860" i="2"/>
  <c r="J859" i="2"/>
  <c r="F859" i="2"/>
  <c r="J858" i="2"/>
  <c r="F858" i="2"/>
  <c r="J857" i="2"/>
  <c r="F857" i="2"/>
  <c r="J856" i="2"/>
  <c r="F856" i="2"/>
  <c r="J855" i="2"/>
  <c r="F855" i="2"/>
  <c r="J854" i="2"/>
  <c r="F854" i="2"/>
  <c r="J853" i="2"/>
  <c r="F853" i="2"/>
  <c r="J852" i="2"/>
  <c r="F852" i="2"/>
  <c r="J851" i="2"/>
  <c r="F851" i="2"/>
  <c r="J850" i="2"/>
  <c r="F850" i="2"/>
  <c r="J849" i="2"/>
  <c r="F849" i="2"/>
  <c r="J848" i="2"/>
  <c r="F848" i="2"/>
  <c r="J847" i="2"/>
  <c r="F847" i="2"/>
  <c r="J846" i="2"/>
  <c r="F846" i="2"/>
  <c r="J845" i="2"/>
  <c r="F845" i="2"/>
  <c r="J844" i="2"/>
  <c r="F844" i="2"/>
  <c r="J843" i="2"/>
  <c r="F843" i="2"/>
  <c r="J842" i="2"/>
  <c r="F842" i="2"/>
  <c r="J841" i="2"/>
  <c r="F841" i="2"/>
  <c r="J840" i="2"/>
  <c r="F840" i="2"/>
  <c r="J839" i="2"/>
  <c r="F839" i="2"/>
  <c r="J838" i="2"/>
  <c r="F838" i="2"/>
  <c r="J837" i="2"/>
  <c r="F837" i="2"/>
  <c r="J836" i="2"/>
  <c r="F836" i="2"/>
  <c r="J835" i="2"/>
  <c r="F835" i="2"/>
  <c r="J834" i="2"/>
  <c r="F834" i="2"/>
  <c r="J833" i="2"/>
  <c r="F833" i="2"/>
  <c r="J832" i="2"/>
  <c r="F832" i="2"/>
  <c r="J831" i="2"/>
  <c r="F831" i="2"/>
  <c r="J830" i="2"/>
  <c r="F830" i="2"/>
  <c r="J829" i="2"/>
  <c r="F829" i="2"/>
  <c r="J828" i="2"/>
  <c r="F828" i="2"/>
  <c r="J827" i="2"/>
  <c r="F827" i="2"/>
  <c r="J826" i="2"/>
  <c r="F826" i="2"/>
  <c r="J825" i="2"/>
  <c r="F825" i="2"/>
  <c r="J824" i="2"/>
  <c r="F824" i="2"/>
  <c r="F886" i="2" s="1"/>
  <c r="M817" i="2"/>
  <c r="L802" i="2" s="1"/>
  <c r="J817" i="2"/>
  <c r="E817" i="2"/>
  <c r="L801" i="2" s="1"/>
  <c r="L797" i="2"/>
  <c r="M795" i="2"/>
  <c r="I795" i="2"/>
  <c r="H795" i="2"/>
  <c r="G795" i="2"/>
  <c r="E795" i="2"/>
  <c r="D795" i="2"/>
  <c r="J794" i="2"/>
  <c r="F794" i="2"/>
  <c r="J793" i="2"/>
  <c r="F793" i="2"/>
  <c r="J792" i="2"/>
  <c r="F792" i="2"/>
  <c r="J791" i="2"/>
  <c r="F791" i="2"/>
  <c r="J790" i="2"/>
  <c r="F790" i="2"/>
  <c r="J789" i="2"/>
  <c r="F789" i="2"/>
  <c r="J788" i="2"/>
  <c r="F788" i="2"/>
  <c r="J787" i="2"/>
  <c r="F787" i="2"/>
  <c r="J786" i="2"/>
  <c r="F786" i="2"/>
  <c r="J785" i="2"/>
  <c r="F785" i="2"/>
  <c r="J784" i="2"/>
  <c r="F784" i="2"/>
  <c r="J783" i="2"/>
  <c r="F783" i="2"/>
  <c r="J782" i="2"/>
  <c r="F782" i="2"/>
  <c r="J781" i="2"/>
  <c r="F781" i="2"/>
  <c r="J780" i="2"/>
  <c r="F780" i="2"/>
  <c r="J779" i="2"/>
  <c r="F779" i="2"/>
  <c r="J778" i="2"/>
  <c r="F778" i="2"/>
  <c r="J777" i="2"/>
  <c r="F777" i="2"/>
  <c r="J776" i="2"/>
  <c r="F776" i="2"/>
  <c r="J775" i="2"/>
  <c r="F775" i="2"/>
  <c r="J774" i="2"/>
  <c r="F774" i="2"/>
  <c r="J773" i="2"/>
  <c r="F773" i="2"/>
  <c r="J772" i="2"/>
  <c r="F772" i="2"/>
  <c r="J771" i="2"/>
  <c r="F771" i="2"/>
  <c r="J770" i="2"/>
  <c r="F770" i="2"/>
  <c r="J769" i="2"/>
  <c r="F769" i="2"/>
  <c r="J768" i="2"/>
  <c r="F768" i="2"/>
  <c r="J767" i="2"/>
  <c r="F767" i="2"/>
  <c r="J766" i="2"/>
  <c r="F766" i="2"/>
  <c r="J765" i="2"/>
  <c r="F765" i="2"/>
  <c r="J764" i="2"/>
  <c r="F764" i="2"/>
  <c r="J763" i="2"/>
  <c r="F763" i="2"/>
  <c r="J762" i="2"/>
  <c r="F762" i="2"/>
  <c r="J761" i="2"/>
  <c r="F761" i="2"/>
  <c r="J760" i="2"/>
  <c r="F760" i="2"/>
  <c r="J759" i="2"/>
  <c r="F759" i="2"/>
  <c r="J758" i="2"/>
  <c r="F758" i="2"/>
  <c r="J757" i="2"/>
  <c r="F757" i="2"/>
  <c r="J756" i="2"/>
  <c r="F756" i="2"/>
  <c r="J755" i="2"/>
  <c r="F755" i="2"/>
  <c r="J754" i="2"/>
  <c r="F754" i="2"/>
  <c r="J753" i="2"/>
  <c r="F753" i="2"/>
  <c r="J752" i="2"/>
  <c r="F752" i="2"/>
  <c r="J751" i="2"/>
  <c r="F751" i="2"/>
  <c r="J750" i="2"/>
  <c r="F750" i="2"/>
  <c r="J749" i="2"/>
  <c r="F749" i="2"/>
  <c r="J748" i="2"/>
  <c r="F748" i="2"/>
  <c r="J747" i="2"/>
  <c r="F747" i="2"/>
  <c r="J746" i="2"/>
  <c r="F746" i="2"/>
  <c r="J745" i="2"/>
  <c r="F745" i="2"/>
  <c r="J744" i="2"/>
  <c r="F744" i="2"/>
  <c r="J743" i="2"/>
  <c r="F743" i="2"/>
  <c r="J742" i="2"/>
  <c r="F742" i="2"/>
  <c r="J741" i="2"/>
  <c r="F741" i="2"/>
  <c r="J740" i="2"/>
  <c r="F740" i="2"/>
  <c r="J739" i="2"/>
  <c r="AE11" i="2" s="1"/>
  <c r="AG11" i="2" s="1"/>
  <c r="F739" i="2"/>
  <c r="J738" i="2"/>
  <c r="F738" i="2"/>
  <c r="J737" i="2"/>
  <c r="F737" i="2"/>
  <c r="J736" i="2"/>
  <c r="F736" i="2"/>
  <c r="J735" i="2"/>
  <c r="F735" i="2"/>
  <c r="J734" i="2"/>
  <c r="F734" i="2"/>
  <c r="J733" i="2"/>
  <c r="F733" i="2"/>
  <c r="M726" i="2"/>
  <c r="L711" i="2" s="1"/>
  <c r="J726" i="2"/>
  <c r="E726" i="2"/>
  <c r="L710" i="2" s="1"/>
  <c r="L706" i="2"/>
  <c r="M704" i="2"/>
  <c r="I704" i="2"/>
  <c r="H704" i="2"/>
  <c r="G704" i="2"/>
  <c r="E704" i="2"/>
  <c r="D704" i="2"/>
  <c r="J703" i="2"/>
  <c r="F703" i="2"/>
  <c r="J702" i="2"/>
  <c r="F702" i="2"/>
  <c r="J701" i="2"/>
  <c r="F701" i="2"/>
  <c r="J700" i="2"/>
  <c r="F700" i="2"/>
  <c r="J699" i="2"/>
  <c r="F699" i="2"/>
  <c r="J698" i="2"/>
  <c r="F698" i="2"/>
  <c r="J697" i="2"/>
  <c r="F697" i="2"/>
  <c r="J696" i="2"/>
  <c r="F696" i="2"/>
  <c r="J695" i="2"/>
  <c r="F695" i="2"/>
  <c r="J694" i="2"/>
  <c r="F694" i="2"/>
  <c r="J693" i="2"/>
  <c r="F693" i="2"/>
  <c r="J692" i="2"/>
  <c r="F692" i="2"/>
  <c r="J691" i="2"/>
  <c r="F691" i="2"/>
  <c r="J690" i="2"/>
  <c r="F690" i="2"/>
  <c r="J689" i="2"/>
  <c r="F689" i="2"/>
  <c r="J688" i="2"/>
  <c r="F688" i="2"/>
  <c r="J687" i="2"/>
  <c r="F687" i="2"/>
  <c r="J686" i="2"/>
  <c r="F686" i="2"/>
  <c r="J685" i="2"/>
  <c r="F685" i="2"/>
  <c r="J684" i="2"/>
  <c r="F684" i="2"/>
  <c r="J683" i="2"/>
  <c r="F683" i="2"/>
  <c r="J682" i="2"/>
  <c r="F682" i="2"/>
  <c r="J681" i="2"/>
  <c r="F681" i="2"/>
  <c r="J680" i="2"/>
  <c r="F680" i="2"/>
  <c r="J679" i="2"/>
  <c r="F679" i="2"/>
  <c r="J678" i="2"/>
  <c r="F678" i="2"/>
  <c r="J677" i="2"/>
  <c r="F677" i="2"/>
  <c r="J676" i="2"/>
  <c r="F676" i="2"/>
  <c r="J675" i="2"/>
  <c r="F675" i="2"/>
  <c r="J674" i="2"/>
  <c r="F674" i="2"/>
  <c r="J673" i="2"/>
  <c r="F673" i="2"/>
  <c r="J672" i="2"/>
  <c r="F672" i="2"/>
  <c r="J671" i="2"/>
  <c r="F671" i="2"/>
  <c r="J670" i="2"/>
  <c r="F670" i="2"/>
  <c r="J669" i="2"/>
  <c r="F669" i="2"/>
  <c r="J668" i="2"/>
  <c r="F668" i="2"/>
  <c r="J667" i="2"/>
  <c r="F667" i="2"/>
  <c r="J666" i="2"/>
  <c r="F666" i="2"/>
  <c r="J665" i="2"/>
  <c r="F665" i="2"/>
  <c r="J664" i="2"/>
  <c r="F664" i="2"/>
  <c r="J663" i="2"/>
  <c r="F663" i="2"/>
  <c r="J662" i="2"/>
  <c r="F662" i="2"/>
  <c r="J661" i="2"/>
  <c r="F661" i="2"/>
  <c r="J660" i="2"/>
  <c r="F660" i="2"/>
  <c r="J659" i="2"/>
  <c r="F659" i="2"/>
  <c r="J658" i="2"/>
  <c r="F658" i="2"/>
  <c r="J657" i="2"/>
  <c r="F657" i="2"/>
  <c r="J656" i="2"/>
  <c r="F656" i="2"/>
  <c r="J655" i="2"/>
  <c r="F655" i="2"/>
  <c r="J654" i="2"/>
  <c r="F654" i="2"/>
  <c r="J653" i="2"/>
  <c r="F653" i="2"/>
  <c r="J652" i="2"/>
  <c r="F652" i="2"/>
  <c r="J651" i="2"/>
  <c r="F651" i="2"/>
  <c r="J650" i="2"/>
  <c r="F650" i="2"/>
  <c r="J649" i="2"/>
  <c r="F649" i="2"/>
  <c r="J648" i="2"/>
  <c r="F648" i="2"/>
  <c r="J647" i="2"/>
  <c r="F647" i="2"/>
  <c r="J646" i="2"/>
  <c r="F646" i="2"/>
  <c r="J645" i="2"/>
  <c r="F645" i="2"/>
  <c r="J644" i="2"/>
  <c r="F644" i="2"/>
  <c r="J643" i="2"/>
  <c r="J704" i="2" s="1"/>
  <c r="F643" i="2"/>
  <c r="J642" i="2"/>
  <c r="F642" i="2"/>
  <c r="M635" i="2"/>
  <c r="L620" i="2" s="1"/>
  <c r="J635" i="2"/>
  <c r="E635" i="2"/>
  <c r="L619" i="2" s="1"/>
  <c r="L615" i="2"/>
  <c r="M613" i="2"/>
  <c r="I613" i="2"/>
  <c r="H613" i="2"/>
  <c r="G613" i="2"/>
  <c r="E613" i="2"/>
  <c r="D613" i="2"/>
  <c r="J612" i="2"/>
  <c r="F612" i="2"/>
  <c r="J611" i="2"/>
  <c r="F611" i="2"/>
  <c r="J610" i="2"/>
  <c r="F610" i="2"/>
  <c r="J609" i="2"/>
  <c r="F609" i="2"/>
  <c r="J608" i="2"/>
  <c r="F608" i="2"/>
  <c r="J607" i="2"/>
  <c r="F607" i="2"/>
  <c r="J606" i="2"/>
  <c r="F606" i="2"/>
  <c r="J605" i="2"/>
  <c r="F605" i="2"/>
  <c r="J604" i="2"/>
  <c r="F604" i="2"/>
  <c r="J603" i="2"/>
  <c r="F603" i="2"/>
  <c r="J602" i="2"/>
  <c r="F602" i="2"/>
  <c r="J601" i="2"/>
  <c r="F601" i="2"/>
  <c r="J600" i="2"/>
  <c r="F600" i="2"/>
  <c r="J599" i="2"/>
  <c r="F599" i="2"/>
  <c r="J598" i="2"/>
  <c r="F598" i="2"/>
  <c r="J597" i="2"/>
  <c r="F597" i="2"/>
  <c r="J596" i="2"/>
  <c r="F596" i="2"/>
  <c r="J595" i="2"/>
  <c r="F595" i="2"/>
  <c r="J594" i="2"/>
  <c r="F594" i="2"/>
  <c r="J593" i="2"/>
  <c r="F593" i="2"/>
  <c r="J592" i="2"/>
  <c r="F592" i="2"/>
  <c r="J591" i="2"/>
  <c r="F591" i="2"/>
  <c r="J590" i="2"/>
  <c r="F590" i="2"/>
  <c r="J589" i="2"/>
  <c r="F589" i="2"/>
  <c r="J588" i="2"/>
  <c r="F588" i="2"/>
  <c r="J587" i="2"/>
  <c r="F587" i="2"/>
  <c r="J586" i="2"/>
  <c r="F586" i="2"/>
  <c r="J585" i="2"/>
  <c r="F585" i="2"/>
  <c r="J584" i="2"/>
  <c r="F584" i="2"/>
  <c r="J583" i="2"/>
  <c r="F583" i="2"/>
  <c r="J582" i="2"/>
  <c r="F582" i="2"/>
  <c r="J581" i="2"/>
  <c r="F581" i="2"/>
  <c r="J580" i="2"/>
  <c r="F580" i="2"/>
  <c r="J579" i="2"/>
  <c r="F579" i="2"/>
  <c r="J578" i="2"/>
  <c r="F578" i="2"/>
  <c r="J577" i="2"/>
  <c r="F577" i="2"/>
  <c r="J576" i="2"/>
  <c r="F576" i="2"/>
  <c r="J575" i="2"/>
  <c r="F575" i="2"/>
  <c r="J574" i="2"/>
  <c r="F574" i="2"/>
  <c r="J573" i="2"/>
  <c r="F573" i="2"/>
  <c r="J572" i="2"/>
  <c r="F572" i="2"/>
  <c r="J571" i="2"/>
  <c r="F571" i="2"/>
  <c r="J570" i="2"/>
  <c r="F570" i="2"/>
  <c r="J569" i="2"/>
  <c r="F569" i="2"/>
  <c r="J568" i="2"/>
  <c r="F568" i="2"/>
  <c r="J567" i="2"/>
  <c r="F567" i="2"/>
  <c r="J566" i="2"/>
  <c r="F566" i="2"/>
  <c r="J565" i="2"/>
  <c r="F565" i="2"/>
  <c r="J564" i="2"/>
  <c r="F564" i="2"/>
  <c r="J563" i="2"/>
  <c r="F563" i="2"/>
  <c r="J562" i="2"/>
  <c r="F562" i="2"/>
  <c r="J561" i="2"/>
  <c r="AE15" i="2" s="1"/>
  <c r="AG15" i="2" s="1"/>
  <c r="F561" i="2"/>
  <c r="J560" i="2"/>
  <c r="F560" i="2"/>
  <c r="J559" i="2"/>
  <c r="F559" i="2"/>
  <c r="J558" i="2"/>
  <c r="F558" i="2"/>
  <c r="J557" i="2"/>
  <c r="F557" i="2"/>
  <c r="J556" i="2"/>
  <c r="F556" i="2"/>
  <c r="J555" i="2"/>
  <c r="F555" i="2"/>
  <c r="J554" i="2"/>
  <c r="F554" i="2"/>
  <c r="J553" i="2"/>
  <c r="F553" i="2"/>
  <c r="J552" i="2"/>
  <c r="F552" i="2"/>
  <c r="J551" i="2"/>
  <c r="F551" i="2"/>
  <c r="M544" i="2"/>
  <c r="L529" i="2" s="1"/>
  <c r="J544" i="2"/>
  <c r="E544" i="2"/>
  <c r="L528" i="2" s="1"/>
  <c r="L524" i="2"/>
  <c r="M522" i="2"/>
  <c r="I522" i="2"/>
  <c r="H522" i="2"/>
  <c r="G522" i="2"/>
  <c r="E522" i="2"/>
  <c r="D522" i="2"/>
  <c r="J521" i="2"/>
  <c r="F521" i="2"/>
  <c r="J520" i="2"/>
  <c r="F520" i="2"/>
  <c r="J519" i="2"/>
  <c r="F519" i="2"/>
  <c r="J518" i="2"/>
  <c r="F518" i="2"/>
  <c r="J517" i="2"/>
  <c r="F517" i="2"/>
  <c r="J516" i="2"/>
  <c r="F516" i="2"/>
  <c r="J515" i="2"/>
  <c r="F515" i="2"/>
  <c r="J514" i="2"/>
  <c r="F514" i="2"/>
  <c r="J513" i="2"/>
  <c r="F513" i="2"/>
  <c r="J512" i="2"/>
  <c r="F512" i="2"/>
  <c r="J511" i="2"/>
  <c r="F511" i="2"/>
  <c r="J510" i="2"/>
  <c r="F510" i="2"/>
  <c r="J509" i="2"/>
  <c r="F509" i="2"/>
  <c r="J508" i="2"/>
  <c r="F508" i="2"/>
  <c r="J507" i="2"/>
  <c r="F507" i="2"/>
  <c r="J506" i="2"/>
  <c r="F506" i="2"/>
  <c r="J505" i="2"/>
  <c r="F505" i="2"/>
  <c r="J504" i="2"/>
  <c r="F504" i="2"/>
  <c r="J503" i="2"/>
  <c r="F503" i="2"/>
  <c r="J502" i="2"/>
  <c r="F502" i="2"/>
  <c r="J501" i="2"/>
  <c r="F501" i="2"/>
  <c r="J500" i="2"/>
  <c r="F500" i="2"/>
  <c r="J499" i="2"/>
  <c r="F499" i="2"/>
  <c r="J498" i="2"/>
  <c r="F498" i="2"/>
  <c r="J497" i="2"/>
  <c r="F497" i="2"/>
  <c r="J496" i="2"/>
  <c r="F496" i="2"/>
  <c r="J495" i="2"/>
  <c r="F495" i="2"/>
  <c r="J494" i="2"/>
  <c r="F494" i="2"/>
  <c r="J493" i="2"/>
  <c r="F493" i="2"/>
  <c r="J492" i="2"/>
  <c r="F492" i="2"/>
  <c r="J491" i="2"/>
  <c r="F491" i="2"/>
  <c r="J490" i="2"/>
  <c r="F490" i="2"/>
  <c r="J489" i="2"/>
  <c r="F489" i="2"/>
  <c r="J488" i="2"/>
  <c r="F488" i="2"/>
  <c r="J487" i="2"/>
  <c r="F487" i="2"/>
  <c r="J486" i="2"/>
  <c r="F486" i="2"/>
  <c r="J485" i="2"/>
  <c r="F485" i="2"/>
  <c r="J484" i="2"/>
  <c r="F484" i="2"/>
  <c r="J483" i="2"/>
  <c r="F483" i="2"/>
  <c r="J482" i="2"/>
  <c r="F482" i="2"/>
  <c r="J481" i="2"/>
  <c r="F481" i="2"/>
  <c r="J480" i="2"/>
  <c r="F480" i="2"/>
  <c r="J479" i="2"/>
  <c r="F479" i="2"/>
  <c r="J478" i="2"/>
  <c r="F478" i="2"/>
  <c r="J477" i="2"/>
  <c r="F477" i="2"/>
  <c r="J476" i="2"/>
  <c r="F476" i="2"/>
  <c r="J475" i="2"/>
  <c r="F475" i="2"/>
  <c r="J474" i="2"/>
  <c r="F474" i="2"/>
  <c r="J473" i="2"/>
  <c r="F473" i="2"/>
  <c r="J472" i="2"/>
  <c r="F472" i="2"/>
  <c r="J471" i="2"/>
  <c r="F471" i="2"/>
  <c r="J470" i="2"/>
  <c r="F470" i="2"/>
  <c r="J469" i="2"/>
  <c r="F469" i="2"/>
  <c r="J468" i="2"/>
  <c r="F468" i="2"/>
  <c r="J467" i="2"/>
  <c r="F467" i="2"/>
  <c r="J466" i="2"/>
  <c r="F466" i="2"/>
  <c r="J465" i="2"/>
  <c r="F465" i="2"/>
  <c r="J464" i="2"/>
  <c r="F464" i="2"/>
  <c r="F522" i="2" s="1"/>
  <c r="J463" i="2"/>
  <c r="F463" i="2"/>
  <c r="J462" i="2"/>
  <c r="F462" i="2"/>
  <c r="J461" i="2"/>
  <c r="F461" i="2"/>
  <c r="J460" i="2"/>
  <c r="F460" i="2"/>
  <c r="M453" i="2"/>
  <c r="L438" i="2" s="1"/>
  <c r="J453" i="2"/>
  <c r="E453" i="2"/>
  <c r="L437" i="2" s="1"/>
  <c r="L433" i="2"/>
  <c r="M431" i="2"/>
  <c r="I431" i="2"/>
  <c r="H431" i="2"/>
  <c r="G431" i="2"/>
  <c r="E431" i="2"/>
  <c r="D431" i="2"/>
  <c r="J430" i="2"/>
  <c r="F430" i="2"/>
  <c r="J429" i="2"/>
  <c r="F429" i="2"/>
  <c r="J428" i="2"/>
  <c r="F428" i="2"/>
  <c r="J427" i="2"/>
  <c r="F427" i="2"/>
  <c r="J426" i="2"/>
  <c r="F426" i="2"/>
  <c r="J425" i="2"/>
  <c r="F425" i="2"/>
  <c r="J424" i="2"/>
  <c r="F424" i="2"/>
  <c r="J423" i="2"/>
  <c r="F423" i="2"/>
  <c r="J422" i="2"/>
  <c r="F422" i="2"/>
  <c r="J421" i="2"/>
  <c r="F421" i="2"/>
  <c r="J420" i="2"/>
  <c r="F420" i="2"/>
  <c r="J419" i="2"/>
  <c r="F419" i="2"/>
  <c r="J418" i="2"/>
  <c r="F418" i="2"/>
  <c r="J417" i="2"/>
  <c r="F417" i="2"/>
  <c r="J416" i="2"/>
  <c r="F416" i="2"/>
  <c r="J415" i="2"/>
  <c r="F415" i="2"/>
  <c r="J414" i="2"/>
  <c r="F414" i="2"/>
  <c r="J413" i="2"/>
  <c r="F413" i="2"/>
  <c r="J412" i="2"/>
  <c r="F412" i="2"/>
  <c r="J411" i="2"/>
  <c r="F411" i="2"/>
  <c r="J410" i="2"/>
  <c r="F410" i="2"/>
  <c r="J409" i="2"/>
  <c r="F409" i="2"/>
  <c r="J408" i="2"/>
  <c r="F408" i="2"/>
  <c r="J407" i="2"/>
  <c r="F407" i="2"/>
  <c r="J406" i="2"/>
  <c r="F406" i="2"/>
  <c r="J405" i="2"/>
  <c r="F405" i="2"/>
  <c r="J404" i="2"/>
  <c r="F404" i="2"/>
  <c r="J403" i="2"/>
  <c r="F403" i="2"/>
  <c r="J402" i="2"/>
  <c r="F402" i="2"/>
  <c r="J401" i="2"/>
  <c r="F401" i="2"/>
  <c r="J400" i="2"/>
  <c r="F400" i="2"/>
  <c r="J399" i="2"/>
  <c r="F399" i="2"/>
  <c r="J398" i="2"/>
  <c r="F398" i="2"/>
  <c r="J397" i="2"/>
  <c r="F397" i="2"/>
  <c r="J396" i="2"/>
  <c r="F396" i="2"/>
  <c r="J395" i="2"/>
  <c r="F395" i="2"/>
  <c r="J394" i="2"/>
  <c r="F394" i="2"/>
  <c r="J393" i="2"/>
  <c r="F393" i="2"/>
  <c r="J392" i="2"/>
  <c r="F392" i="2"/>
  <c r="J391" i="2"/>
  <c r="F391" i="2"/>
  <c r="J390" i="2"/>
  <c r="F390" i="2"/>
  <c r="J389" i="2"/>
  <c r="F389" i="2"/>
  <c r="J388" i="2"/>
  <c r="F388" i="2"/>
  <c r="J387" i="2"/>
  <c r="F387" i="2"/>
  <c r="J386" i="2"/>
  <c r="F386" i="2"/>
  <c r="J385" i="2"/>
  <c r="F385" i="2"/>
  <c r="J384" i="2"/>
  <c r="F384" i="2"/>
  <c r="J383" i="2"/>
  <c r="F383" i="2"/>
  <c r="J382" i="2"/>
  <c r="F382" i="2"/>
  <c r="J381" i="2"/>
  <c r="F381" i="2"/>
  <c r="J380" i="2"/>
  <c r="F380" i="2"/>
  <c r="J379" i="2"/>
  <c r="F379" i="2"/>
  <c r="J378" i="2"/>
  <c r="F378" i="2"/>
  <c r="J377" i="2"/>
  <c r="F377" i="2"/>
  <c r="J376" i="2"/>
  <c r="F376" i="2"/>
  <c r="J375" i="2"/>
  <c r="F375" i="2"/>
  <c r="J374" i="2"/>
  <c r="F374" i="2"/>
  <c r="J373" i="2"/>
  <c r="F373" i="2"/>
  <c r="J372" i="2"/>
  <c r="F372" i="2"/>
  <c r="J371" i="2"/>
  <c r="F371" i="2"/>
  <c r="J370" i="2"/>
  <c r="F370" i="2"/>
  <c r="J369" i="2"/>
  <c r="F369" i="2"/>
  <c r="F431" i="2" s="1"/>
  <c r="M362" i="2"/>
  <c r="L347" i="2" s="1"/>
  <c r="J362" i="2"/>
  <c r="E362" i="2"/>
  <c r="L346" i="2"/>
  <c r="L342" i="2"/>
  <c r="M340" i="2"/>
  <c r="I340" i="2"/>
  <c r="H340" i="2"/>
  <c r="G340" i="2"/>
  <c r="E340" i="2"/>
  <c r="D340" i="2"/>
  <c r="J339" i="2"/>
  <c r="F339" i="2"/>
  <c r="J338" i="2"/>
  <c r="F338" i="2"/>
  <c r="J337" i="2"/>
  <c r="F337" i="2"/>
  <c r="J336" i="2"/>
  <c r="F336" i="2"/>
  <c r="J335" i="2"/>
  <c r="F335" i="2"/>
  <c r="J334" i="2"/>
  <c r="F334" i="2"/>
  <c r="J333" i="2"/>
  <c r="F333" i="2"/>
  <c r="J332" i="2"/>
  <c r="F332" i="2"/>
  <c r="J331" i="2"/>
  <c r="F331" i="2"/>
  <c r="J330" i="2"/>
  <c r="F330" i="2"/>
  <c r="J329" i="2"/>
  <c r="F329" i="2"/>
  <c r="J328" i="2"/>
  <c r="F328" i="2"/>
  <c r="J327" i="2"/>
  <c r="F327" i="2"/>
  <c r="J326" i="2"/>
  <c r="F326" i="2"/>
  <c r="J325" i="2"/>
  <c r="F325" i="2"/>
  <c r="J324" i="2"/>
  <c r="F324" i="2"/>
  <c r="J323" i="2"/>
  <c r="F323" i="2"/>
  <c r="J322" i="2"/>
  <c r="F322" i="2"/>
  <c r="J321" i="2"/>
  <c r="F321" i="2"/>
  <c r="J320" i="2"/>
  <c r="F320" i="2"/>
  <c r="J319" i="2"/>
  <c r="F319" i="2"/>
  <c r="J318" i="2"/>
  <c r="F318" i="2"/>
  <c r="J317" i="2"/>
  <c r="F317" i="2"/>
  <c r="J316" i="2"/>
  <c r="F316" i="2"/>
  <c r="J315" i="2"/>
  <c r="F315" i="2"/>
  <c r="J314" i="2"/>
  <c r="F314" i="2"/>
  <c r="J313" i="2"/>
  <c r="F313" i="2"/>
  <c r="J312" i="2"/>
  <c r="F312" i="2"/>
  <c r="J311" i="2"/>
  <c r="F311" i="2"/>
  <c r="J310" i="2"/>
  <c r="F310" i="2"/>
  <c r="J309" i="2"/>
  <c r="F309" i="2"/>
  <c r="J308" i="2"/>
  <c r="F308" i="2"/>
  <c r="J307" i="2"/>
  <c r="F307" i="2"/>
  <c r="J306" i="2"/>
  <c r="F306" i="2"/>
  <c r="J305" i="2"/>
  <c r="F305" i="2"/>
  <c r="J304" i="2"/>
  <c r="F304" i="2"/>
  <c r="J303" i="2"/>
  <c r="F303" i="2"/>
  <c r="J302" i="2"/>
  <c r="F302" i="2"/>
  <c r="J301" i="2"/>
  <c r="F301" i="2"/>
  <c r="J300" i="2"/>
  <c r="F300" i="2"/>
  <c r="J299" i="2"/>
  <c r="F299" i="2"/>
  <c r="J298" i="2"/>
  <c r="F298" i="2"/>
  <c r="J297" i="2"/>
  <c r="F297" i="2"/>
  <c r="J296" i="2"/>
  <c r="F296" i="2"/>
  <c r="J295" i="2"/>
  <c r="F295" i="2"/>
  <c r="J294" i="2"/>
  <c r="F294" i="2"/>
  <c r="J293" i="2"/>
  <c r="F293" i="2"/>
  <c r="J292" i="2"/>
  <c r="F292" i="2"/>
  <c r="J291" i="2"/>
  <c r="F291" i="2"/>
  <c r="J290" i="2"/>
  <c r="F290" i="2"/>
  <c r="J289" i="2"/>
  <c r="F289" i="2"/>
  <c r="J288" i="2"/>
  <c r="F288" i="2"/>
  <c r="J287" i="2"/>
  <c r="F287" i="2"/>
  <c r="J286" i="2"/>
  <c r="F286" i="2"/>
  <c r="J285" i="2"/>
  <c r="F285" i="2"/>
  <c r="J284" i="2"/>
  <c r="F284" i="2"/>
  <c r="J283" i="2"/>
  <c r="F283" i="2"/>
  <c r="J282" i="2"/>
  <c r="F282" i="2"/>
  <c r="J281" i="2"/>
  <c r="F281" i="2"/>
  <c r="J280" i="2"/>
  <c r="F280" i="2"/>
  <c r="J279" i="2"/>
  <c r="F279" i="2"/>
  <c r="J278" i="2"/>
  <c r="F278" i="2"/>
  <c r="M271" i="2"/>
  <c r="L256" i="2" s="1"/>
  <c r="J271" i="2"/>
  <c r="E271" i="2"/>
  <c r="L255" i="2" s="1"/>
  <c r="L251" i="2"/>
  <c r="M249" i="2"/>
  <c r="I249" i="2"/>
  <c r="H249" i="2"/>
  <c r="G249" i="2"/>
  <c r="E249" i="2"/>
  <c r="D249" i="2"/>
  <c r="J248" i="2"/>
  <c r="F248" i="2"/>
  <c r="K247" i="2"/>
  <c r="J247" i="2"/>
  <c r="L247" i="2" s="1"/>
  <c r="F247" i="2"/>
  <c r="J246" i="2"/>
  <c r="F246" i="2"/>
  <c r="J245" i="2"/>
  <c r="F245" i="2"/>
  <c r="J244" i="2"/>
  <c r="L244" i="2" s="1"/>
  <c r="F244" i="2"/>
  <c r="K243" i="2"/>
  <c r="J243" i="2"/>
  <c r="F243" i="2"/>
  <c r="J242" i="2"/>
  <c r="F242" i="2"/>
  <c r="J241" i="2"/>
  <c r="F241" i="2"/>
  <c r="J240" i="2"/>
  <c r="F240" i="2"/>
  <c r="K239" i="2"/>
  <c r="J239" i="2"/>
  <c r="L239" i="2" s="1"/>
  <c r="F239" i="2"/>
  <c r="J238" i="2"/>
  <c r="F238" i="2"/>
  <c r="J237" i="2"/>
  <c r="F237" i="2"/>
  <c r="J236" i="2"/>
  <c r="L236" i="2" s="1"/>
  <c r="F236" i="2"/>
  <c r="K235" i="2"/>
  <c r="J235" i="2"/>
  <c r="F235" i="2"/>
  <c r="J234" i="2"/>
  <c r="F234" i="2"/>
  <c r="J233" i="2"/>
  <c r="F233" i="2"/>
  <c r="J232" i="2"/>
  <c r="F232" i="2"/>
  <c r="K231" i="2"/>
  <c r="J231" i="2"/>
  <c r="L231" i="2" s="1"/>
  <c r="F231" i="2"/>
  <c r="J230" i="2"/>
  <c r="F230" i="2"/>
  <c r="J229" i="2"/>
  <c r="F229" i="2"/>
  <c r="J228" i="2"/>
  <c r="L228" i="2" s="1"/>
  <c r="F228" i="2"/>
  <c r="K227" i="2"/>
  <c r="J227" i="2"/>
  <c r="F227" i="2"/>
  <c r="J226" i="2"/>
  <c r="F226" i="2"/>
  <c r="J225" i="2"/>
  <c r="F225" i="2"/>
  <c r="J224" i="2"/>
  <c r="F224" i="2"/>
  <c r="K223" i="2"/>
  <c r="J223" i="2"/>
  <c r="L223" i="2" s="1"/>
  <c r="F223" i="2"/>
  <c r="L222" i="2"/>
  <c r="J222" i="2"/>
  <c r="F222" i="2"/>
  <c r="J221" i="2"/>
  <c r="F221" i="2"/>
  <c r="J220" i="2"/>
  <c r="L220" i="2" s="1"/>
  <c r="F220" i="2"/>
  <c r="K219" i="2"/>
  <c r="J219" i="2"/>
  <c r="F219" i="2"/>
  <c r="J218" i="2"/>
  <c r="F218" i="2"/>
  <c r="J217" i="2"/>
  <c r="F217" i="2"/>
  <c r="J216" i="2"/>
  <c r="F216" i="2"/>
  <c r="K215" i="2"/>
  <c r="J215" i="2"/>
  <c r="L215" i="2" s="1"/>
  <c r="F215" i="2"/>
  <c r="L214" i="2"/>
  <c r="J214" i="2"/>
  <c r="F214" i="2"/>
  <c r="J213" i="2"/>
  <c r="F213" i="2"/>
  <c r="J212" i="2"/>
  <c r="L212" i="2" s="1"/>
  <c r="F212" i="2"/>
  <c r="K211" i="2"/>
  <c r="J211" i="2"/>
  <c r="F211" i="2"/>
  <c r="J210" i="2"/>
  <c r="F210" i="2"/>
  <c r="J209" i="2"/>
  <c r="F209" i="2"/>
  <c r="J208" i="2"/>
  <c r="F208" i="2"/>
  <c r="K207" i="2"/>
  <c r="J207" i="2"/>
  <c r="L207" i="2" s="1"/>
  <c r="F207" i="2"/>
  <c r="L206" i="2"/>
  <c r="J206" i="2"/>
  <c r="F206" i="2"/>
  <c r="J205" i="2"/>
  <c r="F205" i="2"/>
  <c r="J204" i="2"/>
  <c r="L204" i="2" s="1"/>
  <c r="F204" i="2"/>
  <c r="K203" i="2"/>
  <c r="J203" i="2"/>
  <c r="F203" i="2"/>
  <c r="J202" i="2"/>
  <c r="F202" i="2"/>
  <c r="J201" i="2"/>
  <c r="F201" i="2"/>
  <c r="J200" i="2"/>
  <c r="F200" i="2"/>
  <c r="K199" i="2"/>
  <c r="J199" i="2"/>
  <c r="L199" i="2" s="1"/>
  <c r="F199" i="2"/>
  <c r="L198" i="2"/>
  <c r="J198" i="2"/>
  <c r="F198" i="2"/>
  <c r="J197" i="2"/>
  <c r="F197" i="2"/>
  <c r="J196" i="2"/>
  <c r="L196" i="2" s="1"/>
  <c r="F196" i="2"/>
  <c r="K195" i="2"/>
  <c r="J195" i="2"/>
  <c r="F195" i="2"/>
  <c r="J194" i="2"/>
  <c r="F194" i="2"/>
  <c r="J193" i="2"/>
  <c r="F193" i="2"/>
  <c r="J192" i="2"/>
  <c r="F192" i="2"/>
  <c r="K191" i="2"/>
  <c r="J191" i="2"/>
  <c r="L191" i="2" s="1"/>
  <c r="F191" i="2"/>
  <c r="L190" i="2"/>
  <c r="J190" i="2"/>
  <c r="F190" i="2"/>
  <c r="J189" i="2"/>
  <c r="F189" i="2"/>
  <c r="J188" i="2"/>
  <c r="L188" i="2" s="1"/>
  <c r="F188" i="2"/>
  <c r="K187" i="2"/>
  <c r="J187" i="2"/>
  <c r="F187" i="2"/>
  <c r="M180" i="2"/>
  <c r="L165" i="2" s="1"/>
  <c r="J180" i="2"/>
  <c r="E180" i="2"/>
  <c r="L164" i="2" s="1"/>
  <c r="L160" i="2"/>
  <c r="M158" i="2"/>
  <c r="I158" i="2"/>
  <c r="H158" i="2"/>
  <c r="G158" i="2"/>
  <c r="E158" i="2"/>
  <c r="D158" i="2"/>
  <c r="L157" i="2"/>
  <c r="K157" i="2"/>
  <c r="K248" i="2" s="1"/>
  <c r="J157" i="2"/>
  <c r="F157" i="2"/>
  <c r="N156" i="2"/>
  <c r="K156" i="2"/>
  <c r="L156" i="2" s="1"/>
  <c r="J156" i="2"/>
  <c r="F156" i="2"/>
  <c r="N155" i="2"/>
  <c r="K155" i="2"/>
  <c r="K246" i="2" s="1"/>
  <c r="J155" i="2"/>
  <c r="L155" i="2" s="1"/>
  <c r="F155" i="2"/>
  <c r="K154" i="2"/>
  <c r="J154" i="2"/>
  <c r="L154" i="2" s="1"/>
  <c r="F154" i="2"/>
  <c r="L153" i="2"/>
  <c r="K153" i="2"/>
  <c r="K244" i="2" s="1"/>
  <c r="J153" i="2"/>
  <c r="F153" i="2"/>
  <c r="N152" i="2"/>
  <c r="K152" i="2"/>
  <c r="L152" i="2" s="1"/>
  <c r="J152" i="2"/>
  <c r="F152" i="2"/>
  <c r="N151" i="2"/>
  <c r="K151" i="2"/>
  <c r="K242" i="2" s="1"/>
  <c r="J151" i="2"/>
  <c r="L151" i="2" s="1"/>
  <c r="F151" i="2"/>
  <c r="K150" i="2"/>
  <c r="J150" i="2"/>
  <c r="F150" i="2"/>
  <c r="L149" i="2"/>
  <c r="K149" i="2"/>
  <c r="K240" i="2" s="1"/>
  <c r="J149" i="2"/>
  <c r="F149" i="2"/>
  <c r="N148" i="2"/>
  <c r="K148" i="2"/>
  <c r="J148" i="2"/>
  <c r="F148" i="2"/>
  <c r="N147" i="2"/>
  <c r="K147" i="2"/>
  <c r="K238" i="2" s="1"/>
  <c r="L238" i="2" s="1"/>
  <c r="J147" i="2"/>
  <c r="L147" i="2" s="1"/>
  <c r="F147" i="2"/>
  <c r="K146" i="2"/>
  <c r="J146" i="2"/>
  <c r="L146" i="2" s="1"/>
  <c r="F146" i="2"/>
  <c r="K145" i="2"/>
  <c r="K236" i="2" s="1"/>
  <c r="J145" i="2"/>
  <c r="L145" i="2" s="1"/>
  <c r="F145" i="2"/>
  <c r="N144" i="2"/>
  <c r="K144" i="2"/>
  <c r="L144" i="2" s="1"/>
  <c r="J144" i="2"/>
  <c r="F144" i="2"/>
  <c r="N143" i="2"/>
  <c r="K143" i="2"/>
  <c r="K234" i="2" s="1"/>
  <c r="J143" i="2"/>
  <c r="L143" i="2" s="1"/>
  <c r="F143" i="2"/>
  <c r="K142" i="2"/>
  <c r="J142" i="2"/>
  <c r="F142" i="2"/>
  <c r="L141" i="2"/>
  <c r="K141" i="2"/>
  <c r="K232" i="2" s="1"/>
  <c r="J141" i="2"/>
  <c r="F141" i="2"/>
  <c r="N140" i="2"/>
  <c r="K140" i="2"/>
  <c r="L140" i="2" s="1"/>
  <c r="J140" i="2"/>
  <c r="F140" i="2"/>
  <c r="N139" i="2"/>
  <c r="K139" i="2"/>
  <c r="K230" i="2" s="1"/>
  <c r="J139" i="2"/>
  <c r="L139" i="2" s="1"/>
  <c r="F139" i="2"/>
  <c r="K138" i="2"/>
  <c r="J138" i="2"/>
  <c r="L138" i="2" s="1"/>
  <c r="F138" i="2"/>
  <c r="L137" i="2"/>
  <c r="K137" i="2"/>
  <c r="K228" i="2" s="1"/>
  <c r="J137" i="2"/>
  <c r="F137" i="2"/>
  <c r="N136" i="2"/>
  <c r="K136" i="2"/>
  <c r="J136" i="2"/>
  <c r="L136" i="2" s="1"/>
  <c r="F136" i="2"/>
  <c r="K135" i="2"/>
  <c r="K226" i="2" s="1"/>
  <c r="J135" i="2"/>
  <c r="L135" i="2" s="1"/>
  <c r="F135" i="2"/>
  <c r="K134" i="2"/>
  <c r="J134" i="2"/>
  <c r="F134" i="2"/>
  <c r="N133" i="2"/>
  <c r="L133" i="2"/>
  <c r="K133" i="2"/>
  <c r="K224" i="2" s="1"/>
  <c r="J133" i="2"/>
  <c r="F133" i="2"/>
  <c r="N132" i="2"/>
  <c r="K132" i="2"/>
  <c r="J132" i="2"/>
  <c r="L132" i="2" s="1"/>
  <c r="F132" i="2"/>
  <c r="K131" i="2"/>
  <c r="K222" i="2" s="1"/>
  <c r="J131" i="2"/>
  <c r="L131" i="2" s="1"/>
  <c r="F131" i="2"/>
  <c r="K130" i="2"/>
  <c r="J130" i="2"/>
  <c r="F130" i="2"/>
  <c r="N129" i="2"/>
  <c r="L129" i="2"/>
  <c r="K129" i="2"/>
  <c r="K220" i="2" s="1"/>
  <c r="J129" i="2"/>
  <c r="F129" i="2"/>
  <c r="N128" i="2"/>
  <c r="K128" i="2"/>
  <c r="J128" i="2"/>
  <c r="L128" i="2" s="1"/>
  <c r="F128" i="2"/>
  <c r="K127" i="2"/>
  <c r="K218" i="2" s="1"/>
  <c r="L218" i="2" s="1"/>
  <c r="J127" i="2"/>
  <c r="L127" i="2" s="1"/>
  <c r="F127" i="2"/>
  <c r="K126" i="2"/>
  <c r="J126" i="2"/>
  <c r="F126" i="2"/>
  <c r="N125" i="2"/>
  <c r="L125" i="2"/>
  <c r="K125" i="2"/>
  <c r="K216" i="2" s="1"/>
  <c r="J125" i="2"/>
  <c r="F125" i="2"/>
  <c r="N124" i="2"/>
  <c r="K124" i="2"/>
  <c r="J124" i="2"/>
  <c r="L124" i="2" s="1"/>
  <c r="F124" i="2"/>
  <c r="K123" i="2"/>
  <c r="K214" i="2" s="1"/>
  <c r="J123" i="2"/>
  <c r="L123" i="2" s="1"/>
  <c r="F123" i="2"/>
  <c r="K122" i="2"/>
  <c r="J122" i="2"/>
  <c r="F122" i="2"/>
  <c r="N121" i="2"/>
  <c r="L121" i="2"/>
  <c r="K121" i="2"/>
  <c r="K212" i="2" s="1"/>
  <c r="J121" i="2"/>
  <c r="F121" i="2"/>
  <c r="N120" i="2"/>
  <c r="K120" i="2"/>
  <c r="J120" i="2"/>
  <c r="L120" i="2" s="1"/>
  <c r="F120" i="2"/>
  <c r="K119" i="2"/>
  <c r="K210" i="2" s="1"/>
  <c r="J119" i="2"/>
  <c r="L119" i="2" s="1"/>
  <c r="F119" i="2"/>
  <c r="K118" i="2"/>
  <c r="J118" i="2"/>
  <c r="F118" i="2"/>
  <c r="N117" i="2"/>
  <c r="L117" i="2"/>
  <c r="K117" i="2"/>
  <c r="K208" i="2" s="1"/>
  <c r="J117" i="2"/>
  <c r="F117" i="2"/>
  <c r="N116" i="2"/>
  <c r="K116" i="2"/>
  <c r="J116" i="2"/>
  <c r="L116" i="2" s="1"/>
  <c r="F116" i="2"/>
  <c r="K115" i="2"/>
  <c r="K206" i="2" s="1"/>
  <c r="J115" i="2"/>
  <c r="L115" i="2" s="1"/>
  <c r="F115" i="2"/>
  <c r="K114" i="2"/>
  <c r="J114" i="2"/>
  <c r="F114" i="2"/>
  <c r="N113" i="2"/>
  <c r="L113" i="2"/>
  <c r="K113" i="2"/>
  <c r="K204" i="2" s="1"/>
  <c r="J113" i="2"/>
  <c r="F113" i="2"/>
  <c r="N112" i="2"/>
  <c r="K112" i="2"/>
  <c r="J112" i="2"/>
  <c r="L112" i="2" s="1"/>
  <c r="F112" i="2"/>
  <c r="K111" i="2"/>
  <c r="K202" i="2" s="1"/>
  <c r="L202" i="2" s="1"/>
  <c r="J111" i="2"/>
  <c r="L111" i="2" s="1"/>
  <c r="F111" i="2"/>
  <c r="K110" i="2"/>
  <c r="J110" i="2"/>
  <c r="F110" i="2"/>
  <c r="N109" i="2"/>
  <c r="L109" i="2"/>
  <c r="K109" i="2"/>
  <c r="K200" i="2" s="1"/>
  <c r="J109" i="2"/>
  <c r="F109" i="2"/>
  <c r="N108" i="2"/>
  <c r="K108" i="2"/>
  <c r="J108" i="2"/>
  <c r="L108" i="2" s="1"/>
  <c r="F108" i="2"/>
  <c r="K107" i="2"/>
  <c r="K198" i="2" s="1"/>
  <c r="J107" i="2"/>
  <c r="L107" i="2" s="1"/>
  <c r="F107" i="2"/>
  <c r="K106" i="2"/>
  <c r="J106" i="2"/>
  <c r="F106" i="2"/>
  <c r="N105" i="2"/>
  <c r="L105" i="2"/>
  <c r="K105" i="2"/>
  <c r="K196" i="2" s="1"/>
  <c r="J105" i="2"/>
  <c r="F105" i="2"/>
  <c r="N104" i="2"/>
  <c r="K104" i="2"/>
  <c r="J104" i="2"/>
  <c r="L104" i="2" s="1"/>
  <c r="F104" i="2"/>
  <c r="K103" i="2"/>
  <c r="K194" i="2" s="1"/>
  <c r="J103" i="2"/>
  <c r="L103" i="2" s="1"/>
  <c r="F103" i="2"/>
  <c r="K102" i="2"/>
  <c r="J102" i="2"/>
  <c r="F102" i="2"/>
  <c r="N101" i="2"/>
  <c r="L101" i="2"/>
  <c r="K101" i="2"/>
  <c r="K192" i="2" s="1"/>
  <c r="J101" i="2"/>
  <c r="F101" i="2"/>
  <c r="N100" i="2"/>
  <c r="K100" i="2"/>
  <c r="J100" i="2"/>
  <c r="L100" i="2" s="1"/>
  <c r="F100" i="2"/>
  <c r="K99" i="2"/>
  <c r="K190" i="2" s="1"/>
  <c r="J99" i="2"/>
  <c r="L99" i="2" s="1"/>
  <c r="F99" i="2"/>
  <c r="K98" i="2"/>
  <c r="J98" i="2"/>
  <c r="F98" i="2"/>
  <c r="N97" i="2"/>
  <c r="L97" i="2"/>
  <c r="K97" i="2"/>
  <c r="K188" i="2" s="1"/>
  <c r="J97" i="2"/>
  <c r="F97" i="2"/>
  <c r="N96" i="2"/>
  <c r="K96" i="2"/>
  <c r="J96" i="2"/>
  <c r="L96" i="2" s="1"/>
  <c r="F96" i="2"/>
  <c r="K93" i="2"/>
  <c r="K184" i="2" s="1"/>
  <c r="K275" i="2" s="1"/>
  <c r="K366" i="2" s="1"/>
  <c r="K457" i="2" s="1"/>
  <c r="K548" i="2" s="1"/>
  <c r="K639" i="2" s="1"/>
  <c r="K730" i="2" s="1"/>
  <c r="K821" i="2" s="1"/>
  <c r="K912" i="2" s="1"/>
  <c r="K1003" i="2" s="1"/>
  <c r="K1094" i="2" s="1"/>
  <c r="K1185" i="2" s="1"/>
  <c r="K1276" i="2" s="1"/>
  <c r="K1367" i="2" s="1"/>
  <c r="K1458" i="2" s="1"/>
  <c r="K1549" i="2" s="1"/>
  <c r="K1640" i="2" s="1"/>
  <c r="K1731" i="2" s="1"/>
  <c r="K1822" i="2" s="1"/>
  <c r="K1913" i="2" s="1"/>
  <c r="K2004" i="2" s="1"/>
  <c r="K2095" i="2" s="1"/>
  <c r="K2186" i="2" s="1"/>
  <c r="K2277" i="2" s="1"/>
  <c r="K2368" i="2" s="1"/>
  <c r="K2459" i="2" s="1"/>
  <c r="K2550" i="2" s="1"/>
  <c r="K2641" i="2" s="1"/>
  <c r="K2732" i="2" s="1"/>
  <c r="K2823" i="2" s="1"/>
  <c r="K2914" i="2" s="1"/>
  <c r="K3005" i="2" s="1"/>
  <c r="K3096" i="2" s="1"/>
  <c r="K3187" i="2" s="1"/>
  <c r="K3278" i="2" s="1"/>
  <c r="K3369" i="2" s="1"/>
  <c r="K3460" i="2" s="1"/>
  <c r="K3551" i="2" s="1"/>
  <c r="Y89" i="2"/>
  <c r="M89" i="2"/>
  <c r="J89" i="2"/>
  <c r="E89" i="2"/>
  <c r="L73" i="2" s="1"/>
  <c r="AB88" i="2"/>
  <c r="T88" i="2"/>
  <c r="AB87" i="2"/>
  <c r="T87" i="2"/>
  <c r="AB86" i="2"/>
  <c r="T86" i="2"/>
  <c r="AB85" i="2"/>
  <c r="T85" i="2"/>
  <c r="AB84" i="2"/>
  <c r="T84" i="2"/>
  <c r="AB83" i="2"/>
  <c r="T83" i="2"/>
  <c r="AB82" i="2"/>
  <c r="T82" i="2"/>
  <c r="AB81" i="2"/>
  <c r="T81" i="2"/>
  <c r="AA76" i="2"/>
  <c r="AA75" i="2"/>
  <c r="L74" i="2"/>
  <c r="AA72" i="2"/>
  <c r="AA71" i="2"/>
  <c r="AA70" i="2"/>
  <c r="L69" i="2"/>
  <c r="AS67" i="2"/>
  <c r="AQ67" i="2"/>
  <c r="AP67" i="2"/>
  <c r="AO67" i="2"/>
  <c r="AN67" i="2"/>
  <c r="AM67" i="2"/>
  <c r="AL67" i="2"/>
  <c r="AK67" i="2"/>
  <c r="X67" i="2"/>
  <c r="S67" i="2"/>
  <c r="M67" i="2"/>
  <c r="I67" i="2"/>
  <c r="H67" i="2"/>
  <c r="G67" i="2"/>
  <c r="E67" i="2"/>
  <c r="D67" i="2"/>
  <c r="AJ66" i="2"/>
  <c r="AR66" i="2" s="1"/>
  <c r="AT66" i="2" s="1"/>
  <c r="AF66" i="2"/>
  <c r="AD66" i="2"/>
  <c r="AI66" i="2" s="1"/>
  <c r="AC66" i="2"/>
  <c r="AB66" i="2"/>
  <c r="Z66" i="2"/>
  <c r="AA66" i="2" s="1"/>
  <c r="Y66" i="2"/>
  <c r="W66" i="2"/>
  <c r="T66" i="2"/>
  <c r="N66" i="2"/>
  <c r="J66" i="2"/>
  <c r="AE66" i="2" s="1"/>
  <c r="AG66" i="2" s="1"/>
  <c r="F66" i="2"/>
  <c r="AF65" i="2"/>
  <c r="AD65" i="2"/>
  <c r="AI65" i="2" s="1"/>
  <c r="AC65" i="2"/>
  <c r="AB65" i="2"/>
  <c r="Z65" i="2"/>
  <c r="AA65" i="2" s="1"/>
  <c r="Y65" i="2"/>
  <c r="W65" i="2"/>
  <c r="T65" i="2"/>
  <c r="N65" i="2"/>
  <c r="J65" i="2"/>
  <c r="F65" i="2"/>
  <c r="AJ64" i="2"/>
  <c r="AR64" i="2" s="1"/>
  <c r="AT64" i="2" s="1"/>
  <c r="AF64" i="2"/>
  <c r="AD64" i="2"/>
  <c r="AI64" i="2" s="1"/>
  <c r="AC64" i="2"/>
  <c r="AB64" i="2"/>
  <c r="Z64" i="2"/>
  <c r="AA64" i="2" s="1"/>
  <c r="Y64" i="2"/>
  <c r="W64" i="2"/>
  <c r="T64" i="2"/>
  <c r="N64" i="2"/>
  <c r="J64" i="2"/>
  <c r="AE64" i="2" s="1"/>
  <c r="AG64" i="2" s="1"/>
  <c r="F64" i="2"/>
  <c r="AF63" i="2"/>
  <c r="AD63" i="2"/>
  <c r="AI63" i="2" s="1"/>
  <c r="AC63" i="2"/>
  <c r="AB63" i="2"/>
  <c r="Z63" i="2"/>
  <c r="Y63" i="2"/>
  <c r="W63" i="2"/>
  <c r="T63" i="2"/>
  <c r="N63" i="2"/>
  <c r="J63" i="2"/>
  <c r="F63" i="2"/>
  <c r="AJ62" i="2"/>
  <c r="AR62" i="2" s="1"/>
  <c r="AT62" i="2" s="1"/>
  <c r="AF62" i="2"/>
  <c r="AD62" i="2"/>
  <c r="AI62" i="2" s="1"/>
  <c r="AC62" i="2"/>
  <c r="AB62" i="2"/>
  <c r="Z62" i="2"/>
  <c r="AA62" i="2" s="1"/>
  <c r="Y62" i="2"/>
  <c r="W62" i="2"/>
  <c r="T62" i="2"/>
  <c r="N62" i="2"/>
  <c r="J62" i="2"/>
  <c r="AE62" i="2" s="1"/>
  <c r="AG62" i="2" s="1"/>
  <c r="F62" i="2"/>
  <c r="AF61" i="2"/>
  <c r="AD61" i="2"/>
  <c r="AI61" i="2" s="1"/>
  <c r="AC61" i="2"/>
  <c r="AB61" i="2"/>
  <c r="Z61" i="2"/>
  <c r="Y61" i="2"/>
  <c r="W61" i="2"/>
  <c r="T61" i="2"/>
  <c r="N61" i="2"/>
  <c r="J61" i="2"/>
  <c r="F61" i="2"/>
  <c r="AJ60" i="2"/>
  <c r="AR60" i="2" s="1"/>
  <c r="AT60" i="2" s="1"/>
  <c r="AF60" i="2"/>
  <c r="AD60" i="2"/>
  <c r="AI60" i="2" s="1"/>
  <c r="AC60" i="2"/>
  <c r="AB60" i="2"/>
  <c r="Z60" i="2"/>
  <c r="AA60" i="2" s="1"/>
  <c r="Y60" i="2"/>
  <c r="W60" i="2"/>
  <c r="T60" i="2"/>
  <c r="N60" i="2"/>
  <c r="J60" i="2"/>
  <c r="F60" i="2"/>
  <c r="AF59" i="2"/>
  <c r="AD59" i="2"/>
  <c r="AI59" i="2" s="1"/>
  <c r="AC59" i="2"/>
  <c r="AB59" i="2"/>
  <c r="Z59" i="2"/>
  <c r="Y59" i="2"/>
  <c r="W59" i="2"/>
  <c r="T59" i="2"/>
  <c r="N59" i="2"/>
  <c r="J59" i="2"/>
  <c r="F59" i="2"/>
  <c r="AJ58" i="2"/>
  <c r="AR58" i="2" s="1"/>
  <c r="AT58" i="2" s="1"/>
  <c r="AF58" i="2"/>
  <c r="AD58" i="2"/>
  <c r="AI58" i="2" s="1"/>
  <c r="AC58" i="2"/>
  <c r="AB58" i="2"/>
  <c r="Z58" i="2"/>
  <c r="AA58" i="2" s="1"/>
  <c r="Y58" i="2"/>
  <c r="W58" i="2"/>
  <c r="T58" i="2"/>
  <c r="N58" i="2"/>
  <c r="J58" i="2"/>
  <c r="AE58" i="2" s="1"/>
  <c r="AG58" i="2" s="1"/>
  <c r="F58" i="2"/>
  <c r="AF57" i="2"/>
  <c r="AD57" i="2"/>
  <c r="AI57" i="2" s="1"/>
  <c r="AC57" i="2"/>
  <c r="AB57" i="2"/>
  <c r="Z57" i="2"/>
  <c r="Y57" i="2"/>
  <c r="W57" i="2"/>
  <c r="T57" i="2"/>
  <c r="N57" i="2"/>
  <c r="J57" i="2"/>
  <c r="F57" i="2"/>
  <c r="AJ56" i="2"/>
  <c r="AR56" i="2" s="1"/>
  <c r="AT56" i="2" s="1"/>
  <c r="AF56" i="2"/>
  <c r="AD56" i="2"/>
  <c r="AI56" i="2" s="1"/>
  <c r="AC56" i="2"/>
  <c r="AB56" i="2"/>
  <c r="Z56" i="2"/>
  <c r="AA56" i="2" s="1"/>
  <c r="Y56" i="2"/>
  <c r="W56" i="2"/>
  <c r="T56" i="2"/>
  <c r="N56" i="2"/>
  <c r="J56" i="2"/>
  <c r="AE56" i="2" s="1"/>
  <c r="AG56" i="2" s="1"/>
  <c r="F56" i="2"/>
  <c r="AF55" i="2"/>
  <c r="AD55" i="2"/>
  <c r="AI55" i="2" s="1"/>
  <c r="AC55" i="2"/>
  <c r="AB55" i="2"/>
  <c r="Z55" i="2"/>
  <c r="Y55" i="2"/>
  <c r="W55" i="2"/>
  <c r="T55" i="2"/>
  <c r="N55" i="2"/>
  <c r="J55" i="2"/>
  <c r="F55" i="2"/>
  <c r="AF54" i="2"/>
  <c r="AD54" i="2"/>
  <c r="AI54" i="2" s="1"/>
  <c r="AC54" i="2"/>
  <c r="AB54" i="2"/>
  <c r="Z54" i="2"/>
  <c r="Y54" i="2"/>
  <c r="AJ54" i="2" s="1"/>
  <c r="AR54" i="2" s="1"/>
  <c r="AT54" i="2" s="1"/>
  <c r="W54" i="2"/>
  <c r="T54" i="2"/>
  <c r="N54" i="2"/>
  <c r="J54" i="2"/>
  <c r="AE54" i="2" s="1"/>
  <c r="AG54" i="2" s="1"/>
  <c r="F54" i="2"/>
  <c r="AF53" i="2"/>
  <c r="AD53" i="2"/>
  <c r="AI53" i="2" s="1"/>
  <c r="AC53" i="2"/>
  <c r="AB53" i="2"/>
  <c r="Z53" i="2"/>
  <c r="Y53" i="2"/>
  <c r="W53" i="2"/>
  <c r="T53" i="2"/>
  <c r="N53" i="2"/>
  <c r="J53" i="2"/>
  <c r="F53" i="2"/>
  <c r="AF52" i="2"/>
  <c r="AD52" i="2"/>
  <c r="AI52" i="2" s="1"/>
  <c r="AC52" i="2"/>
  <c r="AB52" i="2"/>
  <c r="Z52" i="2"/>
  <c r="Y52" i="2"/>
  <c r="AJ52" i="2" s="1"/>
  <c r="AR52" i="2" s="1"/>
  <c r="AT52" i="2" s="1"/>
  <c r="W52" i="2"/>
  <c r="T52" i="2"/>
  <c r="N52" i="2"/>
  <c r="J52" i="2"/>
  <c r="F52" i="2"/>
  <c r="AF51" i="2"/>
  <c r="AD51" i="2"/>
  <c r="AI51" i="2" s="1"/>
  <c r="AC51" i="2"/>
  <c r="AB51" i="2"/>
  <c r="Z51" i="2"/>
  <c r="Y51" i="2"/>
  <c r="W51" i="2"/>
  <c r="T51" i="2"/>
  <c r="N51" i="2"/>
  <c r="J51" i="2"/>
  <c r="F51" i="2"/>
  <c r="AJ50" i="2"/>
  <c r="AR50" i="2" s="1"/>
  <c r="AT50" i="2" s="1"/>
  <c r="AF50" i="2"/>
  <c r="AD50" i="2"/>
  <c r="AI50" i="2" s="1"/>
  <c r="AC50" i="2"/>
  <c r="AB50" i="2"/>
  <c r="Z50" i="2"/>
  <c r="AA50" i="2" s="1"/>
  <c r="Y50" i="2"/>
  <c r="W50" i="2"/>
  <c r="T50" i="2"/>
  <c r="N50" i="2"/>
  <c r="J50" i="2"/>
  <c r="AE50" i="2" s="1"/>
  <c r="AG50" i="2" s="1"/>
  <c r="F50" i="2"/>
  <c r="AF49" i="2"/>
  <c r="AD49" i="2"/>
  <c r="AI49" i="2" s="1"/>
  <c r="AC49" i="2"/>
  <c r="AB49" i="2"/>
  <c r="Z49" i="2"/>
  <c r="Y49" i="2"/>
  <c r="W49" i="2"/>
  <c r="T49" i="2"/>
  <c r="N49" i="2"/>
  <c r="J49" i="2"/>
  <c r="F49" i="2"/>
  <c r="AF48" i="2"/>
  <c r="AD48" i="2"/>
  <c r="AI48" i="2" s="1"/>
  <c r="AC48" i="2"/>
  <c r="AB48" i="2"/>
  <c r="Z48" i="2"/>
  <c r="Y48" i="2"/>
  <c r="AJ48" i="2" s="1"/>
  <c r="AR48" i="2" s="1"/>
  <c r="AT48" i="2" s="1"/>
  <c r="W48" i="2"/>
  <c r="T48" i="2"/>
  <c r="N48" i="2"/>
  <c r="J48" i="2"/>
  <c r="F48" i="2"/>
  <c r="AF47" i="2"/>
  <c r="AD47" i="2"/>
  <c r="AI47" i="2" s="1"/>
  <c r="AC47" i="2"/>
  <c r="AB47" i="2"/>
  <c r="Z47" i="2"/>
  <c r="Y47" i="2"/>
  <c r="W47" i="2"/>
  <c r="T47" i="2"/>
  <c r="N47" i="2"/>
  <c r="J47" i="2"/>
  <c r="F47" i="2"/>
  <c r="AF46" i="2"/>
  <c r="AD46" i="2"/>
  <c r="AI46" i="2" s="1"/>
  <c r="AC46" i="2"/>
  <c r="AB46" i="2"/>
  <c r="Z46" i="2"/>
  <c r="AA46" i="2" s="1"/>
  <c r="Y46" i="2"/>
  <c r="AJ46" i="2" s="1"/>
  <c r="AR46" i="2" s="1"/>
  <c r="AT46" i="2" s="1"/>
  <c r="W46" i="2"/>
  <c r="T46" i="2"/>
  <c r="N46" i="2"/>
  <c r="J46" i="2"/>
  <c r="AE46" i="2" s="1"/>
  <c r="AG46" i="2" s="1"/>
  <c r="F46" i="2"/>
  <c r="AF45" i="2"/>
  <c r="AD45" i="2"/>
  <c r="AI45" i="2" s="1"/>
  <c r="AC45" i="2"/>
  <c r="AB45" i="2"/>
  <c r="Z45" i="2"/>
  <c r="Y45" i="2"/>
  <c r="W45" i="2"/>
  <c r="T45" i="2"/>
  <c r="N45" i="2"/>
  <c r="J45" i="2"/>
  <c r="F45" i="2"/>
  <c r="AF44" i="2"/>
  <c r="AD44" i="2"/>
  <c r="AI44" i="2" s="1"/>
  <c r="AC44" i="2"/>
  <c r="AB44" i="2"/>
  <c r="Z44" i="2"/>
  <c r="Y44" i="2"/>
  <c r="AJ44" i="2" s="1"/>
  <c r="AR44" i="2" s="1"/>
  <c r="AT44" i="2" s="1"/>
  <c r="W44" i="2"/>
  <c r="T44" i="2"/>
  <c r="N44" i="2"/>
  <c r="J44" i="2"/>
  <c r="F44" i="2"/>
  <c r="AF43" i="2"/>
  <c r="AD43" i="2"/>
  <c r="AI43" i="2" s="1"/>
  <c r="AC43" i="2"/>
  <c r="AB43" i="2"/>
  <c r="Z43" i="2"/>
  <c r="Y43" i="2"/>
  <c r="W43" i="2"/>
  <c r="T43" i="2"/>
  <c r="N43" i="2"/>
  <c r="J43" i="2"/>
  <c r="F43" i="2"/>
  <c r="AF42" i="2"/>
  <c r="AD42" i="2"/>
  <c r="AI42" i="2" s="1"/>
  <c r="AC42" i="2"/>
  <c r="AB42" i="2"/>
  <c r="Z42" i="2"/>
  <c r="Y42" i="2"/>
  <c r="AJ42" i="2" s="1"/>
  <c r="AR42" i="2" s="1"/>
  <c r="AT42" i="2" s="1"/>
  <c r="W42" i="2"/>
  <c r="T42" i="2"/>
  <c r="N42" i="2"/>
  <c r="J42" i="2"/>
  <c r="AE42" i="2" s="1"/>
  <c r="AG42" i="2" s="1"/>
  <c r="F42" i="2"/>
  <c r="AF41" i="2"/>
  <c r="AD41" i="2"/>
  <c r="AI41" i="2" s="1"/>
  <c r="AC41" i="2"/>
  <c r="AB41" i="2"/>
  <c r="Z41" i="2"/>
  <c r="Y41" i="2"/>
  <c r="W41" i="2"/>
  <c r="T41" i="2"/>
  <c r="N41" i="2"/>
  <c r="J41" i="2"/>
  <c r="F41" i="2"/>
  <c r="AF40" i="2"/>
  <c r="AD40" i="2"/>
  <c r="AI40" i="2" s="1"/>
  <c r="AC40" i="2"/>
  <c r="AB40" i="2"/>
  <c r="Z40" i="2"/>
  <c r="Y40" i="2"/>
  <c r="AJ40" i="2" s="1"/>
  <c r="AR40" i="2" s="1"/>
  <c r="AT40" i="2" s="1"/>
  <c r="W40" i="2"/>
  <c r="T40" i="2"/>
  <c r="N40" i="2"/>
  <c r="J40" i="2"/>
  <c r="F40" i="2"/>
  <c r="AF39" i="2"/>
  <c r="AD39" i="2"/>
  <c r="AI39" i="2" s="1"/>
  <c r="AC39" i="2"/>
  <c r="AB39" i="2"/>
  <c r="Z39" i="2"/>
  <c r="Y39" i="2"/>
  <c r="W39" i="2"/>
  <c r="T39" i="2"/>
  <c r="N39" i="2"/>
  <c r="J39" i="2"/>
  <c r="F39" i="2"/>
  <c r="AF38" i="2"/>
  <c r="AD38" i="2"/>
  <c r="AI38" i="2" s="1"/>
  <c r="AC38" i="2"/>
  <c r="AB38" i="2"/>
  <c r="Z38" i="2"/>
  <c r="Y38" i="2"/>
  <c r="AJ38" i="2" s="1"/>
  <c r="AR38" i="2" s="1"/>
  <c r="AT38" i="2" s="1"/>
  <c r="W38" i="2"/>
  <c r="T38" i="2"/>
  <c r="N38" i="2"/>
  <c r="J38" i="2"/>
  <c r="AE38" i="2" s="1"/>
  <c r="AG38" i="2" s="1"/>
  <c r="F38" i="2"/>
  <c r="AF37" i="2"/>
  <c r="AD37" i="2"/>
  <c r="AI37" i="2" s="1"/>
  <c r="AC37" i="2"/>
  <c r="AB37" i="2"/>
  <c r="Z37" i="2"/>
  <c r="Y37" i="2"/>
  <c r="W37" i="2"/>
  <c r="T37" i="2"/>
  <c r="N37" i="2"/>
  <c r="J37" i="2"/>
  <c r="F37" i="2"/>
  <c r="AF36" i="2"/>
  <c r="AD36" i="2"/>
  <c r="AI36" i="2" s="1"/>
  <c r="AC36" i="2"/>
  <c r="AB36" i="2"/>
  <c r="Z36" i="2"/>
  <c r="Y36" i="2"/>
  <c r="AJ36" i="2" s="1"/>
  <c r="AR36" i="2" s="1"/>
  <c r="AT36" i="2" s="1"/>
  <c r="W36" i="2"/>
  <c r="T36" i="2"/>
  <c r="N36" i="2"/>
  <c r="J36" i="2"/>
  <c r="F36" i="2"/>
  <c r="AF35" i="2"/>
  <c r="AD35" i="2"/>
  <c r="AI35" i="2" s="1"/>
  <c r="AC35" i="2"/>
  <c r="AB35" i="2"/>
  <c r="Z35" i="2"/>
  <c r="Y35" i="2"/>
  <c r="W35" i="2"/>
  <c r="T35" i="2"/>
  <c r="N35" i="2"/>
  <c r="J35" i="2"/>
  <c r="F35" i="2"/>
  <c r="AF34" i="2"/>
  <c r="AD34" i="2"/>
  <c r="AI34" i="2" s="1"/>
  <c r="AC34" i="2"/>
  <c r="AB34" i="2"/>
  <c r="Z34" i="2"/>
  <c r="Y34" i="2"/>
  <c r="AJ34" i="2" s="1"/>
  <c r="AR34" i="2" s="1"/>
  <c r="AT34" i="2" s="1"/>
  <c r="W34" i="2"/>
  <c r="T34" i="2"/>
  <c r="N34" i="2"/>
  <c r="J34" i="2"/>
  <c r="AE34" i="2" s="1"/>
  <c r="AG34" i="2" s="1"/>
  <c r="F34" i="2"/>
  <c r="AF33" i="2"/>
  <c r="AD33" i="2"/>
  <c r="AI33" i="2" s="1"/>
  <c r="AC33" i="2"/>
  <c r="AB33" i="2"/>
  <c r="Z33" i="2"/>
  <c r="Y33" i="2"/>
  <c r="W33" i="2"/>
  <c r="T33" i="2"/>
  <c r="N33" i="2"/>
  <c r="J33" i="2"/>
  <c r="F33" i="2"/>
  <c r="AF32" i="2"/>
  <c r="AD32" i="2"/>
  <c r="AI32" i="2" s="1"/>
  <c r="AC32" i="2"/>
  <c r="AB32" i="2"/>
  <c r="Z32" i="2"/>
  <c r="Y32" i="2"/>
  <c r="AJ32" i="2" s="1"/>
  <c r="AR32" i="2" s="1"/>
  <c r="AT32" i="2" s="1"/>
  <c r="W32" i="2"/>
  <c r="T32" i="2"/>
  <c r="N32" i="2"/>
  <c r="J32" i="2"/>
  <c r="F32" i="2"/>
  <c r="AF31" i="2"/>
  <c r="AD31" i="2"/>
  <c r="AI31" i="2" s="1"/>
  <c r="AC31" i="2"/>
  <c r="AB31" i="2"/>
  <c r="Z31" i="2"/>
  <c r="Y31" i="2"/>
  <c r="W31" i="2"/>
  <c r="T31" i="2"/>
  <c r="N31" i="2"/>
  <c r="J31" i="2"/>
  <c r="F31" i="2"/>
  <c r="AF30" i="2"/>
  <c r="AD30" i="2"/>
  <c r="AI30" i="2" s="1"/>
  <c r="AC30" i="2"/>
  <c r="AB30" i="2"/>
  <c r="Z30" i="2"/>
  <c r="Y30" i="2"/>
  <c r="AJ30" i="2" s="1"/>
  <c r="AR30" i="2" s="1"/>
  <c r="AT30" i="2" s="1"/>
  <c r="W30" i="2"/>
  <c r="T30" i="2"/>
  <c r="N30" i="2"/>
  <c r="J30" i="2"/>
  <c r="AE30" i="2" s="1"/>
  <c r="AG30" i="2" s="1"/>
  <c r="F30" i="2"/>
  <c r="AF29" i="2"/>
  <c r="AD29" i="2"/>
  <c r="AI29" i="2" s="1"/>
  <c r="AC29" i="2"/>
  <c r="AB29" i="2"/>
  <c r="Z29" i="2"/>
  <c r="Y29" i="2"/>
  <c r="W29" i="2"/>
  <c r="T29" i="2"/>
  <c r="N29" i="2"/>
  <c r="J29" i="2"/>
  <c r="F29" i="2"/>
  <c r="AF28" i="2"/>
  <c r="AD28" i="2"/>
  <c r="AI28" i="2" s="1"/>
  <c r="AC28" i="2"/>
  <c r="AB28" i="2"/>
  <c r="Z28" i="2"/>
  <c r="Y28" i="2"/>
  <c r="AJ28" i="2" s="1"/>
  <c r="AR28" i="2" s="1"/>
  <c r="AT28" i="2" s="1"/>
  <c r="W28" i="2"/>
  <c r="T28" i="2"/>
  <c r="N28" i="2"/>
  <c r="J28" i="2"/>
  <c r="F28" i="2"/>
  <c r="AF27" i="2"/>
  <c r="AD27" i="2"/>
  <c r="AI27" i="2" s="1"/>
  <c r="AC27" i="2"/>
  <c r="AB27" i="2"/>
  <c r="Z27" i="2"/>
  <c r="Y27" i="2"/>
  <c r="W27" i="2"/>
  <c r="T27" i="2"/>
  <c r="N27" i="2"/>
  <c r="J27" i="2"/>
  <c r="F27" i="2"/>
  <c r="AF26" i="2"/>
  <c r="AD26" i="2"/>
  <c r="AI26" i="2" s="1"/>
  <c r="AC26" i="2"/>
  <c r="AB26" i="2"/>
  <c r="Z26" i="2"/>
  <c r="Y26" i="2"/>
  <c r="AJ26" i="2" s="1"/>
  <c r="AR26" i="2" s="1"/>
  <c r="AT26" i="2" s="1"/>
  <c r="W26" i="2"/>
  <c r="T26" i="2"/>
  <c r="N26" i="2"/>
  <c r="J26" i="2"/>
  <c r="AE26" i="2" s="1"/>
  <c r="AG26" i="2" s="1"/>
  <c r="F26" i="2"/>
  <c r="AF25" i="2"/>
  <c r="AD25" i="2"/>
  <c r="AI25" i="2" s="1"/>
  <c r="AC25" i="2"/>
  <c r="AB25" i="2"/>
  <c r="Z25" i="2"/>
  <c r="Y25" i="2"/>
  <c r="W25" i="2"/>
  <c r="T25" i="2"/>
  <c r="N25" i="2"/>
  <c r="J25" i="2"/>
  <c r="F25" i="2"/>
  <c r="AF24" i="2"/>
  <c r="AD24" i="2"/>
  <c r="AI24" i="2" s="1"/>
  <c r="AC24" i="2"/>
  <c r="AB24" i="2"/>
  <c r="Z24" i="2"/>
  <c r="Y24" i="2"/>
  <c r="W24" i="2"/>
  <c r="T24" i="2"/>
  <c r="N24" i="2"/>
  <c r="J24" i="2"/>
  <c r="F24" i="2"/>
  <c r="AF23" i="2"/>
  <c r="AD23" i="2"/>
  <c r="AC23" i="2"/>
  <c r="AB23" i="2"/>
  <c r="Z23" i="2"/>
  <c r="Y23" i="2"/>
  <c r="W23" i="2"/>
  <c r="T23" i="2"/>
  <c r="N23" i="2"/>
  <c r="J23" i="2"/>
  <c r="F23" i="2"/>
  <c r="AF22" i="2"/>
  <c r="AD22" i="2"/>
  <c r="AI22" i="2" s="1"/>
  <c r="AC22" i="2"/>
  <c r="AB22" i="2"/>
  <c r="Z22" i="2"/>
  <c r="Y22" i="2"/>
  <c r="AJ22" i="2" s="1"/>
  <c r="AR22" i="2" s="1"/>
  <c r="AT22" i="2" s="1"/>
  <c r="W22" i="2"/>
  <c r="T22" i="2"/>
  <c r="N22" i="2"/>
  <c r="J22" i="2"/>
  <c r="F22" i="2"/>
  <c r="AF21" i="2"/>
  <c r="AD21" i="2"/>
  <c r="AC21" i="2"/>
  <c r="AB21" i="2"/>
  <c r="Z21" i="2"/>
  <c r="Y21" i="2"/>
  <c r="W21" i="2"/>
  <c r="T21" i="2"/>
  <c r="N21" i="2"/>
  <c r="J21" i="2"/>
  <c r="F21" i="2"/>
  <c r="AF20" i="2"/>
  <c r="AD20" i="2"/>
  <c r="AI20" i="2" s="1"/>
  <c r="AC20" i="2"/>
  <c r="AB20" i="2"/>
  <c r="Z20" i="2"/>
  <c r="Y20" i="2"/>
  <c r="AJ20" i="2" s="1"/>
  <c r="AR20" i="2" s="1"/>
  <c r="AT20" i="2" s="1"/>
  <c r="W20" i="2"/>
  <c r="T20" i="2"/>
  <c r="N20" i="2"/>
  <c r="J20" i="2"/>
  <c r="F20" i="2"/>
  <c r="AF19" i="2"/>
  <c r="AE19" i="2"/>
  <c r="AG19" i="2" s="1"/>
  <c r="AD19" i="2"/>
  <c r="AI19" i="2" s="1"/>
  <c r="AC19" i="2"/>
  <c r="AB19" i="2"/>
  <c r="Z19" i="2"/>
  <c r="Y19" i="2"/>
  <c r="AJ19" i="2" s="1"/>
  <c r="AR19" i="2" s="1"/>
  <c r="AT19" i="2" s="1"/>
  <c r="W19" i="2"/>
  <c r="T19" i="2"/>
  <c r="N19" i="2"/>
  <c r="L19" i="2"/>
  <c r="J19" i="2"/>
  <c r="F19" i="2"/>
  <c r="AF18" i="2"/>
  <c r="AD18" i="2"/>
  <c r="AC18" i="2"/>
  <c r="AB18" i="2"/>
  <c r="Z18" i="2"/>
  <c r="Y18" i="2"/>
  <c r="W18" i="2"/>
  <c r="T18" i="2"/>
  <c r="N18" i="2"/>
  <c r="J18" i="2"/>
  <c r="F18" i="2"/>
  <c r="AF17" i="2"/>
  <c r="AD17" i="2"/>
  <c r="AI17" i="2" s="1"/>
  <c r="AC17" i="2"/>
  <c r="AB17" i="2"/>
  <c r="Z17" i="2"/>
  <c r="Y17" i="2"/>
  <c r="W17" i="2"/>
  <c r="T17" i="2"/>
  <c r="N17" i="2"/>
  <c r="J17" i="2"/>
  <c r="F17" i="2"/>
  <c r="AF16" i="2"/>
  <c r="AD16" i="2"/>
  <c r="AI16" i="2" s="1"/>
  <c r="AC16" i="2"/>
  <c r="AB16" i="2"/>
  <c r="Z16" i="2"/>
  <c r="Y16" i="2"/>
  <c r="AJ16" i="2" s="1"/>
  <c r="AR16" i="2" s="1"/>
  <c r="AT16" i="2" s="1"/>
  <c r="W16" i="2"/>
  <c r="T16" i="2"/>
  <c r="N16" i="2"/>
  <c r="J16" i="2"/>
  <c r="F16" i="2"/>
  <c r="AF15" i="2"/>
  <c r="AD15" i="2"/>
  <c r="AI15" i="2" s="1"/>
  <c r="AC15" i="2"/>
  <c r="AB15" i="2"/>
  <c r="Z15" i="2"/>
  <c r="Y15" i="2"/>
  <c r="AA15" i="2" s="1"/>
  <c r="W15" i="2"/>
  <c r="T15" i="2"/>
  <c r="N15" i="2"/>
  <c r="L15" i="2"/>
  <c r="J15" i="2"/>
  <c r="F15" i="2"/>
  <c r="AF14" i="2"/>
  <c r="AD14" i="2"/>
  <c r="AC14" i="2"/>
  <c r="AB14" i="2"/>
  <c r="Z14" i="2"/>
  <c r="Y14" i="2"/>
  <c r="AJ14" i="2" s="1"/>
  <c r="AR14" i="2" s="1"/>
  <c r="AT14" i="2" s="1"/>
  <c r="W14" i="2"/>
  <c r="T14" i="2"/>
  <c r="N14" i="2"/>
  <c r="J14" i="2"/>
  <c r="F14" i="2"/>
  <c r="AF13" i="2"/>
  <c r="AD13" i="2"/>
  <c r="AI13" i="2" s="1"/>
  <c r="AC13" i="2"/>
  <c r="AB13" i="2"/>
  <c r="Z13" i="2"/>
  <c r="AJ13" i="2" s="1"/>
  <c r="AR13" i="2" s="1"/>
  <c r="AT13" i="2" s="1"/>
  <c r="Y13" i="2"/>
  <c r="W13" i="2"/>
  <c r="T13" i="2"/>
  <c r="N13" i="2"/>
  <c r="J13" i="2"/>
  <c r="AE13" i="2" s="1"/>
  <c r="F13" i="2"/>
  <c r="AF12" i="2"/>
  <c r="AD12" i="2"/>
  <c r="AI12" i="2" s="1"/>
  <c r="AC12" i="2"/>
  <c r="AB12" i="2"/>
  <c r="Z12" i="2"/>
  <c r="Y12" i="2"/>
  <c r="AJ12" i="2" s="1"/>
  <c r="AR12" i="2" s="1"/>
  <c r="AT12" i="2" s="1"/>
  <c r="W12" i="2"/>
  <c r="T12" i="2"/>
  <c r="N12" i="2"/>
  <c r="J12" i="2"/>
  <c r="F12" i="2"/>
  <c r="AF11" i="2"/>
  <c r="AD11" i="2"/>
  <c r="AI11" i="2" s="1"/>
  <c r="AC11" i="2"/>
  <c r="AB11" i="2"/>
  <c r="Z11" i="2"/>
  <c r="Y11" i="2"/>
  <c r="AA11" i="2" s="1"/>
  <c r="W11" i="2"/>
  <c r="T11" i="2"/>
  <c r="N11" i="2"/>
  <c r="L11" i="2"/>
  <c r="J11" i="2"/>
  <c r="F11" i="2"/>
  <c r="AF10" i="2"/>
  <c r="AD10" i="2"/>
  <c r="AC10" i="2"/>
  <c r="AB10" i="2"/>
  <c r="Z10" i="2"/>
  <c r="Y10" i="2"/>
  <c r="AJ10" i="2" s="1"/>
  <c r="AR10" i="2" s="1"/>
  <c r="AT10" i="2" s="1"/>
  <c r="W10" i="2"/>
  <c r="T10" i="2"/>
  <c r="N10" i="2"/>
  <c r="L10" i="2"/>
  <c r="J10" i="2"/>
  <c r="AE10" i="2" s="1"/>
  <c r="U10" i="2" s="1"/>
  <c r="V10" i="2" s="1"/>
  <c r="F10" i="2"/>
  <c r="AI9" i="2"/>
  <c r="AF9" i="2"/>
  <c r="AE9" i="2"/>
  <c r="AG9" i="2" s="1"/>
  <c r="AD9" i="2"/>
  <c r="AC9" i="2"/>
  <c r="AB9" i="2"/>
  <c r="Z9" i="2"/>
  <c r="Y9" i="2"/>
  <c r="AJ9" i="2" s="1"/>
  <c r="AR9" i="2" s="1"/>
  <c r="AT9" i="2" s="1"/>
  <c r="W9" i="2"/>
  <c r="T9" i="2"/>
  <c r="N9" i="2"/>
  <c r="L9" i="2"/>
  <c r="J9" i="2"/>
  <c r="F9" i="2"/>
  <c r="AI8" i="2"/>
  <c r="AF8" i="2"/>
  <c r="AE8" i="2"/>
  <c r="U8" i="2" s="1"/>
  <c r="AD8" i="2"/>
  <c r="AC8" i="2"/>
  <c r="AB8" i="2"/>
  <c r="AA8" i="2"/>
  <c r="Z8" i="2"/>
  <c r="Y8" i="2"/>
  <c r="W8" i="2"/>
  <c r="T8" i="2"/>
  <c r="N8" i="2"/>
  <c r="L8" i="2"/>
  <c r="J8" i="2"/>
  <c r="F8" i="2"/>
  <c r="AI7" i="2"/>
  <c r="AF7" i="2"/>
  <c r="AE7" i="2"/>
  <c r="AG7" i="2" s="1"/>
  <c r="AD7" i="2"/>
  <c r="AC7" i="2"/>
  <c r="AB7" i="2"/>
  <c r="Z7" i="2"/>
  <c r="Y7" i="2"/>
  <c r="W7" i="2"/>
  <c r="T7" i="2"/>
  <c r="N7" i="2"/>
  <c r="L7" i="2"/>
  <c r="J7" i="2"/>
  <c r="F7" i="2"/>
  <c r="AI6" i="2"/>
  <c r="AF6" i="2"/>
  <c r="AE6" i="2"/>
  <c r="U6" i="2" s="1"/>
  <c r="AD6" i="2"/>
  <c r="AC6" i="2"/>
  <c r="AB6" i="2"/>
  <c r="AA6" i="2"/>
  <c r="Z6" i="2"/>
  <c r="Y6" i="2"/>
  <c r="AJ6" i="2" s="1"/>
  <c r="AR6" i="2" s="1"/>
  <c r="AT6" i="2" s="1"/>
  <c r="W6" i="2"/>
  <c r="T6" i="2"/>
  <c r="N6" i="2"/>
  <c r="L6" i="2"/>
  <c r="J6" i="2"/>
  <c r="F6" i="2"/>
  <c r="AI5" i="2"/>
  <c r="AF5" i="2"/>
  <c r="AE5" i="2"/>
  <c r="AG5" i="2" s="1"/>
  <c r="AD5" i="2"/>
  <c r="AD67" i="2" s="1"/>
  <c r="AC5" i="2"/>
  <c r="AC67" i="2" s="1"/>
  <c r="AB5" i="2"/>
  <c r="Z5" i="2"/>
  <c r="Y5" i="2"/>
  <c r="W5" i="2"/>
  <c r="T5" i="2"/>
  <c r="T67" i="2" s="1"/>
  <c r="N5" i="2"/>
  <c r="N67" i="2" s="1"/>
  <c r="L5" i="2"/>
  <c r="J5" i="2"/>
  <c r="F5" i="2"/>
  <c r="F67" i="2" s="1"/>
  <c r="AF2" i="2"/>
  <c r="M3638" i="1"/>
  <c r="J3638" i="1"/>
  <c r="E3638" i="1"/>
  <c r="L3623" i="1"/>
  <c r="L3622" i="1"/>
  <c r="L3618" i="1"/>
  <c r="M3616" i="1"/>
  <c r="I3616" i="1"/>
  <c r="H3616" i="1"/>
  <c r="G3616" i="1"/>
  <c r="E3616" i="1"/>
  <c r="D3616" i="1"/>
  <c r="J3615" i="1"/>
  <c r="F3615" i="1"/>
  <c r="J3614" i="1"/>
  <c r="F3614" i="1"/>
  <c r="J3613" i="1"/>
  <c r="F3613" i="1"/>
  <c r="J3612" i="1"/>
  <c r="F3612" i="1"/>
  <c r="J3611" i="1"/>
  <c r="F3611" i="1"/>
  <c r="J3610" i="1"/>
  <c r="F3610" i="1"/>
  <c r="J3609" i="1"/>
  <c r="F3609" i="1"/>
  <c r="J3608" i="1"/>
  <c r="F3608" i="1"/>
  <c r="J3607" i="1"/>
  <c r="F3607" i="1"/>
  <c r="J3606" i="1"/>
  <c r="F3606" i="1"/>
  <c r="J3605" i="1"/>
  <c r="F3605" i="1"/>
  <c r="J3604" i="1"/>
  <c r="F3604" i="1"/>
  <c r="J3603" i="1"/>
  <c r="F3603" i="1"/>
  <c r="J3602" i="1"/>
  <c r="F3602" i="1"/>
  <c r="J3601" i="1"/>
  <c r="F3601" i="1"/>
  <c r="J3600" i="1"/>
  <c r="F3600" i="1"/>
  <c r="J3599" i="1"/>
  <c r="F3599" i="1"/>
  <c r="J3598" i="1"/>
  <c r="F3598" i="1"/>
  <c r="J3597" i="1"/>
  <c r="F3597" i="1"/>
  <c r="J3596" i="1"/>
  <c r="F3596" i="1"/>
  <c r="J3595" i="1"/>
  <c r="F3595" i="1"/>
  <c r="J3594" i="1"/>
  <c r="F3594" i="1"/>
  <c r="J3593" i="1"/>
  <c r="F3593" i="1"/>
  <c r="J3592" i="1"/>
  <c r="F3592" i="1"/>
  <c r="J3591" i="1"/>
  <c r="F3591" i="1"/>
  <c r="J3590" i="1"/>
  <c r="F3590" i="1"/>
  <c r="J3589" i="1"/>
  <c r="F3589" i="1"/>
  <c r="J3588" i="1"/>
  <c r="F3588" i="1"/>
  <c r="J3587" i="1"/>
  <c r="F3587" i="1"/>
  <c r="J3586" i="1"/>
  <c r="F3586" i="1"/>
  <c r="J3585" i="1"/>
  <c r="F3585" i="1"/>
  <c r="J3584" i="1"/>
  <c r="F3584" i="1"/>
  <c r="J3583" i="1"/>
  <c r="F3583" i="1"/>
  <c r="J3582" i="1"/>
  <c r="F3582" i="1"/>
  <c r="J3581" i="1"/>
  <c r="F3581" i="1"/>
  <c r="J3580" i="1"/>
  <c r="F3580" i="1"/>
  <c r="J3579" i="1"/>
  <c r="F3579" i="1"/>
  <c r="J3578" i="1"/>
  <c r="F3578" i="1"/>
  <c r="J3577" i="1"/>
  <c r="F3577" i="1"/>
  <c r="J3576" i="1"/>
  <c r="F3576" i="1"/>
  <c r="J3575" i="1"/>
  <c r="F3575" i="1"/>
  <c r="J3574" i="1"/>
  <c r="F3574" i="1"/>
  <c r="J3573" i="1"/>
  <c r="F3573" i="1"/>
  <c r="J3572" i="1"/>
  <c r="F3572" i="1"/>
  <c r="J3571" i="1"/>
  <c r="F3571" i="1"/>
  <c r="J3570" i="1"/>
  <c r="F3570" i="1"/>
  <c r="J3569" i="1"/>
  <c r="F3569" i="1"/>
  <c r="J3568" i="1"/>
  <c r="F3568" i="1"/>
  <c r="J3567" i="1"/>
  <c r="F3567" i="1"/>
  <c r="J3566" i="1"/>
  <c r="F3566" i="1"/>
  <c r="J3565" i="1"/>
  <c r="F3565" i="1"/>
  <c r="J3564" i="1"/>
  <c r="F3564" i="1"/>
  <c r="J3563" i="1"/>
  <c r="F3563" i="1"/>
  <c r="J3562" i="1"/>
  <c r="F3562" i="1"/>
  <c r="J3561" i="1"/>
  <c r="F3561" i="1"/>
  <c r="J3560" i="1"/>
  <c r="F3560" i="1"/>
  <c r="J3559" i="1"/>
  <c r="F3559" i="1"/>
  <c r="J3558" i="1"/>
  <c r="F3558" i="1"/>
  <c r="J3557" i="1"/>
  <c r="F3557" i="1"/>
  <c r="J3556" i="1"/>
  <c r="F3556" i="1"/>
  <c r="J3555" i="1"/>
  <c r="F3555" i="1"/>
  <c r="J3554" i="1"/>
  <c r="F3554" i="1"/>
  <c r="M3547" i="1"/>
  <c r="J3547" i="1"/>
  <c r="E3547" i="1"/>
  <c r="L3532" i="1"/>
  <c r="L3531" i="1"/>
  <c r="L3527" i="1"/>
  <c r="M3525" i="1"/>
  <c r="I3525" i="1"/>
  <c r="H3525" i="1"/>
  <c r="G3525" i="1"/>
  <c r="E3525" i="1"/>
  <c r="D3525" i="1"/>
  <c r="J3524" i="1"/>
  <c r="F3524" i="1"/>
  <c r="J3523" i="1"/>
  <c r="F3523" i="1"/>
  <c r="J3522" i="1"/>
  <c r="F3522" i="1"/>
  <c r="J3521" i="1"/>
  <c r="F3521" i="1"/>
  <c r="J3520" i="1"/>
  <c r="F3520" i="1"/>
  <c r="J3519" i="1"/>
  <c r="F3519" i="1"/>
  <c r="J3518" i="1"/>
  <c r="F3518" i="1"/>
  <c r="J3517" i="1"/>
  <c r="F3517" i="1"/>
  <c r="J3516" i="1"/>
  <c r="F3516" i="1"/>
  <c r="J3515" i="1"/>
  <c r="F3515" i="1"/>
  <c r="J3514" i="1"/>
  <c r="F3514" i="1"/>
  <c r="J3513" i="1"/>
  <c r="F3513" i="1"/>
  <c r="J3512" i="1"/>
  <c r="F3512" i="1"/>
  <c r="J3511" i="1"/>
  <c r="F3511" i="1"/>
  <c r="J3510" i="1"/>
  <c r="F3510" i="1"/>
  <c r="J3509" i="1"/>
  <c r="F3509" i="1"/>
  <c r="J3508" i="1"/>
  <c r="F3508" i="1"/>
  <c r="J3507" i="1"/>
  <c r="F3507" i="1"/>
  <c r="J3506" i="1"/>
  <c r="F3506" i="1"/>
  <c r="J3505" i="1"/>
  <c r="F3505" i="1"/>
  <c r="J3504" i="1"/>
  <c r="F3504" i="1"/>
  <c r="J3503" i="1"/>
  <c r="F3503" i="1"/>
  <c r="J3502" i="1"/>
  <c r="F3502" i="1"/>
  <c r="J3501" i="1"/>
  <c r="F3501" i="1"/>
  <c r="J3500" i="1"/>
  <c r="F3500" i="1"/>
  <c r="J3499" i="1"/>
  <c r="F3499" i="1"/>
  <c r="J3498" i="1"/>
  <c r="F3498" i="1"/>
  <c r="J3497" i="1"/>
  <c r="F3497" i="1"/>
  <c r="J3496" i="1"/>
  <c r="F3496" i="1"/>
  <c r="J3495" i="1"/>
  <c r="F3495" i="1"/>
  <c r="J3494" i="1"/>
  <c r="F3494" i="1"/>
  <c r="J3493" i="1"/>
  <c r="F3493" i="1"/>
  <c r="J3492" i="1"/>
  <c r="F3492" i="1"/>
  <c r="J3491" i="1"/>
  <c r="F3491" i="1"/>
  <c r="J3490" i="1"/>
  <c r="F3490" i="1"/>
  <c r="J3489" i="1"/>
  <c r="F3489" i="1"/>
  <c r="J3488" i="1"/>
  <c r="F3488" i="1"/>
  <c r="J3487" i="1"/>
  <c r="F3487" i="1"/>
  <c r="J3486" i="1"/>
  <c r="F3486" i="1"/>
  <c r="J3485" i="1"/>
  <c r="F3485" i="1"/>
  <c r="J3484" i="1"/>
  <c r="F3484" i="1"/>
  <c r="J3483" i="1"/>
  <c r="F3483" i="1"/>
  <c r="J3482" i="1"/>
  <c r="F3482" i="1"/>
  <c r="J3481" i="1"/>
  <c r="F3481" i="1"/>
  <c r="J3480" i="1"/>
  <c r="F3480" i="1"/>
  <c r="J3479" i="1"/>
  <c r="F3479" i="1"/>
  <c r="J3478" i="1"/>
  <c r="F3478" i="1"/>
  <c r="J3477" i="1"/>
  <c r="F3477" i="1"/>
  <c r="J3476" i="1"/>
  <c r="F3476" i="1"/>
  <c r="J3475" i="1"/>
  <c r="F3475" i="1"/>
  <c r="J3474" i="1"/>
  <c r="F3474" i="1"/>
  <c r="J3473" i="1"/>
  <c r="F3473" i="1"/>
  <c r="J3472" i="1"/>
  <c r="F3472" i="1"/>
  <c r="J3471" i="1"/>
  <c r="F3471" i="1"/>
  <c r="J3470" i="1"/>
  <c r="F3470" i="1"/>
  <c r="J3469" i="1"/>
  <c r="F3469" i="1"/>
  <c r="F3525" i="1" s="1"/>
  <c r="J3468" i="1"/>
  <c r="F3468" i="1"/>
  <c r="J3467" i="1"/>
  <c r="F3467" i="1"/>
  <c r="J3466" i="1"/>
  <c r="F3466" i="1"/>
  <c r="J3465" i="1"/>
  <c r="F3465" i="1"/>
  <c r="J3464" i="1"/>
  <c r="F3464" i="1"/>
  <c r="J3463" i="1"/>
  <c r="F3463" i="1"/>
  <c r="M3456" i="1"/>
  <c r="L3441" i="1" s="1"/>
  <c r="J3456" i="1"/>
  <c r="E3456" i="1"/>
  <c r="L3440" i="1" s="1"/>
  <c r="L3436" i="1"/>
  <c r="M3434" i="1"/>
  <c r="I3434" i="1"/>
  <c r="H3434" i="1"/>
  <c r="G3434" i="1"/>
  <c r="E3434" i="1"/>
  <c r="D3434" i="1"/>
  <c r="J3433" i="1"/>
  <c r="F3433" i="1"/>
  <c r="J3432" i="1"/>
  <c r="F3432" i="1"/>
  <c r="J3431" i="1"/>
  <c r="F3431" i="1"/>
  <c r="J3430" i="1"/>
  <c r="F3430" i="1"/>
  <c r="J3429" i="1"/>
  <c r="F3429" i="1"/>
  <c r="J3428" i="1"/>
  <c r="F3428" i="1"/>
  <c r="J3427" i="1"/>
  <c r="F3427" i="1"/>
  <c r="J3426" i="1"/>
  <c r="F3426" i="1"/>
  <c r="J3425" i="1"/>
  <c r="F3425" i="1"/>
  <c r="J3424" i="1"/>
  <c r="F3424" i="1"/>
  <c r="J3423" i="1"/>
  <c r="F3423" i="1"/>
  <c r="J3422" i="1"/>
  <c r="F3422" i="1"/>
  <c r="J3421" i="1"/>
  <c r="F3421" i="1"/>
  <c r="J3420" i="1"/>
  <c r="F3420" i="1"/>
  <c r="J3419" i="1"/>
  <c r="F3419" i="1"/>
  <c r="J3418" i="1"/>
  <c r="F3418" i="1"/>
  <c r="J3417" i="1"/>
  <c r="F3417" i="1"/>
  <c r="J3416" i="1"/>
  <c r="F3416" i="1"/>
  <c r="J3415" i="1"/>
  <c r="F3415" i="1"/>
  <c r="J3414" i="1"/>
  <c r="F3414" i="1"/>
  <c r="J3413" i="1"/>
  <c r="F3413" i="1"/>
  <c r="J3412" i="1"/>
  <c r="F3412" i="1"/>
  <c r="J3411" i="1"/>
  <c r="F3411" i="1"/>
  <c r="J3410" i="1"/>
  <c r="F3410" i="1"/>
  <c r="J3409" i="1"/>
  <c r="F3409" i="1"/>
  <c r="J3408" i="1"/>
  <c r="F3408" i="1"/>
  <c r="J3407" i="1"/>
  <c r="F3407" i="1"/>
  <c r="J3406" i="1"/>
  <c r="F3406" i="1"/>
  <c r="J3405" i="1"/>
  <c r="F3405" i="1"/>
  <c r="J3404" i="1"/>
  <c r="F3404" i="1"/>
  <c r="J3403" i="1"/>
  <c r="F3403" i="1"/>
  <c r="J3402" i="1"/>
  <c r="F3402" i="1"/>
  <c r="J3401" i="1"/>
  <c r="F3401" i="1"/>
  <c r="J3400" i="1"/>
  <c r="F3400" i="1"/>
  <c r="J3399" i="1"/>
  <c r="F3399" i="1"/>
  <c r="J3398" i="1"/>
  <c r="F3398" i="1"/>
  <c r="J3397" i="1"/>
  <c r="F3397" i="1"/>
  <c r="J3396" i="1"/>
  <c r="F3396" i="1"/>
  <c r="J3395" i="1"/>
  <c r="F3395" i="1"/>
  <c r="J3394" i="1"/>
  <c r="F3394" i="1"/>
  <c r="J3393" i="1"/>
  <c r="F3393" i="1"/>
  <c r="J3392" i="1"/>
  <c r="F3392" i="1"/>
  <c r="J3391" i="1"/>
  <c r="F3391" i="1"/>
  <c r="J3390" i="1"/>
  <c r="F3390" i="1"/>
  <c r="J3389" i="1"/>
  <c r="F3389" i="1"/>
  <c r="J3388" i="1"/>
  <c r="F3388" i="1"/>
  <c r="J3387" i="1"/>
  <c r="F3387" i="1"/>
  <c r="J3386" i="1"/>
  <c r="F3386" i="1"/>
  <c r="J3385" i="1"/>
  <c r="F3385" i="1"/>
  <c r="J3384" i="1"/>
  <c r="F3384" i="1"/>
  <c r="J3383" i="1"/>
  <c r="F3383" i="1"/>
  <c r="J3382" i="1"/>
  <c r="F3382" i="1"/>
  <c r="J3381" i="1"/>
  <c r="F3381" i="1"/>
  <c r="J3380" i="1"/>
  <c r="F3380" i="1"/>
  <c r="J3379" i="1"/>
  <c r="F3379" i="1"/>
  <c r="J3378" i="1"/>
  <c r="F3378" i="1"/>
  <c r="J3377" i="1"/>
  <c r="F3377" i="1"/>
  <c r="J3376" i="1"/>
  <c r="F3376" i="1"/>
  <c r="J3375" i="1"/>
  <c r="F3375" i="1"/>
  <c r="J3374" i="1"/>
  <c r="F3374" i="1"/>
  <c r="J3373" i="1"/>
  <c r="F3373" i="1"/>
  <c r="J3372" i="1"/>
  <c r="F3372" i="1"/>
  <c r="M3365" i="1"/>
  <c r="J3365" i="1"/>
  <c r="E3365" i="1"/>
  <c r="L3349" i="1" s="1"/>
  <c r="L3350" i="1"/>
  <c r="L3345" i="1"/>
  <c r="M3343" i="1"/>
  <c r="I3343" i="1"/>
  <c r="H3343" i="1"/>
  <c r="G3343" i="1"/>
  <c r="E3343" i="1"/>
  <c r="D3343" i="1"/>
  <c r="J3342" i="1"/>
  <c r="F3342" i="1"/>
  <c r="J3341" i="1"/>
  <c r="F3341" i="1"/>
  <c r="J3340" i="1"/>
  <c r="F3340" i="1"/>
  <c r="J3339" i="1"/>
  <c r="F3339" i="1"/>
  <c r="J3338" i="1"/>
  <c r="F3338" i="1"/>
  <c r="J3337" i="1"/>
  <c r="F3337" i="1"/>
  <c r="J3336" i="1"/>
  <c r="F3336" i="1"/>
  <c r="J3335" i="1"/>
  <c r="F3335" i="1"/>
  <c r="J3334" i="1"/>
  <c r="F3334" i="1"/>
  <c r="J3333" i="1"/>
  <c r="F3333" i="1"/>
  <c r="J3332" i="1"/>
  <c r="F3332" i="1"/>
  <c r="J3331" i="1"/>
  <c r="F3331" i="1"/>
  <c r="J3330" i="1"/>
  <c r="F3330" i="1"/>
  <c r="J3329" i="1"/>
  <c r="F3329" i="1"/>
  <c r="J3328" i="1"/>
  <c r="F3328" i="1"/>
  <c r="J3327" i="1"/>
  <c r="F3327" i="1"/>
  <c r="J3326" i="1"/>
  <c r="F3326" i="1"/>
  <c r="J3325" i="1"/>
  <c r="F3325" i="1"/>
  <c r="J3324" i="1"/>
  <c r="F3324" i="1"/>
  <c r="J3323" i="1"/>
  <c r="F3323" i="1"/>
  <c r="J3322" i="1"/>
  <c r="F3322" i="1"/>
  <c r="J3321" i="1"/>
  <c r="F3321" i="1"/>
  <c r="J3320" i="1"/>
  <c r="F3320" i="1"/>
  <c r="J3319" i="1"/>
  <c r="F3319" i="1"/>
  <c r="J3318" i="1"/>
  <c r="F3318" i="1"/>
  <c r="J3317" i="1"/>
  <c r="F3317" i="1"/>
  <c r="J3316" i="1"/>
  <c r="F3316" i="1"/>
  <c r="J3315" i="1"/>
  <c r="F3315" i="1"/>
  <c r="J3314" i="1"/>
  <c r="F3314" i="1"/>
  <c r="J3313" i="1"/>
  <c r="F3313" i="1"/>
  <c r="J3312" i="1"/>
  <c r="F3312" i="1"/>
  <c r="J3311" i="1"/>
  <c r="F3311" i="1"/>
  <c r="J3310" i="1"/>
  <c r="F3310" i="1"/>
  <c r="J3309" i="1"/>
  <c r="F3309" i="1"/>
  <c r="J3308" i="1"/>
  <c r="F3308" i="1"/>
  <c r="J3307" i="1"/>
  <c r="F3307" i="1"/>
  <c r="J3306" i="1"/>
  <c r="F3306" i="1"/>
  <c r="J3305" i="1"/>
  <c r="F3305" i="1"/>
  <c r="J3304" i="1"/>
  <c r="F3304" i="1"/>
  <c r="J3303" i="1"/>
  <c r="F3303" i="1"/>
  <c r="J3302" i="1"/>
  <c r="F3302" i="1"/>
  <c r="J3301" i="1"/>
  <c r="F3301" i="1"/>
  <c r="J3300" i="1"/>
  <c r="F3300" i="1"/>
  <c r="J3299" i="1"/>
  <c r="F3299" i="1"/>
  <c r="J3298" i="1"/>
  <c r="F3298" i="1"/>
  <c r="J3297" i="1"/>
  <c r="F3297" i="1"/>
  <c r="J3296" i="1"/>
  <c r="F3296" i="1"/>
  <c r="J3295" i="1"/>
  <c r="F3295" i="1"/>
  <c r="J3294" i="1"/>
  <c r="F3294" i="1"/>
  <c r="J3293" i="1"/>
  <c r="F3293" i="1"/>
  <c r="J3292" i="1"/>
  <c r="F3292" i="1"/>
  <c r="J3291" i="1"/>
  <c r="F3291" i="1"/>
  <c r="J3290" i="1"/>
  <c r="F3290" i="1"/>
  <c r="J3289" i="1"/>
  <c r="F3289" i="1"/>
  <c r="J3288" i="1"/>
  <c r="F3288" i="1"/>
  <c r="J3287" i="1"/>
  <c r="F3287" i="1"/>
  <c r="J3286" i="1"/>
  <c r="F3286" i="1"/>
  <c r="J3285" i="1"/>
  <c r="F3285" i="1"/>
  <c r="J3284" i="1"/>
  <c r="F3284" i="1"/>
  <c r="J3283" i="1"/>
  <c r="F3283" i="1"/>
  <c r="J3282" i="1"/>
  <c r="F3282" i="1"/>
  <c r="J3281" i="1"/>
  <c r="F3281" i="1"/>
  <c r="M3274" i="1"/>
  <c r="L3259" i="1" s="1"/>
  <c r="J3274" i="1"/>
  <c r="E3274" i="1"/>
  <c r="L3258" i="1"/>
  <c r="L3254" i="1"/>
  <c r="M3252" i="1"/>
  <c r="I3252" i="1"/>
  <c r="H3252" i="1"/>
  <c r="G3252" i="1"/>
  <c r="E3252" i="1"/>
  <c r="D3252" i="1"/>
  <c r="J3251" i="1"/>
  <c r="F3251" i="1"/>
  <c r="J3250" i="1"/>
  <c r="F3250" i="1"/>
  <c r="J3249" i="1"/>
  <c r="F3249" i="1"/>
  <c r="J3248" i="1"/>
  <c r="F3248" i="1"/>
  <c r="J3247" i="1"/>
  <c r="F3247" i="1"/>
  <c r="J3246" i="1"/>
  <c r="F3246" i="1"/>
  <c r="J3245" i="1"/>
  <c r="F3245" i="1"/>
  <c r="J3244" i="1"/>
  <c r="F3244" i="1"/>
  <c r="J3243" i="1"/>
  <c r="F3243" i="1"/>
  <c r="J3242" i="1"/>
  <c r="F3242" i="1"/>
  <c r="J3241" i="1"/>
  <c r="F3241" i="1"/>
  <c r="J3240" i="1"/>
  <c r="F3240" i="1"/>
  <c r="J3239" i="1"/>
  <c r="F3239" i="1"/>
  <c r="J3238" i="1"/>
  <c r="F3238" i="1"/>
  <c r="J3237" i="1"/>
  <c r="F3237" i="1"/>
  <c r="J3236" i="1"/>
  <c r="F3236" i="1"/>
  <c r="J3235" i="1"/>
  <c r="F3235" i="1"/>
  <c r="J3234" i="1"/>
  <c r="F3234" i="1"/>
  <c r="J3233" i="1"/>
  <c r="F3233" i="1"/>
  <c r="J3232" i="1"/>
  <c r="F3232" i="1"/>
  <c r="J3231" i="1"/>
  <c r="F3231" i="1"/>
  <c r="J3230" i="1"/>
  <c r="F3230" i="1"/>
  <c r="J3229" i="1"/>
  <c r="F3229" i="1"/>
  <c r="J3228" i="1"/>
  <c r="F3228" i="1"/>
  <c r="J3227" i="1"/>
  <c r="F3227" i="1"/>
  <c r="J3226" i="1"/>
  <c r="F3226" i="1"/>
  <c r="J3225" i="1"/>
  <c r="F3225" i="1"/>
  <c r="J3224" i="1"/>
  <c r="F3224" i="1"/>
  <c r="J3223" i="1"/>
  <c r="F3223" i="1"/>
  <c r="J3222" i="1"/>
  <c r="F3222" i="1"/>
  <c r="J3221" i="1"/>
  <c r="F3221" i="1"/>
  <c r="J3220" i="1"/>
  <c r="F3220" i="1"/>
  <c r="J3219" i="1"/>
  <c r="F3219" i="1"/>
  <c r="J3218" i="1"/>
  <c r="F3218" i="1"/>
  <c r="J3217" i="1"/>
  <c r="F3217" i="1"/>
  <c r="J3216" i="1"/>
  <c r="F3216" i="1"/>
  <c r="J3215" i="1"/>
  <c r="F3215" i="1"/>
  <c r="J3214" i="1"/>
  <c r="F3214" i="1"/>
  <c r="J3213" i="1"/>
  <c r="F3213" i="1"/>
  <c r="J3212" i="1"/>
  <c r="F3212" i="1"/>
  <c r="J3211" i="1"/>
  <c r="F3211" i="1"/>
  <c r="J3210" i="1"/>
  <c r="F3210" i="1"/>
  <c r="J3209" i="1"/>
  <c r="F3209" i="1"/>
  <c r="J3208" i="1"/>
  <c r="F3208" i="1"/>
  <c r="J3207" i="1"/>
  <c r="F3207" i="1"/>
  <c r="J3206" i="1"/>
  <c r="F3206" i="1"/>
  <c r="J3205" i="1"/>
  <c r="F3205" i="1"/>
  <c r="J3204" i="1"/>
  <c r="F3204" i="1"/>
  <c r="J3203" i="1"/>
  <c r="F3203" i="1"/>
  <c r="J3202" i="1"/>
  <c r="F3202" i="1"/>
  <c r="J3201" i="1"/>
  <c r="F3201" i="1"/>
  <c r="J3200" i="1"/>
  <c r="F3200" i="1"/>
  <c r="J3199" i="1"/>
  <c r="F3199" i="1"/>
  <c r="J3198" i="1"/>
  <c r="F3198" i="1"/>
  <c r="J3197" i="1"/>
  <c r="F3197" i="1"/>
  <c r="J3196" i="1"/>
  <c r="F3196" i="1"/>
  <c r="J3195" i="1"/>
  <c r="F3195" i="1"/>
  <c r="J3194" i="1"/>
  <c r="F3194" i="1"/>
  <c r="J3193" i="1"/>
  <c r="F3193" i="1"/>
  <c r="J3192" i="1"/>
  <c r="F3192" i="1"/>
  <c r="J3191" i="1"/>
  <c r="F3191" i="1"/>
  <c r="J3190" i="1"/>
  <c r="F3190" i="1"/>
  <c r="M3183" i="1"/>
  <c r="J3183" i="1"/>
  <c r="E3183" i="1"/>
  <c r="L3168" i="1"/>
  <c r="L3167" i="1"/>
  <c r="L3163" i="1"/>
  <c r="M3161" i="1"/>
  <c r="I3161" i="1"/>
  <c r="H3161" i="1"/>
  <c r="G3161" i="1"/>
  <c r="E3161" i="1"/>
  <c r="D3161" i="1"/>
  <c r="J3160" i="1"/>
  <c r="F3160" i="1"/>
  <c r="J3159" i="1"/>
  <c r="F3159" i="1"/>
  <c r="J3158" i="1"/>
  <c r="F3158" i="1"/>
  <c r="J3157" i="1"/>
  <c r="F3157" i="1"/>
  <c r="J3156" i="1"/>
  <c r="F3156" i="1"/>
  <c r="J3155" i="1"/>
  <c r="F3155" i="1"/>
  <c r="J3154" i="1"/>
  <c r="F3154" i="1"/>
  <c r="J3153" i="1"/>
  <c r="F3153" i="1"/>
  <c r="J3152" i="1"/>
  <c r="F3152" i="1"/>
  <c r="J3151" i="1"/>
  <c r="F3151" i="1"/>
  <c r="J3150" i="1"/>
  <c r="F3150" i="1"/>
  <c r="J3149" i="1"/>
  <c r="F3149" i="1"/>
  <c r="J3148" i="1"/>
  <c r="F3148" i="1"/>
  <c r="J3147" i="1"/>
  <c r="F3147" i="1"/>
  <c r="J3146" i="1"/>
  <c r="F3146" i="1"/>
  <c r="J3145" i="1"/>
  <c r="F3145" i="1"/>
  <c r="J3144" i="1"/>
  <c r="F3144" i="1"/>
  <c r="J3143" i="1"/>
  <c r="F3143" i="1"/>
  <c r="J3142" i="1"/>
  <c r="F3142" i="1"/>
  <c r="J3141" i="1"/>
  <c r="F3141" i="1"/>
  <c r="J3140" i="1"/>
  <c r="F3140" i="1"/>
  <c r="J3139" i="1"/>
  <c r="F3139" i="1"/>
  <c r="J3138" i="1"/>
  <c r="F3138" i="1"/>
  <c r="J3137" i="1"/>
  <c r="F3137" i="1"/>
  <c r="J3136" i="1"/>
  <c r="F3136" i="1"/>
  <c r="J3135" i="1"/>
  <c r="F3135" i="1"/>
  <c r="J3134" i="1"/>
  <c r="F3134" i="1"/>
  <c r="J3133" i="1"/>
  <c r="F3133" i="1"/>
  <c r="J3132" i="1"/>
  <c r="F3132" i="1"/>
  <c r="J3131" i="1"/>
  <c r="F3131" i="1"/>
  <c r="J3130" i="1"/>
  <c r="F3130" i="1"/>
  <c r="J3129" i="1"/>
  <c r="F3129" i="1"/>
  <c r="J3128" i="1"/>
  <c r="F3128" i="1"/>
  <c r="J3127" i="1"/>
  <c r="F3127" i="1"/>
  <c r="J3126" i="1"/>
  <c r="F3126" i="1"/>
  <c r="J3125" i="1"/>
  <c r="F3125" i="1"/>
  <c r="J3124" i="1"/>
  <c r="F3124" i="1"/>
  <c r="J3123" i="1"/>
  <c r="F3123" i="1"/>
  <c r="J3122" i="1"/>
  <c r="F3122" i="1"/>
  <c r="J3121" i="1"/>
  <c r="F3121" i="1"/>
  <c r="J3120" i="1"/>
  <c r="F3120" i="1"/>
  <c r="J3119" i="1"/>
  <c r="F3119" i="1"/>
  <c r="J3118" i="1"/>
  <c r="F3118" i="1"/>
  <c r="J3117" i="1"/>
  <c r="F3117" i="1"/>
  <c r="J3116" i="1"/>
  <c r="F3116" i="1"/>
  <c r="J3115" i="1"/>
  <c r="F3115" i="1"/>
  <c r="J3114" i="1"/>
  <c r="F3114" i="1"/>
  <c r="J3113" i="1"/>
  <c r="F3113" i="1"/>
  <c r="J3112" i="1"/>
  <c r="F3112" i="1"/>
  <c r="J3111" i="1"/>
  <c r="F3111" i="1"/>
  <c r="J3110" i="1"/>
  <c r="F3110" i="1"/>
  <c r="J3109" i="1"/>
  <c r="F3109" i="1"/>
  <c r="J3108" i="1"/>
  <c r="F3108" i="1"/>
  <c r="J3107" i="1"/>
  <c r="F3107" i="1"/>
  <c r="J3106" i="1"/>
  <c r="F3106" i="1"/>
  <c r="J3105" i="1"/>
  <c r="F3105" i="1"/>
  <c r="J3104" i="1"/>
  <c r="F3104" i="1"/>
  <c r="J3103" i="1"/>
  <c r="F3103" i="1"/>
  <c r="J3102" i="1"/>
  <c r="F3102" i="1"/>
  <c r="J3101" i="1"/>
  <c r="F3101" i="1"/>
  <c r="J3100" i="1"/>
  <c r="F3100" i="1"/>
  <c r="J3099" i="1"/>
  <c r="F3099" i="1"/>
  <c r="M3092" i="1"/>
  <c r="L3077" i="1" s="1"/>
  <c r="J3092" i="1"/>
  <c r="E3092" i="1"/>
  <c r="L3076" i="1" s="1"/>
  <c r="L3072" i="1"/>
  <c r="M3070" i="1"/>
  <c r="I3070" i="1"/>
  <c r="H3070" i="1"/>
  <c r="G3070" i="1"/>
  <c r="E3070" i="1"/>
  <c r="D3070" i="1"/>
  <c r="J3069" i="1"/>
  <c r="F3069" i="1"/>
  <c r="J3068" i="1"/>
  <c r="F3068" i="1"/>
  <c r="J3067" i="1"/>
  <c r="F3067" i="1"/>
  <c r="J3066" i="1"/>
  <c r="F3066" i="1"/>
  <c r="J3065" i="1"/>
  <c r="F3065" i="1"/>
  <c r="J3064" i="1"/>
  <c r="F3064" i="1"/>
  <c r="J3063" i="1"/>
  <c r="F3063" i="1"/>
  <c r="J3062" i="1"/>
  <c r="F3062" i="1"/>
  <c r="J3061" i="1"/>
  <c r="F3061" i="1"/>
  <c r="J3060" i="1"/>
  <c r="F3060" i="1"/>
  <c r="J3059" i="1"/>
  <c r="F3059" i="1"/>
  <c r="J3058" i="1"/>
  <c r="F3058" i="1"/>
  <c r="J3057" i="1"/>
  <c r="F3057" i="1"/>
  <c r="J3056" i="1"/>
  <c r="F3056" i="1"/>
  <c r="J3055" i="1"/>
  <c r="F3055" i="1"/>
  <c r="J3054" i="1"/>
  <c r="F3054" i="1"/>
  <c r="J3053" i="1"/>
  <c r="F3053" i="1"/>
  <c r="J3052" i="1"/>
  <c r="F3052" i="1"/>
  <c r="J3051" i="1"/>
  <c r="F3051" i="1"/>
  <c r="J3050" i="1"/>
  <c r="F3050" i="1"/>
  <c r="J3049" i="1"/>
  <c r="F3049" i="1"/>
  <c r="J3048" i="1"/>
  <c r="F3048" i="1"/>
  <c r="J3047" i="1"/>
  <c r="F3047" i="1"/>
  <c r="J3046" i="1"/>
  <c r="F3046" i="1"/>
  <c r="J3045" i="1"/>
  <c r="F3045" i="1"/>
  <c r="J3044" i="1"/>
  <c r="F3044" i="1"/>
  <c r="J3043" i="1"/>
  <c r="F3043" i="1"/>
  <c r="J3042" i="1"/>
  <c r="F3042" i="1"/>
  <c r="J3041" i="1"/>
  <c r="F3041" i="1"/>
  <c r="J3040" i="1"/>
  <c r="F3040" i="1"/>
  <c r="J3039" i="1"/>
  <c r="F3039" i="1"/>
  <c r="J3038" i="1"/>
  <c r="F3038" i="1"/>
  <c r="J3037" i="1"/>
  <c r="F3037" i="1"/>
  <c r="J3036" i="1"/>
  <c r="F3036" i="1"/>
  <c r="J3035" i="1"/>
  <c r="F3035" i="1"/>
  <c r="J3034" i="1"/>
  <c r="F3034" i="1"/>
  <c r="J3033" i="1"/>
  <c r="F3033" i="1"/>
  <c r="J3032" i="1"/>
  <c r="F3032" i="1"/>
  <c r="J3031" i="1"/>
  <c r="F3031" i="1"/>
  <c r="J3030" i="1"/>
  <c r="F3030" i="1"/>
  <c r="J3029" i="1"/>
  <c r="F3029" i="1"/>
  <c r="J3028" i="1"/>
  <c r="F3028" i="1"/>
  <c r="J3027" i="1"/>
  <c r="F3027" i="1"/>
  <c r="J3026" i="1"/>
  <c r="F3026" i="1"/>
  <c r="J3025" i="1"/>
  <c r="F3025" i="1"/>
  <c r="J3024" i="1"/>
  <c r="F3024" i="1"/>
  <c r="J3023" i="1"/>
  <c r="F3023" i="1"/>
  <c r="J3022" i="1"/>
  <c r="F3022" i="1"/>
  <c r="J3021" i="1"/>
  <c r="F3021" i="1"/>
  <c r="J3020" i="1"/>
  <c r="F3020" i="1"/>
  <c r="J3019" i="1"/>
  <c r="F3019" i="1"/>
  <c r="J3018" i="1"/>
  <c r="F3018" i="1"/>
  <c r="J3017" i="1"/>
  <c r="F3017" i="1"/>
  <c r="J3016" i="1"/>
  <c r="F3016" i="1"/>
  <c r="J3015" i="1"/>
  <c r="F3015" i="1"/>
  <c r="J3014" i="1"/>
  <c r="F3014" i="1"/>
  <c r="J3013" i="1"/>
  <c r="F3013" i="1"/>
  <c r="J3012" i="1"/>
  <c r="F3012" i="1"/>
  <c r="J3011" i="1"/>
  <c r="F3011" i="1"/>
  <c r="J3010" i="1"/>
  <c r="F3010" i="1"/>
  <c r="J3009" i="1"/>
  <c r="F3009" i="1"/>
  <c r="F3070" i="1" s="1"/>
  <c r="J3008" i="1"/>
  <c r="F3008" i="1"/>
  <c r="M3001" i="1"/>
  <c r="L2986" i="1" s="1"/>
  <c r="J3001" i="1"/>
  <c r="E3001" i="1"/>
  <c r="L2985" i="1"/>
  <c r="L2981" i="1"/>
  <c r="M2979" i="1"/>
  <c r="I2979" i="1"/>
  <c r="H2979" i="1"/>
  <c r="G2979" i="1"/>
  <c r="E2979" i="1"/>
  <c r="D2979" i="1"/>
  <c r="J2978" i="1"/>
  <c r="F2978" i="1"/>
  <c r="J2977" i="1"/>
  <c r="F2977" i="1"/>
  <c r="J2976" i="1"/>
  <c r="F2976" i="1"/>
  <c r="J2975" i="1"/>
  <c r="F2975" i="1"/>
  <c r="J2974" i="1"/>
  <c r="F2974" i="1"/>
  <c r="J2973" i="1"/>
  <c r="F2973" i="1"/>
  <c r="J2972" i="1"/>
  <c r="F2972" i="1"/>
  <c r="J2971" i="1"/>
  <c r="F2971" i="1"/>
  <c r="J2970" i="1"/>
  <c r="F2970" i="1"/>
  <c r="J2969" i="1"/>
  <c r="F2969" i="1"/>
  <c r="J2968" i="1"/>
  <c r="F2968" i="1"/>
  <c r="J2967" i="1"/>
  <c r="F2967" i="1"/>
  <c r="J2966" i="1"/>
  <c r="F2966" i="1"/>
  <c r="J2965" i="1"/>
  <c r="F2965" i="1"/>
  <c r="J2964" i="1"/>
  <c r="F2964" i="1"/>
  <c r="J2963" i="1"/>
  <c r="F2963" i="1"/>
  <c r="J2962" i="1"/>
  <c r="F2962" i="1"/>
  <c r="J2961" i="1"/>
  <c r="F2961" i="1"/>
  <c r="J2960" i="1"/>
  <c r="F2960" i="1"/>
  <c r="J2959" i="1"/>
  <c r="F2959" i="1"/>
  <c r="J2958" i="1"/>
  <c r="F2958" i="1"/>
  <c r="J2957" i="1"/>
  <c r="F2957" i="1"/>
  <c r="J2956" i="1"/>
  <c r="F2956" i="1"/>
  <c r="J2955" i="1"/>
  <c r="F2955" i="1"/>
  <c r="J2954" i="1"/>
  <c r="F2954" i="1"/>
  <c r="J2953" i="1"/>
  <c r="F2953" i="1"/>
  <c r="J2952" i="1"/>
  <c r="F2952" i="1"/>
  <c r="J2951" i="1"/>
  <c r="F2951" i="1"/>
  <c r="J2950" i="1"/>
  <c r="F2950" i="1"/>
  <c r="J2949" i="1"/>
  <c r="F2949" i="1"/>
  <c r="J2948" i="1"/>
  <c r="F2948" i="1"/>
  <c r="J2947" i="1"/>
  <c r="F2947" i="1"/>
  <c r="J2946" i="1"/>
  <c r="F2946" i="1"/>
  <c r="J2945" i="1"/>
  <c r="F2945" i="1"/>
  <c r="J2944" i="1"/>
  <c r="F2944" i="1"/>
  <c r="J2943" i="1"/>
  <c r="F2943" i="1"/>
  <c r="J2942" i="1"/>
  <c r="F2942" i="1"/>
  <c r="J2941" i="1"/>
  <c r="F2941" i="1"/>
  <c r="J2940" i="1"/>
  <c r="F2940" i="1"/>
  <c r="J2939" i="1"/>
  <c r="F2939" i="1"/>
  <c r="J2938" i="1"/>
  <c r="F2938" i="1"/>
  <c r="J2937" i="1"/>
  <c r="F2937" i="1"/>
  <c r="J2936" i="1"/>
  <c r="F2936" i="1"/>
  <c r="J2935" i="1"/>
  <c r="F2935" i="1"/>
  <c r="J2934" i="1"/>
  <c r="F2934" i="1"/>
  <c r="J2933" i="1"/>
  <c r="F2933" i="1"/>
  <c r="J2932" i="1"/>
  <c r="F2932" i="1"/>
  <c r="J2931" i="1"/>
  <c r="F2931" i="1"/>
  <c r="J2930" i="1"/>
  <c r="F2930" i="1"/>
  <c r="J2929" i="1"/>
  <c r="F2929" i="1"/>
  <c r="J2928" i="1"/>
  <c r="F2928" i="1"/>
  <c r="J2927" i="1"/>
  <c r="F2927" i="1"/>
  <c r="J2926" i="1"/>
  <c r="F2926" i="1"/>
  <c r="J2925" i="1"/>
  <c r="F2925" i="1"/>
  <c r="J2924" i="1"/>
  <c r="F2924" i="1"/>
  <c r="J2923" i="1"/>
  <c r="F2923" i="1"/>
  <c r="J2922" i="1"/>
  <c r="F2922" i="1"/>
  <c r="J2921" i="1"/>
  <c r="F2921" i="1"/>
  <c r="J2920" i="1"/>
  <c r="F2920" i="1"/>
  <c r="F2979" i="1" s="1"/>
  <c r="J2919" i="1"/>
  <c r="F2919" i="1"/>
  <c r="J2918" i="1"/>
  <c r="F2918" i="1"/>
  <c r="J2917" i="1"/>
  <c r="F2917" i="1"/>
  <c r="M2910" i="1"/>
  <c r="L2895" i="1" s="1"/>
  <c r="J2910" i="1"/>
  <c r="E2910" i="1"/>
  <c r="L2894" i="1"/>
  <c r="L2890" i="1"/>
  <c r="M2888" i="1"/>
  <c r="I2888" i="1"/>
  <c r="H2888" i="1"/>
  <c r="G2888" i="1"/>
  <c r="E2888" i="1"/>
  <c r="D2888" i="1"/>
  <c r="J2887" i="1"/>
  <c r="F2887" i="1"/>
  <c r="J2886" i="1"/>
  <c r="F2886" i="1"/>
  <c r="J2885" i="1"/>
  <c r="F2885" i="1"/>
  <c r="J2884" i="1"/>
  <c r="F2884" i="1"/>
  <c r="J2883" i="1"/>
  <c r="F2883" i="1"/>
  <c r="J2882" i="1"/>
  <c r="F2882" i="1"/>
  <c r="J2881" i="1"/>
  <c r="F2881" i="1"/>
  <c r="J2880" i="1"/>
  <c r="F2880" i="1"/>
  <c r="J2879" i="1"/>
  <c r="F2879" i="1"/>
  <c r="J2878" i="1"/>
  <c r="F2878" i="1"/>
  <c r="J2877" i="1"/>
  <c r="F2877" i="1"/>
  <c r="J2876" i="1"/>
  <c r="F2876" i="1"/>
  <c r="J2875" i="1"/>
  <c r="F2875" i="1"/>
  <c r="J2874" i="1"/>
  <c r="F2874" i="1"/>
  <c r="J2873" i="1"/>
  <c r="F2873" i="1"/>
  <c r="J2872" i="1"/>
  <c r="F2872" i="1"/>
  <c r="J2871" i="1"/>
  <c r="F2871" i="1"/>
  <c r="J2870" i="1"/>
  <c r="F2870" i="1"/>
  <c r="J2869" i="1"/>
  <c r="F2869" i="1"/>
  <c r="J2868" i="1"/>
  <c r="F2868" i="1"/>
  <c r="J2867" i="1"/>
  <c r="F2867" i="1"/>
  <c r="J2866" i="1"/>
  <c r="F2866" i="1"/>
  <c r="J2865" i="1"/>
  <c r="F2865" i="1"/>
  <c r="J2864" i="1"/>
  <c r="F2864" i="1"/>
  <c r="J2863" i="1"/>
  <c r="F2863" i="1"/>
  <c r="J2862" i="1"/>
  <c r="F2862" i="1"/>
  <c r="J2861" i="1"/>
  <c r="F2861" i="1"/>
  <c r="J2860" i="1"/>
  <c r="F2860" i="1"/>
  <c r="J2859" i="1"/>
  <c r="F2859" i="1"/>
  <c r="J2858" i="1"/>
  <c r="F2858" i="1"/>
  <c r="J2857" i="1"/>
  <c r="F2857" i="1"/>
  <c r="J2856" i="1"/>
  <c r="F2856" i="1"/>
  <c r="J2855" i="1"/>
  <c r="F2855" i="1"/>
  <c r="J2854" i="1"/>
  <c r="F2854" i="1"/>
  <c r="J2853" i="1"/>
  <c r="F2853" i="1"/>
  <c r="J2852" i="1"/>
  <c r="F2852" i="1"/>
  <c r="J2851" i="1"/>
  <c r="F2851" i="1"/>
  <c r="J2850" i="1"/>
  <c r="F2850" i="1"/>
  <c r="J2849" i="1"/>
  <c r="F2849" i="1"/>
  <c r="J2848" i="1"/>
  <c r="F2848" i="1"/>
  <c r="J2847" i="1"/>
  <c r="F2847" i="1"/>
  <c r="J2846" i="1"/>
  <c r="F2846" i="1"/>
  <c r="J2845" i="1"/>
  <c r="F2845" i="1"/>
  <c r="J2844" i="1"/>
  <c r="F2844" i="1"/>
  <c r="J2843" i="1"/>
  <c r="F2843" i="1"/>
  <c r="J2842" i="1"/>
  <c r="F2842" i="1"/>
  <c r="J2841" i="1"/>
  <c r="F2841" i="1"/>
  <c r="J2840" i="1"/>
  <c r="F2840" i="1"/>
  <c r="J2839" i="1"/>
  <c r="F2839" i="1"/>
  <c r="J2838" i="1"/>
  <c r="F2838" i="1"/>
  <c r="J2837" i="1"/>
  <c r="F2837" i="1"/>
  <c r="J2836" i="1"/>
  <c r="F2836" i="1"/>
  <c r="J2835" i="1"/>
  <c r="F2835" i="1"/>
  <c r="J2834" i="1"/>
  <c r="F2834" i="1"/>
  <c r="J2833" i="1"/>
  <c r="F2833" i="1"/>
  <c r="J2832" i="1"/>
  <c r="F2832" i="1"/>
  <c r="J2831" i="1"/>
  <c r="F2831" i="1"/>
  <c r="J2830" i="1"/>
  <c r="F2830" i="1"/>
  <c r="J2829" i="1"/>
  <c r="F2829" i="1"/>
  <c r="J2828" i="1"/>
  <c r="F2828" i="1"/>
  <c r="J2827" i="1"/>
  <c r="F2827" i="1"/>
  <c r="J2826" i="1"/>
  <c r="F2826" i="1"/>
  <c r="M2819" i="1"/>
  <c r="L2804" i="1" s="1"/>
  <c r="J2819" i="1"/>
  <c r="E2819" i="1"/>
  <c r="L2803" i="1"/>
  <c r="L2799" i="1"/>
  <c r="M2797" i="1"/>
  <c r="I2797" i="1"/>
  <c r="H2797" i="1"/>
  <c r="G2797" i="1"/>
  <c r="E2797" i="1"/>
  <c r="D2797" i="1"/>
  <c r="J2796" i="1"/>
  <c r="F2796" i="1"/>
  <c r="J2795" i="1"/>
  <c r="F2795" i="1"/>
  <c r="J2794" i="1"/>
  <c r="F2794" i="1"/>
  <c r="J2793" i="1"/>
  <c r="F2793" i="1"/>
  <c r="J2792" i="1"/>
  <c r="F2792" i="1"/>
  <c r="J2791" i="1"/>
  <c r="F2791" i="1"/>
  <c r="J2790" i="1"/>
  <c r="F2790" i="1"/>
  <c r="J2789" i="1"/>
  <c r="F2789" i="1"/>
  <c r="J2788" i="1"/>
  <c r="F2788" i="1"/>
  <c r="J2787" i="1"/>
  <c r="F2787" i="1"/>
  <c r="J2786" i="1"/>
  <c r="F2786" i="1"/>
  <c r="J2785" i="1"/>
  <c r="F2785" i="1"/>
  <c r="J2784" i="1"/>
  <c r="F2784" i="1"/>
  <c r="J2783" i="1"/>
  <c r="F2783" i="1"/>
  <c r="J2782" i="1"/>
  <c r="F2782" i="1"/>
  <c r="J2781" i="1"/>
  <c r="F2781" i="1"/>
  <c r="J2780" i="1"/>
  <c r="F2780" i="1"/>
  <c r="J2779" i="1"/>
  <c r="F2779" i="1"/>
  <c r="J2778" i="1"/>
  <c r="F2778" i="1"/>
  <c r="J2777" i="1"/>
  <c r="F2777" i="1"/>
  <c r="J2776" i="1"/>
  <c r="F2776" i="1"/>
  <c r="J2775" i="1"/>
  <c r="F2775" i="1"/>
  <c r="J2774" i="1"/>
  <c r="F2774" i="1"/>
  <c r="J2773" i="1"/>
  <c r="F2773" i="1"/>
  <c r="J2772" i="1"/>
  <c r="F2772" i="1"/>
  <c r="J2771" i="1"/>
  <c r="F2771" i="1"/>
  <c r="J2770" i="1"/>
  <c r="F2770" i="1"/>
  <c r="J2769" i="1"/>
  <c r="F2769" i="1"/>
  <c r="J2768" i="1"/>
  <c r="F2768" i="1"/>
  <c r="J2767" i="1"/>
  <c r="F2767" i="1"/>
  <c r="J2766" i="1"/>
  <c r="F2766" i="1"/>
  <c r="J2765" i="1"/>
  <c r="F2765" i="1"/>
  <c r="J2764" i="1"/>
  <c r="F2764" i="1"/>
  <c r="J2763" i="1"/>
  <c r="F2763" i="1"/>
  <c r="J2762" i="1"/>
  <c r="F2762" i="1"/>
  <c r="J2761" i="1"/>
  <c r="F2761" i="1"/>
  <c r="J2760" i="1"/>
  <c r="F2760" i="1"/>
  <c r="J2759" i="1"/>
  <c r="F2759" i="1"/>
  <c r="J2758" i="1"/>
  <c r="F2758" i="1"/>
  <c r="J2757" i="1"/>
  <c r="F2757" i="1"/>
  <c r="J2756" i="1"/>
  <c r="F2756" i="1"/>
  <c r="J2755" i="1"/>
  <c r="F2755" i="1"/>
  <c r="J2754" i="1"/>
  <c r="F2754" i="1"/>
  <c r="J2753" i="1"/>
  <c r="F2753" i="1"/>
  <c r="J2752" i="1"/>
  <c r="F2752" i="1"/>
  <c r="J2751" i="1"/>
  <c r="F2751" i="1"/>
  <c r="J2750" i="1"/>
  <c r="F2750" i="1"/>
  <c r="J2749" i="1"/>
  <c r="F2749" i="1"/>
  <c r="J2748" i="1"/>
  <c r="F2748" i="1"/>
  <c r="J2747" i="1"/>
  <c r="F2747" i="1"/>
  <c r="J2746" i="1"/>
  <c r="F2746" i="1"/>
  <c r="J2745" i="1"/>
  <c r="F2745" i="1"/>
  <c r="J2744" i="1"/>
  <c r="F2744" i="1"/>
  <c r="J2743" i="1"/>
  <c r="F2743" i="1"/>
  <c r="J2742" i="1"/>
  <c r="F2742" i="1"/>
  <c r="J2741" i="1"/>
  <c r="F2741" i="1"/>
  <c r="J2740" i="1"/>
  <c r="F2740" i="1"/>
  <c r="J2739" i="1"/>
  <c r="F2739" i="1"/>
  <c r="J2738" i="1"/>
  <c r="F2738" i="1"/>
  <c r="J2737" i="1"/>
  <c r="F2737" i="1"/>
  <c r="J2736" i="1"/>
  <c r="F2736" i="1"/>
  <c r="J2735" i="1"/>
  <c r="F2735" i="1"/>
  <c r="M2728" i="1"/>
  <c r="L2713" i="1" s="1"/>
  <c r="J2728" i="1"/>
  <c r="E2728" i="1"/>
  <c r="L2712" i="1"/>
  <c r="L2708" i="1"/>
  <c r="M2706" i="1"/>
  <c r="I2706" i="1"/>
  <c r="H2706" i="1"/>
  <c r="G2706" i="1"/>
  <c r="E2706" i="1"/>
  <c r="D2706" i="1"/>
  <c r="J2705" i="1"/>
  <c r="F2705" i="1"/>
  <c r="J2704" i="1"/>
  <c r="F2704" i="1"/>
  <c r="J2703" i="1"/>
  <c r="F2703" i="1"/>
  <c r="J2702" i="1"/>
  <c r="F2702" i="1"/>
  <c r="J2701" i="1"/>
  <c r="F2701" i="1"/>
  <c r="J2700" i="1"/>
  <c r="F2700" i="1"/>
  <c r="J2699" i="1"/>
  <c r="F2699" i="1"/>
  <c r="J2698" i="1"/>
  <c r="F2698" i="1"/>
  <c r="J2697" i="1"/>
  <c r="F2697" i="1"/>
  <c r="J2696" i="1"/>
  <c r="F2696" i="1"/>
  <c r="J2695" i="1"/>
  <c r="F2695" i="1"/>
  <c r="J2694" i="1"/>
  <c r="F2694" i="1"/>
  <c r="J2693" i="1"/>
  <c r="F2693" i="1"/>
  <c r="J2692" i="1"/>
  <c r="F2692" i="1"/>
  <c r="J2691" i="1"/>
  <c r="F2691" i="1"/>
  <c r="J2690" i="1"/>
  <c r="F2690" i="1"/>
  <c r="J2689" i="1"/>
  <c r="F2689" i="1"/>
  <c r="J2688" i="1"/>
  <c r="F2688" i="1"/>
  <c r="J2687" i="1"/>
  <c r="F2687" i="1"/>
  <c r="J2686" i="1"/>
  <c r="F2686" i="1"/>
  <c r="J2685" i="1"/>
  <c r="F2685" i="1"/>
  <c r="J2684" i="1"/>
  <c r="F2684" i="1"/>
  <c r="J2683" i="1"/>
  <c r="F2683" i="1"/>
  <c r="J2682" i="1"/>
  <c r="F2682" i="1"/>
  <c r="J2681" i="1"/>
  <c r="F2681" i="1"/>
  <c r="J2680" i="1"/>
  <c r="F2680" i="1"/>
  <c r="J2679" i="1"/>
  <c r="F2679" i="1"/>
  <c r="J2678" i="1"/>
  <c r="F2678" i="1"/>
  <c r="J2677" i="1"/>
  <c r="F2677" i="1"/>
  <c r="J2676" i="1"/>
  <c r="F2676" i="1"/>
  <c r="J2675" i="1"/>
  <c r="F2675" i="1"/>
  <c r="J2674" i="1"/>
  <c r="F2674" i="1"/>
  <c r="J2673" i="1"/>
  <c r="F2673" i="1"/>
  <c r="J2672" i="1"/>
  <c r="F2672" i="1"/>
  <c r="J2671" i="1"/>
  <c r="F2671" i="1"/>
  <c r="J2670" i="1"/>
  <c r="F2670" i="1"/>
  <c r="J2669" i="1"/>
  <c r="F2669" i="1"/>
  <c r="J2668" i="1"/>
  <c r="F2668" i="1"/>
  <c r="J2667" i="1"/>
  <c r="F2667" i="1"/>
  <c r="J2666" i="1"/>
  <c r="F2666" i="1"/>
  <c r="J2665" i="1"/>
  <c r="F2665" i="1"/>
  <c r="J2664" i="1"/>
  <c r="F2664" i="1"/>
  <c r="J2663" i="1"/>
  <c r="F2663" i="1"/>
  <c r="J2662" i="1"/>
  <c r="F2662" i="1"/>
  <c r="J2661" i="1"/>
  <c r="F2661" i="1"/>
  <c r="J2660" i="1"/>
  <c r="F2660" i="1"/>
  <c r="J2659" i="1"/>
  <c r="F2659" i="1"/>
  <c r="J2658" i="1"/>
  <c r="F2658" i="1"/>
  <c r="J2657" i="1"/>
  <c r="F2657" i="1"/>
  <c r="J2656" i="1"/>
  <c r="F2656" i="1"/>
  <c r="J2655" i="1"/>
  <c r="F2655" i="1"/>
  <c r="J2654" i="1"/>
  <c r="F2654" i="1"/>
  <c r="J2653" i="1"/>
  <c r="F2653" i="1"/>
  <c r="J2652" i="1"/>
  <c r="F2652" i="1"/>
  <c r="J2651" i="1"/>
  <c r="F2651" i="1"/>
  <c r="J2650" i="1"/>
  <c r="F2650" i="1"/>
  <c r="J2649" i="1"/>
  <c r="F2649" i="1"/>
  <c r="J2648" i="1"/>
  <c r="F2648" i="1"/>
  <c r="J2647" i="1"/>
  <c r="F2647" i="1"/>
  <c r="J2646" i="1"/>
  <c r="F2646" i="1"/>
  <c r="J2645" i="1"/>
  <c r="F2645" i="1"/>
  <c r="J2644" i="1"/>
  <c r="F2644" i="1"/>
  <c r="M2637" i="1"/>
  <c r="J2637" i="1"/>
  <c r="E2637" i="1"/>
  <c r="L2622" i="1"/>
  <c r="L2621" i="1"/>
  <c r="L2617" i="1"/>
  <c r="M2615" i="1"/>
  <c r="I2615" i="1"/>
  <c r="H2615" i="1"/>
  <c r="G2615" i="1"/>
  <c r="E2615" i="1"/>
  <c r="D2615" i="1"/>
  <c r="J2614" i="1"/>
  <c r="F2614" i="1"/>
  <c r="J2613" i="1"/>
  <c r="F2613" i="1"/>
  <c r="J2612" i="1"/>
  <c r="F2612" i="1"/>
  <c r="J2611" i="1"/>
  <c r="F2611" i="1"/>
  <c r="J2610" i="1"/>
  <c r="F2610" i="1"/>
  <c r="J2609" i="1"/>
  <c r="F2609" i="1"/>
  <c r="J2608" i="1"/>
  <c r="F2608" i="1"/>
  <c r="J2607" i="1"/>
  <c r="F2607" i="1"/>
  <c r="J2606" i="1"/>
  <c r="F2606" i="1"/>
  <c r="J2605" i="1"/>
  <c r="F2605" i="1"/>
  <c r="J2604" i="1"/>
  <c r="F2604" i="1"/>
  <c r="J2603" i="1"/>
  <c r="F2603" i="1"/>
  <c r="J2602" i="1"/>
  <c r="F2602" i="1"/>
  <c r="J2601" i="1"/>
  <c r="F2601" i="1"/>
  <c r="J2600" i="1"/>
  <c r="F2600" i="1"/>
  <c r="J2599" i="1"/>
  <c r="F2599" i="1"/>
  <c r="J2598" i="1"/>
  <c r="F2598" i="1"/>
  <c r="J2597" i="1"/>
  <c r="F2597" i="1"/>
  <c r="J2596" i="1"/>
  <c r="F2596" i="1"/>
  <c r="J2595" i="1"/>
  <c r="F2595" i="1"/>
  <c r="J2594" i="1"/>
  <c r="F2594" i="1"/>
  <c r="J2593" i="1"/>
  <c r="F2593" i="1"/>
  <c r="J2592" i="1"/>
  <c r="F2592" i="1"/>
  <c r="J2591" i="1"/>
  <c r="F2591" i="1"/>
  <c r="J2590" i="1"/>
  <c r="F2590" i="1"/>
  <c r="J2589" i="1"/>
  <c r="F2589" i="1"/>
  <c r="J2588" i="1"/>
  <c r="F2588" i="1"/>
  <c r="J2587" i="1"/>
  <c r="F2587" i="1"/>
  <c r="J2586" i="1"/>
  <c r="F2586" i="1"/>
  <c r="J2585" i="1"/>
  <c r="F2585" i="1"/>
  <c r="J2584" i="1"/>
  <c r="F2584" i="1"/>
  <c r="J2583" i="1"/>
  <c r="F2583" i="1"/>
  <c r="J2582" i="1"/>
  <c r="F2582" i="1"/>
  <c r="J2581" i="1"/>
  <c r="F2581" i="1"/>
  <c r="J2580" i="1"/>
  <c r="F2580" i="1"/>
  <c r="J2579" i="1"/>
  <c r="F2579" i="1"/>
  <c r="J2578" i="1"/>
  <c r="F2578" i="1"/>
  <c r="J2577" i="1"/>
  <c r="F2577" i="1"/>
  <c r="J2576" i="1"/>
  <c r="F2576" i="1"/>
  <c r="J2575" i="1"/>
  <c r="F2575" i="1"/>
  <c r="J2574" i="1"/>
  <c r="F2574" i="1"/>
  <c r="J2573" i="1"/>
  <c r="F2573" i="1"/>
  <c r="J2572" i="1"/>
  <c r="F2572" i="1"/>
  <c r="J2571" i="1"/>
  <c r="F2571" i="1"/>
  <c r="J2570" i="1"/>
  <c r="F2570" i="1"/>
  <c r="J2569" i="1"/>
  <c r="F2569" i="1"/>
  <c r="J2568" i="1"/>
  <c r="F2568" i="1"/>
  <c r="J2567" i="1"/>
  <c r="F2567" i="1"/>
  <c r="J2566" i="1"/>
  <c r="F2566" i="1"/>
  <c r="J2565" i="1"/>
  <c r="F2565" i="1"/>
  <c r="J2564" i="1"/>
  <c r="F2564" i="1"/>
  <c r="J2563" i="1"/>
  <c r="F2563" i="1"/>
  <c r="J2562" i="1"/>
  <c r="F2562" i="1"/>
  <c r="J2561" i="1"/>
  <c r="F2561" i="1"/>
  <c r="J2560" i="1"/>
  <c r="F2560" i="1"/>
  <c r="J2559" i="1"/>
  <c r="F2559" i="1"/>
  <c r="J2558" i="1"/>
  <c r="F2558" i="1"/>
  <c r="J2557" i="1"/>
  <c r="F2557" i="1"/>
  <c r="J2556" i="1"/>
  <c r="F2556" i="1"/>
  <c r="J2555" i="1"/>
  <c r="F2555" i="1"/>
  <c r="J2554" i="1"/>
  <c r="F2554" i="1"/>
  <c r="J2553" i="1"/>
  <c r="F2553" i="1"/>
  <c r="M2546" i="1"/>
  <c r="J2546" i="1"/>
  <c r="E2546" i="1"/>
  <c r="L2531" i="1"/>
  <c r="L2530" i="1"/>
  <c r="L2526" i="1"/>
  <c r="M2524" i="1"/>
  <c r="I2524" i="1"/>
  <c r="H2524" i="1"/>
  <c r="G2524" i="1"/>
  <c r="E2524" i="1"/>
  <c r="D2524" i="1"/>
  <c r="J2523" i="1"/>
  <c r="F2523" i="1"/>
  <c r="J2522" i="1"/>
  <c r="F2522" i="1"/>
  <c r="J2521" i="1"/>
  <c r="F2521" i="1"/>
  <c r="J2520" i="1"/>
  <c r="F2520" i="1"/>
  <c r="J2519" i="1"/>
  <c r="F2519" i="1"/>
  <c r="J2518" i="1"/>
  <c r="F2518" i="1"/>
  <c r="J2517" i="1"/>
  <c r="F2517" i="1"/>
  <c r="J2516" i="1"/>
  <c r="F2516" i="1"/>
  <c r="J2515" i="1"/>
  <c r="F2515" i="1"/>
  <c r="J2514" i="1"/>
  <c r="F2514" i="1"/>
  <c r="J2513" i="1"/>
  <c r="F2513" i="1"/>
  <c r="J2512" i="1"/>
  <c r="F2512" i="1"/>
  <c r="J2511" i="1"/>
  <c r="F2511" i="1"/>
  <c r="J2510" i="1"/>
  <c r="F2510" i="1"/>
  <c r="J2509" i="1"/>
  <c r="F2509" i="1"/>
  <c r="J2508" i="1"/>
  <c r="F2508" i="1"/>
  <c r="J2507" i="1"/>
  <c r="F2507" i="1"/>
  <c r="J2506" i="1"/>
  <c r="F2506" i="1"/>
  <c r="J2505" i="1"/>
  <c r="F2505" i="1"/>
  <c r="J2504" i="1"/>
  <c r="F2504" i="1"/>
  <c r="J2503" i="1"/>
  <c r="F2503" i="1"/>
  <c r="J2502" i="1"/>
  <c r="F2502" i="1"/>
  <c r="J2501" i="1"/>
  <c r="F2501" i="1"/>
  <c r="J2500" i="1"/>
  <c r="F2500" i="1"/>
  <c r="J2499" i="1"/>
  <c r="F2499" i="1"/>
  <c r="J2498" i="1"/>
  <c r="F2498" i="1"/>
  <c r="J2497" i="1"/>
  <c r="F2497" i="1"/>
  <c r="J2496" i="1"/>
  <c r="F2496" i="1"/>
  <c r="J2495" i="1"/>
  <c r="F2495" i="1"/>
  <c r="J2494" i="1"/>
  <c r="F2494" i="1"/>
  <c r="J2493" i="1"/>
  <c r="F2493" i="1"/>
  <c r="J2492" i="1"/>
  <c r="F2492" i="1"/>
  <c r="J2491" i="1"/>
  <c r="F2491" i="1"/>
  <c r="J2490" i="1"/>
  <c r="F2490" i="1"/>
  <c r="J2489" i="1"/>
  <c r="F2489" i="1"/>
  <c r="J2488" i="1"/>
  <c r="F2488" i="1"/>
  <c r="J2487" i="1"/>
  <c r="F2487" i="1"/>
  <c r="J2486" i="1"/>
  <c r="F2486" i="1"/>
  <c r="J2485" i="1"/>
  <c r="F2485" i="1"/>
  <c r="J2484" i="1"/>
  <c r="F2484" i="1"/>
  <c r="J2483" i="1"/>
  <c r="F2483" i="1"/>
  <c r="J2482" i="1"/>
  <c r="F2482" i="1"/>
  <c r="J2481" i="1"/>
  <c r="F2481" i="1"/>
  <c r="J2480" i="1"/>
  <c r="F2480" i="1"/>
  <c r="J2479" i="1"/>
  <c r="F2479" i="1"/>
  <c r="J2478" i="1"/>
  <c r="F2478" i="1"/>
  <c r="J2477" i="1"/>
  <c r="F2477" i="1"/>
  <c r="J2476" i="1"/>
  <c r="F2476" i="1"/>
  <c r="J2475" i="1"/>
  <c r="F2475" i="1"/>
  <c r="J2474" i="1"/>
  <c r="F2474" i="1"/>
  <c r="J2473" i="1"/>
  <c r="F2473" i="1"/>
  <c r="J2472" i="1"/>
  <c r="F2472" i="1"/>
  <c r="J2471" i="1"/>
  <c r="F2471" i="1"/>
  <c r="J2470" i="1"/>
  <c r="F2470" i="1"/>
  <c r="J2469" i="1"/>
  <c r="F2469" i="1"/>
  <c r="J2468" i="1"/>
  <c r="F2468" i="1"/>
  <c r="J2467" i="1"/>
  <c r="F2467" i="1"/>
  <c r="J2466" i="1"/>
  <c r="F2466" i="1"/>
  <c r="J2465" i="1"/>
  <c r="F2465" i="1"/>
  <c r="J2464" i="1"/>
  <c r="F2464" i="1"/>
  <c r="J2463" i="1"/>
  <c r="F2463" i="1"/>
  <c r="J2462" i="1"/>
  <c r="F2462" i="1"/>
  <c r="M2455" i="1"/>
  <c r="J2455" i="1"/>
  <c r="E2455" i="1"/>
  <c r="L2440" i="1"/>
  <c r="L2439" i="1"/>
  <c r="L2435" i="1"/>
  <c r="M2433" i="1"/>
  <c r="I2433" i="1"/>
  <c r="H2433" i="1"/>
  <c r="G2433" i="1"/>
  <c r="E2433" i="1"/>
  <c r="D2433" i="1"/>
  <c r="J2432" i="1"/>
  <c r="F2432" i="1"/>
  <c r="J2431" i="1"/>
  <c r="F2431" i="1"/>
  <c r="J2430" i="1"/>
  <c r="F2430" i="1"/>
  <c r="J2429" i="1"/>
  <c r="F2429" i="1"/>
  <c r="J2428" i="1"/>
  <c r="F2428" i="1"/>
  <c r="J2427" i="1"/>
  <c r="F2427" i="1"/>
  <c r="J2426" i="1"/>
  <c r="F2426" i="1"/>
  <c r="J2425" i="1"/>
  <c r="F2425" i="1"/>
  <c r="J2424" i="1"/>
  <c r="F2424" i="1"/>
  <c r="J2423" i="1"/>
  <c r="F2423" i="1"/>
  <c r="J2422" i="1"/>
  <c r="F2422" i="1"/>
  <c r="J2421" i="1"/>
  <c r="F2421" i="1"/>
  <c r="J2420" i="1"/>
  <c r="F2420" i="1"/>
  <c r="J2419" i="1"/>
  <c r="F2419" i="1"/>
  <c r="J2418" i="1"/>
  <c r="F2418" i="1"/>
  <c r="J2417" i="1"/>
  <c r="F2417" i="1"/>
  <c r="J2416" i="1"/>
  <c r="F2416" i="1"/>
  <c r="J2415" i="1"/>
  <c r="F2415" i="1"/>
  <c r="J2414" i="1"/>
  <c r="F2414" i="1"/>
  <c r="J2413" i="1"/>
  <c r="F2413" i="1"/>
  <c r="J2412" i="1"/>
  <c r="F2412" i="1"/>
  <c r="J2411" i="1"/>
  <c r="F2411" i="1"/>
  <c r="J2410" i="1"/>
  <c r="F2410" i="1"/>
  <c r="J2409" i="1"/>
  <c r="F2409" i="1"/>
  <c r="J2408" i="1"/>
  <c r="F2408" i="1"/>
  <c r="J2407" i="1"/>
  <c r="F2407" i="1"/>
  <c r="J2406" i="1"/>
  <c r="F2406" i="1"/>
  <c r="J2405" i="1"/>
  <c r="F2405" i="1"/>
  <c r="J2404" i="1"/>
  <c r="F2404" i="1"/>
  <c r="J2403" i="1"/>
  <c r="F2403" i="1"/>
  <c r="J2402" i="1"/>
  <c r="F2402" i="1"/>
  <c r="J2401" i="1"/>
  <c r="F2401" i="1"/>
  <c r="J2400" i="1"/>
  <c r="F2400" i="1"/>
  <c r="J2399" i="1"/>
  <c r="F2399" i="1"/>
  <c r="J2398" i="1"/>
  <c r="F2398" i="1"/>
  <c r="J2397" i="1"/>
  <c r="F2397" i="1"/>
  <c r="J2396" i="1"/>
  <c r="F2396" i="1"/>
  <c r="J2395" i="1"/>
  <c r="F2395" i="1"/>
  <c r="J2394" i="1"/>
  <c r="F2394" i="1"/>
  <c r="J2393" i="1"/>
  <c r="F2393" i="1"/>
  <c r="J2392" i="1"/>
  <c r="F2392" i="1"/>
  <c r="J2391" i="1"/>
  <c r="F2391" i="1"/>
  <c r="J2390" i="1"/>
  <c r="F2390" i="1"/>
  <c r="J2389" i="1"/>
  <c r="F2389" i="1"/>
  <c r="J2388" i="1"/>
  <c r="F2388" i="1"/>
  <c r="J2387" i="1"/>
  <c r="F2387" i="1"/>
  <c r="J2386" i="1"/>
  <c r="F2386" i="1"/>
  <c r="J2385" i="1"/>
  <c r="F2385" i="1"/>
  <c r="J2384" i="1"/>
  <c r="F2384" i="1"/>
  <c r="J2383" i="1"/>
  <c r="F2383" i="1"/>
  <c r="J2382" i="1"/>
  <c r="F2382" i="1"/>
  <c r="J2381" i="1"/>
  <c r="F2381" i="1"/>
  <c r="J2380" i="1"/>
  <c r="F2380" i="1"/>
  <c r="J2379" i="1"/>
  <c r="F2379" i="1"/>
  <c r="J2378" i="1"/>
  <c r="F2378" i="1"/>
  <c r="J2377" i="1"/>
  <c r="F2377" i="1"/>
  <c r="J2376" i="1"/>
  <c r="F2376" i="1"/>
  <c r="J2375" i="1"/>
  <c r="F2375" i="1"/>
  <c r="J2374" i="1"/>
  <c r="F2374" i="1"/>
  <c r="J2373" i="1"/>
  <c r="F2373" i="1"/>
  <c r="J2372" i="1"/>
  <c r="F2372" i="1"/>
  <c r="J2371" i="1"/>
  <c r="J2433" i="1" s="1"/>
  <c r="F2371" i="1"/>
  <c r="M2364" i="1"/>
  <c r="L2349" i="1" s="1"/>
  <c r="J2364" i="1"/>
  <c r="E2364" i="1"/>
  <c r="L2348" i="1"/>
  <c r="L2344" i="1"/>
  <c r="M2342" i="1"/>
  <c r="I2342" i="1"/>
  <c r="H2342" i="1"/>
  <c r="G2342" i="1"/>
  <c r="E2342" i="1"/>
  <c r="D2342" i="1"/>
  <c r="J2341" i="1"/>
  <c r="F2341" i="1"/>
  <c r="J2340" i="1"/>
  <c r="F2340" i="1"/>
  <c r="J2339" i="1"/>
  <c r="F2339" i="1"/>
  <c r="J2338" i="1"/>
  <c r="F2338" i="1"/>
  <c r="J2337" i="1"/>
  <c r="F2337" i="1"/>
  <c r="J2336" i="1"/>
  <c r="F2336" i="1"/>
  <c r="J2335" i="1"/>
  <c r="F2335" i="1"/>
  <c r="J2334" i="1"/>
  <c r="F2334" i="1"/>
  <c r="J2333" i="1"/>
  <c r="F2333" i="1"/>
  <c r="J2332" i="1"/>
  <c r="F2332" i="1"/>
  <c r="J2331" i="1"/>
  <c r="F2331" i="1"/>
  <c r="J2330" i="1"/>
  <c r="F2330" i="1"/>
  <c r="J2329" i="1"/>
  <c r="F2329" i="1"/>
  <c r="J2328" i="1"/>
  <c r="F2328" i="1"/>
  <c r="J2327" i="1"/>
  <c r="F2327" i="1"/>
  <c r="J2326" i="1"/>
  <c r="F2326" i="1"/>
  <c r="J2325" i="1"/>
  <c r="F2325" i="1"/>
  <c r="J2324" i="1"/>
  <c r="F2324" i="1"/>
  <c r="J2323" i="1"/>
  <c r="F2323" i="1"/>
  <c r="J2322" i="1"/>
  <c r="F2322" i="1"/>
  <c r="J2321" i="1"/>
  <c r="F2321" i="1"/>
  <c r="J2320" i="1"/>
  <c r="F2320" i="1"/>
  <c r="J2319" i="1"/>
  <c r="F2319" i="1"/>
  <c r="J2318" i="1"/>
  <c r="F2318" i="1"/>
  <c r="J2317" i="1"/>
  <c r="F2317" i="1"/>
  <c r="J2316" i="1"/>
  <c r="F2316" i="1"/>
  <c r="J2315" i="1"/>
  <c r="F2315" i="1"/>
  <c r="J2314" i="1"/>
  <c r="F2314" i="1"/>
  <c r="J2313" i="1"/>
  <c r="F2313" i="1"/>
  <c r="J2312" i="1"/>
  <c r="F2312" i="1"/>
  <c r="J2311" i="1"/>
  <c r="F2311" i="1"/>
  <c r="J2310" i="1"/>
  <c r="F2310" i="1"/>
  <c r="J2309" i="1"/>
  <c r="F2309" i="1"/>
  <c r="J2308" i="1"/>
  <c r="F2308" i="1"/>
  <c r="J2307" i="1"/>
  <c r="F2307" i="1"/>
  <c r="J2306" i="1"/>
  <c r="F2306" i="1"/>
  <c r="J2305" i="1"/>
  <c r="F2305" i="1"/>
  <c r="J2304" i="1"/>
  <c r="F2304" i="1"/>
  <c r="J2303" i="1"/>
  <c r="F2303" i="1"/>
  <c r="J2302" i="1"/>
  <c r="F2302" i="1"/>
  <c r="J2301" i="1"/>
  <c r="F2301" i="1"/>
  <c r="J2300" i="1"/>
  <c r="F2300" i="1"/>
  <c r="J2299" i="1"/>
  <c r="F2299" i="1"/>
  <c r="J2298" i="1"/>
  <c r="F2298" i="1"/>
  <c r="J2297" i="1"/>
  <c r="F2297" i="1"/>
  <c r="J2296" i="1"/>
  <c r="F2296" i="1"/>
  <c r="J2295" i="1"/>
  <c r="F2295" i="1"/>
  <c r="J2294" i="1"/>
  <c r="F2294" i="1"/>
  <c r="J2293" i="1"/>
  <c r="F2293" i="1"/>
  <c r="J2292" i="1"/>
  <c r="F2292" i="1"/>
  <c r="J2291" i="1"/>
  <c r="F2291" i="1"/>
  <c r="J2290" i="1"/>
  <c r="F2290" i="1"/>
  <c r="J2289" i="1"/>
  <c r="F2289" i="1"/>
  <c r="J2288" i="1"/>
  <c r="F2288" i="1"/>
  <c r="J2287" i="1"/>
  <c r="F2287" i="1"/>
  <c r="J2286" i="1"/>
  <c r="F2286" i="1"/>
  <c r="J2285" i="1"/>
  <c r="F2285" i="1"/>
  <c r="J2284" i="1"/>
  <c r="F2284" i="1"/>
  <c r="J2283" i="1"/>
  <c r="F2283" i="1"/>
  <c r="J2282" i="1"/>
  <c r="F2282" i="1"/>
  <c r="J2281" i="1"/>
  <c r="F2281" i="1"/>
  <c r="J2280" i="1"/>
  <c r="F2280" i="1"/>
  <c r="M2273" i="1"/>
  <c r="J2273" i="1"/>
  <c r="E2273" i="1"/>
  <c r="L2257" i="1" s="1"/>
  <c r="L2258" i="1"/>
  <c r="L2253" i="1"/>
  <c r="M2251" i="1"/>
  <c r="I2251" i="1"/>
  <c r="H2251" i="1"/>
  <c r="G2251" i="1"/>
  <c r="E2251" i="1"/>
  <c r="D2251" i="1"/>
  <c r="J2250" i="1"/>
  <c r="F2250" i="1"/>
  <c r="J2249" i="1"/>
  <c r="F2249" i="1"/>
  <c r="J2248" i="1"/>
  <c r="F2248" i="1"/>
  <c r="J2247" i="1"/>
  <c r="F2247" i="1"/>
  <c r="J2246" i="1"/>
  <c r="F2246" i="1"/>
  <c r="J2245" i="1"/>
  <c r="F2245" i="1"/>
  <c r="J2244" i="1"/>
  <c r="F2244" i="1"/>
  <c r="J2243" i="1"/>
  <c r="F2243" i="1"/>
  <c r="J2242" i="1"/>
  <c r="F2242" i="1"/>
  <c r="J2241" i="1"/>
  <c r="F2241" i="1"/>
  <c r="J2240" i="1"/>
  <c r="F2240" i="1"/>
  <c r="J2239" i="1"/>
  <c r="F2239" i="1"/>
  <c r="J2238" i="1"/>
  <c r="F2238" i="1"/>
  <c r="J2237" i="1"/>
  <c r="F2237" i="1"/>
  <c r="J2236" i="1"/>
  <c r="F2236" i="1"/>
  <c r="J2235" i="1"/>
  <c r="F2235" i="1"/>
  <c r="J2234" i="1"/>
  <c r="F2234" i="1"/>
  <c r="J2233" i="1"/>
  <c r="F2233" i="1"/>
  <c r="J2232" i="1"/>
  <c r="F2232" i="1"/>
  <c r="J2231" i="1"/>
  <c r="F2231" i="1"/>
  <c r="J2230" i="1"/>
  <c r="F2230" i="1"/>
  <c r="J2229" i="1"/>
  <c r="F2229" i="1"/>
  <c r="J2228" i="1"/>
  <c r="F2228" i="1"/>
  <c r="J2227" i="1"/>
  <c r="F2227" i="1"/>
  <c r="J2226" i="1"/>
  <c r="F2226" i="1"/>
  <c r="J2225" i="1"/>
  <c r="F2225" i="1"/>
  <c r="J2224" i="1"/>
  <c r="F2224" i="1"/>
  <c r="J2223" i="1"/>
  <c r="F2223" i="1"/>
  <c r="J2222" i="1"/>
  <c r="F2222" i="1"/>
  <c r="J2221" i="1"/>
  <c r="F2221" i="1"/>
  <c r="J2220" i="1"/>
  <c r="F2220" i="1"/>
  <c r="J2219" i="1"/>
  <c r="F2219" i="1"/>
  <c r="J2218" i="1"/>
  <c r="F2218" i="1"/>
  <c r="J2217" i="1"/>
  <c r="F2217" i="1"/>
  <c r="J2216" i="1"/>
  <c r="F2216" i="1"/>
  <c r="J2215" i="1"/>
  <c r="F2215" i="1"/>
  <c r="J2214" i="1"/>
  <c r="F2214" i="1"/>
  <c r="J2213" i="1"/>
  <c r="F2213" i="1"/>
  <c r="J2212" i="1"/>
  <c r="F2212" i="1"/>
  <c r="J2211" i="1"/>
  <c r="F2211" i="1"/>
  <c r="J2210" i="1"/>
  <c r="F2210" i="1"/>
  <c r="J2209" i="1"/>
  <c r="F2209" i="1"/>
  <c r="J2208" i="1"/>
  <c r="F2208" i="1"/>
  <c r="J2207" i="1"/>
  <c r="F2207" i="1"/>
  <c r="J2206" i="1"/>
  <c r="F2206" i="1"/>
  <c r="J2205" i="1"/>
  <c r="F2205" i="1"/>
  <c r="J2204" i="1"/>
  <c r="F2204" i="1"/>
  <c r="J2203" i="1"/>
  <c r="F2203" i="1"/>
  <c r="J2202" i="1"/>
  <c r="F2202" i="1"/>
  <c r="J2201" i="1"/>
  <c r="F2201" i="1"/>
  <c r="J2200" i="1"/>
  <c r="F2200" i="1"/>
  <c r="J2199" i="1"/>
  <c r="F2199" i="1"/>
  <c r="J2198" i="1"/>
  <c r="F2198" i="1"/>
  <c r="J2197" i="1"/>
  <c r="F2197" i="1"/>
  <c r="J2196" i="1"/>
  <c r="F2196" i="1"/>
  <c r="J2195" i="1"/>
  <c r="F2195" i="1"/>
  <c r="J2194" i="1"/>
  <c r="F2194" i="1"/>
  <c r="J2193" i="1"/>
  <c r="F2193" i="1"/>
  <c r="J2192" i="1"/>
  <c r="F2192" i="1"/>
  <c r="J2191" i="1"/>
  <c r="F2191" i="1"/>
  <c r="J2190" i="1"/>
  <c r="F2190" i="1"/>
  <c r="J2189" i="1"/>
  <c r="F2189" i="1"/>
  <c r="M2182" i="1"/>
  <c r="J2182" i="1"/>
  <c r="E2182" i="1"/>
  <c r="L2167" i="1"/>
  <c r="L2166" i="1"/>
  <c r="L2162" i="1"/>
  <c r="M2160" i="1"/>
  <c r="I2160" i="1"/>
  <c r="H2160" i="1"/>
  <c r="G2160" i="1"/>
  <c r="E2160" i="1"/>
  <c r="D2160" i="1"/>
  <c r="J2159" i="1"/>
  <c r="F2159" i="1"/>
  <c r="J2158" i="1"/>
  <c r="F2158" i="1"/>
  <c r="J2157" i="1"/>
  <c r="F2157" i="1"/>
  <c r="J2156" i="1"/>
  <c r="F2156" i="1"/>
  <c r="J2155" i="1"/>
  <c r="F2155" i="1"/>
  <c r="J2154" i="1"/>
  <c r="F2154" i="1"/>
  <c r="J2153" i="1"/>
  <c r="F2153" i="1"/>
  <c r="J2152" i="1"/>
  <c r="F2152" i="1"/>
  <c r="J2151" i="1"/>
  <c r="F2151" i="1"/>
  <c r="J2150" i="1"/>
  <c r="F2150" i="1"/>
  <c r="J2149" i="1"/>
  <c r="F2149" i="1"/>
  <c r="J2148" i="1"/>
  <c r="F2148" i="1"/>
  <c r="J2147" i="1"/>
  <c r="F2147" i="1"/>
  <c r="J2146" i="1"/>
  <c r="F2146" i="1"/>
  <c r="J2145" i="1"/>
  <c r="F2145" i="1"/>
  <c r="J2144" i="1"/>
  <c r="F2144" i="1"/>
  <c r="J2143" i="1"/>
  <c r="F2143" i="1"/>
  <c r="J2142" i="1"/>
  <c r="F2142" i="1"/>
  <c r="J2141" i="1"/>
  <c r="F2141" i="1"/>
  <c r="J2140" i="1"/>
  <c r="F2140" i="1"/>
  <c r="J2139" i="1"/>
  <c r="F2139" i="1"/>
  <c r="J2138" i="1"/>
  <c r="F2138" i="1"/>
  <c r="J2137" i="1"/>
  <c r="F2137" i="1"/>
  <c r="J2136" i="1"/>
  <c r="F2136" i="1"/>
  <c r="J2135" i="1"/>
  <c r="F2135" i="1"/>
  <c r="J2134" i="1"/>
  <c r="F2134" i="1"/>
  <c r="J2133" i="1"/>
  <c r="F2133" i="1"/>
  <c r="J2132" i="1"/>
  <c r="F2132" i="1"/>
  <c r="J2131" i="1"/>
  <c r="F2131" i="1"/>
  <c r="J2130" i="1"/>
  <c r="F2130" i="1"/>
  <c r="J2129" i="1"/>
  <c r="F2129" i="1"/>
  <c r="J2128" i="1"/>
  <c r="F2128" i="1"/>
  <c r="J2127" i="1"/>
  <c r="F2127" i="1"/>
  <c r="J2126" i="1"/>
  <c r="F2126" i="1"/>
  <c r="J2125" i="1"/>
  <c r="F2125" i="1"/>
  <c r="J2124" i="1"/>
  <c r="F2124" i="1"/>
  <c r="J2123" i="1"/>
  <c r="F2123" i="1"/>
  <c r="J2122" i="1"/>
  <c r="F2122" i="1"/>
  <c r="J2121" i="1"/>
  <c r="F2121" i="1"/>
  <c r="J2120" i="1"/>
  <c r="F2120" i="1"/>
  <c r="J2119" i="1"/>
  <c r="F2119" i="1"/>
  <c r="J2118" i="1"/>
  <c r="F2118" i="1"/>
  <c r="J2117" i="1"/>
  <c r="F2117" i="1"/>
  <c r="J2116" i="1"/>
  <c r="F2116" i="1"/>
  <c r="J2115" i="1"/>
  <c r="F2115" i="1"/>
  <c r="J2114" i="1"/>
  <c r="F2114" i="1"/>
  <c r="J2113" i="1"/>
  <c r="F2113" i="1"/>
  <c r="J2112" i="1"/>
  <c r="F2112" i="1"/>
  <c r="J2111" i="1"/>
  <c r="F2111" i="1"/>
  <c r="J2110" i="1"/>
  <c r="F2110" i="1"/>
  <c r="J2109" i="1"/>
  <c r="F2109" i="1"/>
  <c r="J2108" i="1"/>
  <c r="F2108" i="1"/>
  <c r="J2107" i="1"/>
  <c r="F2107" i="1"/>
  <c r="J2106" i="1"/>
  <c r="F2106" i="1"/>
  <c r="J2105" i="1"/>
  <c r="F2105" i="1"/>
  <c r="J2104" i="1"/>
  <c r="F2104" i="1"/>
  <c r="J2103" i="1"/>
  <c r="F2103" i="1"/>
  <c r="J2102" i="1"/>
  <c r="F2102" i="1"/>
  <c r="J2101" i="1"/>
  <c r="F2101" i="1"/>
  <c r="J2100" i="1"/>
  <c r="F2100" i="1"/>
  <c r="J2099" i="1"/>
  <c r="F2099" i="1"/>
  <c r="J2098" i="1"/>
  <c r="F2098" i="1"/>
  <c r="M2091" i="1"/>
  <c r="L2076" i="1" s="1"/>
  <c r="J2091" i="1"/>
  <c r="E2091" i="1"/>
  <c r="L2075" i="1"/>
  <c r="L2071" i="1"/>
  <c r="M2069" i="1"/>
  <c r="I2069" i="1"/>
  <c r="H2069" i="1"/>
  <c r="G2069" i="1"/>
  <c r="E2069" i="1"/>
  <c r="D2069" i="1"/>
  <c r="J2068" i="1"/>
  <c r="F2068" i="1"/>
  <c r="J2067" i="1"/>
  <c r="F2067" i="1"/>
  <c r="J2066" i="1"/>
  <c r="F2066" i="1"/>
  <c r="J2065" i="1"/>
  <c r="F2065" i="1"/>
  <c r="J2064" i="1"/>
  <c r="F2064" i="1"/>
  <c r="J2063" i="1"/>
  <c r="F2063" i="1"/>
  <c r="J2062" i="1"/>
  <c r="F2062" i="1"/>
  <c r="J2061" i="1"/>
  <c r="F2061" i="1"/>
  <c r="J2060" i="1"/>
  <c r="F2060" i="1"/>
  <c r="J2059" i="1"/>
  <c r="F2059" i="1"/>
  <c r="J2058" i="1"/>
  <c r="F2058" i="1"/>
  <c r="J2057" i="1"/>
  <c r="F2057" i="1"/>
  <c r="J2056" i="1"/>
  <c r="F2056" i="1"/>
  <c r="J2055" i="1"/>
  <c r="F2055" i="1"/>
  <c r="J2054" i="1"/>
  <c r="F2054" i="1"/>
  <c r="J2053" i="1"/>
  <c r="F2053" i="1"/>
  <c r="J2052" i="1"/>
  <c r="F2052" i="1"/>
  <c r="J2051" i="1"/>
  <c r="F2051" i="1"/>
  <c r="J2050" i="1"/>
  <c r="F2050" i="1"/>
  <c r="J2049" i="1"/>
  <c r="F2049" i="1"/>
  <c r="J2048" i="1"/>
  <c r="F2048" i="1"/>
  <c r="J2047" i="1"/>
  <c r="F2047" i="1"/>
  <c r="J2046" i="1"/>
  <c r="F2046" i="1"/>
  <c r="J2045" i="1"/>
  <c r="F2045" i="1"/>
  <c r="J2044" i="1"/>
  <c r="F2044" i="1"/>
  <c r="J2043" i="1"/>
  <c r="F2043" i="1"/>
  <c r="J2042" i="1"/>
  <c r="F2042" i="1"/>
  <c r="J2041" i="1"/>
  <c r="F2041" i="1"/>
  <c r="J2040" i="1"/>
  <c r="F2040" i="1"/>
  <c r="J2039" i="1"/>
  <c r="F2039" i="1"/>
  <c r="J2038" i="1"/>
  <c r="F2038" i="1"/>
  <c r="J2037" i="1"/>
  <c r="F2037" i="1"/>
  <c r="J2036" i="1"/>
  <c r="F2036" i="1"/>
  <c r="J2035" i="1"/>
  <c r="F2035" i="1"/>
  <c r="J2034" i="1"/>
  <c r="F2034" i="1"/>
  <c r="J2033" i="1"/>
  <c r="F2033" i="1"/>
  <c r="J2032" i="1"/>
  <c r="F2032" i="1"/>
  <c r="J2031" i="1"/>
  <c r="F2031" i="1"/>
  <c r="J2030" i="1"/>
  <c r="F2030" i="1"/>
  <c r="J2029" i="1"/>
  <c r="F2029" i="1"/>
  <c r="J2028" i="1"/>
  <c r="F2028" i="1"/>
  <c r="J2027" i="1"/>
  <c r="F2027" i="1"/>
  <c r="J2026" i="1"/>
  <c r="F2026" i="1"/>
  <c r="J2025" i="1"/>
  <c r="F2025" i="1"/>
  <c r="J2024" i="1"/>
  <c r="F2024" i="1"/>
  <c r="J2023" i="1"/>
  <c r="F2023" i="1"/>
  <c r="J2022" i="1"/>
  <c r="F2022" i="1"/>
  <c r="J2021" i="1"/>
  <c r="F2021" i="1"/>
  <c r="J2020" i="1"/>
  <c r="F2020" i="1"/>
  <c r="J2019" i="1"/>
  <c r="F2019" i="1"/>
  <c r="J2018" i="1"/>
  <c r="F2018" i="1"/>
  <c r="J2017" i="1"/>
  <c r="F2017" i="1"/>
  <c r="J2016" i="1"/>
  <c r="F2016" i="1"/>
  <c r="J2015" i="1"/>
  <c r="F2015" i="1"/>
  <c r="J2014" i="1"/>
  <c r="F2014" i="1"/>
  <c r="J2013" i="1"/>
  <c r="F2013" i="1"/>
  <c r="J2012" i="1"/>
  <c r="F2012" i="1"/>
  <c r="J2011" i="1"/>
  <c r="F2011" i="1"/>
  <c r="J2010" i="1"/>
  <c r="F2010" i="1"/>
  <c r="J2009" i="1"/>
  <c r="F2009" i="1"/>
  <c r="J2008" i="1"/>
  <c r="F2008" i="1"/>
  <c r="J2007" i="1"/>
  <c r="F2007" i="1"/>
  <c r="M2000" i="1"/>
  <c r="L1985" i="1" s="1"/>
  <c r="J2000" i="1"/>
  <c r="E2000" i="1"/>
  <c r="L1984" i="1"/>
  <c r="L1980" i="1"/>
  <c r="M1978" i="1"/>
  <c r="I1978" i="1"/>
  <c r="H1978" i="1"/>
  <c r="G1978" i="1"/>
  <c r="E1978" i="1"/>
  <c r="D1978" i="1"/>
  <c r="J1977" i="1"/>
  <c r="F1977" i="1"/>
  <c r="J1976" i="1"/>
  <c r="F1976" i="1"/>
  <c r="J1975" i="1"/>
  <c r="F1975" i="1"/>
  <c r="J1974" i="1"/>
  <c r="F1974" i="1"/>
  <c r="J1973" i="1"/>
  <c r="F1973" i="1"/>
  <c r="J1972" i="1"/>
  <c r="F1972" i="1"/>
  <c r="J1971" i="1"/>
  <c r="F1971" i="1"/>
  <c r="J1970" i="1"/>
  <c r="F1970" i="1"/>
  <c r="J1969" i="1"/>
  <c r="F1969" i="1"/>
  <c r="J1968" i="1"/>
  <c r="F1968" i="1"/>
  <c r="J1967" i="1"/>
  <c r="F1967" i="1"/>
  <c r="J1966" i="1"/>
  <c r="F1966" i="1"/>
  <c r="J1965" i="1"/>
  <c r="F1965" i="1"/>
  <c r="J1964" i="1"/>
  <c r="F1964" i="1"/>
  <c r="J1963" i="1"/>
  <c r="F1963" i="1"/>
  <c r="J1962" i="1"/>
  <c r="F1962" i="1"/>
  <c r="J1961" i="1"/>
  <c r="F1961" i="1"/>
  <c r="J1960" i="1"/>
  <c r="F1960" i="1"/>
  <c r="J1959" i="1"/>
  <c r="F1959" i="1"/>
  <c r="J1958" i="1"/>
  <c r="F1958" i="1"/>
  <c r="J1957" i="1"/>
  <c r="F1957" i="1"/>
  <c r="J1956" i="1"/>
  <c r="F1956" i="1"/>
  <c r="J1955" i="1"/>
  <c r="F1955" i="1"/>
  <c r="J1954" i="1"/>
  <c r="F1954" i="1"/>
  <c r="J1953" i="1"/>
  <c r="F1953" i="1"/>
  <c r="J1952" i="1"/>
  <c r="F1952" i="1"/>
  <c r="J1951" i="1"/>
  <c r="F1951" i="1"/>
  <c r="J1950" i="1"/>
  <c r="F1950" i="1"/>
  <c r="J1949" i="1"/>
  <c r="F1949" i="1"/>
  <c r="J1948" i="1"/>
  <c r="F1948" i="1"/>
  <c r="J1947" i="1"/>
  <c r="F1947" i="1"/>
  <c r="J1946" i="1"/>
  <c r="F1946" i="1"/>
  <c r="J1945" i="1"/>
  <c r="F1945" i="1"/>
  <c r="J1944" i="1"/>
  <c r="F1944" i="1"/>
  <c r="J1943" i="1"/>
  <c r="F1943" i="1"/>
  <c r="J1942" i="1"/>
  <c r="F1942" i="1"/>
  <c r="J1941" i="1"/>
  <c r="F1941" i="1"/>
  <c r="J1940" i="1"/>
  <c r="F1940" i="1"/>
  <c r="J1939" i="1"/>
  <c r="F1939" i="1"/>
  <c r="J1938" i="1"/>
  <c r="F1938" i="1"/>
  <c r="J1937" i="1"/>
  <c r="F1937" i="1"/>
  <c r="J1936" i="1"/>
  <c r="F1936" i="1"/>
  <c r="J1935" i="1"/>
  <c r="F1935" i="1"/>
  <c r="J1934" i="1"/>
  <c r="F1934" i="1"/>
  <c r="J1933" i="1"/>
  <c r="F1933" i="1"/>
  <c r="J1932" i="1"/>
  <c r="F1932" i="1"/>
  <c r="J1931" i="1"/>
  <c r="F1931" i="1"/>
  <c r="J1930" i="1"/>
  <c r="F1930" i="1"/>
  <c r="J1929" i="1"/>
  <c r="F1929" i="1"/>
  <c r="J1928" i="1"/>
  <c r="F1928" i="1"/>
  <c r="J1927" i="1"/>
  <c r="F1927" i="1"/>
  <c r="J1926" i="1"/>
  <c r="F1926" i="1"/>
  <c r="J1925" i="1"/>
  <c r="F1925" i="1"/>
  <c r="J1924" i="1"/>
  <c r="F1924" i="1"/>
  <c r="J1923" i="1"/>
  <c r="F1923" i="1"/>
  <c r="J1922" i="1"/>
  <c r="F1922" i="1"/>
  <c r="J1921" i="1"/>
  <c r="F1921" i="1"/>
  <c r="J1920" i="1"/>
  <c r="F1920" i="1"/>
  <c r="J1919" i="1"/>
  <c r="F1919" i="1"/>
  <c r="J1918" i="1"/>
  <c r="F1918" i="1"/>
  <c r="J1917" i="1"/>
  <c r="F1917" i="1"/>
  <c r="J1916" i="1"/>
  <c r="F1916" i="1"/>
  <c r="M1909" i="1"/>
  <c r="L1894" i="1" s="1"/>
  <c r="J1909" i="1"/>
  <c r="E1909" i="1"/>
  <c r="L1893" i="1"/>
  <c r="L1889" i="1"/>
  <c r="M1887" i="1"/>
  <c r="I1887" i="1"/>
  <c r="H1887" i="1"/>
  <c r="G1887" i="1"/>
  <c r="E1887" i="1"/>
  <c r="D1887" i="1"/>
  <c r="J1886" i="1"/>
  <c r="F1886" i="1"/>
  <c r="J1885" i="1"/>
  <c r="F1885" i="1"/>
  <c r="J1884" i="1"/>
  <c r="F1884" i="1"/>
  <c r="J1883" i="1"/>
  <c r="F1883" i="1"/>
  <c r="J1882" i="1"/>
  <c r="F1882" i="1"/>
  <c r="J1881" i="1"/>
  <c r="F1881" i="1"/>
  <c r="J1880" i="1"/>
  <c r="F1880" i="1"/>
  <c r="J1879" i="1"/>
  <c r="F1879" i="1"/>
  <c r="J1878" i="1"/>
  <c r="F1878" i="1"/>
  <c r="J1877" i="1"/>
  <c r="F1877" i="1"/>
  <c r="J1876" i="1"/>
  <c r="F1876" i="1"/>
  <c r="J1875" i="1"/>
  <c r="F1875" i="1"/>
  <c r="J1874" i="1"/>
  <c r="F1874" i="1"/>
  <c r="J1873" i="1"/>
  <c r="F1873" i="1"/>
  <c r="J1872" i="1"/>
  <c r="F1872" i="1"/>
  <c r="J1871" i="1"/>
  <c r="F1871" i="1"/>
  <c r="J1870" i="1"/>
  <c r="F1870" i="1"/>
  <c r="J1869" i="1"/>
  <c r="F1869" i="1"/>
  <c r="J1868" i="1"/>
  <c r="F1868" i="1"/>
  <c r="J1867" i="1"/>
  <c r="F1867" i="1"/>
  <c r="J1866" i="1"/>
  <c r="F1866" i="1"/>
  <c r="J1865" i="1"/>
  <c r="F1865" i="1"/>
  <c r="J1864" i="1"/>
  <c r="F1864" i="1"/>
  <c r="J1863" i="1"/>
  <c r="F1863" i="1"/>
  <c r="J1862" i="1"/>
  <c r="F1862" i="1"/>
  <c r="J1861" i="1"/>
  <c r="F1861" i="1"/>
  <c r="J1860" i="1"/>
  <c r="F1860" i="1"/>
  <c r="J1859" i="1"/>
  <c r="F1859" i="1"/>
  <c r="J1858" i="1"/>
  <c r="F1858" i="1"/>
  <c r="J1857" i="1"/>
  <c r="F1857" i="1"/>
  <c r="J1856" i="1"/>
  <c r="F1856" i="1"/>
  <c r="J1855" i="1"/>
  <c r="F1855" i="1"/>
  <c r="J1854" i="1"/>
  <c r="F1854" i="1"/>
  <c r="J1853" i="1"/>
  <c r="F1853" i="1"/>
  <c r="J1852" i="1"/>
  <c r="F1852" i="1"/>
  <c r="J1851" i="1"/>
  <c r="F1851" i="1"/>
  <c r="J1850" i="1"/>
  <c r="F1850" i="1"/>
  <c r="J1849" i="1"/>
  <c r="F1849" i="1"/>
  <c r="J1848" i="1"/>
  <c r="F1848" i="1"/>
  <c r="J1847" i="1"/>
  <c r="F1847" i="1"/>
  <c r="J1846" i="1"/>
  <c r="F1846" i="1"/>
  <c r="J1845" i="1"/>
  <c r="F1845" i="1"/>
  <c r="J1844" i="1"/>
  <c r="F1844" i="1"/>
  <c r="J1843" i="1"/>
  <c r="F1843" i="1"/>
  <c r="J1842" i="1"/>
  <c r="F1842" i="1"/>
  <c r="J1841" i="1"/>
  <c r="F1841" i="1"/>
  <c r="J1840" i="1"/>
  <c r="F1840" i="1"/>
  <c r="J1839" i="1"/>
  <c r="F1839" i="1"/>
  <c r="J1838" i="1"/>
  <c r="F1838" i="1"/>
  <c r="J1837" i="1"/>
  <c r="F1837" i="1"/>
  <c r="J1836" i="1"/>
  <c r="F1836" i="1"/>
  <c r="J1835" i="1"/>
  <c r="F1835" i="1"/>
  <c r="J1834" i="1"/>
  <c r="F1834" i="1"/>
  <c r="J1833" i="1"/>
  <c r="F1833" i="1"/>
  <c r="J1832" i="1"/>
  <c r="F1832" i="1"/>
  <c r="J1831" i="1"/>
  <c r="F1831" i="1"/>
  <c r="J1830" i="1"/>
  <c r="F1830" i="1"/>
  <c r="J1829" i="1"/>
  <c r="F1829" i="1"/>
  <c r="J1828" i="1"/>
  <c r="F1828" i="1"/>
  <c r="J1827" i="1"/>
  <c r="F1827" i="1"/>
  <c r="J1826" i="1"/>
  <c r="F1826" i="1"/>
  <c r="J1825" i="1"/>
  <c r="J1887" i="1" s="1"/>
  <c r="F1825" i="1"/>
  <c r="M1818" i="1"/>
  <c r="L1803" i="1" s="1"/>
  <c r="J1818" i="1"/>
  <c r="E1818" i="1"/>
  <c r="L1802" i="1"/>
  <c r="L1798" i="1"/>
  <c r="M1796" i="1"/>
  <c r="I1796" i="1"/>
  <c r="H1796" i="1"/>
  <c r="G1796" i="1"/>
  <c r="E1796" i="1"/>
  <c r="D1796" i="1"/>
  <c r="J1795" i="1"/>
  <c r="F1795" i="1"/>
  <c r="J1794" i="1"/>
  <c r="F1794" i="1"/>
  <c r="J1793" i="1"/>
  <c r="F1793" i="1"/>
  <c r="J1792" i="1"/>
  <c r="F1792" i="1"/>
  <c r="J1791" i="1"/>
  <c r="F1791" i="1"/>
  <c r="J1790" i="1"/>
  <c r="F1790" i="1"/>
  <c r="J1789" i="1"/>
  <c r="F1789" i="1"/>
  <c r="J1788" i="1"/>
  <c r="F1788" i="1"/>
  <c r="J1787" i="1"/>
  <c r="F1787" i="1"/>
  <c r="J1786" i="1"/>
  <c r="F1786" i="1"/>
  <c r="J1785" i="1"/>
  <c r="F1785" i="1"/>
  <c r="J1784" i="1"/>
  <c r="F1784" i="1"/>
  <c r="J1783" i="1"/>
  <c r="F1783" i="1"/>
  <c r="J1782" i="1"/>
  <c r="F1782" i="1"/>
  <c r="J1781" i="1"/>
  <c r="F1781" i="1"/>
  <c r="J1780" i="1"/>
  <c r="F1780" i="1"/>
  <c r="J1779" i="1"/>
  <c r="F1779" i="1"/>
  <c r="J1778" i="1"/>
  <c r="F1778" i="1"/>
  <c r="J1777" i="1"/>
  <c r="F1777" i="1"/>
  <c r="J1776" i="1"/>
  <c r="F1776" i="1"/>
  <c r="J1775" i="1"/>
  <c r="F1775" i="1"/>
  <c r="J1774" i="1"/>
  <c r="F1774" i="1"/>
  <c r="J1773" i="1"/>
  <c r="F1773" i="1"/>
  <c r="J1772" i="1"/>
  <c r="F1772" i="1"/>
  <c r="J1771" i="1"/>
  <c r="F1771" i="1"/>
  <c r="J1770" i="1"/>
  <c r="F1770" i="1"/>
  <c r="J1769" i="1"/>
  <c r="F1769" i="1"/>
  <c r="J1768" i="1"/>
  <c r="F1768" i="1"/>
  <c r="J1767" i="1"/>
  <c r="F1767" i="1"/>
  <c r="J1766" i="1"/>
  <c r="F1766" i="1"/>
  <c r="J1765" i="1"/>
  <c r="F1765" i="1"/>
  <c r="J1764" i="1"/>
  <c r="F1764" i="1"/>
  <c r="J1763" i="1"/>
  <c r="F1763" i="1"/>
  <c r="J1762" i="1"/>
  <c r="F1762" i="1"/>
  <c r="J1761" i="1"/>
  <c r="F1761" i="1"/>
  <c r="J1760" i="1"/>
  <c r="F1760" i="1"/>
  <c r="J1759" i="1"/>
  <c r="F1759" i="1"/>
  <c r="J1758" i="1"/>
  <c r="F1758" i="1"/>
  <c r="J1757" i="1"/>
  <c r="F1757" i="1"/>
  <c r="J1756" i="1"/>
  <c r="F1756" i="1"/>
  <c r="J1755" i="1"/>
  <c r="F1755" i="1"/>
  <c r="J1754" i="1"/>
  <c r="F1754" i="1"/>
  <c r="J1753" i="1"/>
  <c r="F1753" i="1"/>
  <c r="J1752" i="1"/>
  <c r="F1752" i="1"/>
  <c r="J1751" i="1"/>
  <c r="F1751" i="1"/>
  <c r="J1750" i="1"/>
  <c r="F1750" i="1"/>
  <c r="J1749" i="1"/>
  <c r="F1749" i="1"/>
  <c r="J1748" i="1"/>
  <c r="F1748" i="1"/>
  <c r="J1747" i="1"/>
  <c r="F1747" i="1"/>
  <c r="J1746" i="1"/>
  <c r="F1746" i="1"/>
  <c r="J1745" i="1"/>
  <c r="F1745" i="1"/>
  <c r="J1744" i="1"/>
  <c r="F1744" i="1"/>
  <c r="J1743" i="1"/>
  <c r="F1743" i="1"/>
  <c r="J1742" i="1"/>
  <c r="F1742" i="1"/>
  <c r="J1741" i="1"/>
  <c r="F1741" i="1"/>
  <c r="J1740" i="1"/>
  <c r="F1740" i="1"/>
  <c r="J1739" i="1"/>
  <c r="F1739" i="1"/>
  <c r="J1738" i="1"/>
  <c r="F1738" i="1"/>
  <c r="J1737" i="1"/>
  <c r="F1737" i="1"/>
  <c r="J1736" i="1"/>
  <c r="F1736" i="1"/>
  <c r="J1735" i="1"/>
  <c r="F1735" i="1"/>
  <c r="J1734" i="1"/>
  <c r="F1734" i="1"/>
  <c r="F1796" i="1" s="1"/>
  <c r="M1727" i="1"/>
  <c r="J1727" i="1"/>
  <c r="E1727" i="1"/>
  <c r="L1711" i="1" s="1"/>
  <c r="L1712" i="1"/>
  <c r="L1707" i="1"/>
  <c r="M1705" i="1"/>
  <c r="I1705" i="1"/>
  <c r="H1705" i="1"/>
  <c r="G1705" i="1"/>
  <c r="E1705" i="1"/>
  <c r="D1705" i="1"/>
  <c r="J1704" i="1"/>
  <c r="F1704" i="1"/>
  <c r="J1703" i="1"/>
  <c r="F1703" i="1"/>
  <c r="J1702" i="1"/>
  <c r="F1702" i="1"/>
  <c r="J1701" i="1"/>
  <c r="F1701" i="1"/>
  <c r="J1700" i="1"/>
  <c r="F1700" i="1"/>
  <c r="J1699" i="1"/>
  <c r="F1699" i="1"/>
  <c r="J1698" i="1"/>
  <c r="F1698" i="1"/>
  <c r="J1697" i="1"/>
  <c r="F1697" i="1"/>
  <c r="J1696" i="1"/>
  <c r="F1696" i="1"/>
  <c r="J1695" i="1"/>
  <c r="F1695" i="1"/>
  <c r="J1694" i="1"/>
  <c r="F1694" i="1"/>
  <c r="J1693" i="1"/>
  <c r="F1693" i="1"/>
  <c r="J1692" i="1"/>
  <c r="F1692" i="1"/>
  <c r="J1691" i="1"/>
  <c r="F1691" i="1"/>
  <c r="J1690" i="1"/>
  <c r="F1690" i="1"/>
  <c r="J1689" i="1"/>
  <c r="F1689" i="1"/>
  <c r="J1688" i="1"/>
  <c r="F1688" i="1"/>
  <c r="J1687" i="1"/>
  <c r="F1687" i="1"/>
  <c r="J1686" i="1"/>
  <c r="F1686" i="1"/>
  <c r="J1685" i="1"/>
  <c r="F1685" i="1"/>
  <c r="J1684" i="1"/>
  <c r="F1684" i="1"/>
  <c r="J1683" i="1"/>
  <c r="F1683" i="1"/>
  <c r="J1682" i="1"/>
  <c r="F1682" i="1"/>
  <c r="J1681" i="1"/>
  <c r="F1681" i="1"/>
  <c r="J1680" i="1"/>
  <c r="F1680" i="1"/>
  <c r="J1679" i="1"/>
  <c r="F1679" i="1"/>
  <c r="J1678" i="1"/>
  <c r="F1678" i="1"/>
  <c r="J1677" i="1"/>
  <c r="F1677" i="1"/>
  <c r="J1676" i="1"/>
  <c r="F1676" i="1"/>
  <c r="J1675" i="1"/>
  <c r="F1675" i="1"/>
  <c r="J1674" i="1"/>
  <c r="F1674" i="1"/>
  <c r="J1673" i="1"/>
  <c r="F1673" i="1"/>
  <c r="J1672" i="1"/>
  <c r="F1672" i="1"/>
  <c r="J1671" i="1"/>
  <c r="F1671" i="1"/>
  <c r="J1670" i="1"/>
  <c r="F1670" i="1"/>
  <c r="J1669" i="1"/>
  <c r="F1669" i="1"/>
  <c r="J1668" i="1"/>
  <c r="F1668" i="1"/>
  <c r="J1667" i="1"/>
  <c r="F1667" i="1"/>
  <c r="J1666" i="1"/>
  <c r="F1666" i="1"/>
  <c r="J1665" i="1"/>
  <c r="F1665" i="1"/>
  <c r="J1664" i="1"/>
  <c r="F1664" i="1"/>
  <c r="J1663" i="1"/>
  <c r="F1663" i="1"/>
  <c r="J1662" i="1"/>
  <c r="F1662" i="1"/>
  <c r="J1661" i="1"/>
  <c r="F1661" i="1"/>
  <c r="J1660" i="1"/>
  <c r="F1660" i="1"/>
  <c r="J1659" i="1"/>
  <c r="F1659" i="1"/>
  <c r="J1658" i="1"/>
  <c r="F1658" i="1"/>
  <c r="J1657" i="1"/>
  <c r="F1657" i="1"/>
  <c r="J1656" i="1"/>
  <c r="F1656" i="1"/>
  <c r="J1655" i="1"/>
  <c r="F1655" i="1"/>
  <c r="J1654" i="1"/>
  <c r="F1654" i="1"/>
  <c r="J1653" i="1"/>
  <c r="F1653" i="1"/>
  <c r="J1652" i="1"/>
  <c r="F1652" i="1"/>
  <c r="J1651" i="1"/>
  <c r="F1651" i="1"/>
  <c r="J1650" i="1"/>
  <c r="F1650" i="1"/>
  <c r="J1649" i="1"/>
  <c r="F1649" i="1"/>
  <c r="J1648" i="1"/>
  <c r="F1648" i="1"/>
  <c r="J1647" i="1"/>
  <c r="F1647" i="1"/>
  <c r="J1646" i="1"/>
  <c r="F1646" i="1"/>
  <c r="J1645" i="1"/>
  <c r="F1645" i="1"/>
  <c r="J1644" i="1"/>
  <c r="F1644" i="1"/>
  <c r="J1643" i="1"/>
  <c r="J1705" i="1" s="1"/>
  <c r="F1643" i="1"/>
  <c r="M1636" i="1"/>
  <c r="L1621" i="1" s="1"/>
  <c r="J1636" i="1"/>
  <c r="E1636" i="1"/>
  <c r="L1620" i="1"/>
  <c r="L1616" i="1"/>
  <c r="M1614" i="1"/>
  <c r="I1614" i="1"/>
  <c r="H1614" i="1"/>
  <c r="G1614" i="1"/>
  <c r="E1614" i="1"/>
  <c r="D1614" i="1"/>
  <c r="J1613" i="1"/>
  <c r="F1613" i="1"/>
  <c r="J1612" i="1"/>
  <c r="F1612" i="1"/>
  <c r="J1611" i="1"/>
  <c r="F1611" i="1"/>
  <c r="J1610" i="1"/>
  <c r="F1610" i="1"/>
  <c r="J1609" i="1"/>
  <c r="F1609" i="1"/>
  <c r="J1608" i="1"/>
  <c r="F1608" i="1"/>
  <c r="J1607" i="1"/>
  <c r="F1607" i="1"/>
  <c r="J1606" i="1"/>
  <c r="F1606" i="1"/>
  <c r="J1605" i="1"/>
  <c r="F1605" i="1"/>
  <c r="J1604" i="1"/>
  <c r="F1604" i="1"/>
  <c r="J1603" i="1"/>
  <c r="F1603" i="1"/>
  <c r="J1602" i="1"/>
  <c r="F1602" i="1"/>
  <c r="J1601" i="1"/>
  <c r="F1601" i="1"/>
  <c r="J1600" i="1"/>
  <c r="F1600" i="1"/>
  <c r="J1599" i="1"/>
  <c r="F1599" i="1"/>
  <c r="J1598" i="1"/>
  <c r="F1598" i="1"/>
  <c r="J1597" i="1"/>
  <c r="F1597" i="1"/>
  <c r="J1596" i="1"/>
  <c r="F1596" i="1"/>
  <c r="J1595" i="1"/>
  <c r="F1595" i="1"/>
  <c r="J1594" i="1"/>
  <c r="F1594" i="1"/>
  <c r="J1593" i="1"/>
  <c r="F1593" i="1"/>
  <c r="J1592" i="1"/>
  <c r="F1592" i="1"/>
  <c r="J1591" i="1"/>
  <c r="F1591" i="1"/>
  <c r="J1590" i="1"/>
  <c r="F1590" i="1"/>
  <c r="J1589" i="1"/>
  <c r="F1589" i="1"/>
  <c r="J1588" i="1"/>
  <c r="F1588" i="1"/>
  <c r="J1587" i="1"/>
  <c r="F1587" i="1"/>
  <c r="J1586" i="1"/>
  <c r="F1586" i="1"/>
  <c r="J1585" i="1"/>
  <c r="F1585" i="1"/>
  <c r="J1584" i="1"/>
  <c r="F1584" i="1"/>
  <c r="J1583" i="1"/>
  <c r="F1583" i="1"/>
  <c r="J1582" i="1"/>
  <c r="F1582" i="1"/>
  <c r="J1581" i="1"/>
  <c r="F1581" i="1"/>
  <c r="J1580" i="1"/>
  <c r="F1580" i="1"/>
  <c r="J1579" i="1"/>
  <c r="F1579" i="1"/>
  <c r="J1578" i="1"/>
  <c r="F1578" i="1"/>
  <c r="J1577" i="1"/>
  <c r="F1577" i="1"/>
  <c r="J1576" i="1"/>
  <c r="F1576" i="1"/>
  <c r="J1575" i="1"/>
  <c r="F1575" i="1"/>
  <c r="J1574" i="1"/>
  <c r="F1574" i="1"/>
  <c r="J1573" i="1"/>
  <c r="F1573" i="1"/>
  <c r="J1572" i="1"/>
  <c r="F1572" i="1"/>
  <c r="J1571" i="1"/>
  <c r="F1571" i="1"/>
  <c r="J1570" i="1"/>
  <c r="F1570" i="1"/>
  <c r="J1569" i="1"/>
  <c r="F1569" i="1"/>
  <c r="J1568" i="1"/>
  <c r="F1568" i="1"/>
  <c r="J1567" i="1"/>
  <c r="F1567" i="1"/>
  <c r="J1566" i="1"/>
  <c r="F1566" i="1"/>
  <c r="J1565" i="1"/>
  <c r="F1565" i="1"/>
  <c r="J1564" i="1"/>
  <c r="F1564" i="1"/>
  <c r="J1563" i="1"/>
  <c r="F1563" i="1"/>
  <c r="J1562" i="1"/>
  <c r="F1562" i="1"/>
  <c r="J1561" i="1"/>
  <c r="F1561" i="1"/>
  <c r="J1560" i="1"/>
  <c r="F1560" i="1"/>
  <c r="J1559" i="1"/>
  <c r="F1559" i="1"/>
  <c r="J1558" i="1"/>
  <c r="F1558" i="1"/>
  <c r="J1557" i="1"/>
  <c r="F1557" i="1"/>
  <c r="J1556" i="1"/>
  <c r="F1556" i="1"/>
  <c r="J1555" i="1"/>
  <c r="F1555" i="1"/>
  <c r="J1554" i="1"/>
  <c r="F1554" i="1"/>
  <c r="J1553" i="1"/>
  <c r="F1553" i="1"/>
  <c r="J1552" i="1"/>
  <c r="F1552" i="1"/>
  <c r="M1545" i="1"/>
  <c r="J1545" i="1"/>
  <c r="E1545" i="1"/>
  <c r="L1529" i="1" s="1"/>
  <c r="L1530" i="1"/>
  <c r="L1525" i="1"/>
  <c r="M1523" i="1"/>
  <c r="I1523" i="1"/>
  <c r="H1523" i="1"/>
  <c r="G1523" i="1"/>
  <c r="E1523" i="1"/>
  <c r="D1523" i="1"/>
  <c r="J1522" i="1"/>
  <c r="F1522" i="1"/>
  <c r="J1521" i="1"/>
  <c r="F1521" i="1"/>
  <c r="J1520" i="1"/>
  <c r="F1520" i="1"/>
  <c r="J1519" i="1"/>
  <c r="F1519" i="1"/>
  <c r="J1518" i="1"/>
  <c r="F1518" i="1"/>
  <c r="J1517" i="1"/>
  <c r="F1517" i="1"/>
  <c r="J1516" i="1"/>
  <c r="F1516" i="1"/>
  <c r="J1515" i="1"/>
  <c r="F1515" i="1"/>
  <c r="J1514" i="1"/>
  <c r="F1514" i="1"/>
  <c r="J1513" i="1"/>
  <c r="F1513" i="1"/>
  <c r="J1512" i="1"/>
  <c r="F1512" i="1"/>
  <c r="J1511" i="1"/>
  <c r="F1511" i="1"/>
  <c r="J1510" i="1"/>
  <c r="F1510" i="1"/>
  <c r="J1509" i="1"/>
  <c r="F1509" i="1"/>
  <c r="J1508" i="1"/>
  <c r="F1508" i="1"/>
  <c r="J1507" i="1"/>
  <c r="F1507" i="1"/>
  <c r="J1506" i="1"/>
  <c r="F1506" i="1"/>
  <c r="J1505" i="1"/>
  <c r="F1505" i="1"/>
  <c r="J1504" i="1"/>
  <c r="F1504" i="1"/>
  <c r="J1503" i="1"/>
  <c r="F1503" i="1"/>
  <c r="J1502" i="1"/>
  <c r="F1502" i="1"/>
  <c r="J1501" i="1"/>
  <c r="F1501" i="1"/>
  <c r="J1500" i="1"/>
  <c r="F1500" i="1"/>
  <c r="J1499" i="1"/>
  <c r="F1499" i="1"/>
  <c r="J1498" i="1"/>
  <c r="F1498" i="1"/>
  <c r="J1497" i="1"/>
  <c r="F1497" i="1"/>
  <c r="J1496" i="1"/>
  <c r="F1496" i="1"/>
  <c r="J1495" i="1"/>
  <c r="F1495" i="1"/>
  <c r="J1494" i="1"/>
  <c r="F1494" i="1"/>
  <c r="J1493" i="1"/>
  <c r="F1493" i="1"/>
  <c r="J1492" i="1"/>
  <c r="F1492" i="1"/>
  <c r="J1491" i="1"/>
  <c r="F1491" i="1"/>
  <c r="J1490" i="1"/>
  <c r="F1490" i="1"/>
  <c r="J1489" i="1"/>
  <c r="F1489" i="1"/>
  <c r="J1488" i="1"/>
  <c r="F1488" i="1"/>
  <c r="J1487" i="1"/>
  <c r="F1487" i="1"/>
  <c r="J1486" i="1"/>
  <c r="F1486" i="1"/>
  <c r="J1485" i="1"/>
  <c r="F1485" i="1"/>
  <c r="J1484" i="1"/>
  <c r="F1484" i="1"/>
  <c r="J1483" i="1"/>
  <c r="F1483" i="1"/>
  <c r="J1482" i="1"/>
  <c r="F1482" i="1"/>
  <c r="J1481" i="1"/>
  <c r="F1481" i="1"/>
  <c r="J1480" i="1"/>
  <c r="F1480" i="1"/>
  <c r="J1479" i="1"/>
  <c r="F1479" i="1"/>
  <c r="J1478" i="1"/>
  <c r="F1478" i="1"/>
  <c r="J1477" i="1"/>
  <c r="F1477" i="1"/>
  <c r="J1476" i="1"/>
  <c r="F1476" i="1"/>
  <c r="J1475" i="1"/>
  <c r="F1475" i="1"/>
  <c r="J1474" i="1"/>
  <c r="F1474" i="1"/>
  <c r="J1473" i="1"/>
  <c r="F1473" i="1"/>
  <c r="J1472" i="1"/>
  <c r="F1472" i="1"/>
  <c r="J1471" i="1"/>
  <c r="F1471" i="1"/>
  <c r="J1470" i="1"/>
  <c r="F1470" i="1"/>
  <c r="J1469" i="1"/>
  <c r="F1469" i="1"/>
  <c r="J1468" i="1"/>
  <c r="F1468" i="1"/>
  <c r="J1467" i="1"/>
  <c r="F1467" i="1"/>
  <c r="J1466" i="1"/>
  <c r="F1466" i="1"/>
  <c r="J1465" i="1"/>
  <c r="F1465" i="1"/>
  <c r="J1464" i="1"/>
  <c r="F1464" i="1"/>
  <c r="J1463" i="1"/>
  <c r="F1463" i="1"/>
  <c r="J1462" i="1"/>
  <c r="F1462" i="1"/>
  <c r="J1461" i="1"/>
  <c r="F1461" i="1"/>
  <c r="M1454" i="1"/>
  <c r="L1439" i="1" s="1"/>
  <c r="J1454" i="1"/>
  <c r="E1454" i="1"/>
  <c r="L1438" i="1" s="1"/>
  <c r="L1434" i="1"/>
  <c r="M1432" i="1"/>
  <c r="I1432" i="1"/>
  <c r="H1432" i="1"/>
  <c r="G1432" i="1"/>
  <c r="E1432" i="1"/>
  <c r="D1432" i="1"/>
  <c r="J1431" i="1"/>
  <c r="F1431" i="1"/>
  <c r="J1430" i="1"/>
  <c r="F1430" i="1"/>
  <c r="J1429" i="1"/>
  <c r="F1429" i="1"/>
  <c r="J1428" i="1"/>
  <c r="F1428" i="1"/>
  <c r="J1427" i="1"/>
  <c r="F1427" i="1"/>
  <c r="J1426" i="1"/>
  <c r="F1426" i="1"/>
  <c r="J1425" i="1"/>
  <c r="F1425" i="1"/>
  <c r="J1424" i="1"/>
  <c r="F1424" i="1"/>
  <c r="J1423" i="1"/>
  <c r="F1423" i="1"/>
  <c r="J1422" i="1"/>
  <c r="F1422" i="1"/>
  <c r="J1421" i="1"/>
  <c r="F1421" i="1"/>
  <c r="J1420" i="1"/>
  <c r="F1420" i="1"/>
  <c r="J1419" i="1"/>
  <c r="F1419" i="1"/>
  <c r="J1418" i="1"/>
  <c r="F1418" i="1"/>
  <c r="J1417" i="1"/>
  <c r="F1417" i="1"/>
  <c r="J1416" i="1"/>
  <c r="F1416" i="1"/>
  <c r="J1415" i="1"/>
  <c r="F1415" i="1"/>
  <c r="J1414" i="1"/>
  <c r="F1414" i="1"/>
  <c r="J1413" i="1"/>
  <c r="F1413" i="1"/>
  <c r="J1412" i="1"/>
  <c r="F1412" i="1"/>
  <c r="J1411" i="1"/>
  <c r="F1411" i="1"/>
  <c r="J1410" i="1"/>
  <c r="F1410" i="1"/>
  <c r="J1409" i="1"/>
  <c r="F1409" i="1"/>
  <c r="J1408" i="1"/>
  <c r="F1408" i="1"/>
  <c r="J1407" i="1"/>
  <c r="F1407" i="1"/>
  <c r="J1406" i="1"/>
  <c r="F1406" i="1"/>
  <c r="J1405" i="1"/>
  <c r="F1405" i="1"/>
  <c r="J1404" i="1"/>
  <c r="F1404" i="1"/>
  <c r="J1403" i="1"/>
  <c r="F1403" i="1"/>
  <c r="J1402" i="1"/>
  <c r="F1402" i="1"/>
  <c r="J1401" i="1"/>
  <c r="F1401" i="1"/>
  <c r="J1400" i="1"/>
  <c r="F1400" i="1"/>
  <c r="J1399" i="1"/>
  <c r="F1399" i="1"/>
  <c r="J1398" i="1"/>
  <c r="F1398" i="1"/>
  <c r="J1397" i="1"/>
  <c r="F1397" i="1"/>
  <c r="J1396" i="1"/>
  <c r="F1396" i="1"/>
  <c r="J1395" i="1"/>
  <c r="F1395" i="1"/>
  <c r="J1394" i="1"/>
  <c r="F1394" i="1"/>
  <c r="J1393" i="1"/>
  <c r="F1393" i="1"/>
  <c r="J1392" i="1"/>
  <c r="F1392" i="1"/>
  <c r="J1391" i="1"/>
  <c r="F1391" i="1"/>
  <c r="J1390" i="1"/>
  <c r="F1390" i="1"/>
  <c r="J1389" i="1"/>
  <c r="F1389" i="1"/>
  <c r="J1388" i="1"/>
  <c r="F1388" i="1"/>
  <c r="J1387" i="1"/>
  <c r="F1387" i="1"/>
  <c r="J1386" i="1"/>
  <c r="F1386" i="1"/>
  <c r="J1385" i="1"/>
  <c r="F1385" i="1"/>
  <c r="J1384" i="1"/>
  <c r="F1384" i="1"/>
  <c r="J1383" i="1"/>
  <c r="F1383" i="1"/>
  <c r="J1382" i="1"/>
  <c r="F1382" i="1"/>
  <c r="J1381" i="1"/>
  <c r="F1381" i="1"/>
  <c r="J1380" i="1"/>
  <c r="F1380" i="1"/>
  <c r="J1379" i="1"/>
  <c r="F1379" i="1"/>
  <c r="J1378" i="1"/>
  <c r="F1378" i="1"/>
  <c r="J1377" i="1"/>
  <c r="F1377" i="1"/>
  <c r="J1376" i="1"/>
  <c r="F1376" i="1"/>
  <c r="J1375" i="1"/>
  <c r="F1375" i="1"/>
  <c r="J1374" i="1"/>
  <c r="F1374" i="1"/>
  <c r="J1373" i="1"/>
  <c r="F1373" i="1"/>
  <c r="J1372" i="1"/>
  <c r="F1372" i="1"/>
  <c r="J1371" i="1"/>
  <c r="F1371" i="1"/>
  <c r="J1370" i="1"/>
  <c r="F1370" i="1"/>
  <c r="M1363" i="1"/>
  <c r="L1348" i="1" s="1"/>
  <c r="J1363" i="1"/>
  <c r="E1363" i="1"/>
  <c r="L1347" i="1"/>
  <c r="L1343" i="1"/>
  <c r="M1341" i="1"/>
  <c r="I1341" i="1"/>
  <c r="H1341" i="1"/>
  <c r="G1341" i="1"/>
  <c r="E1341" i="1"/>
  <c r="D1341" i="1"/>
  <c r="J1340" i="1"/>
  <c r="F1340" i="1"/>
  <c r="J1339" i="1"/>
  <c r="F1339" i="1"/>
  <c r="J1338" i="1"/>
  <c r="F1338" i="1"/>
  <c r="J1337" i="1"/>
  <c r="F1337" i="1"/>
  <c r="J1336" i="1"/>
  <c r="F1336" i="1"/>
  <c r="J1335" i="1"/>
  <c r="F1335" i="1"/>
  <c r="J1334" i="1"/>
  <c r="F1334" i="1"/>
  <c r="J1333" i="1"/>
  <c r="F1333" i="1"/>
  <c r="J1332" i="1"/>
  <c r="F1332" i="1"/>
  <c r="J1331" i="1"/>
  <c r="F1331" i="1"/>
  <c r="J1330" i="1"/>
  <c r="F1330" i="1"/>
  <c r="J1329" i="1"/>
  <c r="F1329" i="1"/>
  <c r="J1328" i="1"/>
  <c r="F1328" i="1"/>
  <c r="J1327" i="1"/>
  <c r="F1327" i="1"/>
  <c r="J1326" i="1"/>
  <c r="F1326" i="1"/>
  <c r="J1325" i="1"/>
  <c r="F1325" i="1"/>
  <c r="J1324" i="1"/>
  <c r="F1324" i="1"/>
  <c r="J1323" i="1"/>
  <c r="F1323" i="1"/>
  <c r="J1322" i="1"/>
  <c r="F1322" i="1"/>
  <c r="J1321" i="1"/>
  <c r="F1321" i="1"/>
  <c r="J1320" i="1"/>
  <c r="F1320" i="1"/>
  <c r="J1319" i="1"/>
  <c r="F1319" i="1"/>
  <c r="J1318" i="1"/>
  <c r="F1318" i="1"/>
  <c r="J1317" i="1"/>
  <c r="F1317" i="1"/>
  <c r="J1316" i="1"/>
  <c r="F1316" i="1"/>
  <c r="J1315" i="1"/>
  <c r="F1315" i="1"/>
  <c r="J1314" i="1"/>
  <c r="F1314" i="1"/>
  <c r="J1313" i="1"/>
  <c r="F1313" i="1"/>
  <c r="J1312" i="1"/>
  <c r="F1312" i="1"/>
  <c r="J1311" i="1"/>
  <c r="F1311" i="1"/>
  <c r="J1310" i="1"/>
  <c r="F1310" i="1"/>
  <c r="J1309" i="1"/>
  <c r="F1309" i="1"/>
  <c r="J1308" i="1"/>
  <c r="F1308" i="1"/>
  <c r="J1307" i="1"/>
  <c r="F1307" i="1"/>
  <c r="J1306" i="1"/>
  <c r="F1306" i="1"/>
  <c r="J1305" i="1"/>
  <c r="F1305" i="1"/>
  <c r="J1304" i="1"/>
  <c r="F1304" i="1"/>
  <c r="J1303" i="1"/>
  <c r="F1303" i="1"/>
  <c r="J1302" i="1"/>
  <c r="F1302" i="1"/>
  <c r="J1301" i="1"/>
  <c r="F1301" i="1"/>
  <c r="J1300" i="1"/>
  <c r="F1300" i="1"/>
  <c r="J1299" i="1"/>
  <c r="F1299" i="1"/>
  <c r="J1298" i="1"/>
  <c r="F1298" i="1"/>
  <c r="J1297" i="1"/>
  <c r="F1297" i="1"/>
  <c r="J1296" i="1"/>
  <c r="F1296" i="1"/>
  <c r="J1295" i="1"/>
  <c r="F1295" i="1"/>
  <c r="J1294" i="1"/>
  <c r="F1294" i="1"/>
  <c r="J1293" i="1"/>
  <c r="F1293" i="1"/>
  <c r="J1292" i="1"/>
  <c r="F1292" i="1"/>
  <c r="J1291" i="1"/>
  <c r="F1291" i="1"/>
  <c r="J1290" i="1"/>
  <c r="F1290" i="1"/>
  <c r="J1289" i="1"/>
  <c r="F1289" i="1"/>
  <c r="J1288" i="1"/>
  <c r="F1288" i="1"/>
  <c r="J1287" i="1"/>
  <c r="F1287" i="1"/>
  <c r="J1286" i="1"/>
  <c r="F1286" i="1"/>
  <c r="J1285" i="1"/>
  <c r="F1285" i="1"/>
  <c r="J1284" i="1"/>
  <c r="F1284" i="1"/>
  <c r="J1283" i="1"/>
  <c r="F1283" i="1"/>
  <c r="J1282" i="1"/>
  <c r="F1282" i="1"/>
  <c r="J1281" i="1"/>
  <c r="F1281" i="1"/>
  <c r="J1280" i="1"/>
  <c r="F1280" i="1"/>
  <c r="J1279" i="1"/>
  <c r="F1279" i="1"/>
  <c r="M1272" i="1"/>
  <c r="L1257" i="1" s="1"/>
  <c r="J1272" i="1"/>
  <c r="E1272" i="1"/>
  <c r="L1256" i="1" s="1"/>
  <c r="L1252" i="1"/>
  <c r="M1250" i="1"/>
  <c r="I1250" i="1"/>
  <c r="H1250" i="1"/>
  <c r="G1250" i="1"/>
  <c r="E1250" i="1"/>
  <c r="D1250" i="1"/>
  <c r="J1249" i="1"/>
  <c r="F1249" i="1"/>
  <c r="J1248" i="1"/>
  <c r="F1248" i="1"/>
  <c r="J1247" i="1"/>
  <c r="F1247" i="1"/>
  <c r="J1246" i="1"/>
  <c r="F1246" i="1"/>
  <c r="J1245" i="1"/>
  <c r="F1245" i="1"/>
  <c r="J1244" i="1"/>
  <c r="F1244" i="1"/>
  <c r="J1243" i="1"/>
  <c r="F1243" i="1"/>
  <c r="J1242" i="1"/>
  <c r="F1242" i="1"/>
  <c r="J1241" i="1"/>
  <c r="F1241" i="1"/>
  <c r="J1240" i="1"/>
  <c r="F1240" i="1"/>
  <c r="J1239" i="1"/>
  <c r="F1239" i="1"/>
  <c r="J1238" i="1"/>
  <c r="F1238" i="1"/>
  <c r="J1237" i="1"/>
  <c r="F1237" i="1"/>
  <c r="J1236" i="1"/>
  <c r="F1236" i="1"/>
  <c r="J1235" i="1"/>
  <c r="F1235" i="1"/>
  <c r="J1234" i="1"/>
  <c r="F1234" i="1"/>
  <c r="J1233" i="1"/>
  <c r="F1233" i="1"/>
  <c r="J1232" i="1"/>
  <c r="F1232" i="1"/>
  <c r="J1231" i="1"/>
  <c r="F1231" i="1"/>
  <c r="J1230" i="1"/>
  <c r="F1230" i="1"/>
  <c r="J1229" i="1"/>
  <c r="F1229" i="1"/>
  <c r="J1228" i="1"/>
  <c r="F1228" i="1"/>
  <c r="J1227" i="1"/>
  <c r="F1227" i="1"/>
  <c r="J1226" i="1"/>
  <c r="F1226" i="1"/>
  <c r="J1225" i="1"/>
  <c r="F1225" i="1"/>
  <c r="J1224" i="1"/>
  <c r="F1224" i="1"/>
  <c r="J1223" i="1"/>
  <c r="F1223" i="1"/>
  <c r="J1222" i="1"/>
  <c r="F1222" i="1"/>
  <c r="J1221" i="1"/>
  <c r="F1221" i="1"/>
  <c r="J1220" i="1"/>
  <c r="F1220" i="1"/>
  <c r="J1219" i="1"/>
  <c r="F1219" i="1"/>
  <c r="J1218" i="1"/>
  <c r="F1218" i="1"/>
  <c r="J1217" i="1"/>
  <c r="F1217" i="1"/>
  <c r="J1216" i="1"/>
  <c r="F1216" i="1"/>
  <c r="J1215" i="1"/>
  <c r="F1215" i="1"/>
  <c r="J1214" i="1"/>
  <c r="F1214" i="1"/>
  <c r="J1213" i="1"/>
  <c r="F1213" i="1"/>
  <c r="J1212" i="1"/>
  <c r="F1212" i="1"/>
  <c r="J1211" i="1"/>
  <c r="F1211" i="1"/>
  <c r="J1210" i="1"/>
  <c r="F1210" i="1"/>
  <c r="J1209" i="1"/>
  <c r="F1209" i="1"/>
  <c r="J1208" i="1"/>
  <c r="F1208" i="1"/>
  <c r="J1207" i="1"/>
  <c r="F1207" i="1"/>
  <c r="J1206" i="1"/>
  <c r="F1206" i="1"/>
  <c r="J1205" i="1"/>
  <c r="F1205" i="1"/>
  <c r="J1204" i="1"/>
  <c r="F1204" i="1"/>
  <c r="J1203" i="1"/>
  <c r="F1203" i="1"/>
  <c r="J1202" i="1"/>
  <c r="F1202" i="1"/>
  <c r="J1201" i="1"/>
  <c r="F1201" i="1"/>
  <c r="J1200" i="1"/>
  <c r="F1200" i="1"/>
  <c r="J1199" i="1"/>
  <c r="F1199" i="1"/>
  <c r="J1198" i="1"/>
  <c r="F1198" i="1"/>
  <c r="J1197" i="1"/>
  <c r="F1197" i="1"/>
  <c r="J1196" i="1"/>
  <c r="F1196" i="1"/>
  <c r="J1195" i="1"/>
  <c r="F1195" i="1"/>
  <c r="J1194" i="1"/>
  <c r="F1194" i="1"/>
  <c r="J1193" i="1"/>
  <c r="F1193" i="1"/>
  <c r="J1192" i="1"/>
  <c r="F1192" i="1"/>
  <c r="J1191" i="1"/>
  <c r="F1191" i="1"/>
  <c r="J1190" i="1"/>
  <c r="F1190" i="1"/>
  <c r="J1189" i="1"/>
  <c r="F1189" i="1"/>
  <c r="J1188" i="1"/>
  <c r="F1188" i="1"/>
  <c r="M1181" i="1"/>
  <c r="L1166" i="1" s="1"/>
  <c r="J1181" i="1"/>
  <c r="E1181" i="1"/>
  <c r="L1165" i="1"/>
  <c r="L1161" i="1"/>
  <c r="M1159" i="1"/>
  <c r="I1159" i="1"/>
  <c r="H1159" i="1"/>
  <c r="G1159" i="1"/>
  <c r="E1159" i="1"/>
  <c r="D1159" i="1"/>
  <c r="J1158" i="1"/>
  <c r="F1158" i="1"/>
  <c r="J1157" i="1"/>
  <c r="F1157" i="1"/>
  <c r="J1156" i="1"/>
  <c r="F1156" i="1"/>
  <c r="J1155" i="1"/>
  <c r="F1155" i="1"/>
  <c r="J1154" i="1"/>
  <c r="F1154" i="1"/>
  <c r="J1153" i="1"/>
  <c r="F1153" i="1"/>
  <c r="J1152" i="1"/>
  <c r="F1152" i="1"/>
  <c r="J1151" i="1"/>
  <c r="F1151" i="1"/>
  <c r="J1150" i="1"/>
  <c r="F1150" i="1"/>
  <c r="J1149" i="1"/>
  <c r="F1149" i="1"/>
  <c r="J1148" i="1"/>
  <c r="F1148" i="1"/>
  <c r="J1147" i="1"/>
  <c r="F1147" i="1"/>
  <c r="J1146" i="1"/>
  <c r="F1146" i="1"/>
  <c r="J1145" i="1"/>
  <c r="F1145" i="1"/>
  <c r="J1144" i="1"/>
  <c r="F1144" i="1"/>
  <c r="J1143" i="1"/>
  <c r="F1143" i="1"/>
  <c r="J1142" i="1"/>
  <c r="F1142" i="1"/>
  <c r="J1141" i="1"/>
  <c r="F1141" i="1"/>
  <c r="J1140" i="1"/>
  <c r="F1140" i="1"/>
  <c r="J1139" i="1"/>
  <c r="F1139" i="1"/>
  <c r="J1138" i="1"/>
  <c r="F1138" i="1"/>
  <c r="J1137" i="1"/>
  <c r="F1137" i="1"/>
  <c r="J1136" i="1"/>
  <c r="F1136" i="1"/>
  <c r="J1135" i="1"/>
  <c r="F1135" i="1"/>
  <c r="J1134" i="1"/>
  <c r="F1134" i="1"/>
  <c r="J1133" i="1"/>
  <c r="F1133" i="1"/>
  <c r="J1132" i="1"/>
  <c r="F1132" i="1"/>
  <c r="J1131" i="1"/>
  <c r="F1131" i="1"/>
  <c r="J1130" i="1"/>
  <c r="F1130" i="1"/>
  <c r="J1129" i="1"/>
  <c r="F1129" i="1"/>
  <c r="J1128" i="1"/>
  <c r="F1128" i="1"/>
  <c r="J1127" i="1"/>
  <c r="F1127" i="1"/>
  <c r="J1126" i="1"/>
  <c r="F1126" i="1"/>
  <c r="J1125" i="1"/>
  <c r="F1125" i="1"/>
  <c r="J1124" i="1"/>
  <c r="F1124" i="1"/>
  <c r="J1123" i="1"/>
  <c r="F1123" i="1"/>
  <c r="J1122" i="1"/>
  <c r="F1122" i="1"/>
  <c r="J1121" i="1"/>
  <c r="F1121" i="1"/>
  <c r="J1120" i="1"/>
  <c r="F1120" i="1"/>
  <c r="J1119" i="1"/>
  <c r="F1119" i="1"/>
  <c r="J1118" i="1"/>
  <c r="F1118" i="1"/>
  <c r="J1117" i="1"/>
  <c r="F1117" i="1"/>
  <c r="J1116" i="1"/>
  <c r="F1116" i="1"/>
  <c r="J1115" i="1"/>
  <c r="F1115" i="1"/>
  <c r="J1114" i="1"/>
  <c r="F1114" i="1"/>
  <c r="J1113" i="1"/>
  <c r="F1113" i="1"/>
  <c r="J1112" i="1"/>
  <c r="F1112" i="1"/>
  <c r="J1111" i="1"/>
  <c r="F1111" i="1"/>
  <c r="J1110" i="1"/>
  <c r="F1110" i="1"/>
  <c r="J1109" i="1"/>
  <c r="F1109" i="1"/>
  <c r="J1108" i="1"/>
  <c r="F1108" i="1"/>
  <c r="J1107" i="1"/>
  <c r="F1107" i="1"/>
  <c r="J1106" i="1"/>
  <c r="F1106" i="1"/>
  <c r="J1105" i="1"/>
  <c r="F1105" i="1"/>
  <c r="J1104" i="1"/>
  <c r="F1104" i="1"/>
  <c r="J1103" i="1"/>
  <c r="F1103" i="1"/>
  <c r="J1102" i="1"/>
  <c r="F1102" i="1"/>
  <c r="J1101" i="1"/>
  <c r="F1101" i="1"/>
  <c r="J1100" i="1"/>
  <c r="F1100" i="1"/>
  <c r="J1099" i="1"/>
  <c r="F1099" i="1"/>
  <c r="J1098" i="1"/>
  <c r="F1098" i="1"/>
  <c r="J1097" i="1"/>
  <c r="F1097" i="1"/>
  <c r="M1090" i="1"/>
  <c r="L1075" i="1" s="1"/>
  <c r="J1090" i="1"/>
  <c r="E1090" i="1"/>
  <c r="L1074" i="1"/>
  <c r="L1070" i="1"/>
  <c r="M1068" i="1"/>
  <c r="I1068" i="1"/>
  <c r="H1068" i="1"/>
  <c r="G1068" i="1"/>
  <c r="E1068" i="1"/>
  <c r="D1068" i="1"/>
  <c r="J1067" i="1"/>
  <c r="F1067" i="1"/>
  <c r="J1066" i="1"/>
  <c r="F1066" i="1"/>
  <c r="J1065" i="1"/>
  <c r="F1065" i="1"/>
  <c r="J1064" i="1"/>
  <c r="F1064" i="1"/>
  <c r="J1063" i="1"/>
  <c r="F1063" i="1"/>
  <c r="J1062" i="1"/>
  <c r="F1062" i="1"/>
  <c r="J1061" i="1"/>
  <c r="F1061" i="1"/>
  <c r="J1060" i="1"/>
  <c r="F1060" i="1"/>
  <c r="J1059" i="1"/>
  <c r="F1059" i="1"/>
  <c r="J1058" i="1"/>
  <c r="F1058" i="1"/>
  <c r="J1057" i="1"/>
  <c r="F1057" i="1"/>
  <c r="J1056" i="1"/>
  <c r="F1056" i="1"/>
  <c r="J1055" i="1"/>
  <c r="F1055" i="1"/>
  <c r="J1054" i="1"/>
  <c r="F1054" i="1"/>
  <c r="J1053" i="1"/>
  <c r="F1053" i="1"/>
  <c r="J1052" i="1"/>
  <c r="F1052" i="1"/>
  <c r="J1051" i="1"/>
  <c r="F1051" i="1"/>
  <c r="J1050" i="1"/>
  <c r="F1050" i="1"/>
  <c r="J1049" i="1"/>
  <c r="F1049" i="1"/>
  <c r="J1048" i="1"/>
  <c r="F1048" i="1"/>
  <c r="J1047" i="1"/>
  <c r="F1047" i="1"/>
  <c r="J1046" i="1"/>
  <c r="F1046" i="1"/>
  <c r="J1045" i="1"/>
  <c r="F1045" i="1"/>
  <c r="J1044" i="1"/>
  <c r="F1044" i="1"/>
  <c r="J1043" i="1"/>
  <c r="F1043" i="1"/>
  <c r="J1042" i="1"/>
  <c r="F1042" i="1"/>
  <c r="J1041" i="1"/>
  <c r="F1041" i="1"/>
  <c r="J1040" i="1"/>
  <c r="F1040" i="1"/>
  <c r="J1039" i="1"/>
  <c r="F1039" i="1"/>
  <c r="J1038" i="1"/>
  <c r="F1038" i="1"/>
  <c r="J1037" i="1"/>
  <c r="F1037" i="1"/>
  <c r="J1036" i="1"/>
  <c r="F1036" i="1"/>
  <c r="J1035" i="1"/>
  <c r="F1035" i="1"/>
  <c r="J1034" i="1"/>
  <c r="F1034" i="1"/>
  <c r="J1033" i="1"/>
  <c r="F1033" i="1"/>
  <c r="J1032" i="1"/>
  <c r="F1032" i="1"/>
  <c r="J1031" i="1"/>
  <c r="F1031" i="1"/>
  <c r="J1030" i="1"/>
  <c r="F1030" i="1"/>
  <c r="J1029" i="1"/>
  <c r="F1029" i="1"/>
  <c r="J1028" i="1"/>
  <c r="F1028" i="1"/>
  <c r="J1027" i="1"/>
  <c r="F1027" i="1"/>
  <c r="J1026" i="1"/>
  <c r="F1026" i="1"/>
  <c r="J1025" i="1"/>
  <c r="F1025" i="1"/>
  <c r="J1024" i="1"/>
  <c r="F1024" i="1"/>
  <c r="J1023" i="1"/>
  <c r="F1023" i="1"/>
  <c r="J1022" i="1"/>
  <c r="F1022" i="1"/>
  <c r="J1021" i="1"/>
  <c r="F1021" i="1"/>
  <c r="J1020" i="1"/>
  <c r="F1020" i="1"/>
  <c r="J1019" i="1"/>
  <c r="F1019" i="1"/>
  <c r="J1018" i="1"/>
  <c r="F1018" i="1"/>
  <c r="J1017" i="1"/>
  <c r="F1017" i="1"/>
  <c r="J1016" i="1"/>
  <c r="F1016" i="1"/>
  <c r="J1015" i="1"/>
  <c r="F1015" i="1"/>
  <c r="J1014" i="1"/>
  <c r="F1014" i="1"/>
  <c r="J1013" i="1"/>
  <c r="F1013" i="1"/>
  <c r="J1012" i="1"/>
  <c r="F1012" i="1"/>
  <c r="J1011" i="1"/>
  <c r="F1011" i="1"/>
  <c r="J1010" i="1"/>
  <c r="F1010" i="1"/>
  <c r="J1009" i="1"/>
  <c r="F1009" i="1"/>
  <c r="J1008" i="1"/>
  <c r="F1008" i="1"/>
  <c r="J1007" i="1"/>
  <c r="F1007" i="1"/>
  <c r="J1006" i="1"/>
  <c r="F1006" i="1"/>
  <c r="M999" i="1"/>
  <c r="L984" i="1" s="1"/>
  <c r="J999" i="1"/>
  <c r="E999" i="1"/>
  <c r="L983" i="1"/>
  <c r="L979" i="1"/>
  <c r="M977" i="1"/>
  <c r="I977" i="1"/>
  <c r="H977" i="1"/>
  <c r="G977" i="1"/>
  <c r="E977" i="1"/>
  <c r="D977" i="1"/>
  <c r="J976" i="1"/>
  <c r="F976" i="1"/>
  <c r="J975" i="1"/>
  <c r="F975" i="1"/>
  <c r="J974" i="1"/>
  <c r="F974" i="1"/>
  <c r="J973" i="1"/>
  <c r="F973" i="1"/>
  <c r="J972" i="1"/>
  <c r="F972" i="1"/>
  <c r="J971" i="1"/>
  <c r="F971" i="1"/>
  <c r="J970" i="1"/>
  <c r="F970" i="1"/>
  <c r="J969" i="1"/>
  <c r="F969" i="1"/>
  <c r="J968" i="1"/>
  <c r="F968" i="1"/>
  <c r="J967" i="1"/>
  <c r="F967" i="1"/>
  <c r="J966" i="1"/>
  <c r="F966" i="1"/>
  <c r="J965" i="1"/>
  <c r="F965" i="1"/>
  <c r="J964" i="1"/>
  <c r="F964" i="1"/>
  <c r="J963" i="1"/>
  <c r="F963" i="1"/>
  <c r="J962" i="1"/>
  <c r="F962" i="1"/>
  <c r="J961" i="1"/>
  <c r="F961" i="1"/>
  <c r="J960" i="1"/>
  <c r="F960" i="1"/>
  <c r="J959" i="1"/>
  <c r="F959" i="1"/>
  <c r="J958" i="1"/>
  <c r="F958" i="1"/>
  <c r="J957" i="1"/>
  <c r="F957" i="1"/>
  <c r="J956" i="1"/>
  <c r="F956" i="1"/>
  <c r="J955" i="1"/>
  <c r="F955" i="1"/>
  <c r="J954" i="1"/>
  <c r="F954" i="1"/>
  <c r="J953" i="1"/>
  <c r="F953" i="1"/>
  <c r="J952" i="1"/>
  <c r="F952" i="1"/>
  <c r="J951" i="1"/>
  <c r="F951" i="1"/>
  <c r="J950" i="1"/>
  <c r="F950" i="1"/>
  <c r="J949" i="1"/>
  <c r="F949" i="1"/>
  <c r="J948" i="1"/>
  <c r="F948" i="1"/>
  <c r="J947" i="1"/>
  <c r="F947" i="1"/>
  <c r="J946" i="1"/>
  <c r="F946" i="1"/>
  <c r="J945" i="1"/>
  <c r="F945" i="1"/>
  <c r="J944" i="1"/>
  <c r="F944" i="1"/>
  <c r="J943" i="1"/>
  <c r="F943" i="1"/>
  <c r="J942" i="1"/>
  <c r="F942" i="1"/>
  <c r="J941" i="1"/>
  <c r="F941" i="1"/>
  <c r="J940" i="1"/>
  <c r="F940" i="1"/>
  <c r="J939" i="1"/>
  <c r="F939" i="1"/>
  <c r="J938" i="1"/>
  <c r="F938" i="1"/>
  <c r="J937" i="1"/>
  <c r="F937" i="1"/>
  <c r="J936" i="1"/>
  <c r="F936" i="1"/>
  <c r="J935" i="1"/>
  <c r="F935" i="1"/>
  <c r="J934" i="1"/>
  <c r="F934" i="1"/>
  <c r="J933" i="1"/>
  <c r="F933" i="1"/>
  <c r="J932" i="1"/>
  <c r="F932" i="1"/>
  <c r="J931" i="1"/>
  <c r="F931" i="1"/>
  <c r="J930" i="1"/>
  <c r="F930" i="1"/>
  <c r="J929" i="1"/>
  <c r="F929" i="1"/>
  <c r="J928" i="1"/>
  <c r="F928" i="1"/>
  <c r="J927" i="1"/>
  <c r="F927" i="1"/>
  <c r="F977" i="1" s="1"/>
  <c r="J926" i="1"/>
  <c r="F926" i="1"/>
  <c r="J925" i="1"/>
  <c r="F925" i="1"/>
  <c r="J924" i="1"/>
  <c r="F924" i="1"/>
  <c r="J923" i="1"/>
  <c r="F923" i="1"/>
  <c r="J922" i="1"/>
  <c r="F922" i="1"/>
  <c r="J921" i="1"/>
  <c r="F921" i="1"/>
  <c r="J920" i="1"/>
  <c r="F920" i="1"/>
  <c r="J919" i="1"/>
  <c r="F919" i="1"/>
  <c r="J918" i="1"/>
  <c r="F918" i="1"/>
  <c r="J917" i="1"/>
  <c r="F917" i="1"/>
  <c r="J916" i="1"/>
  <c r="F916" i="1"/>
  <c r="J915" i="1"/>
  <c r="F915" i="1"/>
  <c r="M908" i="1"/>
  <c r="L893" i="1" s="1"/>
  <c r="J908" i="1"/>
  <c r="E908" i="1"/>
  <c r="L892" i="1" s="1"/>
  <c r="L888" i="1"/>
  <c r="M886" i="1"/>
  <c r="I886" i="1"/>
  <c r="H886" i="1"/>
  <c r="G886" i="1"/>
  <c r="E886" i="1"/>
  <c r="D886" i="1"/>
  <c r="J885" i="1"/>
  <c r="F885" i="1"/>
  <c r="J884" i="1"/>
  <c r="F884" i="1"/>
  <c r="J883" i="1"/>
  <c r="F883" i="1"/>
  <c r="J882" i="1"/>
  <c r="F882" i="1"/>
  <c r="J881" i="1"/>
  <c r="F881" i="1"/>
  <c r="J880" i="1"/>
  <c r="F880" i="1"/>
  <c r="J879" i="1"/>
  <c r="F879" i="1"/>
  <c r="J878" i="1"/>
  <c r="F878" i="1"/>
  <c r="J877" i="1"/>
  <c r="F877" i="1"/>
  <c r="J876" i="1"/>
  <c r="F876" i="1"/>
  <c r="J875" i="1"/>
  <c r="F875" i="1"/>
  <c r="J874" i="1"/>
  <c r="F874" i="1"/>
  <c r="J873" i="1"/>
  <c r="F873" i="1"/>
  <c r="J872" i="1"/>
  <c r="F872" i="1"/>
  <c r="J871" i="1"/>
  <c r="F871" i="1"/>
  <c r="J870" i="1"/>
  <c r="F870" i="1"/>
  <c r="J869" i="1"/>
  <c r="F869" i="1"/>
  <c r="J868" i="1"/>
  <c r="F868" i="1"/>
  <c r="J867" i="1"/>
  <c r="F867" i="1"/>
  <c r="J866" i="1"/>
  <c r="F866" i="1"/>
  <c r="J865" i="1"/>
  <c r="F865" i="1"/>
  <c r="J864" i="1"/>
  <c r="F864" i="1"/>
  <c r="J863" i="1"/>
  <c r="F863" i="1"/>
  <c r="J862" i="1"/>
  <c r="F862" i="1"/>
  <c r="J861" i="1"/>
  <c r="F861" i="1"/>
  <c r="J860" i="1"/>
  <c r="F860" i="1"/>
  <c r="J859" i="1"/>
  <c r="F859" i="1"/>
  <c r="J858" i="1"/>
  <c r="F858" i="1"/>
  <c r="J857" i="1"/>
  <c r="F857" i="1"/>
  <c r="J856" i="1"/>
  <c r="F856" i="1"/>
  <c r="J855" i="1"/>
  <c r="F855" i="1"/>
  <c r="J854" i="1"/>
  <c r="F854" i="1"/>
  <c r="J853" i="1"/>
  <c r="F853" i="1"/>
  <c r="J852" i="1"/>
  <c r="F852" i="1"/>
  <c r="J851" i="1"/>
  <c r="F851" i="1"/>
  <c r="J850" i="1"/>
  <c r="F850" i="1"/>
  <c r="J849" i="1"/>
  <c r="F849" i="1"/>
  <c r="J848" i="1"/>
  <c r="F848" i="1"/>
  <c r="J847" i="1"/>
  <c r="F847" i="1"/>
  <c r="J846" i="1"/>
  <c r="F846" i="1"/>
  <c r="J845" i="1"/>
  <c r="F845" i="1"/>
  <c r="J844" i="1"/>
  <c r="F844" i="1"/>
  <c r="J843" i="1"/>
  <c r="F843" i="1"/>
  <c r="J842" i="1"/>
  <c r="F842" i="1"/>
  <c r="J841" i="1"/>
  <c r="F841" i="1"/>
  <c r="J840" i="1"/>
  <c r="F840" i="1"/>
  <c r="J839" i="1"/>
  <c r="F839" i="1"/>
  <c r="J838" i="1"/>
  <c r="F838" i="1"/>
  <c r="J837" i="1"/>
  <c r="F837" i="1"/>
  <c r="J836" i="1"/>
  <c r="F836" i="1"/>
  <c r="J835" i="1"/>
  <c r="F835" i="1"/>
  <c r="J834" i="1"/>
  <c r="F834" i="1"/>
  <c r="J833" i="1"/>
  <c r="F833" i="1"/>
  <c r="J832" i="1"/>
  <c r="F832" i="1"/>
  <c r="J831" i="1"/>
  <c r="F831" i="1"/>
  <c r="J830" i="1"/>
  <c r="F830" i="1"/>
  <c r="J829" i="1"/>
  <c r="F829" i="1"/>
  <c r="J828" i="1"/>
  <c r="F828" i="1"/>
  <c r="J827" i="1"/>
  <c r="F827" i="1"/>
  <c r="J826" i="1"/>
  <c r="F826" i="1"/>
  <c r="J825" i="1"/>
  <c r="F825" i="1"/>
  <c r="J824" i="1"/>
  <c r="F824" i="1"/>
  <c r="M817" i="1"/>
  <c r="L802" i="1" s="1"/>
  <c r="J817" i="1"/>
  <c r="E817" i="1"/>
  <c r="L801" i="1"/>
  <c r="L797" i="1"/>
  <c r="M795" i="1"/>
  <c r="I795" i="1"/>
  <c r="H795" i="1"/>
  <c r="G795" i="1"/>
  <c r="E795" i="1"/>
  <c r="D795" i="1"/>
  <c r="J794" i="1"/>
  <c r="F794" i="1"/>
  <c r="J793" i="1"/>
  <c r="F793" i="1"/>
  <c r="J792" i="1"/>
  <c r="F792" i="1"/>
  <c r="J791" i="1"/>
  <c r="F791" i="1"/>
  <c r="J790" i="1"/>
  <c r="F790" i="1"/>
  <c r="J789" i="1"/>
  <c r="F789" i="1"/>
  <c r="J788" i="1"/>
  <c r="F788" i="1"/>
  <c r="J787" i="1"/>
  <c r="F787" i="1"/>
  <c r="J786" i="1"/>
  <c r="F786" i="1"/>
  <c r="J785" i="1"/>
  <c r="F785" i="1"/>
  <c r="J784" i="1"/>
  <c r="F784" i="1"/>
  <c r="J783" i="1"/>
  <c r="F783" i="1"/>
  <c r="J782" i="1"/>
  <c r="F782" i="1"/>
  <c r="J781" i="1"/>
  <c r="F781" i="1"/>
  <c r="J780" i="1"/>
  <c r="F780" i="1"/>
  <c r="J779" i="1"/>
  <c r="F779" i="1"/>
  <c r="J778" i="1"/>
  <c r="F778" i="1"/>
  <c r="J777" i="1"/>
  <c r="F777" i="1"/>
  <c r="J776" i="1"/>
  <c r="F776" i="1"/>
  <c r="J775" i="1"/>
  <c r="F775" i="1"/>
  <c r="J774" i="1"/>
  <c r="F774" i="1"/>
  <c r="J773" i="1"/>
  <c r="F773" i="1"/>
  <c r="J772" i="1"/>
  <c r="F772" i="1"/>
  <c r="J771" i="1"/>
  <c r="F771" i="1"/>
  <c r="J770" i="1"/>
  <c r="F770" i="1"/>
  <c r="J769" i="1"/>
  <c r="F769" i="1"/>
  <c r="J768" i="1"/>
  <c r="F768" i="1"/>
  <c r="J767" i="1"/>
  <c r="F767" i="1"/>
  <c r="J766" i="1"/>
  <c r="F766" i="1"/>
  <c r="J765" i="1"/>
  <c r="F765" i="1"/>
  <c r="J764" i="1"/>
  <c r="F764" i="1"/>
  <c r="J763" i="1"/>
  <c r="F763" i="1"/>
  <c r="J762" i="1"/>
  <c r="F762" i="1"/>
  <c r="J761" i="1"/>
  <c r="F761" i="1"/>
  <c r="J760" i="1"/>
  <c r="F760" i="1"/>
  <c r="J759" i="1"/>
  <c r="F759" i="1"/>
  <c r="J758" i="1"/>
  <c r="F758" i="1"/>
  <c r="J757" i="1"/>
  <c r="F757" i="1"/>
  <c r="J756" i="1"/>
  <c r="F756" i="1"/>
  <c r="J755" i="1"/>
  <c r="F755" i="1"/>
  <c r="J754" i="1"/>
  <c r="F754" i="1"/>
  <c r="J753" i="1"/>
  <c r="F753" i="1"/>
  <c r="J752" i="1"/>
  <c r="F752" i="1"/>
  <c r="J751" i="1"/>
  <c r="F751" i="1"/>
  <c r="J750" i="1"/>
  <c r="F750" i="1"/>
  <c r="J749" i="1"/>
  <c r="F749" i="1"/>
  <c r="J748" i="1"/>
  <c r="F748" i="1"/>
  <c r="J747" i="1"/>
  <c r="F747" i="1"/>
  <c r="J746" i="1"/>
  <c r="F746" i="1"/>
  <c r="J745" i="1"/>
  <c r="F745" i="1"/>
  <c r="J744" i="1"/>
  <c r="F744" i="1"/>
  <c r="J743" i="1"/>
  <c r="F743" i="1"/>
  <c r="J742" i="1"/>
  <c r="F742" i="1"/>
  <c r="J741" i="1"/>
  <c r="F741" i="1"/>
  <c r="J740" i="1"/>
  <c r="F740" i="1"/>
  <c r="J739" i="1"/>
  <c r="F739" i="1"/>
  <c r="J738" i="1"/>
  <c r="F738" i="1"/>
  <c r="J737" i="1"/>
  <c r="F737" i="1"/>
  <c r="J736" i="1"/>
  <c r="F736" i="1"/>
  <c r="J735" i="1"/>
  <c r="F735" i="1"/>
  <c r="J734" i="1"/>
  <c r="F734" i="1"/>
  <c r="J733" i="1"/>
  <c r="F733" i="1"/>
  <c r="M726" i="1"/>
  <c r="L711" i="1" s="1"/>
  <c r="J726" i="1"/>
  <c r="E726" i="1"/>
  <c r="L710" i="1" s="1"/>
  <c r="L706" i="1"/>
  <c r="M704" i="1"/>
  <c r="I704" i="1"/>
  <c r="H704" i="1"/>
  <c r="G704" i="1"/>
  <c r="E704" i="1"/>
  <c r="D704" i="1"/>
  <c r="J703" i="1"/>
  <c r="F703" i="1"/>
  <c r="J702" i="1"/>
  <c r="F702" i="1"/>
  <c r="J701" i="1"/>
  <c r="F701" i="1"/>
  <c r="J700" i="1"/>
  <c r="F700" i="1"/>
  <c r="J699" i="1"/>
  <c r="F699" i="1"/>
  <c r="J698" i="1"/>
  <c r="F698" i="1"/>
  <c r="J697" i="1"/>
  <c r="F697" i="1"/>
  <c r="J696" i="1"/>
  <c r="F696" i="1"/>
  <c r="J695" i="1"/>
  <c r="F695" i="1"/>
  <c r="J694" i="1"/>
  <c r="F694" i="1"/>
  <c r="J693" i="1"/>
  <c r="F693" i="1"/>
  <c r="J692" i="1"/>
  <c r="F692" i="1"/>
  <c r="J691" i="1"/>
  <c r="F691" i="1"/>
  <c r="J690" i="1"/>
  <c r="F690" i="1"/>
  <c r="J689" i="1"/>
  <c r="F689" i="1"/>
  <c r="J688" i="1"/>
  <c r="F688" i="1"/>
  <c r="J687" i="1"/>
  <c r="F687" i="1"/>
  <c r="J686" i="1"/>
  <c r="F686" i="1"/>
  <c r="J685" i="1"/>
  <c r="F685" i="1"/>
  <c r="J684" i="1"/>
  <c r="F684" i="1"/>
  <c r="J683" i="1"/>
  <c r="F683" i="1"/>
  <c r="J682" i="1"/>
  <c r="F682" i="1"/>
  <c r="J681" i="1"/>
  <c r="F681" i="1"/>
  <c r="J680" i="1"/>
  <c r="F680" i="1"/>
  <c r="J679" i="1"/>
  <c r="F679" i="1"/>
  <c r="J678" i="1"/>
  <c r="F678" i="1"/>
  <c r="J677" i="1"/>
  <c r="F677" i="1"/>
  <c r="J676" i="1"/>
  <c r="F676" i="1"/>
  <c r="J675" i="1"/>
  <c r="F675" i="1"/>
  <c r="J674" i="1"/>
  <c r="F674" i="1"/>
  <c r="J673" i="1"/>
  <c r="F673" i="1"/>
  <c r="J672" i="1"/>
  <c r="F672" i="1"/>
  <c r="J671" i="1"/>
  <c r="F671" i="1"/>
  <c r="J670" i="1"/>
  <c r="F670" i="1"/>
  <c r="J669" i="1"/>
  <c r="F669" i="1"/>
  <c r="J668" i="1"/>
  <c r="F668" i="1"/>
  <c r="J667" i="1"/>
  <c r="F667" i="1"/>
  <c r="J666" i="1"/>
  <c r="F666" i="1"/>
  <c r="J665" i="1"/>
  <c r="F665" i="1"/>
  <c r="J664" i="1"/>
  <c r="F664" i="1"/>
  <c r="J663" i="1"/>
  <c r="F663" i="1"/>
  <c r="J662" i="1"/>
  <c r="F662" i="1"/>
  <c r="J661" i="1"/>
  <c r="F661" i="1"/>
  <c r="J660" i="1"/>
  <c r="F660" i="1"/>
  <c r="J659" i="1"/>
  <c r="F659" i="1"/>
  <c r="J658" i="1"/>
  <c r="F658" i="1"/>
  <c r="J657" i="1"/>
  <c r="F657" i="1"/>
  <c r="J656" i="1"/>
  <c r="F656" i="1"/>
  <c r="J655" i="1"/>
  <c r="F655" i="1"/>
  <c r="J654" i="1"/>
  <c r="F654" i="1"/>
  <c r="J653" i="1"/>
  <c r="F653" i="1"/>
  <c r="J652" i="1"/>
  <c r="F652" i="1"/>
  <c r="J651" i="1"/>
  <c r="F651" i="1"/>
  <c r="J650" i="1"/>
  <c r="F650" i="1"/>
  <c r="J649" i="1"/>
  <c r="F649" i="1"/>
  <c r="J648" i="1"/>
  <c r="F648" i="1"/>
  <c r="J647" i="1"/>
  <c r="F647" i="1"/>
  <c r="J646" i="1"/>
  <c r="F646" i="1"/>
  <c r="J645" i="1"/>
  <c r="F645" i="1"/>
  <c r="J644" i="1"/>
  <c r="F644" i="1"/>
  <c r="J643" i="1"/>
  <c r="F643" i="1"/>
  <c r="J642" i="1"/>
  <c r="F642" i="1"/>
  <c r="M635" i="1"/>
  <c r="L620" i="1" s="1"/>
  <c r="J635" i="1"/>
  <c r="E635" i="1"/>
  <c r="L619" i="1" s="1"/>
  <c r="L615" i="1"/>
  <c r="M613" i="1"/>
  <c r="I613" i="1"/>
  <c r="H613" i="1"/>
  <c r="G613" i="1"/>
  <c r="E613" i="1"/>
  <c r="D613" i="1"/>
  <c r="J612" i="1"/>
  <c r="F612" i="1"/>
  <c r="J611" i="1"/>
  <c r="F611" i="1"/>
  <c r="J610" i="1"/>
  <c r="F610" i="1"/>
  <c r="J609" i="1"/>
  <c r="F609" i="1"/>
  <c r="J608" i="1"/>
  <c r="F608" i="1"/>
  <c r="J607" i="1"/>
  <c r="F607" i="1"/>
  <c r="J606" i="1"/>
  <c r="F606" i="1"/>
  <c r="J605" i="1"/>
  <c r="F605" i="1"/>
  <c r="J604" i="1"/>
  <c r="F604" i="1"/>
  <c r="J603" i="1"/>
  <c r="F603" i="1"/>
  <c r="J602" i="1"/>
  <c r="F602" i="1"/>
  <c r="J601" i="1"/>
  <c r="F601" i="1"/>
  <c r="J600" i="1"/>
  <c r="F600" i="1"/>
  <c r="J599" i="1"/>
  <c r="F599" i="1"/>
  <c r="J598" i="1"/>
  <c r="F598" i="1"/>
  <c r="J597" i="1"/>
  <c r="F597" i="1"/>
  <c r="J596" i="1"/>
  <c r="F596" i="1"/>
  <c r="J595" i="1"/>
  <c r="F595" i="1"/>
  <c r="J594" i="1"/>
  <c r="F594" i="1"/>
  <c r="J593" i="1"/>
  <c r="F593" i="1"/>
  <c r="J592" i="1"/>
  <c r="F592" i="1"/>
  <c r="J591" i="1"/>
  <c r="F591" i="1"/>
  <c r="J590" i="1"/>
  <c r="F590" i="1"/>
  <c r="J589" i="1"/>
  <c r="F589" i="1"/>
  <c r="J588" i="1"/>
  <c r="F588" i="1"/>
  <c r="J587" i="1"/>
  <c r="F587" i="1"/>
  <c r="J586" i="1"/>
  <c r="F586" i="1"/>
  <c r="J585" i="1"/>
  <c r="F585" i="1"/>
  <c r="J584" i="1"/>
  <c r="F584" i="1"/>
  <c r="J583" i="1"/>
  <c r="F583" i="1"/>
  <c r="J582" i="1"/>
  <c r="F582" i="1"/>
  <c r="J581" i="1"/>
  <c r="F581" i="1"/>
  <c r="J580" i="1"/>
  <c r="F580" i="1"/>
  <c r="J579" i="1"/>
  <c r="F579" i="1"/>
  <c r="J578" i="1"/>
  <c r="F578" i="1"/>
  <c r="J577" i="1"/>
  <c r="F577" i="1"/>
  <c r="J576" i="1"/>
  <c r="F576" i="1"/>
  <c r="J575" i="1"/>
  <c r="F575" i="1"/>
  <c r="J574" i="1"/>
  <c r="F574" i="1"/>
  <c r="J573" i="1"/>
  <c r="F573" i="1"/>
  <c r="J572" i="1"/>
  <c r="F572" i="1"/>
  <c r="J571" i="1"/>
  <c r="F571" i="1"/>
  <c r="J570" i="1"/>
  <c r="F570" i="1"/>
  <c r="J569" i="1"/>
  <c r="F569" i="1"/>
  <c r="J568" i="1"/>
  <c r="F568" i="1"/>
  <c r="J567" i="1"/>
  <c r="F567" i="1"/>
  <c r="J566" i="1"/>
  <c r="F566" i="1"/>
  <c r="J565" i="1"/>
  <c r="F565" i="1"/>
  <c r="J564" i="1"/>
  <c r="F564" i="1"/>
  <c r="J563" i="1"/>
  <c r="F563" i="1"/>
  <c r="J562" i="1"/>
  <c r="F562" i="1"/>
  <c r="J561" i="1"/>
  <c r="F561" i="1"/>
  <c r="J560" i="1"/>
  <c r="F560" i="1"/>
  <c r="J559" i="1"/>
  <c r="F559" i="1"/>
  <c r="J558" i="1"/>
  <c r="F558" i="1"/>
  <c r="J557" i="1"/>
  <c r="F557" i="1"/>
  <c r="J556" i="1"/>
  <c r="F556" i="1"/>
  <c r="J555" i="1"/>
  <c r="F555" i="1"/>
  <c r="J554" i="1"/>
  <c r="F554" i="1"/>
  <c r="J553" i="1"/>
  <c r="F553" i="1"/>
  <c r="J552" i="1"/>
  <c r="F552" i="1"/>
  <c r="J551" i="1"/>
  <c r="F551" i="1"/>
  <c r="M544" i="1"/>
  <c r="J544" i="1"/>
  <c r="E544" i="1"/>
  <c r="L529" i="1"/>
  <c r="L528" i="1"/>
  <c r="L524" i="1"/>
  <c r="M522" i="1"/>
  <c r="I522" i="1"/>
  <c r="H522" i="1"/>
  <c r="G522" i="1"/>
  <c r="E522" i="1"/>
  <c r="D522" i="1"/>
  <c r="J521" i="1"/>
  <c r="F521" i="1"/>
  <c r="J520" i="1"/>
  <c r="F520" i="1"/>
  <c r="J519" i="1"/>
  <c r="F519" i="1"/>
  <c r="J518" i="1"/>
  <c r="F518" i="1"/>
  <c r="J517" i="1"/>
  <c r="F517" i="1"/>
  <c r="J516" i="1"/>
  <c r="F516" i="1"/>
  <c r="J515" i="1"/>
  <c r="F515" i="1"/>
  <c r="J514" i="1"/>
  <c r="F514" i="1"/>
  <c r="J513" i="1"/>
  <c r="F513" i="1"/>
  <c r="J512" i="1"/>
  <c r="F512" i="1"/>
  <c r="J511" i="1"/>
  <c r="F511" i="1"/>
  <c r="J510" i="1"/>
  <c r="F510" i="1"/>
  <c r="J509" i="1"/>
  <c r="F509" i="1"/>
  <c r="J508" i="1"/>
  <c r="F508" i="1"/>
  <c r="J507" i="1"/>
  <c r="F507" i="1"/>
  <c r="J506" i="1"/>
  <c r="F506" i="1"/>
  <c r="J505" i="1"/>
  <c r="F505" i="1"/>
  <c r="J504" i="1"/>
  <c r="F504" i="1"/>
  <c r="J503" i="1"/>
  <c r="F503" i="1"/>
  <c r="J502" i="1"/>
  <c r="F502" i="1"/>
  <c r="J501" i="1"/>
  <c r="F501" i="1"/>
  <c r="J500" i="1"/>
  <c r="F500" i="1"/>
  <c r="J499" i="1"/>
  <c r="F499" i="1"/>
  <c r="J498" i="1"/>
  <c r="F498" i="1"/>
  <c r="J497" i="1"/>
  <c r="F497" i="1"/>
  <c r="J496" i="1"/>
  <c r="F496" i="1"/>
  <c r="J495" i="1"/>
  <c r="F495" i="1"/>
  <c r="J494" i="1"/>
  <c r="F494" i="1"/>
  <c r="J493" i="1"/>
  <c r="F493" i="1"/>
  <c r="J492" i="1"/>
  <c r="F492" i="1"/>
  <c r="J491" i="1"/>
  <c r="F491" i="1"/>
  <c r="J490" i="1"/>
  <c r="F490" i="1"/>
  <c r="J489" i="1"/>
  <c r="F489" i="1"/>
  <c r="J488" i="1"/>
  <c r="F488" i="1"/>
  <c r="J487" i="1"/>
  <c r="F487" i="1"/>
  <c r="J486" i="1"/>
  <c r="F486" i="1"/>
  <c r="J485" i="1"/>
  <c r="F485" i="1"/>
  <c r="J484" i="1"/>
  <c r="F484" i="1"/>
  <c r="J483" i="1"/>
  <c r="F483" i="1"/>
  <c r="J482" i="1"/>
  <c r="F482" i="1"/>
  <c r="J481" i="1"/>
  <c r="F481" i="1"/>
  <c r="J480" i="1"/>
  <c r="F480" i="1"/>
  <c r="J479" i="1"/>
  <c r="F479" i="1"/>
  <c r="J478" i="1"/>
  <c r="F478" i="1"/>
  <c r="J477" i="1"/>
  <c r="F477" i="1"/>
  <c r="J476" i="1"/>
  <c r="F476" i="1"/>
  <c r="J475" i="1"/>
  <c r="F475" i="1"/>
  <c r="J474" i="1"/>
  <c r="F474" i="1"/>
  <c r="J473" i="1"/>
  <c r="F473" i="1"/>
  <c r="J472" i="1"/>
  <c r="F472" i="1"/>
  <c r="J471" i="1"/>
  <c r="F471" i="1"/>
  <c r="J470" i="1"/>
  <c r="F470" i="1"/>
  <c r="J469" i="1"/>
  <c r="F469" i="1"/>
  <c r="J468" i="1"/>
  <c r="F468" i="1"/>
  <c r="J467" i="1"/>
  <c r="F467" i="1"/>
  <c r="J466" i="1"/>
  <c r="F466" i="1"/>
  <c r="J465" i="1"/>
  <c r="F465" i="1"/>
  <c r="J464" i="1"/>
  <c r="F464" i="1"/>
  <c r="J463" i="1"/>
  <c r="F463" i="1"/>
  <c r="J462" i="1"/>
  <c r="F462" i="1"/>
  <c r="J461" i="1"/>
  <c r="F461" i="1"/>
  <c r="J460" i="1"/>
  <c r="F460" i="1"/>
  <c r="M453" i="1"/>
  <c r="J453" i="1"/>
  <c r="E453" i="1"/>
  <c r="L438" i="1"/>
  <c r="L437" i="1"/>
  <c r="L433" i="1"/>
  <c r="M431" i="1"/>
  <c r="I431" i="1"/>
  <c r="H431" i="1"/>
  <c r="G431" i="1"/>
  <c r="E431" i="1"/>
  <c r="D431" i="1"/>
  <c r="J430" i="1"/>
  <c r="F430" i="1"/>
  <c r="J429" i="1"/>
  <c r="F429" i="1"/>
  <c r="J428" i="1"/>
  <c r="F428" i="1"/>
  <c r="J427" i="1"/>
  <c r="F427" i="1"/>
  <c r="J426" i="1"/>
  <c r="F426" i="1"/>
  <c r="J425" i="1"/>
  <c r="F425" i="1"/>
  <c r="J424" i="1"/>
  <c r="F424" i="1"/>
  <c r="J423" i="1"/>
  <c r="F423" i="1"/>
  <c r="J422" i="1"/>
  <c r="F422" i="1"/>
  <c r="J421" i="1"/>
  <c r="F421" i="1"/>
  <c r="J420" i="1"/>
  <c r="F420" i="1"/>
  <c r="J419" i="1"/>
  <c r="F419" i="1"/>
  <c r="J418" i="1"/>
  <c r="F418" i="1"/>
  <c r="J417" i="1"/>
  <c r="F417" i="1"/>
  <c r="J416" i="1"/>
  <c r="F416" i="1"/>
  <c r="J415" i="1"/>
  <c r="F415" i="1"/>
  <c r="J414" i="1"/>
  <c r="F414" i="1"/>
  <c r="J413" i="1"/>
  <c r="F413" i="1"/>
  <c r="J412" i="1"/>
  <c r="F412" i="1"/>
  <c r="J411" i="1"/>
  <c r="F411" i="1"/>
  <c r="J410" i="1"/>
  <c r="F410" i="1"/>
  <c r="J409" i="1"/>
  <c r="F409" i="1"/>
  <c r="J408" i="1"/>
  <c r="F408" i="1"/>
  <c r="J407" i="1"/>
  <c r="F407" i="1"/>
  <c r="J406" i="1"/>
  <c r="F406" i="1"/>
  <c r="J405" i="1"/>
  <c r="F405" i="1"/>
  <c r="J404" i="1"/>
  <c r="F404" i="1"/>
  <c r="J403" i="1"/>
  <c r="F403" i="1"/>
  <c r="J402" i="1"/>
  <c r="F402" i="1"/>
  <c r="J401" i="1"/>
  <c r="F401" i="1"/>
  <c r="J400" i="1"/>
  <c r="F400" i="1"/>
  <c r="J399" i="1"/>
  <c r="F399" i="1"/>
  <c r="J398" i="1"/>
  <c r="F398" i="1"/>
  <c r="J397" i="1"/>
  <c r="F397" i="1"/>
  <c r="J396" i="1"/>
  <c r="F396" i="1"/>
  <c r="J395" i="1"/>
  <c r="F395" i="1"/>
  <c r="J394" i="1"/>
  <c r="F394" i="1"/>
  <c r="J393" i="1"/>
  <c r="F393" i="1"/>
  <c r="J392" i="1"/>
  <c r="F392" i="1"/>
  <c r="J391" i="1"/>
  <c r="F391" i="1"/>
  <c r="J390" i="1"/>
  <c r="F390" i="1"/>
  <c r="J389" i="1"/>
  <c r="F389" i="1"/>
  <c r="J388" i="1"/>
  <c r="F388" i="1"/>
  <c r="J387" i="1"/>
  <c r="F387" i="1"/>
  <c r="J386" i="1"/>
  <c r="F386" i="1"/>
  <c r="J385" i="1"/>
  <c r="F385" i="1"/>
  <c r="J384" i="1"/>
  <c r="F384" i="1"/>
  <c r="J383" i="1"/>
  <c r="F383" i="1"/>
  <c r="J382" i="1"/>
  <c r="F382" i="1"/>
  <c r="J381" i="1"/>
  <c r="F381" i="1"/>
  <c r="J380" i="1"/>
  <c r="F380" i="1"/>
  <c r="J379" i="1"/>
  <c r="F379" i="1"/>
  <c r="J378" i="1"/>
  <c r="F378" i="1"/>
  <c r="J377" i="1"/>
  <c r="F377" i="1"/>
  <c r="J376" i="1"/>
  <c r="F376" i="1"/>
  <c r="J375" i="1"/>
  <c r="F375" i="1"/>
  <c r="J374" i="1"/>
  <c r="F374" i="1"/>
  <c r="J373" i="1"/>
  <c r="F373" i="1"/>
  <c r="J372" i="1"/>
  <c r="F372" i="1"/>
  <c r="J371" i="1"/>
  <c r="F371" i="1"/>
  <c r="J370" i="1"/>
  <c r="F370" i="1"/>
  <c r="J369" i="1"/>
  <c r="F369" i="1"/>
  <c r="M362" i="1"/>
  <c r="L347" i="1" s="1"/>
  <c r="J362" i="1"/>
  <c r="E362" i="1"/>
  <c r="L346" i="1"/>
  <c r="L342" i="1"/>
  <c r="M340" i="1"/>
  <c r="I340" i="1"/>
  <c r="H340" i="1"/>
  <c r="G340" i="1"/>
  <c r="E340" i="1"/>
  <c r="D340" i="1"/>
  <c r="J339" i="1"/>
  <c r="F339" i="1"/>
  <c r="J338" i="1"/>
  <c r="F338" i="1"/>
  <c r="J337" i="1"/>
  <c r="F337" i="1"/>
  <c r="L336" i="1"/>
  <c r="J336" i="1"/>
  <c r="F336" i="1"/>
  <c r="J335" i="1"/>
  <c r="F335" i="1"/>
  <c r="J334" i="1"/>
  <c r="F334" i="1"/>
  <c r="J333" i="1"/>
  <c r="F333" i="1"/>
  <c r="J332" i="1"/>
  <c r="F332" i="1"/>
  <c r="J331" i="1"/>
  <c r="F331" i="1"/>
  <c r="J330" i="1"/>
  <c r="F330" i="1"/>
  <c r="J329" i="1"/>
  <c r="F329" i="1"/>
  <c r="J328" i="1"/>
  <c r="F328" i="1"/>
  <c r="J327" i="1"/>
  <c r="F327" i="1"/>
  <c r="J326" i="1"/>
  <c r="F326" i="1"/>
  <c r="J325" i="1"/>
  <c r="F325" i="1"/>
  <c r="J324" i="1"/>
  <c r="F324" i="1"/>
  <c r="J323" i="1"/>
  <c r="F323" i="1"/>
  <c r="J322" i="1"/>
  <c r="F322" i="1"/>
  <c r="J321" i="1"/>
  <c r="F321" i="1"/>
  <c r="L320" i="1"/>
  <c r="J320" i="1"/>
  <c r="F320" i="1"/>
  <c r="J319" i="1"/>
  <c r="F319" i="1"/>
  <c r="J318" i="1"/>
  <c r="F318" i="1"/>
  <c r="J317" i="1"/>
  <c r="F317" i="1"/>
  <c r="J316" i="1"/>
  <c r="F316" i="1"/>
  <c r="J315" i="1"/>
  <c r="F315" i="1"/>
  <c r="J314" i="1"/>
  <c r="F314" i="1"/>
  <c r="J313" i="1"/>
  <c r="F313" i="1"/>
  <c r="J312" i="1"/>
  <c r="F312" i="1"/>
  <c r="J311" i="1"/>
  <c r="F311" i="1"/>
  <c r="J310" i="1"/>
  <c r="F310" i="1"/>
  <c r="J309" i="1"/>
  <c r="F309" i="1"/>
  <c r="J308" i="1"/>
  <c r="F308" i="1"/>
  <c r="J307" i="1"/>
  <c r="F307" i="1"/>
  <c r="J306" i="1"/>
  <c r="F306" i="1"/>
  <c r="J305" i="1"/>
  <c r="F305" i="1"/>
  <c r="J304" i="1"/>
  <c r="F304" i="1"/>
  <c r="J303" i="1"/>
  <c r="F303" i="1"/>
  <c r="J302" i="1"/>
  <c r="F302" i="1"/>
  <c r="J301" i="1"/>
  <c r="F301" i="1"/>
  <c r="J300" i="1"/>
  <c r="F300" i="1"/>
  <c r="J299" i="1"/>
  <c r="F299" i="1"/>
  <c r="J298" i="1"/>
  <c r="F298" i="1"/>
  <c r="J297" i="1"/>
  <c r="F297" i="1"/>
  <c r="J296" i="1"/>
  <c r="F296" i="1"/>
  <c r="J295" i="1"/>
  <c r="F295" i="1"/>
  <c r="J294" i="1"/>
  <c r="F294" i="1"/>
  <c r="J293" i="1"/>
  <c r="F293" i="1"/>
  <c r="J292" i="1"/>
  <c r="F292" i="1"/>
  <c r="J291" i="1"/>
  <c r="F291" i="1"/>
  <c r="J290" i="1"/>
  <c r="F290" i="1"/>
  <c r="J289" i="1"/>
  <c r="F289" i="1"/>
  <c r="J288" i="1"/>
  <c r="F288" i="1"/>
  <c r="J287" i="1"/>
  <c r="F287" i="1"/>
  <c r="J286" i="1"/>
  <c r="F286" i="1"/>
  <c r="J285" i="1"/>
  <c r="F285" i="1"/>
  <c r="J284" i="1"/>
  <c r="F284" i="1"/>
  <c r="J283" i="1"/>
  <c r="F283" i="1"/>
  <c r="J282" i="1"/>
  <c r="F282" i="1"/>
  <c r="J281" i="1"/>
  <c r="F281" i="1"/>
  <c r="J280" i="1"/>
  <c r="F280" i="1"/>
  <c r="J279" i="1"/>
  <c r="F279" i="1"/>
  <c r="J278" i="1"/>
  <c r="F278" i="1"/>
  <c r="M271" i="1"/>
  <c r="J271" i="1"/>
  <c r="E271" i="1"/>
  <c r="L256" i="1"/>
  <c r="L255" i="1"/>
  <c r="L251" i="1"/>
  <c r="M249" i="1"/>
  <c r="I249" i="1"/>
  <c r="H249" i="1"/>
  <c r="G249" i="1"/>
  <c r="E249" i="1"/>
  <c r="D249" i="1"/>
  <c r="K248" i="1"/>
  <c r="J248" i="1"/>
  <c r="F248" i="1"/>
  <c r="J247" i="1"/>
  <c r="F247" i="1"/>
  <c r="J246" i="1"/>
  <c r="F246" i="1"/>
  <c r="K245" i="1"/>
  <c r="K336" i="1" s="1"/>
  <c r="J245" i="1"/>
  <c r="L245" i="1" s="1"/>
  <c r="F245" i="1"/>
  <c r="K244" i="1"/>
  <c r="J244" i="1"/>
  <c r="F244" i="1"/>
  <c r="J243" i="1"/>
  <c r="F243" i="1"/>
  <c r="J242" i="1"/>
  <c r="F242" i="1"/>
  <c r="K241" i="1"/>
  <c r="K332" i="1" s="1"/>
  <c r="J241" i="1"/>
  <c r="L241" i="1" s="1"/>
  <c r="F241" i="1"/>
  <c r="K240" i="1"/>
  <c r="J240" i="1"/>
  <c r="F240" i="1"/>
  <c r="J239" i="1"/>
  <c r="F239" i="1"/>
  <c r="J238" i="1"/>
  <c r="F238" i="1"/>
  <c r="K237" i="1"/>
  <c r="K328" i="1" s="1"/>
  <c r="J237" i="1"/>
  <c r="L237" i="1" s="1"/>
  <c r="F237" i="1"/>
  <c r="K236" i="1"/>
  <c r="J236" i="1"/>
  <c r="F236" i="1"/>
  <c r="J235" i="1"/>
  <c r="F235" i="1"/>
  <c r="J234" i="1"/>
  <c r="F234" i="1"/>
  <c r="K233" i="1"/>
  <c r="K324" i="1" s="1"/>
  <c r="J233" i="1"/>
  <c r="L233" i="1" s="1"/>
  <c r="F233" i="1"/>
  <c r="K232" i="1"/>
  <c r="J232" i="1"/>
  <c r="F232" i="1"/>
  <c r="J231" i="1"/>
  <c r="F231" i="1"/>
  <c r="J230" i="1"/>
  <c r="F230" i="1"/>
  <c r="K229" i="1"/>
  <c r="K320" i="1" s="1"/>
  <c r="J229" i="1"/>
  <c r="L229" i="1" s="1"/>
  <c r="F229" i="1"/>
  <c r="K228" i="1"/>
  <c r="J228" i="1"/>
  <c r="F228" i="1"/>
  <c r="J227" i="1"/>
  <c r="F227" i="1"/>
  <c r="J226" i="1"/>
  <c r="F226" i="1"/>
  <c r="K225" i="1"/>
  <c r="K316" i="1" s="1"/>
  <c r="J225" i="1"/>
  <c r="L225" i="1" s="1"/>
  <c r="F225" i="1"/>
  <c r="K224" i="1"/>
  <c r="J224" i="1"/>
  <c r="F224" i="1"/>
  <c r="J223" i="1"/>
  <c r="F223" i="1"/>
  <c r="J222" i="1"/>
  <c r="F222" i="1"/>
  <c r="K221" i="1"/>
  <c r="K312" i="1" s="1"/>
  <c r="J221" i="1"/>
  <c r="L221" i="1" s="1"/>
  <c r="F221" i="1"/>
  <c r="K220" i="1"/>
  <c r="J220" i="1"/>
  <c r="F220" i="1"/>
  <c r="J219" i="1"/>
  <c r="F219" i="1"/>
  <c r="J218" i="1"/>
  <c r="F218" i="1"/>
  <c r="K217" i="1"/>
  <c r="K308" i="1" s="1"/>
  <c r="J217" i="1"/>
  <c r="L217" i="1" s="1"/>
  <c r="F217" i="1"/>
  <c r="K216" i="1"/>
  <c r="J216" i="1"/>
  <c r="F216" i="1"/>
  <c r="J215" i="1"/>
  <c r="F215" i="1"/>
  <c r="J214" i="1"/>
  <c r="F214" i="1"/>
  <c r="K213" i="1"/>
  <c r="K304" i="1" s="1"/>
  <c r="L304" i="1" s="1"/>
  <c r="J213" i="1"/>
  <c r="L213" i="1" s="1"/>
  <c r="F213" i="1"/>
  <c r="K212" i="1"/>
  <c r="J212" i="1"/>
  <c r="F212" i="1"/>
  <c r="J211" i="1"/>
  <c r="F211" i="1"/>
  <c r="J210" i="1"/>
  <c r="F210" i="1"/>
  <c r="K209" i="1"/>
  <c r="K300" i="1" s="1"/>
  <c r="J209" i="1"/>
  <c r="L209" i="1" s="1"/>
  <c r="F209" i="1"/>
  <c r="K208" i="1"/>
  <c r="J208" i="1"/>
  <c r="F208" i="1"/>
  <c r="J207" i="1"/>
  <c r="F207" i="1"/>
  <c r="J206" i="1"/>
  <c r="F206" i="1"/>
  <c r="K205" i="1"/>
  <c r="K296" i="1" s="1"/>
  <c r="J205" i="1"/>
  <c r="L205" i="1" s="1"/>
  <c r="F205" i="1"/>
  <c r="K204" i="1"/>
  <c r="J204" i="1"/>
  <c r="F204" i="1"/>
  <c r="J203" i="1"/>
  <c r="F203" i="1"/>
  <c r="J202" i="1"/>
  <c r="F202" i="1"/>
  <c r="K201" i="1"/>
  <c r="K292" i="1" s="1"/>
  <c r="J201" i="1"/>
  <c r="L201" i="1" s="1"/>
  <c r="F201" i="1"/>
  <c r="K200" i="1"/>
  <c r="J200" i="1"/>
  <c r="F200" i="1"/>
  <c r="J199" i="1"/>
  <c r="F199" i="1"/>
  <c r="J198" i="1"/>
  <c r="F198" i="1"/>
  <c r="K197" i="1"/>
  <c r="K288" i="1" s="1"/>
  <c r="J197" i="1"/>
  <c r="L197" i="1" s="1"/>
  <c r="F197" i="1"/>
  <c r="K196" i="1"/>
  <c r="J196" i="1"/>
  <c r="F196" i="1"/>
  <c r="J195" i="1"/>
  <c r="F195" i="1"/>
  <c r="J194" i="1"/>
  <c r="F194" i="1"/>
  <c r="K193" i="1"/>
  <c r="K284" i="1" s="1"/>
  <c r="J193" i="1"/>
  <c r="L193" i="1" s="1"/>
  <c r="F193" i="1"/>
  <c r="K192" i="1"/>
  <c r="J192" i="1"/>
  <c r="F192" i="1"/>
  <c r="J191" i="1"/>
  <c r="F191" i="1"/>
  <c r="J190" i="1"/>
  <c r="F190" i="1"/>
  <c r="K189" i="1"/>
  <c r="K280" i="1" s="1"/>
  <c r="J189" i="1"/>
  <c r="F189" i="1"/>
  <c r="K188" i="1"/>
  <c r="J188" i="1"/>
  <c r="F188" i="1"/>
  <c r="J187" i="1"/>
  <c r="F187" i="1"/>
  <c r="F249" i="1" s="1"/>
  <c r="K184" i="1"/>
  <c r="K275" i="1" s="1"/>
  <c r="K366" i="1" s="1"/>
  <c r="K457" i="1" s="1"/>
  <c r="K548" i="1" s="1"/>
  <c r="K639" i="1" s="1"/>
  <c r="K730" i="1" s="1"/>
  <c r="K821" i="1" s="1"/>
  <c r="K912" i="1" s="1"/>
  <c r="K1003" i="1" s="1"/>
  <c r="K1094" i="1" s="1"/>
  <c r="K1185" i="1" s="1"/>
  <c r="K1276" i="1" s="1"/>
  <c r="K1367" i="1" s="1"/>
  <c r="K1458" i="1" s="1"/>
  <c r="K1549" i="1" s="1"/>
  <c r="K1640" i="1" s="1"/>
  <c r="K1731" i="1" s="1"/>
  <c r="K1822" i="1" s="1"/>
  <c r="K1913" i="1" s="1"/>
  <c r="K2004" i="1" s="1"/>
  <c r="K2095" i="1" s="1"/>
  <c r="K2186" i="1" s="1"/>
  <c r="K2277" i="1" s="1"/>
  <c r="K2368" i="1" s="1"/>
  <c r="K2459" i="1" s="1"/>
  <c r="K2550" i="1" s="1"/>
  <c r="K2641" i="1" s="1"/>
  <c r="K2732" i="1" s="1"/>
  <c r="K2823" i="1" s="1"/>
  <c r="K2914" i="1" s="1"/>
  <c r="K3005" i="1" s="1"/>
  <c r="K3096" i="1" s="1"/>
  <c r="K3187" i="1" s="1"/>
  <c r="K3278" i="1" s="1"/>
  <c r="K3369" i="1" s="1"/>
  <c r="K3460" i="1" s="1"/>
  <c r="K3551" i="1" s="1"/>
  <c r="M180" i="1"/>
  <c r="L165" i="1" s="1"/>
  <c r="J180" i="1"/>
  <c r="E180" i="1"/>
  <c r="L164" i="1"/>
  <c r="L160" i="1"/>
  <c r="M158" i="1"/>
  <c r="I158" i="1"/>
  <c r="H158" i="1"/>
  <c r="G158" i="1"/>
  <c r="E158" i="1"/>
  <c r="D158" i="1"/>
  <c r="N157" i="1"/>
  <c r="K157" i="1"/>
  <c r="J157" i="1"/>
  <c r="L157" i="1" s="1"/>
  <c r="F157" i="1"/>
  <c r="K156" i="1"/>
  <c r="K247" i="1" s="1"/>
  <c r="J156" i="1"/>
  <c r="L156" i="1" s="1"/>
  <c r="F156" i="1"/>
  <c r="K155" i="1"/>
  <c r="J155" i="1"/>
  <c r="F155" i="1"/>
  <c r="N154" i="1"/>
  <c r="L154" i="1"/>
  <c r="K154" i="1"/>
  <c r="J154" i="1"/>
  <c r="F154" i="1"/>
  <c r="N153" i="1"/>
  <c r="K153" i="1"/>
  <c r="J153" i="1"/>
  <c r="L153" i="1" s="1"/>
  <c r="F153" i="1"/>
  <c r="K152" i="1"/>
  <c r="K243" i="1" s="1"/>
  <c r="J152" i="1"/>
  <c r="F152" i="1"/>
  <c r="K151" i="1"/>
  <c r="J151" i="1"/>
  <c r="F151" i="1"/>
  <c r="N150" i="1"/>
  <c r="L150" i="1"/>
  <c r="K150" i="1"/>
  <c r="J150" i="1"/>
  <c r="F150" i="1"/>
  <c r="N149" i="1"/>
  <c r="K149" i="1"/>
  <c r="J149" i="1"/>
  <c r="L149" i="1" s="1"/>
  <c r="F149" i="1"/>
  <c r="K148" i="1"/>
  <c r="K239" i="1" s="1"/>
  <c r="J148" i="1"/>
  <c r="L148" i="1" s="1"/>
  <c r="F148" i="1"/>
  <c r="K147" i="1"/>
  <c r="J147" i="1"/>
  <c r="F147" i="1"/>
  <c r="N146" i="1"/>
  <c r="L146" i="1"/>
  <c r="K146" i="1"/>
  <c r="J146" i="1"/>
  <c r="F146" i="1"/>
  <c r="N145" i="1"/>
  <c r="K145" i="1"/>
  <c r="J145" i="1"/>
  <c r="L145" i="1" s="1"/>
  <c r="F145" i="1"/>
  <c r="K144" i="1"/>
  <c r="K235" i="1" s="1"/>
  <c r="J144" i="1"/>
  <c r="L144" i="1" s="1"/>
  <c r="F144" i="1"/>
  <c r="K143" i="1"/>
  <c r="J143" i="1"/>
  <c r="F143" i="1"/>
  <c r="N142" i="1"/>
  <c r="L142" i="1"/>
  <c r="K142" i="1"/>
  <c r="J142" i="1"/>
  <c r="F142" i="1"/>
  <c r="N141" i="1"/>
  <c r="K141" i="1"/>
  <c r="J141" i="1"/>
  <c r="L141" i="1" s="1"/>
  <c r="F141" i="1"/>
  <c r="K140" i="1"/>
  <c r="K231" i="1" s="1"/>
  <c r="J140" i="1"/>
  <c r="L140" i="1" s="1"/>
  <c r="F140" i="1"/>
  <c r="K139" i="1"/>
  <c r="J139" i="1"/>
  <c r="F139" i="1"/>
  <c r="N138" i="1"/>
  <c r="L138" i="1"/>
  <c r="K138" i="1"/>
  <c r="J138" i="1"/>
  <c r="F138" i="1"/>
  <c r="N137" i="1"/>
  <c r="K137" i="1"/>
  <c r="J137" i="1"/>
  <c r="L137" i="1" s="1"/>
  <c r="F137" i="1"/>
  <c r="K136" i="1"/>
  <c r="K227" i="1" s="1"/>
  <c r="J136" i="1"/>
  <c r="L136" i="1" s="1"/>
  <c r="F136" i="1"/>
  <c r="K135" i="1"/>
  <c r="J135" i="1"/>
  <c r="F135" i="1"/>
  <c r="N134" i="1"/>
  <c r="L134" i="1"/>
  <c r="K134" i="1"/>
  <c r="J134" i="1"/>
  <c r="F134" i="1"/>
  <c r="N133" i="1"/>
  <c r="K133" i="1"/>
  <c r="J133" i="1"/>
  <c r="L133" i="1" s="1"/>
  <c r="F133" i="1"/>
  <c r="K132" i="1"/>
  <c r="K223" i="1" s="1"/>
  <c r="J132" i="1"/>
  <c r="F132" i="1"/>
  <c r="K131" i="1"/>
  <c r="J131" i="1"/>
  <c r="F131" i="1"/>
  <c r="N130" i="1"/>
  <c r="L130" i="1"/>
  <c r="K130" i="1"/>
  <c r="J130" i="1"/>
  <c r="F130" i="1"/>
  <c r="N129" i="1"/>
  <c r="K129" i="1"/>
  <c r="J129" i="1"/>
  <c r="L129" i="1" s="1"/>
  <c r="F129" i="1"/>
  <c r="K128" i="1"/>
  <c r="K219" i="1" s="1"/>
  <c r="J128" i="1"/>
  <c r="L128" i="1" s="1"/>
  <c r="F128" i="1"/>
  <c r="K127" i="1"/>
  <c r="J127" i="1"/>
  <c r="F127" i="1"/>
  <c r="N126" i="1"/>
  <c r="L126" i="1"/>
  <c r="K126" i="1"/>
  <c r="J126" i="1"/>
  <c r="F126" i="1"/>
  <c r="N125" i="1"/>
  <c r="K125" i="1"/>
  <c r="J125" i="1"/>
  <c r="L125" i="1" s="1"/>
  <c r="F125" i="1"/>
  <c r="K124" i="1"/>
  <c r="K215" i="1" s="1"/>
  <c r="J124" i="1"/>
  <c r="L124" i="1" s="1"/>
  <c r="F124" i="1"/>
  <c r="K123" i="1"/>
  <c r="J123" i="1"/>
  <c r="F123" i="1"/>
  <c r="N122" i="1"/>
  <c r="L122" i="1"/>
  <c r="K122" i="1"/>
  <c r="J122" i="1"/>
  <c r="F122" i="1"/>
  <c r="N121" i="1"/>
  <c r="K121" i="1"/>
  <c r="J121" i="1"/>
  <c r="L121" i="1" s="1"/>
  <c r="F121" i="1"/>
  <c r="K120" i="1"/>
  <c r="K211" i="1" s="1"/>
  <c r="J120" i="1"/>
  <c r="L120" i="1" s="1"/>
  <c r="F120" i="1"/>
  <c r="K119" i="1"/>
  <c r="J119" i="1"/>
  <c r="F119" i="1"/>
  <c r="N118" i="1"/>
  <c r="L118" i="1"/>
  <c r="K118" i="1"/>
  <c r="J118" i="1"/>
  <c r="F118" i="1"/>
  <c r="N117" i="1"/>
  <c r="K117" i="1"/>
  <c r="J117" i="1"/>
  <c r="L117" i="1" s="1"/>
  <c r="F117" i="1"/>
  <c r="K116" i="1"/>
  <c r="K207" i="1" s="1"/>
  <c r="J116" i="1"/>
  <c r="L116" i="1" s="1"/>
  <c r="F116" i="1"/>
  <c r="K115" i="1"/>
  <c r="J115" i="1"/>
  <c r="F115" i="1"/>
  <c r="N114" i="1"/>
  <c r="L114" i="1"/>
  <c r="K114" i="1"/>
  <c r="J114" i="1"/>
  <c r="F114" i="1"/>
  <c r="N113" i="1"/>
  <c r="K113" i="1"/>
  <c r="J113" i="1"/>
  <c r="L113" i="1" s="1"/>
  <c r="F113" i="1"/>
  <c r="K112" i="1"/>
  <c r="K203" i="1" s="1"/>
  <c r="J112" i="1"/>
  <c r="L112" i="1" s="1"/>
  <c r="F112" i="1"/>
  <c r="K111" i="1"/>
  <c r="J111" i="1"/>
  <c r="F111" i="1"/>
  <c r="N110" i="1"/>
  <c r="L110" i="1"/>
  <c r="K110" i="1"/>
  <c r="J110" i="1"/>
  <c r="F110" i="1"/>
  <c r="N109" i="1"/>
  <c r="K109" i="1"/>
  <c r="J109" i="1"/>
  <c r="L109" i="1" s="1"/>
  <c r="F109" i="1"/>
  <c r="K108" i="1"/>
  <c r="K199" i="1" s="1"/>
  <c r="J108" i="1"/>
  <c r="L108" i="1" s="1"/>
  <c r="F108" i="1"/>
  <c r="K107" i="1"/>
  <c r="J107" i="1"/>
  <c r="F107" i="1"/>
  <c r="N106" i="1"/>
  <c r="L106" i="1"/>
  <c r="K106" i="1"/>
  <c r="J106" i="1"/>
  <c r="F106" i="1"/>
  <c r="N105" i="1"/>
  <c r="K105" i="1"/>
  <c r="J105" i="1"/>
  <c r="L105" i="1" s="1"/>
  <c r="F105" i="1"/>
  <c r="K104" i="1"/>
  <c r="K195" i="1" s="1"/>
  <c r="J104" i="1"/>
  <c r="L104" i="1" s="1"/>
  <c r="F104" i="1"/>
  <c r="K103" i="1"/>
  <c r="J103" i="1"/>
  <c r="F103" i="1"/>
  <c r="N102" i="1"/>
  <c r="L102" i="1"/>
  <c r="K102" i="1"/>
  <c r="J102" i="1"/>
  <c r="F102" i="1"/>
  <c r="N101" i="1"/>
  <c r="K101" i="1"/>
  <c r="J101" i="1"/>
  <c r="L101" i="1" s="1"/>
  <c r="F101" i="1"/>
  <c r="K100" i="1"/>
  <c r="K191" i="1" s="1"/>
  <c r="J100" i="1"/>
  <c r="L100" i="1" s="1"/>
  <c r="F100" i="1"/>
  <c r="K99" i="1"/>
  <c r="J99" i="1"/>
  <c r="F99" i="1"/>
  <c r="N98" i="1"/>
  <c r="L98" i="1"/>
  <c r="K98" i="1"/>
  <c r="J98" i="1"/>
  <c r="F98" i="1"/>
  <c r="N97" i="1"/>
  <c r="K97" i="1"/>
  <c r="J97" i="1"/>
  <c r="L97" i="1" s="1"/>
  <c r="F97" i="1"/>
  <c r="K96" i="1"/>
  <c r="K187" i="1" s="1"/>
  <c r="J96" i="1"/>
  <c r="F96" i="1"/>
  <c r="F158" i="1" s="1"/>
  <c r="K93" i="1"/>
  <c r="Y89" i="1"/>
  <c r="M89" i="1"/>
  <c r="J89" i="1"/>
  <c r="E89" i="1"/>
  <c r="L73" i="1" s="1"/>
  <c r="AB88" i="1"/>
  <c r="T88" i="1"/>
  <c r="AB87" i="1"/>
  <c r="T87" i="1"/>
  <c r="AB86" i="1"/>
  <c r="T86" i="1"/>
  <c r="AB85" i="1"/>
  <c r="T85" i="1"/>
  <c r="AB84" i="1"/>
  <c r="T84" i="1"/>
  <c r="AB83" i="1"/>
  <c r="T83" i="1"/>
  <c r="AB82" i="1"/>
  <c r="T82" i="1"/>
  <c r="AB81" i="1"/>
  <c r="AB89" i="1" s="1"/>
  <c r="AA74" i="1" s="1"/>
  <c r="T81" i="1"/>
  <c r="T89" i="1" s="1"/>
  <c r="AA73" i="1" s="1"/>
  <c r="AA76" i="1"/>
  <c r="AA75" i="1"/>
  <c r="L74" i="1"/>
  <c r="AA72" i="1"/>
  <c r="AA71" i="1"/>
  <c r="AA70" i="1"/>
  <c r="L69" i="1"/>
  <c r="AS67" i="1"/>
  <c r="AQ67" i="1"/>
  <c r="AP67" i="1"/>
  <c r="AO67" i="1"/>
  <c r="AN67" i="1"/>
  <c r="AM67" i="1"/>
  <c r="AL67" i="1"/>
  <c r="AK67" i="1"/>
  <c r="X67" i="1"/>
  <c r="S67" i="1"/>
  <c r="M67" i="1"/>
  <c r="I67" i="1"/>
  <c r="H67" i="1"/>
  <c r="G67" i="1"/>
  <c r="E67" i="1"/>
  <c r="D67" i="1"/>
  <c r="AG66" i="1"/>
  <c r="AF66" i="1"/>
  <c r="AD66" i="1"/>
  <c r="AI66" i="1" s="1"/>
  <c r="AC66" i="1"/>
  <c r="AB66" i="1"/>
  <c r="Z66" i="1"/>
  <c r="AA66" i="1" s="1"/>
  <c r="Y66" i="1"/>
  <c r="AJ66" i="1" s="1"/>
  <c r="AR66" i="1" s="1"/>
  <c r="AT66" i="1" s="1"/>
  <c r="W66" i="1"/>
  <c r="T66" i="1"/>
  <c r="N66" i="1"/>
  <c r="J66" i="1"/>
  <c r="AE66" i="1" s="1"/>
  <c r="U66" i="1" s="1"/>
  <c r="F66" i="1"/>
  <c r="AJ65" i="1"/>
  <c r="AR65" i="1" s="1"/>
  <c r="AT65" i="1" s="1"/>
  <c r="AI65" i="1"/>
  <c r="AF65" i="1"/>
  <c r="AE65" i="1"/>
  <c r="AG65" i="1" s="1"/>
  <c r="AD65" i="1"/>
  <c r="AC65" i="1"/>
  <c r="AB65" i="1"/>
  <c r="AA65" i="1"/>
  <c r="Z65" i="1"/>
  <c r="Y65" i="1"/>
  <c r="W65" i="1"/>
  <c r="U65" i="1" s="1"/>
  <c r="V65" i="1" s="1"/>
  <c r="T65" i="1"/>
  <c r="N65" i="1"/>
  <c r="L65" i="1"/>
  <c r="J65" i="1"/>
  <c r="F65" i="1"/>
  <c r="AF64" i="1"/>
  <c r="AD64" i="1"/>
  <c r="AI64" i="1" s="1"/>
  <c r="AC64" i="1"/>
  <c r="AB64" i="1"/>
  <c r="Z64" i="1"/>
  <c r="Y64" i="1"/>
  <c r="AJ64" i="1" s="1"/>
  <c r="AR64" i="1" s="1"/>
  <c r="AT64" i="1" s="1"/>
  <c r="W64" i="1"/>
  <c r="T64" i="1"/>
  <c r="N64" i="1"/>
  <c r="J64" i="1"/>
  <c r="AE64" i="1" s="1"/>
  <c r="F64" i="1"/>
  <c r="AJ63" i="1"/>
  <c r="AR63" i="1" s="1"/>
  <c r="AT63" i="1" s="1"/>
  <c r="AI63" i="1"/>
  <c r="AF63" i="1"/>
  <c r="AE63" i="1"/>
  <c r="AG63" i="1" s="1"/>
  <c r="AD63" i="1"/>
  <c r="AC63" i="1"/>
  <c r="AB63" i="1"/>
  <c r="AA63" i="1"/>
  <c r="Z63" i="1"/>
  <c r="Y63" i="1"/>
  <c r="W63" i="1"/>
  <c r="U63" i="1" s="1"/>
  <c r="V63" i="1" s="1"/>
  <c r="T63" i="1"/>
  <c r="N63" i="1"/>
  <c r="L63" i="1"/>
  <c r="J63" i="1"/>
  <c r="F63" i="1"/>
  <c r="AG62" i="1"/>
  <c r="AF62" i="1"/>
  <c r="AD62" i="1"/>
  <c r="AI62" i="1" s="1"/>
  <c r="AC62" i="1"/>
  <c r="AB62" i="1"/>
  <c r="Z62" i="1"/>
  <c r="AA62" i="1" s="1"/>
  <c r="Y62" i="1"/>
  <c r="AJ62" i="1" s="1"/>
  <c r="AR62" i="1" s="1"/>
  <c r="AT62" i="1" s="1"/>
  <c r="W62" i="1"/>
  <c r="T62" i="1"/>
  <c r="N62" i="1"/>
  <c r="J62" i="1"/>
  <c r="AE62" i="1" s="1"/>
  <c r="U62" i="1" s="1"/>
  <c r="F62" i="1"/>
  <c r="AJ61" i="1"/>
  <c r="AR61" i="1" s="1"/>
  <c r="AT61" i="1" s="1"/>
  <c r="AI61" i="1"/>
  <c r="AF61" i="1"/>
  <c r="AD61" i="1"/>
  <c r="AC61" i="1"/>
  <c r="AB61" i="1"/>
  <c r="AA61" i="1"/>
  <c r="Z61" i="1"/>
  <c r="Y61" i="1"/>
  <c r="W61" i="1"/>
  <c r="T61" i="1"/>
  <c r="N61" i="1"/>
  <c r="L61" i="1"/>
  <c r="J61" i="1"/>
  <c r="F61" i="1"/>
  <c r="AF60" i="1"/>
  <c r="AD60" i="1"/>
  <c r="AI60" i="1" s="1"/>
  <c r="AC60" i="1"/>
  <c r="AB60" i="1"/>
  <c r="Z60" i="1"/>
  <c r="Y60" i="1"/>
  <c r="AJ60" i="1" s="1"/>
  <c r="AR60" i="1" s="1"/>
  <c r="AT60" i="1" s="1"/>
  <c r="W60" i="1"/>
  <c r="T60" i="1"/>
  <c r="N60" i="1"/>
  <c r="J60" i="1"/>
  <c r="AE60" i="1" s="1"/>
  <c r="F60" i="1"/>
  <c r="AJ59" i="1"/>
  <c r="AR59" i="1" s="1"/>
  <c r="AT59" i="1" s="1"/>
  <c r="AI59" i="1"/>
  <c r="AF59" i="1"/>
  <c r="AE59" i="1"/>
  <c r="AG59" i="1" s="1"/>
  <c r="AD59" i="1"/>
  <c r="AC59" i="1"/>
  <c r="AB59" i="1"/>
  <c r="AA59" i="1"/>
  <c r="Z59" i="1"/>
  <c r="Y59" i="1"/>
  <c r="W59" i="1"/>
  <c r="U59" i="1" s="1"/>
  <c r="V59" i="1" s="1"/>
  <c r="T59" i="1"/>
  <c r="N59" i="1"/>
  <c r="L59" i="1"/>
  <c r="J59" i="1"/>
  <c r="F59" i="1"/>
  <c r="AG58" i="1"/>
  <c r="AF58" i="1"/>
  <c r="AD58" i="1"/>
  <c r="AI58" i="1" s="1"/>
  <c r="AC58" i="1"/>
  <c r="AB58" i="1"/>
  <c r="Z58" i="1"/>
  <c r="AA58" i="1" s="1"/>
  <c r="Y58" i="1"/>
  <c r="AJ58" i="1" s="1"/>
  <c r="AR58" i="1" s="1"/>
  <c r="AT58" i="1" s="1"/>
  <c r="W58" i="1"/>
  <c r="T58" i="1"/>
  <c r="N58" i="1"/>
  <c r="J58" i="1"/>
  <c r="AE58" i="1" s="1"/>
  <c r="U58" i="1" s="1"/>
  <c r="F58" i="1"/>
  <c r="AJ57" i="1"/>
  <c r="AR57" i="1" s="1"/>
  <c r="AT57" i="1" s="1"/>
  <c r="AI57" i="1"/>
  <c r="AF57" i="1"/>
  <c r="AD57" i="1"/>
  <c r="AC57" i="1"/>
  <c r="AB57" i="1"/>
  <c r="AA57" i="1"/>
  <c r="Z57" i="1"/>
  <c r="Y57" i="1"/>
  <c r="W57" i="1"/>
  <c r="T57" i="1"/>
  <c r="N57" i="1"/>
  <c r="L57" i="1"/>
  <c r="J57" i="1"/>
  <c r="F57" i="1"/>
  <c r="AF56" i="1"/>
  <c r="AD56" i="1"/>
  <c r="AI56" i="1" s="1"/>
  <c r="AC56" i="1"/>
  <c r="AB56" i="1"/>
  <c r="Z56" i="1"/>
  <c r="Y56" i="1"/>
  <c r="AJ56" i="1" s="1"/>
  <c r="AR56" i="1" s="1"/>
  <c r="AT56" i="1" s="1"/>
  <c r="W56" i="1"/>
  <c r="T56" i="1"/>
  <c r="N56" i="1"/>
  <c r="J56" i="1"/>
  <c r="AE56" i="1" s="1"/>
  <c r="F56" i="1"/>
  <c r="AJ55" i="1"/>
  <c r="AR55" i="1" s="1"/>
  <c r="AT55" i="1" s="1"/>
  <c r="AI55" i="1"/>
  <c r="AF55" i="1"/>
  <c r="AE55" i="1"/>
  <c r="AG55" i="1" s="1"/>
  <c r="AD55" i="1"/>
  <c r="AC55" i="1"/>
  <c r="AB55" i="1"/>
  <c r="AA55" i="1"/>
  <c r="Z55" i="1"/>
  <c r="Y55" i="1"/>
  <c r="W55" i="1"/>
  <c r="U55" i="1" s="1"/>
  <c r="V55" i="1" s="1"/>
  <c r="T55" i="1"/>
  <c r="N55" i="1"/>
  <c r="L55" i="1"/>
  <c r="J55" i="1"/>
  <c r="F55" i="1"/>
  <c r="AG54" i="1"/>
  <c r="AF54" i="1"/>
  <c r="AD54" i="1"/>
  <c r="AI54" i="1" s="1"/>
  <c r="AC54" i="1"/>
  <c r="AB54" i="1"/>
  <c r="Z54" i="1"/>
  <c r="AA54" i="1" s="1"/>
  <c r="Y54" i="1"/>
  <c r="AJ54" i="1" s="1"/>
  <c r="AR54" i="1" s="1"/>
  <c r="AT54" i="1" s="1"/>
  <c r="W54" i="1"/>
  <c r="T54" i="1"/>
  <c r="N54" i="1"/>
  <c r="J54" i="1"/>
  <c r="AE54" i="1" s="1"/>
  <c r="U54" i="1" s="1"/>
  <c r="F54" i="1"/>
  <c r="AJ53" i="1"/>
  <c r="AR53" i="1" s="1"/>
  <c r="AT53" i="1" s="1"/>
  <c r="AI53" i="1"/>
  <c r="AF53" i="1"/>
  <c r="AD53" i="1"/>
  <c r="AC53" i="1"/>
  <c r="AB53" i="1"/>
  <c r="AA53" i="1"/>
  <c r="Z53" i="1"/>
  <c r="Y53" i="1"/>
  <c r="W53" i="1"/>
  <c r="T53" i="1"/>
  <c r="N53" i="1"/>
  <c r="L53" i="1"/>
  <c r="J53" i="1"/>
  <c r="F53" i="1"/>
  <c r="AF52" i="1"/>
  <c r="AD52" i="1"/>
  <c r="AI52" i="1" s="1"/>
  <c r="AC52" i="1"/>
  <c r="AB52" i="1"/>
  <c r="Z52" i="1"/>
  <c r="Y52" i="1"/>
  <c r="AJ52" i="1" s="1"/>
  <c r="AR52" i="1" s="1"/>
  <c r="AT52" i="1" s="1"/>
  <c r="W52" i="1"/>
  <c r="T52" i="1"/>
  <c r="N52" i="1"/>
  <c r="J52" i="1"/>
  <c r="AE52" i="1" s="1"/>
  <c r="F52" i="1"/>
  <c r="AJ51" i="1"/>
  <c r="AR51" i="1" s="1"/>
  <c r="AT51" i="1" s="1"/>
  <c r="AI51" i="1"/>
  <c r="AF51" i="1"/>
  <c r="AD51" i="1"/>
  <c r="AC51" i="1"/>
  <c r="AB51" i="1"/>
  <c r="AA51" i="1"/>
  <c r="Z51" i="1"/>
  <c r="Y51" i="1"/>
  <c r="W51" i="1"/>
  <c r="T51" i="1"/>
  <c r="N51" i="1"/>
  <c r="L51" i="1"/>
  <c r="J51" i="1"/>
  <c r="F51" i="1"/>
  <c r="AF50" i="1"/>
  <c r="AD50" i="1"/>
  <c r="AI50" i="1" s="1"/>
  <c r="AC50" i="1"/>
  <c r="AB50" i="1"/>
  <c r="Z50" i="1"/>
  <c r="AA50" i="1" s="1"/>
  <c r="Y50" i="1"/>
  <c r="AJ50" i="1" s="1"/>
  <c r="AR50" i="1" s="1"/>
  <c r="AT50" i="1" s="1"/>
  <c r="W50" i="1"/>
  <c r="T50" i="1"/>
  <c r="N50" i="1"/>
  <c r="J50" i="1"/>
  <c r="F50" i="1"/>
  <c r="AJ49" i="1"/>
  <c r="AR49" i="1" s="1"/>
  <c r="AT49" i="1" s="1"/>
  <c r="AI49" i="1"/>
  <c r="AF49" i="1"/>
  <c r="AE49" i="1"/>
  <c r="AG49" i="1" s="1"/>
  <c r="AD49" i="1"/>
  <c r="AC49" i="1"/>
  <c r="AB49" i="1"/>
  <c r="AA49" i="1"/>
  <c r="Z49" i="1"/>
  <c r="Y49" i="1"/>
  <c r="W49" i="1"/>
  <c r="U49" i="1" s="1"/>
  <c r="V49" i="1" s="1"/>
  <c r="T49" i="1"/>
  <c r="N49" i="1"/>
  <c r="L49" i="1"/>
  <c r="J49" i="1"/>
  <c r="F49" i="1"/>
  <c r="AF48" i="1"/>
  <c r="AD48" i="1"/>
  <c r="AI48" i="1" s="1"/>
  <c r="AC48" i="1"/>
  <c r="AB48" i="1"/>
  <c r="Z48" i="1"/>
  <c r="Y48" i="1"/>
  <c r="AJ48" i="1" s="1"/>
  <c r="AR48" i="1" s="1"/>
  <c r="AT48" i="1" s="1"/>
  <c r="W48" i="1"/>
  <c r="T48" i="1"/>
  <c r="N48" i="1"/>
  <c r="J48" i="1"/>
  <c r="AE48" i="1" s="1"/>
  <c r="F48" i="1"/>
  <c r="AJ47" i="1"/>
  <c r="AR47" i="1" s="1"/>
  <c r="AT47" i="1" s="1"/>
  <c r="AI47" i="1"/>
  <c r="AF47" i="1"/>
  <c r="AE47" i="1"/>
  <c r="AG47" i="1" s="1"/>
  <c r="AD47" i="1"/>
  <c r="AC47" i="1"/>
  <c r="AB47" i="1"/>
  <c r="AA47" i="1"/>
  <c r="Z47" i="1"/>
  <c r="Y47" i="1"/>
  <c r="W47" i="1"/>
  <c r="U47" i="1" s="1"/>
  <c r="V47" i="1" s="1"/>
  <c r="T47" i="1"/>
  <c r="N47" i="1"/>
  <c r="L47" i="1"/>
  <c r="J47" i="1"/>
  <c r="F47" i="1"/>
  <c r="AF46" i="1"/>
  <c r="AD46" i="1"/>
  <c r="AI46" i="1" s="1"/>
  <c r="AC46" i="1"/>
  <c r="AB46" i="1"/>
  <c r="Z46" i="1"/>
  <c r="AA46" i="1" s="1"/>
  <c r="Y46" i="1"/>
  <c r="W46" i="1"/>
  <c r="T46" i="1"/>
  <c r="N46" i="1"/>
  <c r="J46" i="1"/>
  <c r="F46" i="1"/>
  <c r="AJ45" i="1"/>
  <c r="AR45" i="1" s="1"/>
  <c r="AT45" i="1" s="1"/>
  <c r="AF45" i="1"/>
  <c r="AE45" i="1"/>
  <c r="AG45" i="1" s="1"/>
  <c r="AD45" i="1"/>
  <c r="AC45" i="1"/>
  <c r="AB45" i="1"/>
  <c r="AA45" i="1"/>
  <c r="Z45" i="1"/>
  <c r="Y45" i="1"/>
  <c r="W45" i="1"/>
  <c r="T45" i="1"/>
  <c r="N45" i="1"/>
  <c r="L45" i="1"/>
  <c r="J45" i="1"/>
  <c r="F45" i="1"/>
  <c r="AF44" i="1"/>
  <c r="AD44" i="1"/>
  <c r="AI44" i="1" s="1"/>
  <c r="AC44" i="1"/>
  <c r="AB44" i="1"/>
  <c r="Z44" i="1"/>
  <c r="Y44" i="1"/>
  <c r="AJ44" i="1" s="1"/>
  <c r="AR44" i="1" s="1"/>
  <c r="AT44" i="1" s="1"/>
  <c r="W44" i="1"/>
  <c r="T44" i="1"/>
  <c r="N44" i="1"/>
  <c r="J44" i="1"/>
  <c r="F44" i="1"/>
  <c r="AJ43" i="1"/>
  <c r="AR43" i="1" s="1"/>
  <c r="AT43" i="1" s="1"/>
  <c r="AI43" i="1"/>
  <c r="AF43" i="1"/>
  <c r="AE43" i="1"/>
  <c r="AG43" i="1" s="1"/>
  <c r="AD43" i="1"/>
  <c r="AC43" i="1"/>
  <c r="AB43" i="1"/>
  <c r="AA43" i="1"/>
  <c r="Z43" i="1"/>
  <c r="Y43" i="1"/>
  <c r="W43" i="1"/>
  <c r="T43" i="1"/>
  <c r="N43" i="1"/>
  <c r="L43" i="1"/>
  <c r="J43" i="1"/>
  <c r="F43" i="1"/>
  <c r="AF42" i="1"/>
  <c r="AD42" i="1"/>
  <c r="AI42" i="1" s="1"/>
  <c r="AC42" i="1"/>
  <c r="AB42" i="1"/>
  <c r="Z42" i="1"/>
  <c r="AA42" i="1" s="1"/>
  <c r="Y42" i="1"/>
  <c r="W42" i="1"/>
  <c r="T42" i="1"/>
  <c r="N42" i="1"/>
  <c r="J42" i="1"/>
  <c r="F42" i="1"/>
  <c r="AJ41" i="1"/>
  <c r="AR41" i="1" s="1"/>
  <c r="AT41" i="1" s="1"/>
  <c r="AI41" i="1"/>
  <c r="AF41" i="1"/>
  <c r="AD41" i="1"/>
  <c r="AC41" i="1"/>
  <c r="AB41" i="1"/>
  <c r="AA41" i="1"/>
  <c r="Z41" i="1"/>
  <c r="Y41" i="1"/>
  <c r="W41" i="1"/>
  <c r="T41" i="1"/>
  <c r="N41" i="1"/>
  <c r="L41" i="1"/>
  <c r="J41" i="1"/>
  <c r="F41" i="1"/>
  <c r="AF40" i="1"/>
  <c r="AD40" i="1"/>
  <c r="AI40" i="1" s="1"/>
  <c r="AC40" i="1"/>
  <c r="AB40" i="1"/>
  <c r="Z40" i="1"/>
  <c r="AA40" i="1" s="1"/>
  <c r="Y40" i="1"/>
  <c r="W40" i="1"/>
  <c r="T40" i="1"/>
  <c r="N40" i="1"/>
  <c r="J40" i="1"/>
  <c r="F40" i="1"/>
  <c r="AJ39" i="1"/>
  <c r="AR39" i="1" s="1"/>
  <c r="AT39" i="1" s="1"/>
  <c r="AF39" i="1"/>
  <c r="AE39" i="1"/>
  <c r="AG39" i="1" s="1"/>
  <c r="AD39" i="1"/>
  <c r="AC39" i="1"/>
  <c r="AB39" i="1"/>
  <c r="AA39" i="1"/>
  <c r="Z39" i="1"/>
  <c r="Y39" i="1"/>
  <c r="W39" i="1"/>
  <c r="T39" i="1"/>
  <c r="N39" i="1"/>
  <c r="L39" i="1"/>
  <c r="J39" i="1"/>
  <c r="F39" i="1"/>
  <c r="AF38" i="1"/>
  <c r="AD38" i="1"/>
  <c r="AI38" i="1" s="1"/>
  <c r="AC38" i="1"/>
  <c r="AB38" i="1"/>
  <c r="Z38" i="1"/>
  <c r="Y38" i="1"/>
  <c r="AJ38" i="1" s="1"/>
  <c r="AR38" i="1" s="1"/>
  <c r="AT38" i="1" s="1"/>
  <c r="W38" i="1"/>
  <c r="T38" i="1"/>
  <c r="N38" i="1"/>
  <c r="J38" i="1"/>
  <c r="F38" i="1"/>
  <c r="AJ37" i="1"/>
  <c r="AR37" i="1" s="1"/>
  <c r="AT37" i="1" s="1"/>
  <c r="AF37" i="1"/>
  <c r="AI37" i="1" s="1"/>
  <c r="AE37" i="1"/>
  <c r="AD37" i="1"/>
  <c r="AC37" i="1"/>
  <c r="AB37" i="1"/>
  <c r="AA37" i="1"/>
  <c r="Z37" i="1"/>
  <c r="Y37" i="1"/>
  <c r="W37" i="1"/>
  <c r="U37" i="1" s="1"/>
  <c r="V37" i="1" s="1"/>
  <c r="T37" i="1"/>
  <c r="N37" i="1"/>
  <c r="L37" i="1"/>
  <c r="J37" i="1"/>
  <c r="F37" i="1"/>
  <c r="AF36" i="1"/>
  <c r="AD36" i="1"/>
  <c r="AI36" i="1" s="1"/>
  <c r="AC36" i="1"/>
  <c r="AB36" i="1"/>
  <c r="Z36" i="1"/>
  <c r="Y36" i="1"/>
  <c r="AJ36" i="1" s="1"/>
  <c r="AR36" i="1" s="1"/>
  <c r="AT36" i="1" s="1"/>
  <c r="W36" i="1"/>
  <c r="T36" i="1"/>
  <c r="N36" i="1"/>
  <c r="J36" i="1"/>
  <c r="F36" i="1"/>
  <c r="AJ35" i="1"/>
  <c r="AR35" i="1" s="1"/>
  <c r="AT35" i="1" s="1"/>
  <c r="AI35" i="1"/>
  <c r="AF35" i="1"/>
  <c r="AE35" i="1"/>
  <c r="AD35" i="1"/>
  <c r="AC35" i="1"/>
  <c r="AB35" i="1"/>
  <c r="AA35" i="1"/>
  <c r="Z35" i="1"/>
  <c r="Y35" i="1"/>
  <c r="W35" i="1"/>
  <c r="U35" i="1" s="1"/>
  <c r="V35" i="1" s="1"/>
  <c r="T35" i="1"/>
  <c r="N35" i="1"/>
  <c r="L35" i="1"/>
  <c r="J35" i="1"/>
  <c r="F35" i="1"/>
  <c r="AF34" i="1"/>
  <c r="AD34" i="1"/>
  <c r="AI34" i="1" s="1"/>
  <c r="AC34" i="1"/>
  <c r="AB34" i="1"/>
  <c r="Z34" i="1"/>
  <c r="AA34" i="1" s="1"/>
  <c r="Y34" i="1"/>
  <c r="W34" i="1"/>
  <c r="T34" i="1"/>
  <c r="N34" i="1"/>
  <c r="J34" i="1"/>
  <c r="F34" i="1"/>
  <c r="AJ33" i="1"/>
  <c r="AR33" i="1" s="1"/>
  <c r="AT33" i="1" s="1"/>
  <c r="AI33" i="1"/>
  <c r="AF33" i="1"/>
  <c r="AE33" i="1"/>
  <c r="AG33" i="1" s="1"/>
  <c r="AD33" i="1"/>
  <c r="AC33" i="1"/>
  <c r="AB33" i="1"/>
  <c r="AA33" i="1"/>
  <c r="Z33" i="1"/>
  <c r="Y33" i="1"/>
  <c r="W33" i="1"/>
  <c r="T33" i="1"/>
  <c r="N33" i="1"/>
  <c r="L33" i="1"/>
  <c r="J33" i="1"/>
  <c r="F33" i="1"/>
  <c r="AF32" i="1"/>
  <c r="AD32" i="1"/>
  <c r="AI32" i="1" s="1"/>
  <c r="AC32" i="1"/>
  <c r="AB32" i="1"/>
  <c r="Z32" i="1"/>
  <c r="AA32" i="1" s="1"/>
  <c r="Y32" i="1"/>
  <c r="W32" i="1"/>
  <c r="T32" i="1"/>
  <c r="N32" i="1"/>
  <c r="J32" i="1"/>
  <c r="F32" i="1"/>
  <c r="AJ31" i="1"/>
  <c r="AR31" i="1" s="1"/>
  <c r="AT31" i="1" s="1"/>
  <c r="AF31" i="1"/>
  <c r="AE31" i="1"/>
  <c r="AG31" i="1" s="1"/>
  <c r="AD31" i="1"/>
  <c r="AC31" i="1"/>
  <c r="AB31" i="1"/>
  <c r="AA31" i="1"/>
  <c r="Z31" i="1"/>
  <c r="Y31" i="1"/>
  <c r="W31" i="1"/>
  <c r="T31" i="1"/>
  <c r="N31" i="1"/>
  <c r="L31" i="1"/>
  <c r="J31" i="1"/>
  <c r="F31" i="1"/>
  <c r="AF30" i="1"/>
  <c r="AD30" i="1"/>
  <c r="AI30" i="1" s="1"/>
  <c r="AC30" i="1"/>
  <c r="AB30" i="1"/>
  <c r="Z30" i="1"/>
  <c r="Y30" i="1"/>
  <c r="AJ30" i="1" s="1"/>
  <c r="AR30" i="1" s="1"/>
  <c r="AT30" i="1" s="1"/>
  <c r="W30" i="1"/>
  <c r="T30" i="1"/>
  <c r="N30" i="1"/>
  <c r="J30" i="1"/>
  <c r="F30" i="1"/>
  <c r="AJ29" i="1"/>
  <c r="AR29" i="1" s="1"/>
  <c r="AT29" i="1" s="1"/>
  <c r="AF29" i="1"/>
  <c r="AE29" i="1"/>
  <c r="AD29" i="1"/>
  <c r="AC29" i="1"/>
  <c r="AB29" i="1"/>
  <c r="AA29" i="1"/>
  <c r="Z29" i="1"/>
  <c r="Y29" i="1"/>
  <c r="W29" i="1"/>
  <c r="U29" i="1" s="1"/>
  <c r="V29" i="1" s="1"/>
  <c r="T29" i="1"/>
  <c r="N29" i="1"/>
  <c r="L29" i="1"/>
  <c r="J29" i="1"/>
  <c r="F29" i="1"/>
  <c r="AF28" i="1"/>
  <c r="AD28" i="1"/>
  <c r="AI28" i="1" s="1"/>
  <c r="AC28" i="1"/>
  <c r="AB28" i="1"/>
  <c r="Z28" i="1"/>
  <c r="Y28" i="1"/>
  <c r="AJ28" i="1" s="1"/>
  <c r="AR28" i="1" s="1"/>
  <c r="AT28" i="1" s="1"/>
  <c r="W28" i="1"/>
  <c r="T28" i="1"/>
  <c r="N28" i="1"/>
  <c r="J28" i="1"/>
  <c r="F28" i="1"/>
  <c r="AJ27" i="1"/>
  <c r="AR27" i="1" s="1"/>
  <c r="AT27" i="1" s="1"/>
  <c r="AI27" i="1"/>
  <c r="AF27" i="1"/>
  <c r="AE27" i="1"/>
  <c r="AD27" i="1"/>
  <c r="AC27" i="1"/>
  <c r="AB27" i="1"/>
  <c r="AA27" i="1"/>
  <c r="Z27" i="1"/>
  <c r="Y27" i="1"/>
  <c r="W27" i="1"/>
  <c r="U27" i="1" s="1"/>
  <c r="V27" i="1" s="1"/>
  <c r="T27" i="1"/>
  <c r="N27" i="1"/>
  <c r="L27" i="1"/>
  <c r="J27" i="1"/>
  <c r="F27" i="1"/>
  <c r="AF26" i="1"/>
  <c r="AD26" i="1"/>
  <c r="AI26" i="1" s="1"/>
  <c r="AC26" i="1"/>
  <c r="AB26" i="1"/>
  <c r="Z26" i="1"/>
  <c r="AA26" i="1" s="1"/>
  <c r="Y26" i="1"/>
  <c r="W26" i="1"/>
  <c r="T26" i="1"/>
  <c r="N26" i="1"/>
  <c r="J26" i="1"/>
  <c r="F26" i="1"/>
  <c r="AJ25" i="1"/>
  <c r="AR25" i="1" s="1"/>
  <c r="AT25" i="1" s="1"/>
  <c r="AI25" i="1"/>
  <c r="AF25" i="1"/>
  <c r="AD25" i="1"/>
  <c r="AC25" i="1"/>
  <c r="AB25" i="1"/>
  <c r="AA25" i="1"/>
  <c r="Z25" i="1"/>
  <c r="Y25" i="1"/>
  <c r="W25" i="1"/>
  <c r="T25" i="1"/>
  <c r="N25" i="1"/>
  <c r="L25" i="1"/>
  <c r="J25" i="1"/>
  <c r="F25" i="1"/>
  <c r="AF24" i="1"/>
  <c r="AD24" i="1"/>
  <c r="AI24" i="1" s="1"/>
  <c r="AC24" i="1"/>
  <c r="AB24" i="1"/>
  <c r="Z24" i="1"/>
  <c r="AA24" i="1" s="1"/>
  <c r="Y24" i="1"/>
  <c r="W24" i="1"/>
  <c r="T24" i="1"/>
  <c r="N24" i="1"/>
  <c r="J24" i="1"/>
  <c r="F24" i="1"/>
  <c r="AJ23" i="1"/>
  <c r="AR23" i="1" s="1"/>
  <c r="AT23" i="1" s="1"/>
  <c r="AF23" i="1"/>
  <c r="AE23" i="1"/>
  <c r="AG23" i="1" s="1"/>
  <c r="AD23" i="1"/>
  <c r="AC23" i="1"/>
  <c r="AB23" i="1"/>
  <c r="AA23" i="1"/>
  <c r="Z23" i="1"/>
  <c r="Y23" i="1"/>
  <c r="W23" i="1"/>
  <c r="T23" i="1"/>
  <c r="N23" i="1"/>
  <c r="L23" i="1"/>
  <c r="J23" i="1"/>
  <c r="F23" i="1"/>
  <c r="AF22" i="1"/>
  <c r="AD22" i="1"/>
  <c r="AI22" i="1" s="1"/>
  <c r="AC22" i="1"/>
  <c r="AB22" i="1"/>
  <c r="Z22" i="1"/>
  <c r="Y22" i="1"/>
  <c r="AJ22" i="1" s="1"/>
  <c r="AR22" i="1" s="1"/>
  <c r="AT22" i="1" s="1"/>
  <c r="W22" i="1"/>
  <c r="T22" i="1"/>
  <c r="N22" i="1"/>
  <c r="J22" i="1"/>
  <c r="F22" i="1"/>
  <c r="AJ21" i="1"/>
  <c r="AR21" i="1" s="1"/>
  <c r="AT21" i="1" s="1"/>
  <c r="AF21" i="1"/>
  <c r="AD21" i="1"/>
  <c r="AC21" i="1"/>
  <c r="AB21" i="1"/>
  <c r="AA21" i="1"/>
  <c r="Z21" i="1"/>
  <c r="Y21" i="1"/>
  <c r="W21" i="1"/>
  <c r="T21" i="1"/>
  <c r="N21" i="1"/>
  <c r="L21" i="1"/>
  <c r="J21" i="1"/>
  <c r="F21" i="1"/>
  <c r="AF20" i="1"/>
  <c r="AD20" i="1"/>
  <c r="AI20" i="1" s="1"/>
  <c r="AC20" i="1"/>
  <c r="AB20" i="1"/>
  <c r="Z20" i="1"/>
  <c r="Y20" i="1"/>
  <c r="AJ20" i="1" s="1"/>
  <c r="AR20" i="1" s="1"/>
  <c r="AT20" i="1" s="1"/>
  <c r="W20" i="1"/>
  <c r="T20" i="1"/>
  <c r="N20" i="1"/>
  <c r="J20" i="1"/>
  <c r="F20" i="1"/>
  <c r="AJ19" i="1"/>
  <c r="AR19" i="1" s="1"/>
  <c r="AT19" i="1" s="1"/>
  <c r="AI19" i="1"/>
  <c r="AF19" i="1"/>
  <c r="AE19" i="1"/>
  <c r="AD19" i="1"/>
  <c r="AC19" i="1"/>
  <c r="AB19" i="1"/>
  <c r="AA19" i="1"/>
  <c r="Z19" i="1"/>
  <c r="Y19" i="1"/>
  <c r="W19" i="1"/>
  <c r="U19" i="1" s="1"/>
  <c r="V19" i="1" s="1"/>
  <c r="T19" i="1"/>
  <c r="N19" i="1"/>
  <c r="L19" i="1"/>
  <c r="J19" i="1"/>
  <c r="F19" i="1"/>
  <c r="AF18" i="1"/>
  <c r="AD18" i="1"/>
  <c r="AI18" i="1" s="1"/>
  <c r="AC18" i="1"/>
  <c r="AB18" i="1"/>
  <c r="Z18" i="1"/>
  <c r="AA18" i="1" s="1"/>
  <c r="Y18" i="1"/>
  <c r="W18" i="1"/>
  <c r="T18" i="1"/>
  <c r="N18" i="1"/>
  <c r="J18" i="1"/>
  <c r="F18" i="1"/>
  <c r="AJ17" i="1"/>
  <c r="AR17" i="1" s="1"/>
  <c r="AT17" i="1" s="1"/>
  <c r="AI17" i="1"/>
  <c r="AF17" i="1"/>
  <c r="AD17" i="1"/>
  <c r="AC17" i="1"/>
  <c r="AB17" i="1"/>
  <c r="AA17" i="1"/>
  <c r="Z17" i="1"/>
  <c r="Y17" i="1"/>
  <c r="W17" i="1"/>
  <c r="T17" i="1"/>
  <c r="N17" i="1"/>
  <c r="J17" i="1"/>
  <c r="AE17" i="1" s="1"/>
  <c r="F17" i="1"/>
  <c r="AF16" i="1"/>
  <c r="AD16" i="1"/>
  <c r="AI16" i="1" s="1"/>
  <c r="AC16" i="1"/>
  <c r="AB16" i="1"/>
  <c r="Z16" i="1"/>
  <c r="Y16" i="1"/>
  <c r="AJ16" i="1" s="1"/>
  <c r="AR16" i="1" s="1"/>
  <c r="AT16" i="1" s="1"/>
  <c r="W16" i="1"/>
  <c r="T16" i="1"/>
  <c r="N16" i="1"/>
  <c r="J16" i="1"/>
  <c r="F16" i="1"/>
  <c r="AJ15" i="1"/>
  <c r="AR15" i="1" s="1"/>
  <c r="AT15" i="1" s="1"/>
  <c r="AF15" i="1"/>
  <c r="AE15" i="1"/>
  <c r="AG15" i="1" s="1"/>
  <c r="AD15" i="1"/>
  <c r="AI15" i="1" s="1"/>
  <c r="AC15" i="1"/>
  <c r="AB15" i="1"/>
  <c r="AA15" i="1"/>
  <c r="Z15" i="1"/>
  <c r="Y15" i="1"/>
  <c r="W15" i="1"/>
  <c r="T15" i="1"/>
  <c r="N15" i="1"/>
  <c r="L15" i="1"/>
  <c r="J15" i="1"/>
  <c r="F15" i="1"/>
  <c r="AF14" i="1"/>
  <c r="AD14" i="1"/>
  <c r="AC14" i="1"/>
  <c r="AB14" i="1"/>
  <c r="Z14" i="1"/>
  <c r="AA14" i="1" s="1"/>
  <c r="Y14" i="1"/>
  <c r="AJ14" i="1" s="1"/>
  <c r="AR14" i="1" s="1"/>
  <c r="AT14" i="1" s="1"/>
  <c r="W14" i="1"/>
  <c r="T14" i="1"/>
  <c r="N14" i="1"/>
  <c r="J14" i="1"/>
  <c r="F14" i="1"/>
  <c r="AT13" i="1"/>
  <c r="AJ13" i="1"/>
  <c r="AR13" i="1" s="1"/>
  <c r="AF13" i="1"/>
  <c r="AE13" i="1"/>
  <c r="AD13" i="1"/>
  <c r="AI13" i="1" s="1"/>
  <c r="AC13" i="1"/>
  <c r="AB13" i="1"/>
  <c r="AA13" i="1"/>
  <c r="Z13" i="1"/>
  <c r="Y13" i="1"/>
  <c r="W13" i="1"/>
  <c r="U13" i="1" s="1"/>
  <c r="V13" i="1" s="1"/>
  <c r="T13" i="1"/>
  <c r="N13" i="1"/>
  <c r="L13" i="1"/>
  <c r="J13" i="1"/>
  <c r="F13" i="1"/>
  <c r="AF12" i="1"/>
  <c r="AD12" i="1"/>
  <c r="AC12" i="1"/>
  <c r="AB12" i="1"/>
  <c r="Z12" i="1"/>
  <c r="AA12" i="1" s="1"/>
  <c r="Y12" i="1"/>
  <c r="AJ12" i="1" s="1"/>
  <c r="AR12" i="1" s="1"/>
  <c r="AT12" i="1" s="1"/>
  <c r="W12" i="1"/>
  <c r="T12" i="1"/>
  <c r="N12" i="1"/>
  <c r="J12" i="1"/>
  <c r="F12" i="1"/>
  <c r="AF11" i="1"/>
  <c r="AD11" i="1"/>
  <c r="AI11" i="1" s="1"/>
  <c r="AC11" i="1"/>
  <c r="AB11" i="1"/>
  <c r="Z11" i="1"/>
  <c r="AJ11" i="1" s="1"/>
  <c r="AR11" i="1" s="1"/>
  <c r="AT11" i="1" s="1"/>
  <c r="Y11" i="1"/>
  <c r="W11" i="1"/>
  <c r="U11" i="1" s="1"/>
  <c r="T11" i="1"/>
  <c r="N11" i="1"/>
  <c r="J11" i="1"/>
  <c r="AE11" i="1" s="1"/>
  <c r="AG11" i="1" s="1"/>
  <c r="F11" i="1"/>
  <c r="AF10" i="1"/>
  <c r="AD10" i="1"/>
  <c r="AI10" i="1" s="1"/>
  <c r="AC10" i="1"/>
  <c r="AB10" i="1"/>
  <c r="Z10" i="1"/>
  <c r="Y10" i="1"/>
  <c r="AJ10" i="1" s="1"/>
  <c r="AR10" i="1" s="1"/>
  <c r="AT10" i="1" s="1"/>
  <c r="W10" i="1"/>
  <c r="T10" i="1"/>
  <c r="N10" i="1"/>
  <c r="J10" i="1"/>
  <c r="F10" i="1"/>
  <c r="AF9" i="1"/>
  <c r="AD9" i="1"/>
  <c r="AI9" i="1" s="1"/>
  <c r="AC9" i="1"/>
  <c r="AB9" i="1"/>
  <c r="Z9" i="1"/>
  <c r="AJ9" i="1" s="1"/>
  <c r="AR9" i="1" s="1"/>
  <c r="AT9" i="1" s="1"/>
  <c r="Y9" i="1"/>
  <c r="W9" i="1"/>
  <c r="T9" i="1"/>
  <c r="N9" i="1"/>
  <c r="J9" i="1"/>
  <c r="AE9" i="1" s="1"/>
  <c r="F9" i="1"/>
  <c r="AF8" i="1"/>
  <c r="AD8" i="1"/>
  <c r="AI8" i="1" s="1"/>
  <c r="AC8" i="1"/>
  <c r="AB8" i="1"/>
  <c r="Z8" i="1"/>
  <c r="Y8" i="1"/>
  <c r="AJ8" i="1" s="1"/>
  <c r="AR8" i="1" s="1"/>
  <c r="AT8" i="1" s="1"/>
  <c r="W8" i="1"/>
  <c r="T8" i="1"/>
  <c r="N8" i="1"/>
  <c r="J8" i="1"/>
  <c r="F8" i="1"/>
  <c r="AJ7" i="1"/>
  <c r="AR7" i="1" s="1"/>
  <c r="AT7" i="1" s="1"/>
  <c r="AF7" i="1"/>
  <c r="AE7" i="1"/>
  <c r="AG7" i="1" s="1"/>
  <c r="AD7" i="1"/>
  <c r="AI7" i="1" s="1"/>
  <c r="AC7" i="1"/>
  <c r="AB7" i="1"/>
  <c r="AA7" i="1"/>
  <c r="Z7" i="1"/>
  <c r="Y7" i="1"/>
  <c r="W7" i="1"/>
  <c r="T7" i="1"/>
  <c r="N7" i="1"/>
  <c r="L7" i="1"/>
  <c r="J7" i="1"/>
  <c r="F7" i="1"/>
  <c r="AF6" i="1"/>
  <c r="AD6" i="1"/>
  <c r="AC6" i="1"/>
  <c r="AB6" i="1"/>
  <c r="Z6" i="1"/>
  <c r="AA6" i="1" s="1"/>
  <c r="Y6" i="1"/>
  <c r="AJ6" i="1" s="1"/>
  <c r="AR6" i="1" s="1"/>
  <c r="AT6" i="1" s="1"/>
  <c r="W6" i="1"/>
  <c r="T6" i="1"/>
  <c r="N6" i="1"/>
  <c r="J6" i="1"/>
  <c r="F6" i="1"/>
  <c r="F67" i="1" s="1"/>
  <c r="AT5" i="1"/>
  <c r="AJ5" i="1"/>
  <c r="AR5" i="1" s="1"/>
  <c r="AF5" i="1"/>
  <c r="AE5" i="1"/>
  <c r="AD5" i="1"/>
  <c r="AC5" i="1"/>
  <c r="AB5" i="1"/>
  <c r="AB67" i="1" s="1"/>
  <c r="AA5" i="1"/>
  <c r="Z5" i="1"/>
  <c r="Y5" i="1"/>
  <c r="W5" i="1"/>
  <c r="W67" i="1" s="1"/>
  <c r="T5" i="1"/>
  <c r="N5" i="1"/>
  <c r="N67" i="1" s="1"/>
  <c r="L5" i="1"/>
  <c r="J5" i="1"/>
  <c r="J67" i="1" s="1"/>
  <c r="F5" i="1"/>
  <c r="AF2" i="1"/>
  <c r="V24" i="4" l="1"/>
  <c r="AH11" i="4"/>
  <c r="V21" i="4"/>
  <c r="AH21" i="4"/>
  <c r="AH5" i="4"/>
  <c r="U67" i="4"/>
  <c r="AH45" i="4"/>
  <c r="L340" i="4"/>
  <c r="M345" i="4" s="1"/>
  <c r="AA69" i="4"/>
  <c r="AA77" i="4" s="1"/>
  <c r="AB78" i="4" s="1"/>
  <c r="L350" i="4"/>
  <c r="M351" i="4" s="1"/>
  <c r="K471" i="4"/>
  <c r="N380" i="4"/>
  <c r="L380" i="4"/>
  <c r="K462" i="4"/>
  <c r="N371" i="4"/>
  <c r="L371" i="4"/>
  <c r="K494" i="4"/>
  <c r="N403" i="4"/>
  <c r="L403" i="4"/>
  <c r="K495" i="4"/>
  <c r="N404" i="4"/>
  <c r="L404" i="4"/>
  <c r="K520" i="4"/>
  <c r="N429" i="4"/>
  <c r="L429" i="4"/>
  <c r="K468" i="4"/>
  <c r="N377" i="4"/>
  <c r="L377" i="4"/>
  <c r="N340" i="4"/>
  <c r="K474" i="4"/>
  <c r="L383" i="4"/>
  <c r="N383" i="4"/>
  <c r="K475" i="4"/>
  <c r="N384" i="4"/>
  <c r="L384" i="4"/>
  <c r="K500" i="4"/>
  <c r="N409" i="4"/>
  <c r="L409" i="4"/>
  <c r="K464" i="4"/>
  <c r="N373" i="4"/>
  <c r="L373" i="4"/>
  <c r="K512" i="4"/>
  <c r="N421" i="4"/>
  <c r="L421" i="4"/>
  <c r="K479" i="4"/>
  <c r="N388" i="4"/>
  <c r="L388" i="4"/>
  <c r="K505" i="4"/>
  <c r="N414" i="4"/>
  <c r="L414" i="4"/>
  <c r="K472" i="4"/>
  <c r="N381" i="4"/>
  <c r="L381" i="4"/>
  <c r="K504" i="4"/>
  <c r="N413" i="4"/>
  <c r="L413" i="4"/>
  <c r="K483" i="4"/>
  <c r="N392" i="4"/>
  <c r="L392" i="4"/>
  <c r="K493" i="4"/>
  <c r="N402" i="4"/>
  <c r="L402" i="4"/>
  <c r="M254" i="4"/>
  <c r="L259" i="4"/>
  <c r="M260" i="4" s="1"/>
  <c r="K490" i="4"/>
  <c r="N399" i="4"/>
  <c r="L399" i="4"/>
  <c r="K516" i="4"/>
  <c r="N425" i="4"/>
  <c r="L425" i="4"/>
  <c r="K488" i="4"/>
  <c r="N397" i="4"/>
  <c r="L397" i="4"/>
  <c r="K517" i="4"/>
  <c r="N426" i="4"/>
  <c r="L426" i="4"/>
  <c r="V67" i="4"/>
  <c r="K514" i="4"/>
  <c r="N423" i="4"/>
  <c r="L423" i="4"/>
  <c r="K461" i="4"/>
  <c r="N370" i="4"/>
  <c r="L370" i="4"/>
  <c r="K460" i="4"/>
  <c r="N369" i="4"/>
  <c r="L369" i="4"/>
  <c r="K506" i="4"/>
  <c r="N415" i="4"/>
  <c r="L415" i="4"/>
  <c r="K469" i="4"/>
  <c r="N378" i="4"/>
  <c r="L378" i="4"/>
  <c r="K497" i="4"/>
  <c r="N406" i="4"/>
  <c r="L406" i="4"/>
  <c r="K510" i="4"/>
  <c r="N419" i="4"/>
  <c r="L419" i="4"/>
  <c r="K501" i="4"/>
  <c r="N410" i="4"/>
  <c r="L410" i="4"/>
  <c r="K485" i="4"/>
  <c r="N394" i="4"/>
  <c r="L394" i="4"/>
  <c r="K465" i="4"/>
  <c r="N374" i="4"/>
  <c r="L374" i="4"/>
  <c r="K513" i="4"/>
  <c r="N422" i="4"/>
  <c r="L422" i="4"/>
  <c r="K480" i="4"/>
  <c r="N389" i="4"/>
  <c r="L389" i="4"/>
  <c r="K463" i="4"/>
  <c r="N372" i="4"/>
  <c r="L372" i="4"/>
  <c r="K489" i="4"/>
  <c r="N398" i="4"/>
  <c r="L398" i="4"/>
  <c r="K521" i="4"/>
  <c r="N430" i="4"/>
  <c r="L430" i="4"/>
  <c r="K470" i="4"/>
  <c r="N379" i="4"/>
  <c r="L379" i="4"/>
  <c r="K467" i="4"/>
  <c r="N376" i="4"/>
  <c r="L376" i="4"/>
  <c r="K509" i="4"/>
  <c r="N418" i="4"/>
  <c r="L418" i="4"/>
  <c r="K507" i="4"/>
  <c r="N416" i="4"/>
  <c r="L416" i="4"/>
  <c r="K487" i="4"/>
  <c r="N396" i="4"/>
  <c r="L396" i="4"/>
  <c r="K519" i="4"/>
  <c r="N428" i="4"/>
  <c r="L428" i="4"/>
  <c r="K511" i="4"/>
  <c r="N420" i="4"/>
  <c r="L420" i="4"/>
  <c r="K518" i="4"/>
  <c r="N427" i="4"/>
  <c r="L427" i="4"/>
  <c r="K466" i="4"/>
  <c r="N375" i="4"/>
  <c r="L375" i="4"/>
  <c r="K484" i="4"/>
  <c r="N393" i="4"/>
  <c r="L393" i="4"/>
  <c r="K477" i="4"/>
  <c r="N386" i="4"/>
  <c r="L386" i="4"/>
  <c r="K476" i="4"/>
  <c r="N385" i="4"/>
  <c r="L385" i="4"/>
  <c r="K503" i="4"/>
  <c r="N412" i="4"/>
  <c r="L412" i="4"/>
  <c r="K496" i="4"/>
  <c r="N405" i="4"/>
  <c r="L405" i="4"/>
  <c r="K502" i="4"/>
  <c r="N411" i="4"/>
  <c r="L411" i="4"/>
  <c r="K482" i="4"/>
  <c r="N391" i="4"/>
  <c r="L391" i="4"/>
  <c r="K499" i="4"/>
  <c r="N408" i="4"/>
  <c r="L408" i="4"/>
  <c r="K492" i="4"/>
  <c r="N401" i="4"/>
  <c r="L401" i="4"/>
  <c r="K481" i="4"/>
  <c r="N390" i="4"/>
  <c r="L390" i="4"/>
  <c r="K478" i="4"/>
  <c r="N387" i="4"/>
  <c r="L387" i="4"/>
  <c r="K473" i="4"/>
  <c r="N382" i="4"/>
  <c r="L382" i="4"/>
  <c r="K486" i="4"/>
  <c r="N395" i="4"/>
  <c r="L395" i="4"/>
  <c r="K498" i="4"/>
  <c r="N407" i="4"/>
  <c r="L407" i="4"/>
  <c r="K515" i="4"/>
  <c r="N424" i="4"/>
  <c r="L424" i="4"/>
  <c r="K508" i="4"/>
  <c r="N417" i="4"/>
  <c r="L417" i="4"/>
  <c r="K491" i="4"/>
  <c r="N400" i="4"/>
  <c r="L400" i="4"/>
  <c r="U32" i="3"/>
  <c r="V32" i="3" s="1"/>
  <c r="AH38" i="3"/>
  <c r="AH26" i="3"/>
  <c r="AG41" i="3"/>
  <c r="AH34" i="3"/>
  <c r="AH30" i="3"/>
  <c r="AH14" i="3"/>
  <c r="AH6" i="3"/>
  <c r="AH16" i="3"/>
  <c r="AH8" i="3"/>
  <c r="AH22" i="3"/>
  <c r="AH54" i="3"/>
  <c r="AH48" i="3"/>
  <c r="AH52" i="3"/>
  <c r="AA67" i="3"/>
  <c r="U45" i="3"/>
  <c r="AG45" i="3"/>
  <c r="U37" i="3"/>
  <c r="AG37" i="3"/>
  <c r="V23" i="3"/>
  <c r="AH23" i="3"/>
  <c r="L67" i="3"/>
  <c r="N414" i="3"/>
  <c r="K505" i="3"/>
  <c r="K301" i="3"/>
  <c r="L210" i="3"/>
  <c r="N210" i="3"/>
  <c r="L206" i="3"/>
  <c r="K297" i="3"/>
  <c r="N206" i="3"/>
  <c r="K293" i="3"/>
  <c r="L202" i="3"/>
  <c r="N202" i="3"/>
  <c r="L198" i="3"/>
  <c r="K289" i="3"/>
  <c r="N198" i="3"/>
  <c r="K285" i="3"/>
  <c r="L194" i="3"/>
  <c r="N194" i="3"/>
  <c r="N249" i="3" s="1"/>
  <c r="L190" i="3"/>
  <c r="K281" i="3"/>
  <c r="N190" i="3"/>
  <c r="AI67" i="3"/>
  <c r="V17" i="3"/>
  <c r="AH17" i="3"/>
  <c r="K421" i="3"/>
  <c r="N330" i="3"/>
  <c r="K405" i="3"/>
  <c r="N314" i="3"/>
  <c r="N335" i="3"/>
  <c r="K426" i="3"/>
  <c r="N319" i="3"/>
  <c r="K410" i="3"/>
  <c r="N303" i="3"/>
  <c r="K394" i="3"/>
  <c r="N287" i="3"/>
  <c r="K378" i="3"/>
  <c r="AH49" i="3"/>
  <c r="V49" i="3"/>
  <c r="AH28" i="3"/>
  <c r="AR5" i="3"/>
  <c r="AJ67" i="3"/>
  <c r="K430" i="3"/>
  <c r="N339" i="3"/>
  <c r="AH63" i="3"/>
  <c r="V63" i="3"/>
  <c r="AH44" i="3"/>
  <c r="AH36" i="3"/>
  <c r="V31" i="3"/>
  <c r="AH31" i="3"/>
  <c r="L330" i="3"/>
  <c r="AH29" i="3"/>
  <c r="V29" i="3"/>
  <c r="V25" i="3"/>
  <c r="AH25" i="3"/>
  <c r="AH21" i="3"/>
  <c r="V21" i="3"/>
  <c r="K484" i="3"/>
  <c r="N393" i="3"/>
  <c r="K468" i="3"/>
  <c r="N377" i="3"/>
  <c r="K423" i="3"/>
  <c r="N332" i="3"/>
  <c r="L332" i="3"/>
  <c r="K407" i="3"/>
  <c r="N316" i="3"/>
  <c r="L316" i="3"/>
  <c r="K401" i="3"/>
  <c r="N310" i="3"/>
  <c r="L310" i="3"/>
  <c r="L377" i="3"/>
  <c r="K422" i="3"/>
  <c r="N331" i="3"/>
  <c r="AH65" i="3"/>
  <c r="V65" i="3"/>
  <c r="AH43" i="3"/>
  <c r="V43" i="3"/>
  <c r="K398" i="3"/>
  <c r="N307" i="3"/>
  <c r="AH55" i="3"/>
  <c r="V55" i="3"/>
  <c r="AH51" i="3"/>
  <c r="V51" i="3"/>
  <c r="U53" i="3"/>
  <c r="AG53" i="3"/>
  <c r="L307" i="3"/>
  <c r="K480" i="3"/>
  <c r="N389" i="3"/>
  <c r="L389" i="3"/>
  <c r="K472" i="3"/>
  <c r="N381" i="3"/>
  <c r="L381" i="3"/>
  <c r="K464" i="3"/>
  <c r="N373" i="3"/>
  <c r="L373" i="3"/>
  <c r="K427" i="3"/>
  <c r="N336" i="3"/>
  <c r="K419" i="3"/>
  <c r="N328" i="3"/>
  <c r="K411" i="3"/>
  <c r="N320" i="3"/>
  <c r="K403" i="3"/>
  <c r="N312" i="3"/>
  <c r="K395" i="3"/>
  <c r="N304" i="3"/>
  <c r="L414" i="3"/>
  <c r="L319" i="3"/>
  <c r="L287" i="3"/>
  <c r="K425" i="3"/>
  <c r="N334" i="3"/>
  <c r="L334" i="3"/>
  <c r="K409" i="3"/>
  <c r="N318" i="3"/>
  <c r="L318" i="3"/>
  <c r="L304" i="3"/>
  <c r="AH41" i="3"/>
  <c r="V41" i="3"/>
  <c r="AH59" i="3"/>
  <c r="V59" i="3"/>
  <c r="L314" i="3"/>
  <c r="L158" i="3"/>
  <c r="AH39" i="3"/>
  <c r="V39" i="3"/>
  <c r="K406" i="3"/>
  <c r="N315" i="3"/>
  <c r="AH24" i="3"/>
  <c r="V7" i="3"/>
  <c r="AH7" i="3"/>
  <c r="L328" i="3"/>
  <c r="L246" i="3"/>
  <c r="K337" i="3"/>
  <c r="N246" i="3"/>
  <c r="L238" i="3"/>
  <c r="K329" i="3"/>
  <c r="N238" i="3"/>
  <c r="L230" i="3"/>
  <c r="K321" i="3"/>
  <c r="N230" i="3"/>
  <c r="L222" i="3"/>
  <c r="K313" i="3"/>
  <c r="N222" i="3"/>
  <c r="L214" i="3"/>
  <c r="K305" i="3"/>
  <c r="N214" i="3"/>
  <c r="K391" i="3"/>
  <c r="N300" i="3"/>
  <c r="L300" i="3"/>
  <c r="K387" i="3"/>
  <c r="N296" i="3"/>
  <c r="K383" i="3"/>
  <c r="N292" i="3"/>
  <c r="L292" i="3"/>
  <c r="K379" i="3"/>
  <c r="N288" i="3"/>
  <c r="K375" i="3"/>
  <c r="N284" i="3"/>
  <c r="L284" i="3"/>
  <c r="K371" i="3"/>
  <c r="N280" i="3"/>
  <c r="AH33" i="3"/>
  <c r="V33" i="3"/>
  <c r="K476" i="3"/>
  <c r="N385" i="3"/>
  <c r="K460" i="3"/>
  <c r="N369" i="3"/>
  <c r="K415" i="3"/>
  <c r="N324" i="3"/>
  <c r="L324" i="3"/>
  <c r="K399" i="3"/>
  <c r="N308" i="3"/>
  <c r="L308" i="3"/>
  <c r="K417" i="3"/>
  <c r="N326" i="3"/>
  <c r="L326" i="3"/>
  <c r="U57" i="3"/>
  <c r="AG57" i="3"/>
  <c r="K374" i="3"/>
  <c r="N283" i="3"/>
  <c r="U61" i="3"/>
  <c r="AG61" i="3"/>
  <c r="L331" i="3"/>
  <c r="K429" i="3"/>
  <c r="N338" i="3"/>
  <c r="K413" i="3"/>
  <c r="N322" i="3"/>
  <c r="K397" i="3"/>
  <c r="N306" i="3"/>
  <c r="L336" i="3"/>
  <c r="K390" i="3"/>
  <c r="N299" i="3"/>
  <c r="N327" i="3"/>
  <c r="K418" i="3"/>
  <c r="N311" i="3"/>
  <c r="K402" i="3"/>
  <c r="N295" i="3"/>
  <c r="K386" i="3"/>
  <c r="N279" i="3"/>
  <c r="K370" i="3"/>
  <c r="AH27" i="3"/>
  <c r="V27" i="3"/>
  <c r="AH19" i="3"/>
  <c r="V19" i="3"/>
  <c r="AH11" i="3"/>
  <c r="V11" i="3"/>
  <c r="L385" i="3"/>
  <c r="L312" i="3"/>
  <c r="AH47" i="3"/>
  <c r="V47" i="3"/>
  <c r="AH32" i="3"/>
  <c r="V15" i="3"/>
  <c r="AH15" i="3"/>
  <c r="AG5" i="3"/>
  <c r="AE67" i="3"/>
  <c r="U5" i="3"/>
  <c r="L369" i="3"/>
  <c r="N382" i="3"/>
  <c r="K473" i="3"/>
  <c r="L242" i="3"/>
  <c r="K333" i="3"/>
  <c r="N242" i="3"/>
  <c r="L234" i="3"/>
  <c r="K325" i="3"/>
  <c r="N234" i="3"/>
  <c r="L226" i="3"/>
  <c r="K317" i="3"/>
  <c r="N226" i="3"/>
  <c r="L218" i="3"/>
  <c r="K309" i="3"/>
  <c r="N218" i="3"/>
  <c r="AH35" i="3"/>
  <c r="V35" i="3"/>
  <c r="V9" i="3"/>
  <c r="AH9" i="3"/>
  <c r="AH13" i="3"/>
  <c r="V13" i="3"/>
  <c r="AA22" i="2"/>
  <c r="AE17" i="2"/>
  <c r="AG17" i="2" s="1"/>
  <c r="AA26" i="2"/>
  <c r="U9" i="2"/>
  <c r="V9" i="2" s="1"/>
  <c r="AA34" i="2"/>
  <c r="AA10" i="2"/>
  <c r="AH10" i="2"/>
  <c r="AA21" i="2"/>
  <c r="AA40" i="2"/>
  <c r="AA24" i="2"/>
  <c r="AA19" i="2"/>
  <c r="AJ17" i="2"/>
  <c r="AR17" i="2" s="1"/>
  <c r="AT17" i="2" s="1"/>
  <c r="AA14" i="2"/>
  <c r="J886" i="2"/>
  <c r="AA32" i="2"/>
  <c r="AJ11" i="2"/>
  <c r="AR11" i="2" s="1"/>
  <c r="AT11" i="2" s="1"/>
  <c r="U5" i="2"/>
  <c r="AH5" i="2" s="1"/>
  <c r="AJ24" i="2"/>
  <c r="AR24" i="2" s="1"/>
  <c r="AT24" i="2" s="1"/>
  <c r="AJ21" i="2"/>
  <c r="AR21" i="2" s="1"/>
  <c r="AT21" i="2" s="1"/>
  <c r="AJ18" i="2"/>
  <c r="AR18" i="2" s="1"/>
  <c r="AT18" i="2" s="1"/>
  <c r="AJ8" i="2"/>
  <c r="AR8" i="2" s="1"/>
  <c r="AT8" i="2" s="1"/>
  <c r="F613" i="2"/>
  <c r="Z67" i="2"/>
  <c r="AJ7" i="2"/>
  <c r="AR7" i="2" s="1"/>
  <c r="AT7" i="2" s="1"/>
  <c r="AA38" i="2"/>
  <c r="AA36" i="2"/>
  <c r="AJ15" i="2"/>
  <c r="AR15" i="2" s="1"/>
  <c r="AT15" i="2" s="1"/>
  <c r="U15" i="2"/>
  <c r="V15" i="2" s="1"/>
  <c r="U7" i="2"/>
  <c r="V7" i="2" s="1"/>
  <c r="J613" i="2"/>
  <c r="AA30" i="2"/>
  <c r="AA28" i="2"/>
  <c r="AA54" i="2"/>
  <c r="AE48" i="2"/>
  <c r="AG48" i="2" s="1"/>
  <c r="F340" i="2"/>
  <c r="AA18" i="2"/>
  <c r="AA42" i="2"/>
  <c r="T89" i="2"/>
  <c r="AA73" i="2" s="1"/>
  <c r="L148" i="2"/>
  <c r="AA52" i="2"/>
  <c r="F158" i="2"/>
  <c r="AA23" i="2"/>
  <c r="AA48" i="2"/>
  <c r="Y67" i="2"/>
  <c r="AA44" i="2"/>
  <c r="AH6" i="2"/>
  <c r="V6" i="2"/>
  <c r="AG13" i="2"/>
  <c r="U13" i="2"/>
  <c r="V13" i="2" s="1"/>
  <c r="AH13" i="2"/>
  <c r="AH8" i="2"/>
  <c r="V8" i="2"/>
  <c r="AE14" i="2"/>
  <c r="AG14" i="2" s="1"/>
  <c r="L14" i="2"/>
  <c r="AJ25" i="2"/>
  <c r="AR25" i="2" s="1"/>
  <c r="AT25" i="2" s="1"/>
  <c r="AA25" i="2"/>
  <c r="AJ29" i="2"/>
  <c r="AR29" i="2" s="1"/>
  <c r="AT29" i="2" s="1"/>
  <c r="AA29" i="2"/>
  <c r="AJ33" i="2"/>
  <c r="AR33" i="2" s="1"/>
  <c r="AT33" i="2" s="1"/>
  <c r="AA33" i="2"/>
  <c r="AE39" i="2"/>
  <c r="L39" i="2"/>
  <c r="AE43" i="2"/>
  <c r="L43" i="2"/>
  <c r="AJ45" i="2"/>
  <c r="AR45" i="2" s="1"/>
  <c r="AT45" i="2" s="1"/>
  <c r="AA45" i="2"/>
  <c r="AJ49" i="2"/>
  <c r="AR49" i="2" s="1"/>
  <c r="AT49" i="2" s="1"/>
  <c r="AA49" i="2"/>
  <c r="AJ53" i="2"/>
  <c r="AR53" i="2" s="1"/>
  <c r="AT53" i="2" s="1"/>
  <c r="AA53" i="2"/>
  <c r="AE59" i="2"/>
  <c r="L59" i="2"/>
  <c r="AJ61" i="2"/>
  <c r="AR61" i="2" s="1"/>
  <c r="AT61" i="2" s="1"/>
  <c r="AA61" i="2"/>
  <c r="K283" i="2"/>
  <c r="N192" i="2"/>
  <c r="K197" i="2"/>
  <c r="N106" i="2"/>
  <c r="L106" i="2"/>
  <c r="K301" i="2"/>
  <c r="N210" i="2"/>
  <c r="K315" i="2"/>
  <c r="N224" i="2"/>
  <c r="K331" i="2"/>
  <c r="N240" i="2"/>
  <c r="K278" i="2"/>
  <c r="N187" i="2"/>
  <c r="K294" i="2"/>
  <c r="N203" i="2"/>
  <c r="K310" i="2"/>
  <c r="N219" i="2"/>
  <c r="K326" i="2"/>
  <c r="N235" i="2"/>
  <c r="L317" i="2"/>
  <c r="J1159" i="2"/>
  <c r="J67" i="2"/>
  <c r="AG10" i="2"/>
  <c r="AA12" i="2"/>
  <c r="L13" i="2"/>
  <c r="AA13" i="2"/>
  <c r="AI14" i="2"/>
  <c r="AE16" i="2"/>
  <c r="L16" i="2"/>
  <c r="AA20" i="2"/>
  <c r="AI21" i="2"/>
  <c r="AE24" i="2"/>
  <c r="L24" i="2"/>
  <c r="U56" i="2"/>
  <c r="V56" i="2" s="1"/>
  <c r="U64" i="2"/>
  <c r="V64" i="2" s="1"/>
  <c r="K279" i="2"/>
  <c r="N188" i="2"/>
  <c r="K281" i="2"/>
  <c r="N190" i="2"/>
  <c r="K193" i="2"/>
  <c r="N102" i="2"/>
  <c r="L102" i="2"/>
  <c r="K295" i="2"/>
  <c r="N204" i="2"/>
  <c r="K297" i="2"/>
  <c r="N206" i="2"/>
  <c r="K209" i="2"/>
  <c r="N118" i="2"/>
  <c r="L118" i="2"/>
  <c r="K311" i="2"/>
  <c r="N220" i="2"/>
  <c r="K313" i="2"/>
  <c r="N222" i="2"/>
  <c r="K225" i="2"/>
  <c r="N134" i="2"/>
  <c r="L134" i="2"/>
  <c r="L142" i="2"/>
  <c r="K325" i="2"/>
  <c r="N234" i="2"/>
  <c r="K327" i="2"/>
  <c r="N236" i="2"/>
  <c r="K237" i="2"/>
  <c r="N146" i="2"/>
  <c r="L192" i="2"/>
  <c r="L195" i="2"/>
  <c r="K290" i="2"/>
  <c r="N199" i="2"/>
  <c r="L208" i="2"/>
  <c r="L211" i="2"/>
  <c r="K306" i="2"/>
  <c r="N215" i="2"/>
  <c r="L224" i="2"/>
  <c r="L227" i="2"/>
  <c r="K322" i="2"/>
  <c r="N231" i="2"/>
  <c r="L234" i="2"/>
  <c r="L240" i="2"/>
  <c r="L243" i="2"/>
  <c r="K338" i="2"/>
  <c r="N247" i="2"/>
  <c r="L281" i="2"/>
  <c r="L313" i="2"/>
  <c r="J431" i="2"/>
  <c r="F704" i="2"/>
  <c r="J795" i="2"/>
  <c r="AE21" i="2"/>
  <c r="AG21" i="2" s="1"/>
  <c r="L21" i="2"/>
  <c r="AE27" i="2"/>
  <c r="L27" i="2"/>
  <c r="AE31" i="2"/>
  <c r="L31" i="2"/>
  <c r="AE35" i="2"/>
  <c r="L35" i="2"/>
  <c r="AJ37" i="2"/>
  <c r="AR37" i="2" s="1"/>
  <c r="AT37" i="2" s="1"/>
  <c r="AA37" i="2"/>
  <c r="AJ41" i="2"/>
  <c r="AR41" i="2" s="1"/>
  <c r="AT41" i="2" s="1"/>
  <c r="AA41" i="2"/>
  <c r="AE47" i="2"/>
  <c r="L47" i="2"/>
  <c r="AE51" i="2"/>
  <c r="L51" i="2"/>
  <c r="AE55" i="2"/>
  <c r="L55" i="2"/>
  <c r="AJ57" i="2"/>
  <c r="AR57" i="2" s="1"/>
  <c r="AT57" i="2" s="1"/>
  <c r="AA57" i="2"/>
  <c r="AE63" i="2"/>
  <c r="L63" i="2"/>
  <c r="K285" i="2"/>
  <c r="L285" i="2" s="1"/>
  <c r="N194" i="2"/>
  <c r="K299" i="2"/>
  <c r="N208" i="2"/>
  <c r="K213" i="2"/>
  <c r="N122" i="2"/>
  <c r="L122" i="2"/>
  <c r="K317" i="2"/>
  <c r="N226" i="2"/>
  <c r="K329" i="2"/>
  <c r="N238" i="2"/>
  <c r="K241" i="2"/>
  <c r="N150" i="2"/>
  <c r="J340" i="2"/>
  <c r="AA5" i="2"/>
  <c r="AG6" i="2"/>
  <c r="AA7" i="2"/>
  <c r="AG8" i="2"/>
  <c r="AA9" i="2"/>
  <c r="AE18" i="2"/>
  <c r="AG18" i="2" s="1"/>
  <c r="L18" i="2"/>
  <c r="AE23" i="2"/>
  <c r="AG23" i="2" s="1"/>
  <c r="L23" i="2"/>
  <c r="AJ23" i="2"/>
  <c r="AR23" i="2" s="1"/>
  <c r="AT23" i="2" s="1"/>
  <c r="AE25" i="2"/>
  <c r="L25" i="2"/>
  <c r="AJ27" i="2"/>
  <c r="AR27" i="2" s="1"/>
  <c r="AT27" i="2" s="1"/>
  <c r="AA27" i="2"/>
  <c r="AE28" i="2"/>
  <c r="AG28" i="2" s="1"/>
  <c r="AE29" i="2"/>
  <c r="L29" i="2"/>
  <c r="AJ31" i="2"/>
  <c r="AR31" i="2" s="1"/>
  <c r="AT31" i="2" s="1"/>
  <c r="AA31" i="2"/>
  <c r="AE32" i="2"/>
  <c r="AG32" i="2" s="1"/>
  <c r="AE33" i="2"/>
  <c r="L33" i="2"/>
  <c r="AJ35" i="2"/>
  <c r="AR35" i="2" s="1"/>
  <c r="AT35" i="2" s="1"/>
  <c r="AA35" i="2"/>
  <c r="AE36" i="2"/>
  <c r="AG36" i="2" s="1"/>
  <c r="AE37" i="2"/>
  <c r="L37" i="2"/>
  <c r="AJ39" i="2"/>
  <c r="AR39" i="2" s="1"/>
  <c r="AT39" i="2" s="1"/>
  <c r="AA39" i="2"/>
  <c r="AE40" i="2"/>
  <c r="AG40" i="2" s="1"/>
  <c r="AE41" i="2"/>
  <c r="L41" i="2"/>
  <c r="AJ43" i="2"/>
  <c r="AR43" i="2" s="1"/>
  <c r="AT43" i="2" s="1"/>
  <c r="AA43" i="2"/>
  <c r="AE44" i="2"/>
  <c r="AG44" i="2" s="1"/>
  <c r="AE45" i="2"/>
  <c r="L45" i="2"/>
  <c r="AJ47" i="2"/>
  <c r="AR47" i="2" s="1"/>
  <c r="AT47" i="2" s="1"/>
  <c r="AA47" i="2"/>
  <c r="AE49" i="2"/>
  <c r="L49" i="2"/>
  <c r="AJ51" i="2"/>
  <c r="AR51" i="2" s="1"/>
  <c r="AT51" i="2" s="1"/>
  <c r="AA51" i="2"/>
  <c r="AE52" i="2"/>
  <c r="AG52" i="2" s="1"/>
  <c r="AE53" i="2"/>
  <c r="L53" i="2"/>
  <c r="AJ55" i="2"/>
  <c r="AR55" i="2" s="1"/>
  <c r="AT55" i="2" s="1"/>
  <c r="AA55" i="2"/>
  <c r="AE57" i="2"/>
  <c r="L57" i="2"/>
  <c r="AJ59" i="2"/>
  <c r="AR59" i="2" s="1"/>
  <c r="AT59" i="2" s="1"/>
  <c r="AA59" i="2"/>
  <c r="AE60" i="2"/>
  <c r="AG60" i="2" s="1"/>
  <c r="AE61" i="2"/>
  <c r="L61" i="2"/>
  <c r="AJ63" i="2"/>
  <c r="AR63" i="2" s="1"/>
  <c r="AT63" i="2" s="1"/>
  <c r="AA63" i="2"/>
  <c r="AE65" i="2"/>
  <c r="L65" i="2"/>
  <c r="AB89" i="2"/>
  <c r="AA74" i="2" s="1"/>
  <c r="K189" i="2"/>
  <c r="N98" i="2"/>
  <c r="N158" i="2" s="1"/>
  <c r="L98" i="2"/>
  <c r="L158" i="2" s="1"/>
  <c r="K291" i="2"/>
  <c r="N200" i="2"/>
  <c r="K293" i="2"/>
  <c r="N202" i="2"/>
  <c r="K205" i="2"/>
  <c r="N114" i="2"/>
  <c r="L114" i="2"/>
  <c r="K307" i="2"/>
  <c r="N216" i="2"/>
  <c r="K309" i="2"/>
  <c r="N218" i="2"/>
  <c r="K221" i="2"/>
  <c r="N130" i="2"/>
  <c r="L130" i="2"/>
  <c r="K321" i="2"/>
  <c r="N230" i="2"/>
  <c r="K323" i="2"/>
  <c r="N232" i="2"/>
  <c r="K233" i="2"/>
  <c r="N142" i="2"/>
  <c r="K337" i="2"/>
  <c r="N246" i="2"/>
  <c r="K339" i="2"/>
  <c r="N248" i="2"/>
  <c r="J158" i="2"/>
  <c r="F249" i="2"/>
  <c r="K286" i="2"/>
  <c r="N195" i="2"/>
  <c r="K302" i="2"/>
  <c r="N211" i="2"/>
  <c r="K318" i="2"/>
  <c r="N227" i="2"/>
  <c r="L230" i="2"/>
  <c r="K334" i="2"/>
  <c r="N243" i="2"/>
  <c r="L246" i="2"/>
  <c r="L309" i="2"/>
  <c r="L325" i="2"/>
  <c r="J522" i="2"/>
  <c r="F795" i="2"/>
  <c r="W67" i="2"/>
  <c r="AB67" i="2"/>
  <c r="AJ5" i="2"/>
  <c r="AI10" i="2"/>
  <c r="AI67" i="2" s="1"/>
  <c r="U11" i="2"/>
  <c r="AE12" i="2"/>
  <c r="L12" i="2"/>
  <c r="AA16" i="2"/>
  <c r="L17" i="2"/>
  <c r="AA17" i="2"/>
  <c r="AI18" i="2"/>
  <c r="U19" i="2"/>
  <c r="AE20" i="2"/>
  <c r="L20" i="2"/>
  <c r="AE22" i="2"/>
  <c r="L22" i="2"/>
  <c r="AI23" i="2"/>
  <c r="U26" i="2"/>
  <c r="V26" i="2" s="1"/>
  <c r="U30" i="2"/>
  <c r="V30" i="2" s="1"/>
  <c r="U34" i="2"/>
  <c r="V34" i="2" s="1"/>
  <c r="U38" i="2"/>
  <c r="V38" i="2" s="1"/>
  <c r="U42" i="2"/>
  <c r="V42" i="2" s="1"/>
  <c r="U46" i="2"/>
  <c r="V46" i="2" s="1"/>
  <c r="U50" i="2"/>
  <c r="V50" i="2" s="1"/>
  <c r="U54" i="2"/>
  <c r="V54" i="2" s="1"/>
  <c r="AH56" i="2"/>
  <c r="U58" i="2"/>
  <c r="V58" i="2" s="1"/>
  <c r="U62" i="2"/>
  <c r="V62" i="2" s="1"/>
  <c r="AH64" i="2"/>
  <c r="AJ65" i="2"/>
  <c r="AR65" i="2" s="1"/>
  <c r="AT65" i="2" s="1"/>
  <c r="U66" i="2"/>
  <c r="V66" i="2" s="1"/>
  <c r="K287" i="2"/>
  <c r="N196" i="2"/>
  <c r="K289" i="2"/>
  <c r="L289" i="2" s="1"/>
  <c r="N198" i="2"/>
  <c r="K201" i="2"/>
  <c r="N110" i="2"/>
  <c r="L110" i="2"/>
  <c r="K303" i="2"/>
  <c r="N212" i="2"/>
  <c r="K305" i="2"/>
  <c r="N214" i="2"/>
  <c r="K217" i="2"/>
  <c r="N126" i="2"/>
  <c r="L126" i="2"/>
  <c r="K319" i="2"/>
  <c r="N228" i="2"/>
  <c r="K229" i="2"/>
  <c r="N138" i="2"/>
  <c r="L150" i="2"/>
  <c r="K333" i="2"/>
  <c r="N242" i="2"/>
  <c r="K335" i="2"/>
  <c r="N244" i="2"/>
  <c r="K245" i="2"/>
  <c r="N154" i="2"/>
  <c r="J249" i="2"/>
  <c r="K282" i="2"/>
  <c r="N191" i="2"/>
  <c r="L194" i="2"/>
  <c r="L200" i="2"/>
  <c r="L203" i="2"/>
  <c r="K298" i="2"/>
  <c r="N207" i="2"/>
  <c r="L210" i="2"/>
  <c r="L216" i="2"/>
  <c r="L219" i="2"/>
  <c r="K314" i="2"/>
  <c r="N223" i="2"/>
  <c r="L226" i="2"/>
  <c r="L232" i="2"/>
  <c r="L235" i="2"/>
  <c r="K330" i="2"/>
  <c r="N239" i="2"/>
  <c r="L242" i="2"/>
  <c r="L248" i="2"/>
  <c r="L321" i="2"/>
  <c r="L337" i="2"/>
  <c r="F977" i="2"/>
  <c r="N137" i="2"/>
  <c r="N141" i="2"/>
  <c r="N145" i="2"/>
  <c r="N149" i="2"/>
  <c r="N153" i="2"/>
  <c r="N157" i="2"/>
  <c r="L187" i="2"/>
  <c r="J977" i="2"/>
  <c r="F1068" i="2"/>
  <c r="J1068" i="2"/>
  <c r="L26" i="2"/>
  <c r="L28" i="2"/>
  <c r="L30" i="2"/>
  <c r="L32" i="2"/>
  <c r="L34" i="2"/>
  <c r="L36" i="2"/>
  <c r="L38" i="2"/>
  <c r="L40" i="2"/>
  <c r="L42" i="2"/>
  <c r="L44" i="2"/>
  <c r="L46" i="2"/>
  <c r="L48" i="2"/>
  <c r="L50" i="2"/>
  <c r="L52" i="2"/>
  <c r="L54" i="2"/>
  <c r="L56" i="2"/>
  <c r="L58" i="2"/>
  <c r="L60" i="2"/>
  <c r="L62" i="2"/>
  <c r="L64" i="2"/>
  <c r="L66" i="2"/>
  <c r="N99" i="2"/>
  <c r="N103" i="2"/>
  <c r="N107" i="2"/>
  <c r="N111" i="2"/>
  <c r="N115" i="2"/>
  <c r="N119" i="2"/>
  <c r="N123" i="2"/>
  <c r="N127" i="2"/>
  <c r="N131" i="2"/>
  <c r="N135" i="2"/>
  <c r="F1250" i="2"/>
  <c r="J1250" i="2"/>
  <c r="J1523" i="2"/>
  <c r="J1796" i="2"/>
  <c r="J1341" i="2"/>
  <c r="F1432" i="2"/>
  <c r="F1614" i="2"/>
  <c r="F1705" i="2"/>
  <c r="J1432" i="2"/>
  <c r="J1614" i="2"/>
  <c r="J1705" i="2"/>
  <c r="F1796" i="2"/>
  <c r="J2069" i="2"/>
  <c r="F1523" i="2"/>
  <c r="F2069" i="2"/>
  <c r="J2524" i="2"/>
  <c r="J1978" i="2"/>
  <c r="F1887" i="2"/>
  <c r="F1978" i="2"/>
  <c r="J2251" i="2"/>
  <c r="J1887" i="2"/>
  <c r="F2160" i="2"/>
  <c r="J2342" i="2"/>
  <c r="J2160" i="2"/>
  <c r="F2433" i="2"/>
  <c r="J2433" i="2"/>
  <c r="J2979" i="2"/>
  <c r="J3252" i="2"/>
  <c r="F2706" i="2"/>
  <c r="J2797" i="2"/>
  <c r="F3161" i="2"/>
  <c r="F2797" i="2"/>
  <c r="F2979" i="2"/>
  <c r="J2706" i="2"/>
  <c r="J3070" i="2"/>
  <c r="F3252" i="2"/>
  <c r="F2615" i="2"/>
  <c r="J2888" i="2"/>
  <c r="J2615" i="2"/>
  <c r="J3161" i="2"/>
  <c r="F3434" i="2"/>
  <c r="F2888" i="2"/>
  <c r="F3070" i="2"/>
  <c r="F3343" i="2"/>
  <c r="J3343" i="2"/>
  <c r="F3525" i="2"/>
  <c r="J3434" i="2"/>
  <c r="J3525" i="2"/>
  <c r="F3616" i="2"/>
  <c r="J3616" i="2"/>
  <c r="AG17" i="1"/>
  <c r="U17" i="1"/>
  <c r="V17" i="1" s="1"/>
  <c r="V11" i="1"/>
  <c r="AH11" i="1"/>
  <c r="AH7" i="1"/>
  <c r="AG9" i="1"/>
  <c r="U9" i="1"/>
  <c r="AH13" i="1"/>
  <c r="AE22" i="1"/>
  <c r="L22" i="1"/>
  <c r="AH29" i="1"/>
  <c r="AE30" i="1"/>
  <c r="L30" i="1"/>
  <c r="U41" i="1"/>
  <c r="V41" i="1" s="1"/>
  <c r="AH55" i="1"/>
  <c r="U60" i="1"/>
  <c r="AG60" i="1"/>
  <c r="AH63" i="1"/>
  <c r="L9" i="1"/>
  <c r="AA9" i="1"/>
  <c r="AA16" i="1"/>
  <c r="L17" i="1"/>
  <c r="AA20" i="1"/>
  <c r="AI21" i="1"/>
  <c r="U23" i="1"/>
  <c r="V23" i="1" s="1"/>
  <c r="AH23" i="1"/>
  <c r="AE24" i="1"/>
  <c r="L24" i="1"/>
  <c r="AE25" i="1"/>
  <c r="AG25" i="1" s="1"/>
  <c r="AA28" i="1"/>
  <c r="AA67" i="1" s="1"/>
  <c r="AI29" i="1"/>
  <c r="U31" i="1"/>
  <c r="V31" i="1" s="1"/>
  <c r="AH31" i="1"/>
  <c r="AE32" i="1"/>
  <c r="L32" i="1"/>
  <c r="AA36" i="1"/>
  <c r="U39" i="1"/>
  <c r="V39" i="1" s="1"/>
  <c r="AH39" i="1"/>
  <c r="AE40" i="1"/>
  <c r="L40" i="1"/>
  <c r="U45" i="1"/>
  <c r="V45" i="1" s="1"/>
  <c r="AH45" i="1"/>
  <c r="AI45" i="1"/>
  <c r="K375" i="1"/>
  <c r="N284" i="1"/>
  <c r="L284" i="1"/>
  <c r="K383" i="1"/>
  <c r="N292" i="1"/>
  <c r="L292" i="1"/>
  <c r="K391" i="1"/>
  <c r="N300" i="1"/>
  <c r="L300" i="1"/>
  <c r="K399" i="1"/>
  <c r="N308" i="1"/>
  <c r="L308" i="1"/>
  <c r="K407" i="1"/>
  <c r="N316" i="1"/>
  <c r="L316" i="1"/>
  <c r="K415" i="1"/>
  <c r="N324" i="1"/>
  <c r="L324" i="1"/>
  <c r="K423" i="1"/>
  <c r="N332" i="1"/>
  <c r="L332" i="1"/>
  <c r="J340" i="1"/>
  <c r="L415" i="1"/>
  <c r="F704" i="1"/>
  <c r="AE46" i="1"/>
  <c r="L46" i="1"/>
  <c r="U52" i="1"/>
  <c r="AG52" i="1"/>
  <c r="U56" i="1"/>
  <c r="AG56" i="1"/>
  <c r="K198" i="1"/>
  <c r="N107" i="1"/>
  <c r="L107" i="1"/>
  <c r="K214" i="1"/>
  <c r="N123" i="1"/>
  <c r="L123" i="1"/>
  <c r="L132" i="1"/>
  <c r="AE41" i="1"/>
  <c r="AG41" i="1" s="1"/>
  <c r="K318" i="1"/>
  <c r="N227" i="1"/>
  <c r="L227" i="1"/>
  <c r="J795" i="1"/>
  <c r="T67" i="1"/>
  <c r="Y67" i="1"/>
  <c r="AC67" i="1"/>
  <c r="AA8" i="1"/>
  <c r="AE12" i="1"/>
  <c r="L12" i="1"/>
  <c r="U5" i="1"/>
  <c r="AH5" i="1" s="1"/>
  <c r="Z67" i="1"/>
  <c r="AD67" i="1"/>
  <c r="AI5" i="1"/>
  <c r="AI67" i="1" s="1"/>
  <c r="AE6" i="1"/>
  <c r="L6" i="1"/>
  <c r="AA10" i="1"/>
  <c r="L11" i="1"/>
  <c r="AA11" i="1"/>
  <c r="AI12" i="1"/>
  <c r="AE14" i="1"/>
  <c r="L14" i="1"/>
  <c r="AH17" i="1"/>
  <c r="AE18" i="1"/>
  <c r="L18" i="1"/>
  <c r="AG19" i="1"/>
  <c r="AA22" i="1"/>
  <c r="AI23" i="1"/>
  <c r="AJ24" i="1"/>
  <c r="AR24" i="1" s="1"/>
  <c r="AT24" i="1" s="1"/>
  <c r="U25" i="1"/>
  <c r="V25" i="1" s="1"/>
  <c r="AE26" i="1"/>
  <c r="L26" i="1"/>
  <c r="AG27" i="1"/>
  <c r="AA30" i="1"/>
  <c r="AI31" i="1"/>
  <c r="AJ32" i="1"/>
  <c r="AR32" i="1" s="1"/>
  <c r="AT32" i="1" s="1"/>
  <c r="U33" i="1"/>
  <c r="V33" i="1" s="1"/>
  <c r="AE34" i="1"/>
  <c r="L34" i="1"/>
  <c r="AG35" i="1"/>
  <c r="AA38" i="1"/>
  <c r="AI39" i="1"/>
  <c r="AJ40" i="1"/>
  <c r="AR40" i="1" s="1"/>
  <c r="AT40" i="1" s="1"/>
  <c r="U43" i="1"/>
  <c r="V43" i="1" s="1"/>
  <c r="AE44" i="1"/>
  <c r="L44" i="1"/>
  <c r="AE53" i="1"/>
  <c r="AG53" i="1" s="1"/>
  <c r="L399" i="1"/>
  <c r="AE57" i="1"/>
  <c r="AG57" i="1" s="1"/>
  <c r="F613" i="1"/>
  <c r="AE10" i="1"/>
  <c r="AG10" i="1" s="1"/>
  <c r="L10" i="1"/>
  <c r="AH37" i="1"/>
  <c r="AE38" i="1"/>
  <c r="L38" i="1"/>
  <c r="AH59" i="1"/>
  <c r="U64" i="1"/>
  <c r="AG64" i="1"/>
  <c r="K286" i="1"/>
  <c r="N195" i="1"/>
  <c r="L195" i="1"/>
  <c r="K302" i="1"/>
  <c r="N211" i="1"/>
  <c r="L211" i="1"/>
  <c r="AG5" i="1"/>
  <c r="AI6" i="1"/>
  <c r="U7" i="1"/>
  <c r="V7" i="1" s="1"/>
  <c r="AE8" i="1"/>
  <c r="AG8" i="1" s="1"/>
  <c r="L8" i="1"/>
  <c r="L67" i="1" s="1"/>
  <c r="AG13" i="1"/>
  <c r="AI14" i="1"/>
  <c r="U15" i="1"/>
  <c r="V15" i="1" s="1"/>
  <c r="AE16" i="1"/>
  <c r="AG16" i="1" s="1"/>
  <c r="L16" i="1"/>
  <c r="AJ18" i="1"/>
  <c r="AR18" i="1" s="1"/>
  <c r="AT18" i="1" s="1"/>
  <c r="AT67" i="1" s="1"/>
  <c r="AH19" i="1"/>
  <c r="AE20" i="1"/>
  <c r="L20" i="1"/>
  <c r="AE21" i="1"/>
  <c r="AG21" i="1" s="1"/>
  <c r="AJ26" i="1"/>
  <c r="AR26" i="1" s="1"/>
  <c r="AT26" i="1" s="1"/>
  <c r="AH27" i="1"/>
  <c r="AE28" i="1"/>
  <c r="L28" i="1"/>
  <c r="AG29" i="1"/>
  <c r="AJ34" i="1"/>
  <c r="AR34" i="1" s="1"/>
  <c r="AT34" i="1" s="1"/>
  <c r="AH35" i="1"/>
  <c r="AE36" i="1"/>
  <c r="L36" i="1"/>
  <c r="AG37" i="1"/>
  <c r="AE42" i="1"/>
  <c r="L42" i="1"/>
  <c r="AJ42" i="1"/>
  <c r="AR42" i="1" s="1"/>
  <c r="AT42" i="1" s="1"/>
  <c r="AH47" i="1"/>
  <c r="U48" i="1"/>
  <c r="AG48" i="1"/>
  <c r="AE51" i="1"/>
  <c r="AG51" i="1" s="1"/>
  <c r="K290" i="1"/>
  <c r="N199" i="1"/>
  <c r="L199" i="1"/>
  <c r="K202" i="1"/>
  <c r="N111" i="1"/>
  <c r="L111" i="1"/>
  <c r="K306" i="1"/>
  <c r="N215" i="1"/>
  <c r="L215" i="1"/>
  <c r="K218" i="1"/>
  <c r="N127" i="1"/>
  <c r="L127" i="1"/>
  <c r="K322" i="1"/>
  <c r="N231" i="1"/>
  <c r="L231" i="1"/>
  <c r="K234" i="1"/>
  <c r="N143" i="1"/>
  <c r="L143" i="1"/>
  <c r="L152" i="1"/>
  <c r="AE61" i="1"/>
  <c r="AG61" i="1" s="1"/>
  <c r="K338" i="1"/>
  <c r="N247" i="1"/>
  <c r="L247" i="1"/>
  <c r="K371" i="1"/>
  <c r="L371" i="1" s="1"/>
  <c r="N280" i="1"/>
  <c r="L280" i="1"/>
  <c r="K379" i="1"/>
  <c r="N288" i="1"/>
  <c r="K387" i="1"/>
  <c r="N296" i="1"/>
  <c r="L296" i="1"/>
  <c r="K395" i="1"/>
  <c r="N304" i="1"/>
  <c r="K403" i="1"/>
  <c r="N312" i="1"/>
  <c r="L312" i="1"/>
  <c r="K411" i="1"/>
  <c r="N320" i="1"/>
  <c r="K419" i="1"/>
  <c r="N328" i="1"/>
  <c r="L328" i="1"/>
  <c r="K427" i="1"/>
  <c r="N336" i="1"/>
  <c r="L288" i="1"/>
  <c r="F431" i="1"/>
  <c r="L383" i="1"/>
  <c r="F522" i="1"/>
  <c r="AH49" i="1"/>
  <c r="AE50" i="1"/>
  <c r="U53" i="1"/>
  <c r="V53" i="1" s="1"/>
  <c r="AH53" i="1"/>
  <c r="V54" i="1"/>
  <c r="AH54" i="1"/>
  <c r="V58" i="1"/>
  <c r="AH58" i="1"/>
  <c r="V62" i="1"/>
  <c r="AH62" i="1"/>
  <c r="AH65" i="1"/>
  <c r="V66" i="1"/>
  <c r="AH66" i="1"/>
  <c r="K278" i="1"/>
  <c r="N187" i="1"/>
  <c r="K190" i="1"/>
  <c r="N99" i="1"/>
  <c r="L99" i="1"/>
  <c r="K294" i="1"/>
  <c r="N203" i="1"/>
  <c r="K206" i="1"/>
  <c r="N115" i="1"/>
  <c r="L115" i="1"/>
  <c r="K310" i="1"/>
  <c r="N219" i="1"/>
  <c r="K222" i="1"/>
  <c r="L222" i="1" s="1"/>
  <c r="N131" i="1"/>
  <c r="L131" i="1"/>
  <c r="K326" i="1"/>
  <c r="N235" i="1"/>
  <c r="K238" i="1"/>
  <c r="N147" i="1"/>
  <c r="L147" i="1"/>
  <c r="L189" i="1"/>
  <c r="J249" i="1"/>
  <c r="F340" i="1"/>
  <c r="L291" i="1"/>
  <c r="L323" i="1"/>
  <c r="J431" i="1"/>
  <c r="L387" i="1"/>
  <c r="L403" i="1"/>
  <c r="L419" i="1"/>
  <c r="J704" i="1"/>
  <c r="J977" i="1"/>
  <c r="F1068" i="1"/>
  <c r="K230" i="1"/>
  <c r="N139" i="1"/>
  <c r="L139" i="1"/>
  <c r="K334" i="1"/>
  <c r="N243" i="1"/>
  <c r="K246" i="1"/>
  <c r="N155" i="1"/>
  <c r="L155" i="1"/>
  <c r="K279" i="1"/>
  <c r="N188" i="1"/>
  <c r="L188" i="1"/>
  <c r="K283" i="1"/>
  <c r="N192" i="1"/>
  <c r="L192" i="1"/>
  <c r="K287" i="1"/>
  <c r="N196" i="1"/>
  <c r="L196" i="1"/>
  <c r="K291" i="1"/>
  <c r="N200" i="1"/>
  <c r="L200" i="1"/>
  <c r="K295" i="1"/>
  <c r="N204" i="1"/>
  <c r="L204" i="1"/>
  <c r="K299" i="1"/>
  <c r="L299" i="1" s="1"/>
  <c r="N208" i="1"/>
  <c r="L208" i="1"/>
  <c r="K303" i="1"/>
  <c r="N212" i="1"/>
  <c r="L212" i="1"/>
  <c r="K307" i="1"/>
  <c r="N216" i="1"/>
  <c r="L216" i="1"/>
  <c r="K311" i="1"/>
  <c r="N220" i="1"/>
  <c r="L220" i="1"/>
  <c r="K315" i="1"/>
  <c r="N224" i="1"/>
  <c r="L224" i="1"/>
  <c r="K319" i="1"/>
  <c r="N228" i="1"/>
  <c r="L228" i="1"/>
  <c r="K323" i="1"/>
  <c r="N232" i="1"/>
  <c r="L232" i="1"/>
  <c r="K327" i="1"/>
  <c r="N236" i="1"/>
  <c r="L236" i="1"/>
  <c r="K331" i="1"/>
  <c r="L331" i="1" s="1"/>
  <c r="N240" i="1"/>
  <c r="L240" i="1"/>
  <c r="K335" i="1"/>
  <c r="N244" i="1"/>
  <c r="L244" i="1"/>
  <c r="K339" i="1"/>
  <c r="N248" i="1"/>
  <c r="L248" i="1"/>
  <c r="L290" i="1"/>
  <c r="L306" i="1"/>
  <c r="L322" i="1"/>
  <c r="L338" i="1"/>
  <c r="L379" i="1"/>
  <c r="L395" i="1"/>
  <c r="L411" i="1"/>
  <c r="L427" i="1"/>
  <c r="J522" i="1"/>
  <c r="J613" i="1"/>
  <c r="F795" i="1"/>
  <c r="AA44" i="1"/>
  <c r="AJ46" i="1"/>
  <c r="AR46" i="1" s="1"/>
  <c r="AT46" i="1" s="1"/>
  <c r="AA48" i="1"/>
  <c r="AA52" i="1"/>
  <c r="AA56" i="1"/>
  <c r="AA60" i="1"/>
  <c r="AA64" i="1"/>
  <c r="J158" i="1"/>
  <c r="L96" i="1"/>
  <c r="K282" i="1"/>
  <c r="L282" i="1" s="1"/>
  <c r="N191" i="1"/>
  <c r="K194" i="1"/>
  <c r="N103" i="1"/>
  <c r="L103" i="1"/>
  <c r="K298" i="1"/>
  <c r="N207" i="1"/>
  <c r="K210" i="1"/>
  <c r="N119" i="1"/>
  <c r="L119" i="1"/>
  <c r="K314" i="1"/>
  <c r="L314" i="1" s="1"/>
  <c r="N223" i="1"/>
  <c r="K226" i="1"/>
  <c r="N135" i="1"/>
  <c r="L135" i="1"/>
  <c r="K330" i="1"/>
  <c r="N239" i="1"/>
  <c r="K242" i="1"/>
  <c r="N151" i="1"/>
  <c r="L151" i="1"/>
  <c r="L187" i="1"/>
  <c r="L190" i="1"/>
  <c r="L191" i="1"/>
  <c r="L198" i="1"/>
  <c r="L203" i="1"/>
  <c r="L207" i="1"/>
  <c r="L210" i="1"/>
  <c r="L214" i="1"/>
  <c r="L218" i="1"/>
  <c r="L219" i="1"/>
  <c r="L223" i="1"/>
  <c r="L230" i="1"/>
  <c r="L235" i="1"/>
  <c r="L238" i="1"/>
  <c r="L239" i="1"/>
  <c r="L242" i="1"/>
  <c r="L243" i="1"/>
  <c r="L279" i="1"/>
  <c r="L286" i="1"/>
  <c r="L295" i="1"/>
  <c r="L311" i="1"/>
  <c r="L318" i="1"/>
  <c r="L327" i="1"/>
  <c r="L375" i="1"/>
  <c r="L391" i="1"/>
  <c r="L407" i="1"/>
  <c r="L423" i="1"/>
  <c r="J1068" i="1"/>
  <c r="F1159" i="1"/>
  <c r="L48" i="1"/>
  <c r="L50" i="1"/>
  <c r="L52" i="1"/>
  <c r="L54" i="1"/>
  <c r="L56" i="1"/>
  <c r="L58" i="1"/>
  <c r="L60" i="1"/>
  <c r="L62" i="1"/>
  <c r="L64" i="1"/>
  <c r="L66" i="1"/>
  <c r="F886" i="1"/>
  <c r="J886" i="1"/>
  <c r="J1341" i="1"/>
  <c r="N96" i="1"/>
  <c r="N100" i="1"/>
  <c r="N104" i="1"/>
  <c r="N108" i="1"/>
  <c r="N112" i="1"/>
  <c r="N116" i="1"/>
  <c r="N120" i="1"/>
  <c r="N124" i="1"/>
  <c r="N128" i="1"/>
  <c r="N132" i="1"/>
  <c r="N136" i="1"/>
  <c r="N140" i="1"/>
  <c r="N144" i="1"/>
  <c r="N148" i="1"/>
  <c r="N152" i="1"/>
  <c r="N156" i="1"/>
  <c r="N189" i="1"/>
  <c r="N193" i="1"/>
  <c r="N197" i="1"/>
  <c r="N201" i="1"/>
  <c r="N205" i="1"/>
  <c r="N209" i="1"/>
  <c r="N213" i="1"/>
  <c r="N217" i="1"/>
  <c r="N221" i="1"/>
  <c r="N225" i="1"/>
  <c r="N229" i="1"/>
  <c r="N233" i="1"/>
  <c r="N237" i="1"/>
  <c r="N241" i="1"/>
  <c r="N245" i="1"/>
  <c r="J1159" i="1"/>
  <c r="F1341" i="1"/>
  <c r="F1614" i="1"/>
  <c r="J1796" i="1"/>
  <c r="F1432" i="1"/>
  <c r="J1432" i="1"/>
  <c r="F1523" i="1"/>
  <c r="F1978" i="1"/>
  <c r="J1978" i="1"/>
  <c r="F1250" i="1"/>
  <c r="J1250" i="1"/>
  <c r="J1523" i="1"/>
  <c r="F2069" i="1"/>
  <c r="F2160" i="1"/>
  <c r="J2069" i="1"/>
  <c r="J2251" i="1"/>
  <c r="J1614" i="1"/>
  <c r="F1705" i="1"/>
  <c r="F1887" i="1"/>
  <c r="J2160" i="1"/>
  <c r="J2615" i="1"/>
  <c r="F2342" i="1"/>
  <c r="J3070" i="1"/>
  <c r="J2342" i="1"/>
  <c r="F2524" i="1"/>
  <c r="F2797" i="1"/>
  <c r="J2524" i="1"/>
  <c r="J2706" i="1"/>
  <c r="F2888" i="1"/>
  <c r="F2251" i="1"/>
  <c r="F2433" i="1"/>
  <c r="J2797" i="1"/>
  <c r="J2979" i="1"/>
  <c r="F2615" i="1"/>
  <c r="F2706" i="1"/>
  <c r="J3252" i="1"/>
  <c r="F3161" i="1"/>
  <c r="F3252" i="1"/>
  <c r="J2888" i="1"/>
  <c r="J3161" i="1"/>
  <c r="J3343" i="1"/>
  <c r="J3616" i="1"/>
  <c r="F3434" i="1"/>
  <c r="F3343" i="1"/>
  <c r="J3525" i="1"/>
  <c r="J3434" i="1"/>
  <c r="F3616" i="1"/>
  <c r="AH67" i="4" l="1"/>
  <c r="K599" i="4"/>
  <c r="N508" i="4"/>
  <c r="L508" i="4"/>
  <c r="K564" i="4"/>
  <c r="N473" i="4"/>
  <c r="L473" i="4"/>
  <c r="K590" i="4"/>
  <c r="N499" i="4"/>
  <c r="L499" i="4"/>
  <c r="K594" i="4"/>
  <c r="N503" i="4"/>
  <c r="L503" i="4"/>
  <c r="K557" i="4"/>
  <c r="N466" i="4"/>
  <c r="L466" i="4"/>
  <c r="K578" i="4"/>
  <c r="N487" i="4"/>
  <c r="L487" i="4"/>
  <c r="K612" i="4"/>
  <c r="N521" i="4"/>
  <c r="L521" i="4"/>
  <c r="K604" i="4"/>
  <c r="N513" i="4"/>
  <c r="L513" i="4"/>
  <c r="K601" i="4"/>
  <c r="N510" i="4"/>
  <c r="L510" i="4"/>
  <c r="K551" i="4"/>
  <c r="N460" i="4"/>
  <c r="L460" i="4"/>
  <c r="K607" i="4"/>
  <c r="N516" i="4"/>
  <c r="L516" i="4"/>
  <c r="K584" i="4"/>
  <c r="N493" i="4"/>
  <c r="L493" i="4"/>
  <c r="K596" i="4"/>
  <c r="N505" i="4"/>
  <c r="L505" i="4"/>
  <c r="K591" i="4"/>
  <c r="N500" i="4"/>
  <c r="L500" i="4"/>
  <c r="K586" i="4"/>
  <c r="N495" i="4"/>
  <c r="L495" i="4"/>
  <c r="K582" i="4"/>
  <c r="N491" i="4"/>
  <c r="L491" i="4"/>
  <c r="K577" i="4"/>
  <c r="N486" i="4"/>
  <c r="L486" i="4"/>
  <c r="K583" i="4"/>
  <c r="N492" i="4"/>
  <c r="L492" i="4"/>
  <c r="K587" i="4"/>
  <c r="N496" i="4"/>
  <c r="L496" i="4"/>
  <c r="K575" i="4"/>
  <c r="N484" i="4"/>
  <c r="L484" i="4"/>
  <c r="K610" i="4"/>
  <c r="N519" i="4"/>
  <c r="L519" i="4"/>
  <c r="K558" i="4"/>
  <c r="N467" i="4"/>
  <c r="L467" i="4"/>
  <c r="K561" i="4"/>
  <c r="N470" i="4"/>
  <c r="L470" i="4"/>
  <c r="K571" i="4"/>
  <c r="N480" i="4"/>
  <c r="L480" i="4"/>
  <c r="K592" i="4"/>
  <c r="N501" i="4"/>
  <c r="L501" i="4"/>
  <c r="K597" i="4"/>
  <c r="N506" i="4"/>
  <c r="L506" i="4"/>
  <c r="K579" i="4"/>
  <c r="N488" i="4"/>
  <c r="L488" i="4"/>
  <c r="K563" i="4"/>
  <c r="N472" i="4"/>
  <c r="L472" i="4"/>
  <c r="K555" i="4"/>
  <c r="N464" i="4"/>
  <c r="L464" i="4"/>
  <c r="K611" i="4"/>
  <c r="N520" i="4"/>
  <c r="L520" i="4"/>
  <c r="K562" i="4"/>
  <c r="N471" i="4"/>
  <c r="L471" i="4"/>
  <c r="K589" i="4"/>
  <c r="N498" i="4"/>
  <c r="L498" i="4"/>
  <c r="K572" i="4"/>
  <c r="N481" i="4"/>
  <c r="L481" i="4"/>
  <c r="K593" i="4"/>
  <c r="N502" i="4"/>
  <c r="L502" i="4"/>
  <c r="K568" i="4"/>
  <c r="N477" i="4"/>
  <c r="L477" i="4"/>
  <c r="K602" i="4"/>
  <c r="N511" i="4"/>
  <c r="L511" i="4"/>
  <c r="K600" i="4"/>
  <c r="N509" i="4"/>
  <c r="L509" i="4"/>
  <c r="K554" i="4"/>
  <c r="N463" i="4"/>
  <c r="L463" i="4"/>
  <c r="K576" i="4"/>
  <c r="N485" i="4"/>
  <c r="L485" i="4"/>
  <c r="K560" i="4"/>
  <c r="N469" i="4"/>
  <c r="L469" i="4"/>
  <c r="L431" i="4"/>
  <c r="K605" i="4"/>
  <c r="N514" i="4"/>
  <c r="L514" i="4"/>
  <c r="K608" i="4"/>
  <c r="N517" i="4"/>
  <c r="L517" i="4"/>
  <c r="K595" i="4"/>
  <c r="N504" i="4"/>
  <c r="L504" i="4"/>
  <c r="K603" i="4"/>
  <c r="N512" i="4"/>
  <c r="L512" i="4"/>
  <c r="K565" i="4"/>
  <c r="N474" i="4"/>
  <c r="L474" i="4"/>
  <c r="K559" i="4"/>
  <c r="N468" i="4"/>
  <c r="L468" i="4"/>
  <c r="K553" i="4"/>
  <c r="N462" i="4"/>
  <c r="L462" i="4"/>
  <c r="K606" i="4"/>
  <c r="N515" i="4"/>
  <c r="L515" i="4"/>
  <c r="K569" i="4"/>
  <c r="N478" i="4"/>
  <c r="L478" i="4"/>
  <c r="K573" i="4"/>
  <c r="N482" i="4"/>
  <c r="L482" i="4"/>
  <c r="K567" i="4"/>
  <c r="N476" i="4"/>
  <c r="L476" i="4"/>
  <c r="K609" i="4"/>
  <c r="N518" i="4"/>
  <c r="L518" i="4"/>
  <c r="K598" i="4"/>
  <c r="N507" i="4"/>
  <c r="L507" i="4"/>
  <c r="K580" i="4"/>
  <c r="N489" i="4"/>
  <c r="L489" i="4"/>
  <c r="K556" i="4"/>
  <c r="N465" i="4"/>
  <c r="L465" i="4"/>
  <c r="K588" i="4"/>
  <c r="N497" i="4"/>
  <c r="L497" i="4"/>
  <c r="N431" i="4"/>
  <c r="K552" i="4"/>
  <c r="N461" i="4"/>
  <c r="L461" i="4"/>
  <c r="K581" i="4"/>
  <c r="N490" i="4"/>
  <c r="L490" i="4"/>
  <c r="K574" i="4"/>
  <c r="N483" i="4"/>
  <c r="L483" i="4"/>
  <c r="K570" i="4"/>
  <c r="N479" i="4"/>
  <c r="L479" i="4"/>
  <c r="K566" i="4"/>
  <c r="N475" i="4"/>
  <c r="L475" i="4"/>
  <c r="K585" i="4"/>
  <c r="N494" i="4"/>
  <c r="L494" i="4"/>
  <c r="AG67" i="3"/>
  <c r="AD69" i="3" s="1"/>
  <c r="K477" i="3"/>
  <c r="N386" i="3"/>
  <c r="L386" i="3"/>
  <c r="K490" i="3"/>
  <c r="N399" i="3"/>
  <c r="L399" i="3"/>
  <c r="L168" i="3"/>
  <c r="M169" i="3" s="1"/>
  <c r="M163" i="3"/>
  <c r="K575" i="3"/>
  <c r="N484" i="3"/>
  <c r="L484" i="3"/>
  <c r="K512" i="3"/>
  <c r="N421" i="3"/>
  <c r="L421" i="3"/>
  <c r="K424" i="3"/>
  <c r="N333" i="3"/>
  <c r="L333" i="3"/>
  <c r="K508" i="3"/>
  <c r="N417" i="3"/>
  <c r="L417" i="3"/>
  <c r="K551" i="3"/>
  <c r="N460" i="3"/>
  <c r="L460" i="3"/>
  <c r="K478" i="3"/>
  <c r="N387" i="3"/>
  <c r="L387" i="3"/>
  <c r="L313" i="3"/>
  <c r="K404" i="3"/>
  <c r="N313" i="3"/>
  <c r="N406" i="3"/>
  <c r="K497" i="3"/>
  <c r="L406" i="3"/>
  <c r="K500" i="3"/>
  <c r="N409" i="3"/>
  <c r="L409" i="3"/>
  <c r="K486" i="3"/>
  <c r="N395" i="3"/>
  <c r="L395" i="3"/>
  <c r="K502" i="3"/>
  <c r="N411" i="3"/>
  <c r="L411" i="3"/>
  <c r="K518" i="3"/>
  <c r="N427" i="3"/>
  <c r="L427" i="3"/>
  <c r="AH53" i="3"/>
  <c r="V53" i="3"/>
  <c r="N422" i="3"/>
  <c r="K513" i="3"/>
  <c r="L422" i="3"/>
  <c r="K492" i="3"/>
  <c r="N401" i="3"/>
  <c r="L401" i="3"/>
  <c r="K498" i="3"/>
  <c r="N407" i="3"/>
  <c r="L407" i="3"/>
  <c r="AT5" i="3"/>
  <c r="AT67" i="3" s="1"/>
  <c r="AR67" i="3"/>
  <c r="K469" i="3"/>
  <c r="N378" i="3"/>
  <c r="L378" i="3"/>
  <c r="K501" i="3"/>
  <c r="N410" i="3"/>
  <c r="L410" i="3"/>
  <c r="L77" i="3"/>
  <c r="M78" i="3" s="1"/>
  <c r="M72" i="3"/>
  <c r="AH37" i="3"/>
  <c r="V37" i="3"/>
  <c r="L309" i="3"/>
  <c r="K400" i="3"/>
  <c r="N309" i="3"/>
  <c r="K509" i="3"/>
  <c r="N418" i="3"/>
  <c r="L418" i="3"/>
  <c r="K504" i="3"/>
  <c r="N413" i="3"/>
  <c r="L413" i="3"/>
  <c r="N374" i="3"/>
  <c r="K465" i="3"/>
  <c r="L374" i="3"/>
  <c r="K470" i="3"/>
  <c r="N379" i="3"/>
  <c r="L379" i="3"/>
  <c r="K482" i="3"/>
  <c r="N391" i="3"/>
  <c r="L391" i="3"/>
  <c r="L321" i="3"/>
  <c r="K412" i="3"/>
  <c r="N321" i="3"/>
  <c r="K516" i="3"/>
  <c r="N425" i="3"/>
  <c r="L425" i="3"/>
  <c r="K555" i="3"/>
  <c r="N464" i="3"/>
  <c r="L464" i="3"/>
  <c r="K514" i="3"/>
  <c r="N423" i="3"/>
  <c r="L423" i="3"/>
  <c r="L289" i="3"/>
  <c r="K380" i="3"/>
  <c r="N289" i="3"/>
  <c r="L293" i="3"/>
  <c r="K384" i="3"/>
  <c r="N293" i="3"/>
  <c r="L325" i="3"/>
  <c r="K416" i="3"/>
  <c r="N325" i="3"/>
  <c r="U67" i="3"/>
  <c r="AH5" i="3"/>
  <c r="V5" i="3"/>
  <c r="K461" i="3"/>
  <c r="N370" i="3"/>
  <c r="L370" i="3"/>
  <c r="K493" i="3"/>
  <c r="N402" i="3"/>
  <c r="L402" i="3"/>
  <c r="K488" i="3"/>
  <c r="N397" i="3"/>
  <c r="L397" i="3"/>
  <c r="K520" i="3"/>
  <c r="N429" i="3"/>
  <c r="L429" i="3"/>
  <c r="AH61" i="3"/>
  <c r="V61" i="3"/>
  <c r="AH57" i="3"/>
  <c r="V57" i="3"/>
  <c r="K466" i="3"/>
  <c r="N375" i="3"/>
  <c r="L375" i="3"/>
  <c r="L305" i="3"/>
  <c r="K396" i="3"/>
  <c r="N305" i="3"/>
  <c r="K428" i="3"/>
  <c r="N337" i="3"/>
  <c r="L337" i="3"/>
  <c r="K571" i="3"/>
  <c r="N480" i="3"/>
  <c r="L480" i="3"/>
  <c r="K559" i="3"/>
  <c r="N468" i="3"/>
  <c r="L468" i="3"/>
  <c r="K496" i="3"/>
  <c r="N405" i="3"/>
  <c r="L405" i="3"/>
  <c r="L281" i="3"/>
  <c r="K372" i="3"/>
  <c r="N281" i="3"/>
  <c r="N340" i="3" s="1"/>
  <c r="L285" i="3"/>
  <c r="K376" i="3"/>
  <c r="N285" i="3"/>
  <c r="L297" i="3"/>
  <c r="K388" i="3"/>
  <c r="N297" i="3"/>
  <c r="L301" i="3"/>
  <c r="K392" i="3"/>
  <c r="N301" i="3"/>
  <c r="L317" i="3"/>
  <c r="K408" i="3"/>
  <c r="N317" i="3"/>
  <c r="N473" i="3"/>
  <c r="K564" i="3"/>
  <c r="L473" i="3"/>
  <c r="N390" i="3"/>
  <c r="K481" i="3"/>
  <c r="L390" i="3"/>
  <c r="K506" i="3"/>
  <c r="N415" i="3"/>
  <c r="L415" i="3"/>
  <c r="K567" i="3"/>
  <c r="N476" i="3"/>
  <c r="L476" i="3"/>
  <c r="K462" i="3"/>
  <c r="N371" i="3"/>
  <c r="L371" i="3"/>
  <c r="K474" i="3"/>
  <c r="N383" i="3"/>
  <c r="L383" i="3"/>
  <c r="L329" i="3"/>
  <c r="K420" i="3"/>
  <c r="N329" i="3"/>
  <c r="K494" i="3"/>
  <c r="N403" i="3"/>
  <c r="L403" i="3"/>
  <c r="K510" i="3"/>
  <c r="N419" i="3"/>
  <c r="L419" i="3"/>
  <c r="K563" i="3"/>
  <c r="N472" i="3"/>
  <c r="L472" i="3"/>
  <c r="N398" i="3"/>
  <c r="K489" i="3"/>
  <c r="L398" i="3"/>
  <c r="N430" i="3"/>
  <c r="K521" i="3"/>
  <c r="L430" i="3"/>
  <c r="K485" i="3"/>
  <c r="N394" i="3"/>
  <c r="L394" i="3"/>
  <c r="K517" i="3"/>
  <c r="N426" i="3"/>
  <c r="L426" i="3"/>
  <c r="L249" i="3"/>
  <c r="N505" i="3"/>
  <c r="K596" i="3"/>
  <c r="L505" i="3"/>
  <c r="AH45" i="3"/>
  <c r="V45" i="3"/>
  <c r="U17" i="2"/>
  <c r="V17" i="2" s="1"/>
  <c r="AH9" i="2"/>
  <c r="AH15" i="2"/>
  <c r="V5" i="2"/>
  <c r="AH7" i="2"/>
  <c r="U48" i="2"/>
  <c r="V48" i="2" s="1"/>
  <c r="L67" i="2"/>
  <c r="M163" i="2"/>
  <c r="L168" i="2"/>
  <c r="M169" i="2" s="1"/>
  <c r="L77" i="2"/>
  <c r="M78" i="2" s="1"/>
  <c r="M72" i="2"/>
  <c r="AG29" i="2"/>
  <c r="U29" i="2"/>
  <c r="AA67" i="2"/>
  <c r="K420" i="2"/>
  <c r="N329" i="2"/>
  <c r="L322" i="2"/>
  <c r="K413" i="2"/>
  <c r="N322" i="2"/>
  <c r="L306" i="2"/>
  <c r="K397" i="2"/>
  <c r="N306" i="2"/>
  <c r="L290" i="2"/>
  <c r="K381" i="2"/>
  <c r="N290" i="2"/>
  <c r="L237" i="2"/>
  <c r="K328" i="2"/>
  <c r="N237" i="2"/>
  <c r="K416" i="2"/>
  <c r="N325" i="2"/>
  <c r="L225" i="2"/>
  <c r="K316" i="2"/>
  <c r="N225" i="2"/>
  <c r="K402" i="2"/>
  <c r="N311" i="2"/>
  <c r="L311" i="2"/>
  <c r="K372" i="2"/>
  <c r="N281" i="2"/>
  <c r="U40" i="2"/>
  <c r="U32" i="2"/>
  <c r="L197" i="2"/>
  <c r="N197" i="2"/>
  <c r="K288" i="2"/>
  <c r="U23" i="2"/>
  <c r="L330" i="2"/>
  <c r="N330" i="2"/>
  <c r="K421" i="2"/>
  <c r="K426" i="2"/>
  <c r="N335" i="2"/>
  <c r="L335" i="2"/>
  <c r="K396" i="2"/>
  <c r="N305" i="2"/>
  <c r="AG12" i="2"/>
  <c r="U12" i="2"/>
  <c r="L318" i="2"/>
  <c r="N318" i="2"/>
  <c r="K409" i="2"/>
  <c r="L286" i="2"/>
  <c r="N286" i="2"/>
  <c r="K377" i="2"/>
  <c r="K430" i="2"/>
  <c r="N339" i="2"/>
  <c r="L339" i="2"/>
  <c r="L233" i="2"/>
  <c r="N233" i="2"/>
  <c r="K324" i="2"/>
  <c r="K412" i="2"/>
  <c r="N321" i="2"/>
  <c r="K384" i="2"/>
  <c r="N293" i="2"/>
  <c r="AG41" i="2"/>
  <c r="U41" i="2"/>
  <c r="AG25" i="2"/>
  <c r="U25" i="2"/>
  <c r="L213" i="2"/>
  <c r="N213" i="2"/>
  <c r="K304" i="2"/>
  <c r="K376" i="2"/>
  <c r="N285" i="2"/>
  <c r="AG51" i="2"/>
  <c r="U51" i="2"/>
  <c r="AG35" i="2"/>
  <c r="U35" i="2"/>
  <c r="AG27" i="2"/>
  <c r="U27" i="2"/>
  <c r="K388" i="2"/>
  <c r="N297" i="2"/>
  <c r="AH62" i="2"/>
  <c r="AH54" i="2"/>
  <c r="AH46" i="2"/>
  <c r="AH38" i="2"/>
  <c r="AH30" i="2"/>
  <c r="AG24" i="2"/>
  <c r="U24" i="2"/>
  <c r="U16" i="2"/>
  <c r="AG16" i="2"/>
  <c r="L326" i="2"/>
  <c r="K417" i="2"/>
  <c r="N326" i="2"/>
  <c r="L294" i="2"/>
  <c r="K385" i="2"/>
  <c r="N294" i="2"/>
  <c r="K422" i="2"/>
  <c r="N331" i="2"/>
  <c r="L331" i="2"/>
  <c r="K392" i="2"/>
  <c r="N301" i="2"/>
  <c r="AG39" i="2"/>
  <c r="U39" i="2"/>
  <c r="U21" i="2"/>
  <c r="K410" i="2"/>
  <c r="N319" i="2"/>
  <c r="L319" i="2"/>
  <c r="AG22" i="2"/>
  <c r="U22" i="2"/>
  <c r="AG45" i="2"/>
  <c r="U45" i="2"/>
  <c r="L314" i="2"/>
  <c r="N314" i="2"/>
  <c r="K405" i="2"/>
  <c r="L229" i="2"/>
  <c r="N229" i="2"/>
  <c r="K320" i="2"/>
  <c r="L201" i="2"/>
  <c r="N201" i="2"/>
  <c r="K292" i="2"/>
  <c r="K378" i="2"/>
  <c r="N287" i="2"/>
  <c r="L287" i="2"/>
  <c r="AG20" i="2"/>
  <c r="U20" i="2"/>
  <c r="AH11" i="2"/>
  <c r="V11" i="2"/>
  <c r="L293" i="2"/>
  <c r="L334" i="2"/>
  <c r="N334" i="2"/>
  <c r="K425" i="2"/>
  <c r="K400" i="2"/>
  <c r="N309" i="2"/>
  <c r="L189" i="2"/>
  <c r="K280" i="2"/>
  <c r="N189" i="2"/>
  <c r="N249" i="2" s="1"/>
  <c r="AG65" i="2"/>
  <c r="U65" i="2"/>
  <c r="AG61" i="2"/>
  <c r="U61" i="2"/>
  <c r="AG37" i="2"/>
  <c r="U37" i="2"/>
  <c r="L241" i="2"/>
  <c r="K332" i="2"/>
  <c r="N241" i="2"/>
  <c r="K408" i="2"/>
  <c r="N317" i="2"/>
  <c r="K418" i="2"/>
  <c r="N327" i="2"/>
  <c r="L327" i="2"/>
  <c r="K404" i="2"/>
  <c r="N313" i="2"/>
  <c r="L193" i="2"/>
  <c r="K284" i="2"/>
  <c r="N193" i="2"/>
  <c r="K370" i="2"/>
  <c r="N279" i="2"/>
  <c r="L279" i="2"/>
  <c r="U60" i="2"/>
  <c r="U52" i="2"/>
  <c r="U44" i="2"/>
  <c r="U36" i="2"/>
  <c r="U28" i="2"/>
  <c r="L301" i="2"/>
  <c r="K374" i="2"/>
  <c r="N283" i="2"/>
  <c r="L283" i="2"/>
  <c r="L282" i="2"/>
  <c r="K373" i="2"/>
  <c r="N282" i="2"/>
  <c r="K380" i="2"/>
  <c r="N289" i="2"/>
  <c r="AJ67" i="2"/>
  <c r="AR5" i="2"/>
  <c r="L221" i="2"/>
  <c r="K312" i="2"/>
  <c r="N221" i="2"/>
  <c r="K398" i="2"/>
  <c r="N307" i="2"/>
  <c r="L307" i="2"/>
  <c r="AG49" i="2"/>
  <c r="U49" i="2"/>
  <c r="L305" i="2"/>
  <c r="L298" i="2"/>
  <c r="N298" i="2"/>
  <c r="K389" i="2"/>
  <c r="L245" i="2"/>
  <c r="N245" i="2"/>
  <c r="K336" i="2"/>
  <c r="K424" i="2"/>
  <c r="N333" i="2"/>
  <c r="L217" i="2"/>
  <c r="N217" i="2"/>
  <c r="K308" i="2"/>
  <c r="K394" i="2"/>
  <c r="N303" i="2"/>
  <c r="L303" i="2"/>
  <c r="AH19" i="2"/>
  <c r="V19" i="2"/>
  <c r="L302" i="2"/>
  <c r="N302" i="2"/>
  <c r="K393" i="2"/>
  <c r="K428" i="2"/>
  <c r="N337" i="2"/>
  <c r="K414" i="2"/>
  <c r="N323" i="2"/>
  <c r="L323" i="2"/>
  <c r="L205" i="2"/>
  <c r="K296" i="2"/>
  <c r="N205" i="2"/>
  <c r="K382" i="2"/>
  <c r="N291" i="2"/>
  <c r="L291" i="2"/>
  <c r="AG57" i="2"/>
  <c r="U57" i="2"/>
  <c r="AG53" i="2"/>
  <c r="U53" i="2"/>
  <c r="AG33" i="2"/>
  <c r="U33" i="2"/>
  <c r="AE67" i="2"/>
  <c r="K390" i="2"/>
  <c r="N299" i="2"/>
  <c r="L299" i="2"/>
  <c r="AG63" i="2"/>
  <c r="U63" i="2"/>
  <c r="AG55" i="2"/>
  <c r="U55" i="2"/>
  <c r="AG47" i="2"/>
  <c r="U47" i="2"/>
  <c r="AG31" i="2"/>
  <c r="U31" i="2"/>
  <c r="L329" i="2"/>
  <c r="L297" i="2"/>
  <c r="L338" i="2"/>
  <c r="K429" i="2"/>
  <c r="N338" i="2"/>
  <c r="L209" i="2"/>
  <c r="K300" i="2"/>
  <c r="N209" i="2"/>
  <c r="K386" i="2"/>
  <c r="N295" i="2"/>
  <c r="L295" i="2"/>
  <c r="AH66" i="2"/>
  <c r="AH58" i="2"/>
  <c r="AH50" i="2"/>
  <c r="AH42" i="2"/>
  <c r="AH34" i="2"/>
  <c r="AH26" i="2"/>
  <c r="L333" i="2"/>
  <c r="L310" i="2"/>
  <c r="K401" i="2"/>
  <c r="N310" i="2"/>
  <c r="L278" i="2"/>
  <c r="K369" i="2"/>
  <c r="N278" i="2"/>
  <c r="K406" i="2"/>
  <c r="N315" i="2"/>
  <c r="L315" i="2"/>
  <c r="AG59" i="2"/>
  <c r="U59" i="2"/>
  <c r="AG43" i="2"/>
  <c r="U43" i="2"/>
  <c r="U18" i="2"/>
  <c r="U14" i="2"/>
  <c r="M72" i="1"/>
  <c r="L77" i="1"/>
  <c r="M78" i="1" s="1"/>
  <c r="N315" i="1"/>
  <c r="K406" i="1"/>
  <c r="K425" i="1"/>
  <c r="N334" i="1"/>
  <c r="K369" i="1"/>
  <c r="N278" i="1"/>
  <c r="U50" i="1"/>
  <c r="AG50" i="1"/>
  <c r="K486" i="1"/>
  <c r="N395" i="1"/>
  <c r="K325" i="1"/>
  <c r="N234" i="1"/>
  <c r="K293" i="1"/>
  <c r="N202" i="1"/>
  <c r="AG20" i="1"/>
  <c r="U20" i="1"/>
  <c r="AE67" i="1"/>
  <c r="K393" i="1"/>
  <c r="N302" i="1"/>
  <c r="U51" i="1"/>
  <c r="AJ67" i="1"/>
  <c r="V56" i="1"/>
  <c r="AH56" i="1"/>
  <c r="AG46" i="1"/>
  <c r="U46" i="1"/>
  <c r="L278" i="1"/>
  <c r="K514" i="1"/>
  <c r="N423" i="1"/>
  <c r="K482" i="1"/>
  <c r="N391" i="1"/>
  <c r="AG32" i="1"/>
  <c r="U32" i="1"/>
  <c r="AH9" i="1"/>
  <c r="V9" i="1"/>
  <c r="AR67" i="1"/>
  <c r="L234" i="1"/>
  <c r="L202" i="1"/>
  <c r="N242" i="1"/>
  <c r="K333" i="1"/>
  <c r="K389" i="1"/>
  <c r="N298" i="1"/>
  <c r="N335" i="1"/>
  <c r="K426" i="1"/>
  <c r="N319" i="1"/>
  <c r="K410" i="1"/>
  <c r="N303" i="1"/>
  <c r="K394" i="1"/>
  <c r="N287" i="1"/>
  <c r="K378" i="1"/>
  <c r="K417" i="1"/>
  <c r="N326" i="1"/>
  <c r="K297" i="1"/>
  <c r="N206" i="1"/>
  <c r="K510" i="1"/>
  <c r="N419" i="1"/>
  <c r="K470" i="1"/>
  <c r="N379" i="1"/>
  <c r="K397" i="1"/>
  <c r="N306" i="1"/>
  <c r="L287" i="1"/>
  <c r="V64" i="1"/>
  <c r="AH64" i="1"/>
  <c r="AG14" i="1"/>
  <c r="AG67" i="1" s="1"/>
  <c r="U14" i="1"/>
  <c r="AG12" i="1"/>
  <c r="U12" i="1"/>
  <c r="U21" i="1"/>
  <c r="K490" i="1"/>
  <c r="N399" i="1"/>
  <c r="AG22" i="1"/>
  <c r="U22" i="1"/>
  <c r="AH15" i="1"/>
  <c r="U16" i="1"/>
  <c r="N226" i="1"/>
  <c r="K317" i="1"/>
  <c r="K373" i="1"/>
  <c r="N282" i="1"/>
  <c r="K430" i="1"/>
  <c r="N339" i="1"/>
  <c r="K414" i="1"/>
  <c r="N323" i="1"/>
  <c r="K398" i="1"/>
  <c r="N307" i="1"/>
  <c r="K382" i="1"/>
  <c r="N291" i="1"/>
  <c r="K337" i="1"/>
  <c r="N246" i="1"/>
  <c r="L339" i="1"/>
  <c r="L307" i="1"/>
  <c r="K401" i="1"/>
  <c r="N310" i="1"/>
  <c r="K281" i="1"/>
  <c r="N190" i="1"/>
  <c r="L310" i="1"/>
  <c r="K518" i="1"/>
  <c r="N427" i="1"/>
  <c r="K494" i="1"/>
  <c r="N403" i="1"/>
  <c r="K309" i="1"/>
  <c r="N218" i="1"/>
  <c r="V48" i="1"/>
  <c r="AH48" i="1"/>
  <c r="AG42" i="1"/>
  <c r="U42" i="1"/>
  <c r="AG36" i="1"/>
  <c r="U36" i="1"/>
  <c r="AG38" i="1"/>
  <c r="U38" i="1"/>
  <c r="L326" i="1"/>
  <c r="AG44" i="1"/>
  <c r="U44" i="1"/>
  <c r="AG34" i="1"/>
  <c r="U34" i="1"/>
  <c r="AG26" i="1"/>
  <c r="U26" i="1"/>
  <c r="AG18" i="1"/>
  <c r="U18" i="1"/>
  <c r="K409" i="1"/>
  <c r="N318" i="1"/>
  <c r="K289" i="1"/>
  <c r="N198" i="1"/>
  <c r="V52" i="1"/>
  <c r="AH52" i="1"/>
  <c r="K498" i="1"/>
  <c r="N407" i="1"/>
  <c r="K466" i="1"/>
  <c r="N375" i="1"/>
  <c r="V60" i="1"/>
  <c r="AH60" i="1"/>
  <c r="AG30" i="1"/>
  <c r="U30" i="1"/>
  <c r="U8" i="1"/>
  <c r="K405" i="1"/>
  <c r="N314" i="1"/>
  <c r="N194" i="1"/>
  <c r="N249" i="1" s="1"/>
  <c r="K285" i="1"/>
  <c r="N331" i="1"/>
  <c r="K422" i="1"/>
  <c r="N299" i="1"/>
  <c r="K390" i="1"/>
  <c r="N283" i="1"/>
  <c r="K374" i="1"/>
  <c r="K313" i="1"/>
  <c r="N222" i="1"/>
  <c r="K462" i="1"/>
  <c r="N371" i="1"/>
  <c r="N158" i="1"/>
  <c r="L334" i="1"/>
  <c r="L302" i="1"/>
  <c r="L246" i="1"/>
  <c r="L226" i="1"/>
  <c r="L206" i="1"/>
  <c r="L194" i="1"/>
  <c r="L249" i="1" s="1"/>
  <c r="K421" i="1"/>
  <c r="N330" i="1"/>
  <c r="N210" i="1"/>
  <c r="K301" i="1"/>
  <c r="L158" i="1"/>
  <c r="L315" i="1"/>
  <c r="L283" i="1"/>
  <c r="K418" i="1"/>
  <c r="N327" i="1"/>
  <c r="K402" i="1"/>
  <c r="N311" i="1"/>
  <c r="K386" i="1"/>
  <c r="N295" i="1"/>
  <c r="K370" i="1"/>
  <c r="N279" i="1"/>
  <c r="K321" i="1"/>
  <c r="N230" i="1"/>
  <c r="L330" i="1"/>
  <c r="L298" i="1"/>
  <c r="K329" i="1"/>
  <c r="N238" i="1"/>
  <c r="K385" i="1"/>
  <c r="N294" i="1"/>
  <c r="U61" i="1"/>
  <c r="U57" i="1"/>
  <c r="L303" i="1"/>
  <c r="K502" i="1"/>
  <c r="N411" i="1"/>
  <c r="K478" i="1"/>
  <c r="N387" i="1"/>
  <c r="K429" i="1"/>
  <c r="N338" i="1"/>
  <c r="K413" i="1"/>
  <c r="N322" i="1"/>
  <c r="K381" i="1"/>
  <c r="N290" i="1"/>
  <c r="AH41" i="1"/>
  <c r="AG28" i="1"/>
  <c r="U28" i="1"/>
  <c r="K377" i="1"/>
  <c r="N286" i="1"/>
  <c r="L319" i="1"/>
  <c r="AH43" i="1"/>
  <c r="AH33" i="1"/>
  <c r="AH25" i="1"/>
  <c r="AG6" i="1"/>
  <c r="U6" i="1"/>
  <c r="V5" i="1"/>
  <c r="L294" i="1"/>
  <c r="K305" i="1"/>
  <c r="N214" i="1"/>
  <c r="L335" i="1"/>
  <c r="K506" i="1"/>
  <c r="N415" i="1"/>
  <c r="K474" i="1"/>
  <c r="N383" i="1"/>
  <c r="AG40" i="1"/>
  <c r="U40" i="1"/>
  <c r="AG24" i="1"/>
  <c r="U24" i="1"/>
  <c r="U10" i="1"/>
  <c r="K665" i="4" l="1"/>
  <c r="N574" i="4"/>
  <c r="L574" i="4"/>
  <c r="K671" i="4"/>
  <c r="N580" i="4"/>
  <c r="L580" i="4"/>
  <c r="K661" i="4"/>
  <c r="N570" i="4"/>
  <c r="L570" i="4"/>
  <c r="K647" i="4"/>
  <c r="N556" i="4"/>
  <c r="L556" i="4"/>
  <c r="K658" i="4"/>
  <c r="N567" i="4"/>
  <c r="L567" i="4"/>
  <c r="K644" i="4"/>
  <c r="N553" i="4"/>
  <c r="L553" i="4"/>
  <c r="K686" i="4"/>
  <c r="N595" i="4"/>
  <c r="L595" i="4"/>
  <c r="K645" i="4"/>
  <c r="N554" i="4"/>
  <c r="L554" i="4"/>
  <c r="K684" i="4"/>
  <c r="N593" i="4"/>
  <c r="L593" i="4"/>
  <c r="K702" i="4"/>
  <c r="N611" i="4"/>
  <c r="L611" i="4"/>
  <c r="K688" i="4"/>
  <c r="N597" i="4"/>
  <c r="L597" i="4"/>
  <c r="K649" i="4"/>
  <c r="N558" i="4"/>
  <c r="L558" i="4"/>
  <c r="K674" i="4"/>
  <c r="N583" i="4"/>
  <c r="L583" i="4"/>
  <c r="K682" i="4"/>
  <c r="N591" i="4"/>
  <c r="L591" i="4"/>
  <c r="K642" i="4"/>
  <c r="N551" i="4"/>
  <c r="L551" i="4"/>
  <c r="K669" i="4"/>
  <c r="N578" i="4"/>
  <c r="L578" i="4"/>
  <c r="K655" i="4"/>
  <c r="N564" i="4"/>
  <c r="L564" i="4"/>
  <c r="K643" i="4"/>
  <c r="N552" i="4"/>
  <c r="L552" i="4"/>
  <c r="K694" i="4"/>
  <c r="N603" i="4"/>
  <c r="L603" i="4"/>
  <c r="K667" i="4"/>
  <c r="N576" i="4"/>
  <c r="L576" i="4"/>
  <c r="K659" i="4"/>
  <c r="N568" i="4"/>
  <c r="L568" i="4"/>
  <c r="K653" i="4"/>
  <c r="N562" i="4"/>
  <c r="L562" i="4"/>
  <c r="K670" i="4"/>
  <c r="N579" i="4"/>
  <c r="L579" i="4"/>
  <c r="K652" i="4"/>
  <c r="N561" i="4"/>
  <c r="L561" i="4"/>
  <c r="K678" i="4"/>
  <c r="N587" i="4"/>
  <c r="L587" i="4"/>
  <c r="K677" i="4"/>
  <c r="N586" i="4"/>
  <c r="L586" i="4"/>
  <c r="K698" i="4"/>
  <c r="N607" i="4"/>
  <c r="L607" i="4"/>
  <c r="K703" i="4"/>
  <c r="N612" i="4"/>
  <c r="L612" i="4"/>
  <c r="K681" i="4"/>
  <c r="N590" i="4"/>
  <c r="L590" i="4"/>
  <c r="K657" i="4"/>
  <c r="N566" i="4"/>
  <c r="L566" i="4"/>
  <c r="K679" i="4"/>
  <c r="N588" i="4"/>
  <c r="L588" i="4"/>
  <c r="K700" i="4"/>
  <c r="N609" i="4"/>
  <c r="L609" i="4"/>
  <c r="K697" i="4"/>
  <c r="N606" i="4"/>
  <c r="L606" i="4"/>
  <c r="K676" i="4"/>
  <c r="N585" i="4"/>
  <c r="L585" i="4"/>
  <c r="K672" i="4"/>
  <c r="N581" i="4"/>
  <c r="L581" i="4"/>
  <c r="K689" i="4"/>
  <c r="N598" i="4"/>
  <c r="L598" i="4"/>
  <c r="K660" i="4"/>
  <c r="N569" i="4"/>
  <c r="L569" i="4"/>
  <c r="K656" i="4"/>
  <c r="N565" i="4"/>
  <c r="L565" i="4"/>
  <c r="K696" i="4"/>
  <c r="N605" i="4"/>
  <c r="L605" i="4"/>
  <c r="K651" i="4"/>
  <c r="N560" i="4"/>
  <c r="L560" i="4"/>
  <c r="K693" i="4"/>
  <c r="N602" i="4"/>
  <c r="L602" i="4"/>
  <c r="K680" i="4"/>
  <c r="N589" i="4"/>
  <c r="L589" i="4"/>
  <c r="K654" i="4"/>
  <c r="N563" i="4"/>
  <c r="L563" i="4"/>
  <c r="K662" i="4"/>
  <c r="N571" i="4"/>
  <c r="L571" i="4"/>
  <c r="K666" i="4"/>
  <c r="N575" i="4"/>
  <c r="L575" i="4"/>
  <c r="K673" i="4"/>
  <c r="N582" i="4"/>
  <c r="L582" i="4"/>
  <c r="K675" i="4"/>
  <c r="N584" i="4"/>
  <c r="L584" i="4"/>
  <c r="L522" i="4"/>
  <c r="K695" i="4"/>
  <c r="N604" i="4"/>
  <c r="L604" i="4"/>
  <c r="K685" i="4"/>
  <c r="N594" i="4"/>
  <c r="L594" i="4"/>
  <c r="K664" i="4"/>
  <c r="N573" i="4"/>
  <c r="L573" i="4"/>
  <c r="K650" i="4"/>
  <c r="N559" i="4"/>
  <c r="L559" i="4"/>
  <c r="K699" i="4"/>
  <c r="N608" i="4"/>
  <c r="L608" i="4"/>
  <c r="M436" i="4"/>
  <c r="L441" i="4"/>
  <c r="M442" i="4" s="1"/>
  <c r="K691" i="4"/>
  <c r="N600" i="4"/>
  <c r="L600" i="4"/>
  <c r="K663" i="4"/>
  <c r="N572" i="4"/>
  <c r="L572" i="4"/>
  <c r="K646" i="4"/>
  <c r="N555" i="4"/>
  <c r="L555" i="4"/>
  <c r="K683" i="4"/>
  <c r="N592" i="4"/>
  <c r="L592" i="4"/>
  <c r="K701" i="4"/>
  <c r="N610" i="4"/>
  <c r="L610" i="4"/>
  <c r="K668" i="4"/>
  <c r="N577" i="4"/>
  <c r="L577" i="4"/>
  <c r="K687" i="4"/>
  <c r="N596" i="4"/>
  <c r="L596" i="4"/>
  <c r="N522" i="4"/>
  <c r="K692" i="4"/>
  <c r="N601" i="4"/>
  <c r="L601" i="4"/>
  <c r="K648" i="4"/>
  <c r="N557" i="4"/>
  <c r="L557" i="4"/>
  <c r="K690" i="4"/>
  <c r="N599" i="4"/>
  <c r="L599" i="4"/>
  <c r="AA69" i="3"/>
  <c r="AA77" i="3" s="1"/>
  <c r="AB78" i="3" s="1"/>
  <c r="K687" i="3"/>
  <c r="N596" i="3"/>
  <c r="L596" i="3"/>
  <c r="N485" i="3"/>
  <c r="K576" i="3"/>
  <c r="L485" i="3"/>
  <c r="K601" i="3"/>
  <c r="N510" i="3"/>
  <c r="L510" i="3"/>
  <c r="K553" i="3"/>
  <c r="N462" i="3"/>
  <c r="L462" i="3"/>
  <c r="K572" i="3"/>
  <c r="N481" i="3"/>
  <c r="L481" i="3"/>
  <c r="L388" i="3"/>
  <c r="K479" i="3"/>
  <c r="N388" i="3"/>
  <c r="K662" i="3"/>
  <c r="N571" i="3"/>
  <c r="L571" i="3"/>
  <c r="K611" i="3"/>
  <c r="N520" i="3"/>
  <c r="L520" i="3"/>
  <c r="L380" i="3"/>
  <c r="K471" i="3"/>
  <c r="N380" i="3"/>
  <c r="K605" i="3"/>
  <c r="N514" i="3"/>
  <c r="L514" i="3"/>
  <c r="L412" i="3"/>
  <c r="K503" i="3"/>
  <c r="N412" i="3"/>
  <c r="K573" i="3"/>
  <c r="N482" i="3"/>
  <c r="L482" i="3"/>
  <c r="K604" i="3"/>
  <c r="N513" i="3"/>
  <c r="L513" i="3"/>
  <c r="K577" i="3"/>
  <c r="N486" i="3"/>
  <c r="L486" i="3"/>
  <c r="L404" i="3"/>
  <c r="K495" i="3"/>
  <c r="N404" i="3"/>
  <c r="K569" i="3"/>
  <c r="N478" i="3"/>
  <c r="L478" i="3"/>
  <c r="K666" i="3"/>
  <c r="N575" i="3"/>
  <c r="L575" i="3"/>
  <c r="K568" i="3"/>
  <c r="N477" i="3"/>
  <c r="L477" i="3"/>
  <c r="N517" i="3"/>
  <c r="K608" i="3"/>
  <c r="L517" i="3"/>
  <c r="N489" i="3"/>
  <c r="K580" i="3"/>
  <c r="L489" i="3"/>
  <c r="K654" i="3"/>
  <c r="N563" i="3"/>
  <c r="L563" i="3"/>
  <c r="L420" i="3"/>
  <c r="K511" i="3"/>
  <c r="N420" i="3"/>
  <c r="K565" i="3"/>
  <c r="N474" i="3"/>
  <c r="L474" i="3"/>
  <c r="L392" i="3"/>
  <c r="K483" i="3"/>
  <c r="N392" i="3"/>
  <c r="K650" i="3"/>
  <c r="N559" i="3"/>
  <c r="L559" i="3"/>
  <c r="L396" i="3"/>
  <c r="K487" i="3"/>
  <c r="N396" i="3"/>
  <c r="K557" i="3"/>
  <c r="N466" i="3"/>
  <c r="L466" i="3"/>
  <c r="N461" i="3"/>
  <c r="K552" i="3"/>
  <c r="L461" i="3"/>
  <c r="L384" i="3"/>
  <c r="K475" i="3"/>
  <c r="N384" i="3"/>
  <c r="K600" i="3"/>
  <c r="N509" i="3"/>
  <c r="L509" i="3"/>
  <c r="K593" i="3"/>
  <c r="N502" i="3"/>
  <c r="L502" i="3"/>
  <c r="K588" i="3"/>
  <c r="N497" i="3"/>
  <c r="L497" i="3"/>
  <c r="K603" i="3"/>
  <c r="N512" i="3"/>
  <c r="L512" i="3"/>
  <c r="K581" i="3"/>
  <c r="N490" i="3"/>
  <c r="L490" i="3"/>
  <c r="L259" i="3"/>
  <c r="M260" i="3" s="1"/>
  <c r="M254" i="3"/>
  <c r="K612" i="3"/>
  <c r="N521" i="3"/>
  <c r="L521" i="3"/>
  <c r="K597" i="3"/>
  <c r="N506" i="3"/>
  <c r="L506" i="3"/>
  <c r="L408" i="3"/>
  <c r="K499" i="3"/>
  <c r="N408" i="3"/>
  <c r="L372" i="3"/>
  <c r="K463" i="3"/>
  <c r="N372" i="3"/>
  <c r="N431" i="3" s="1"/>
  <c r="K587" i="3"/>
  <c r="N496" i="3"/>
  <c r="L496" i="3"/>
  <c r="K584" i="3"/>
  <c r="N493" i="3"/>
  <c r="L493" i="3"/>
  <c r="V67" i="3"/>
  <c r="L416" i="3"/>
  <c r="K507" i="3"/>
  <c r="N416" i="3"/>
  <c r="K607" i="3"/>
  <c r="N516" i="3"/>
  <c r="L516" i="3"/>
  <c r="K556" i="3"/>
  <c r="N465" i="3"/>
  <c r="L465" i="3"/>
  <c r="K595" i="3"/>
  <c r="N504" i="3"/>
  <c r="L504" i="3"/>
  <c r="N469" i="3"/>
  <c r="K560" i="3"/>
  <c r="L469" i="3"/>
  <c r="K583" i="3"/>
  <c r="N492" i="3"/>
  <c r="L492" i="3"/>
  <c r="K609" i="3"/>
  <c r="N518" i="3"/>
  <c r="L518" i="3"/>
  <c r="K599" i="3"/>
  <c r="N508" i="3"/>
  <c r="L508" i="3"/>
  <c r="L424" i="3"/>
  <c r="K515" i="3"/>
  <c r="N424" i="3"/>
  <c r="K585" i="3"/>
  <c r="N494" i="3"/>
  <c r="L494" i="3"/>
  <c r="K658" i="3"/>
  <c r="N567" i="3"/>
  <c r="L567" i="3"/>
  <c r="K655" i="3"/>
  <c r="N564" i="3"/>
  <c r="L564" i="3"/>
  <c r="L376" i="3"/>
  <c r="K467" i="3"/>
  <c r="N376" i="3"/>
  <c r="L340" i="3"/>
  <c r="L428" i="3"/>
  <c r="K519" i="3"/>
  <c r="N428" i="3"/>
  <c r="K579" i="3"/>
  <c r="N488" i="3"/>
  <c r="L488" i="3"/>
  <c r="AH67" i="3"/>
  <c r="K646" i="3"/>
  <c r="N555" i="3"/>
  <c r="L555" i="3"/>
  <c r="K561" i="3"/>
  <c r="N470" i="3"/>
  <c r="L470" i="3"/>
  <c r="L400" i="3"/>
  <c r="K491" i="3"/>
  <c r="N400" i="3"/>
  <c r="N501" i="3"/>
  <c r="K592" i="3"/>
  <c r="L501" i="3"/>
  <c r="K589" i="3"/>
  <c r="N498" i="3"/>
  <c r="L498" i="3"/>
  <c r="K591" i="3"/>
  <c r="N500" i="3"/>
  <c r="L500" i="3"/>
  <c r="K642" i="3"/>
  <c r="N551" i="3"/>
  <c r="L551" i="3"/>
  <c r="AH17" i="2"/>
  <c r="AH48" i="2"/>
  <c r="L249" i="2"/>
  <c r="M254" i="2" s="1"/>
  <c r="AG67" i="2"/>
  <c r="AD69" i="2" s="1"/>
  <c r="V43" i="2"/>
  <c r="AH43" i="2"/>
  <c r="K391" i="2"/>
  <c r="N300" i="2"/>
  <c r="L300" i="2"/>
  <c r="K484" i="2"/>
  <c r="N393" i="2"/>
  <c r="L393" i="2"/>
  <c r="K515" i="2"/>
  <c r="N424" i="2"/>
  <c r="L424" i="2"/>
  <c r="K480" i="2"/>
  <c r="N389" i="2"/>
  <c r="L389" i="2"/>
  <c r="V49" i="2"/>
  <c r="AH49" i="2"/>
  <c r="K461" i="2"/>
  <c r="N370" i="2"/>
  <c r="L370" i="2"/>
  <c r="K509" i="2"/>
  <c r="N418" i="2"/>
  <c r="L418" i="2"/>
  <c r="K383" i="2"/>
  <c r="N292" i="2"/>
  <c r="L292" i="2"/>
  <c r="K513" i="2"/>
  <c r="N422" i="2"/>
  <c r="L422" i="2"/>
  <c r="V16" i="2"/>
  <c r="AH16" i="2"/>
  <c r="K503" i="2"/>
  <c r="N412" i="2"/>
  <c r="L412" i="2"/>
  <c r="K487" i="2"/>
  <c r="N396" i="2"/>
  <c r="L396" i="2"/>
  <c r="V63" i="2"/>
  <c r="AH63" i="2"/>
  <c r="K387" i="2"/>
  <c r="N296" i="2"/>
  <c r="L296" i="2"/>
  <c r="K427" i="2"/>
  <c r="N336" i="2"/>
  <c r="L336" i="2"/>
  <c r="K464" i="2"/>
  <c r="N373" i="2"/>
  <c r="L373" i="2"/>
  <c r="V28" i="2"/>
  <c r="AH28" i="2"/>
  <c r="K371" i="2"/>
  <c r="N280" i="2"/>
  <c r="L280" i="2"/>
  <c r="K516" i="2"/>
  <c r="N425" i="2"/>
  <c r="L425" i="2"/>
  <c r="V45" i="2"/>
  <c r="AH45" i="2"/>
  <c r="K483" i="2"/>
  <c r="N392" i="2"/>
  <c r="L392" i="2"/>
  <c r="V14" i="2"/>
  <c r="AH14" i="2"/>
  <c r="V59" i="2"/>
  <c r="AH59" i="2"/>
  <c r="K497" i="2"/>
  <c r="N406" i="2"/>
  <c r="L406" i="2"/>
  <c r="K477" i="2"/>
  <c r="N386" i="2"/>
  <c r="L386" i="2"/>
  <c r="K403" i="2"/>
  <c r="N312" i="2"/>
  <c r="L312" i="2"/>
  <c r="K465" i="2"/>
  <c r="N374" i="2"/>
  <c r="L374" i="2"/>
  <c r="V36" i="2"/>
  <c r="AH36" i="2"/>
  <c r="K375" i="2"/>
  <c r="N284" i="2"/>
  <c r="L284" i="2"/>
  <c r="K499" i="2"/>
  <c r="N408" i="2"/>
  <c r="L408" i="2"/>
  <c r="V37" i="2"/>
  <c r="AH37" i="2"/>
  <c r="V65" i="2"/>
  <c r="AH65" i="2"/>
  <c r="K496" i="2"/>
  <c r="N405" i="2"/>
  <c r="L405" i="2"/>
  <c r="V39" i="2"/>
  <c r="AH39" i="2"/>
  <c r="K476" i="2"/>
  <c r="N385" i="2"/>
  <c r="L385" i="2"/>
  <c r="V27" i="2"/>
  <c r="AH27" i="2"/>
  <c r="V51" i="2"/>
  <c r="AH51" i="2"/>
  <c r="K395" i="2"/>
  <c r="N304" i="2"/>
  <c r="L304" i="2"/>
  <c r="K475" i="2"/>
  <c r="N384" i="2"/>
  <c r="L384" i="2"/>
  <c r="K521" i="2"/>
  <c r="N430" i="2"/>
  <c r="L430" i="2"/>
  <c r="K500" i="2"/>
  <c r="N409" i="2"/>
  <c r="L409" i="2"/>
  <c r="K493" i="2"/>
  <c r="N402" i="2"/>
  <c r="L402" i="2"/>
  <c r="K504" i="2"/>
  <c r="N413" i="2"/>
  <c r="L413" i="2"/>
  <c r="K399" i="2"/>
  <c r="N308" i="2"/>
  <c r="L308" i="2"/>
  <c r="AR67" i="2"/>
  <c r="AT5" i="2"/>
  <c r="AT67" i="2" s="1"/>
  <c r="V52" i="2"/>
  <c r="AH52" i="2"/>
  <c r="K423" i="2"/>
  <c r="N332" i="2"/>
  <c r="L332" i="2"/>
  <c r="K491" i="2"/>
  <c r="N400" i="2"/>
  <c r="L400" i="2"/>
  <c r="V35" i="2"/>
  <c r="AH35" i="2"/>
  <c r="U67" i="2"/>
  <c r="V47" i="2"/>
  <c r="AH47" i="2"/>
  <c r="V53" i="2"/>
  <c r="AH53" i="2"/>
  <c r="K505" i="2"/>
  <c r="N414" i="2"/>
  <c r="L414" i="2"/>
  <c r="V60" i="2"/>
  <c r="AH60" i="2"/>
  <c r="K495" i="2"/>
  <c r="N404" i="2"/>
  <c r="L404" i="2"/>
  <c r="V24" i="2"/>
  <c r="AH24" i="2"/>
  <c r="V18" i="2"/>
  <c r="AH18" i="2"/>
  <c r="K492" i="2"/>
  <c r="N401" i="2"/>
  <c r="L401" i="2"/>
  <c r="K520" i="2"/>
  <c r="N429" i="2"/>
  <c r="L429" i="2"/>
  <c r="V31" i="2"/>
  <c r="AH31" i="2"/>
  <c r="V55" i="2"/>
  <c r="AH55" i="2"/>
  <c r="V33" i="2"/>
  <c r="AH33" i="2"/>
  <c r="V57" i="2"/>
  <c r="AH57" i="2"/>
  <c r="K473" i="2"/>
  <c r="N382" i="2"/>
  <c r="L382" i="2"/>
  <c r="K519" i="2"/>
  <c r="N428" i="2"/>
  <c r="L428" i="2"/>
  <c r="K485" i="2"/>
  <c r="N394" i="2"/>
  <c r="L394" i="2"/>
  <c r="K471" i="2"/>
  <c r="N380" i="2"/>
  <c r="L380" i="2"/>
  <c r="V44" i="2"/>
  <c r="AH44" i="2"/>
  <c r="V20" i="2"/>
  <c r="AH20" i="2"/>
  <c r="K469" i="2"/>
  <c r="N378" i="2"/>
  <c r="L378" i="2"/>
  <c r="K411" i="2"/>
  <c r="N320" i="2"/>
  <c r="L320" i="2"/>
  <c r="V22" i="2"/>
  <c r="AH22" i="2"/>
  <c r="K501" i="2"/>
  <c r="N410" i="2"/>
  <c r="L410" i="2"/>
  <c r="V41" i="2"/>
  <c r="AH41" i="2"/>
  <c r="K468" i="2"/>
  <c r="N377" i="2"/>
  <c r="L377" i="2"/>
  <c r="K517" i="2"/>
  <c r="N426" i="2"/>
  <c r="L426" i="2"/>
  <c r="K463" i="2"/>
  <c r="N372" i="2"/>
  <c r="L372" i="2"/>
  <c r="K507" i="2"/>
  <c r="N416" i="2"/>
  <c r="L416" i="2"/>
  <c r="K488" i="2"/>
  <c r="N397" i="2"/>
  <c r="L397" i="2"/>
  <c r="V29" i="2"/>
  <c r="AH29" i="2"/>
  <c r="K512" i="2"/>
  <c r="N421" i="2"/>
  <c r="L421" i="2"/>
  <c r="V23" i="2"/>
  <c r="AH23" i="2"/>
  <c r="V32" i="2"/>
  <c r="AH32" i="2"/>
  <c r="K407" i="2"/>
  <c r="N316" i="2"/>
  <c r="L316" i="2"/>
  <c r="K472" i="2"/>
  <c r="N381" i="2"/>
  <c r="L381" i="2"/>
  <c r="K460" i="2"/>
  <c r="N369" i="2"/>
  <c r="L369" i="2"/>
  <c r="K489" i="2"/>
  <c r="N398" i="2"/>
  <c r="L398" i="2"/>
  <c r="V61" i="2"/>
  <c r="AH61" i="2"/>
  <c r="K481" i="2"/>
  <c r="N390" i="2"/>
  <c r="L390" i="2"/>
  <c r="V21" i="2"/>
  <c r="AH21" i="2"/>
  <c r="K508" i="2"/>
  <c r="N417" i="2"/>
  <c r="L417" i="2"/>
  <c r="K479" i="2"/>
  <c r="N388" i="2"/>
  <c r="L388" i="2"/>
  <c r="K467" i="2"/>
  <c r="N376" i="2"/>
  <c r="L376" i="2"/>
  <c r="V25" i="2"/>
  <c r="AH25" i="2"/>
  <c r="K415" i="2"/>
  <c r="N324" i="2"/>
  <c r="L324" i="2"/>
  <c r="V12" i="2"/>
  <c r="AH12" i="2"/>
  <c r="K379" i="2"/>
  <c r="N288" i="2"/>
  <c r="N340" i="2" s="1"/>
  <c r="L288" i="2"/>
  <c r="V40" i="2"/>
  <c r="AH40" i="2"/>
  <c r="K419" i="2"/>
  <c r="N328" i="2"/>
  <c r="L328" i="2"/>
  <c r="K511" i="2"/>
  <c r="N420" i="2"/>
  <c r="L420" i="2"/>
  <c r="M254" i="1"/>
  <c r="L259" i="1"/>
  <c r="M260" i="1" s="1"/>
  <c r="AD69" i="1"/>
  <c r="AA69" i="1"/>
  <c r="AA77" i="1" s="1"/>
  <c r="AB78" i="1" s="1"/>
  <c r="V24" i="1"/>
  <c r="AH24" i="1"/>
  <c r="K504" i="1"/>
  <c r="N413" i="1"/>
  <c r="L413" i="1"/>
  <c r="K569" i="1"/>
  <c r="N478" i="1"/>
  <c r="L478" i="1"/>
  <c r="V57" i="1"/>
  <c r="AH57" i="1"/>
  <c r="K476" i="1"/>
  <c r="N385" i="1"/>
  <c r="L385" i="1"/>
  <c r="K461" i="1"/>
  <c r="N370" i="1"/>
  <c r="L370" i="1"/>
  <c r="K493" i="1"/>
  <c r="N402" i="1"/>
  <c r="L402" i="1"/>
  <c r="K404" i="1"/>
  <c r="N313" i="1"/>
  <c r="L313" i="1"/>
  <c r="V30" i="1"/>
  <c r="AH30" i="1"/>
  <c r="V26" i="1"/>
  <c r="AH26" i="1"/>
  <c r="V44" i="1"/>
  <c r="AH44" i="1"/>
  <c r="K400" i="1"/>
  <c r="N309" i="1"/>
  <c r="L309" i="1"/>
  <c r="K609" i="1"/>
  <c r="N518" i="1"/>
  <c r="L518" i="1"/>
  <c r="K408" i="1"/>
  <c r="N317" i="1"/>
  <c r="L317" i="1"/>
  <c r="N490" i="1"/>
  <c r="K581" i="1"/>
  <c r="L490" i="1"/>
  <c r="V14" i="1"/>
  <c r="AH14" i="1"/>
  <c r="K469" i="1"/>
  <c r="N378" i="1"/>
  <c r="L378" i="1"/>
  <c r="K501" i="1"/>
  <c r="N410" i="1"/>
  <c r="L410" i="1"/>
  <c r="K573" i="1"/>
  <c r="N482" i="1"/>
  <c r="L482" i="1"/>
  <c r="V46" i="1"/>
  <c r="AH46" i="1"/>
  <c r="K384" i="1"/>
  <c r="N293" i="1"/>
  <c r="L293" i="1"/>
  <c r="K577" i="1"/>
  <c r="N486" i="1"/>
  <c r="L486" i="1"/>
  <c r="K460" i="1"/>
  <c r="N369" i="1"/>
  <c r="L369" i="1"/>
  <c r="K565" i="1"/>
  <c r="N474" i="1"/>
  <c r="L474" i="1"/>
  <c r="U67" i="1"/>
  <c r="K468" i="1"/>
  <c r="N377" i="1"/>
  <c r="L377" i="1"/>
  <c r="V61" i="1"/>
  <c r="AH61" i="1"/>
  <c r="L168" i="1"/>
  <c r="M169" i="1" s="1"/>
  <c r="M163" i="1"/>
  <c r="K512" i="1"/>
  <c r="N421" i="1"/>
  <c r="L421" i="1"/>
  <c r="K465" i="1"/>
  <c r="N374" i="1"/>
  <c r="L374" i="1"/>
  <c r="K513" i="1"/>
  <c r="N422" i="1"/>
  <c r="L422" i="1"/>
  <c r="K557" i="1"/>
  <c r="N466" i="1"/>
  <c r="L466" i="1"/>
  <c r="K500" i="1"/>
  <c r="N409" i="1"/>
  <c r="L409" i="1"/>
  <c r="V36" i="1"/>
  <c r="AH36" i="1"/>
  <c r="K492" i="1"/>
  <c r="N401" i="1"/>
  <c r="L401" i="1"/>
  <c r="K428" i="1"/>
  <c r="N337" i="1"/>
  <c r="L337" i="1"/>
  <c r="K489" i="1"/>
  <c r="N398" i="1"/>
  <c r="L398" i="1"/>
  <c r="K521" i="1"/>
  <c r="N430" i="1"/>
  <c r="L430" i="1"/>
  <c r="V22" i="1"/>
  <c r="AH22" i="1"/>
  <c r="V21" i="1"/>
  <c r="AH21" i="1"/>
  <c r="K561" i="1"/>
  <c r="N470" i="1"/>
  <c r="L470" i="1"/>
  <c r="K388" i="1"/>
  <c r="N297" i="1"/>
  <c r="L297" i="1"/>
  <c r="K480" i="1"/>
  <c r="N389" i="1"/>
  <c r="L389" i="1"/>
  <c r="V32" i="1"/>
  <c r="AH32" i="1"/>
  <c r="V51" i="1"/>
  <c r="AH51" i="1"/>
  <c r="V20" i="1"/>
  <c r="AH20" i="1"/>
  <c r="V40" i="1"/>
  <c r="AH40" i="1"/>
  <c r="K396" i="1"/>
  <c r="N305" i="1"/>
  <c r="L305" i="1"/>
  <c r="V6" i="1"/>
  <c r="V67" i="1" s="1"/>
  <c r="AH6" i="1"/>
  <c r="V28" i="1"/>
  <c r="AH28" i="1"/>
  <c r="K472" i="1"/>
  <c r="N381" i="1"/>
  <c r="L381" i="1"/>
  <c r="K520" i="1"/>
  <c r="N429" i="1"/>
  <c r="L429" i="1"/>
  <c r="K593" i="1"/>
  <c r="N502" i="1"/>
  <c r="L502" i="1"/>
  <c r="K420" i="1"/>
  <c r="N329" i="1"/>
  <c r="L329" i="1"/>
  <c r="K412" i="1"/>
  <c r="N321" i="1"/>
  <c r="L321" i="1"/>
  <c r="K477" i="1"/>
  <c r="N386" i="1"/>
  <c r="L386" i="1"/>
  <c r="K509" i="1"/>
  <c r="N418" i="1"/>
  <c r="L418" i="1"/>
  <c r="K392" i="1"/>
  <c r="N301" i="1"/>
  <c r="L301" i="1"/>
  <c r="K553" i="1"/>
  <c r="N462" i="1"/>
  <c r="L462" i="1"/>
  <c r="K496" i="1"/>
  <c r="N405" i="1"/>
  <c r="L405" i="1"/>
  <c r="V18" i="1"/>
  <c r="AH18" i="1"/>
  <c r="V34" i="1"/>
  <c r="AH34" i="1"/>
  <c r="K585" i="1"/>
  <c r="N494" i="1"/>
  <c r="L494" i="1"/>
  <c r="V12" i="1"/>
  <c r="AH12" i="1"/>
  <c r="K485" i="1"/>
  <c r="N394" i="1"/>
  <c r="L394" i="1"/>
  <c r="K517" i="1"/>
  <c r="N426" i="1"/>
  <c r="L426" i="1"/>
  <c r="K424" i="1"/>
  <c r="N333" i="1"/>
  <c r="L333" i="1"/>
  <c r="N514" i="1"/>
  <c r="K605" i="1"/>
  <c r="L514" i="1"/>
  <c r="K416" i="1"/>
  <c r="N325" i="1"/>
  <c r="L325" i="1"/>
  <c r="V50" i="1"/>
  <c r="AH50" i="1"/>
  <c r="K516" i="1"/>
  <c r="N425" i="1"/>
  <c r="L425" i="1"/>
  <c r="V10" i="1"/>
  <c r="AH10" i="1"/>
  <c r="N506" i="1"/>
  <c r="K597" i="1"/>
  <c r="L506" i="1"/>
  <c r="K481" i="1"/>
  <c r="N390" i="1"/>
  <c r="L390" i="1"/>
  <c r="K376" i="1"/>
  <c r="N285" i="1"/>
  <c r="L285" i="1"/>
  <c r="V8" i="1"/>
  <c r="AH8" i="1"/>
  <c r="N498" i="1"/>
  <c r="L498" i="1"/>
  <c r="K589" i="1"/>
  <c r="K380" i="1"/>
  <c r="N289" i="1"/>
  <c r="L289" i="1"/>
  <c r="V38" i="1"/>
  <c r="AH38" i="1"/>
  <c r="V42" i="1"/>
  <c r="AH42" i="1"/>
  <c r="K372" i="1"/>
  <c r="N281" i="1"/>
  <c r="N340" i="1" s="1"/>
  <c r="L281" i="1"/>
  <c r="L340" i="1" s="1"/>
  <c r="K473" i="1"/>
  <c r="N382" i="1"/>
  <c r="L382" i="1"/>
  <c r="K505" i="1"/>
  <c r="N414" i="1"/>
  <c r="L414" i="1"/>
  <c r="K464" i="1"/>
  <c r="N373" i="1"/>
  <c r="L373" i="1"/>
  <c r="V16" i="1"/>
  <c r="AH16" i="1"/>
  <c r="K488" i="1"/>
  <c r="N397" i="1"/>
  <c r="L397" i="1"/>
  <c r="K601" i="1"/>
  <c r="N510" i="1"/>
  <c r="L510" i="1"/>
  <c r="K508" i="1"/>
  <c r="N417" i="1"/>
  <c r="L417" i="1"/>
  <c r="K484" i="1"/>
  <c r="N393" i="1"/>
  <c r="L393" i="1"/>
  <c r="K497" i="1"/>
  <c r="N406" i="1"/>
  <c r="L406" i="1"/>
  <c r="K781" i="4" l="1"/>
  <c r="N690" i="4"/>
  <c r="L690" i="4"/>
  <c r="K792" i="4"/>
  <c r="N701" i="4"/>
  <c r="L701" i="4"/>
  <c r="K782" i="4"/>
  <c r="N691" i="4"/>
  <c r="L691" i="4"/>
  <c r="K741" i="4"/>
  <c r="N650" i="4"/>
  <c r="L650" i="4"/>
  <c r="K764" i="4"/>
  <c r="N673" i="4"/>
  <c r="L673" i="4"/>
  <c r="K771" i="4"/>
  <c r="N680" i="4"/>
  <c r="L680" i="4"/>
  <c r="K747" i="4"/>
  <c r="N656" i="4"/>
  <c r="L656" i="4"/>
  <c r="K767" i="4"/>
  <c r="N676" i="4"/>
  <c r="L676" i="4"/>
  <c r="K748" i="4"/>
  <c r="N657" i="4"/>
  <c r="L657" i="4"/>
  <c r="K768" i="4"/>
  <c r="N677" i="4"/>
  <c r="L677" i="4"/>
  <c r="K744" i="4"/>
  <c r="N653" i="4"/>
  <c r="L653" i="4"/>
  <c r="K734" i="4"/>
  <c r="N643" i="4"/>
  <c r="L643" i="4"/>
  <c r="N613" i="4"/>
  <c r="K773" i="4"/>
  <c r="N682" i="4"/>
  <c r="L682" i="4"/>
  <c r="K793" i="4"/>
  <c r="N702" i="4"/>
  <c r="L702" i="4"/>
  <c r="K735" i="4"/>
  <c r="N644" i="4"/>
  <c r="L644" i="4"/>
  <c r="K762" i="4"/>
  <c r="N671" i="4"/>
  <c r="L671" i="4"/>
  <c r="K759" i="4"/>
  <c r="N668" i="4"/>
  <c r="L668" i="4"/>
  <c r="K754" i="4"/>
  <c r="N663" i="4"/>
  <c r="L663" i="4"/>
  <c r="K790" i="4"/>
  <c r="N699" i="4"/>
  <c r="L699" i="4"/>
  <c r="K786" i="4"/>
  <c r="N695" i="4"/>
  <c r="L695" i="4"/>
  <c r="K766" i="4"/>
  <c r="N675" i="4"/>
  <c r="L675" i="4"/>
  <c r="K745" i="4"/>
  <c r="N654" i="4"/>
  <c r="L654" i="4"/>
  <c r="K787" i="4"/>
  <c r="N696" i="4"/>
  <c r="L696" i="4"/>
  <c r="K763" i="4"/>
  <c r="N672" i="4"/>
  <c r="L672" i="4"/>
  <c r="K770" i="4"/>
  <c r="N679" i="4"/>
  <c r="L679" i="4"/>
  <c r="K789" i="4"/>
  <c r="N698" i="4"/>
  <c r="L698" i="4"/>
  <c r="K761" i="4"/>
  <c r="N670" i="4"/>
  <c r="L670" i="4"/>
  <c r="K785" i="4"/>
  <c r="N694" i="4"/>
  <c r="L694" i="4"/>
  <c r="K733" i="4"/>
  <c r="N642" i="4"/>
  <c r="L642" i="4"/>
  <c r="K779" i="4"/>
  <c r="N688" i="4"/>
  <c r="L688" i="4"/>
  <c r="K777" i="4"/>
  <c r="N686" i="4"/>
  <c r="L686" i="4"/>
  <c r="K752" i="4"/>
  <c r="N661" i="4"/>
  <c r="L661" i="4"/>
  <c r="K783" i="4"/>
  <c r="N692" i="4"/>
  <c r="L692" i="4"/>
  <c r="K778" i="4"/>
  <c r="N687" i="4"/>
  <c r="L687" i="4"/>
  <c r="K737" i="4"/>
  <c r="N646" i="4"/>
  <c r="L646" i="4"/>
  <c r="K776" i="4"/>
  <c r="N685" i="4"/>
  <c r="L685" i="4"/>
  <c r="L532" i="4"/>
  <c r="M533" i="4" s="1"/>
  <c r="M527" i="4"/>
  <c r="K753" i="4"/>
  <c r="N662" i="4"/>
  <c r="L662" i="4"/>
  <c r="K742" i="4"/>
  <c r="N651" i="4"/>
  <c r="L651" i="4"/>
  <c r="K780" i="4"/>
  <c r="N689" i="4"/>
  <c r="L689" i="4"/>
  <c r="K791" i="4"/>
  <c r="N700" i="4"/>
  <c r="L700" i="4"/>
  <c r="K794" i="4"/>
  <c r="N703" i="4"/>
  <c r="L703" i="4"/>
  <c r="K743" i="4"/>
  <c r="N652" i="4"/>
  <c r="L652" i="4"/>
  <c r="K758" i="4"/>
  <c r="N667" i="4"/>
  <c r="L667" i="4"/>
  <c r="K760" i="4"/>
  <c r="N669" i="4"/>
  <c r="L669" i="4"/>
  <c r="K740" i="4"/>
  <c r="N649" i="4"/>
  <c r="L649" i="4"/>
  <c r="K736" i="4"/>
  <c r="N645" i="4"/>
  <c r="L645" i="4"/>
  <c r="K738" i="4"/>
  <c r="N647" i="4"/>
  <c r="L647" i="4"/>
  <c r="K739" i="4"/>
  <c r="N648" i="4"/>
  <c r="L648" i="4"/>
  <c r="K774" i="4"/>
  <c r="N683" i="4"/>
  <c r="L683" i="4"/>
  <c r="K755" i="4"/>
  <c r="N664" i="4"/>
  <c r="L664" i="4"/>
  <c r="K757" i="4"/>
  <c r="N666" i="4"/>
  <c r="L666" i="4"/>
  <c r="K784" i="4"/>
  <c r="N693" i="4"/>
  <c r="L693" i="4"/>
  <c r="K751" i="4"/>
  <c r="N660" i="4"/>
  <c r="L660" i="4"/>
  <c r="K788" i="4"/>
  <c r="N697" i="4"/>
  <c r="L697" i="4"/>
  <c r="K772" i="4"/>
  <c r="N681" i="4"/>
  <c r="L681" i="4"/>
  <c r="K769" i="4"/>
  <c r="N678" i="4"/>
  <c r="L678" i="4"/>
  <c r="K750" i="4"/>
  <c r="N659" i="4"/>
  <c r="L659" i="4"/>
  <c r="K746" i="4"/>
  <c r="N655" i="4"/>
  <c r="L655" i="4"/>
  <c r="L613" i="4"/>
  <c r="K765" i="4"/>
  <c r="N674" i="4"/>
  <c r="L674" i="4"/>
  <c r="K775" i="4"/>
  <c r="N684" i="4"/>
  <c r="L684" i="4"/>
  <c r="K749" i="4"/>
  <c r="N658" i="4"/>
  <c r="L658" i="4"/>
  <c r="K756" i="4"/>
  <c r="N665" i="4"/>
  <c r="L665" i="4"/>
  <c r="L431" i="3"/>
  <c r="L441" i="3" s="1"/>
  <c r="M442" i="3" s="1"/>
  <c r="M436" i="3"/>
  <c r="K680" i="3"/>
  <c r="N589" i="3"/>
  <c r="L589" i="3"/>
  <c r="K737" i="3"/>
  <c r="N646" i="3"/>
  <c r="L646" i="3"/>
  <c r="K670" i="3"/>
  <c r="N579" i="3"/>
  <c r="L579" i="3"/>
  <c r="L350" i="3"/>
  <c r="M351" i="3" s="1"/>
  <c r="M345" i="3"/>
  <c r="K676" i="3"/>
  <c r="N585" i="3"/>
  <c r="L585" i="3"/>
  <c r="K675" i="3"/>
  <c r="N584" i="3"/>
  <c r="L584" i="3"/>
  <c r="K590" i="3"/>
  <c r="L499" i="3"/>
  <c r="N499" i="3"/>
  <c r="K688" i="3"/>
  <c r="N597" i="3"/>
  <c r="L597" i="3"/>
  <c r="K672" i="3"/>
  <c r="N581" i="3"/>
  <c r="L581" i="3"/>
  <c r="K578" i="3"/>
  <c r="L487" i="3"/>
  <c r="N487" i="3"/>
  <c r="K741" i="3"/>
  <c r="N650" i="3"/>
  <c r="L650" i="3"/>
  <c r="K602" i="3"/>
  <c r="L511" i="3"/>
  <c r="N511" i="3"/>
  <c r="K745" i="3"/>
  <c r="N654" i="3"/>
  <c r="L654" i="3"/>
  <c r="K757" i="3"/>
  <c r="N666" i="3"/>
  <c r="L666" i="3"/>
  <c r="K695" i="3"/>
  <c r="N604" i="3"/>
  <c r="L604" i="3"/>
  <c r="K570" i="3"/>
  <c r="L479" i="3"/>
  <c r="N479" i="3"/>
  <c r="K663" i="3"/>
  <c r="N572" i="3"/>
  <c r="L572" i="3"/>
  <c r="K667" i="3"/>
  <c r="N576" i="3"/>
  <c r="L576" i="3"/>
  <c r="N687" i="3"/>
  <c r="K778" i="3"/>
  <c r="L687" i="3"/>
  <c r="K651" i="3"/>
  <c r="N560" i="3"/>
  <c r="L560" i="3"/>
  <c r="K678" i="3"/>
  <c r="N587" i="3"/>
  <c r="L587" i="3"/>
  <c r="K660" i="3"/>
  <c r="N569" i="3"/>
  <c r="L569" i="3"/>
  <c r="K664" i="3"/>
  <c r="N573" i="3"/>
  <c r="L573" i="3"/>
  <c r="K562" i="3"/>
  <c r="L471" i="3"/>
  <c r="N471" i="3"/>
  <c r="K682" i="3"/>
  <c r="N591" i="3"/>
  <c r="L591" i="3"/>
  <c r="K582" i="3"/>
  <c r="L491" i="3"/>
  <c r="N491" i="3"/>
  <c r="K652" i="3"/>
  <c r="N561" i="3"/>
  <c r="L561" i="3"/>
  <c r="K749" i="3"/>
  <c r="N658" i="3"/>
  <c r="L658" i="3"/>
  <c r="K674" i="3"/>
  <c r="N583" i="3"/>
  <c r="L583" i="3"/>
  <c r="K698" i="3"/>
  <c r="N607" i="3"/>
  <c r="L607" i="3"/>
  <c r="L463" i="3"/>
  <c r="L522" i="3" s="1"/>
  <c r="K554" i="3"/>
  <c r="N463" i="3"/>
  <c r="K691" i="3"/>
  <c r="N600" i="3"/>
  <c r="L600" i="3"/>
  <c r="K699" i="3"/>
  <c r="N608" i="3"/>
  <c r="L608" i="3"/>
  <c r="K659" i="3"/>
  <c r="N568" i="3"/>
  <c r="L568" i="3"/>
  <c r="K586" i="3"/>
  <c r="L495" i="3"/>
  <c r="N495" i="3"/>
  <c r="K668" i="3"/>
  <c r="N577" i="3"/>
  <c r="L577" i="3"/>
  <c r="K594" i="3"/>
  <c r="L503" i="3"/>
  <c r="N503" i="3"/>
  <c r="K696" i="3"/>
  <c r="N605" i="3"/>
  <c r="L605" i="3"/>
  <c r="K686" i="3"/>
  <c r="N595" i="3"/>
  <c r="L595" i="3"/>
  <c r="K598" i="3"/>
  <c r="L507" i="3"/>
  <c r="N507" i="3"/>
  <c r="K703" i="3"/>
  <c r="N612" i="3"/>
  <c r="L612" i="3"/>
  <c r="K694" i="3"/>
  <c r="N603" i="3"/>
  <c r="L603" i="3"/>
  <c r="K679" i="3"/>
  <c r="N588" i="3"/>
  <c r="L588" i="3"/>
  <c r="K566" i="3"/>
  <c r="L475" i="3"/>
  <c r="N475" i="3"/>
  <c r="K702" i="3"/>
  <c r="N611" i="3"/>
  <c r="L611" i="3"/>
  <c r="K644" i="3"/>
  <c r="N553" i="3"/>
  <c r="L553" i="3"/>
  <c r="K733" i="3"/>
  <c r="N642" i="3"/>
  <c r="L642" i="3"/>
  <c r="K683" i="3"/>
  <c r="N592" i="3"/>
  <c r="L592" i="3"/>
  <c r="K610" i="3"/>
  <c r="L519" i="3"/>
  <c r="N519" i="3"/>
  <c r="K558" i="3"/>
  <c r="L467" i="3"/>
  <c r="N467" i="3"/>
  <c r="N655" i="3"/>
  <c r="K746" i="3"/>
  <c r="L655" i="3"/>
  <c r="K606" i="3"/>
  <c r="L515" i="3"/>
  <c r="N515" i="3"/>
  <c r="K690" i="3"/>
  <c r="N599" i="3"/>
  <c r="L599" i="3"/>
  <c r="K700" i="3"/>
  <c r="N609" i="3"/>
  <c r="L609" i="3"/>
  <c r="K647" i="3"/>
  <c r="N556" i="3"/>
  <c r="L556" i="3"/>
  <c r="K684" i="3"/>
  <c r="N593" i="3"/>
  <c r="L593" i="3"/>
  <c r="K643" i="3"/>
  <c r="N552" i="3"/>
  <c r="L552" i="3"/>
  <c r="K648" i="3"/>
  <c r="N557" i="3"/>
  <c r="L557" i="3"/>
  <c r="K574" i="3"/>
  <c r="L483" i="3"/>
  <c r="N483" i="3"/>
  <c r="K656" i="3"/>
  <c r="N565" i="3"/>
  <c r="L565" i="3"/>
  <c r="K671" i="3"/>
  <c r="N580" i="3"/>
  <c r="L580" i="3"/>
  <c r="K753" i="3"/>
  <c r="N662" i="3"/>
  <c r="L662" i="3"/>
  <c r="K692" i="3"/>
  <c r="N601" i="3"/>
  <c r="L601" i="3"/>
  <c r="L340" i="2"/>
  <c r="L350" i="2" s="1"/>
  <c r="M351" i="2" s="1"/>
  <c r="L259" i="2"/>
  <c r="M260" i="2" s="1"/>
  <c r="AA69" i="2"/>
  <c r="AA77" i="2" s="1"/>
  <c r="AB78" i="2" s="1"/>
  <c r="V67" i="2"/>
  <c r="M345" i="2"/>
  <c r="L379" i="2"/>
  <c r="K470" i="2"/>
  <c r="N379" i="2"/>
  <c r="K599" i="2"/>
  <c r="L508" i="2"/>
  <c r="N508" i="2"/>
  <c r="K564" i="2"/>
  <c r="N473" i="2"/>
  <c r="L473" i="2"/>
  <c r="K594" i="2"/>
  <c r="N503" i="2"/>
  <c r="L503" i="2"/>
  <c r="L383" i="2"/>
  <c r="K474" i="2"/>
  <c r="N383" i="2"/>
  <c r="L391" i="2"/>
  <c r="N391" i="2"/>
  <c r="K482" i="2"/>
  <c r="AH67" i="2"/>
  <c r="L415" i="2"/>
  <c r="K506" i="2"/>
  <c r="N415" i="2"/>
  <c r="K570" i="2"/>
  <c r="N479" i="2"/>
  <c r="L479" i="2"/>
  <c r="K572" i="2"/>
  <c r="N481" i="2"/>
  <c r="L481" i="2"/>
  <c r="L460" i="2"/>
  <c r="N460" i="2"/>
  <c r="K551" i="2"/>
  <c r="K554" i="2"/>
  <c r="N463" i="2"/>
  <c r="L463" i="2"/>
  <c r="L411" i="2"/>
  <c r="K502" i="2"/>
  <c r="N411" i="2"/>
  <c r="K610" i="2"/>
  <c r="N519" i="2"/>
  <c r="L519" i="2"/>
  <c r="K582" i="2"/>
  <c r="N491" i="2"/>
  <c r="L491" i="2"/>
  <c r="K584" i="2"/>
  <c r="N493" i="2"/>
  <c r="L493" i="2"/>
  <c r="L395" i="2"/>
  <c r="K486" i="2"/>
  <c r="N395" i="2"/>
  <c r="L496" i="2"/>
  <c r="K587" i="2"/>
  <c r="N496" i="2"/>
  <c r="K588" i="2"/>
  <c r="N497" i="2"/>
  <c r="L497" i="2"/>
  <c r="K607" i="2"/>
  <c r="L516" i="2"/>
  <c r="N516" i="2"/>
  <c r="L464" i="2"/>
  <c r="K555" i="2"/>
  <c r="N464" i="2"/>
  <c r="K578" i="2"/>
  <c r="N487" i="2"/>
  <c r="L487" i="2"/>
  <c r="K604" i="2"/>
  <c r="N513" i="2"/>
  <c r="L513" i="2"/>
  <c r="L484" i="2"/>
  <c r="K575" i="2"/>
  <c r="N484" i="2"/>
  <c r="K608" i="2"/>
  <c r="N517" i="2"/>
  <c r="L517" i="2"/>
  <c r="K560" i="2"/>
  <c r="N469" i="2"/>
  <c r="L469" i="2"/>
  <c r="L427" i="2"/>
  <c r="K518" i="2"/>
  <c r="N427" i="2"/>
  <c r="K558" i="2"/>
  <c r="N467" i="2"/>
  <c r="L467" i="2"/>
  <c r="K580" i="2"/>
  <c r="N489" i="2"/>
  <c r="L489" i="2"/>
  <c r="L512" i="2"/>
  <c r="K603" i="2"/>
  <c r="N512" i="2"/>
  <c r="K598" i="2"/>
  <c r="N507" i="2"/>
  <c r="L507" i="2"/>
  <c r="K576" i="2"/>
  <c r="N485" i="2"/>
  <c r="L485" i="2"/>
  <c r="K583" i="2"/>
  <c r="L492" i="2"/>
  <c r="N492" i="2"/>
  <c r="K586" i="2"/>
  <c r="N495" i="2"/>
  <c r="L495" i="2"/>
  <c r="L504" i="2"/>
  <c r="K595" i="2"/>
  <c r="N504" i="2"/>
  <c r="K566" i="2"/>
  <c r="N475" i="2"/>
  <c r="L475" i="2"/>
  <c r="N477" i="2"/>
  <c r="K568" i="2"/>
  <c r="L477" i="2"/>
  <c r="K552" i="2"/>
  <c r="N461" i="2"/>
  <c r="L461" i="2"/>
  <c r="K606" i="2"/>
  <c r="N515" i="2"/>
  <c r="L515" i="2"/>
  <c r="K602" i="2"/>
  <c r="N511" i="2"/>
  <c r="L511" i="2"/>
  <c r="L472" i="2"/>
  <c r="K563" i="2"/>
  <c r="N472" i="2"/>
  <c r="K592" i="2"/>
  <c r="N501" i="2"/>
  <c r="L501" i="2"/>
  <c r="L423" i="2"/>
  <c r="N423" i="2"/>
  <c r="K514" i="2"/>
  <c r="K591" i="2"/>
  <c r="L500" i="2"/>
  <c r="N500" i="2"/>
  <c r="K567" i="2"/>
  <c r="L476" i="2"/>
  <c r="N476" i="2"/>
  <c r="K590" i="2"/>
  <c r="N499" i="2"/>
  <c r="L499" i="2"/>
  <c r="K556" i="2"/>
  <c r="N465" i="2"/>
  <c r="L465" i="2"/>
  <c r="K574" i="2"/>
  <c r="N483" i="2"/>
  <c r="L483" i="2"/>
  <c r="L371" i="2"/>
  <c r="N371" i="2"/>
  <c r="K462" i="2"/>
  <c r="L419" i="2"/>
  <c r="N419" i="2"/>
  <c r="K510" i="2"/>
  <c r="L407" i="2"/>
  <c r="N407" i="2"/>
  <c r="K498" i="2"/>
  <c r="L488" i="2"/>
  <c r="K579" i="2"/>
  <c r="N488" i="2"/>
  <c r="L468" i="2"/>
  <c r="K559" i="2"/>
  <c r="N468" i="2"/>
  <c r="K562" i="2"/>
  <c r="N471" i="2"/>
  <c r="L471" i="2"/>
  <c r="L520" i="2"/>
  <c r="K611" i="2"/>
  <c r="N520" i="2"/>
  <c r="K596" i="2"/>
  <c r="N505" i="2"/>
  <c r="L505" i="2"/>
  <c r="L399" i="2"/>
  <c r="K490" i="2"/>
  <c r="N399" i="2"/>
  <c r="N431" i="2" s="1"/>
  <c r="K612" i="2"/>
  <c r="N521" i="2"/>
  <c r="L521" i="2"/>
  <c r="L375" i="2"/>
  <c r="N375" i="2"/>
  <c r="K466" i="2"/>
  <c r="L403" i="2"/>
  <c r="N403" i="2"/>
  <c r="K494" i="2"/>
  <c r="L387" i="2"/>
  <c r="N387" i="2"/>
  <c r="K478" i="2"/>
  <c r="K600" i="2"/>
  <c r="N509" i="2"/>
  <c r="L509" i="2"/>
  <c r="L480" i="2"/>
  <c r="N480" i="2"/>
  <c r="K571" i="2"/>
  <c r="L350" i="1"/>
  <c r="M351" i="1" s="1"/>
  <c r="M345" i="1"/>
  <c r="N488" i="1"/>
  <c r="K579" i="1"/>
  <c r="L488" i="1"/>
  <c r="K596" i="1"/>
  <c r="N505" i="1"/>
  <c r="L505" i="1"/>
  <c r="K572" i="1"/>
  <c r="N481" i="1"/>
  <c r="L481" i="1"/>
  <c r="K607" i="1"/>
  <c r="N516" i="1"/>
  <c r="L516" i="1"/>
  <c r="N553" i="1"/>
  <c r="K644" i="1"/>
  <c r="L553" i="1"/>
  <c r="K563" i="1"/>
  <c r="N472" i="1"/>
  <c r="L472" i="1"/>
  <c r="K583" i="1"/>
  <c r="N492" i="1"/>
  <c r="L492" i="1"/>
  <c r="K648" i="1"/>
  <c r="N557" i="1"/>
  <c r="L557" i="1"/>
  <c r="K559" i="1"/>
  <c r="N468" i="1"/>
  <c r="L468" i="1"/>
  <c r="N469" i="1"/>
  <c r="K560" i="1"/>
  <c r="L469" i="1"/>
  <c r="K499" i="1"/>
  <c r="N408" i="1"/>
  <c r="L408" i="1"/>
  <c r="N496" i="1"/>
  <c r="K587" i="1"/>
  <c r="L496" i="1"/>
  <c r="N428" i="1"/>
  <c r="K519" i="1"/>
  <c r="L428" i="1"/>
  <c r="K591" i="1"/>
  <c r="N500" i="1"/>
  <c r="L500" i="1"/>
  <c r="N512" i="1"/>
  <c r="K603" i="1"/>
  <c r="L512" i="1"/>
  <c r="K592" i="1"/>
  <c r="N501" i="1"/>
  <c r="L501" i="1"/>
  <c r="K552" i="1"/>
  <c r="N461" i="1"/>
  <c r="L461" i="1"/>
  <c r="N569" i="1"/>
  <c r="K660" i="1"/>
  <c r="L569" i="1"/>
  <c r="K588" i="1"/>
  <c r="N497" i="1"/>
  <c r="L497" i="1"/>
  <c r="N484" i="1"/>
  <c r="K575" i="1"/>
  <c r="L484" i="1"/>
  <c r="K599" i="1"/>
  <c r="N508" i="1"/>
  <c r="L508" i="1"/>
  <c r="K463" i="1"/>
  <c r="N372" i="1"/>
  <c r="N431" i="1" s="1"/>
  <c r="L372" i="1"/>
  <c r="L589" i="1"/>
  <c r="K680" i="1"/>
  <c r="N589" i="1"/>
  <c r="L597" i="1"/>
  <c r="K688" i="1"/>
  <c r="N597" i="1"/>
  <c r="K608" i="1"/>
  <c r="N517" i="1"/>
  <c r="L517" i="1"/>
  <c r="L585" i="1"/>
  <c r="N585" i="1"/>
  <c r="K676" i="1"/>
  <c r="K600" i="1"/>
  <c r="N509" i="1"/>
  <c r="L509" i="1"/>
  <c r="L593" i="1"/>
  <c r="N593" i="1"/>
  <c r="K684" i="1"/>
  <c r="K571" i="1"/>
  <c r="N480" i="1"/>
  <c r="L480" i="1"/>
  <c r="K580" i="1"/>
  <c r="N489" i="1"/>
  <c r="L489" i="1"/>
  <c r="K556" i="1"/>
  <c r="N465" i="1"/>
  <c r="L465" i="1"/>
  <c r="L577" i="1"/>
  <c r="N577" i="1"/>
  <c r="K668" i="1"/>
  <c r="K664" i="1"/>
  <c r="N573" i="1"/>
  <c r="L573" i="1"/>
  <c r="K491" i="1"/>
  <c r="N400" i="1"/>
  <c r="L400" i="1"/>
  <c r="K584" i="1"/>
  <c r="N493" i="1"/>
  <c r="L493" i="1"/>
  <c r="N412" i="1"/>
  <c r="K503" i="1"/>
  <c r="L412" i="1"/>
  <c r="N561" i="1"/>
  <c r="K652" i="1"/>
  <c r="L561" i="1"/>
  <c r="K656" i="1"/>
  <c r="N565" i="1"/>
  <c r="L565" i="1"/>
  <c r="L581" i="1"/>
  <c r="K672" i="1"/>
  <c r="N581" i="1"/>
  <c r="K567" i="1"/>
  <c r="N476" i="1"/>
  <c r="L476" i="1"/>
  <c r="N504" i="1"/>
  <c r="K595" i="1"/>
  <c r="L504" i="1"/>
  <c r="L601" i="1"/>
  <c r="N601" i="1"/>
  <c r="K692" i="1"/>
  <c r="K555" i="1"/>
  <c r="N464" i="1"/>
  <c r="L464" i="1"/>
  <c r="K471" i="1"/>
  <c r="N380" i="1"/>
  <c r="L380" i="1"/>
  <c r="L431" i="1" s="1"/>
  <c r="K467" i="1"/>
  <c r="N376" i="1"/>
  <c r="L376" i="1"/>
  <c r="K507" i="1"/>
  <c r="N416" i="1"/>
  <c r="L416" i="1"/>
  <c r="K576" i="1"/>
  <c r="N485" i="1"/>
  <c r="L485" i="1"/>
  <c r="K568" i="1"/>
  <c r="N477" i="1"/>
  <c r="L477" i="1"/>
  <c r="N520" i="1"/>
  <c r="K611" i="1"/>
  <c r="L520" i="1"/>
  <c r="K479" i="1"/>
  <c r="N388" i="1"/>
  <c r="L388" i="1"/>
  <c r="K475" i="1"/>
  <c r="N384" i="1"/>
  <c r="L384" i="1"/>
  <c r="N473" i="1"/>
  <c r="K564" i="1"/>
  <c r="L473" i="1"/>
  <c r="L605" i="1"/>
  <c r="K696" i="1"/>
  <c r="N605" i="1"/>
  <c r="K515" i="1"/>
  <c r="N424" i="1"/>
  <c r="L424" i="1"/>
  <c r="K483" i="1"/>
  <c r="N392" i="1"/>
  <c r="L392" i="1"/>
  <c r="K511" i="1"/>
  <c r="N420" i="1"/>
  <c r="L420" i="1"/>
  <c r="AH67" i="1"/>
  <c r="K487" i="1"/>
  <c r="N396" i="1"/>
  <c r="L396" i="1"/>
  <c r="K612" i="1"/>
  <c r="N521" i="1"/>
  <c r="L521" i="1"/>
  <c r="K604" i="1"/>
  <c r="N513" i="1"/>
  <c r="L513" i="1"/>
  <c r="K551" i="1"/>
  <c r="N460" i="1"/>
  <c r="L460" i="1"/>
  <c r="L609" i="1"/>
  <c r="N609" i="1"/>
  <c r="K700" i="1"/>
  <c r="K495" i="1"/>
  <c r="N404" i="1"/>
  <c r="L404" i="1"/>
  <c r="K860" i="4" l="1"/>
  <c r="N769" i="4"/>
  <c r="L769" i="4"/>
  <c r="K875" i="4"/>
  <c r="N784" i="4"/>
  <c r="L784" i="4"/>
  <c r="K847" i="4"/>
  <c r="N756" i="4"/>
  <c r="L756" i="4"/>
  <c r="K841" i="4"/>
  <c r="N750" i="4"/>
  <c r="L750" i="4"/>
  <c r="K842" i="4"/>
  <c r="N751" i="4"/>
  <c r="L751" i="4"/>
  <c r="K865" i="4"/>
  <c r="N774" i="4"/>
  <c r="L774" i="4"/>
  <c r="K831" i="4"/>
  <c r="N740" i="4"/>
  <c r="L740" i="4"/>
  <c r="K885" i="4"/>
  <c r="N794" i="4"/>
  <c r="L794" i="4"/>
  <c r="K844" i="4"/>
  <c r="N753" i="4"/>
  <c r="L753" i="4"/>
  <c r="K828" i="4"/>
  <c r="N737" i="4"/>
  <c r="L737" i="4"/>
  <c r="K868" i="4"/>
  <c r="N777" i="4"/>
  <c r="L777" i="4"/>
  <c r="L704" i="4"/>
  <c r="K852" i="4"/>
  <c r="N761" i="4"/>
  <c r="L761" i="4"/>
  <c r="K878" i="4"/>
  <c r="N787" i="4"/>
  <c r="L787" i="4"/>
  <c r="K881" i="4"/>
  <c r="N790" i="4"/>
  <c r="L790" i="4"/>
  <c r="K826" i="4"/>
  <c r="N735" i="4"/>
  <c r="L735" i="4"/>
  <c r="K859" i="4"/>
  <c r="N768" i="4"/>
  <c r="L768" i="4"/>
  <c r="K862" i="4"/>
  <c r="N771" i="4"/>
  <c r="L771" i="4"/>
  <c r="K883" i="4"/>
  <c r="N792" i="4"/>
  <c r="L792" i="4"/>
  <c r="K837" i="4"/>
  <c r="N746" i="4"/>
  <c r="L746" i="4"/>
  <c r="K827" i="4"/>
  <c r="N736" i="4"/>
  <c r="L736" i="4"/>
  <c r="K867" i="4"/>
  <c r="N776" i="4"/>
  <c r="L776" i="4"/>
  <c r="K843" i="4"/>
  <c r="N752" i="4"/>
  <c r="L752" i="4"/>
  <c r="N704" i="4"/>
  <c r="K876" i="4"/>
  <c r="N785" i="4"/>
  <c r="L785" i="4"/>
  <c r="K854" i="4"/>
  <c r="N763" i="4"/>
  <c r="L763" i="4"/>
  <c r="K877" i="4"/>
  <c r="N786" i="4"/>
  <c r="L786" i="4"/>
  <c r="K853" i="4"/>
  <c r="N762" i="4"/>
  <c r="L762" i="4"/>
  <c r="K835" i="4"/>
  <c r="N744" i="4"/>
  <c r="L744" i="4"/>
  <c r="K838" i="4"/>
  <c r="N747" i="4"/>
  <c r="L747" i="4"/>
  <c r="K873" i="4"/>
  <c r="N782" i="4"/>
  <c r="L782" i="4"/>
  <c r="K856" i="4"/>
  <c r="N765" i="4"/>
  <c r="L765" i="4"/>
  <c r="K879" i="4"/>
  <c r="N788" i="4"/>
  <c r="L788" i="4"/>
  <c r="K846" i="4"/>
  <c r="N755" i="4"/>
  <c r="L755" i="4"/>
  <c r="K834" i="4"/>
  <c r="N743" i="4"/>
  <c r="L743" i="4"/>
  <c r="K833" i="4"/>
  <c r="N742" i="4"/>
  <c r="L742" i="4"/>
  <c r="K866" i="4"/>
  <c r="N775" i="4"/>
  <c r="L775" i="4"/>
  <c r="M618" i="4"/>
  <c r="L623" i="4"/>
  <c r="M624" i="4" s="1"/>
  <c r="K863" i="4"/>
  <c r="N772" i="4"/>
  <c r="L772" i="4"/>
  <c r="K848" i="4"/>
  <c r="N757" i="4"/>
  <c r="L757" i="4"/>
  <c r="K829" i="4"/>
  <c r="N738" i="4"/>
  <c r="L738" i="4"/>
  <c r="K849" i="4"/>
  <c r="N758" i="4"/>
  <c r="L758" i="4"/>
  <c r="K871" i="4"/>
  <c r="N780" i="4"/>
  <c r="L780" i="4"/>
  <c r="K874" i="4"/>
  <c r="N783" i="4"/>
  <c r="L783" i="4"/>
  <c r="K824" i="4"/>
  <c r="N733" i="4"/>
  <c r="L733" i="4"/>
  <c r="K861" i="4"/>
  <c r="N770" i="4"/>
  <c r="L770" i="4"/>
  <c r="K857" i="4"/>
  <c r="N766" i="4"/>
  <c r="L766" i="4"/>
  <c r="K850" i="4"/>
  <c r="N759" i="4"/>
  <c r="L759" i="4"/>
  <c r="K864" i="4"/>
  <c r="N773" i="4"/>
  <c r="L773" i="4"/>
  <c r="K825" i="4"/>
  <c r="N734" i="4"/>
  <c r="L734" i="4"/>
  <c r="K858" i="4"/>
  <c r="N767" i="4"/>
  <c r="L767" i="4"/>
  <c r="K832" i="4"/>
  <c r="N741" i="4"/>
  <c r="L741" i="4"/>
  <c r="K840" i="4"/>
  <c r="N749" i="4"/>
  <c r="L749" i="4"/>
  <c r="K830" i="4"/>
  <c r="N739" i="4"/>
  <c r="L739" i="4"/>
  <c r="K851" i="4"/>
  <c r="N760" i="4"/>
  <c r="L760" i="4"/>
  <c r="K882" i="4"/>
  <c r="N791" i="4"/>
  <c r="L791" i="4"/>
  <c r="K869" i="4"/>
  <c r="N778" i="4"/>
  <c r="L778" i="4"/>
  <c r="K870" i="4"/>
  <c r="N779" i="4"/>
  <c r="L779" i="4"/>
  <c r="K880" i="4"/>
  <c r="N789" i="4"/>
  <c r="L789" i="4"/>
  <c r="K836" i="4"/>
  <c r="N745" i="4"/>
  <c r="L745" i="4"/>
  <c r="K845" i="4"/>
  <c r="N754" i="4"/>
  <c r="L754" i="4"/>
  <c r="K884" i="4"/>
  <c r="N793" i="4"/>
  <c r="L793" i="4"/>
  <c r="K839" i="4"/>
  <c r="N748" i="4"/>
  <c r="L748" i="4"/>
  <c r="K855" i="4"/>
  <c r="N764" i="4"/>
  <c r="L764" i="4"/>
  <c r="K872" i="4"/>
  <c r="N781" i="4"/>
  <c r="L781" i="4"/>
  <c r="L532" i="3"/>
  <c r="M533" i="3" s="1"/>
  <c r="M527" i="3"/>
  <c r="K836" i="3"/>
  <c r="N745" i="3"/>
  <c r="L745" i="3"/>
  <c r="K767" i="3"/>
  <c r="N676" i="3"/>
  <c r="L676" i="3"/>
  <c r="K828" i="3"/>
  <c r="N737" i="3"/>
  <c r="L737" i="3"/>
  <c r="K783" i="3"/>
  <c r="N692" i="3"/>
  <c r="L692" i="3"/>
  <c r="L574" i="3"/>
  <c r="K665" i="3"/>
  <c r="N574" i="3"/>
  <c r="N647" i="3"/>
  <c r="K738" i="3"/>
  <c r="L647" i="3"/>
  <c r="K824" i="3"/>
  <c r="N733" i="3"/>
  <c r="L733" i="3"/>
  <c r="K770" i="3"/>
  <c r="N679" i="3"/>
  <c r="L679" i="3"/>
  <c r="K777" i="3"/>
  <c r="N686" i="3"/>
  <c r="L686" i="3"/>
  <c r="L586" i="3"/>
  <c r="K677" i="3"/>
  <c r="N586" i="3"/>
  <c r="K743" i="3"/>
  <c r="N652" i="3"/>
  <c r="L652" i="3"/>
  <c r="K751" i="3"/>
  <c r="N660" i="3"/>
  <c r="L660" i="3"/>
  <c r="K869" i="3"/>
  <c r="N778" i="3"/>
  <c r="L778" i="3"/>
  <c r="K758" i="3"/>
  <c r="N667" i="3"/>
  <c r="L667" i="3"/>
  <c r="K848" i="3"/>
  <c r="N757" i="3"/>
  <c r="L757" i="3"/>
  <c r="L578" i="3"/>
  <c r="K669" i="3"/>
  <c r="N578" i="3"/>
  <c r="N675" i="3"/>
  <c r="K766" i="3"/>
  <c r="L675" i="3"/>
  <c r="K761" i="3"/>
  <c r="N670" i="3"/>
  <c r="L670" i="3"/>
  <c r="K844" i="3"/>
  <c r="N753" i="3"/>
  <c r="L753" i="3"/>
  <c r="K739" i="3"/>
  <c r="N648" i="3"/>
  <c r="L648" i="3"/>
  <c r="K837" i="3"/>
  <c r="N746" i="3"/>
  <c r="L746" i="3"/>
  <c r="L558" i="3"/>
  <c r="K649" i="3"/>
  <c r="N558" i="3"/>
  <c r="K735" i="3"/>
  <c r="N644" i="3"/>
  <c r="L644" i="3"/>
  <c r="K787" i="3"/>
  <c r="N696" i="3"/>
  <c r="L696" i="3"/>
  <c r="N659" i="3"/>
  <c r="K750" i="3"/>
  <c r="L659" i="3"/>
  <c r="L554" i="3"/>
  <c r="K645" i="3"/>
  <c r="N554" i="3"/>
  <c r="K789" i="3"/>
  <c r="N698" i="3"/>
  <c r="L698" i="3"/>
  <c r="K769" i="3"/>
  <c r="N678" i="3"/>
  <c r="L678" i="3"/>
  <c r="K747" i="3"/>
  <c r="N656" i="3"/>
  <c r="L656" i="3"/>
  <c r="K775" i="3"/>
  <c r="N684" i="3"/>
  <c r="L684" i="3"/>
  <c r="K697" i="3"/>
  <c r="N606" i="3"/>
  <c r="L606" i="3"/>
  <c r="K774" i="3"/>
  <c r="N683" i="3"/>
  <c r="L683" i="3"/>
  <c r="L566" i="3"/>
  <c r="K657" i="3"/>
  <c r="N566" i="3"/>
  <c r="L598" i="3"/>
  <c r="K689" i="3"/>
  <c r="N598" i="3"/>
  <c r="K759" i="3"/>
  <c r="N668" i="3"/>
  <c r="L668" i="3"/>
  <c r="N691" i="3"/>
  <c r="K782" i="3"/>
  <c r="L691" i="3"/>
  <c r="K840" i="3"/>
  <c r="N749" i="3"/>
  <c r="L749" i="3"/>
  <c r="K755" i="3"/>
  <c r="N664" i="3"/>
  <c r="L664" i="3"/>
  <c r="K786" i="3"/>
  <c r="N695" i="3"/>
  <c r="L695" i="3"/>
  <c r="K832" i="3"/>
  <c r="N741" i="3"/>
  <c r="L741" i="3"/>
  <c r="L590" i="3"/>
  <c r="K681" i="3"/>
  <c r="N590" i="3"/>
  <c r="K791" i="3"/>
  <c r="N700" i="3"/>
  <c r="L700" i="3"/>
  <c r="K785" i="3"/>
  <c r="N694" i="3"/>
  <c r="L694" i="3"/>
  <c r="L582" i="3"/>
  <c r="K673" i="3"/>
  <c r="N582" i="3"/>
  <c r="K754" i="3"/>
  <c r="N663" i="3"/>
  <c r="L663" i="3"/>
  <c r="K763" i="3"/>
  <c r="N672" i="3"/>
  <c r="L672" i="3"/>
  <c r="N671" i="3"/>
  <c r="K762" i="3"/>
  <c r="L671" i="3"/>
  <c r="N643" i="3"/>
  <c r="K734" i="3"/>
  <c r="L643" i="3"/>
  <c r="K781" i="3"/>
  <c r="N690" i="3"/>
  <c r="L690" i="3"/>
  <c r="K701" i="3"/>
  <c r="N610" i="3"/>
  <c r="L610" i="3"/>
  <c r="K793" i="3"/>
  <c r="N702" i="3"/>
  <c r="L702" i="3"/>
  <c r="N703" i="3"/>
  <c r="K794" i="3"/>
  <c r="L703" i="3"/>
  <c r="L594" i="3"/>
  <c r="K685" i="3"/>
  <c r="N594" i="3"/>
  <c r="K790" i="3"/>
  <c r="N699" i="3"/>
  <c r="L699" i="3"/>
  <c r="N522" i="3"/>
  <c r="K765" i="3"/>
  <c r="N674" i="3"/>
  <c r="L674" i="3"/>
  <c r="K773" i="3"/>
  <c r="N682" i="3"/>
  <c r="L682" i="3"/>
  <c r="L562" i="3"/>
  <c r="K653" i="3"/>
  <c r="N562" i="3"/>
  <c r="K742" i="3"/>
  <c r="N651" i="3"/>
  <c r="L651" i="3"/>
  <c r="L570" i="3"/>
  <c r="K661" i="3"/>
  <c r="N570" i="3"/>
  <c r="L602" i="3"/>
  <c r="K693" i="3"/>
  <c r="N602" i="3"/>
  <c r="K779" i="3"/>
  <c r="N688" i="3"/>
  <c r="L688" i="3"/>
  <c r="K771" i="3"/>
  <c r="N680" i="3"/>
  <c r="L680" i="3"/>
  <c r="L431" i="2"/>
  <c r="M436" i="2" s="1"/>
  <c r="L579" i="2"/>
  <c r="N579" i="2"/>
  <c r="K670" i="2"/>
  <c r="K683" i="2"/>
  <c r="N592" i="2"/>
  <c r="L592" i="2"/>
  <c r="L595" i="2"/>
  <c r="N595" i="2"/>
  <c r="K686" i="2"/>
  <c r="K609" i="2"/>
  <c r="N518" i="2"/>
  <c r="L518" i="2"/>
  <c r="K651" i="2"/>
  <c r="N560" i="2"/>
  <c r="L560" i="2"/>
  <c r="K642" i="2"/>
  <c r="N551" i="2"/>
  <c r="L551" i="2"/>
  <c r="K661" i="2"/>
  <c r="N570" i="2"/>
  <c r="L570" i="2"/>
  <c r="K655" i="2"/>
  <c r="N564" i="2"/>
  <c r="L564" i="2"/>
  <c r="N490" i="2"/>
  <c r="K581" i="2"/>
  <c r="L490" i="2"/>
  <c r="K687" i="2"/>
  <c r="N596" i="2"/>
  <c r="L596" i="2"/>
  <c r="K650" i="2"/>
  <c r="N559" i="2"/>
  <c r="L559" i="2"/>
  <c r="K553" i="2"/>
  <c r="N462" i="2"/>
  <c r="L462" i="2"/>
  <c r="K647" i="2"/>
  <c r="N556" i="2"/>
  <c r="L556" i="2"/>
  <c r="K697" i="2"/>
  <c r="N606" i="2"/>
  <c r="L606" i="2"/>
  <c r="K689" i="2"/>
  <c r="N598" i="2"/>
  <c r="L598" i="2"/>
  <c r="K669" i="2"/>
  <c r="N578" i="2"/>
  <c r="L578" i="2"/>
  <c r="K701" i="2"/>
  <c r="N610" i="2"/>
  <c r="L610" i="2"/>
  <c r="K663" i="2"/>
  <c r="N572" i="2"/>
  <c r="L572" i="2"/>
  <c r="N482" i="2"/>
  <c r="K573" i="2"/>
  <c r="L482" i="2"/>
  <c r="K565" i="2"/>
  <c r="N474" i="2"/>
  <c r="L474" i="2"/>
  <c r="K685" i="2"/>
  <c r="N594" i="2"/>
  <c r="L594" i="2"/>
  <c r="K561" i="2"/>
  <c r="N470" i="2"/>
  <c r="L470" i="2"/>
  <c r="K693" i="2"/>
  <c r="N602" i="2"/>
  <c r="L602" i="2"/>
  <c r="K659" i="2"/>
  <c r="N568" i="2"/>
  <c r="L568" i="2"/>
  <c r="K667" i="2"/>
  <c r="N576" i="2"/>
  <c r="L576" i="2"/>
  <c r="K649" i="2"/>
  <c r="N558" i="2"/>
  <c r="L558" i="2"/>
  <c r="N575" i="2"/>
  <c r="K666" i="2"/>
  <c r="L575" i="2"/>
  <c r="K695" i="2"/>
  <c r="N604" i="2"/>
  <c r="L604" i="2"/>
  <c r="K679" i="2"/>
  <c r="N588" i="2"/>
  <c r="L588" i="2"/>
  <c r="K673" i="2"/>
  <c r="N582" i="2"/>
  <c r="L582" i="2"/>
  <c r="N506" i="2"/>
  <c r="K597" i="2"/>
  <c r="L506" i="2"/>
  <c r="N478" i="2"/>
  <c r="K569" i="2"/>
  <c r="L478" i="2"/>
  <c r="K681" i="2"/>
  <c r="N590" i="2"/>
  <c r="L590" i="2"/>
  <c r="K643" i="2"/>
  <c r="N552" i="2"/>
  <c r="L552" i="2"/>
  <c r="K677" i="2"/>
  <c r="N586" i="2"/>
  <c r="L586" i="2"/>
  <c r="L587" i="2"/>
  <c r="N587" i="2"/>
  <c r="K678" i="2"/>
  <c r="N571" i="2"/>
  <c r="L571" i="2"/>
  <c r="K662" i="2"/>
  <c r="K557" i="2"/>
  <c r="N466" i="2"/>
  <c r="N522" i="2" s="1"/>
  <c r="L466" i="2"/>
  <c r="N498" i="2"/>
  <c r="K589" i="2"/>
  <c r="L498" i="2"/>
  <c r="K601" i="2"/>
  <c r="N510" i="2"/>
  <c r="L510" i="2"/>
  <c r="K665" i="2"/>
  <c r="N574" i="2"/>
  <c r="L574" i="2"/>
  <c r="L591" i="2"/>
  <c r="K682" i="2"/>
  <c r="N591" i="2"/>
  <c r="N563" i="2"/>
  <c r="K654" i="2"/>
  <c r="L563" i="2"/>
  <c r="K657" i="2"/>
  <c r="N566" i="2"/>
  <c r="L566" i="2"/>
  <c r="K691" i="2"/>
  <c r="N600" i="2"/>
  <c r="L600" i="2"/>
  <c r="K585" i="2"/>
  <c r="N494" i="2"/>
  <c r="L494" i="2"/>
  <c r="K703" i="2"/>
  <c r="N612" i="2"/>
  <c r="L612" i="2"/>
  <c r="L611" i="2"/>
  <c r="N611" i="2"/>
  <c r="K702" i="2"/>
  <c r="K653" i="2"/>
  <c r="N562" i="2"/>
  <c r="L562" i="2"/>
  <c r="K658" i="2"/>
  <c r="N567" i="2"/>
  <c r="L567" i="2"/>
  <c r="N514" i="2"/>
  <c r="K605" i="2"/>
  <c r="L514" i="2"/>
  <c r="L583" i="2"/>
  <c r="K674" i="2"/>
  <c r="N583" i="2"/>
  <c r="L603" i="2"/>
  <c r="N603" i="2"/>
  <c r="K694" i="2"/>
  <c r="K671" i="2"/>
  <c r="N580" i="2"/>
  <c r="L580" i="2"/>
  <c r="K699" i="2"/>
  <c r="N608" i="2"/>
  <c r="L608" i="2"/>
  <c r="N555" i="2"/>
  <c r="K646" i="2"/>
  <c r="L555" i="2"/>
  <c r="L607" i="2"/>
  <c r="K698" i="2"/>
  <c r="N607" i="2"/>
  <c r="K577" i="2"/>
  <c r="N486" i="2"/>
  <c r="L486" i="2"/>
  <c r="K675" i="2"/>
  <c r="N584" i="2"/>
  <c r="L584" i="2"/>
  <c r="K593" i="2"/>
  <c r="N502" i="2"/>
  <c r="L502" i="2"/>
  <c r="K645" i="2"/>
  <c r="N554" i="2"/>
  <c r="L554" i="2"/>
  <c r="L599" i="2"/>
  <c r="K690" i="2"/>
  <c r="N599" i="2"/>
  <c r="M436" i="1"/>
  <c r="L441" i="1"/>
  <c r="M442" i="1" s="1"/>
  <c r="N700" i="1"/>
  <c r="K791" i="1"/>
  <c r="L700" i="1"/>
  <c r="K695" i="1"/>
  <c r="N604" i="1"/>
  <c r="L604" i="1"/>
  <c r="K606" i="1"/>
  <c r="N515" i="1"/>
  <c r="L515" i="1"/>
  <c r="K598" i="1"/>
  <c r="N507" i="1"/>
  <c r="L507" i="1"/>
  <c r="K747" i="1"/>
  <c r="N656" i="1"/>
  <c r="L656" i="1"/>
  <c r="K582" i="1"/>
  <c r="N491" i="1"/>
  <c r="L491" i="1"/>
  <c r="N571" i="1"/>
  <c r="L571" i="1"/>
  <c r="K662" i="1"/>
  <c r="K690" i="1"/>
  <c r="N599" i="1"/>
  <c r="L599" i="1"/>
  <c r="N660" i="1"/>
  <c r="K751" i="1"/>
  <c r="L660" i="1"/>
  <c r="K643" i="1"/>
  <c r="N552" i="1"/>
  <c r="L552" i="1"/>
  <c r="K739" i="1"/>
  <c r="N648" i="1"/>
  <c r="L648" i="1"/>
  <c r="N644" i="1"/>
  <c r="K735" i="1"/>
  <c r="L644" i="1"/>
  <c r="K698" i="1"/>
  <c r="N607" i="1"/>
  <c r="L607" i="1"/>
  <c r="N579" i="1"/>
  <c r="K670" i="1"/>
  <c r="L579" i="1"/>
  <c r="K566" i="1"/>
  <c r="N475" i="1"/>
  <c r="L475" i="1"/>
  <c r="K667" i="1"/>
  <c r="N576" i="1"/>
  <c r="L576" i="1"/>
  <c r="K594" i="1"/>
  <c r="N503" i="1"/>
  <c r="L503" i="1"/>
  <c r="K671" i="1"/>
  <c r="N580" i="1"/>
  <c r="L580" i="1"/>
  <c r="N684" i="1"/>
  <c r="K775" i="1"/>
  <c r="L684" i="1"/>
  <c r="K771" i="1"/>
  <c r="N680" i="1"/>
  <c r="L680" i="1"/>
  <c r="K554" i="1"/>
  <c r="N463" i="1"/>
  <c r="N522" i="1" s="1"/>
  <c r="L463" i="1"/>
  <c r="K651" i="1"/>
  <c r="N560" i="1"/>
  <c r="L560" i="1"/>
  <c r="K650" i="1"/>
  <c r="N559" i="1"/>
  <c r="L559" i="1"/>
  <c r="K578" i="1"/>
  <c r="N487" i="1"/>
  <c r="L487" i="1"/>
  <c r="K602" i="1"/>
  <c r="N511" i="1"/>
  <c r="L511" i="1"/>
  <c r="K787" i="1"/>
  <c r="N696" i="1"/>
  <c r="L696" i="1"/>
  <c r="N611" i="1"/>
  <c r="K702" i="1"/>
  <c r="L611" i="1"/>
  <c r="K659" i="1"/>
  <c r="N568" i="1"/>
  <c r="L568" i="1"/>
  <c r="K562" i="1"/>
  <c r="N471" i="1"/>
  <c r="L471" i="1"/>
  <c r="N692" i="1"/>
  <c r="K783" i="1"/>
  <c r="L692" i="1"/>
  <c r="N595" i="1"/>
  <c r="K686" i="1"/>
  <c r="L595" i="1"/>
  <c r="K658" i="1"/>
  <c r="N567" i="1"/>
  <c r="L567" i="1"/>
  <c r="N652" i="1"/>
  <c r="K743" i="1"/>
  <c r="L652" i="1"/>
  <c r="K647" i="1"/>
  <c r="N556" i="1"/>
  <c r="L556" i="1"/>
  <c r="K691" i="1"/>
  <c r="N600" i="1"/>
  <c r="L600" i="1"/>
  <c r="K779" i="1"/>
  <c r="N688" i="1"/>
  <c r="L688" i="1"/>
  <c r="N575" i="1"/>
  <c r="K666" i="1"/>
  <c r="L575" i="1"/>
  <c r="K679" i="1"/>
  <c r="N588" i="1"/>
  <c r="L588" i="1"/>
  <c r="N603" i="1"/>
  <c r="K694" i="1"/>
  <c r="L603" i="1"/>
  <c r="K682" i="1"/>
  <c r="N591" i="1"/>
  <c r="L591" i="1"/>
  <c r="N563" i="1"/>
  <c r="K654" i="1"/>
  <c r="L563" i="1"/>
  <c r="K687" i="1"/>
  <c r="N596" i="1"/>
  <c r="L596" i="1"/>
  <c r="K570" i="1"/>
  <c r="N479" i="1"/>
  <c r="L479" i="1"/>
  <c r="L522" i="1" s="1"/>
  <c r="K763" i="1"/>
  <c r="N672" i="1"/>
  <c r="L672" i="1"/>
  <c r="N668" i="1"/>
  <c r="K759" i="1"/>
  <c r="L668" i="1"/>
  <c r="K699" i="1"/>
  <c r="N608" i="1"/>
  <c r="L608" i="1"/>
  <c r="K610" i="1"/>
  <c r="N519" i="1"/>
  <c r="L519" i="1"/>
  <c r="K642" i="1"/>
  <c r="N551" i="1"/>
  <c r="L551" i="1"/>
  <c r="K574" i="1"/>
  <c r="N483" i="1"/>
  <c r="L483" i="1"/>
  <c r="K655" i="1"/>
  <c r="N564" i="1"/>
  <c r="L564" i="1"/>
  <c r="N555" i="1"/>
  <c r="K646" i="1"/>
  <c r="L555" i="1"/>
  <c r="K675" i="1"/>
  <c r="N584" i="1"/>
  <c r="L584" i="1"/>
  <c r="K586" i="1"/>
  <c r="N495" i="1"/>
  <c r="L495" i="1"/>
  <c r="K703" i="1"/>
  <c r="N612" i="1"/>
  <c r="L612" i="1"/>
  <c r="K558" i="1"/>
  <c r="N467" i="1"/>
  <c r="L467" i="1"/>
  <c r="K755" i="1"/>
  <c r="N664" i="1"/>
  <c r="L664" i="1"/>
  <c r="N676" i="1"/>
  <c r="K767" i="1"/>
  <c r="L676" i="1"/>
  <c r="K683" i="1"/>
  <c r="N592" i="1"/>
  <c r="L592" i="1"/>
  <c r="N587" i="1"/>
  <c r="K678" i="1"/>
  <c r="L587" i="1"/>
  <c r="K590" i="1"/>
  <c r="N499" i="1"/>
  <c r="L499" i="1"/>
  <c r="K674" i="1"/>
  <c r="N583" i="1"/>
  <c r="L583" i="1"/>
  <c r="K663" i="1"/>
  <c r="N572" i="1"/>
  <c r="L572" i="1"/>
  <c r="K946" i="4" l="1"/>
  <c r="N855" i="4"/>
  <c r="L855" i="4"/>
  <c r="K973" i="4"/>
  <c r="N882" i="4"/>
  <c r="L882" i="4"/>
  <c r="K923" i="4"/>
  <c r="N832" i="4"/>
  <c r="L832" i="4"/>
  <c r="K941" i="4"/>
  <c r="N850" i="4"/>
  <c r="L850" i="4"/>
  <c r="K965" i="4"/>
  <c r="N874" i="4"/>
  <c r="L874" i="4"/>
  <c r="K963" i="4"/>
  <c r="N872" i="4"/>
  <c r="L872" i="4"/>
  <c r="K936" i="4"/>
  <c r="N845" i="4"/>
  <c r="L845" i="4"/>
  <c r="K960" i="4"/>
  <c r="N869" i="4"/>
  <c r="L869" i="4"/>
  <c r="K931" i="4"/>
  <c r="N840" i="4"/>
  <c r="L840" i="4"/>
  <c r="K955" i="4"/>
  <c r="N864" i="4"/>
  <c r="L864" i="4"/>
  <c r="K915" i="4"/>
  <c r="N824" i="4"/>
  <c r="L824" i="4"/>
  <c r="K920" i="4"/>
  <c r="N829" i="4"/>
  <c r="L829" i="4"/>
  <c r="K937" i="4"/>
  <c r="N846" i="4"/>
  <c r="L846" i="4"/>
  <c r="K929" i="4"/>
  <c r="N838" i="4"/>
  <c r="L838" i="4"/>
  <c r="K945" i="4"/>
  <c r="N854" i="4"/>
  <c r="L854" i="4"/>
  <c r="K928" i="4"/>
  <c r="N837" i="4"/>
  <c r="L837" i="4"/>
  <c r="K917" i="4"/>
  <c r="N826" i="4"/>
  <c r="L826" i="4"/>
  <c r="K919" i="4"/>
  <c r="N828" i="4"/>
  <c r="L828" i="4"/>
  <c r="K956" i="4"/>
  <c r="N865" i="4"/>
  <c r="L865" i="4"/>
  <c r="N875" i="4"/>
  <c r="K966" i="4"/>
  <c r="L875" i="4"/>
  <c r="K961" i="4"/>
  <c r="N870" i="4"/>
  <c r="L870" i="4"/>
  <c r="K916" i="4"/>
  <c r="N825" i="4"/>
  <c r="L825" i="4"/>
  <c r="K940" i="4"/>
  <c r="N849" i="4"/>
  <c r="L849" i="4"/>
  <c r="K964" i="4"/>
  <c r="N873" i="4"/>
  <c r="L873" i="4"/>
  <c r="K968" i="4"/>
  <c r="N877" i="4"/>
  <c r="L877" i="4"/>
  <c r="K918" i="4"/>
  <c r="N827" i="4"/>
  <c r="L827" i="4"/>
  <c r="N859" i="4"/>
  <c r="K950" i="4"/>
  <c r="L859" i="4"/>
  <c r="N852" i="4"/>
  <c r="L852" i="4"/>
  <c r="K943" i="4"/>
  <c r="N868" i="4"/>
  <c r="L868" i="4"/>
  <c r="K959" i="4"/>
  <c r="K922" i="4"/>
  <c r="N831" i="4"/>
  <c r="L831" i="4"/>
  <c r="K938" i="4"/>
  <c r="N847" i="4"/>
  <c r="L847" i="4"/>
  <c r="K975" i="4"/>
  <c r="N884" i="4"/>
  <c r="L884" i="4"/>
  <c r="K921" i="4"/>
  <c r="N830" i="4"/>
  <c r="L830" i="4"/>
  <c r="K952" i="4"/>
  <c r="N861" i="4"/>
  <c r="L861" i="4"/>
  <c r="K925" i="4"/>
  <c r="N834" i="4"/>
  <c r="L834" i="4"/>
  <c r="K930" i="4"/>
  <c r="N839" i="4"/>
  <c r="L839" i="4"/>
  <c r="K971" i="4"/>
  <c r="N880" i="4"/>
  <c r="L880" i="4"/>
  <c r="N851" i="4"/>
  <c r="K942" i="4"/>
  <c r="L851" i="4"/>
  <c r="K949" i="4"/>
  <c r="N858" i="4"/>
  <c r="L858" i="4"/>
  <c r="K948" i="4"/>
  <c r="N857" i="4"/>
  <c r="L857" i="4"/>
  <c r="L795" i="4"/>
  <c r="K962" i="4"/>
  <c r="N871" i="4"/>
  <c r="L871" i="4"/>
  <c r="K954" i="4"/>
  <c r="N863" i="4"/>
  <c r="L863" i="4"/>
  <c r="K924" i="4"/>
  <c r="N833" i="4"/>
  <c r="L833" i="4"/>
  <c r="K947" i="4"/>
  <c r="N856" i="4"/>
  <c r="L856" i="4"/>
  <c r="K944" i="4"/>
  <c r="N853" i="4"/>
  <c r="L853" i="4"/>
  <c r="N867" i="4"/>
  <c r="K958" i="4"/>
  <c r="L867" i="4"/>
  <c r="K953" i="4"/>
  <c r="N862" i="4"/>
  <c r="L862" i="4"/>
  <c r="K969" i="4"/>
  <c r="N878" i="4"/>
  <c r="L878" i="4"/>
  <c r="L714" i="4"/>
  <c r="M715" i="4" s="1"/>
  <c r="M709" i="4"/>
  <c r="K976" i="4"/>
  <c r="N885" i="4"/>
  <c r="L885" i="4"/>
  <c r="K932" i="4"/>
  <c r="N841" i="4"/>
  <c r="L841" i="4"/>
  <c r="N836" i="4"/>
  <c r="K927" i="4"/>
  <c r="L836" i="4"/>
  <c r="N795" i="4"/>
  <c r="K939" i="4"/>
  <c r="N848" i="4"/>
  <c r="L848" i="4"/>
  <c r="K957" i="4"/>
  <c r="N866" i="4"/>
  <c r="L866" i="4"/>
  <c r="K970" i="4"/>
  <c r="N879" i="4"/>
  <c r="L879" i="4"/>
  <c r="K926" i="4"/>
  <c r="N835" i="4"/>
  <c r="L835" i="4"/>
  <c r="N876" i="4"/>
  <c r="L876" i="4"/>
  <c r="K967" i="4"/>
  <c r="N843" i="4"/>
  <c r="K934" i="4"/>
  <c r="L843" i="4"/>
  <c r="K974" i="4"/>
  <c r="N883" i="4"/>
  <c r="L883" i="4"/>
  <c r="K972" i="4"/>
  <c r="N881" i="4"/>
  <c r="L881" i="4"/>
  <c r="N844" i="4"/>
  <c r="L844" i="4"/>
  <c r="K935" i="4"/>
  <c r="K933" i="4"/>
  <c r="N842" i="4"/>
  <c r="L842" i="4"/>
  <c r="N860" i="4"/>
  <c r="L860" i="4"/>
  <c r="K951" i="4"/>
  <c r="K784" i="3"/>
  <c r="N693" i="3"/>
  <c r="L693" i="3"/>
  <c r="K856" i="3"/>
  <c r="N765" i="3"/>
  <c r="L765" i="3"/>
  <c r="K881" i="3"/>
  <c r="N790" i="3"/>
  <c r="L790" i="3"/>
  <c r="K872" i="3"/>
  <c r="N781" i="3"/>
  <c r="L781" i="3"/>
  <c r="K845" i="3"/>
  <c r="N754" i="3"/>
  <c r="L754" i="3"/>
  <c r="K772" i="3"/>
  <c r="N681" i="3"/>
  <c r="L681" i="3"/>
  <c r="K923" i="3"/>
  <c r="N832" i="3"/>
  <c r="L832" i="3"/>
  <c r="K748" i="3"/>
  <c r="N657" i="3"/>
  <c r="L657" i="3"/>
  <c r="K865" i="3"/>
  <c r="N774" i="3"/>
  <c r="L774" i="3"/>
  <c r="K860" i="3"/>
  <c r="N769" i="3"/>
  <c r="L769" i="3"/>
  <c r="N613" i="3"/>
  <c r="K841" i="3"/>
  <c r="N750" i="3"/>
  <c r="L750" i="3"/>
  <c r="K878" i="3"/>
  <c r="N787" i="3"/>
  <c r="L787" i="3"/>
  <c r="K830" i="3"/>
  <c r="N739" i="3"/>
  <c r="L739" i="3"/>
  <c r="K857" i="3"/>
  <c r="N766" i="3"/>
  <c r="L766" i="3"/>
  <c r="K842" i="3"/>
  <c r="N751" i="3"/>
  <c r="L751" i="3"/>
  <c r="K861" i="3"/>
  <c r="N770" i="3"/>
  <c r="L770" i="3"/>
  <c r="K756" i="3"/>
  <c r="N665" i="3"/>
  <c r="L665" i="3"/>
  <c r="K874" i="3"/>
  <c r="N783" i="3"/>
  <c r="L783" i="3"/>
  <c r="K744" i="3"/>
  <c r="N653" i="3"/>
  <c r="L653" i="3"/>
  <c r="K864" i="3"/>
  <c r="N773" i="3"/>
  <c r="L773" i="3"/>
  <c r="K885" i="3"/>
  <c r="N794" i="3"/>
  <c r="L794" i="3"/>
  <c r="K884" i="3"/>
  <c r="N793" i="3"/>
  <c r="L793" i="3"/>
  <c r="K792" i="3"/>
  <c r="N701" i="3"/>
  <c r="L701" i="3"/>
  <c r="K853" i="3"/>
  <c r="N762" i="3"/>
  <c r="L762" i="3"/>
  <c r="K854" i="3"/>
  <c r="N763" i="3"/>
  <c r="L763" i="3"/>
  <c r="K931" i="3"/>
  <c r="N840" i="3"/>
  <c r="L840" i="3"/>
  <c r="K780" i="3"/>
  <c r="N689" i="3"/>
  <c r="L689" i="3"/>
  <c r="K838" i="3"/>
  <c r="N747" i="3"/>
  <c r="L747" i="3"/>
  <c r="K736" i="3"/>
  <c r="N645" i="3"/>
  <c r="N704" i="3" s="1"/>
  <c r="L645" i="3"/>
  <c r="L704" i="3" s="1"/>
  <c r="K740" i="3"/>
  <c r="N649" i="3"/>
  <c r="L649" i="3"/>
  <c r="N837" i="3"/>
  <c r="K928" i="3"/>
  <c r="L837" i="3"/>
  <c r="K960" i="3"/>
  <c r="N869" i="3"/>
  <c r="L869" i="3"/>
  <c r="K768" i="3"/>
  <c r="N677" i="3"/>
  <c r="L677" i="3"/>
  <c r="K868" i="3"/>
  <c r="N777" i="3"/>
  <c r="L777" i="3"/>
  <c r="K829" i="3"/>
  <c r="N738" i="3"/>
  <c r="L738" i="3"/>
  <c r="K927" i="3"/>
  <c r="N836" i="3"/>
  <c r="L836" i="3"/>
  <c r="K870" i="3"/>
  <c r="N779" i="3"/>
  <c r="L779" i="3"/>
  <c r="K776" i="3"/>
  <c r="N685" i="3"/>
  <c r="L685" i="3"/>
  <c r="K825" i="3"/>
  <c r="N734" i="3"/>
  <c r="L734" i="3"/>
  <c r="K764" i="3"/>
  <c r="N673" i="3"/>
  <c r="L673" i="3"/>
  <c r="K876" i="3"/>
  <c r="N785" i="3"/>
  <c r="L785" i="3"/>
  <c r="K882" i="3"/>
  <c r="N791" i="3"/>
  <c r="L791" i="3"/>
  <c r="K846" i="3"/>
  <c r="N755" i="3"/>
  <c r="L755" i="3"/>
  <c r="K866" i="3"/>
  <c r="N775" i="3"/>
  <c r="L775" i="3"/>
  <c r="L613" i="3"/>
  <c r="K852" i="3"/>
  <c r="N761" i="3"/>
  <c r="L761" i="3"/>
  <c r="K849" i="3"/>
  <c r="N758" i="3"/>
  <c r="L758" i="3"/>
  <c r="K858" i="3"/>
  <c r="N767" i="3"/>
  <c r="L767" i="3"/>
  <c r="K862" i="3"/>
  <c r="N771" i="3"/>
  <c r="L771" i="3"/>
  <c r="K752" i="3"/>
  <c r="N661" i="3"/>
  <c r="L661" i="3"/>
  <c r="K833" i="3"/>
  <c r="N742" i="3"/>
  <c r="L742" i="3"/>
  <c r="K877" i="3"/>
  <c r="N786" i="3"/>
  <c r="L786" i="3"/>
  <c r="K873" i="3"/>
  <c r="N782" i="3"/>
  <c r="L782" i="3"/>
  <c r="K850" i="3"/>
  <c r="N759" i="3"/>
  <c r="L759" i="3"/>
  <c r="K788" i="3"/>
  <c r="N697" i="3"/>
  <c r="L697" i="3"/>
  <c r="K880" i="3"/>
  <c r="N789" i="3"/>
  <c r="L789" i="3"/>
  <c r="K826" i="3"/>
  <c r="N735" i="3"/>
  <c r="L735" i="3"/>
  <c r="K935" i="3"/>
  <c r="N844" i="3"/>
  <c r="L844" i="3"/>
  <c r="K760" i="3"/>
  <c r="N669" i="3"/>
  <c r="L669" i="3"/>
  <c r="K939" i="3"/>
  <c r="N848" i="3"/>
  <c r="L848" i="3"/>
  <c r="K834" i="3"/>
  <c r="N743" i="3"/>
  <c r="L743" i="3"/>
  <c r="K915" i="3"/>
  <c r="N824" i="3"/>
  <c r="L824" i="3"/>
  <c r="K919" i="3"/>
  <c r="N828" i="3"/>
  <c r="L828" i="3"/>
  <c r="L522" i="2"/>
  <c r="L441" i="2"/>
  <c r="M442" i="2" s="1"/>
  <c r="M527" i="2"/>
  <c r="L532" i="2"/>
  <c r="M533" i="2" s="1"/>
  <c r="K762" i="2"/>
  <c r="N671" i="2"/>
  <c r="L671" i="2"/>
  <c r="N658" i="2"/>
  <c r="K749" i="2"/>
  <c r="L658" i="2"/>
  <c r="K793" i="2"/>
  <c r="N702" i="2"/>
  <c r="L702" i="2"/>
  <c r="N585" i="2"/>
  <c r="K676" i="2"/>
  <c r="L585" i="2"/>
  <c r="K648" i="2"/>
  <c r="L557" i="2"/>
  <c r="N557" i="2"/>
  <c r="K769" i="2"/>
  <c r="N678" i="2"/>
  <c r="L678" i="2"/>
  <c r="K734" i="2"/>
  <c r="N643" i="2"/>
  <c r="L643" i="2"/>
  <c r="K688" i="2"/>
  <c r="N597" i="2"/>
  <c r="L597" i="2"/>
  <c r="K770" i="2"/>
  <c r="N679" i="2"/>
  <c r="L679" i="2"/>
  <c r="K760" i="2"/>
  <c r="N669" i="2"/>
  <c r="L669" i="2"/>
  <c r="K672" i="2"/>
  <c r="N581" i="2"/>
  <c r="L581" i="2"/>
  <c r="K746" i="2"/>
  <c r="N655" i="2"/>
  <c r="L655" i="2"/>
  <c r="N609" i="2"/>
  <c r="K700" i="2"/>
  <c r="L609" i="2"/>
  <c r="K766" i="2"/>
  <c r="N675" i="2"/>
  <c r="L675" i="2"/>
  <c r="K737" i="2"/>
  <c r="N646" i="2"/>
  <c r="L646" i="2"/>
  <c r="K790" i="2"/>
  <c r="N699" i="2"/>
  <c r="L699" i="2"/>
  <c r="K785" i="2"/>
  <c r="N694" i="2"/>
  <c r="L694" i="2"/>
  <c r="N674" i="2"/>
  <c r="K765" i="2"/>
  <c r="L674" i="2"/>
  <c r="K794" i="2"/>
  <c r="N703" i="2"/>
  <c r="L703" i="2"/>
  <c r="K753" i="2"/>
  <c r="N662" i="2"/>
  <c r="L662" i="2"/>
  <c r="K768" i="2"/>
  <c r="N677" i="2"/>
  <c r="L677" i="2"/>
  <c r="K660" i="2"/>
  <c r="N569" i="2"/>
  <c r="L569" i="2"/>
  <c r="K764" i="2"/>
  <c r="N673" i="2"/>
  <c r="L673" i="2"/>
  <c r="N666" i="2"/>
  <c r="K757" i="2"/>
  <c r="L666" i="2"/>
  <c r="K740" i="2"/>
  <c r="N649" i="2"/>
  <c r="L649" i="2"/>
  <c r="L561" i="2"/>
  <c r="K652" i="2"/>
  <c r="N561" i="2"/>
  <c r="K664" i="2"/>
  <c r="N573" i="2"/>
  <c r="L573" i="2"/>
  <c r="K754" i="2"/>
  <c r="N663" i="2"/>
  <c r="L663" i="2"/>
  <c r="K792" i="2"/>
  <c r="N701" i="2"/>
  <c r="L701" i="2"/>
  <c r="K738" i="2"/>
  <c r="N647" i="2"/>
  <c r="L647" i="2"/>
  <c r="K742" i="2"/>
  <c r="N651" i="2"/>
  <c r="L651" i="2"/>
  <c r="K777" i="2"/>
  <c r="N686" i="2"/>
  <c r="L686" i="2"/>
  <c r="K745" i="2"/>
  <c r="N654" i="2"/>
  <c r="L654" i="2"/>
  <c r="N593" i="2"/>
  <c r="K684" i="2"/>
  <c r="L593" i="2"/>
  <c r="N698" i="2"/>
  <c r="K789" i="2"/>
  <c r="L698" i="2"/>
  <c r="K748" i="2"/>
  <c r="N657" i="2"/>
  <c r="L657" i="2"/>
  <c r="N601" i="2"/>
  <c r="K692" i="2"/>
  <c r="L601" i="2"/>
  <c r="K784" i="2"/>
  <c r="N693" i="2"/>
  <c r="L693" i="2"/>
  <c r="K788" i="2"/>
  <c r="N697" i="2"/>
  <c r="L697" i="2"/>
  <c r="K778" i="2"/>
  <c r="N687" i="2"/>
  <c r="L687" i="2"/>
  <c r="N642" i="2"/>
  <c r="K733" i="2"/>
  <c r="L642" i="2"/>
  <c r="K774" i="2"/>
  <c r="N683" i="2"/>
  <c r="L683" i="2"/>
  <c r="N577" i="2"/>
  <c r="K668" i="2"/>
  <c r="L577" i="2"/>
  <c r="K696" i="2"/>
  <c r="N605" i="2"/>
  <c r="L605" i="2"/>
  <c r="K680" i="2"/>
  <c r="N589" i="2"/>
  <c r="L589" i="2"/>
  <c r="K758" i="2"/>
  <c r="N667" i="2"/>
  <c r="L667" i="2"/>
  <c r="K776" i="2"/>
  <c r="N685" i="2"/>
  <c r="L685" i="2"/>
  <c r="L553" i="2"/>
  <c r="K644" i="2"/>
  <c r="N553" i="2"/>
  <c r="N613" i="2" s="1"/>
  <c r="N690" i="2"/>
  <c r="K781" i="2"/>
  <c r="L690" i="2"/>
  <c r="K736" i="2"/>
  <c r="N645" i="2"/>
  <c r="L645" i="2"/>
  <c r="K744" i="2"/>
  <c r="N653" i="2"/>
  <c r="L653" i="2"/>
  <c r="K782" i="2"/>
  <c r="N691" i="2"/>
  <c r="L691" i="2"/>
  <c r="N682" i="2"/>
  <c r="K773" i="2"/>
  <c r="L682" i="2"/>
  <c r="K756" i="2"/>
  <c r="N665" i="2"/>
  <c r="L665" i="2"/>
  <c r="K772" i="2"/>
  <c r="N681" i="2"/>
  <c r="L681" i="2"/>
  <c r="K786" i="2"/>
  <c r="N695" i="2"/>
  <c r="L695" i="2"/>
  <c r="K750" i="2"/>
  <c r="N659" i="2"/>
  <c r="L659" i="2"/>
  <c r="K656" i="2"/>
  <c r="L565" i="2"/>
  <c r="N565" i="2"/>
  <c r="K780" i="2"/>
  <c r="N689" i="2"/>
  <c r="L689" i="2"/>
  <c r="N650" i="2"/>
  <c r="K741" i="2"/>
  <c r="L650" i="2"/>
  <c r="K752" i="2"/>
  <c r="N661" i="2"/>
  <c r="L661" i="2"/>
  <c r="K761" i="2"/>
  <c r="N670" i="2"/>
  <c r="L670" i="2"/>
  <c r="L532" i="1"/>
  <c r="M533" i="1" s="1"/>
  <c r="M527" i="1"/>
  <c r="K754" i="1"/>
  <c r="N663" i="1"/>
  <c r="L663" i="1"/>
  <c r="L678" i="1"/>
  <c r="K769" i="1"/>
  <c r="N678" i="1"/>
  <c r="K794" i="1"/>
  <c r="N703" i="1"/>
  <c r="L703" i="1"/>
  <c r="K665" i="1"/>
  <c r="N574" i="1"/>
  <c r="L574" i="1"/>
  <c r="L654" i="1"/>
  <c r="K745" i="1"/>
  <c r="N654" i="1"/>
  <c r="K870" i="1"/>
  <c r="N779" i="1"/>
  <c r="L779" i="1"/>
  <c r="K834" i="1"/>
  <c r="L743" i="1"/>
  <c r="N743" i="1"/>
  <c r="K882" i="1"/>
  <c r="N791" i="1"/>
  <c r="L791" i="1"/>
  <c r="L646" i="1"/>
  <c r="K737" i="1"/>
  <c r="N646" i="1"/>
  <c r="K746" i="1"/>
  <c r="N655" i="1"/>
  <c r="L655" i="1"/>
  <c r="K653" i="1"/>
  <c r="N562" i="1"/>
  <c r="L562" i="1"/>
  <c r="K645" i="1"/>
  <c r="N554" i="1"/>
  <c r="L554" i="1"/>
  <c r="K685" i="1"/>
  <c r="N594" i="1"/>
  <c r="L594" i="1"/>
  <c r="L670" i="1"/>
  <c r="K761" i="1"/>
  <c r="N670" i="1"/>
  <c r="L698" i="1"/>
  <c r="N698" i="1"/>
  <c r="K789" i="1"/>
  <c r="L662" i="1"/>
  <c r="K753" i="1"/>
  <c r="N662" i="1"/>
  <c r="K838" i="1"/>
  <c r="L747" i="1"/>
  <c r="N747" i="1"/>
  <c r="K681" i="1"/>
  <c r="N590" i="1"/>
  <c r="L590" i="1"/>
  <c r="K858" i="1"/>
  <c r="L767" i="1"/>
  <c r="N767" i="1"/>
  <c r="K846" i="1"/>
  <c r="L755" i="1"/>
  <c r="N755" i="1"/>
  <c r="K701" i="1"/>
  <c r="N610" i="1"/>
  <c r="L610" i="1"/>
  <c r="K661" i="1"/>
  <c r="N570" i="1"/>
  <c r="L570" i="1"/>
  <c r="K778" i="1"/>
  <c r="N687" i="1"/>
  <c r="L687" i="1"/>
  <c r="L694" i="1"/>
  <c r="K785" i="1"/>
  <c r="N694" i="1"/>
  <c r="K770" i="1"/>
  <c r="N679" i="1"/>
  <c r="L679" i="1"/>
  <c r="K738" i="1"/>
  <c r="N647" i="1"/>
  <c r="L647" i="1"/>
  <c r="L686" i="1"/>
  <c r="K777" i="1"/>
  <c r="N686" i="1"/>
  <c r="L702" i="1"/>
  <c r="K793" i="1"/>
  <c r="N702" i="1"/>
  <c r="K878" i="1"/>
  <c r="N787" i="1"/>
  <c r="L787" i="1"/>
  <c r="K742" i="1"/>
  <c r="N651" i="1"/>
  <c r="L651" i="1"/>
  <c r="K866" i="1"/>
  <c r="N775" i="1"/>
  <c r="L775" i="1"/>
  <c r="K762" i="1"/>
  <c r="N671" i="1"/>
  <c r="L671" i="1"/>
  <c r="K734" i="1"/>
  <c r="N643" i="1"/>
  <c r="L643" i="1"/>
  <c r="K673" i="1"/>
  <c r="N582" i="1"/>
  <c r="L582" i="1"/>
  <c r="K786" i="1"/>
  <c r="N695" i="1"/>
  <c r="L695" i="1"/>
  <c r="K774" i="1"/>
  <c r="N683" i="1"/>
  <c r="L683" i="1"/>
  <c r="K677" i="1"/>
  <c r="N586" i="1"/>
  <c r="L586" i="1"/>
  <c r="L682" i="1"/>
  <c r="N682" i="1"/>
  <c r="K773" i="1"/>
  <c r="L666" i="1"/>
  <c r="N666" i="1"/>
  <c r="K757" i="1"/>
  <c r="L658" i="1"/>
  <c r="N658" i="1"/>
  <c r="K749" i="1"/>
  <c r="K750" i="1"/>
  <c r="N659" i="1"/>
  <c r="L659" i="1"/>
  <c r="K669" i="1"/>
  <c r="N578" i="1"/>
  <c r="L578" i="1"/>
  <c r="K862" i="1"/>
  <c r="N771" i="1"/>
  <c r="L771" i="1"/>
  <c r="K758" i="1"/>
  <c r="N667" i="1"/>
  <c r="L667" i="1"/>
  <c r="K842" i="1"/>
  <c r="L751" i="1"/>
  <c r="N751" i="1"/>
  <c r="L690" i="1"/>
  <c r="N690" i="1"/>
  <c r="K781" i="1"/>
  <c r="K689" i="1"/>
  <c r="N598" i="1"/>
  <c r="L598" i="1"/>
  <c r="K649" i="1"/>
  <c r="N558" i="1"/>
  <c r="N613" i="1" s="1"/>
  <c r="L558" i="1"/>
  <c r="L613" i="1"/>
  <c r="K790" i="1"/>
  <c r="N699" i="1"/>
  <c r="L699" i="1"/>
  <c r="K874" i="1"/>
  <c r="N783" i="1"/>
  <c r="L783" i="1"/>
  <c r="K693" i="1"/>
  <c r="N602" i="1"/>
  <c r="L602" i="1"/>
  <c r="L674" i="1"/>
  <c r="N674" i="1"/>
  <c r="K765" i="1"/>
  <c r="K766" i="1"/>
  <c r="N675" i="1"/>
  <c r="L675" i="1"/>
  <c r="L642" i="1"/>
  <c r="N642" i="1"/>
  <c r="K733" i="1"/>
  <c r="K850" i="1"/>
  <c r="L759" i="1"/>
  <c r="N759" i="1"/>
  <c r="K854" i="1"/>
  <c r="L763" i="1"/>
  <c r="N763" i="1"/>
  <c r="K782" i="1"/>
  <c r="N691" i="1"/>
  <c r="L691" i="1"/>
  <c r="L650" i="1"/>
  <c r="N650" i="1"/>
  <c r="K741" i="1"/>
  <c r="K657" i="1"/>
  <c r="N566" i="1"/>
  <c r="L566" i="1"/>
  <c r="K826" i="1"/>
  <c r="L735" i="1"/>
  <c r="N735" i="1"/>
  <c r="K830" i="1"/>
  <c r="L739" i="1"/>
  <c r="N739" i="1"/>
  <c r="K697" i="1"/>
  <c r="N606" i="1"/>
  <c r="L606" i="1"/>
  <c r="K1024" i="4" l="1"/>
  <c r="N933" i="4"/>
  <c r="L933" i="4"/>
  <c r="K1048" i="4"/>
  <c r="N957" i="4"/>
  <c r="L957" i="4"/>
  <c r="M800" i="4"/>
  <c r="L805" i="4"/>
  <c r="M806" i="4" s="1"/>
  <c r="K1033" i="4"/>
  <c r="N942" i="4"/>
  <c r="L942" i="4"/>
  <c r="K1059" i="4"/>
  <c r="N968" i="4"/>
  <c r="L968" i="4"/>
  <c r="K1026" i="4"/>
  <c r="N935" i="4"/>
  <c r="L935" i="4"/>
  <c r="K1065" i="4"/>
  <c r="N974" i="4"/>
  <c r="L974" i="4"/>
  <c r="K1058" i="4"/>
  <c r="N967" i="4"/>
  <c r="L967" i="4"/>
  <c r="K1061" i="4"/>
  <c r="N970" i="4"/>
  <c r="L970" i="4"/>
  <c r="K1067" i="4"/>
  <c r="N976" i="4"/>
  <c r="L976" i="4"/>
  <c r="K1044" i="4"/>
  <c r="L953" i="4"/>
  <c r="N953" i="4"/>
  <c r="K1015" i="4"/>
  <c r="N924" i="4"/>
  <c r="L924" i="4"/>
  <c r="K1043" i="4"/>
  <c r="N952" i="4"/>
  <c r="L952" i="4"/>
  <c r="K1013" i="4"/>
  <c r="N922" i="4"/>
  <c r="L922" i="4"/>
  <c r="K1034" i="4"/>
  <c r="N943" i="4"/>
  <c r="L943" i="4"/>
  <c r="K1041" i="4"/>
  <c r="N950" i="4"/>
  <c r="L950" i="4"/>
  <c r="K1009" i="4"/>
  <c r="N918" i="4"/>
  <c r="L918" i="4"/>
  <c r="K1007" i="4"/>
  <c r="N916" i="4"/>
  <c r="L916" i="4"/>
  <c r="K1010" i="4"/>
  <c r="N919" i="4"/>
  <c r="L919" i="4"/>
  <c r="K1020" i="4"/>
  <c r="L929" i="4"/>
  <c r="N929" i="4"/>
  <c r="N886" i="4"/>
  <c r="K1046" i="4"/>
  <c r="N955" i="4"/>
  <c r="L955" i="4"/>
  <c r="K1054" i="4"/>
  <c r="N963" i="4"/>
  <c r="L963" i="4"/>
  <c r="K1064" i="4"/>
  <c r="N973" i="4"/>
  <c r="L973" i="4"/>
  <c r="K1017" i="4"/>
  <c r="N926" i="4"/>
  <c r="L926" i="4"/>
  <c r="K1018" i="4"/>
  <c r="N927" i="4"/>
  <c r="L927" i="4"/>
  <c r="K1023" i="4"/>
  <c r="N932" i="4"/>
  <c r="L932" i="4"/>
  <c r="K1060" i="4"/>
  <c r="L969" i="4"/>
  <c r="N969" i="4"/>
  <c r="K1016" i="4"/>
  <c r="N925" i="4"/>
  <c r="L925" i="4"/>
  <c r="K1029" i="4"/>
  <c r="N938" i="4"/>
  <c r="L938" i="4"/>
  <c r="K1050" i="4"/>
  <c r="N959" i="4"/>
  <c r="L959" i="4"/>
  <c r="K1031" i="4"/>
  <c r="N940" i="4"/>
  <c r="L940" i="4"/>
  <c r="K1057" i="4"/>
  <c r="N966" i="4"/>
  <c r="L966" i="4"/>
  <c r="K1047" i="4"/>
  <c r="N956" i="4"/>
  <c r="L956" i="4"/>
  <c r="K1036" i="4"/>
  <c r="L945" i="4"/>
  <c r="N945" i="4"/>
  <c r="K1006" i="4"/>
  <c r="N915" i="4"/>
  <c r="L915" i="4"/>
  <c r="K1027" i="4"/>
  <c r="N936" i="4"/>
  <c r="L936" i="4"/>
  <c r="K1014" i="4"/>
  <c r="N923" i="4"/>
  <c r="L923" i="4"/>
  <c r="K1063" i="4"/>
  <c r="N972" i="4"/>
  <c r="L972" i="4"/>
  <c r="K1038" i="4"/>
  <c r="N947" i="4"/>
  <c r="L947" i="4"/>
  <c r="K1040" i="4"/>
  <c r="N949" i="4"/>
  <c r="L949" i="4"/>
  <c r="K1042" i="4"/>
  <c r="N951" i="4"/>
  <c r="L951" i="4"/>
  <c r="K1025" i="4"/>
  <c r="N934" i="4"/>
  <c r="L934" i="4"/>
  <c r="K1030" i="4"/>
  <c r="N939" i="4"/>
  <c r="L939" i="4"/>
  <c r="K1049" i="4"/>
  <c r="N958" i="4"/>
  <c r="L958" i="4"/>
  <c r="K1035" i="4"/>
  <c r="N944" i="4"/>
  <c r="L944" i="4"/>
  <c r="K1053" i="4"/>
  <c r="N962" i="4"/>
  <c r="L962" i="4"/>
  <c r="K1039" i="4"/>
  <c r="N948" i="4"/>
  <c r="L948" i="4"/>
  <c r="K1021" i="4"/>
  <c r="N930" i="4"/>
  <c r="L930" i="4"/>
  <c r="K1066" i="4"/>
  <c r="N975" i="4"/>
  <c r="L975" i="4"/>
  <c r="K1055" i="4"/>
  <c r="N964" i="4"/>
  <c r="L964" i="4"/>
  <c r="K1019" i="4"/>
  <c r="N928" i="4"/>
  <c r="L928" i="4"/>
  <c r="K1011" i="4"/>
  <c r="N920" i="4"/>
  <c r="L920" i="4"/>
  <c r="K1051" i="4"/>
  <c r="N960" i="4"/>
  <c r="L960" i="4"/>
  <c r="K1032" i="4"/>
  <c r="N941" i="4"/>
  <c r="L941" i="4"/>
  <c r="K1045" i="4"/>
  <c r="N954" i="4"/>
  <c r="L954" i="4"/>
  <c r="K1062" i="4"/>
  <c r="N971" i="4"/>
  <c r="L971" i="4"/>
  <c r="K1012" i="4"/>
  <c r="N921" i="4"/>
  <c r="L921" i="4"/>
  <c r="K1052" i="4"/>
  <c r="L961" i="4"/>
  <c r="N961" i="4"/>
  <c r="K1008" i="4"/>
  <c r="N917" i="4"/>
  <c r="L917" i="4"/>
  <c r="K1028" i="4"/>
  <c r="L937" i="4"/>
  <c r="N937" i="4"/>
  <c r="L886" i="4"/>
  <c r="K1022" i="4"/>
  <c r="N931" i="4"/>
  <c r="L931" i="4"/>
  <c r="K1056" i="4"/>
  <c r="N965" i="4"/>
  <c r="L965" i="4"/>
  <c r="K1037" i="4"/>
  <c r="N946" i="4"/>
  <c r="L946" i="4"/>
  <c r="L714" i="3"/>
  <c r="M715" i="3" s="1"/>
  <c r="M709" i="3"/>
  <c r="K917" i="3"/>
  <c r="N826" i="3"/>
  <c r="L826" i="3"/>
  <c r="K964" i="3"/>
  <c r="N873" i="3"/>
  <c r="L873" i="3"/>
  <c r="L736" i="3"/>
  <c r="K827" i="3"/>
  <c r="N736" i="3"/>
  <c r="N885" i="3"/>
  <c r="K976" i="3"/>
  <c r="L885" i="3"/>
  <c r="L756" i="3"/>
  <c r="K847" i="3"/>
  <c r="N756" i="3"/>
  <c r="K921" i="3"/>
  <c r="N830" i="3"/>
  <c r="L830" i="3"/>
  <c r="L748" i="3"/>
  <c r="K839" i="3"/>
  <c r="N748" i="3"/>
  <c r="K963" i="3"/>
  <c r="N872" i="3"/>
  <c r="L872" i="3"/>
  <c r="K1006" i="3"/>
  <c r="N915" i="3"/>
  <c r="L915" i="3"/>
  <c r="K1026" i="3"/>
  <c r="N935" i="3"/>
  <c r="L935" i="3"/>
  <c r="K941" i="3"/>
  <c r="N850" i="3"/>
  <c r="L850" i="3"/>
  <c r="L752" i="3"/>
  <c r="K843" i="3"/>
  <c r="N752" i="3"/>
  <c r="K937" i="3"/>
  <c r="N846" i="3"/>
  <c r="L846" i="3"/>
  <c r="K916" i="3"/>
  <c r="N825" i="3"/>
  <c r="L825" i="3"/>
  <c r="N829" i="3"/>
  <c r="K920" i="3"/>
  <c r="L829" i="3"/>
  <c r="K959" i="3"/>
  <c r="N868" i="3"/>
  <c r="L868" i="3"/>
  <c r="K1019" i="3"/>
  <c r="N928" i="3"/>
  <c r="L928" i="3"/>
  <c r="L740" i="3"/>
  <c r="K831" i="3"/>
  <c r="N740" i="3"/>
  <c r="K1022" i="3"/>
  <c r="N931" i="3"/>
  <c r="L931" i="3"/>
  <c r="K975" i="3"/>
  <c r="N884" i="3"/>
  <c r="L884" i="3"/>
  <c r="K965" i="3"/>
  <c r="N874" i="3"/>
  <c r="L874" i="3"/>
  <c r="K948" i="3"/>
  <c r="N857" i="3"/>
  <c r="L857" i="3"/>
  <c r="N865" i="3"/>
  <c r="K956" i="3"/>
  <c r="L865" i="3"/>
  <c r="N845" i="3"/>
  <c r="K936" i="3"/>
  <c r="L845" i="3"/>
  <c r="L784" i="3"/>
  <c r="K875" i="3"/>
  <c r="N784" i="3"/>
  <c r="K925" i="3"/>
  <c r="N834" i="3"/>
  <c r="L834" i="3"/>
  <c r="K1010" i="3"/>
  <c r="N919" i="3"/>
  <c r="L919" i="3"/>
  <c r="L760" i="3"/>
  <c r="K851" i="3"/>
  <c r="N760" i="3"/>
  <c r="L788" i="3"/>
  <c r="K879" i="3"/>
  <c r="N788" i="3"/>
  <c r="N833" i="3"/>
  <c r="K924" i="3"/>
  <c r="L833" i="3"/>
  <c r="K943" i="3"/>
  <c r="N852" i="3"/>
  <c r="L852" i="3"/>
  <c r="K957" i="3"/>
  <c r="N866" i="3"/>
  <c r="L866" i="3"/>
  <c r="L764" i="3"/>
  <c r="K855" i="3"/>
  <c r="N764" i="3"/>
  <c r="K1018" i="3"/>
  <c r="N927" i="3"/>
  <c r="L927" i="3"/>
  <c r="L780" i="3"/>
  <c r="K871" i="3"/>
  <c r="N780" i="3"/>
  <c r="L792" i="3"/>
  <c r="K883" i="3"/>
  <c r="N792" i="3"/>
  <c r="L744" i="3"/>
  <c r="K835" i="3"/>
  <c r="N744" i="3"/>
  <c r="K933" i="3"/>
  <c r="N842" i="3"/>
  <c r="L842" i="3"/>
  <c r="K932" i="3"/>
  <c r="N841" i="3"/>
  <c r="L841" i="3"/>
  <c r="K951" i="3"/>
  <c r="N860" i="3"/>
  <c r="L860" i="3"/>
  <c r="L772" i="3"/>
  <c r="K863" i="3"/>
  <c r="N772" i="3"/>
  <c r="K947" i="3"/>
  <c r="N856" i="3"/>
  <c r="L856" i="3"/>
  <c r="K953" i="3"/>
  <c r="N862" i="3"/>
  <c r="L862" i="3"/>
  <c r="K973" i="3"/>
  <c r="N882" i="3"/>
  <c r="L882" i="3"/>
  <c r="L776" i="3"/>
  <c r="N776" i="3"/>
  <c r="K867" i="3"/>
  <c r="L768" i="3"/>
  <c r="K859" i="3"/>
  <c r="N768" i="3"/>
  <c r="K945" i="3"/>
  <c r="N854" i="3"/>
  <c r="L854" i="3"/>
  <c r="K1030" i="3"/>
  <c r="N939" i="3"/>
  <c r="L939" i="3"/>
  <c r="K971" i="3"/>
  <c r="N880" i="3"/>
  <c r="L880" i="3"/>
  <c r="N877" i="3"/>
  <c r="K968" i="3"/>
  <c r="L877" i="3"/>
  <c r="K949" i="3"/>
  <c r="N858" i="3"/>
  <c r="L858" i="3"/>
  <c r="N849" i="3"/>
  <c r="K940" i="3"/>
  <c r="L849" i="3"/>
  <c r="M618" i="3"/>
  <c r="L623" i="3"/>
  <c r="M624" i="3" s="1"/>
  <c r="K967" i="3"/>
  <c r="N876" i="3"/>
  <c r="L876" i="3"/>
  <c r="K961" i="3"/>
  <c r="N870" i="3"/>
  <c r="L870" i="3"/>
  <c r="K1051" i="3"/>
  <c r="N960" i="3"/>
  <c r="L960" i="3"/>
  <c r="K929" i="3"/>
  <c r="N838" i="3"/>
  <c r="L838" i="3"/>
  <c r="N853" i="3"/>
  <c r="K944" i="3"/>
  <c r="L853" i="3"/>
  <c r="K955" i="3"/>
  <c r="N864" i="3"/>
  <c r="L864" i="3"/>
  <c r="N861" i="3"/>
  <c r="K952" i="3"/>
  <c r="L861" i="3"/>
  <c r="K969" i="3"/>
  <c r="N878" i="3"/>
  <c r="L878" i="3"/>
  <c r="K1014" i="3"/>
  <c r="N923" i="3"/>
  <c r="L923" i="3"/>
  <c r="N881" i="3"/>
  <c r="K972" i="3"/>
  <c r="L881" i="3"/>
  <c r="L613" i="2"/>
  <c r="M618" i="2" s="1"/>
  <c r="L761" i="2"/>
  <c r="K852" i="2"/>
  <c r="N761" i="2"/>
  <c r="L668" i="2"/>
  <c r="N668" i="2"/>
  <c r="K759" i="2"/>
  <c r="K875" i="2"/>
  <c r="N784" i="2"/>
  <c r="L784" i="2"/>
  <c r="L652" i="2"/>
  <c r="N652" i="2"/>
  <c r="K743" i="2"/>
  <c r="L765" i="2"/>
  <c r="N765" i="2"/>
  <c r="K856" i="2"/>
  <c r="L785" i="2"/>
  <c r="K876" i="2"/>
  <c r="N785" i="2"/>
  <c r="L688" i="2"/>
  <c r="K779" i="2"/>
  <c r="N688" i="2"/>
  <c r="L660" i="2"/>
  <c r="N660" i="2"/>
  <c r="K751" i="2"/>
  <c r="K857" i="2"/>
  <c r="N766" i="2"/>
  <c r="L766" i="2"/>
  <c r="K861" i="2"/>
  <c r="N770" i="2"/>
  <c r="L770" i="2"/>
  <c r="L648" i="2"/>
  <c r="K739" i="2"/>
  <c r="N648" i="2"/>
  <c r="K853" i="2"/>
  <c r="N762" i="2"/>
  <c r="L762" i="2"/>
  <c r="K847" i="2"/>
  <c r="N756" i="2"/>
  <c r="L756" i="2"/>
  <c r="K859" i="2"/>
  <c r="N768" i="2"/>
  <c r="L768" i="2"/>
  <c r="K871" i="2"/>
  <c r="N780" i="2"/>
  <c r="L780" i="2"/>
  <c r="L749" i="2"/>
  <c r="N749" i="2"/>
  <c r="K840" i="2"/>
  <c r="K877" i="2"/>
  <c r="N786" i="2"/>
  <c r="L786" i="2"/>
  <c r="L773" i="2"/>
  <c r="N773" i="2"/>
  <c r="K864" i="2"/>
  <c r="K873" i="2"/>
  <c r="N782" i="2"/>
  <c r="L782" i="2"/>
  <c r="L781" i="2"/>
  <c r="N781" i="2"/>
  <c r="K872" i="2"/>
  <c r="L696" i="2"/>
  <c r="K787" i="2"/>
  <c r="N696" i="2"/>
  <c r="L733" i="2"/>
  <c r="N733" i="2"/>
  <c r="K824" i="2"/>
  <c r="K869" i="2"/>
  <c r="N778" i="2"/>
  <c r="L778" i="2"/>
  <c r="L692" i="2"/>
  <c r="N692" i="2"/>
  <c r="K783" i="2"/>
  <c r="K839" i="2"/>
  <c r="N748" i="2"/>
  <c r="L748" i="2"/>
  <c r="L777" i="2"/>
  <c r="K868" i="2"/>
  <c r="N777" i="2"/>
  <c r="L664" i="2"/>
  <c r="K755" i="2"/>
  <c r="N664" i="2"/>
  <c r="L757" i="2"/>
  <c r="N757" i="2"/>
  <c r="K848" i="2"/>
  <c r="K855" i="2"/>
  <c r="N764" i="2"/>
  <c r="L764" i="2"/>
  <c r="K885" i="2"/>
  <c r="N794" i="2"/>
  <c r="L794" i="2"/>
  <c r="L737" i="2"/>
  <c r="K828" i="2"/>
  <c r="N737" i="2"/>
  <c r="K851" i="2"/>
  <c r="N760" i="2"/>
  <c r="L760" i="2"/>
  <c r="L769" i="2"/>
  <c r="K860" i="2"/>
  <c r="N769" i="2"/>
  <c r="L656" i="2"/>
  <c r="K747" i="2"/>
  <c r="N656" i="2"/>
  <c r="K827" i="2"/>
  <c r="N736" i="2"/>
  <c r="L736" i="2"/>
  <c r="K849" i="2"/>
  <c r="N758" i="2"/>
  <c r="L758" i="2"/>
  <c r="K865" i="2"/>
  <c r="N774" i="2"/>
  <c r="L774" i="2"/>
  <c r="L789" i="2"/>
  <c r="N789" i="2"/>
  <c r="K880" i="2"/>
  <c r="K883" i="2"/>
  <c r="N792" i="2"/>
  <c r="L792" i="2"/>
  <c r="K831" i="2"/>
  <c r="N740" i="2"/>
  <c r="L740" i="2"/>
  <c r="K837" i="2"/>
  <c r="N746" i="2"/>
  <c r="L746" i="2"/>
  <c r="L741" i="2"/>
  <c r="N741" i="2"/>
  <c r="K832" i="2"/>
  <c r="K863" i="2"/>
  <c r="N772" i="2"/>
  <c r="L772" i="2"/>
  <c r="K835" i="2"/>
  <c r="N744" i="2"/>
  <c r="L744" i="2"/>
  <c r="L644" i="2"/>
  <c r="L704" i="2" s="1"/>
  <c r="N644" i="2"/>
  <c r="K735" i="2"/>
  <c r="K867" i="2"/>
  <c r="N776" i="2"/>
  <c r="L776" i="2"/>
  <c r="K879" i="2"/>
  <c r="N788" i="2"/>
  <c r="L788" i="2"/>
  <c r="K833" i="2"/>
  <c r="N742" i="2"/>
  <c r="L742" i="2"/>
  <c r="K829" i="2"/>
  <c r="N738" i="2"/>
  <c r="L738" i="2"/>
  <c r="K843" i="2"/>
  <c r="N752" i="2"/>
  <c r="L752" i="2"/>
  <c r="K841" i="2"/>
  <c r="N750" i="2"/>
  <c r="L750" i="2"/>
  <c r="L680" i="2"/>
  <c r="K771" i="2"/>
  <c r="N680" i="2"/>
  <c r="N704" i="2"/>
  <c r="L684" i="2"/>
  <c r="N684" i="2"/>
  <c r="K775" i="2"/>
  <c r="L745" i="2"/>
  <c r="K836" i="2"/>
  <c r="N745" i="2"/>
  <c r="K845" i="2"/>
  <c r="N754" i="2"/>
  <c r="L754" i="2"/>
  <c r="L753" i="2"/>
  <c r="K844" i="2"/>
  <c r="N753" i="2"/>
  <c r="K881" i="2"/>
  <c r="N790" i="2"/>
  <c r="L790" i="2"/>
  <c r="L700" i="2"/>
  <c r="N700" i="2"/>
  <c r="K791" i="2"/>
  <c r="L672" i="2"/>
  <c r="K763" i="2"/>
  <c r="N672" i="2"/>
  <c r="K825" i="2"/>
  <c r="N734" i="2"/>
  <c r="L734" i="2"/>
  <c r="L676" i="2"/>
  <c r="N676" i="2"/>
  <c r="K767" i="2"/>
  <c r="L793" i="2"/>
  <c r="K884" i="2"/>
  <c r="N793" i="2"/>
  <c r="M618" i="1"/>
  <c r="L623" i="1"/>
  <c r="M624" i="1" s="1"/>
  <c r="K841" i="1"/>
  <c r="N750" i="1"/>
  <c r="L750" i="1"/>
  <c r="K848" i="1"/>
  <c r="N757" i="1"/>
  <c r="L757" i="1"/>
  <c r="K825" i="1"/>
  <c r="N734" i="1"/>
  <c r="L734" i="1"/>
  <c r="K969" i="1"/>
  <c r="N878" i="1"/>
  <c r="L878" i="1"/>
  <c r="K937" i="1"/>
  <c r="N846" i="1"/>
  <c r="L846" i="1"/>
  <c r="N882" i="1"/>
  <c r="K973" i="1"/>
  <c r="L882" i="1"/>
  <c r="K748" i="1"/>
  <c r="N657" i="1"/>
  <c r="L657" i="1"/>
  <c r="N850" i="1"/>
  <c r="K941" i="1"/>
  <c r="L850" i="1"/>
  <c r="K784" i="1"/>
  <c r="N693" i="1"/>
  <c r="L693" i="1"/>
  <c r="K760" i="1"/>
  <c r="N669" i="1"/>
  <c r="L669" i="1"/>
  <c r="N749" i="1"/>
  <c r="K840" i="1"/>
  <c r="L749" i="1"/>
  <c r="K764" i="1"/>
  <c r="N673" i="1"/>
  <c r="L673" i="1"/>
  <c r="K833" i="1"/>
  <c r="N742" i="1"/>
  <c r="L742" i="1"/>
  <c r="K868" i="1"/>
  <c r="N777" i="1"/>
  <c r="L777" i="1"/>
  <c r="K829" i="1"/>
  <c r="N738" i="1"/>
  <c r="L738" i="1"/>
  <c r="K752" i="1"/>
  <c r="N661" i="1"/>
  <c r="L661" i="1"/>
  <c r="N838" i="1"/>
  <c r="K929" i="1"/>
  <c r="L838" i="1"/>
  <c r="K880" i="1"/>
  <c r="N789" i="1"/>
  <c r="L789" i="1"/>
  <c r="K852" i="1"/>
  <c r="N761" i="1"/>
  <c r="L761" i="1"/>
  <c r="K776" i="1"/>
  <c r="N685" i="1"/>
  <c r="L685" i="1"/>
  <c r="K860" i="1"/>
  <c r="N769" i="1"/>
  <c r="L769" i="1"/>
  <c r="K845" i="1"/>
  <c r="N754" i="1"/>
  <c r="L754" i="1"/>
  <c r="K756" i="1"/>
  <c r="N665" i="1"/>
  <c r="L665" i="1"/>
  <c r="K917" i="1"/>
  <c r="N826" i="1"/>
  <c r="L826" i="1"/>
  <c r="K832" i="1"/>
  <c r="N741" i="1"/>
  <c r="L741" i="1"/>
  <c r="N854" i="1"/>
  <c r="K945" i="1"/>
  <c r="L854" i="1"/>
  <c r="N733" i="1"/>
  <c r="K824" i="1"/>
  <c r="L733" i="1"/>
  <c r="K780" i="1"/>
  <c r="N689" i="1"/>
  <c r="L689" i="1"/>
  <c r="K953" i="1"/>
  <c r="N862" i="1"/>
  <c r="L862" i="1"/>
  <c r="K877" i="1"/>
  <c r="N786" i="1"/>
  <c r="L786" i="1"/>
  <c r="N866" i="1"/>
  <c r="K957" i="1"/>
  <c r="L866" i="1"/>
  <c r="K884" i="1"/>
  <c r="N793" i="1"/>
  <c r="L793" i="1"/>
  <c r="K876" i="1"/>
  <c r="N785" i="1"/>
  <c r="L785" i="1"/>
  <c r="K869" i="1"/>
  <c r="N778" i="1"/>
  <c r="L778" i="1"/>
  <c r="K772" i="1"/>
  <c r="N681" i="1"/>
  <c r="L681" i="1"/>
  <c r="K837" i="1"/>
  <c r="N746" i="1"/>
  <c r="L746" i="1"/>
  <c r="N870" i="1"/>
  <c r="K961" i="1"/>
  <c r="L870" i="1"/>
  <c r="K788" i="1"/>
  <c r="N697" i="1"/>
  <c r="L697" i="1"/>
  <c r="N765" i="1"/>
  <c r="K856" i="1"/>
  <c r="L765" i="1"/>
  <c r="K965" i="1"/>
  <c r="N874" i="1"/>
  <c r="L874" i="1"/>
  <c r="K933" i="1"/>
  <c r="N842" i="1"/>
  <c r="L842" i="1"/>
  <c r="K768" i="1"/>
  <c r="N677" i="1"/>
  <c r="L677" i="1"/>
  <c r="K861" i="1"/>
  <c r="N770" i="1"/>
  <c r="L770" i="1"/>
  <c r="K792" i="1"/>
  <c r="N701" i="1"/>
  <c r="L701" i="1"/>
  <c r="K736" i="1"/>
  <c r="N645" i="1"/>
  <c r="L645" i="1"/>
  <c r="L704" i="1" s="1"/>
  <c r="K828" i="1"/>
  <c r="N737" i="1"/>
  <c r="L737" i="1"/>
  <c r="K836" i="1"/>
  <c r="N745" i="1"/>
  <c r="L745" i="1"/>
  <c r="K921" i="1"/>
  <c r="N830" i="1"/>
  <c r="L830" i="1"/>
  <c r="K873" i="1"/>
  <c r="N782" i="1"/>
  <c r="L782" i="1"/>
  <c r="K857" i="1"/>
  <c r="N766" i="1"/>
  <c r="L766" i="1"/>
  <c r="K881" i="1"/>
  <c r="N790" i="1"/>
  <c r="L790" i="1"/>
  <c r="K740" i="1"/>
  <c r="N649" i="1"/>
  <c r="N704" i="1" s="1"/>
  <c r="L649" i="1"/>
  <c r="N781" i="1"/>
  <c r="K872" i="1"/>
  <c r="L781" i="1"/>
  <c r="K849" i="1"/>
  <c r="N758" i="1"/>
  <c r="L758" i="1"/>
  <c r="K864" i="1"/>
  <c r="N773" i="1"/>
  <c r="L773" i="1"/>
  <c r="K865" i="1"/>
  <c r="N774" i="1"/>
  <c r="L774" i="1"/>
  <c r="K853" i="1"/>
  <c r="N762" i="1"/>
  <c r="L762" i="1"/>
  <c r="K949" i="1"/>
  <c r="N858" i="1"/>
  <c r="L858" i="1"/>
  <c r="K844" i="1"/>
  <c r="N753" i="1"/>
  <c r="L753" i="1"/>
  <c r="K744" i="1"/>
  <c r="N653" i="1"/>
  <c r="L653" i="1"/>
  <c r="N834" i="1"/>
  <c r="K925" i="1"/>
  <c r="L834" i="1"/>
  <c r="K885" i="1"/>
  <c r="N794" i="1"/>
  <c r="L794" i="1"/>
  <c r="L896" i="4" l="1"/>
  <c r="M897" i="4" s="1"/>
  <c r="M891" i="4"/>
  <c r="K1142" i="4"/>
  <c r="N1051" i="4"/>
  <c r="L1051" i="4"/>
  <c r="K1157" i="4"/>
  <c r="N1066" i="4"/>
  <c r="L1066" i="4"/>
  <c r="K1133" i="4"/>
  <c r="N1042" i="4"/>
  <c r="L1042" i="4"/>
  <c r="K1105" i="4"/>
  <c r="N1014" i="4"/>
  <c r="L1014" i="4"/>
  <c r="K1120" i="4"/>
  <c r="N1029" i="4"/>
  <c r="L1029" i="4"/>
  <c r="K1128" i="4"/>
  <c r="N1037" i="4"/>
  <c r="L1037" i="4"/>
  <c r="K1143" i="4"/>
  <c r="N1052" i="4"/>
  <c r="L1052" i="4"/>
  <c r="K1123" i="4"/>
  <c r="N1032" i="4"/>
  <c r="L1032" i="4"/>
  <c r="K1146" i="4"/>
  <c r="N1055" i="4"/>
  <c r="L1055" i="4"/>
  <c r="K1144" i="4"/>
  <c r="N1053" i="4"/>
  <c r="L1053" i="4"/>
  <c r="K1116" i="4"/>
  <c r="N1025" i="4"/>
  <c r="L1025" i="4"/>
  <c r="K1154" i="4"/>
  <c r="N1063" i="4"/>
  <c r="L1063" i="4"/>
  <c r="N977" i="4"/>
  <c r="K1127" i="4"/>
  <c r="N1036" i="4"/>
  <c r="L1036" i="4"/>
  <c r="K1141" i="4"/>
  <c r="N1050" i="4"/>
  <c r="L1050" i="4"/>
  <c r="K1114" i="4"/>
  <c r="N1023" i="4"/>
  <c r="L1023" i="4"/>
  <c r="K1145" i="4"/>
  <c r="N1054" i="4"/>
  <c r="L1054" i="4"/>
  <c r="K1100" i="4"/>
  <c r="N1009" i="4"/>
  <c r="L1009" i="4"/>
  <c r="K1134" i="4"/>
  <c r="N1043" i="4"/>
  <c r="L1043" i="4"/>
  <c r="K1152" i="4"/>
  <c r="N1061" i="4"/>
  <c r="L1061" i="4"/>
  <c r="K1150" i="4"/>
  <c r="N1059" i="4"/>
  <c r="L1059" i="4"/>
  <c r="K1139" i="4"/>
  <c r="N1048" i="4"/>
  <c r="L1048" i="4"/>
  <c r="K1136" i="4"/>
  <c r="N1045" i="4"/>
  <c r="L1045" i="4"/>
  <c r="K1110" i="4"/>
  <c r="N1019" i="4"/>
  <c r="L1019" i="4"/>
  <c r="K1121" i="4"/>
  <c r="N1030" i="4"/>
  <c r="L1030" i="4"/>
  <c r="K1129" i="4"/>
  <c r="N1038" i="4"/>
  <c r="L1038" i="4"/>
  <c r="K1097" i="4"/>
  <c r="N1006" i="4"/>
  <c r="L1006" i="4"/>
  <c r="K1122" i="4"/>
  <c r="N1031" i="4"/>
  <c r="L1031" i="4"/>
  <c r="K1155" i="4"/>
  <c r="N1064" i="4"/>
  <c r="L1064" i="4"/>
  <c r="K1098" i="4"/>
  <c r="N1007" i="4"/>
  <c r="L1007" i="4"/>
  <c r="K1104" i="4"/>
  <c r="N1013" i="4"/>
  <c r="L1013" i="4"/>
  <c r="K1158" i="4"/>
  <c r="N1067" i="4"/>
  <c r="L1067" i="4"/>
  <c r="K1117" i="4"/>
  <c r="N1026" i="4"/>
  <c r="L1026" i="4"/>
  <c r="K1099" i="4"/>
  <c r="N1008" i="4"/>
  <c r="L1008" i="4"/>
  <c r="K1130" i="4"/>
  <c r="N1039" i="4"/>
  <c r="L1039" i="4"/>
  <c r="K1151" i="4"/>
  <c r="N1060" i="4"/>
  <c r="L1060" i="4"/>
  <c r="K1113" i="4"/>
  <c r="N1022" i="4"/>
  <c r="L1022" i="4"/>
  <c r="K1119" i="4"/>
  <c r="N1028" i="4"/>
  <c r="L1028" i="4"/>
  <c r="K1153" i="4"/>
  <c r="N1062" i="4"/>
  <c r="L1062" i="4"/>
  <c r="K1102" i="4"/>
  <c r="N1011" i="4"/>
  <c r="L1011" i="4"/>
  <c r="K1112" i="4"/>
  <c r="N1021" i="4"/>
  <c r="L1021" i="4"/>
  <c r="K1140" i="4"/>
  <c r="N1049" i="4"/>
  <c r="L1049" i="4"/>
  <c r="K1131" i="4"/>
  <c r="N1040" i="4"/>
  <c r="L1040" i="4"/>
  <c r="K1118" i="4"/>
  <c r="N1027" i="4"/>
  <c r="L1027" i="4"/>
  <c r="K1148" i="4"/>
  <c r="N1057" i="4"/>
  <c r="L1057" i="4"/>
  <c r="K1107" i="4"/>
  <c r="N1016" i="4"/>
  <c r="L1016" i="4"/>
  <c r="K1108" i="4"/>
  <c r="N1017" i="4"/>
  <c r="L1017" i="4"/>
  <c r="K1101" i="4"/>
  <c r="N1010" i="4"/>
  <c r="L1010" i="4"/>
  <c r="K1125" i="4"/>
  <c r="N1034" i="4"/>
  <c r="L1034" i="4"/>
  <c r="K1135" i="4"/>
  <c r="N1044" i="4"/>
  <c r="L1044" i="4"/>
  <c r="K1156" i="4"/>
  <c r="N1065" i="4"/>
  <c r="L1065" i="4"/>
  <c r="K1147" i="4"/>
  <c r="N1056" i="4"/>
  <c r="L1056" i="4"/>
  <c r="K1103" i="4"/>
  <c r="N1012" i="4"/>
  <c r="L1012" i="4"/>
  <c r="K1126" i="4"/>
  <c r="N1035" i="4"/>
  <c r="L1035" i="4"/>
  <c r="L977" i="4"/>
  <c r="K1138" i="4"/>
  <c r="N1047" i="4"/>
  <c r="L1047" i="4"/>
  <c r="K1109" i="4"/>
  <c r="N1018" i="4"/>
  <c r="L1018" i="4"/>
  <c r="K1137" i="4"/>
  <c r="N1046" i="4"/>
  <c r="L1046" i="4"/>
  <c r="K1111" i="4"/>
  <c r="N1020" i="4"/>
  <c r="L1020" i="4"/>
  <c r="K1132" i="4"/>
  <c r="N1041" i="4"/>
  <c r="L1041" i="4"/>
  <c r="K1106" i="4"/>
  <c r="N1015" i="4"/>
  <c r="L1015" i="4"/>
  <c r="K1149" i="4"/>
  <c r="N1058" i="4"/>
  <c r="L1058" i="4"/>
  <c r="K1124" i="4"/>
  <c r="N1033" i="4"/>
  <c r="L1033" i="4"/>
  <c r="K1115" i="4"/>
  <c r="N1024" i="4"/>
  <c r="L1024" i="4"/>
  <c r="L795" i="3"/>
  <c r="M800" i="3" s="1"/>
  <c r="K1043" i="3"/>
  <c r="N952" i="3"/>
  <c r="L952" i="3"/>
  <c r="K1046" i="3"/>
  <c r="N955" i="3"/>
  <c r="L955" i="3"/>
  <c r="K1052" i="3"/>
  <c r="N961" i="3"/>
  <c r="L961" i="3"/>
  <c r="K1121" i="3"/>
  <c r="N1030" i="3"/>
  <c r="L1030" i="3"/>
  <c r="K1036" i="3"/>
  <c r="N945" i="3"/>
  <c r="L945" i="3"/>
  <c r="K958" i="3"/>
  <c r="N867" i="3"/>
  <c r="L867" i="3"/>
  <c r="K1044" i="3"/>
  <c r="N953" i="3"/>
  <c r="L953" i="3"/>
  <c r="K1023" i="3"/>
  <c r="N932" i="3"/>
  <c r="L932" i="3"/>
  <c r="K974" i="3"/>
  <c r="N883" i="3"/>
  <c r="L883" i="3"/>
  <c r="K1034" i="3"/>
  <c r="N943" i="3"/>
  <c r="L943" i="3"/>
  <c r="K942" i="3"/>
  <c r="N851" i="3"/>
  <c r="L851" i="3"/>
  <c r="K1101" i="3"/>
  <c r="N1010" i="3"/>
  <c r="L1010" i="3"/>
  <c r="K1027" i="3"/>
  <c r="N936" i="3"/>
  <c r="L936" i="3"/>
  <c r="K1113" i="3"/>
  <c r="N1022" i="3"/>
  <c r="L1022" i="3"/>
  <c r="K934" i="3"/>
  <c r="N843" i="3"/>
  <c r="L843" i="3"/>
  <c r="K1032" i="3"/>
  <c r="N941" i="3"/>
  <c r="L941" i="3"/>
  <c r="K1067" i="3"/>
  <c r="N976" i="3"/>
  <c r="L976" i="3"/>
  <c r="K1063" i="3"/>
  <c r="N972" i="3"/>
  <c r="L972" i="3"/>
  <c r="K1105" i="3"/>
  <c r="N1014" i="3"/>
  <c r="L1014" i="3"/>
  <c r="K1058" i="3"/>
  <c r="N967" i="3"/>
  <c r="L967" i="3"/>
  <c r="K1040" i="3"/>
  <c r="N949" i="3"/>
  <c r="L949" i="3"/>
  <c r="K1038" i="3"/>
  <c r="N947" i="3"/>
  <c r="L947" i="3"/>
  <c r="K1024" i="3"/>
  <c r="N933" i="3"/>
  <c r="L933" i="3"/>
  <c r="K962" i="3"/>
  <c r="N871" i="3"/>
  <c r="L871" i="3"/>
  <c r="K1039" i="3"/>
  <c r="N948" i="3"/>
  <c r="L948" i="3"/>
  <c r="K1011" i="3"/>
  <c r="N920" i="3"/>
  <c r="L920" i="3"/>
  <c r="K1117" i="3"/>
  <c r="N1026" i="3"/>
  <c r="L1026" i="3"/>
  <c r="K930" i="3"/>
  <c r="N839" i="3"/>
  <c r="L839" i="3"/>
  <c r="K1012" i="3"/>
  <c r="N921" i="3"/>
  <c r="L921" i="3"/>
  <c r="K918" i="3"/>
  <c r="N827" i="3"/>
  <c r="L827" i="3"/>
  <c r="K1055" i="3"/>
  <c r="N964" i="3"/>
  <c r="L964" i="3"/>
  <c r="N1051" i="3"/>
  <c r="K1142" i="3"/>
  <c r="L1051" i="3"/>
  <c r="K1059" i="3"/>
  <c r="N968" i="3"/>
  <c r="L968" i="3"/>
  <c r="K1062" i="3"/>
  <c r="N971" i="3"/>
  <c r="L971" i="3"/>
  <c r="K1064" i="3"/>
  <c r="N973" i="3"/>
  <c r="L973" i="3"/>
  <c r="K954" i="3"/>
  <c r="N863" i="3"/>
  <c r="L863" i="3"/>
  <c r="K1042" i="3"/>
  <c r="N951" i="3"/>
  <c r="L951" i="3"/>
  <c r="K926" i="3"/>
  <c r="N835" i="3"/>
  <c r="L835" i="3"/>
  <c r="K946" i="3"/>
  <c r="N855" i="3"/>
  <c r="L855" i="3"/>
  <c r="K1048" i="3"/>
  <c r="N957" i="3"/>
  <c r="L957" i="3"/>
  <c r="K970" i="3"/>
  <c r="N879" i="3"/>
  <c r="L879" i="3"/>
  <c r="K966" i="3"/>
  <c r="N875" i="3"/>
  <c r="L875" i="3"/>
  <c r="K1066" i="3"/>
  <c r="N975" i="3"/>
  <c r="L975" i="3"/>
  <c r="K1050" i="3"/>
  <c r="N959" i="3"/>
  <c r="L959" i="3"/>
  <c r="K1054" i="3"/>
  <c r="N963" i="3"/>
  <c r="L963" i="3"/>
  <c r="K938" i="3"/>
  <c r="N847" i="3"/>
  <c r="L847" i="3"/>
  <c r="K1031" i="3"/>
  <c r="N940" i="3"/>
  <c r="L940" i="3"/>
  <c r="K1109" i="3"/>
  <c r="N1018" i="3"/>
  <c r="L1018" i="3"/>
  <c r="K1016" i="3"/>
  <c r="N925" i="3"/>
  <c r="L925" i="3"/>
  <c r="K1047" i="3"/>
  <c r="N956" i="3"/>
  <c r="L956" i="3"/>
  <c r="K1007" i="3"/>
  <c r="N916" i="3"/>
  <c r="L916" i="3"/>
  <c r="K1060" i="3"/>
  <c r="N969" i="3"/>
  <c r="L969" i="3"/>
  <c r="K1035" i="3"/>
  <c r="N944" i="3"/>
  <c r="L944" i="3"/>
  <c r="K1020" i="3"/>
  <c r="N929" i="3"/>
  <c r="L929" i="3"/>
  <c r="K950" i="3"/>
  <c r="N859" i="3"/>
  <c r="L859" i="3"/>
  <c r="K1015" i="3"/>
  <c r="N924" i="3"/>
  <c r="L924" i="3"/>
  <c r="K1056" i="3"/>
  <c r="N965" i="3"/>
  <c r="L965" i="3"/>
  <c r="K922" i="3"/>
  <c r="N831" i="3"/>
  <c r="L831" i="3"/>
  <c r="N1019" i="3"/>
  <c r="K1110" i="3"/>
  <c r="L1019" i="3"/>
  <c r="K1028" i="3"/>
  <c r="N937" i="3"/>
  <c r="L937" i="3"/>
  <c r="K1097" i="3"/>
  <c r="N1006" i="3"/>
  <c r="L1006" i="3"/>
  <c r="N795" i="3"/>
  <c r="K1008" i="3"/>
  <c r="N917" i="3"/>
  <c r="L917" i="3"/>
  <c r="L623" i="2"/>
  <c r="M624" i="2" s="1"/>
  <c r="M709" i="2"/>
  <c r="L714" i="2"/>
  <c r="M715" i="2" s="1"/>
  <c r="N763" i="2"/>
  <c r="K854" i="2"/>
  <c r="L763" i="2"/>
  <c r="K920" i="2"/>
  <c r="N829" i="2"/>
  <c r="L829" i="2"/>
  <c r="K956" i="2"/>
  <c r="N865" i="2"/>
  <c r="L865" i="2"/>
  <c r="N747" i="2"/>
  <c r="K838" i="2"/>
  <c r="L747" i="2"/>
  <c r="K968" i="2"/>
  <c r="N877" i="2"/>
  <c r="L877" i="2"/>
  <c r="K944" i="2"/>
  <c r="N853" i="2"/>
  <c r="L853" i="2"/>
  <c r="K850" i="2"/>
  <c r="N759" i="2"/>
  <c r="L759" i="2"/>
  <c r="K943" i="2"/>
  <c r="N852" i="2"/>
  <c r="L852" i="2"/>
  <c r="K858" i="2"/>
  <c r="N767" i="2"/>
  <c r="L767" i="2"/>
  <c r="K935" i="2"/>
  <c r="N844" i="2"/>
  <c r="L844" i="2"/>
  <c r="K936" i="2"/>
  <c r="N845" i="2"/>
  <c r="L845" i="2"/>
  <c r="K866" i="2"/>
  <c r="N775" i="2"/>
  <c r="L775" i="2"/>
  <c r="K934" i="2"/>
  <c r="N843" i="2"/>
  <c r="L843" i="2"/>
  <c r="K958" i="2"/>
  <c r="N867" i="2"/>
  <c r="L867" i="2"/>
  <c r="K919" i="2"/>
  <c r="N828" i="2"/>
  <c r="L828" i="2"/>
  <c r="K976" i="2"/>
  <c r="N885" i="2"/>
  <c r="L885" i="2"/>
  <c r="K939" i="2"/>
  <c r="N848" i="2"/>
  <c r="L848" i="2"/>
  <c r="N755" i="2"/>
  <c r="K846" i="2"/>
  <c r="L755" i="2"/>
  <c r="K874" i="2"/>
  <c r="N783" i="2"/>
  <c r="L783" i="2"/>
  <c r="K963" i="2"/>
  <c r="N872" i="2"/>
  <c r="L872" i="2"/>
  <c r="K931" i="2"/>
  <c r="N840" i="2"/>
  <c r="L840" i="2"/>
  <c r="K938" i="2"/>
  <c r="N847" i="2"/>
  <c r="L847" i="2"/>
  <c r="K948" i="2"/>
  <c r="N857" i="2"/>
  <c r="L857" i="2"/>
  <c r="K967" i="2"/>
  <c r="N876" i="2"/>
  <c r="L876" i="2"/>
  <c r="K930" i="2"/>
  <c r="N839" i="2"/>
  <c r="L839" i="2"/>
  <c r="K882" i="2"/>
  <c r="N791" i="2"/>
  <c r="L791" i="2"/>
  <c r="K932" i="2"/>
  <c r="N841" i="2"/>
  <c r="L841" i="2"/>
  <c r="K970" i="2"/>
  <c r="N879" i="2"/>
  <c r="L879" i="2"/>
  <c r="K826" i="2"/>
  <c r="N735" i="2"/>
  <c r="N795" i="2" s="1"/>
  <c r="L735" i="2"/>
  <c r="K954" i="2"/>
  <c r="N863" i="2"/>
  <c r="L863" i="2"/>
  <c r="K974" i="2"/>
  <c r="N883" i="2"/>
  <c r="L883" i="2"/>
  <c r="K918" i="2"/>
  <c r="N827" i="2"/>
  <c r="L827" i="2"/>
  <c r="K960" i="2"/>
  <c r="N869" i="2"/>
  <c r="L869" i="2"/>
  <c r="K964" i="2"/>
  <c r="N873" i="2"/>
  <c r="L873" i="2"/>
  <c r="K950" i="2"/>
  <c r="N859" i="2"/>
  <c r="L859" i="2"/>
  <c r="N739" i="2"/>
  <c r="K830" i="2"/>
  <c r="L739" i="2"/>
  <c r="K952" i="2"/>
  <c r="N861" i="2"/>
  <c r="L861" i="2"/>
  <c r="K842" i="2"/>
  <c r="N751" i="2"/>
  <c r="L751" i="2"/>
  <c r="N779" i="2"/>
  <c r="K870" i="2"/>
  <c r="L779" i="2"/>
  <c r="K834" i="2"/>
  <c r="N743" i="2"/>
  <c r="L743" i="2"/>
  <c r="K928" i="2"/>
  <c r="N837" i="2"/>
  <c r="L837" i="2"/>
  <c r="K946" i="2"/>
  <c r="N855" i="2"/>
  <c r="L855" i="2"/>
  <c r="K959" i="2"/>
  <c r="N868" i="2"/>
  <c r="L868" i="2"/>
  <c r="K916" i="2"/>
  <c r="N825" i="2"/>
  <c r="L825" i="2"/>
  <c r="N771" i="2"/>
  <c r="K862" i="2"/>
  <c r="L771" i="2"/>
  <c r="K975" i="2"/>
  <c r="N884" i="2"/>
  <c r="L884" i="2"/>
  <c r="K972" i="2"/>
  <c r="N881" i="2"/>
  <c r="L881" i="2"/>
  <c r="K927" i="2"/>
  <c r="N836" i="2"/>
  <c r="L836" i="2"/>
  <c r="K924" i="2"/>
  <c r="N833" i="2"/>
  <c r="L833" i="2"/>
  <c r="K926" i="2"/>
  <c r="N835" i="2"/>
  <c r="L835" i="2"/>
  <c r="K923" i="2"/>
  <c r="N832" i="2"/>
  <c r="L832" i="2"/>
  <c r="K922" i="2"/>
  <c r="N831" i="2"/>
  <c r="L831" i="2"/>
  <c r="K971" i="2"/>
  <c r="N880" i="2"/>
  <c r="L880" i="2"/>
  <c r="K940" i="2"/>
  <c r="N849" i="2"/>
  <c r="L849" i="2"/>
  <c r="K951" i="2"/>
  <c r="N860" i="2"/>
  <c r="L860" i="2"/>
  <c r="K942" i="2"/>
  <c r="N851" i="2"/>
  <c r="L851" i="2"/>
  <c r="K915" i="2"/>
  <c r="N824" i="2"/>
  <c r="L824" i="2"/>
  <c r="N787" i="2"/>
  <c r="K878" i="2"/>
  <c r="L787" i="2"/>
  <c r="K955" i="2"/>
  <c r="N864" i="2"/>
  <c r="L864" i="2"/>
  <c r="K962" i="2"/>
  <c r="N871" i="2"/>
  <c r="L871" i="2"/>
  <c r="K947" i="2"/>
  <c r="N856" i="2"/>
  <c r="L856" i="2"/>
  <c r="K966" i="2"/>
  <c r="N875" i="2"/>
  <c r="L875" i="2"/>
  <c r="M709" i="1"/>
  <c r="L714" i="1"/>
  <c r="M715" i="1" s="1"/>
  <c r="K940" i="1"/>
  <c r="N849" i="1"/>
  <c r="L849" i="1"/>
  <c r="K948" i="1"/>
  <c r="N857" i="1"/>
  <c r="L857" i="1"/>
  <c r="K1024" i="1"/>
  <c r="N933" i="1"/>
  <c r="L933" i="1"/>
  <c r="K1052" i="1"/>
  <c r="N961" i="1"/>
  <c r="L961" i="1"/>
  <c r="K871" i="1"/>
  <c r="N780" i="1"/>
  <c r="L780" i="1"/>
  <c r="K1008" i="1"/>
  <c r="N917" i="1"/>
  <c r="L917" i="1"/>
  <c r="K1060" i="1"/>
  <c r="N969" i="1"/>
  <c r="L969" i="1"/>
  <c r="K935" i="1"/>
  <c r="N844" i="1"/>
  <c r="L844" i="1"/>
  <c r="K955" i="1"/>
  <c r="N864" i="1"/>
  <c r="L864" i="1"/>
  <c r="K972" i="1"/>
  <c r="N881" i="1"/>
  <c r="L881" i="1"/>
  <c r="K919" i="1"/>
  <c r="N828" i="1"/>
  <c r="L828" i="1"/>
  <c r="K859" i="1"/>
  <c r="N768" i="1"/>
  <c r="L768" i="1"/>
  <c r="K947" i="1"/>
  <c r="N856" i="1"/>
  <c r="L856" i="1"/>
  <c r="K967" i="1"/>
  <c r="N876" i="1"/>
  <c r="L876" i="1"/>
  <c r="K1044" i="1"/>
  <c r="N953" i="1"/>
  <c r="L953" i="1"/>
  <c r="K1036" i="1"/>
  <c r="N945" i="1"/>
  <c r="L945" i="1"/>
  <c r="K923" i="1"/>
  <c r="N832" i="1"/>
  <c r="L832" i="1"/>
  <c r="K951" i="1"/>
  <c r="N860" i="1"/>
  <c r="L860" i="1"/>
  <c r="K924" i="1"/>
  <c r="N833" i="1"/>
  <c r="L833" i="1"/>
  <c r="K875" i="1"/>
  <c r="N784" i="1"/>
  <c r="L784" i="1"/>
  <c r="K1064" i="1"/>
  <c r="N973" i="1"/>
  <c r="L973" i="1"/>
  <c r="K1028" i="1"/>
  <c r="N937" i="1"/>
  <c r="L937" i="1"/>
  <c r="K932" i="1"/>
  <c r="N841" i="1"/>
  <c r="L841" i="1"/>
  <c r="K976" i="1"/>
  <c r="N885" i="1"/>
  <c r="L885" i="1"/>
  <c r="K1040" i="1"/>
  <c r="N949" i="1"/>
  <c r="L949" i="1"/>
  <c r="K964" i="1"/>
  <c r="N873" i="1"/>
  <c r="L873" i="1"/>
  <c r="K827" i="1"/>
  <c r="N736" i="1"/>
  <c r="L736" i="1"/>
  <c r="L795" i="1" s="1"/>
  <c r="K928" i="1"/>
  <c r="N837" i="1"/>
  <c r="L837" i="1"/>
  <c r="K975" i="1"/>
  <c r="N884" i="1"/>
  <c r="L884" i="1"/>
  <c r="K867" i="1"/>
  <c r="N776" i="1"/>
  <c r="L776" i="1"/>
  <c r="K1020" i="1"/>
  <c r="N929" i="1"/>
  <c r="L929" i="1"/>
  <c r="K843" i="1"/>
  <c r="N752" i="1"/>
  <c r="L752" i="1"/>
  <c r="K855" i="1"/>
  <c r="N764" i="1"/>
  <c r="L764" i="1"/>
  <c r="K1016" i="1"/>
  <c r="N925" i="1"/>
  <c r="L925" i="1"/>
  <c r="K835" i="1"/>
  <c r="N744" i="1"/>
  <c r="L744" i="1"/>
  <c r="K956" i="1"/>
  <c r="N865" i="1"/>
  <c r="L865" i="1"/>
  <c r="K963" i="1"/>
  <c r="N872" i="1"/>
  <c r="L872" i="1"/>
  <c r="K831" i="1"/>
  <c r="N740" i="1"/>
  <c r="L740" i="1"/>
  <c r="K927" i="1"/>
  <c r="N836" i="1"/>
  <c r="L836" i="1"/>
  <c r="K952" i="1"/>
  <c r="N861" i="1"/>
  <c r="L861" i="1"/>
  <c r="K879" i="1"/>
  <c r="N788" i="1"/>
  <c r="L788" i="1"/>
  <c r="K960" i="1"/>
  <c r="N869" i="1"/>
  <c r="L869" i="1"/>
  <c r="K1048" i="1"/>
  <c r="N957" i="1"/>
  <c r="L957" i="1"/>
  <c r="K968" i="1"/>
  <c r="N877" i="1"/>
  <c r="L877" i="1"/>
  <c r="K915" i="1"/>
  <c r="N824" i="1"/>
  <c r="L824" i="1"/>
  <c r="K936" i="1"/>
  <c r="N845" i="1"/>
  <c r="L845" i="1"/>
  <c r="K971" i="1"/>
  <c r="N880" i="1"/>
  <c r="L880" i="1"/>
  <c r="K959" i="1"/>
  <c r="N868" i="1"/>
  <c r="L868" i="1"/>
  <c r="K931" i="1"/>
  <c r="N840" i="1"/>
  <c r="L840" i="1"/>
  <c r="K851" i="1"/>
  <c r="N760" i="1"/>
  <c r="L760" i="1"/>
  <c r="K939" i="1"/>
  <c r="N848" i="1"/>
  <c r="L848" i="1"/>
  <c r="K944" i="1"/>
  <c r="N853" i="1"/>
  <c r="L853" i="1"/>
  <c r="K1012" i="1"/>
  <c r="N921" i="1"/>
  <c r="L921" i="1"/>
  <c r="K883" i="1"/>
  <c r="N792" i="1"/>
  <c r="L792" i="1"/>
  <c r="K1056" i="1"/>
  <c r="N965" i="1"/>
  <c r="L965" i="1"/>
  <c r="K863" i="1"/>
  <c r="N772" i="1"/>
  <c r="L772" i="1"/>
  <c r="N795" i="1"/>
  <c r="K847" i="1"/>
  <c r="N756" i="1"/>
  <c r="L756" i="1"/>
  <c r="K943" i="1"/>
  <c r="N852" i="1"/>
  <c r="L852" i="1"/>
  <c r="K920" i="1"/>
  <c r="N829" i="1"/>
  <c r="L829" i="1"/>
  <c r="K1032" i="1"/>
  <c r="N941" i="1"/>
  <c r="L941" i="1"/>
  <c r="K839" i="1"/>
  <c r="N748" i="1"/>
  <c r="L748" i="1"/>
  <c r="K916" i="1"/>
  <c r="N825" i="1"/>
  <c r="L825" i="1"/>
  <c r="K1202" i="4" l="1"/>
  <c r="N1111" i="4"/>
  <c r="L1111" i="4"/>
  <c r="K1216" i="4"/>
  <c r="N1125" i="4"/>
  <c r="L1125" i="4"/>
  <c r="K1239" i="4"/>
  <c r="N1148" i="4"/>
  <c r="L1148" i="4"/>
  <c r="K1204" i="4"/>
  <c r="N1113" i="4"/>
  <c r="L1113" i="4"/>
  <c r="K1212" i="4"/>
  <c r="N1121" i="4"/>
  <c r="L1121" i="4"/>
  <c r="K1206" i="4"/>
  <c r="N1115" i="4"/>
  <c r="L1115" i="4"/>
  <c r="K1223" i="4"/>
  <c r="N1132" i="4"/>
  <c r="L1132" i="4"/>
  <c r="K1229" i="4"/>
  <c r="N1138" i="4"/>
  <c r="L1138" i="4"/>
  <c r="K1217" i="4"/>
  <c r="N1126" i="4"/>
  <c r="L1126" i="4"/>
  <c r="K1226" i="4"/>
  <c r="N1135" i="4"/>
  <c r="L1135" i="4"/>
  <c r="K1198" i="4"/>
  <c r="N1107" i="4"/>
  <c r="L1107" i="4"/>
  <c r="K1231" i="4"/>
  <c r="N1140" i="4"/>
  <c r="L1140" i="4"/>
  <c r="K1210" i="4"/>
  <c r="N1119" i="4"/>
  <c r="L1119" i="4"/>
  <c r="K1190" i="4"/>
  <c r="N1099" i="4"/>
  <c r="L1099" i="4"/>
  <c r="K1189" i="4"/>
  <c r="N1098" i="4"/>
  <c r="L1098" i="4"/>
  <c r="N1068" i="4"/>
  <c r="K1220" i="4"/>
  <c r="N1129" i="4"/>
  <c r="L1129" i="4"/>
  <c r="K1230" i="4"/>
  <c r="N1139" i="4"/>
  <c r="L1139" i="4"/>
  <c r="K1191" i="4"/>
  <c r="N1100" i="4"/>
  <c r="L1100" i="4"/>
  <c r="K1218" i="4"/>
  <c r="N1127" i="4"/>
  <c r="L1127" i="4"/>
  <c r="K1245" i="4"/>
  <c r="N1154" i="4"/>
  <c r="L1154" i="4"/>
  <c r="K1214" i="4"/>
  <c r="N1123" i="4"/>
  <c r="L1123" i="4"/>
  <c r="K1196" i="4"/>
  <c r="N1105" i="4"/>
  <c r="L1105" i="4"/>
  <c r="K1197" i="4"/>
  <c r="N1106" i="4"/>
  <c r="L1106" i="4"/>
  <c r="K1200" i="4"/>
  <c r="N1109" i="4"/>
  <c r="L1109" i="4"/>
  <c r="K1247" i="4"/>
  <c r="N1156" i="4"/>
  <c r="L1156" i="4"/>
  <c r="K1244" i="4"/>
  <c r="N1153" i="4"/>
  <c r="L1153" i="4"/>
  <c r="K1195" i="4"/>
  <c r="N1104" i="4"/>
  <c r="L1104" i="4"/>
  <c r="K1188" i="4"/>
  <c r="N1097" i="4"/>
  <c r="L1097" i="4"/>
  <c r="K1227" i="4"/>
  <c r="N1136" i="4"/>
  <c r="L1136" i="4"/>
  <c r="K1225" i="4"/>
  <c r="N1134" i="4"/>
  <c r="L1134" i="4"/>
  <c r="K1232" i="4"/>
  <c r="N1141" i="4"/>
  <c r="L1141" i="4"/>
  <c r="K1237" i="4"/>
  <c r="N1146" i="4"/>
  <c r="L1146" i="4"/>
  <c r="K1211" i="4"/>
  <c r="N1120" i="4"/>
  <c r="L1120" i="4"/>
  <c r="K1233" i="4"/>
  <c r="N1142" i="4"/>
  <c r="L1142" i="4"/>
  <c r="M982" i="4"/>
  <c r="L987" i="4"/>
  <c r="M988" i="4" s="1"/>
  <c r="K1199" i="4"/>
  <c r="N1108" i="4"/>
  <c r="L1108" i="4"/>
  <c r="K1222" i="4"/>
  <c r="N1131" i="4"/>
  <c r="L1131" i="4"/>
  <c r="K1221" i="4"/>
  <c r="N1130" i="4"/>
  <c r="L1130" i="4"/>
  <c r="K1240" i="4"/>
  <c r="N1149" i="4"/>
  <c r="L1149" i="4"/>
  <c r="K1228" i="4"/>
  <c r="N1137" i="4"/>
  <c r="L1137" i="4"/>
  <c r="K1238" i="4"/>
  <c r="N1147" i="4"/>
  <c r="L1147" i="4"/>
  <c r="K1192" i="4"/>
  <c r="N1101" i="4"/>
  <c r="L1101" i="4"/>
  <c r="K1209" i="4"/>
  <c r="N1118" i="4"/>
  <c r="L1118" i="4"/>
  <c r="K1193" i="4"/>
  <c r="N1102" i="4"/>
  <c r="L1102" i="4"/>
  <c r="K1242" i="4"/>
  <c r="N1151" i="4"/>
  <c r="L1151" i="4"/>
  <c r="K1249" i="4"/>
  <c r="N1158" i="4"/>
  <c r="L1158" i="4"/>
  <c r="K1213" i="4"/>
  <c r="N1122" i="4"/>
  <c r="L1122" i="4"/>
  <c r="K1201" i="4"/>
  <c r="N1110" i="4"/>
  <c r="L1110" i="4"/>
  <c r="K1243" i="4"/>
  <c r="N1152" i="4"/>
  <c r="L1152" i="4"/>
  <c r="K1205" i="4"/>
  <c r="N1114" i="4"/>
  <c r="L1114" i="4"/>
  <c r="K1235" i="4"/>
  <c r="N1144" i="4"/>
  <c r="L1144" i="4"/>
  <c r="K1219" i="4"/>
  <c r="N1128" i="4"/>
  <c r="L1128" i="4"/>
  <c r="K1248" i="4"/>
  <c r="N1157" i="4"/>
  <c r="L1157" i="4"/>
  <c r="K1215" i="4"/>
  <c r="N1124" i="4"/>
  <c r="L1124" i="4"/>
  <c r="K1194" i="4"/>
  <c r="N1103" i="4"/>
  <c r="L1103" i="4"/>
  <c r="K1203" i="4"/>
  <c r="N1112" i="4"/>
  <c r="L1112" i="4"/>
  <c r="K1208" i="4"/>
  <c r="N1117" i="4"/>
  <c r="L1117" i="4"/>
  <c r="K1246" i="4"/>
  <c r="N1155" i="4"/>
  <c r="L1155" i="4"/>
  <c r="L1068" i="4"/>
  <c r="K1241" i="4"/>
  <c r="N1150" i="4"/>
  <c r="L1150" i="4"/>
  <c r="K1236" i="4"/>
  <c r="N1145" i="4"/>
  <c r="L1145" i="4"/>
  <c r="K1207" i="4"/>
  <c r="N1116" i="4"/>
  <c r="L1116" i="4"/>
  <c r="K1234" i="4"/>
  <c r="N1143" i="4"/>
  <c r="L1143" i="4"/>
  <c r="K1224" i="4"/>
  <c r="N1133" i="4"/>
  <c r="L1133" i="4"/>
  <c r="L805" i="3"/>
  <c r="M806" i="3" s="1"/>
  <c r="K1041" i="3"/>
  <c r="N950" i="3"/>
  <c r="L950" i="3"/>
  <c r="K1122" i="3"/>
  <c r="N1031" i="3"/>
  <c r="L1031" i="3"/>
  <c r="K1057" i="3"/>
  <c r="N966" i="3"/>
  <c r="L966" i="3"/>
  <c r="K1153" i="3"/>
  <c r="N1062" i="3"/>
  <c r="L1062" i="3"/>
  <c r="K1102" i="3"/>
  <c r="N1011" i="3"/>
  <c r="L1011" i="3"/>
  <c r="K1188" i="3"/>
  <c r="N1097" i="3"/>
  <c r="L1097" i="3"/>
  <c r="K1147" i="3"/>
  <c r="N1056" i="3"/>
  <c r="L1056" i="3"/>
  <c r="N1035" i="3"/>
  <c r="K1126" i="3"/>
  <c r="L1035" i="3"/>
  <c r="K1107" i="3"/>
  <c r="N1016" i="3"/>
  <c r="L1016" i="3"/>
  <c r="K1141" i="3"/>
  <c r="N1050" i="3"/>
  <c r="L1050" i="3"/>
  <c r="K1201" i="3"/>
  <c r="N1110" i="3"/>
  <c r="L1110" i="3"/>
  <c r="L922" i="3"/>
  <c r="K1013" i="3"/>
  <c r="N922" i="3"/>
  <c r="K1111" i="3"/>
  <c r="N1020" i="3"/>
  <c r="L1020" i="3"/>
  <c r="K1138" i="3"/>
  <c r="N1047" i="3"/>
  <c r="L1047" i="3"/>
  <c r="L938" i="3"/>
  <c r="K1029" i="3"/>
  <c r="N938" i="3"/>
  <c r="L970" i="3"/>
  <c r="K1061" i="3"/>
  <c r="N970" i="3"/>
  <c r="K1133" i="3"/>
  <c r="N1042" i="3"/>
  <c r="L1042" i="3"/>
  <c r="K1150" i="3"/>
  <c r="N1059" i="3"/>
  <c r="L1059" i="3"/>
  <c r="N886" i="3"/>
  <c r="K1103" i="3"/>
  <c r="N1012" i="3"/>
  <c r="L1012" i="3"/>
  <c r="N1039" i="3"/>
  <c r="K1130" i="3"/>
  <c r="L1039" i="3"/>
  <c r="K1131" i="3"/>
  <c r="N1040" i="3"/>
  <c r="L1040" i="3"/>
  <c r="N1067" i="3"/>
  <c r="K1158" i="3"/>
  <c r="L1067" i="3"/>
  <c r="K1123" i="3"/>
  <c r="N1032" i="3"/>
  <c r="L1032" i="3"/>
  <c r="K1192" i="3"/>
  <c r="N1101" i="3"/>
  <c r="L1101" i="3"/>
  <c r="N1023" i="3"/>
  <c r="K1114" i="3"/>
  <c r="L1023" i="3"/>
  <c r="K1212" i="3"/>
  <c r="N1121" i="3"/>
  <c r="L1121" i="3"/>
  <c r="N1007" i="3"/>
  <c r="K1098" i="3"/>
  <c r="L1007" i="3"/>
  <c r="L926" i="3"/>
  <c r="K1017" i="3"/>
  <c r="N926" i="3"/>
  <c r="L918" i="3"/>
  <c r="K1009" i="3"/>
  <c r="N918" i="3"/>
  <c r="N977" i="3" s="1"/>
  <c r="K1129" i="3"/>
  <c r="N1038" i="3"/>
  <c r="L1038" i="3"/>
  <c r="K1154" i="3"/>
  <c r="N1063" i="3"/>
  <c r="L1063" i="3"/>
  <c r="N1027" i="3"/>
  <c r="K1118" i="3"/>
  <c r="L1027" i="3"/>
  <c r="K1065" i="3"/>
  <c r="N974" i="3"/>
  <c r="L974" i="3"/>
  <c r="K1127" i="3"/>
  <c r="N1036" i="3"/>
  <c r="L1036" i="3"/>
  <c r="N1043" i="3"/>
  <c r="K1134" i="3"/>
  <c r="L1043" i="3"/>
  <c r="K1119" i="3"/>
  <c r="N1028" i="3"/>
  <c r="L1028" i="3"/>
  <c r="K1106" i="3"/>
  <c r="N1015" i="3"/>
  <c r="L1015" i="3"/>
  <c r="K1151" i="3"/>
  <c r="N1060" i="3"/>
  <c r="L1060" i="3"/>
  <c r="K1200" i="3"/>
  <c r="N1109" i="3"/>
  <c r="L1109" i="3"/>
  <c r="K1157" i="3"/>
  <c r="N1066" i="3"/>
  <c r="L1066" i="3"/>
  <c r="L946" i="3"/>
  <c r="K1037" i="3"/>
  <c r="N946" i="3"/>
  <c r="K1155" i="3"/>
  <c r="N1064" i="3"/>
  <c r="L1064" i="3"/>
  <c r="K1233" i="3"/>
  <c r="N1142" i="3"/>
  <c r="L1142" i="3"/>
  <c r="N1055" i="3"/>
  <c r="K1146" i="3"/>
  <c r="L1055" i="3"/>
  <c r="K1208" i="3"/>
  <c r="N1117" i="3"/>
  <c r="L1117" i="3"/>
  <c r="K1115" i="3"/>
  <c r="N1024" i="3"/>
  <c r="L1024" i="3"/>
  <c r="K1196" i="3"/>
  <c r="N1105" i="3"/>
  <c r="L1105" i="3"/>
  <c r="K1204" i="3"/>
  <c r="N1113" i="3"/>
  <c r="L1113" i="3"/>
  <c r="K1125" i="3"/>
  <c r="N1034" i="3"/>
  <c r="L1034" i="3"/>
  <c r="K1049" i="3"/>
  <c r="N958" i="3"/>
  <c r="L958" i="3"/>
  <c r="K1137" i="3"/>
  <c r="N1046" i="3"/>
  <c r="L1046" i="3"/>
  <c r="K1099" i="3"/>
  <c r="N1008" i="3"/>
  <c r="L1008" i="3"/>
  <c r="K1145" i="3"/>
  <c r="N1054" i="3"/>
  <c r="L1054" i="3"/>
  <c r="K1139" i="3"/>
  <c r="N1048" i="3"/>
  <c r="L1048" i="3"/>
  <c r="K1045" i="3"/>
  <c r="N954" i="3"/>
  <c r="L954" i="3"/>
  <c r="L886" i="3"/>
  <c r="L930" i="3"/>
  <c r="K1021" i="3"/>
  <c r="N930" i="3"/>
  <c r="K1053" i="3"/>
  <c r="N962" i="3"/>
  <c r="L962" i="3"/>
  <c r="K1149" i="3"/>
  <c r="N1058" i="3"/>
  <c r="L1058" i="3"/>
  <c r="L934" i="3"/>
  <c r="K1025" i="3"/>
  <c r="N934" i="3"/>
  <c r="L942" i="3"/>
  <c r="K1033" i="3"/>
  <c r="N942" i="3"/>
  <c r="K1135" i="3"/>
  <c r="N1044" i="3"/>
  <c r="L1044" i="3"/>
  <c r="K1143" i="3"/>
  <c r="N1052" i="3"/>
  <c r="L1052" i="3"/>
  <c r="L795" i="2"/>
  <c r="M800" i="2" s="1"/>
  <c r="K1031" i="2"/>
  <c r="N940" i="2"/>
  <c r="L940" i="2"/>
  <c r="K1017" i="2"/>
  <c r="N926" i="2"/>
  <c r="L926" i="2"/>
  <c r="L975" i="2"/>
  <c r="N975" i="2"/>
  <c r="K1066" i="2"/>
  <c r="K1037" i="2"/>
  <c r="N946" i="2"/>
  <c r="L946" i="2"/>
  <c r="L870" i="2"/>
  <c r="N870" i="2"/>
  <c r="K961" i="2"/>
  <c r="K1045" i="2"/>
  <c r="N954" i="2"/>
  <c r="L954" i="2"/>
  <c r="L882" i="2"/>
  <c r="K973" i="2"/>
  <c r="N882" i="2"/>
  <c r="K1029" i="2"/>
  <c r="N938" i="2"/>
  <c r="L938" i="2"/>
  <c r="L939" i="2"/>
  <c r="K1030" i="2"/>
  <c r="N939" i="2"/>
  <c r="K1025" i="2"/>
  <c r="N934" i="2"/>
  <c r="L934" i="2"/>
  <c r="L858" i="2"/>
  <c r="K949" i="2"/>
  <c r="N858" i="2"/>
  <c r="K1059" i="2"/>
  <c r="N968" i="2"/>
  <c r="L968" i="2"/>
  <c r="L854" i="2"/>
  <c r="N854" i="2"/>
  <c r="K945" i="2"/>
  <c r="L955" i="2"/>
  <c r="K1046" i="2"/>
  <c r="N955" i="2"/>
  <c r="L951" i="2"/>
  <c r="K1042" i="2"/>
  <c r="N951" i="2"/>
  <c r="L923" i="2"/>
  <c r="K1014" i="2"/>
  <c r="N923" i="2"/>
  <c r="K1063" i="2"/>
  <c r="N972" i="2"/>
  <c r="L972" i="2"/>
  <c r="L959" i="2"/>
  <c r="N959" i="2"/>
  <c r="K1050" i="2"/>
  <c r="L830" i="2"/>
  <c r="K921" i="2"/>
  <c r="N830" i="2"/>
  <c r="K1041" i="2"/>
  <c r="N950" i="2"/>
  <c r="L950" i="2"/>
  <c r="K1065" i="2"/>
  <c r="N974" i="2"/>
  <c r="L974" i="2"/>
  <c r="K1023" i="2"/>
  <c r="N932" i="2"/>
  <c r="L932" i="2"/>
  <c r="K1039" i="2"/>
  <c r="N948" i="2"/>
  <c r="L948" i="2"/>
  <c r="K1049" i="2"/>
  <c r="N958" i="2"/>
  <c r="L958" i="2"/>
  <c r="L935" i="2"/>
  <c r="K1026" i="2"/>
  <c r="N935" i="2"/>
  <c r="K1035" i="2"/>
  <c r="N944" i="2"/>
  <c r="L944" i="2"/>
  <c r="K1057" i="2"/>
  <c r="N966" i="2"/>
  <c r="L966" i="2"/>
  <c r="L927" i="2"/>
  <c r="N927" i="2"/>
  <c r="K1018" i="2"/>
  <c r="L862" i="2"/>
  <c r="K953" i="2"/>
  <c r="N862" i="2"/>
  <c r="K1007" i="2"/>
  <c r="N916" i="2"/>
  <c r="L916" i="2"/>
  <c r="L834" i="2"/>
  <c r="K925" i="2"/>
  <c r="N834" i="2"/>
  <c r="K1009" i="2"/>
  <c r="N918" i="2"/>
  <c r="L918" i="2"/>
  <c r="K1061" i="2"/>
  <c r="N970" i="2"/>
  <c r="L970" i="2"/>
  <c r="L967" i="2"/>
  <c r="K1058" i="2"/>
  <c r="N967" i="2"/>
  <c r="L963" i="2"/>
  <c r="K1054" i="2"/>
  <c r="N963" i="2"/>
  <c r="L874" i="2"/>
  <c r="K965" i="2"/>
  <c r="N874" i="2"/>
  <c r="L919" i="2"/>
  <c r="K1010" i="2"/>
  <c r="N919" i="2"/>
  <c r="K1027" i="2"/>
  <c r="N936" i="2"/>
  <c r="L936" i="2"/>
  <c r="L850" i="2"/>
  <c r="K941" i="2"/>
  <c r="N850" i="2"/>
  <c r="K1011" i="2"/>
  <c r="N920" i="2"/>
  <c r="L920" i="2"/>
  <c r="L842" i="2"/>
  <c r="N842" i="2"/>
  <c r="K933" i="2"/>
  <c r="K1055" i="2"/>
  <c r="N964" i="2"/>
  <c r="L964" i="2"/>
  <c r="L846" i="2"/>
  <c r="K937" i="2"/>
  <c r="N846" i="2"/>
  <c r="K1053" i="2"/>
  <c r="N962" i="2"/>
  <c r="L962" i="2"/>
  <c r="K1033" i="2"/>
  <c r="N942" i="2"/>
  <c r="L942" i="2"/>
  <c r="K1013" i="2"/>
  <c r="N922" i="2"/>
  <c r="L922" i="2"/>
  <c r="L947" i="2"/>
  <c r="K1038" i="2"/>
  <c r="N947" i="2"/>
  <c r="L878" i="2"/>
  <c r="K969" i="2"/>
  <c r="N878" i="2"/>
  <c r="L915" i="2"/>
  <c r="K1006" i="2"/>
  <c r="N915" i="2"/>
  <c r="L971" i="2"/>
  <c r="K1062" i="2"/>
  <c r="N971" i="2"/>
  <c r="K1015" i="2"/>
  <c r="N924" i="2"/>
  <c r="L924" i="2"/>
  <c r="K1019" i="2"/>
  <c r="N928" i="2"/>
  <c r="L928" i="2"/>
  <c r="K1043" i="2"/>
  <c r="N952" i="2"/>
  <c r="L952" i="2"/>
  <c r="K1051" i="2"/>
  <c r="N960" i="2"/>
  <c r="L960" i="2"/>
  <c r="L826" i="2"/>
  <c r="K917" i="2"/>
  <c r="N826" i="2"/>
  <c r="N886" i="2" s="1"/>
  <c r="K1021" i="2"/>
  <c r="N930" i="2"/>
  <c r="L930" i="2"/>
  <c r="L931" i="2"/>
  <c r="K1022" i="2"/>
  <c r="N931" i="2"/>
  <c r="K1067" i="2"/>
  <c r="N976" i="2"/>
  <c r="L976" i="2"/>
  <c r="L866" i="2"/>
  <c r="K957" i="2"/>
  <c r="N866" i="2"/>
  <c r="L943" i="2"/>
  <c r="N943" i="2"/>
  <c r="K1034" i="2"/>
  <c r="L838" i="2"/>
  <c r="N838" i="2"/>
  <c r="K929" i="2"/>
  <c r="K1047" i="2"/>
  <c r="N956" i="2"/>
  <c r="L956" i="2"/>
  <c r="M800" i="1"/>
  <c r="L805" i="1"/>
  <c r="M806" i="1" s="1"/>
  <c r="K1022" i="1"/>
  <c r="N931" i="1"/>
  <c r="L931" i="1"/>
  <c r="K970" i="1"/>
  <c r="N879" i="1"/>
  <c r="L879" i="1"/>
  <c r="K946" i="1"/>
  <c r="N855" i="1"/>
  <c r="L855" i="1"/>
  <c r="K1131" i="1"/>
  <c r="N1040" i="1"/>
  <c r="L1040" i="1"/>
  <c r="N1064" i="1"/>
  <c r="K1155" i="1"/>
  <c r="L1064" i="1"/>
  <c r="N923" i="1"/>
  <c r="K1014" i="1"/>
  <c r="L923" i="1"/>
  <c r="K950" i="1"/>
  <c r="N859" i="1"/>
  <c r="L859" i="1"/>
  <c r="K1011" i="1"/>
  <c r="N920" i="1"/>
  <c r="L920" i="1"/>
  <c r="K974" i="1"/>
  <c r="N883" i="1"/>
  <c r="L883" i="1"/>
  <c r="K942" i="1"/>
  <c r="N851" i="1"/>
  <c r="L851" i="1"/>
  <c r="K1027" i="1"/>
  <c r="N936" i="1"/>
  <c r="L936" i="1"/>
  <c r="K1051" i="1"/>
  <c r="N960" i="1"/>
  <c r="L960" i="1"/>
  <c r="K922" i="1"/>
  <c r="N831" i="1"/>
  <c r="N886" i="1" s="1"/>
  <c r="L831" i="1"/>
  <c r="K1107" i="1"/>
  <c r="N1016" i="1"/>
  <c r="L1016" i="1"/>
  <c r="K958" i="1"/>
  <c r="N867" i="1"/>
  <c r="L867" i="1"/>
  <c r="K1055" i="1"/>
  <c r="N964" i="1"/>
  <c r="L964" i="1"/>
  <c r="N1028" i="1"/>
  <c r="K1119" i="1"/>
  <c r="L1028" i="1"/>
  <c r="K1042" i="1"/>
  <c r="N951" i="1"/>
  <c r="L951" i="1"/>
  <c r="K1038" i="1"/>
  <c r="N947" i="1"/>
  <c r="L947" i="1"/>
  <c r="N955" i="1"/>
  <c r="K1046" i="1"/>
  <c r="L955" i="1"/>
  <c r="K962" i="1"/>
  <c r="N871" i="1"/>
  <c r="L871" i="1"/>
  <c r="K1031" i="1"/>
  <c r="N940" i="1"/>
  <c r="L940" i="1"/>
  <c r="K1143" i="1"/>
  <c r="N1052" i="1"/>
  <c r="L1052" i="1"/>
  <c r="K1123" i="1"/>
  <c r="N1032" i="1"/>
  <c r="L1032" i="1"/>
  <c r="K1147" i="1"/>
  <c r="N1056" i="1"/>
  <c r="L1056" i="1"/>
  <c r="N939" i="1"/>
  <c r="K1030" i="1"/>
  <c r="L939" i="1"/>
  <c r="N971" i="1"/>
  <c r="K1062" i="1"/>
  <c r="L971" i="1"/>
  <c r="K1139" i="1"/>
  <c r="N1048" i="1"/>
  <c r="L1048" i="1"/>
  <c r="K1018" i="1"/>
  <c r="N927" i="1"/>
  <c r="L927" i="1"/>
  <c r="K926" i="1"/>
  <c r="N835" i="1"/>
  <c r="L835" i="1"/>
  <c r="K1111" i="1"/>
  <c r="N1020" i="1"/>
  <c r="L1020" i="1"/>
  <c r="K918" i="1"/>
  <c r="N827" i="1"/>
  <c r="L827" i="1"/>
  <c r="K1023" i="1"/>
  <c r="N932" i="1"/>
  <c r="L932" i="1"/>
  <c r="K1015" i="1"/>
  <c r="N924" i="1"/>
  <c r="L924" i="1"/>
  <c r="K1058" i="1"/>
  <c r="N967" i="1"/>
  <c r="L967" i="1"/>
  <c r="K1063" i="1"/>
  <c r="N972" i="1"/>
  <c r="L972" i="1"/>
  <c r="N1008" i="1"/>
  <c r="K1099" i="1"/>
  <c r="L1008" i="1"/>
  <c r="K1039" i="1"/>
  <c r="N948" i="1"/>
  <c r="L948" i="1"/>
  <c r="K1007" i="1"/>
  <c r="N916" i="1"/>
  <c r="L916" i="1"/>
  <c r="K1034" i="1"/>
  <c r="N943" i="1"/>
  <c r="L943" i="1"/>
  <c r="N1012" i="1"/>
  <c r="K1103" i="1"/>
  <c r="L1012" i="1"/>
  <c r="K1006" i="1"/>
  <c r="N915" i="1"/>
  <c r="L915" i="1"/>
  <c r="K1054" i="1"/>
  <c r="N963" i="1"/>
  <c r="L963" i="1"/>
  <c r="K1066" i="1"/>
  <c r="N975" i="1"/>
  <c r="L975" i="1"/>
  <c r="K1026" i="1"/>
  <c r="N935" i="1"/>
  <c r="L935" i="1"/>
  <c r="K930" i="1"/>
  <c r="N839" i="1"/>
  <c r="L839" i="1"/>
  <c r="K938" i="1"/>
  <c r="N847" i="1"/>
  <c r="L847" i="1"/>
  <c r="L886" i="1" s="1"/>
  <c r="K954" i="1"/>
  <c r="N863" i="1"/>
  <c r="L863" i="1"/>
  <c r="K1035" i="1"/>
  <c r="N944" i="1"/>
  <c r="L944" i="1"/>
  <c r="K1050" i="1"/>
  <c r="N959" i="1"/>
  <c r="L959" i="1"/>
  <c r="K1059" i="1"/>
  <c r="N968" i="1"/>
  <c r="L968" i="1"/>
  <c r="K1043" i="1"/>
  <c r="N952" i="1"/>
  <c r="L952" i="1"/>
  <c r="K1047" i="1"/>
  <c r="N956" i="1"/>
  <c r="L956" i="1"/>
  <c r="K934" i="1"/>
  <c r="N843" i="1"/>
  <c r="L843" i="1"/>
  <c r="K1019" i="1"/>
  <c r="N928" i="1"/>
  <c r="L928" i="1"/>
  <c r="K1067" i="1"/>
  <c r="N976" i="1"/>
  <c r="L976" i="1"/>
  <c r="K966" i="1"/>
  <c r="N875" i="1"/>
  <c r="L875" i="1"/>
  <c r="K1127" i="1"/>
  <c r="N1036" i="1"/>
  <c r="L1036" i="1"/>
  <c r="N1044" i="1"/>
  <c r="K1135" i="1"/>
  <c r="L1044" i="1"/>
  <c r="K1010" i="1"/>
  <c r="N919" i="1"/>
  <c r="L919" i="1"/>
  <c r="K1151" i="1"/>
  <c r="N1060" i="1"/>
  <c r="L1060" i="1"/>
  <c r="N1024" i="1"/>
  <c r="K1115" i="1"/>
  <c r="L1024" i="1"/>
  <c r="K1325" i="4" l="1"/>
  <c r="N1234" i="4"/>
  <c r="L1234" i="4"/>
  <c r="K1299" i="4"/>
  <c r="N1208" i="4"/>
  <c r="L1208" i="4"/>
  <c r="K1339" i="4"/>
  <c r="N1248" i="4"/>
  <c r="L1248" i="4"/>
  <c r="K1333" i="4"/>
  <c r="N1242" i="4"/>
  <c r="L1242" i="4"/>
  <c r="K1329" i="4"/>
  <c r="N1238" i="4"/>
  <c r="L1238" i="4"/>
  <c r="K1313" i="4"/>
  <c r="N1222" i="4"/>
  <c r="L1222" i="4"/>
  <c r="L1159" i="4"/>
  <c r="K1315" i="4"/>
  <c r="N1224" i="4"/>
  <c r="L1224" i="4"/>
  <c r="K1332" i="4"/>
  <c r="N1241" i="4"/>
  <c r="L1241" i="4"/>
  <c r="K1337" i="4"/>
  <c r="N1246" i="4"/>
  <c r="L1246" i="4"/>
  <c r="K1306" i="4"/>
  <c r="N1215" i="4"/>
  <c r="L1215" i="4"/>
  <c r="K1296" i="4"/>
  <c r="N1205" i="4"/>
  <c r="L1205" i="4"/>
  <c r="K1340" i="4"/>
  <c r="N1249" i="4"/>
  <c r="L1249" i="4"/>
  <c r="K1283" i="4"/>
  <c r="N1192" i="4"/>
  <c r="L1192" i="4"/>
  <c r="K1312" i="4"/>
  <c r="N1221" i="4"/>
  <c r="L1221" i="4"/>
  <c r="K1323" i="4"/>
  <c r="N1232" i="4"/>
  <c r="L1232" i="4"/>
  <c r="N1159" i="4"/>
  <c r="K1286" i="4"/>
  <c r="N1195" i="4"/>
  <c r="L1195" i="4"/>
  <c r="K1288" i="4"/>
  <c r="N1197" i="4"/>
  <c r="L1197" i="4"/>
  <c r="K1309" i="4"/>
  <c r="N1218" i="4"/>
  <c r="L1218" i="4"/>
  <c r="K1281" i="4"/>
  <c r="N1190" i="4"/>
  <c r="L1190" i="4"/>
  <c r="K1317" i="4"/>
  <c r="N1226" i="4"/>
  <c r="L1226" i="4"/>
  <c r="K1297" i="4"/>
  <c r="N1206" i="4"/>
  <c r="L1206" i="4"/>
  <c r="K1307" i="4"/>
  <c r="N1216" i="4"/>
  <c r="L1216" i="4"/>
  <c r="K1327" i="4"/>
  <c r="N1236" i="4"/>
  <c r="L1236" i="4"/>
  <c r="K1326" i="4"/>
  <c r="N1235" i="4"/>
  <c r="L1235" i="4"/>
  <c r="K1300" i="4"/>
  <c r="N1209" i="4"/>
  <c r="L1209" i="4"/>
  <c r="K1331" i="4"/>
  <c r="N1240" i="4"/>
  <c r="L1240" i="4"/>
  <c r="K1328" i="4"/>
  <c r="N1237" i="4"/>
  <c r="L1237" i="4"/>
  <c r="K1291" i="4"/>
  <c r="N1200" i="4"/>
  <c r="L1200" i="4"/>
  <c r="K1336" i="4"/>
  <c r="N1245" i="4"/>
  <c r="L1245" i="4"/>
  <c r="K1311" i="4"/>
  <c r="N1220" i="4"/>
  <c r="L1220" i="4"/>
  <c r="K1280" i="4"/>
  <c r="N1189" i="4"/>
  <c r="L1189" i="4"/>
  <c r="K1289" i="4"/>
  <c r="N1198" i="4"/>
  <c r="L1198" i="4"/>
  <c r="K1314" i="4"/>
  <c r="N1223" i="4"/>
  <c r="L1223" i="4"/>
  <c r="K1330" i="4"/>
  <c r="N1239" i="4"/>
  <c r="L1239" i="4"/>
  <c r="M1073" i="4"/>
  <c r="L1078" i="4"/>
  <c r="M1079" i="4" s="1"/>
  <c r="K1285" i="4"/>
  <c r="N1194" i="4"/>
  <c r="L1194" i="4"/>
  <c r="K1304" i="4"/>
  <c r="N1213" i="4"/>
  <c r="L1213" i="4"/>
  <c r="K1279" i="4"/>
  <c r="N1188" i="4"/>
  <c r="L1188" i="4"/>
  <c r="K1298" i="4"/>
  <c r="N1207" i="4"/>
  <c r="L1207" i="4"/>
  <c r="K1294" i="4"/>
  <c r="N1203" i="4"/>
  <c r="L1203" i="4"/>
  <c r="K1310" i="4"/>
  <c r="N1219" i="4"/>
  <c r="L1219" i="4"/>
  <c r="K1292" i="4"/>
  <c r="N1201" i="4"/>
  <c r="L1201" i="4"/>
  <c r="K1284" i="4"/>
  <c r="N1193" i="4"/>
  <c r="L1193" i="4"/>
  <c r="K1319" i="4"/>
  <c r="N1228" i="4"/>
  <c r="L1228" i="4"/>
  <c r="K1290" i="4"/>
  <c r="N1199" i="4"/>
  <c r="L1199" i="4"/>
  <c r="K1302" i="4"/>
  <c r="N1211" i="4"/>
  <c r="L1211" i="4"/>
  <c r="K1318" i="4"/>
  <c r="N1227" i="4"/>
  <c r="L1227" i="4"/>
  <c r="K1338" i="4"/>
  <c r="N1247" i="4"/>
  <c r="L1247" i="4"/>
  <c r="K1305" i="4"/>
  <c r="N1214" i="4"/>
  <c r="L1214" i="4"/>
  <c r="K1321" i="4"/>
  <c r="N1230" i="4"/>
  <c r="L1230" i="4"/>
  <c r="K1322" i="4"/>
  <c r="N1231" i="4"/>
  <c r="L1231" i="4"/>
  <c r="K1320" i="4"/>
  <c r="N1229" i="4"/>
  <c r="L1229" i="4"/>
  <c r="K1295" i="4"/>
  <c r="N1204" i="4"/>
  <c r="L1204" i="4"/>
  <c r="K1334" i="4"/>
  <c r="N1243" i="4"/>
  <c r="L1243" i="4"/>
  <c r="K1324" i="4"/>
  <c r="N1233" i="4"/>
  <c r="L1233" i="4"/>
  <c r="K1316" i="4"/>
  <c r="N1225" i="4"/>
  <c r="L1225" i="4"/>
  <c r="K1335" i="4"/>
  <c r="N1244" i="4"/>
  <c r="L1244" i="4"/>
  <c r="K1287" i="4"/>
  <c r="N1196" i="4"/>
  <c r="L1196" i="4"/>
  <c r="K1282" i="4"/>
  <c r="N1191" i="4"/>
  <c r="L1191" i="4"/>
  <c r="K1301" i="4"/>
  <c r="N1210" i="4"/>
  <c r="L1210" i="4"/>
  <c r="K1308" i="4"/>
  <c r="N1217" i="4"/>
  <c r="L1217" i="4"/>
  <c r="K1303" i="4"/>
  <c r="N1212" i="4"/>
  <c r="L1212" i="4"/>
  <c r="K1293" i="4"/>
  <c r="N1202" i="4"/>
  <c r="L1202" i="4"/>
  <c r="L977" i="3"/>
  <c r="M982" i="3" s="1"/>
  <c r="K1228" i="3"/>
  <c r="N1137" i="3"/>
  <c r="L1137" i="3"/>
  <c r="K1324" i="3"/>
  <c r="N1233" i="3"/>
  <c r="L1233" i="3"/>
  <c r="N1200" i="3"/>
  <c r="K1291" i="3"/>
  <c r="L1200" i="3"/>
  <c r="K1218" i="3"/>
  <c r="N1127" i="3"/>
  <c r="L1127" i="3"/>
  <c r="K1224" i="3"/>
  <c r="N1133" i="3"/>
  <c r="L1133" i="3"/>
  <c r="K1202" i="3"/>
  <c r="N1111" i="3"/>
  <c r="L1111" i="3"/>
  <c r="K1193" i="3"/>
  <c r="N1102" i="3"/>
  <c r="L1102" i="3"/>
  <c r="K1132" i="3"/>
  <c r="N1041" i="3"/>
  <c r="L1041" i="3"/>
  <c r="K1226" i="3"/>
  <c r="N1135" i="3"/>
  <c r="L1135" i="3"/>
  <c r="K1144" i="3"/>
  <c r="N1053" i="3"/>
  <c r="L1053" i="3"/>
  <c r="L896" i="3"/>
  <c r="M897" i="3" s="1"/>
  <c r="M891" i="3"/>
  <c r="K1190" i="3"/>
  <c r="N1099" i="3"/>
  <c r="L1099" i="3"/>
  <c r="N1204" i="3"/>
  <c r="K1295" i="3"/>
  <c r="L1204" i="3"/>
  <c r="K1128" i="3"/>
  <c r="N1037" i="3"/>
  <c r="L1037" i="3"/>
  <c r="K1248" i="3"/>
  <c r="N1157" i="3"/>
  <c r="L1157" i="3"/>
  <c r="K1210" i="3"/>
  <c r="N1119" i="3"/>
  <c r="L1119" i="3"/>
  <c r="K1209" i="3"/>
  <c r="N1118" i="3"/>
  <c r="L1118" i="3"/>
  <c r="K1245" i="3"/>
  <c r="N1154" i="3"/>
  <c r="L1154" i="3"/>
  <c r="K1108" i="3"/>
  <c r="N1017" i="3"/>
  <c r="N1068" i="3" s="1"/>
  <c r="L1017" i="3"/>
  <c r="K1214" i="3"/>
  <c r="N1123" i="3"/>
  <c r="L1123" i="3"/>
  <c r="K1221" i="3"/>
  <c r="N1130" i="3"/>
  <c r="L1130" i="3"/>
  <c r="K1194" i="3"/>
  <c r="N1103" i="3"/>
  <c r="L1103" i="3"/>
  <c r="K1241" i="3"/>
  <c r="N1150" i="3"/>
  <c r="L1150" i="3"/>
  <c r="K1120" i="3"/>
  <c r="N1029" i="3"/>
  <c r="L1029" i="3"/>
  <c r="K1229" i="3"/>
  <c r="N1138" i="3"/>
  <c r="L1138" i="3"/>
  <c r="K1232" i="3"/>
  <c r="N1141" i="3"/>
  <c r="L1141" i="3"/>
  <c r="N1188" i="3"/>
  <c r="K1279" i="3"/>
  <c r="L1188" i="3"/>
  <c r="K1213" i="3"/>
  <c r="N1122" i="3"/>
  <c r="L1122" i="3"/>
  <c r="K1303" i="3"/>
  <c r="N1212" i="3"/>
  <c r="L1212" i="3"/>
  <c r="K1234" i="3"/>
  <c r="N1143" i="3"/>
  <c r="L1143" i="3"/>
  <c r="K1116" i="3"/>
  <c r="N1025" i="3"/>
  <c r="L1025" i="3"/>
  <c r="K1240" i="3"/>
  <c r="N1149" i="3"/>
  <c r="L1149" i="3"/>
  <c r="K1236" i="3"/>
  <c r="N1145" i="3"/>
  <c r="L1145" i="3"/>
  <c r="K1216" i="3"/>
  <c r="N1125" i="3"/>
  <c r="L1125" i="3"/>
  <c r="N1208" i="3"/>
  <c r="K1299" i="3"/>
  <c r="L1208" i="3"/>
  <c r="K1197" i="3"/>
  <c r="N1106" i="3"/>
  <c r="L1106" i="3"/>
  <c r="K1100" i="3"/>
  <c r="N1009" i="3"/>
  <c r="L1009" i="3"/>
  <c r="K1205" i="3"/>
  <c r="N1114" i="3"/>
  <c r="L1114" i="3"/>
  <c r="N1192" i="3"/>
  <c r="K1283" i="3"/>
  <c r="L1192" i="3"/>
  <c r="K1152" i="3"/>
  <c r="N1061" i="3"/>
  <c r="L1061" i="3"/>
  <c r="K1104" i="3"/>
  <c r="N1013" i="3"/>
  <c r="L1013" i="3"/>
  <c r="K1292" i="3"/>
  <c r="N1201" i="3"/>
  <c r="L1201" i="3"/>
  <c r="K1217" i="3"/>
  <c r="N1126" i="3"/>
  <c r="L1126" i="3"/>
  <c r="K1238" i="3"/>
  <c r="N1147" i="3"/>
  <c r="L1147" i="3"/>
  <c r="K1148" i="3"/>
  <c r="N1057" i="3"/>
  <c r="L1057" i="3"/>
  <c r="K1136" i="3"/>
  <c r="N1045" i="3"/>
  <c r="L1045" i="3"/>
  <c r="K1287" i="3"/>
  <c r="N1196" i="3"/>
  <c r="L1196" i="3"/>
  <c r="K1237" i="3"/>
  <c r="N1146" i="3"/>
  <c r="L1146" i="3"/>
  <c r="K1225" i="3"/>
  <c r="N1134" i="3"/>
  <c r="L1134" i="3"/>
  <c r="K1220" i="3"/>
  <c r="N1129" i="3"/>
  <c r="L1129" i="3"/>
  <c r="K1189" i="3"/>
  <c r="N1098" i="3"/>
  <c r="L1098" i="3"/>
  <c r="K1198" i="3"/>
  <c r="N1107" i="3"/>
  <c r="L1107" i="3"/>
  <c r="K1124" i="3"/>
  <c r="N1033" i="3"/>
  <c r="L1033" i="3"/>
  <c r="K1112" i="3"/>
  <c r="N1021" i="3"/>
  <c r="L1021" i="3"/>
  <c r="K1230" i="3"/>
  <c r="N1139" i="3"/>
  <c r="L1139" i="3"/>
  <c r="K1140" i="3"/>
  <c r="N1049" i="3"/>
  <c r="L1049" i="3"/>
  <c r="K1206" i="3"/>
  <c r="N1115" i="3"/>
  <c r="L1115" i="3"/>
  <c r="K1246" i="3"/>
  <c r="N1155" i="3"/>
  <c r="L1155" i="3"/>
  <c r="K1242" i="3"/>
  <c r="N1151" i="3"/>
  <c r="L1151" i="3"/>
  <c r="K1156" i="3"/>
  <c r="N1065" i="3"/>
  <c r="L1065" i="3"/>
  <c r="K1249" i="3"/>
  <c r="N1158" i="3"/>
  <c r="L1158" i="3"/>
  <c r="K1222" i="3"/>
  <c r="N1131" i="3"/>
  <c r="L1131" i="3"/>
  <c r="K1244" i="3"/>
  <c r="N1153" i="3"/>
  <c r="L1153" i="3"/>
  <c r="L886" i="2"/>
  <c r="L896" i="2" s="1"/>
  <c r="M897" i="2" s="1"/>
  <c r="L805" i="2"/>
  <c r="M806" i="2" s="1"/>
  <c r="K1020" i="2"/>
  <c r="N929" i="2"/>
  <c r="L929" i="2"/>
  <c r="K1060" i="2"/>
  <c r="N969" i="2"/>
  <c r="L969" i="2"/>
  <c r="K1024" i="2"/>
  <c r="N933" i="2"/>
  <c r="L933" i="2"/>
  <c r="K1056" i="2"/>
  <c r="N965" i="2"/>
  <c r="L965" i="2"/>
  <c r="K1134" i="2"/>
  <c r="N1043" i="2"/>
  <c r="L1043" i="2"/>
  <c r="K1124" i="2"/>
  <c r="N1033" i="2"/>
  <c r="L1033" i="2"/>
  <c r="K1152" i="2"/>
  <c r="N1061" i="2"/>
  <c r="L1061" i="2"/>
  <c r="K1138" i="2"/>
  <c r="N1047" i="2"/>
  <c r="L1047" i="2"/>
  <c r="K1125" i="2"/>
  <c r="N1034" i="2"/>
  <c r="L1034" i="2"/>
  <c r="K1048" i="2"/>
  <c r="N957" i="2"/>
  <c r="L957" i="2"/>
  <c r="K1158" i="2"/>
  <c r="N1067" i="2"/>
  <c r="L1067" i="2"/>
  <c r="K1008" i="2"/>
  <c r="N917" i="2"/>
  <c r="N977" i="2" s="1"/>
  <c r="L917" i="2"/>
  <c r="K1142" i="2"/>
  <c r="N1051" i="2"/>
  <c r="L1051" i="2"/>
  <c r="K1129" i="2"/>
  <c r="N1038" i="2"/>
  <c r="L1038" i="2"/>
  <c r="K1104" i="2"/>
  <c r="N1013" i="2"/>
  <c r="L1013" i="2"/>
  <c r="K1028" i="2"/>
  <c r="N937" i="2"/>
  <c r="L937" i="2"/>
  <c r="K1146" i="2"/>
  <c r="N1055" i="2"/>
  <c r="L1055" i="2"/>
  <c r="K1032" i="2"/>
  <c r="N941" i="2"/>
  <c r="L941" i="2"/>
  <c r="K1118" i="2"/>
  <c r="N1027" i="2"/>
  <c r="L1027" i="2"/>
  <c r="K1145" i="2"/>
  <c r="N1054" i="2"/>
  <c r="L1054" i="2"/>
  <c r="K1016" i="2"/>
  <c r="N925" i="2"/>
  <c r="L925" i="2"/>
  <c r="K1098" i="2"/>
  <c r="N1007" i="2"/>
  <c r="L1007" i="2"/>
  <c r="K1109" i="2"/>
  <c r="N1018" i="2"/>
  <c r="L1018" i="2"/>
  <c r="K1156" i="2"/>
  <c r="N1065" i="2"/>
  <c r="L1065" i="2"/>
  <c r="K1154" i="2"/>
  <c r="N1063" i="2"/>
  <c r="L1063" i="2"/>
  <c r="K1150" i="2"/>
  <c r="N1059" i="2"/>
  <c r="L1059" i="2"/>
  <c r="K1121" i="2"/>
  <c r="N1030" i="2"/>
  <c r="L1030" i="2"/>
  <c r="K1120" i="2"/>
  <c r="N1029" i="2"/>
  <c r="L1029" i="2"/>
  <c r="K1128" i="2"/>
  <c r="N1037" i="2"/>
  <c r="L1037" i="2"/>
  <c r="K1106" i="2"/>
  <c r="N1015" i="2"/>
  <c r="L1015" i="2"/>
  <c r="K1126" i="2"/>
  <c r="N1035" i="2"/>
  <c r="L1035" i="2"/>
  <c r="K1114" i="2"/>
  <c r="N1023" i="2"/>
  <c r="L1023" i="2"/>
  <c r="K1012" i="2"/>
  <c r="N921" i="2"/>
  <c r="L921" i="2"/>
  <c r="K1133" i="2"/>
  <c r="N1042" i="2"/>
  <c r="L1042" i="2"/>
  <c r="K1137" i="2"/>
  <c r="N1046" i="2"/>
  <c r="L1046" i="2"/>
  <c r="K1157" i="2"/>
  <c r="N1066" i="2"/>
  <c r="L1066" i="2"/>
  <c r="K1122" i="2"/>
  <c r="N1031" i="2"/>
  <c r="L1031" i="2"/>
  <c r="K1113" i="2"/>
  <c r="N1022" i="2"/>
  <c r="L1022" i="2"/>
  <c r="K1112" i="2"/>
  <c r="N1021" i="2"/>
  <c r="L1021" i="2"/>
  <c r="K1110" i="2"/>
  <c r="N1019" i="2"/>
  <c r="L1019" i="2"/>
  <c r="K1097" i="2"/>
  <c r="N1006" i="2"/>
  <c r="L1006" i="2"/>
  <c r="K1144" i="2"/>
  <c r="N1053" i="2"/>
  <c r="L1053" i="2"/>
  <c r="K1102" i="2"/>
  <c r="N1011" i="2"/>
  <c r="L1011" i="2"/>
  <c r="K1101" i="2"/>
  <c r="N1010" i="2"/>
  <c r="L1010" i="2"/>
  <c r="K1100" i="2"/>
  <c r="N1009" i="2"/>
  <c r="L1009" i="2"/>
  <c r="K1044" i="2"/>
  <c r="N953" i="2"/>
  <c r="L953" i="2"/>
  <c r="K1148" i="2"/>
  <c r="N1057" i="2"/>
  <c r="L1057" i="2"/>
  <c r="K1130" i="2"/>
  <c r="N1039" i="2"/>
  <c r="L1039" i="2"/>
  <c r="K1105" i="2"/>
  <c r="N1014" i="2"/>
  <c r="L1014" i="2"/>
  <c r="K1040" i="2"/>
  <c r="N949" i="2"/>
  <c r="L949" i="2"/>
  <c r="K1116" i="2"/>
  <c r="N1025" i="2"/>
  <c r="L1025" i="2"/>
  <c r="K1064" i="2"/>
  <c r="N973" i="2"/>
  <c r="L973" i="2"/>
  <c r="K1136" i="2"/>
  <c r="N1045" i="2"/>
  <c r="L1045" i="2"/>
  <c r="K1108" i="2"/>
  <c r="N1017" i="2"/>
  <c r="L1017" i="2"/>
  <c r="K1153" i="2"/>
  <c r="N1062" i="2"/>
  <c r="L1062" i="2"/>
  <c r="K1149" i="2"/>
  <c r="N1058" i="2"/>
  <c r="L1058" i="2"/>
  <c r="K1117" i="2"/>
  <c r="N1026" i="2"/>
  <c r="L1026" i="2"/>
  <c r="K1140" i="2"/>
  <c r="N1049" i="2"/>
  <c r="L1049" i="2"/>
  <c r="K1132" i="2"/>
  <c r="N1041" i="2"/>
  <c r="L1041" i="2"/>
  <c r="K1141" i="2"/>
  <c r="N1050" i="2"/>
  <c r="L1050" i="2"/>
  <c r="K1036" i="2"/>
  <c r="N945" i="2"/>
  <c r="L945" i="2"/>
  <c r="K1052" i="2"/>
  <c r="N961" i="2"/>
  <c r="L961" i="2"/>
  <c r="M891" i="1"/>
  <c r="L896" i="1"/>
  <c r="M897" i="1" s="1"/>
  <c r="K1114" i="1"/>
  <c r="N1023" i="1"/>
  <c r="L1023" i="1"/>
  <c r="K1214" i="1"/>
  <c r="N1123" i="1"/>
  <c r="L1123" i="1"/>
  <c r="K1210" i="1"/>
  <c r="N1119" i="1"/>
  <c r="L1119" i="1"/>
  <c r="K1146" i="1"/>
  <c r="N1055" i="1"/>
  <c r="L1055" i="1"/>
  <c r="K1142" i="1"/>
  <c r="N1051" i="1"/>
  <c r="L1051" i="1"/>
  <c r="K1102" i="1"/>
  <c r="N1011" i="1"/>
  <c r="L1011" i="1"/>
  <c r="K1246" i="1"/>
  <c r="N1155" i="1"/>
  <c r="L1155" i="1"/>
  <c r="K1110" i="1"/>
  <c r="N1019" i="1"/>
  <c r="L1019" i="1"/>
  <c r="K1150" i="1"/>
  <c r="N1059" i="1"/>
  <c r="L1059" i="1"/>
  <c r="K1141" i="1"/>
  <c r="N1050" i="1"/>
  <c r="L1050" i="1"/>
  <c r="K1021" i="1"/>
  <c r="N930" i="1"/>
  <c r="L930" i="1"/>
  <c r="K1097" i="1"/>
  <c r="N1006" i="1"/>
  <c r="L1006" i="1"/>
  <c r="K1130" i="1"/>
  <c r="N1039" i="1"/>
  <c r="L1039" i="1"/>
  <c r="K1106" i="1"/>
  <c r="N1015" i="1"/>
  <c r="L1015" i="1"/>
  <c r="K1017" i="1"/>
  <c r="N926" i="1"/>
  <c r="L926" i="1"/>
  <c r="K1121" i="1"/>
  <c r="N1030" i="1"/>
  <c r="L1030" i="1"/>
  <c r="K1238" i="1"/>
  <c r="N1147" i="1"/>
  <c r="L1147" i="1"/>
  <c r="K1053" i="1"/>
  <c r="N962" i="1"/>
  <c r="L962" i="1"/>
  <c r="K1013" i="1"/>
  <c r="N922" i="1"/>
  <c r="L922" i="1"/>
  <c r="K1065" i="1"/>
  <c r="N974" i="1"/>
  <c r="L974" i="1"/>
  <c r="K1105" i="1"/>
  <c r="N1014" i="1"/>
  <c r="L1014" i="1"/>
  <c r="K1113" i="1"/>
  <c r="N1022" i="1"/>
  <c r="L1022" i="1"/>
  <c r="K1218" i="1"/>
  <c r="N1127" i="1"/>
  <c r="L1127" i="1"/>
  <c r="K1101" i="1"/>
  <c r="N1010" i="1"/>
  <c r="L1010" i="1"/>
  <c r="K1158" i="1"/>
  <c r="N1067" i="1"/>
  <c r="L1067" i="1"/>
  <c r="K1134" i="1"/>
  <c r="N1043" i="1"/>
  <c r="L1043" i="1"/>
  <c r="K1029" i="1"/>
  <c r="N938" i="1"/>
  <c r="L938" i="1"/>
  <c r="K1145" i="1"/>
  <c r="N1054" i="1"/>
  <c r="L1054" i="1"/>
  <c r="K1098" i="1"/>
  <c r="N1007" i="1"/>
  <c r="L1007" i="1"/>
  <c r="K1149" i="1"/>
  <c r="N1058" i="1"/>
  <c r="L1058" i="1"/>
  <c r="K1202" i="1"/>
  <c r="N1111" i="1"/>
  <c r="L1111" i="1"/>
  <c r="K1153" i="1"/>
  <c r="N1062" i="1"/>
  <c r="L1062" i="1"/>
  <c r="K1122" i="1"/>
  <c r="N1031" i="1"/>
  <c r="L1031" i="1"/>
  <c r="K1133" i="1"/>
  <c r="N1042" i="1"/>
  <c r="L1042" i="1"/>
  <c r="K1198" i="1"/>
  <c r="N1107" i="1"/>
  <c r="L1107" i="1"/>
  <c r="K1033" i="1"/>
  <c r="N942" i="1"/>
  <c r="L942" i="1"/>
  <c r="K1061" i="1"/>
  <c r="N970" i="1"/>
  <c r="L970" i="1"/>
  <c r="K1226" i="1"/>
  <c r="N1135" i="1"/>
  <c r="L1135" i="1"/>
  <c r="K1025" i="1"/>
  <c r="N934" i="1"/>
  <c r="L934" i="1"/>
  <c r="K1126" i="1"/>
  <c r="N1035" i="1"/>
  <c r="L1035" i="1"/>
  <c r="K1117" i="1"/>
  <c r="N1026" i="1"/>
  <c r="L1026" i="1"/>
  <c r="K1109" i="1"/>
  <c r="N1018" i="1"/>
  <c r="L1018" i="1"/>
  <c r="K1222" i="1"/>
  <c r="N1131" i="1"/>
  <c r="L1131" i="1"/>
  <c r="K1206" i="1"/>
  <c r="N1115" i="1"/>
  <c r="L1115" i="1"/>
  <c r="K1242" i="1"/>
  <c r="N1151" i="1"/>
  <c r="L1151" i="1"/>
  <c r="K1057" i="1"/>
  <c r="N966" i="1"/>
  <c r="L966" i="1"/>
  <c r="K1138" i="1"/>
  <c r="N1047" i="1"/>
  <c r="L1047" i="1"/>
  <c r="K1045" i="1"/>
  <c r="N954" i="1"/>
  <c r="L954" i="1"/>
  <c r="K1157" i="1"/>
  <c r="N1066" i="1"/>
  <c r="L1066" i="1"/>
  <c r="K1194" i="1"/>
  <c r="N1103" i="1"/>
  <c r="L1103" i="1"/>
  <c r="K1125" i="1"/>
  <c r="N1034" i="1"/>
  <c r="L1034" i="1"/>
  <c r="K1190" i="1"/>
  <c r="N1099" i="1"/>
  <c r="L1099" i="1"/>
  <c r="K1154" i="1"/>
  <c r="N1063" i="1"/>
  <c r="L1063" i="1"/>
  <c r="K1009" i="1"/>
  <c r="N918" i="1"/>
  <c r="N977" i="1" s="1"/>
  <c r="L918" i="1"/>
  <c r="L977" i="1" s="1"/>
  <c r="K1230" i="1"/>
  <c r="N1139" i="1"/>
  <c r="L1139" i="1"/>
  <c r="K1234" i="1"/>
  <c r="N1143" i="1"/>
  <c r="L1143" i="1"/>
  <c r="K1137" i="1"/>
  <c r="N1046" i="1"/>
  <c r="L1046" i="1"/>
  <c r="K1129" i="1"/>
  <c r="N1038" i="1"/>
  <c r="L1038" i="1"/>
  <c r="K1049" i="1"/>
  <c r="N958" i="1"/>
  <c r="L958" i="1"/>
  <c r="K1118" i="1"/>
  <c r="N1027" i="1"/>
  <c r="L1027" i="1"/>
  <c r="K1041" i="1"/>
  <c r="N950" i="1"/>
  <c r="L950" i="1"/>
  <c r="K1037" i="1"/>
  <c r="N946" i="1"/>
  <c r="L946" i="1"/>
  <c r="K1394" i="4" l="1"/>
  <c r="N1303" i="4"/>
  <c r="L1303" i="4"/>
  <c r="K1378" i="4"/>
  <c r="N1287" i="4"/>
  <c r="L1287" i="4"/>
  <c r="N1334" i="4"/>
  <c r="K1425" i="4"/>
  <c r="L1334" i="4"/>
  <c r="K1412" i="4"/>
  <c r="N1321" i="4"/>
  <c r="L1321" i="4"/>
  <c r="K1383" i="4"/>
  <c r="N1292" i="4"/>
  <c r="L1292" i="4"/>
  <c r="K1370" i="4"/>
  <c r="N1279" i="4"/>
  <c r="L1279" i="4"/>
  <c r="N1328" i="4"/>
  <c r="K1419" i="4"/>
  <c r="L1328" i="4"/>
  <c r="K1384" i="4"/>
  <c r="N1293" i="4"/>
  <c r="L1293" i="4"/>
  <c r="K1373" i="4"/>
  <c r="N1282" i="4"/>
  <c r="L1282" i="4"/>
  <c r="K1415" i="4"/>
  <c r="N1324" i="4"/>
  <c r="L1324" i="4"/>
  <c r="K1413" i="4"/>
  <c r="N1322" i="4"/>
  <c r="L1322" i="4"/>
  <c r="K1409" i="4"/>
  <c r="N1318" i="4"/>
  <c r="L1318" i="4"/>
  <c r="K1375" i="4"/>
  <c r="N1284" i="4"/>
  <c r="L1284" i="4"/>
  <c r="K1389" i="4"/>
  <c r="N1298" i="4"/>
  <c r="L1298" i="4"/>
  <c r="K1380" i="4"/>
  <c r="N1289" i="4"/>
  <c r="L1289" i="4"/>
  <c r="K1382" i="4"/>
  <c r="N1291" i="4"/>
  <c r="L1291" i="4"/>
  <c r="K1417" i="4"/>
  <c r="N1326" i="4"/>
  <c r="L1326" i="4"/>
  <c r="K1408" i="4"/>
  <c r="N1317" i="4"/>
  <c r="L1317" i="4"/>
  <c r="K1377" i="4"/>
  <c r="N1286" i="4"/>
  <c r="L1286" i="4"/>
  <c r="K1414" i="4"/>
  <c r="N1323" i="4"/>
  <c r="L1323" i="4"/>
  <c r="K1387" i="4"/>
  <c r="N1296" i="4"/>
  <c r="L1296" i="4"/>
  <c r="K1406" i="4"/>
  <c r="N1315" i="4"/>
  <c r="L1315" i="4"/>
  <c r="K1404" i="4"/>
  <c r="N1313" i="4"/>
  <c r="L1313" i="4"/>
  <c r="K1390" i="4"/>
  <c r="N1299" i="4"/>
  <c r="L1299" i="4"/>
  <c r="K1407" i="4"/>
  <c r="N1316" i="4"/>
  <c r="L1316" i="4"/>
  <c r="K1429" i="4"/>
  <c r="N1338" i="4"/>
  <c r="L1338" i="4"/>
  <c r="K1410" i="4"/>
  <c r="N1319" i="4"/>
  <c r="L1319" i="4"/>
  <c r="L1250" i="4"/>
  <c r="K1376" i="4"/>
  <c r="N1285" i="4"/>
  <c r="L1285" i="4"/>
  <c r="K1405" i="4"/>
  <c r="N1314" i="4"/>
  <c r="L1314" i="4"/>
  <c r="K1427" i="4"/>
  <c r="N1336" i="4"/>
  <c r="L1336" i="4"/>
  <c r="K1391" i="4"/>
  <c r="N1300" i="4"/>
  <c r="L1300" i="4"/>
  <c r="K1388" i="4"/>
  <c r="N1297" i="4"/>
  <c r="L1297" i="4"/>
  <c r="K1379" i="4"/>
  <c r="N1288" i="4"/>
  <c r="L1288" i="4"/>
  <c r="K1431" i="4"/>
  <c r="N1340" i="4"/>
  <c r="L1340" i="4"/>
  <c r="K1423" i="4"/>
  <c r="N1332" i="4"/>
  <c r="L1332" i="4"/>
  <c r="M1164" i="4"/>
  <c r="L1169" i="4"/>
  <c r="M1170" i="4" s="1"/>
  <c r="K1430" i="4"/>
  <c r="N1339" i="4"/>
  <c r="L1339" i="4"/>
  <c r="K1392" i="4"/>
  <c r="N1301" i="4"/>
  <c r="L1301" i="4"/>
  <c r="K1411" i="4"/>
  <c r="N1320" i="4"/>
  <c r="L1320" i="4"/>
  <c r="K1385" i="4"/>
  <c r="N1294" i="4"/>
  <c r="L1294" i="4"/>
  <c r="K1399" i="4"/>
  <c r="N1308" i="4"/>
  <c r="L1308" i="4"/>
  <c r="K1426" i="4"/>
  <c r="N1335" i="4"/>
  <c r="L1335" i="4"/>
  <c r="K1386" i="4"/>
  <c r="N1295" i="4"/>
  <c r="L1295" i="4"/>
  <c r="K1396" i="4"/>
  <c r="N1305" i="4"/>
  <c r="L1305" i="4"/>
  <c r="K1381" i="4"/>
  <c r="N1290" i="4"/>
  <c r="L1290" i="4"/>
  <c r="K1401" i="4"/>
  <c r="N1310" i="4"/>
  <c r="L1310" i="4"/>
  <c r="N1250" i="4"/>
  <c r="K1395" i="4"/>
  <c r="N1304" i="4"/>
  <c r="L1304" i="4"/>
  <c r="N1330" i="4"/>
  <c r="L1330" i="4"/>
  <c r="K1421" i="4"/>
  <c r="K1402" i="4"/>
  <c r="N1311" i="4"/>
  <c r="L1311" i="4"/>
  <c r="K1422" i="4"/>
  <c r="N1331" i="4"/>
  <c r="L1331" i="4"/>
  <c r="K1398" i="4"/>
  <c r="N1307" i="4"/>
  <c r="L1307" i="4"/>
  <c r="K1400" i="4"/>
  <c r="N1309" i="4"/>
  <c r="L1309" i="4"/>
  <c r="K1374" i="4"/>
  <c r="N1283" i="4"/>
  <c r="L1283" i="4"/>
  <c r="K1428" i="4"/>
  <c r="N1337" i="4"/>
  <c r="L1337" i="4"/>
  <c r="K1424" i="4"/>
  <c r="N1333" i="4"/>
  <c r="L1333" i="4"/>
  <c r="K1393" i="4"/>
  <c r="N1302" i="4"/>
  <c r="L1302" i="4"/>
  <c r="K1371" i="4"/>
  <c r="N1280" i="4"/>
  <c r="L1280" i="4"/>
  <c r="K1418" i="4"/>
  <c r="N1327" i="4"/>
  <c r="L1327" i="4"/>
  <c r="K1372" i="4"/>
  <c r="N1281" i="4"/>
  <c r="L1281" i="4"/>
  <c r="K1403" i="4"/>
  <c r="N1312" i="4"/>
  <c r="L1312" i="4"/>
  <c r="K1397" i="4"/>
  <c r="N1306" i="4"/>
  <c r="L1306" i="4"/>
  <c r="N1329" i="4"/>
  <c r="K1420" i="4"/>
  <c r="L1329" i="4"/>
  <c r="K1416" i="4"/>
  <c r="N1325" i="4"/>
  <c r="L1325" i="4"/>
  <c r="L1068" i="3"/>
  <c r="L1078" i="3" s="1"/>
  <c r="M1079" i="3" s="1"/>
  <c r="L987" i="3"/>
  <c r="M988" i="3" s="1"/>
  <c r="N1220" i="3"/>
  <c r="K1311" i="3"/>
  <c r="L1220" i="3"/>
  <c r="L1156" i="3"/>
  <c r="N1156" i="3"/>
  <c r="K1247" i="3"/>
  <c r="L1140" i="3"/>
  <c r="K1231" i="3"/>
  <c r="N1140" i="3"/>
  <c r="K1289" i="3"/>
  <c r="N1198" i="3"/>
  <c r="L1198" i="3"/>
  <c r="K1328" i="3"/>
  <c r="N1237" i="3"/>
  <c r="L1237" i="3"/>
  <c r="K1329" i="3"/>
  <c r="N1238" i="3"/>
  <c r="L1238" i="3"/>
  <c r="L1152" i="3"/>
  <c r="K1243" i="3"/>
  <c r="N1152" i="3"/>
  <c r="K1288" i="3"/>
  <c r="N1197" i="3"/>
  <c r="L1197" i="3"/>
  <c r="N1240" i="3"/>
  <c r="K1331" i="3"/>
  <c r="L1240" i="3"/>
  <c r="K1304" i="3"/>
  <c r="N1213" i="3"/>
  <c r="L1213" i="3"/>
  <c r="L1120" i="3"/>
  <c r="K1211" i="3"/>
  <c r="N1120" i="3"/>
  <c r="K1305" i="3"/>
  <c r="N1214" i="3"/>
  <c r="L1214" i="3"/>
  <c r="K1301" i="3"/>
  <c r="N1210" i="3"/>
  <c r="L1210" i="3"/>
  <c r="K1386" i="3"/>
  <c r="N1295" i="3"/>
  <c r="L1295" i="3"/>
  <c r="K1281" i="3"/>
  <c r="N1190" i="3"/>
  <c r="L1190" i="3"/>
  <c r="K1317" i="3"/>
  <c r="N1226" i="3"/>
  <c r="L1226" i="3"/>
  <c r="K1309" i="3"/>
  <c r="N1218" i="3"/>
  <c r="L1218" i="3"/>
  <c r="K1335" i="3"/>
  <c r="N1244" i="3"/>
  <c r="L1244" i="3"/>
  <c r="K1313" i="3"/>
  <c r="N1222" i="3"/>
  <c r="L1222" i="3"/>
  <c r="K1337" i="3"/>
  <c r="N1246" i="3"/>
  <c r="L1246" i="3"/>
  <c r="L1112" i="3"/>
  <c r="K1203" i="3"/>
  <c r="N1112" i="3"/>
  <c r="L1136" i="3"/>
  <c r="K1227" i="3"/>
  <c r="N1136" i="3"/>
  <c r="K1383" i="3"/>
  <c r="N1292" i="3"/>
  <c r="L1292" i="3"/>
  <c r="K1374" i="3"/>
  <c r="N1283" i="3"/>
  <c r="L1283" i="3"/>
  <c r="K1296" i="3"/>
  <c r="N1205" i="3"/>
  <c r="L1205" i="3"/>
  <c r="K1390" i="3"/>
  <c r="N1299" i="3"/>
  <c r="L1299" i="3"/>
  <c r="N1216" i="3"/>
  <c r="K1307" i="3"/>
  <c r="L1216" i="3"/>
  <c r="K1325" i="3"/>
  <c r="N1234" i="3"/>
  <c r="L1234" i="3"/>
  <c r="K1370" i="3"/>
  <c r="N1279" i="3"/>
  <c r="L1279" i="3"/>
  <c r="N1232" i="3"/>
  <c r="K1323" i="3"/>
  <c r="L1232" i="3"/>
  <c r="K1285" i="3"/>
  <c r="N1194" i="3"/>
  <c r="L1194" i="3"/>
  <c r="K1336" i="3"/>
  <c r="N1245" i="3"/>
  <c r="L1245" i="3"/>
  <c r="L1128" i="3"/>
  <c r="K1219" i="3"/>
  <c r="N1128" i="3"/>
  <c r="K1284" i="3"/>
  <c r="N1193" i="3"/>
  <c r="L1193" i="3"/>
  <c r="K1293" i="3"/>
  <c r="N1202" i="3"/>
  <c r="L1202" i="3"/>
  <c r="K1382" i="3"/>
  <c r="N1291" i="3"/>
  <c r="L1291" i="3"/>
  <c r="K1415" i="3"/>
  <c r="N1324" i="3"/>
  <c r="L1324" i="3"/>
  <c r="K1333" i="3"/>
  <c r="N1242" i="3"/>
  <c r="L1242" i="3"/>
  <c r="K1321" i="3"/>
  <c r="N1230" i="3"/>
  <c r="L1230" i="3"/>
  <c r="K1280" i="3"/>
  <c r="N1189" i="3"/>
  <c r="L1189" i="3"/>
  <c r="K1378" i="3"/>
  <c r="N1287" i="3"/>
  <c r="L1287" i="3"/>
  <c r="K1308" i="3"/>
  <c r="N1217" i="3"/>
  <c r="L1217" i="3"/>
  <c r="L1116" i="3"/>
  <c r="K1207" i="3"/>
  <c r="N1116" i="3"/>
  <c r="K1332" i="3"/>
  <c r="N1241" i="3"/>
  <c r="L1241" i="3"/>
  <c r="L1108" i="3"/>
  <c r="N1108" i="3"/>
  <c r="K1199" i="3"/>
  <c r="N1248" i="3"/>
  <c r="K1339" i="3"/>
  <c r="L1248" i="3"/>
  <c r="L1132" i="3"/>
  <c r="K1223" i="3"/>
  <c r="N1132" i="3"/>
  <c r="K1340" i="3"/>
  <c r="N1249" i="3"/>
  <c r="L1249" i="3"/>
  <c r="K1297" i="3"/>
  <c r="N1206" i="3"/>
  <c r="L1206" i="3"/>
  <c r="L1124" i="3"/>
  <c r="K1215" i="3"/>
  <c r="N1124" i="3"/>
  <c r="K1316" i="3"/>
  <c r="N1225" i="3"/>
  <c r="L1225" i="3"/>
  <c r="L1148" i="3"/>
  <c r="K1239" i="3"/>
  <c r="N1148" i="3"/>
  <c r="L1104" i="3"/>
  <c r="K1195" i="3"/>
  <c r="N1104" i="3"/>
  <c r="L1100" i="3"/>
  <c r="K1191" i="3"/>
  <c r="N1100" i="3"/>
  <c r="N1159" i="3" s="1"/>
  <c r="N1236" i="3"/>
  <c r="K1327" i="3"/>
  <c r="L1236" i="3"/>
  <c r="K1394" i="3"/>
  <c r="N1303" i="3"/>
  <c r="L1303" i="3"/>
  <c r="K1320" i="3"/>
  <c r="N1229" i="3"/>
  <c r="L1229" i="3"/>
  <c r="K1312" i="3"/>
  <c r="N1221" i="3"/>
  <c r="L1221" i="3"/>
  <c r="K1300" i="3"/>
  <c r="N1209" i="3"/>
  <c r="L1209" i="3"/>
  <c r="L1144" i="3"/>
  <c r="K1235" i="3"/>
  <c r="N1144" i="3"/>
  <c r="N1224" i="3"/>
  <c r="K1315" i="3"/>
  <c r="L1224" i="3"/>
  <c r="K1319" i="3"/>
  <c r="N1228" i="3"/>
  <c r="L1228" i="3"/>
  <c r="L977" i="2"/>
  <c r="M982" i="2" s="1"/>
  <c r="M891" i="2"/>
  <c r="L987" i="2"/>
  <c r="M988" i="2" s="1"/>
  <c r="K1235" i="2"/>
  <c r="N1144" i="2"/>
  <c r="L1144" i="2"/>
  <c r="K1197" i="2"/>
  <c r="N1106" i="2"/>
  <c r="L1106" i="2"/>
  <c r="K1189" i="2"/>
  <c r="N1098" i="2"/>
  <c r="L1098" i="2"/>
  <c r="L1032" i="2"/>
  <c r="N1032" i="2"/>
  <c r="K1123" i="2"/>
  <c r="L1129" i="2"/>
  <c r="K1220" i="2"/>
  <c r="N1129" i="2"/>
  <c r="K1215" i="2"/>
  <c r="N1124" i="2"/>
  <c r="L1124" i="2"/>
  <c r="K1225" i="2"/>
  <c r="N1134" i="2"/>
  <c r="L1134" i="2"/>
  <c r="K1223" i="2"/>
  <c r="N1132" i="2"/>
  <c r="L1132" i="2"/>
  <c r="L1153" i="2"/>
  <c r="K1244" i="2"/>
  <c r="N1153" i="2"/>
  <c r="K1207" i="2"/>
  <c r="N1116" i="2"/>
  <c r="L1116" i="2"/>
  <c r="K1239" i="2"/>
  <c r="N1148" i="2"/>
  <c r="L1148" i="2"/>
  <c r="K1193" i="2"/>
  <c r="N1102" i="2"/>
  <c r="L1102" i="2"/>
  <c r="K1203" i="2"/>
  <c r="N1112" i="2"/>
  <c r="L1112" i="2"/>
  <c r="L1137" i="2"/>
  <c r="K1228" i="2"/>
  <c r="N1137" i="2"/>
  <c r="K1217" i="2"/>
  <c r="N1126" i="2"/>
  <c r="L1126" i="2"/>
  <c r="L1121" i="2"/>
  <c r="K1212" i="2"/>
  <c r="N1121" i="2"/>
  <c r="L1109" i="2"/>
  <c r="K1200" i="2"/>
  <c r="N1109" i="2"/>
  <c r="K1209" i="2"/>
  <c r="N1118" i="2"/>
  <c r="L1118" i="2"/>
  <c r="K1195" i="2"/>
  <c r="N1104" i="2"/>
  <c r="L1104" i="2"/>
  <c r="K1249" i="2"/>
  <c r="N1158" i="2"/>
  <c r="L1158" i="2"/>
  <c r="K1243" i="2"/>
  <c r="N1152" i="2"/>
  <c r="L1152" i="2"/>
  <c r="L1060" i="2"/>
  <c r="N1060" i="2"/>
  <c r="K1151" i="2"/>
  <c r="L1020" i="2"/>
  <c r="K1111" i="2"/>
  <c r="N1020" i="2"/>
  <c r="L1052" i="2"/>
  <c r="K1143" i="2"/>
  <c r="N1052" i="2"/>
  <c r="K1231" i="2"/>
  <c r="N1140" i="2"/>
  <c r="L1140" i="2"/>
  <c r="L1044" i="2"/>
  <c r="N1044" i="2"/>
  <c r="K1135" i="2"/>
  <c r="L1141" i="2"/>
  <c r="K1232" i="2"/>
  <c r="N1141" i="2"/>
  <c r="N1064" i="2"/>
  <c r="K1155" i="2"/>
  <c r="L1064" i="2"/>
  <c r="K1221" i="2"/>
  <c r="N1130" i="2"/>
  <c r="L1130" i="2"/>
  <c r="L1101" i="2"/>
  <c r="N1101" i="2"/>
  <c r="K1192" i="2"/>
  <c r="K1201" i="2"/>
  <c r="N1110" i="2"/>
  <c r="L1110" i="2"/>
  <c r="L1157" i="2"/>
  <c r="K1248" i="2"/>
  <c r="N1157" i="2"/>
  <c r="K1205" i="2"/>
  <c r="N1114" i="2"/>
  <c r="L1114" i="2"/>
  <c r="K1211" i="2"/>
  <c r="N1120" i="2"/>
  <c r="L1120" i="2"/>
  <c r="K1247" i="2"/>
  <c r="N1156" i="2"/>
  <c r="L1156" i="2"/>
  <c r="L1145" i="2"/>
  <c r="K1236" i="2"/>
  <c r="N1145" i="2"/>
  <c r="L1028" i="2"/>
  <c r="N1028" i="2"/>
  <c r="K1119" i="2"/>
  <c r="L1008" i="2"/>
  <c r="K1099" i="2"/>
  <c r="N1008" i="2"/>
  <c r="N1068" i="2" s="1"/>
  <c r="K1229" i="2"/>
  <c r="N1138" i="2"/>
  <c r="L1138" i="2"/>
  <c r="L1024" i="2"/>
  <c r="K1115" i="2"/>
  <c r="N1024" i="2"/>
  <c r="K1199" i="2"/>
  <c r="N1108" i="2"/>
  <c r="L1108" i="2"/>
  <c r="L1040" i="2"/>
  <c r="K1131" i="2"/>
  <c r="N1040" i="2"/>
  <c r="L1113" i="2"/>
  <c r="K1204" i="2"/>
  <c r="N1113" i="2"/>
  <c r="L1133" i="2"/>
  <c r="N1133" i="2"/>
  <c r="K1224" i="2"/>
  <c r="K1241" i="2"/>
  <c r="N1150" i="2"/>
  <c r="L1150" i="2"/>
  <c r="L1048" i="2"/>
  <c r="N1048" i="2"/>
  <c r="K1139" i="2"/>
  <c r="L1149" i="2"/>
  <c r="N1149" i="2"/>
  <c r="K1240" i="2"/>
  <c r="L1036" i="2"/>
  <c r="K1127" i="2"/>
  <c r="N1036" i="2"/>
  <c r="L1117" i="2"/>
  <c r="N1117" i="2"/>
  <c r="K1208" i="2"/>
  <c r="K1227" i="2"/>
  <c r="N1136" i="2"/>
  <c r="L1136" i="2"/>
  <c r="L1105" i="2"/>
  <c r="K1196" i="2"/>
  <c r="N1105" i="2"/>
  <c r="K1191" i="2"/>
  <c r="N1100" i="2"/>
  <c r="L1100" i="2"/>
  <c r="L1097" i="2"/>
  <c r="K1188" i="2"/>
  <c r="N1097" i="2"/>
  <c r="K1213" i="2"/>
  <c r="N1122" i="2"/>
  <c r="L1122" i="2"/>
  <c r="L1012" i="2"/>
  <c r="N1012" i="2"/>
  <c r="K1103" i="2"/>
  <c r="K1219" i="2"/>
  <c r="N1128" i="2"/>
  <c r="L1128" i="2"/>
  <c r="K1245" i="2"/>
  <c r="N1154" i="2"/>
  <c r="L1154" i="2"/>
  <c r="L1016" i="2"/>
  <c r="N1016" i="2"/>
  <c r="K1107" i="2"/>
  <c r="K1237" i="2"/>
  <c r="N1146" i="2"/>
  <c r="L1146" i="2"/>
  <c r="K1233" i="2"/>
  <c r="N1142" i="2"/>
  <c r="L1142" i="2"/>
  <c r="L1125" i="2"/>
  <c r="K1216" i="2"/>
  <c r="N1125" i="2"/>
  <c r="L1056" i="2"/>
  <c r="K1147" i="2"/>
  <c r="N1056" i="2"/>
  <c r="M982" i="1"/>
  <c r="L987" i="1"/>
  <c r="M988" i="1" s="1"/>
  <c r="N1129" i="1"/>
  <c r="K1220" i="1"/>
  <c r="L1129" i="1"/>
  <c r="K1285" i="1"/>
  <c r="N1194" i="1"/>
  <c r="L1194" i="1"/>
  <c r="K1333" i="1"/>
  <c r="N1242" i="1"/>
  <c r="L1242" i="1"/>
  <c r="K1208" i="1"/>
  <c r="N1117" i="1"/>
  <c r="L1117" i="1"/>
  <c r="K1189" i="1"/>
  <c r="N1098" i="1"/>
  <c r="L1098" i="1"/>
  <c r="K1196" i="1"/>
  <c r="N1105" i="1"/>
  <c r="L1105" i="1"/>
  <c r="K1221" i="1"/>
  <c r="N1130" i="1"/>
  <c r="L1130" i="1"/>
  <c r="K1233" i="1"/>
  <c r="N1142" i="1"/>
  <c r="L1142" i="1"/>
  <c r="K1205" i="1"/>
  <c r="N1114" i="1"/>
  <c r="L1114" i="1"/>
  <c r="K1140" i="1"/>
  <c r="N1049" i="1"/>
  <c r="L1049" i="1"/>
  <c r="K1321" i="1"/>
  <c r="N1230" i="1"/>
  <c r="L1230" i="1"/>
  <c r="K1216" i="1"/>
  <c r="N1125" i="1"/>
  <c r="L1125" i="1"/>
  <c r="K1148" i="1"/>
  <c r="N1057" i="1"/>
  <c r="L1057" i="1"/>
  <c r="K1200" i="1"/>
  <c r="N1109" i="1"/>
  <c r="L1109" i="1"/>
  <c r="K1317" i="1"/>
  <c r="N1226" i="1"/>
  <c r="L1226" i="1"/>
  <c r="N1133" i="1"/>
  <c r="K1224" i="1"/>
  <c r="L1133" i="1"/>
  <c r="N1149" i="1"/>
  <c r="K1240" i="1"/>
  <c r="L1149" i="1"/>
  <c r="K1225" i="1"/>
  <c r="N1134" i="1"/>
  <c r="L1134" i="1"/>
  <c r="N1113" i="1"/>
  <c r="K1204" i="1"/>
  <c r="L1113" i="1"/>
  <c r="K1144" i="1"/>
  <c r="N1053" i="1"/>
  <c r="L1053" i="1"/>
  <c r="K1197" i="1"/>
  <c r="N1106" i="1"/>
  <c r="L1106" i="1"/>
  <c r="K1232" i="1"/>
  <c r="N1141" i="1"/>
  <c r="L1141" i="1"/>
  <c r="K1193" i="1"/>
  <c r="N1102" i="1"/>
  <c r="L1102" i="1"/>
  <c r="K1305" i="1"/>
  <c r="N1214" i="1"/>
  <c r="L1214" i="1"/>
  <c r="K1209" i="1"/>
  <c r="N1118" i="1"/>
  <c r="L1118" i="1"/>
  <c r="N1234" i="1"/>
  <c r="K1325" i="1"/>
  <c r="L1234" i="1"/>
  <c r="N1190" i="1"/>
  <c r="K1281" i="1"/>
  <c r="L1190" i="1"/>
  <c r="K1229" i="1"/>
  <c r="N1138" i="1"/>
  <c r="L1138" i="1"/>
  <c r="N1222" i="1"/>
  <c r="K1313" i="1"/>
  <c r="L1222" i="1"/>
  <c r="K1116" i="1"/>
  <c r="N1025" i="1"/>
  <c r="L1025" i="1"/>
  <c r="K1289" i="1"/>
  <c r="N1198" i="1"/>
  <c r="L1198" i="1"/>
  <c r="N1202" i="1"/>
  <c r="K1293" i="1"/>
  <c r="L1202" i="1"/>
  <c r="K1120" i="1"/>
  <c r="N1029" i="1"/>
  <c r="L1029" i="1"/>
  <c r="N1218" i="1"/>
  <c r="K1309" i="1"/>
  <c r="L1218" i="1"/>
  <c r="K1104" i="1"/>
  <c r="N1013" i="1"/>
  <c r="L1013" i="1"/>
  <c r="K1108" i="1"/>
  <c r="N1017" i="1"/>
  <c r="L1017" i="1"/>
  <c r="K1112" i="1"/>
  <c r="N1021" i="1"/>
  <c r="L1021" i="1"/>
  <c r="K1337" i="1"/>
  <c r="N1246" i="1"/>
  <c r="L1246" i="1"/>
  <c r="K1301" i="1"/>
  <c r="N1210" i="1"/>
  <c r="L1210" i="1"/>
  <c r="K1128" i="1"/>
  <c r="N1037" i="1"/>
  <c r="L1037" i="1"/>
  <c r="K1100" i="1"/>
  <c r="N1009" i="1"/>
  <c r="L1009" i="1"/>
  <c r="L1068" i="1" s="1"/>
  <c r="K1248" i="1"/>
  <c r="N1157" i="1"/>
  <c r="L1157" i="1"/>
  <c r="K1152" i="1"/>
  <c r="N1061" i="1"/>
  <c r="L1061" i="1"/>
  <c r="K1213" i="1"/>
  <c r="N1122" i="1"/>
  <c r="L1122" i="1"/>
  <c r="K1249" i="1"/>
  <c r="N1158" i="1"/>
  <c r="L1158" i="1"/>
  <c r="N1238" i="1"/>
  <c r="K1329" i="1"/>
  <c r="L1238" i="1"/>
  <c r="K1241" i="1"/>
  <c r="N1150" i="1"/>
  <c r="L1150" i="1"/>
  <c r="K1132" i="1"/>
  <c r="N1041" i="1"/>
  <c r="L1041" i="1"/>
  <c r="K1228" i="1"/>
  <c r="N1137" i="1"/>
  <c r="L1137" i="1"/>
  <c r="K1245" i="1"/>
  <c r="N1154" i="1"/>
  <c r="L1154" i="1"/>
  <c r="K1136" i="1"/>
  <c r="N1045" i="1"/>
  <c r="N1068" i="1" s="1"/>
  <c r="L1045" i="1"/>
  <c r="N1206" i="1"/>
  <c r="K1297" i="1"/>
  <c r="L1206" i="1"/>
  <c r="K1217" i="1"/>
  <c r="N1126" i="1"/>
  <c r="L1126" i="1"/>
  <c r="K1124" i="1"/>
  <c r="N1033" i="1"/>
  <c r="L1033" i="1"/>
  <c r="K1244" i="1"/>
  <c r="N1153" i="1"/>
  <c r="L1153" i="1"/>
  <c r="N1145" i="1"/>
  <c r="K1236" i="1"/>
  <c r="L1145" i="1"/>
  <c r="N1101" i="1"/>
  <c r="K1192" i="1"/>
  <c r="L1101" i="1"/>
  <c r="K1156" i="1"/>
  <c r="N1065" i="1"/>
  <c r="L1065" i="1"/>
  <c r="K1212" i="1"/>
  <c r="N1121" i="1"/>
  <c r="L1121" i="1"/>
  <c r="N1097" i="1"/>
  <c r="K1188" i="1"/>
  <c r="L1097" i="1"/>
  <c r="K1201" i="1"/>
  <c r="N1110" i="1"/>
  <c r="L1110" i="1"/>
  <c r="K1237" i="1"/>
  <c r="N1146" i="1"/>
  <c r="L1146" i="1"/>
  <c r="K1507" i="4" l="1"/>
  <c r="N1416" i="4"/>
  <c r="L1416" i="4"/>
  <c r="K1463" i="4"/>
  <c r="N1372" i="4"/>
  <c r="L1372" i="4"/>
  <c r="K1515" i="4"/>
  <c r="N1424" i="4"/>
  <c r="L1424" i="4"/>
  <c r="K1489" i="4"/>
  <c r="N1398" i="4"/>
  <c r="L1398" i="4"/>
  <c r="K1486" i="4"/>
  <c r="N1395" i="4"/>
  <c r="L1395" i="4"/>
  <c r="K1492" i="4"/>
  <c r="N1401" i="4"/>
  <c r="L1401" i="4"/>
  <c r="K1517" i="4"/>
  <c r="N1426" i="4"/>
  <c r="L1426" i="4"/>
  <c r="K1483" i="4"/>
  <c r="N1392" i="4"/>
  <c r="L1392" i="4"/>
  <c r="K1514" i="4"/>
  <c r="N1423" i="4"/>
  <c r="L1423" i="4"/>
  <c r="K1482" i="4"/>
  <c r="N1391" i="4"/>
  <c r="L1391" i="4"/>
  <c r="K1520" i="4"/>
  <c r="N1429" i="4"/>
  <c r="L1429" i="4"/>
  <c r="K1497" i="4"/>
  <c r="N1406" i="4"/>
  <c r="L1406" i="4"/>
  <c r="K1499" i="4"/>
  <c r="N1408" i="4"/>
  <c r="L1408" i="4"/>
  <c r="N1389" i="4"/>
  <c r="K1480" i="4"/>
  <c r="L1389" i="4"/>
  <c r="K1506" i="4"/>
  <c r="N1415" i="4"/>
  <c r="L1415" i="4"/>
  <c r="K1510" i="4"/>
  <c r="N1419" i="4"/>
  <c r="L1419" i="4"/>
  <c r="K1461" i="4"/>
  <c r="N1370" i="4"/>
  <c r="L1370" i="4"/>
  <c r="K1516" i="4"/>
  <c r="N1425" i="4"/>
  <c r="L1425" i="4"/>
  <c r="K1469" i="4"/>
  <c r="N1378" i="4"/>
  <c r="L1378" i="4"/>
  <c r="K1484" i="4"/>
  <c r="N1393" i="4"/>
  <c r="L1393" i="4"/>
  <c r="K1491" i="4"/>
  <c r="N1400" i="4"/>
  <c r="L1400" i="4"/>
  <c r="K1477" i="4"/>
  <c r="N1386" i="4"/>
  <c r="L1386" i="4"/>
  <c r="K1502" i="4"/>
  <c r="N1411" i="4"/>
  <c r="L1411" i="4"/>
  <c r="K1479" i="4"/>
  <c r="N1388" i="4"/>
  <c r="L1388" i="4"/>
  <c r="K1467" i="4"/>
  <c r="N1376" i="4"/>
  <c r="L1376" i="4"/>
  <c r="K1501" i="4"/>
  <c r="N1410" i="4"/>
  <c r="L1410" i="4"/>
  <c r="K1495" i="4"/>
  <c r="N1404" i="4"/>
  <c r="L1404" i="4"/>
  <c r="K1468" i="4"/>
  <c r="N1377" i="4"/>
  <c r="L1377" i="4"/>
  <c r="K1471" i="4"/>
  <c r="N1380" i="4"/>
  <c r="L1380" i="4"/>
  <c r="K1504" i="4"/>
  <c r="N1413" i="4"/>
  <c r="L1413" i="4"/>
  <c r="K1494" i="4"/>
  <c r="N1403" i="4"/>
  <c r="L1403" i="4"/>
  <c r="K1511" i="4"/>
  <c r="N1420" i="4"/>
  <c r="L1420" i="4"/>
  <c r="K1488" i="4"/>
  <c r="N1397" i="4"/>
  <c r="L1397" i="4"/>
  <c r="K1462" i="4"/>
  <c r="N1371" i="4"/>
  <c r="L1371" i="4"/>
  <c r="N1374" i="4"/>
  <c r="K1465" i="4"/>
  <c r="L1374" i="4"/>
  <c r="K1493" i="4"/>
  <c r="N1402" i="4"/>
  <c r="L1402" i="4"/>
  <c r="K1487" i="4"/>
  <c r="N1396" i="4"/>
  <c r="L1396" i="4"/>
  <c r="K1476" i="4"/>
  <c r="N1385" i="4"/>
  <c r="L1385" i="4"/>
  <c r="K1470" i="4"/>
  <c r="N1379" i="4"/>
  <c r="L1379" i="4"/>
  <c r="N1405" i="4"/>
  <c r="K1496" i="4"/>
  <c r="L1405" i="4"/>
  <c r="M1255" i="4"/>
  <c r="L1260" i="4"/>
  <c r="M1261" i="4" s="1"/>
  <c r="K1481" i="4"/>
  <c r="N1390" i="4"/>
  <c r="L1390" i="4"/>
  <c r="K1505" i="4"/>
  <c r="N1414" i="4"/>
  <c r="L1414" i="4"/>
  <c r="K1473" i="4"/>
  <c r="N1382" i="4"/>
  <c r="L1382" i="4"/>
  <c r="K1500" i="4"/>
  <c r="N1409" i="4"/>
  <c r="L1409" i="4"/>
  <c r="K1475" i="4"/>
  <c r="N1384" i="4"/>
  <c r="L1384" i="4"/>
  <c r="L1341" i="4"/>
  <c r="K1503" i="4"/>
  <c r="N1412" i="4"/>
  <c r="L1412" i="4"/>
  <c r="K1509" i="4"/>
  <c r="N1418" i="4"/>
  <c r="L1418" i="4"/>
  <c r="K1519" i="4"/>
  <c r="N1428" i="4"/>
  <c r="L1428" i="4"/>
  <c r="K1513" i="4"/>
  <c r="N1422" i="4"/>
  <c r="L1422" i="4"/>
  <c r="K1512" i="4"/>
  <c r="N1421" i="4"/>
  <c r="L1421" i="4"/>
  <c r="K1472" i="4"/>
  <c r="N1381" i="4"/>
  <c r="L1381" i="4"/>
  <c r="K1490" i="4"/>
  <c r="N1399" i="4"/>
  <c r="L1399" i="4"/>
  <c r="K1521" i="4"/>
  <c r="N1430" i="4"/>
  <c r="L1430" i="4"/>
  <c r="K1522" i="4"/>
  <c r="N1431" i="4"/>
  <c r="L1431" i="4"/>
  <c r="K1518" i="4"/>
  <c r="L1427" i="4"/>
  <c r="N1427" i="4"/>
  <c r="K1498" i="4"/>
  <c r="N1407" i="4"/>
  <c r="L1407" i="4"/>
  <c r="K1478" i="4"/>
  <c r="N1387" i="4"/>
  <c r="L1387" i="4"/>
  <c r="K1508" i="4"/>
  <c r="N1417" i="4"/>
  <c r="L1417" i="4"/>
  <c r="K1466" i="4"/>
  <c r="N1375" i="4"/>
  <c r="L1375" i="4"/>
  <c r="K1464" i="4"/>
  <c r="N1373" i="4"/>
  <c r="L1373" i="4"/>
  <c r="N1341" i="4"/>
  <c r="K1474" i="4"/>
  <c r="N1383" i="4"/>
  <c r="L1383" i="4"/>
  <c r="K1485" i="4"/>
  <c r="N1394" i="4"/>
  <c r="L1394" i="4"/>
  <c r="L1159" i="3"/>
  <c r="M1164" i="3" s="1"/>
  <c r="M1073" i="3"/>
  <c r="K1399" i="3"/>
  <c r="N1308" i="3"/>
  <c r="L1308" i="3"/>
  <c r="K1375" i="3"/>
  <c r="N1284" i="3"/>
  <c r="L1284" i="3"/>
  <c r="K1481" i="3"/>
  <c r="N1390" i="3"/>
  <c r="L1390" i="3"/>
  <c r="K1426" i="3"/>
  <c r="N1335" i="3"/>
  <c r="L1335" i="3"/>
  <c r="K1477" i="3"/>
  <c r="N1386" i="3"/>
  <c r="L1386" i="3"/>
  <c r="K1302" i="3"/>
  <c r="N1211" i="3"/>
  <c r="L1211" i="3"/>
  <c r="K1395" i="3"/>
  <c r="N1304" i="3"/>
  <c r="L1304" i="3"/>
  <c r="K1334" i="3"/>
  <c r="N1243" i="3"/>
  <c r="L1243" i="3"/>
  <c r="K1322" i="3"/>
  <c r="N1231" i="3"/>
  <c r="L1231" i="3"/>
  <c r="K1411" i="3"/>
  <c r="N1320" i="3"/>
  <c r="L1320" i="3"/>
  <c r="K1431" i="3"/>
  <c r="N1340" i="3"/>
  <c r="L1340" i="3"/>
  <c r="K1423" i="3"/>
  <c r="N1332" i="3"/>
  <c r="L1332" i="3"/>
  <c r="K1412" i="3"/>
  <c r="N1321" i="3"/>
  <c r="L1321" i="3"/>
  <c r="N1313" i="3"/>
  <c r="K1404" i="3"/>
  <c r="L1313" i="3"/>
  <c r="K1372" i="3"/>
  <c r="N1281" i="3"/>
  <c r="L1281" i="3"/>
  <c r="K1410" i="3"/>
  <c r="N1319" i="3"/>
  <c r="L1319" i="3"/>
  <c r="K1403" i="3"/>
  <c r="N1312" i="3"/>
  <c r="L1312" i="3"/>
  <c r="K1282" i="3"/>
  <c r="N1191" i="3"/>
  <c r="L1191" i="3"/>
  <c r="K1306" i="3"/>
  <c r="N1215" i="3"/>
  <c r="L1215" i="3"/>
  <c r="N1297" i="3"/>
  <c r="K1388" i="3"/>
  <c r="L1297" i="3"/>
  <c r="K1430" i="3"/>
  <c r="N1339" i="3"/>
  <c r="L1339" i="3"/>
  <c r="K1371" i="3"/>
  <c r="N1280" i="3"/>
  <c r="L1280" i="3"/>
  <c r="N1382" i="3"/>
  <c r="K1473" i="3"/>
  <c r="L1382" i="3"/>
  <c r="K1310" i="3"/>
  <c r="N1219" i="3"/>
  <c r="L1219" i="3"/>
  <c r="K1427" i="3"/>
  <c r="N1336" i="3"/>
  <c r="L1336" i="3"/>
  <c r="N1325" i="3"/>
  <c r="K1416" i="3"/>
  <c r="L1325" i="3"/>
  <c r="K1465" i="3"/>
  <c r="N1374" i="3"/>
  <c r="L1374" i="3"/>
  <c r="K1294" i="3"/>
  <c r="N1203" i="3"/>
  <c r="L1203" i="3"/>
  <c r="K1428" i="3"/>
  <c r="N1337" i="3"/>
  <c r="L1337" i="3"/>
  <c r="K1408" i="3"/>
  <c r="N1317" i="3"/>
  <c r="L1317" i="3"/>
  <c r="K1396" i="3"/>
  <c r="N1305" i="3"/>
  <c r="L1305" i="3"/>
  <c r="K1422" i="3"/>
  <c r="N1331" i="3"/>
  <c r="L1331" i="3"/>
  <c r="K1379" i="3"/>
  <c r="N1288" i="3"/>
  <c r="L1288" i="3"/>
  <c r="K1380" i="3"/>
  <c r="N1289" i="3"/>
  <c r="L1289" i="3"/>
  <c r="K1338" i="3"/>
  <c r="N1247" i="3"/>
  <c r="L1247" i="3"/>
  <c r="K1402" i="3"/>
  <c r="N1311" i="3"/>
  <c r="L1311" i="3"/>
  <c r="K1406" i="3"/>
  <c r="N1315" i="3"/>
  <c r="L1315" i="3"/>
  <c r="K1330" i="3"/>
  <c r="N1239" i="3"/>
  <c r="L1239" i="3"/>
  <c r="K1407" i="3"/>
  <c r="N1316" i="3"/>
  <c r="L1316" i="3"/>
  <c r="K1290" i="3"/>
  <c r="N1199" i="3"/>
  <c r="L1199" i="3"/>
  <c r="K1298" i="3"/>
  <c r="N1207" i="3"/>
  <c r="N1250" i="3" s="1"/>
  <c r="L1207" i="3"/>
  <c r="K1424" i="3"/>
  <c r="N1333" i="3"/>
  <c r="L1333" i="3"/>
  <c r="K1398" i="3"/>
  <c r="N1307" i="3"/>
  <c r="L1307" i="3"/>
  <c r="N1329" i="3"/>
  <c r="K1420" i="3"/>
  <c r="L1329" i="3"/>
  <c r="K1485" i="3"/>
  <c r="N1394" i="3"/>
  <c r="L1394" i="3"/>
  <c r="K1286" i="3"/>
  <c r="N1195" i="3"/>
  <c r="L1195" i="3"/>
  <c r="N1293" i="3"/>
  <c r="K1384" i="3"/>
  <c r="L1293" i="3"/>
  <c r="K1376" i="3"/>
  <c r="N1285" i="3"/>
  <c r="L1285" i="3"/>
  <c r="K1474" i="3"/>
  <c r="N1383" i="3"/>
  <c r="L1383" i="3"/>
  <c r="K1326" i="3"/>
  <c r="N1235" i="3"/>
  <c r="L1235" i="3"/>
  <c r="K1391" i="3"/>
  <c r="N1300" i="3"/>
  <c r="L1300" i="3"/>
  <c r="K1418" i="3"/>
  <c r="N1327" i="3"/>
  <c r="L1327" i="3"/>
  <c r="K1314" i="3"/>
  <c r="N1223" i="3"/>
  <c r="L1223" i="3"/>
  <c r="K1469" i="3"/>
  <c r="N1378" i="3"/>
  <c r="L1378" i="3"/>
  <c r="K1506" i="3"/>
  <c r="N1415" i="3"/>
  <c r="L1415" i="3"/>
  <c r="K1414" i="3"/>
  <c r="N1323" i="3"/>
  <c r="L1323" i="3"/>
  <c r="K1461" i="3"/>
  <c r="N1370" i="3"/>
  <c r="L1370" i="3"/>
  <c r="K1387" i="3"/>
  <c r="N1296" i="3"/>
  <c r="L1296" i="3"/>
  <c r="K1318" i="3"/>
  <c r="N1227" i="3"/>
  <c r="L1227" i="3"/>
  <c r="N1309" i="3"/>
  <c r="K1400" i="3"/>
  <c r="L1309" i="3"/>
  <c r="K1392" i="3"/>
  <c r="N1301" i="3"/>
  <c r="L1301" i="3"/>
  <c r="K1419" i="3"/>
  <c r="N1328" i="3"/>
  <c r="L1328" i="3"/>
  <c r="L1068" i="2"/>
  <c r="M1073" i="2" s="1"/>
  <c r="N1196" i="2"/>
  <c r="K1287" i="2"/>
  <c r="L1196" i="2"/>
  <c r="K1295" i="2"/>
  <c r="N1204" i="2"/>
  <c r="L1204" i="2"/>
  <c r="N1221" i="2"/>
  <c r="K1312" i="2"/>
  <c r="L1221" i="2"/>
  <c r="K1322" i="2"/>
  <c r="N1231" i="2"/>
  <c r="L1231" i="2"/>
  <c r="K1334" i="2"/>
  <c r="N1243" i="2"/>
  <c r="L1243" i="2"/>
  <c r="K1319" i="2"/>
  <c r="N1228" i="2"/>
  <c r="L1228" i="2"/>
  <c r="K1294" i="2"/>
  <c r="N1203" i="2"/>
  <c r="L1203" i="2"/>
  <c r="K1284" i="2"/>
  <c r="N1193" i="2"/>
  <c r="L1193" i="2"/>
  <c r="K1335" i="2"/>
  <c r="N1244" i="2"/>
  <c r="L1244" i="2"/>
  <c r="K1314" i="2"/>
  <c r="N1223" i="2"/>
  <c r="L1223" i="2"/>
  <c r="K1311" i="2"/>
  <c r="N1220" i="2"/>
  <c r="L1220" i="2"/>
  <c r="N1229" i="2"/>
  <c r="K1320" i="2"/>
  <c r="L1229" i="2"/>
  <c r="K1300" i="2"/>
  <c r="N1209" i="2"/>
  <c r="L1209" i="2"/>
  <c r="K1326" i="2"/>
  <c r="N1235" i="2"/>
  <c r="L1235" i="2"/>
  <c r="N1213" i="2"/>
  <c r="K1304" i="2"/>
  <c r="L1213" i="2"/>
  <c r="K1318" i="2"/>
  <c r="N1227" i="2"/>
  <c r="L1227" i="2"/>
  <c r="K1315" i="2"/>
  <c r="N1224" i="2"/>
  <c r="L1224" i="2"/>
  <c r="K1218" i="2"/>
  <c r="N1127" i="2"/>
  <c r="L1127" i="2"/>
  <c r="K1210" i="2"/>
  <c r="N1119" i="2"/>
  <c r="L1119" i="2"/>
  <c r="K1338" i="2"/>
  <c r="N1247" i="2"/>
  <c r="L1247" i="2"/>
  <c r="K1339" i="2"/>
  <c r="N1248" i="2"/>
  <c r="L1248" i="2"/>
  <c r="K1202" i="2"/>
  <c r="N1111" i="2"/>
  <c r="N1159" i="2" s="1"/>
  <c r="L1111" i="2"/>
  <c r="K1307" i="2"/>
  <c r="N1216" i="2"/>
  <c r="L1216" i="2"/>
  <c r="N1233" i="2"/>
  <c r="K1324" i="2"/>
  <c r="L1233" i="2"/>
  <c r="K1198" i="2"/>
  <c r="N1107" i="2"/>
  <c r="L1107" i="2"/>
  <c r="K1310" i="2"/>
  <c r="N1219" i="2"/>
  <c r="L1219" i="2"/>
  <c r="K1279" i="2"/>
  <c r="N1188" i="2"/>
  <c r="L1188" i="2"/>
  <c r="K1282" i="2"/>
  <c r="N1191" i="2"/>
  <c r="L1191" i="2"/>
  <c r="K1230" i="2"/>
  <c r="N1139" i="2"/>
  <c r="L1139" i="2"/>
  <c r="K1246" i="2"/>
  <c r="N1155" i="2"/>
  <c r="L1155" i="2"/>
  <c r="K1234" i="2"/>
  <c r="N1143" i="2"/>
  <c r="L1143" i="2"/>
  <c r="K1286" i="2"/>
  <c r="N1195" i="2"/>
  <c r="L1195" i="2"/>
  <c r="N1212" i="2"/>
  <c r="K1303" i="2"/>
  <c r="L1212" i="2"/>
  <c r="N1217" i="2"/>
  <c r="K1308" i="2"/>
  <c r="L1217" i="2"/>
  <c r="K1298" i="2"/>
  <c r="N1207" i="2"/>
  <c r="L1207" i="2"/>
  <c r="K1306" i="2"/>
  <c r="N1215" i="2"/>
  <c r="L1215" i="2"/>
  <c r="K1214" i="2"/>
  <c r="N1123" i="2"/>
  <c r="L1123" i="2"/>
  <c r="N1197" i="2"/>
  <c r="K1288" i="2"/>
  <c r="L1197" i="2"/>
  <c r="K1302" i="2"/>
  <c r="N1211" i="2"/>
  <c r="L1211" i="2"/>
  <c r="N1237" i="2"/>
  <c r="K1328" i="2"/>
  <c r="L1237" i="2"/>
  <c r="K1299" i="2"/>
  <c r="N1208" i="2"/>
  <c r="L1208" i="2"/>
  <c r="K1206" i="2"/>
  <c r="N1115" i="2"/>
  <c r="L1115" i="2"/>
  <c r="K1327" i="2"/>
  <c r="N1236" i="2"/>
  <c r="L1236" i="2"/>
  <c r="N1201" i="2"/>
  <c r="K1292" i="2"/>
  <c r="L1201" i="2"/>
  <c r="K1323" i="2"/>
  <c r="N1232" i="2"/>
  <c r="L1232" i="2"/>
  <c r="K1238" i="2"/>
  <c r="N1147" i="2"/>
  <c r="L1147" i="2"/>
  <c r="N1245" i="2"/>
  <c r="K1336" i="2"/>
  <c r="L1245" i="2"/>
  <c r="K1194" i="2"/>
  <c r="N1103" i="2"/>
  <c r="L1103" i="2"/>
  <c r="K1331" i="2"/>
  <c r="N1240" i="2"/>
  <c r="L1240" i="2"/>
  <c r="N1241" i="2"/>
  <c r="K1332" i="2"/>
  <c r="L1241" i="2"/>
  <c r="K1222" i="2"/>
  <c r="N1131" i="2"/>
  <c r="L1131" i="2"/>
  <c r="N1199" i="2"/>
  <c r="L1199" i="2"/>
  <c r="K1290" i="2"/>
  <c r="K1190" i="2"/>
  <c r="N1099" i="2"/>
  <c r="L1099" i="2"/>
  <c r="N1205" i="2"/>
  <c r="K1296" i="2"/>
  <c r="L1205" i="2"/>
  <c r="K1283" i="2"/>
  <c r="N1192" i="2"/>
  <c r="L1192" i="2"/>
  <c r="K1226" i="2"/>
  <c r="N1135" i="2"/>
  <c r="L1135" i="2"/>
  <c r="K1242" i="2"/>
  <c r="N1151" i="2"/>
  <c r="L1151" i="2"/>
  <c r="N1249" i="2"/>
  <c r="K1340" i="2"/>
  <c r="L1249" i="2"/>
  <c r="N1200" i="2"/>
  <c r="K1291" i="2"/>
  <c r="L1200" i="2"/>
  <c r="K1330" i="2"/>
  <c r="N1239" i="2"/>
  <c r="L1239" i="2"/>
  <c r="N1225" i="2"/>
  <c r="K1316" i="2"/>
  <c r="L1225" i="2"/>
  <c r="N1189" i="2"/>
  <c r="K1280" i="2"/>
  <c r="L1189" i="2"/>
  <c r="M1073" i="1"/>
  <c r="L1078" i="1"/>
  <c r="M1079" i="1" s="1"/>
  <c r="K1215" i="1"/>
  <c r="N1124" i="1"/>
  <c r="L1124" i="1"/>
  <c r="K1336" i="1"/>
  <c r="N1245" i="1"/>
  <c r="L1245" i="1"/>
  <c r="K1339" i="1"/>
  <c r="N1248" i="1"/>
  <c r="L1248" i="1"/>
  <c r="K1428" i="1"/>
  <c r="N1337" i="1"/>
  <c r="L1337" i="1"/>
  <c r="K1416" i="1"/>
  <c r="N1325" i="1"/>
  <c r="L1325" i="1"/>
  <c r="K1300" i="1"/>
  <c r="N1209" i="1"/>
  <c r="L1209" i="1"/>
  <c r="K1324" i="1"/>
  <c r="N1233" i="1"/>
  <c r="L1233" i="1"/>
  <c r="K1279" i="1"/>
  <c r="N1188" i="1"/>
  <c r="L1188" i="1"/>
  <c r="K1303" i="1"/>
  <c r="N1212" i="1"/>
  <c r="L1212" i="1"/>
  <c r="K1327" i="1"/>
  <c r="N1236" i="1"/>
  <c r="L1236" i="1"/>
  <c r="K1335" i="1"/>
  <c r="N1244" i="1"/>
  <c r="L1244" i="1"/>
  <c r="K1388" i="1"/>
  <c r="N1297" i="1"/>
  <c r="L1297" i="1"/>
  <c r="K1227" i="1"/>
  <c r="N1136" i="1"/>
  <c r="L1136" i="1"/>
  <c r="K1332" i="1"/>
  <c r="N1241" i="1"/>
  <c r="L1241" i="1"/>
  <c r="K1392" i="1"/>
  <c r="N1301" i="1"/>
  <c r="L1301" i="1"/>
  <c r="K1207" i="1"/>
  <c r="N1116" i="1"/>
  <c r="L1116" i="1"/>
  <c r="K1372" i="1"/>
  <c r="N1281" i="1"/>
  <c r="L1281" i="1"/>
  <c r="K1323" i="1"/>
  <c r="N1232" i="1"/>
  <c r="L1232" i="1"/>
  <c r="K1288" i="1"/>
  <c r="N1197" i="1"/>
  <c r="L1197" i="1"/>
  <c r="K1239" i="1"/>
  <c r="N1148" i="1"/>
  <c r="L1148" i="1"/>
  <c r="K1296" i="1"/>
  <c r="N1205" i="1"/>
  <c r="L1205" i="1"/>
  <c r="K1280" i="1"/>
  <c r="N1189" i="1"/>
  <c r="L1189" i="1"/>
  <c r="K1211" i="1"/>
  <c r="N1120" i="1"/>
  <c r="L1120" i="1"/>
  <c r="K1299" i="1"/>
  <c r="N1208" i="1"/>
  <c r="L1208" i="1"/>
  <c r="N1159" i="1"/>
  <c r="K1283" i="1"/>
  <c r="N1192" i="1"/>
  <c r="L1192" i="1"/>
  <c r="K1223" i="1"/>
  <c r="N1132" i="1"/>
  <c r="L1132" i="1"/>
  <c r="K1304" i="1"/>
  <c r="N1213" i="1"/>
  <c r="L1213" i="1"/>
  <c r="K1219" i="1"/>
  <c r="N1128" i="1"/>
  <c r="L1128" i="1"/>
  <c r="K1195" i="1"/>
  <c r="N1104" i="1"/>
  <c r="L1104" i="1"/>
  <c r="K1384" i="1"/>
  <c r="N1293" i="1"/>
  <c r="L1293" i="1"/>
  <c r="K1380" i="1"/>
  <c r="N1289" i="1"/>
  <c r="L1289" i="1"/>
  <c r="K1284" i="1"/>
  <c r="N1193" i="1"/>
  <c r="L1193" i="1"/>
  <c r="K1295" i="1"/>
  <c r="N1204" i="1"/>
  <c r="L1204" i="1"/>
  <c r="K1316" i="1"/>
  <c r="N1225" i="1"/>
  <c r="L1225" i="1"/>
  <c r="K1291" i="1"/>
  <c r="N1200" i="1"/>
  <c r="L1200" i="1"/>
  <c r="K1231" i="1"/>
  <c r="N1140" i="1"/>
  <c r="L1140" i="1"/>
  <c r="K1287" i="1"/>
  <c r="N1196" i="1"/>
  <c r="L1196" i="1"/>
  <c r="K1376" i="1"/>
  <c r="N1285" i="1"/>
  <c r="L1285" i="1"/>
  <c r="K1328" i="1"/>
  <c r="N1237" i="1"/>
  <c r="L1237" i="1"/>
  <c r="K1247" i="1"/>
  <c r="N1156" i="1"/>
  <c r="L1156" i="1"/>
  <c r="K1400" i="1"/>
  <c r="N1309" i="1"/>
  <c r="L1309" i="1"/>
  <c r="K1235" i="1"/>
  <c r="N1144" i="1"/>
  <c r="L1144" i="1"/>
  <c r="K1331" i="1"/>
  <c r="N1240" i="1"/>
  <c r="L1240" i="1"/>
  <c r="K1307" i="1"/>
  <c r="N1216" i="1"/>
  <c r="L1216" i="1"/>
  <c r="K1311" i="1"/>
  <c r="N1220" i="1"/>
  <c r="L1220" i="1"/>
  <c r="K1243" i="1"/>
  <c r="N1152" i="1"/>
  <c r="L1152" i="1"/>
  <c r="K1292" i="1"/>
  <c r="N1201" i="1"/>
  <c r="L1201" i="1"/>
  <c r="K1308" i="1"/>
  <c r="N1217" i="1"/>
  <c r="L1217" i="1"/>
  <c r="K1319" i="1"/>
  <c r="N1228" i="1"/>
  <c r="L1228" i="1"/>
  <c r="K1420" i="1"/>
  <c r="N1329" i="1"/>
  <c r="L1329" i="1"/>
  <c r="K1340" i="1"/>
  <c r="N1249" i="1"/>
  <c r="L1249" i="1"/>
  <c r="K1191" i="1"/>
  <c r="N1100" i="1"/>
  <c r="L1100" i="1"/>
  <c r="L1159" i="1" s="1"/>
  <c r="K1203" i="1"/>
  <c r="N1112" i="1"/>
  <c r="L1112" i="1"/>
  <c r="K1199" i="1"/>
  <c r="N1108" i="1"/>
  <c r="L1108" i="1"/>
  <c r="K1404" i="1"/>
  <c r="N1313" i="1"/>
  <c r="L1313" i="1"/>
  <c r="K1320" i="1"/>
  <c r="N1229" i="1"/>
  <c r="L1229" i="1"/>
  <c r="K1396" i="1"/>
  <c r="N1305" i="1"/>
  <c r="L1305" i="1"/>
  <c r="K1315" i="1"/>
  <c r="N1224" i="1"/>
  <c r="L1224" i="1"/>
  <c r="K1408" i="1"/>
  <c r="N1317" i="1"/>
  <c r="L1317" i="1"/>
  <c r="K1412" i="1"/>
  <c r="N1321" i="1"/>
  <c r="L1321" i="1"/>
  <c r="K1312" i="1"/>
  <c r="N1221" i="1"/>
  <c r="L1221" i="1"/>
  <c r="K1424" i="1"/>
  <c r="N1333" i="1"/>
  <c r="L1333" i="1"/>
  <c r="K1565" i="4" l="1"/>
  <c r="N1474" i="4"/>
  <c r="L1474" i="4"/>
  <c r="K1589" i="4"/>
  <c r="N1498" i="4"/>
  <c r="L1498" i="4"/>
  <c r="K1581" i="4"/>
  <c r="N1490" i="4"/>
  <c r="L1490" i="4"/>
  <c r="K1610" i="4"/>
  <c r="N1519" i="4"/>
  <c r="L1519" i="4"/>
  <c r="K1564" i="4"/>
  <c r="N1473" i="4"/>
  <c r="L1473" i="4"/>
  <c r="K1576" i="4"/>
  <c r="N1485" i="4"/>
  <c r="L1485" i="4"/>
  <c r="K1569" i="4"/>
  <c r="N1478" i="4"/>
  <c r="L1478" i="4"/>
  <c r="K1612" i="4"/>
  <c r="N1521" i="4"/>
  <c r="L1521" i="4"/>
  <c r="K1604" i="4"/>
  <c r="N1513" i="4"/>
  <c r="L1513" i="4"/>
  <c r="K1591" i="4"/>
  <c r="N1500" i="4"/>
  <c r="L1500" i="4"/>
  <c r="K1567" i="4"/>
  <c r="N1476" i="4"/>
  <c r="L1476" i="4"/>
  <c r="K1556" i="4"/>
  <c r="N1465" i="4"/>
  <c r="L1465" i="4"/>
  <c r="K1553" i="4"/>
  <c r="N1462" i="4"/>
  <c r="L1462" i="4"/>
  <c r="K1595" i="4"/>
  <c r="N1504" i="4"/>
  <c r="L1504" i="4"/>
  <c r="K1592" i="4"/>
  <c r="N1501" i="4"/>
  <c r="L1501" i="4"/>
  <c r="K1568" i="4"/>
  <c r="N1477" i="4"/>
  <c r="L1477" i="4"/>
  <c r="K1607" i="4"/>
  <c r="N1516" i="4"/>
  <c r="L1516" i="4"/>
  <c r="K1573" i="4"/>
  <c r="N1482" i="4"/>
  <c r="L1482" i="4"/>
  <c r="K1583" i="4"/>
  <c r="N1492" i="4"/>
  <c r="L1492" i="4"/>
  <c r="K1554" i="4"/>
  <c r="N1463" i="4"/>
  <c r="L1463" i="4"/>
  <c r="K1613" i="4"/>
  <c r="N1522" i="4"/>
  <c r="L1522" i="4"/>
  <c r="K1594" i="4"/>
  <c r="N1503" i="4"/>
  <c r="L1503" i="4"/>
  <c r="K1587" i="4"/>
  <c r="N1496" i="4"/>
  <c r="L1496" i="4"/>
  <c r="K1561" i="4"/>
  <c r="N1470" i="4"/>
  <c r="L1470" i="4"/>
  <c r="K1585" i="4"/>
  <c r="N1494" i="4"/>
  <c r="L1494" i="4"/>
  <c r="K1586" i="4"/>
  <c r="N1495" i="4"/>
  <c r="L1495" i="4"/>
  <c r="K1593" i="4"/>
  <c r="N1502" i="4"/>
  <c r="L1502" i="4"/>
  <c r="K1560" i="4"/>
  <c r="N1469" i="4"/>
  <c r="L1469" i="4"/>
  <c r="L1432" i="4"/>
  <c r="K1597" i="4"/>
  <c r="N1506" i="4"/>
  <c r="L1506" i="4"/>
  <c r="K1611" i="4"/>
  <c r="N1520" i="4"/>
  <c r="L1520" i="4"/>
  <c r="K1608" i="4"/>
  <c r="N1517" i="4"/>
  <c r="L1517" i="4"/>
  <c r="K1606" i="4"/>
  <c r="N1515" i="4"/>
  <c r="L1515" i="4"/>
  <c r="K1599" i="4"/>
  <c r="N1508" i="4"/>
  <c r="L1508" i="4"/>
  <c r="K1603" i="4"/>
  <c r="N1512" i="4"/>
  <c r="L1512" i="4"/>
  <c r="K1566" i="4"/>
  <c r="N1475" i="4"/>
  <c r="L1475" i="4"/>
  <c r="K1572" i="4"/>
  <c r="N1481" i="4"/>
  <c r="L1481" i="4"/>
  <c r="K1557" i="4"/>
  <c r="N1466" i="4"/>
  <c r="L1466" i="4"/>
  <c r="K1609" i="4"/>
  <c r="N1518" i="4"/>
  <c r="L1518" i="4"/>
  <c r="K1563" i="4"/>
  <c r="N1472" i="4"/>
  <c r="L1472" i="4"/>
  <c r="K1600" i="4"/>
  <c r="N1509" i="4"/>
  <c r="L1509" i="4"/>
  <c r="M1346" i="4"/>
  <c r="L1351" i="4"/>
  <c r="M1352" i="4" s="1"/>
  <c r="K1596" i="4"/>
  <c r="N1505" i="4"/>
  <c r="L1505" i="4"/>
  <c r="K1584" i="4"/>
  <c r="N1493" i="4"/>
  <c r="L1493" i="4"/>
  <c r="K1602" i="4"/>
  <c r="N1511" i="4"/>
  <c r="L1511" i="4"/>
  <c r="K1559" i="4"/>
  <c r="N1468" i="4"/>
  <c r="L1468" i="4"/>
  <c r="K1570" i="4"/>
  <c r="N1479" i="4"/>
  <c r="L1479" i="4"/>
  <c r="K1575" i="4"/>
  <c r="N1484" i="4"/>
  <c r="L1484" i="4"/>
  <c r="N1432" i="4"/>
  <c r="K1601" i="4"/>
  <c r="N1510" i="4"/>
  <c r="L1510" i="4"/>
  <c r="K1588" i="4"/>
  <c r="N1497" i="4"/>
  <c r="L1497" i="4"/>
  <c r="K1574" i="4"/>
  <c r="N1483" i="4"/>
  <c r="L1483" i="4"/>
  <c r="K1580" i="4"/>
  <c r="N1489" i="4"/>
  <c r="L1489" i="4"/>
  <c r="K1555" i="4"/>
  <c r="N1464" i="4"/>
  <c r="L1464" i="4"/>
  <c r="K1578" i="4"/>
  <c r="N1487" i="4"/>
  <c r="L1487" i="4"/>
  <c r="K1579" i="4"/>
  <c r="N1488" i="4"/>
  <c r="L1488" i="4"/>
  <c r="K1562" i="4"/>
  <c r="N1471" i="4"/>
  <c r="L1471" i="4"/>
  <c r="K1558" i="4"/>
  <c r="L1467" i="4"/>
  <c r="N1467" i="4"/>
  <c r="K1582" i="4"/>
  <c r="N1491" i="4"/>
  <c r="L1491" i="4"/>
  <c r="K1552" i="4"/>
  <c r="N1461" i="4"/>
  <c r="L1461" i="4"/>
  <c r="K1571" i="4"/>
  <c r="N1480" i="4"/>
  <c r="L1480" i="4"/>
  <c r="K1590" i="4"/>
  <c r="N1499" i="4"/>
  <c r="L1499" i="4"/>
  <c r="K1605" i="4"/>
  <c r="N1514" i="4"/>
  <c r="L1514" i="4"/>
  <c r="K1577" i="4"/>
  <c r="N1486" i="4"/>
  <c r="L1486" i="4"/>
  <c r="K1598" i="4"/>
  <c r="N1507" i="4"/>
  <c r="L1507" i="4"/>
  <c r="L1250" i="3"/>
  <c r="M1255" i="3" s="1"/>
  <c r="L1169" i="3"/>
  <c r="M1170" i="3" s="1"/>
  <c r="N1414" i="3"/>
  <c r="K1505" i="3"/>
  <c r="L1414" i="3"/>
  <c r="K1509" i="3"/>
  <c r="N1418" i="3"/>
  <c r="L1418" i="3"/>
  <c r="K1467" i="3"/>
  <c r="N1376" i="3"/>
  <c r="L1376" i="3"/>
  <c r="K1381" i="3"/>
  <c r="N1290" i="3"/>
  <c r="L1290" i="3"/>
  <c r="K1493" i="3"/>
  <c r="N1402" i="3"/>
  <c r="L1402" i="3"/>
  <c r="K1513" i="3"/>
  <c r="N1422" i="3"/>
  <c r="L1422" i="3"/>
  <c r="K1385" i="3"/>
  <c r="N1294" i="3"/>
  <c r="L1294" i="3"/>
  <c r="K1479" i="3"/>
  <c r="N1388" i="3"/>
  <c r="L1388" i="3"/>
  <c r="K1397" i="3"/>
  <c r="N1306" i="3"/>
  <c r="L1306" i="3"/>
  <c r="K1463" i="3"/>
  <c r="N1372" i="3"/>
  <c r="L1372" i="3"/>
  <c r="K1502" i="3"/>
  <c r="N1411" i="3"/>
  <c r="L1411" i="3"/>
  <c r="K1393" i="3"/>
  <c r="N1302" i="3"/>
  <c r="L1302" i="3"/>
  <c r="K1466" i="3"/>
  <c r="N1375" i="3"/>
  <c r="L1375" i="3"/>
  <c r="K1552" i="3"/>
  <c r="N1461" i="3"/>
  <c r="L1461" i="3"/>
  <c r="K1401" i="3"/>
  <c r="N1310" i="3"/>
  <c r="L1310" i="3"/>
  <c r="K1510" i="3"/>
  <c r="N1419" i="3"/>
  <c r="L1419" i="3"/>
  <c r="K1478" i="3"/>
  <c r="N1387" i="3"/>
  <c r="L1387" i="3"/>
  <c r="K1560" i="3"/>
  <c r="N1469" i="3"/>
  <c r="L1469" i="3"/>
  <c r="K1417" i="3"/>
  <c r="N1326" i="3"/>
  <c r="L1326" i="3"/>
  <c r="K1475" i="3"/>
  <c r="N1384" i="3"/>
  <c r="L1384" i="3"/>
  <c r="K1377" i="3"/>
  <c r="N1286" i="3"/>
  <c r="L1286" i="3"/>
  <c r="K1515" i="3"/>
  <c r="N1424" i="3"/>
  <c r="L1424" i="3"/>
  <c r="K1421" i="3"/>
  <c r="N1330" i="3"/>
  <c r="L1330" i="3"/>
  <c r="K1471" i="3"/>
  <c r="N1380" i="3"/>
  <c r="L1380" i="3"/>
  <c r="K1499" i="3"/>
  <c r="N1408" i="3"/>
  <c r="L1408" i="3"/>
  <c r="K1518" i="3"/>
  <c r="N1427" i="3"/>
  <c r="L1427" i="3"/>
  <c r="N1430" i="3"/>
  <c r="K1521" i="3"/>
  <c r="L1430" i="3"/>
  <c r="K1494" i="3"/>
  <c r="N1403" i="3"/>
  <c r="L1403" i="3"/>
  <c r="K1495" i="3"/>
  <c r="N1404" i="3"/>
  <c r="L1404" i="3"/>
  <c r="K1514" i="3"/>
  <c r="N1423" i="3"/>
  <c r="L1423" i="3"/>
  <c r="K1425" i="3"/>
  <c r="N1334" i="3"/>
  <c r="L1334" i="3"/>
  <c r="K1517" i="3"/>
  <c r="N1426" i="3"/>
  <c r="L1426" i="3"/>
  <c r="K1483" i="3"/>
  <c r="N1392" i="3"/>
  <c r="L1392" i="3"/>
  <c r="K1405" i="3"/>
  <c r="N1314" i="3"/>
  <c r="L1314" i="3"/>
  <c r="K1565" i="3"/>
  <c r="N1474" i="3"/>
  <c r="L1474" i="3"/>
  <c r="K1576" i="3"/>
  <c r="N1485" i="3"/>
  <c r="L1485" i="3"/>
  <c r="K1389" i="3"/>
  <c r="N1298" i="3"/>
  <c r="L1298" i="3"/>
  <c r="K1497" i="3"/>
  <c r="N1406" i="3"/>
  <c r="L1406" i="3"/>
  <c r="K1470" i="3"/>
  <c r="N1379" i="3"/>
  <c r="L1379" i="3"/>
  <c r="K1519" i="3"/>
  <c r="N1428" i="3"/>
  <c r="L1428" i="3"/>
  <c r="K1507" i="3"/>
  <c r="N1416" i="3"/>
  <c r="L1416" i="3"/>
  <c r="K1501" i="3"/>
  <c r="N1410" i="3"/>
  <c r="L1410" i="3"/>
  <c r="K1522" i="3"/>
  <c r="N1431" i="3"/>
  <c r="L1431" i="3"/>
  <c r="K1486" i="3"/>
  <c r="N1395" i="3"/>
  <c r="L1395" i="3"/>
  <c r="K1572" i="3"/>
  <c r="N1481" i="3"/>
  <c r="L1481" i="3"/>
  <c r="K1491" i="3"/>
  <c r="N1400" i="3"/>
  <c r="L1400" i="3"/>
  <c r="K1409" i="3"/>
  <c r="N1318" i="3"/>
  <c r="L1318" i="3"/>
  <c r="K1597" i="3"/>
  <c r="N1506" i="3"/>
  <c r="L1506" i="3"/>
  <c r="K1482" i="3"/>
  <c r="N1391" i="3"/>
  <c r="L1391" i="3"/>
  <c r="K1511" i="3"/>
  <c r="N1420" i="3"/>
  <c r="L1420" i="3"/>
  <c r="N1398" i="3"/>
  <c r="K1489" i="3"/>
  <c r="L1398" i="3"/>
  <c r="K1498" i="3"/>
  <c r="N1407" i="3"/>
  <c r="L1407" i="3"/>
  <c r="K1429" i="3"/>
  <c r="N1338" i="3"/>
  <c r="L1338" i="3"/>
  <c r="K1487" i="3"/>
  <c r="N1396" i="3"/>
  <c r="L1396" i="3"/>
  <c r="K1556" i="3"/>
  <c r="N1465" i="3"/>
  <c r="L1465" i="3"/>
  <c r="K1564" i="3"/>
  <c r="N1473" i="3"/>
  <c r="L1473" i="3"/>
  <c r="K1462" i="3"/>
  <c r="N1371" i="3"/>
  <c r="L1371" i="3"/>
  <c r="K1373" i="3"/>
  <c r="N1282" i="3"/>
  <c r="N1341" i="3" s="1"/>
  <c r="L1282" i="3"/>
  <c r="K1503" i="3"/>
  <c r="N1412" i="3"/>
  <c r="L1412" i="3"/>
  <c r="K1413" i="3"/>
  <c r="N1322" i="3"/>
  <c r="L1322" i="3"/>
  <c r="K1568" i="3"/>
  <c r="N1477" i="3"/>
  <c r="L1477" i="3"/>
  <c r="K1490" i="3"/>
  <c r="N1399" i="3"/>
  <c r="L1399" i="3"/>
  <c r="L1159" i="2"/>
  <c r="M1164" i="2" s="1"/>
  <c r="L1078" i="2"/>
  <c r="M1079" i="2" s="1"/>
  <c r="N1290" i="2"/>
  <c r="K1381" i="2"/>
  <c r="L1290" i="2"/>
  <c r="K1390" i="2"/>
  <c r="N1299" i="2"/>
  <c r="L1299" i="2"/>
  <c r="K1305" i="2"/>
  <c r="L1214" i="2"/>
  <c r="N1214" i="2"/>
  <c r="K1289" i="2"/>
  <c r="L1198" i="2"/>
  <c r="N1198" i="2"/>
  <c r="K1406" i="2"/>
  <c r="N1315" i="2"/>
  <c r="L1315" i="2"/>
  <c r="N1284" i="2"/>
  <c r="K1375" i="2"/>
  <c r="L1284" i="2"/>
  <c r="L1322" i="2"/>
  <c r="K1413" i="2"/>
  <c r="N1322" i="2"/>
  <c r="K1378" i="2"/>
  <c r="N1287" i="2"/>
  <c r="L1287" i="2"/>
  <c r="K1374" i="2"/>
  <c r="N1283" i="2"/>
  <c r="L1283" i="2"/>
  <c r="K1313" i="2"/>
  <c r="L1222" i="2"/>
  <c r="N1222" i="2"/>
  <c r="K1427" i="2"/>
  <c r="N1336" i="2"/>
  <c r="L1336" i="2"/>
  <c r="K1329" i="2"/>
  <c r="L1238" i="2"/>
  <c r="N1238" i="2"/>
  <c r="K1297" i="2"/>
  <c r="L1206" i="2"/>
  <c r="N1206" i="2"/>
  <c r="K1337" i="2"/>
  <c r="L1246" i="2"/>
  <c r="N1246" i="2"/>
  <c r="L1310" i="2"/>
  <c r="K1401" i="2"/>
  <c r="N1310" i="2"/>
  <c r="K1293" i="2"/>
  <c r="L1202" i="2"/>
  <c r="N1202" i="2"/>
  <c r="K1309" i="2"/>
  <c r="L1218" i="2"/>
  <c r="N1218" i="2"/>
  <c r="K1395" i="2"/>
  <c r="N1304" i="2"/>
  <c r="L1304" i="2"/>
  <c r="L1326" i="2"/>
  <c r="K1417" i="2"/>
  <c r="N1326" i="2"/>
  <c r="K1426" i="2"/>
  <c r="N1335" i="2"/>
  <c r="L1335" i="2"/>
  <c r="L1334" i="2"/>
  <c r="K1425" i="2"/>
  <c r="N1334" i="2"/>
  <c r="K1414" i="2"/>
  <c r="N1323" i="2"/>
  <c r="L1323" i="2"/>
  <c r="K1379" i="2"/>
  <c r="N1288" i="2"/>
  <c r="L1288" i="2"/>
  <c r="N1316" i="2"/>
  <c r="K1407" i="2"/>
  <c r="L1316" i="2"/>
  <c r="L1330" i="2"/>
  <c r="K1421" i="2"/>
  <c r="N1330" i="2"/>
  <c r="K1317" i="2"/>
  <c r="L1226" i="2"/>
  <c r="N1226" i="2"/>
  <c r="N1292" i="2"/>
  <c r="K1383" i="2"/>
  <c r="L1292" i="2"/>
  <c r="K1418" i="2"/>
  <c r="N1327" i="2"/>
  <c r="L1327" i="2"/>
  <c r="K1419" i="2"/>
  <c r="N1328" i="2"/>
  <c r="L1328" i="2"/>
  <c r="K1393" i="2"/>
  <c r="N1302" i="2"/>
  <c r="L1302" i="2"/>
  <c r="L1298" i="2"/>
  <c r="K1389" i="2"/>
  <c r="N1298" i="2"/>
  <c r="K1325" i="2"/>
  <c r="L1234" i="2"/>
  <c r="N1234" i="2"/>
  <c r="K1370" i="2"/>
  <c r="N1279" i="2"/>
  <c r="L1279" i="2"/>
  <c r="N1324" i="2"/>
  <c r="K1415" i="2"/>
  <c r="L1324" i="2"/>
  <c r="K1398" i="2"/>
  <c r="N1307" i="2"/>
  <c r="L1307" i="2"/>
  <c r="K1301" i="2"/>
  <c r="L1210" i="2"/>
  <c r="N1210" i="2"/>
  <c r="N1250" i="2" s="1"/>
  <c r="K1411" i="2"/>
  <c r="N1320" i="2"/>
  <c r="L1320" i="2"/>
  <c r="L1314" i="2"/>
  <c r="K1405" i="2"/>
  <c r="N1314" i="2"/>
  <c r="K1410" i="2"/>
  <c r="N1319" i="2"/>
  <c r="L1319" i="2"/>
  <c r="K1403" i="2"/>
  <c r="N1312" i="2"/>
  <c r="L1312" i="2"/>
  <c r="K1386" i="2"/>
  <c r="N1295" i="2"/>
  <c r="L1295" i="2"/>
  <c r="K1382" i="2"/>
  <c r="N1291" i="2"/>
  <c r="L1291" i="2"/>
  <c r="N1308" i="2"/>
  <c r="K1399" i="2"/>
  <c r="L1308" i="2"/>
  <c r="K1321" i="2"/>
  <c r="L1230" i="2"/>
  <c r="N1230" i="2"/>
  <c r="K1430" i="2"/>
  <c r="N1339" i="2"/>
  <c r="L1339" i="2"/>
  <c r="N1300" i="2"/>
  <c r="K1391" i="2"/>
  <c r="L1300" i="2"/>
  <c r="N1280" i="2"/>
  <c r="K1371" i="2"/>
  <c r="L1280" i="2"/>
  <c r="N1340" i="2"/>
  <c r="K1431" i="2"/>
  <c r="L1340" i="2"/>
  <c r="K1333" i="2"/>
  <c r="L1242" i="2"/>
  <c r="N1242" i="2"/>
  <c r="N1296" i="2"/>
  <c r="K1387" i="2"/>
  <c r="L1296" i="2"/>
  <c r="K1281" i="2"/>
  <c r="L1190" i="2"/>
  <c r="N1190" i="2"/>
  <c r="N1332" i="2"/>
  <c r="K1423" i="2"/>
  <c r="L1332" i="2"/>
  <c r="K1422" i="2"/>
  <c r="N1331" i="2"/>
  <c r="L1331" i="2"/>
  <c r="K1285" i="2"/>
  <c r="L1194" i="2"/>
  <c r="N1194" i="2"/>
  <c r="L1306" i="2"/>
  <c r="K1397" i="2"/>
  <c r="N1306" i="2"/>
  <c r="K1394" i="2"/>
  <c r="N1303" i="2"/>
  <c r="L1303" i="2"/>
  <c r="K1377" i="2"/>
  <c r="N1286" i="2"/>
  <c r="L1286" i="2"/>
  <c r="L1282" i="2"/>
  <c r="K1373" i="2"/>
  <c r="N1282" i="2"/>
  <c r="L1338" i="2"/>
  <c r="K1429" i="2"/>
  <c r="N1338" i="2"/>
  <c r="L1318" i="2"/>
  <c r="K1409" i="2"/>
  <c r="N1318" i="2"/>
  <c r="K1402" i="2"/>
  <c r="N1311" i="2"/>
  <c r="L1311" i="2"/>
  <c r="K1385" i="2"/>
  <c r="N1294" i="2"/>
  <c r="L1294" i="2"/>
  <c r="M1164" i="1"/>
  <c r="L1169" i="1"/>
  <c r="M1170" i="1" s="1"/>
  <c r="N1291" i="1"/>
  <c r="K1382" i="1"/>
  <c r="L1291" i="1"/>
  <c r="L1380" i="1"/>
  <c r="N1380" i="1"/>
  <c r="K1471" i="1"/>
  <c r="K1395" i="1"/>
  <c r="N1304" i="1"/>
  <c r="L1304" i="1"/>
  <c r="K1371" i="1"/>
  <c r="N1280" i="1"/>
  <c r="L1280" i="1"/>
  <c r="N1323" i="1"/>
  <c r="K1414" i="1"/>
  <c r="L1323" i="1"/>
  <c r="K1423" i="1"/>
  <c r="N1332" i="1"/>
  <c r="L1332" i="1"/>
  <c r="K1418" i="1"/>
  <c r="N1327" i="1"/>
  <c r="L1327" i="1"/>
  <c r="K1427" i="1"/>
  <c r="N1336" i="1"/>
  <c r="L1336" i="1"/>
  <c r="K1406" i="1"/>
  <c r="N1315" i="1"/>
  <c r="L1315" i="1"/>
  <c r="K1511" i="1"/>
  <c r="N1420" i="1"/>
  <c r="L1420" i="1"/>
  <c r="K1334" i="1"/>
  <c r="N1243" i="1"/>
  <c r="L1243" i="1"/>
  <c r="K1326" i="1"/>
  <c r="N1235" i="1"/>
  <c r="L1235" i="1"/>
  <c r="L1376" i="1"/>
  <c r="N1376" i="1"/>
  <c r="K1467" i="1"/>
  <c r="K1407" i="1"/>
  <c r="N1316" i="1"/>
  <c r="L1316" i="1"/>
  <c r="K1475" i="1"/>
  <c r="L1384" i="1"/>
  <c r="N1384" i="1"/>
  <c r="K1314" i="1"/>
  <c r="N1223" i="1"/>
  <c r="L1223" i="1"/>
  <c r="K1387" i="1"/>
  <c r="N1296" i="1"/>
  <c r="L1296" i="1"/>
  <c r="L1372" i="1"/>
  <c r="K1463" i="1"/>
  <c r="N1372" i="1"/>
  <c r="K1318" i="1"/>
  <c r="N1227" i="1"/>
  <c r="L1227" i="1"/>
  <c r="K1306" i="1"/>
  <c r="N1215" i="1"/>
  <c r="L1215" i="1"/>
  <c r="K1499" i="1"/>
  <c r="N1408" i="1"/>
  <c r="L1408" i="1"/>
  <c r="K1383" i="1"/>
  <c r="N1292" i="1"/>
  <c r="L1292" i="1"/>
  <c r="K1503" i="1"/>
  <c r="N1412" i="1"/>
  <c r="L1412" i="1"/>
  <c r="K1411" i="1"/>
  <c r="N1320" i="1"/>
  <c r="L1320" i="1"/>
  <c r="K1282" i="1"/>
  <c r="N1191" i="1"/>
  <c r="L1191" i="1"/>
  <c r="K1399" i="1"/>
  <c r="N1308" i="1"/>
  <c r="L1308" i="1"/>
  <c r="N1307" i="1"/>
  <c r="K1398" i="1"/>
  <c r="L1307" i="1"/>
  <c r="K1338" i="1"/>
  <c r="N1247" i="1"/>
  <c r="L1247" i="1"/>
  <c r="K1322" i="1"/>
  <c r="N1231" i="1"/>
  <c r="L1231" i="1"/>
  <c r="K1375" i="1"/>
  <c r="N1284" i="1"/>
  <c r="L1284" i="1"/>
  <c r="K1310" i="1"/>
  <c r="N1219" i="1"/>
  <c r="L1219" i="1"/>
  <c r="L1250" i="1" s="1"/>
  <c r="K1302" i="1"/>
  <c r="N1211" i="1"/>
  <c r="L1211" i="1"/>
  <c r="K1379" i="1"/>
  <c r="N1288" i="1"/>
  <c r="L1288" i="1"/>
  <c r="K1483" i="1"/>
  <c r="L1392" i="1"/>
  <c r="N1392" i="1"/>
  <c r="K1426" i="1"/>
  <c r="N1335" i="1"/>
  <c r="L1335" i="1"/>
  <c r="K1415" i="1"/>
  <c r="N1324" i="1"/>
  <c r="L1324" i="1"/>
  <c r="N1339" i="1"/>
  <c r="K1430" i="1"/>
  <c r="L1339" i="1"/>
  <c r="K1515" i="1"/>
  <c r="N1424" i="1"/>
  <c r="L1424" i="1"/>
  <c r="K1290" i="1"/>
  <c r="N1199" i="1"/>
  <c r="L1199" i="1"/>
  <c r="K1394" i="1"/>
  <c r="N1303" i="1"/>
  <c r="L1303" i="1"/>
  <c r="K1507" i="1"/>
  <c r="N1416" i="1"/>
  <c r="L1416" i="1"/>
  <c r="K1495" i="1"/>
  <c r="N1404" i="1"/>
  <c r="L1404" i="1"/>
  <c r="K1431" i="1"/>
  <c r="N1340" i="1"/>
  <c r="L1340" i="1"/>
  <c r="K1422" i="1"/>
  <c r="N1331" i="1"/>
  <c r="L1331" i="1"/>
  <c r="K1419" i="1"/>
  <c r="N1328" i="1"/>
  <c r="L1328" i="1"/>
  <c r="K1391" i="1"/>
  <c r="N1300" i="1"/>
  <c r="L1300" i="1"/>
  <c r="K1403" i="1"/>
  <c r="N1312" i="1"/>
  <c r="L1312" i="1"/>
  <c r="K1487" i="1"/>
  <c r="L1396" i="1"/>
  <c r="N1396" i="1"/>
  <c r="K1294" i="1"/>
  <c r="N1203" i="1"/>
  <c r="L1203" i="1"/>
  <c r="K1410" i="1"/>
  <c r="N1319" i="1"/>
  <c r="L1319" i="1"/>
  <c r="K1402" i="1"/>
  <c r="N1311" i="1"/>
  <c r="L1311" i="1"/>
  <c r="K1491" i="1"/>
  <c r="N1400" i="1"/>
  <c r="L1400" i="1"/>
  <c r="L1287" i="1"/>
  <c r="K1378" i="1"/>
  <c r="N1287" i="1"/>
  <c r="K1386" i="1"/>
  <c r="N1295" i="1"/>
  <c r="L1295" i="1"/>
  <c r="K1286" i="1"/>
  <c r="N1195" i="1"/>
  <c r="N1250" i="1" s="1"/>
  <c r="L1195" i="1"/>
  <c r="L1283" i="1"/>
  <c r="K1374" i="1"/>
  <c r="N1283" i="1"/>
  <c r="K1390" i="1"/>
  <c r="N1299" i="1"/>
  <c r="L1299" i="1"/>
  <c r="K1330" i="1"/>
  <c r="N1239" i="1"/>
  <c r="L1239" i="1"/>
  <c r="K1298" i="1"/>
  <c r="N1207" i="1"/>
  <c r="L1207" i="1"/>
  <c r="K1479" i="1"/>
  <c r="L1388" i="1"/>
  <c r="N1388" i="1"/>
  <c r="K1370" i="1"/>
  <c r="N1279" i="1"/>
  <c r="L1279" i="1"/>
  <c r="K1519" i="1"/>
  <c r="N1428" i="1"/>
  <c r="L1428" i="1"/>
  <c r="K1689" i="4" l="1"/>
  <c r="N1598" i="4"/>
  <c r="L1598" i="4"/>
  <c r="K1662" i="4"/>
  <c r="N1571" i="4"/>
  <c r="L1571" i="4"/>
  <c r="K1653" i="4"/>
  <c r="N1562" i="4"/>
  <c r="L1562" i="4"/>
  <c r="K1671" i="4"/>
  <c r="N1580" i="4"/>
  <c r="L1580" i="4"/>
  <c r="K1661" i="4"/>
  <c r="N1570" i="4"/>
  <c r="L1570" i="4"/>
  <c r="K1687" i="4"/>
  <c r="N1596" i="4"/>
  <c r="L1596" i="4"/>
  <c r="K1654" i="4"/>
  <c r="N1563" i="4"/>
  <c r="L1563" i="4"/>
  <c r="K1657" i="4"/>
  <c r="N1566" i="4"/>
  <c r="L1566" i="4"/>
  <c r="K1699" i="4"/>
  <c r="N1608" i="4"/>
  <c r="L1608" i="4"/>
  <c r="K1677" i="4"/>
  <c r="N1586" i="4"/>
  <c r="L1586" i="4"/>
  <c r="K1685" i="4"/>
  <c r="N1594" i="4"/>
  <c r="L1594" i="4"/>
  <c r="K1664" i="4"/>
  <c r="N1573" i="4"/>
  <c r="L1573" i="4"/>
  <c r="K1686" i="4"/>
  <c r="N1595" i="4"/>
  <c r="L1595" i="4"/>
  <c r="K1682" i="4"/>
  <c r="N1591" i="4"/>
  <c r="L1591" i="4"/>
  <c r="K1667" i="4"/>
  <c r="N1576" i="4"/>
  <c r="L1576" i="4"/>
  <c r="K1680" i="4"/>
  <c r="N1589" i="4"/>
  <c r="L1589" i="4"/>
  <c r="L1523" i="4"/>
  <c r="K1649" i="4"/>
  <c r="N1558" i="4"/>
  <c r="L1558" i="4"/>
  <c r="K1646" i="4"/>
  <c r="N1555" i="4"/>
  <c r="L1555" i="4"/>
  <c r="K1692" i="4"/>
  <c r="N1601" i="4"/>
  <c r="L1601" i="4"/>
  <c r="K1666" i="4"/>
  <c r="N1575" i="4"/>
  <c r="L1575" i="4"/>
  <c r="K1675" i="4"/>
  <c r="N1584" i="4"/>
  <c r="L1584" i="4"/>
  <c r="K1691" i="4"/>
  <c r="N1600" i="4"/>
  <c r="L1600" i="4"/>
  <c r="K1663" i="4"/>
  <c r="N1572" i="4"/>
  <c r="L1572" i="4"/>
  <c r="K1697" i="4"/>
  <c r="N1606" i="4"/>
  <c r="L1606" i="4"/>
  <c r="K1684" i="4"/>
  <c r="N1593" i="4"/>
  <c r="L1593" i="4"/>
  <c r="K1678" i="4"/>
  <c r="N1587" i="4"/>
  <c r="L1587" i="4"/>
  <c r="K1674" i="4"/>
  <c r="N1583" i="4"/>
  <c r="L1583" i="4"/>
  <c r="K1683" i="4"/>
  <c r="N1592" i="4"/>
  <c r="L1592" i="4"/>
  <c r="K1658" i="4"/>
  <c r="N1567" i="4"/>
  <c r="L1567" i="4"/>
  <c r="K1660" i="4"/>
  <c r="N1569" i="4"/>
  <c r="L1569" i="4"/>
  <c r="K1672" i="4"/>
  <c r="N1581" i="4"/>
  <c r="L1581" i="4"/>
  <c r="K1681" i="4"/>
  <c r="N1590" i="4"/>
  <c r="L1590" i="4"/>
  <c r="K1696" i="4"/>
  <c r="N1605" i="4"/>
  <c r="L1605" i="4"/>
  <c r="N1523" i="4"/>
  <c r="K1673" i="4"/>
  <c r="N1582" i="4"/>
  <c r="L1582" i="4"/>
  <c r="K1669" i="4"/>
  <c r="N1578" i="4"/>
  <c r="L1578" i="4"/>
  <c r="K1679" i="4"/>
  <c r="N1588" i="4"/>
  <c r="L1588" i="4"/>
  <c r="K1693" i="4"/>
  <c r="N1602" i="4"/>
  <c r="L1602" i="4"/>
  <c r="K1648" i="4"/>
  <c r="N1557" i="4"/>
  <c r="L1557" i="4"/>
  <c r="K1690" i="4"/>
  <c r="N1599" i="4"/>
  <c r="L1599" i="4"/>
  <c r="K1688" i="4"/>
  <c r="N1597" i="4"/>
  <c r="L1597" i="4"/>
  <c r="K1651" i="4"/>
  <c r="N1560" i="4"/>
  <c r="L1560" i="4"/>
  <c r="K1652" i="4"/>
  <c r="N1561" i="4"/>
  <c r="L1561" i="4"/>
  <c r="K1645" i="4"/>
  <c r="N1554" i="4"/>
  <c r="L1554" i="4"/>
  <c r="K1659" i="4"/>
  <c r="N1568" i="4"/>
  <c r="L1568" i="4"/>
  <c r="K1647" i="4"/>
  <c r="N1556" i="4"/>
  <c r="L1556" i="4"/>
  <c r="K1703" i="4"/>
  <c r="N1612" i="4"/>
  <c r="L1612" i="4"/>
  <c r="K1701" i="4"/>
  <c r="N1610" i="4"/>
  <c r="L1610" i="4"/>
  <c r="K1668" i="4"/>
  <c r="N1577" i="4"/>
  <c r="L1577" i="4"/>
  <c r="K1643" i="4"/>
  <c r="N1552" i="4"/>
  <c r="L1552" i="4"/>
  <c r="K1670" i="4"/>
  <c r="N1579" i="4"/>
  <c r="L1579" i="4"/>
  <c r="K1665" i="4"/>
  <c r="N1574" i="4"/>
  <c r="L1574" i="4"/>
  <c r="K1650" i="4"/>
  <c r="N1559" i="4"/>
  <c r="L1559" i="4"/>
  <c r="K1700" i="4"/>
  <c r="N1609" i="4"/>
  <c r="L1609" i="4"/>
  <c r="K1694" i="4"/>
  <c r="N1603" i="4"/>
  <c r="L1603" i="4"/>
  <c r="K1702" i="4"/>
  <c r="N1611" i="4"/>
  <c r="L1611" i="4"/>
  <c r="M1437" i="4"/>
  <c r="L1442" i="4"/>
  <c r="M1443" i="4" s="1"/>
  <c r="K1676" i="4"/>
  <c r="N1585" i="4"/>
  <c r="L1585" i="4"/>
  <c r="K1704" i="4"/>
  <c r="N1613" i="4"/>
  <c r="L1613" i="4"/>
  <c r="K1698" i="4"/>
  <c r="N1607" i="4"/>
  <c r="L1607" i="4"/>
  <c r="K1644" i="4"/>
  <c r="N1553" i="4"/>
  <c r="L1553" i="4"/>
  <c r="K1695" i="4"/>
  <c r="N1604" i="4"/>
  <c r="L1604" i="4"/>
  <c r="K1655" i="4"/>
  <c r="N1564" i="4"/>
  <c r="L1564" i="4"/>
  <c r="K1656" i="4"/>
  <c r="N1565" i="4"/>
  <c r="L1565" i="4"/>
  <c r="L1260" i="3"/>
  <c r="M1261" i="3" s="1"/>
  <c r="K1659" i="3"/>
  <c r="N1568" i="3"/>
  <c r="L1568" i="3"/>
  <c r="K1553" i="3"/>
  <c r="N1462" i="3"/>
  <c r="L1462" i="3"/>
  <c r="N1519" i="3"/>
  <c r="K1610" i="3"/>
  <c r="L1519" i="3"/>
  <c r="K1608" i="3"/>
  <c r="N1517" i="3"/>
  <c r="L1517" i="3"/>
  <c r="N1471" i="3"/>
  <c r="K1562" i="3"/>
  <c r="L1471" i="3"/>
  <c r="K1601" i="3"/>
  <c r="N1510" i="3"/>
  <c r="L1510" i="3"/>
  <c r="K1570" i="3"/>
  <c r="N1479" i="3"/>
  <c r="L1479" i="3"/>
  <c r="K1472" i="3"/>
  <c r="N1381" i="3"/>
  <c r="L1381" i="3"/>
  <c r="K1596" i="3"/>
  <c r="N1505" i="3"/>
  <c r="L1505" i="3"/>
  <c r="K1581" i="3"/>
  <c r="N1490" i="3"/>
  <c r="L1490" i="3"/>
  <c r="K1580" i="3"/>
  <c r="N1489" i="3"/>
  <c r="L1489" i="3"/>
  <c r="K1663" i="3"/>
  <c r="N1572" i="3"/>
  <c r="L1572" i="3"/>
  <c r="K1480" i="3"/>
  <c r="N1389" i="3"/>
  <c r="L1389" i="3"/>
  <c r="K1586" i="3"/>
  <c r="N1495" i="3"/>
  <c r="L1495" i="3"/>
  <c r="K1468" i="3"/>
  <c r="N1377" i="3"/>
  <c r="L1377" i="3"/>
  <c r="K1488" i="3"/>
  <c r="N1397" i="3"/>
  <c r="L1397" i="3"/>
  <c r="N1503" i="3"/>
  <c r="K1594" i="3"/>
  <c r="L1503" i="3"/>
  <c r="K1647" i="3"/>
  <c r="N1556" i="3"/>
  <c r="L1556" i="3"/>
  <c r="K1582" i="3"/>
  <c r="N1491" i="3"/>
  <c r="L1491" i="3"/>
  <c r="K1592" i="3"/>
  <c r="N1501" i="3"/>
  <c r="L1501" i="3"/>
  <c r="K1588" i="3"/>
  <c r="N1497" i="3"/>
  <c r="L1497" i="3"/>
  <c r="K1496" i="3"/>
  <c r="N1405" i="3"/>
  <c r="L1405" i="3"/>
  <c r="K1605" i="3"/>
  <c r="N1514" i="3"/>
  <c r="L1514" i="3"/>
  <c r="K1612" i="3"/>
  <c r="N1521" i="3"/>
  <c r="L1521" i="3"/>
  <c r="K1609" i="3"/>
  <c r="N1518" i="3"/>
  <c r="L1518" i="3"/>
  <c r="N1515" i="3"/>
  <c r="K1606" i="3"/>
  <c r="L1515" i="3"/>
  <c r="K1651" i="3"/>
  <c r="N1560" i="3"/>
  <c r="L1560" i="3"/>
  <c r="K1643" i="3"/>
  <c r="N1552" i="3"/>
  <c r="L1552" i="3"/>
  <c r="K1554" i="3"/>
  <c r="N1463" i="3"/>
  <c r="L1463" i="3"/>
  <c r="K1604" i="3"/>
  <c r="N1513" i="3"/>
  <c r="L1513" i="3"/>
  <c r="K1600" i="3"/>
  <c r="N1509" i="3"/>
  <c r="L1509" i="3"/>
  <c r="K1520" i="3"/>
  <c r="N1429" i="3"/>
  <c r="L1429" i="3"/>
  <c r="K1573" i="3"/>
  <c r="N1482" i="3"/>
  <c r="L1482" i="3"/>
  <c r="K1577" i="3"/>
  <c r="N1486" i="3"/>
  <c r="L1486" i="3"/>
  <c r="K1667" i="3"/>
  <c r="N1576" i="3"/>
  <c r="L1576" i="3"/>
  <c r="K1585" i="3"/>
  <c r="N1494" i="3"/>
  <c r="L1494" i="3"/>
  <c r="K1566" i="3"/>
  <c r="N1475" i="3"/>
  <c r="L1475" i="3"/>
  <c r="K1484" i="3"/>
  <c r="N1393" i="3"/>
  <c r="L1393" i="3"/>
  <c r="K1464" i="3"/>
  <c r="N1373" i="3"/>
  <c r="N1432" i="3" s="1"/>
  <c r="L1373" i="3"/>
  <c r="N1487" i="3"/>
  <c r="K1578" i="3"/>
  <c r="L1487" i="3"/>
  <c r="K1602" i="3"/>
  <c r="N1511" i="3"/>
  <c r="L1511" i="3"/>
  <c r="K1598" i="3"/>
  <c r="N1507" i="3"/>
  <c r="L1507" i="3"/>
  <c r="N1483" i="3"/>
  <c r="K1574" i="3"/>
  <c r="L1483" i="3"/>
  <c r="N1499" i="3"/>
  <c r="K1590" i="3"/>
  <c r="L1499" i="3"/>
  <c r="K1569" i="3"/>
  <c r="N1478" i="3"/>
  <c r="L1478" i="3"/>
  <c r="K1557" i="3"/>
  <c r="N1466" i="3"/>
  <c r="L1466" i="3"/>
  <c r="K1584" i="3"/>
  <c r="N1493" i="3"/>
  <c r="L1493" i="3"/>
  <c r="K1504" i="3"/>
  <c r="N1413" i="3"/>
  <c r="L1413" i="3"/>
  <c r="L1341" i="3"/>
  <c r="K1655" i="3"/>
  <c r="N1564" i="3"/>
  <c r="L1564" i="3"/>
  <c r="K1589" i="3"/>
  <c r="N1498" i="3"/>
  <c r="L1498" i="3"/>
  <c r="K1688" i="3"/>
  <c r="N1597" i="3"/>
  <c r="L1597" i="3"/>
  <c r="K1500" i="3"/>
  <c r="N1409" i="3"/>
  <c r="L1409" i="3"/>
  <c r="K1613" i="3"/>
  <c r="N1522" i="3"/>
  <c r="L1522" i="3"/>
  <c r="K1561" i="3"/>
  <c r="N1470" i="3"/>
  <c r="L1470" i="3"/>
  <c r="K1656" i="3"/>
  <c r="N1565" i="3"/>
  <c r="L1565" i="3"/>
  <c r="K1516" i="3"/>
  <c r="N1425" i="3"/>
  <c r="L1425" i="3"/>
  <c r="K1512" i="3"/>
  <c r="N1421" i="3"/>
  <c r="L1421" i="3"/>
  <c r="K1508" i="3"/>
  <c r="N1417" i="3"/>
  <c r="L1417" i="3"/>
  <c r="K1492" i="3"/>
  <c r="N1401" i="3"/>
  <c r="L1401" i="3"/>
  <c r="K1593" i="3"/>
  <c r="N1502" i="3"/>
  <c r="L1502" i="3"/>
  <c r="K1476" i="3"/>
  <c r="N1385" i="3"/>
  <c r="L1385" i="3"/>
  <c r="N1467" i="3"/>
  <c r="K1558" i="3"/>
  <c r="L1467" i="3"/>
  <c r="L1250" i="2"/>
  <c r="M1255" i="2" s="1"/>
  <c r="L1169" i="2"/>
  <c r="M1170" i="2" s="1"/>
  <c r="K1376" i="2"/>
  <c r="N1285" i="2"/>
  <c r="N1341" i="2" s="1"/>
  <c r="L1285" i="2"/>
  <c r="L1371" i="2"/>
  <c r="N1371" i="2"/>
  <c r="K1462" i="2"/>
  <c r="K1490" i="2"/>
  <c r="L1399" i="2"/>
  <c r="N1399" i="2"/>
  <c r="K1484" i="2"/>
  <c r="N1393" i="2"/>
  <c r="L1393" i="2"/>
  <c r="K1474" i="2"/>
  <c r="L1383" i="2"/>
  <c r="N1383" i="2"/>
  <c r="K1517" i="2"/>
  <c r="N1426" i="2"/>
  <c r="L1426" i="2"/>
  <c r="K1518" i="2"/>
  <c r="L1427" i="2"/>
  <c r="N1427" i="2"/>
  <c r="K1481" i="2"/>
  <c r="N1390" i="2"/>
  <c r="L1390" i="2"/>
  <c r="K1500" i="2"/>
  <c r="N1409" i="2"/>
  <c r="L1409" i="2"/>
  <c r="K1514" i="2"/>
  <c r="L1423" i="2"/>
  <c r="N1423" i="2"/>
  <c r="K1372" i="2"/>
  <c r="N1281" i="2"/>
  <c r="L1281" i="2"/>
  <c r="L1341" i="2" s="1"/>
  <c r="K1522" i="2"/>
  <c r="L1431" i="2"/>
  <c r="N1431" i="2"/>
  <c r="K1501" i="2"/>
  <c r="N1410" i="2"/>
  <c r="L1410" i="2"/>
  <c r="K1489" i="2"/>
  <c r="N1398" i="2"/>
  <c r="L1398" i="2"/>
  <c r="K1498" i="2"/>
  <c r="L1407" i="2"/>
  <c r="N1407" i="2"/>
  <c r="L1379" i="2"/>
  <c r="N1379" i="2"/>
  <c r="K1470" i="2"/>
  <c r="K1400" i="2"/>
  <c r="N1309" i="2"/>
  <c r="L1309" i="2"/>
  <c r="K1420" i="2"/>
  <c r="N1329" i="2"/>
  <c r="L1329" i="2"/>
  <c r="K1469" i="2"/>
  <c r="N1378" i="2"/>
  <c r="L1378" i="2"/>
  <c r="K1380" i="2"/>
  <c r="N1289" i="2"/>
  <c r="L1289" i="2"/>
  <c r="K1396" i="2"/>
  <c r="N1305" i="2"/>
  <c r="L1305" i="2"/>
  <c r="K1520" i="2"/>
  <c r="N1429" i="2"/>
  <c r="L1429" i="2"/>
  <c r="K1488" i="2"/>
  <c r="N1397" i="2"/>
  <c r="L1397" i="2"/>
  <c r="N1389" i="2"/>
  <c r="K1480" i="2"/>
  <c r="L1389" i="2"/>
  <c r="K1408" i="2"/>
  <c r="N1317" i="2"/>
  <c r="L1317" i="2"/>
  <c r="K1516" i="2"/>
  <c r="N1425" i="2"/>
  <c r="L1425" i="2"/>
  <c r="K1485" i="2"/>
  <c r="N1394" i="2"/>
  <c r="L1394" i="2"/>
  <c r="K1412" i="2"/>
  <c r="N1321" i="2"/>
  <c r="L1321" i="2"/>
  <c r="K1494" i="2"/>
  <c r="L1403" i="2"/>
  <c r="N1403" i="2"/>
  <c r="K1392" i="2"/>
  <c r="N1301" i="2"/>
  <c r="L1301" i="2"/>
  <c r="K1416" i="2"/>
  <c r="N1325" i="2"/>
  <c r="L1325" i="2"/>
  <c r="K1509" i="2"/>
  <c r="N1418" i="2"/>
  <c r="L1418" i="2"/>
  <c r="N1421" i="2"/>
  <c r="K1512" i="2"/>
  <c r="L1421" i="2"/>
  <c r="K1508" i="2"/>
  <c r="N1417" i="2"/>
  <c r="L1417" i="2"/>
  <c r="K1486" i="2"/>
  <c r="L1395" i="2"/>
  <c r="N1395" i="2"/>
  <c r="K1492" i="2"/>
  <c r="N1401" i="2"/>
  <c r="L1401" i="2"/>
  <c r="K1388" i="2"/>
  <c r="N1297" i="2"/>
  <c r="L1297" i="2"/>
  <c r="K1465" i="2"/>
  <c r="N1374" i="2"/>
  <c r="L1374" i="2"/>
  <c r="L1375" i="2"/>
  <c r="K1466" i="2"/>
  <c r="N1375" i="2"/>
  <c r="K1497" i="2"/>
  <c r="N1406" i="2"/>
  <c r="L1406" i="2"/>
  <c r="K1472" i="2"/>
  <c r="N1381" i="2"/>
  <c r="L1381" i="2"/>
  <c r="K1476" i="2"/>
  <c r="N1385" i="2"/>
  <c r="L1385" i="2"/>
  <c r="K1473" i="2"/>
  <c r="N1382" i="2"/>
  <c r="L1382" i="2"/>
  <c r="K1505" i="2"/>
  <c r="N1414" i="2"/>
  <c r="L1414" i="2"/>
  <c r="K1384" i="2"/>
  <c r="N1293" i="2"/>
  <c r="L1293" i="2"/>
  <c r="K1493" i="2"/>
  <c r="N1402" i="2"/>
  <c r="L1402" i="2"/>
  <c r="K1464" i="2"/>
  <c r="N1373" i="2"/>
  <c r="L1373" i="2"/>
  <c r="K1468" i="2"/>
  <c r="N1377" i="2"/>
  <c r="L1377" i="2"/>
  <c r="K1513" i="2"/>
  <c r="N1422" i="2"/>
  <c r="L1422" i="2"/>
  <c r="K1478" i="2"/>
  <c r="L1387" i="2"/>
  <c r="N1387" i="2"/>
  <c r="K1424" i="2"/>
  <c r="N1333" i="2"/>
  <c r="L1333" i="2"/>
  <c r="K1482" i="2"/>
  <c r="L1391" i="2"/>
  <c r="N1391" i="2"/>
  <c r="K1521" i="2"/>
  <c r="N1430" i="2"/>
  <c r="L1430" i="2"/>
  <c r="K1477" i="2"/>
  <c r="N1386" i="2"/>
  <c r="L1386" i="2"/>
  <c r="N1405" i="2"/>
  <c r="K1496" i="2"/>
  <c r="L1405" i="2"/>
  <c r="K1502" i="2"/>
  <c r="L1411" i="2"/>
  <c r="N1411" i="2"/>
  <c r="K1506" i="2"/>
  <c r="L1415" i="2"/>
  <c r="N1415" i="2"/>
  <c r="K1461" i="2"/>
  <c r="N1370" i="2"/>
  <c r="L1370" i="2"/>
  <c r="K1510" i="2"/>
  <c r="L1419" i="2"/>
  <c r="N1419" i="2"/>
  <c r="K1428" i="2"/>
  <c r="N1337" i="2"/>
  <c r="L1337" i="2"/>
  <c r="K1404" i="2"/>
  <c r="N1313" i="2"/>
  <c r="L1313" i="2"/>
  <c r="K1504" i="2"/>
  <c r="N1413" i="2"/>
  <c r="L1413" i="2"/>
  <c r="M1255" i="1"/>
  <c r="L1260" i="1"/>
  <c r="M1261" i="1" s="1"/>
  <c r="N1410" i="1"/>
  <c r="K1501" i="1"/>
  <c r="L1410" i="1"/>
  <c r="K1421" i="1"/>
  <c r="N1330" i="1"/>
  <c r="L1330" i="1"/>
  <c r="N1391" i="1"/>
  <c r="K1482" i="1"/>
  <c r="L1391" i="1"/>
  <c r="K1606" i="1"/>
  <c r="N1515" i="1"/>
  <c r="L1515" i="1"/>
  <c r="K1470" i="1"/>
  <c r="N1379" i="1"/>
  <c r="L1379" i="1"/>
  <c r="K1373" i="1"/>
  <c r="N1282" i="1"/>
  <c r="L1282" i="1"/>
  <c r="L1341" i="1" s="1"/>
  <c r="K1590" i="1"/>
  <c r="N1499" i="1"/>
  <c r="L1499" i="1"/>
  <c r="N1463" i="1"/>
  <c r="K1554" i="1"/>
  <c r="L1463" i="1"/>
  <c r="K1505" i="1"/>
  <c r="N1414" i="1"/>
  <c r="L1414" i="1"/>
  <c r="K1473" i="1"/>
  <c r="N1382" i="1"/>
  <c r="L1382" i="1"/>
  <c r="K1389" i="1"/>
  <c r="N1298" i="1"/>
  <c r="L1298" i="1"/>
  <c r="K1377" i="1"/>
  <c r="N1286" i="1"/>
  <c r="L1286" i="1"/>
  <c r="N1431" i="1"/>
  <c r="K1522" i="1"/>
  <c r="L1431" i="1"/>
  <c r="K1574" i="1"/>
  <c r="N1483" i="1"/>
  <c r="L1483" i="1"/>
  <c r="N1399" i="1"/>
  <c r="K1490" i="1"/>
  <c r="L1399" i="1"/>
  <c r="N1479" i="1"/>
  <c r="K1570" i="1"/>
  <c r="L1479" i="1"/>
  <c r="K1469" i="1"/>
  <c r="N1378" i="1"/>
  <c r="L1378" i="1"/>
  <c r="K1582" i="1"/>
  <c r="N1491" i="1"/>
  <c r="L1491" i="1"/>
  <c r="N1487" i="1"/>
  <c r="K1578" i="1"/>
  <c r="L1487" i="1"/>
  <c r="K1513" i="1"/>
  <c r="N1422" i="1"/>
  <c r="L1422" i="1"/>
  <c r="N1394" i="1"/>
  <c r="K1485" i="1"/>
  <c r="L1394" i="1"/>
  <c r="K1521" i="1"/>
  <c r="N1430" i="1"/>
  <c r="L1430" i="1"/>
  <c r="N1415" i="1"/>
  <c r="K1506" i="1"/>
  <c r="L1415" i="1"/>
  <c r="N1426" i="1"/>
  <c r="K1517" i="1"/>
  <c r="L1426" i="1"/>
  <c r="K1401" i="1"/>
  <c r="N1310" i="1"/>
  <c r="L1310" i="1"/>
  <c r="N1503" i="1"/>
  <c r="K1594" i="1"/>
  <c r="L1503" i="1"/>
  <c r="K1409" i="1"/>
  <c r="N1318" i="1"/>
  <c r="L1318" i="1"/>
  <c r="K1566" i="1"/>
  <c r="N1475" i="1"/>
  <c r="L1475" i="1"/>
  <c r="K1558" i="1"/>
  <c r="N1467" i="1"/>
  <c r="L1467" i="1"/>
  <c r="K1425" i="1"/>
  <c r="N1334" i="1"/>
  <c r="L1334" i="1"/>
  <c r="N1423" i="1"/>
  <c r="K1514" i="1"/>
  <c r="L1423" i="1"/>
  <c r="N1519" i="1"/>
  <c r="K1610" i="1"/>
  <c r="L1519" i="1"/>
  <c r="N1386" i="1"/>
  <c r="K1477" i="1"/>
  <c r="L1386" i="1"/>
  <c r="N1495" i="1"/>
  <c r="K1586" i="1"/>
  <c r="L1495" i="1"/>
  <c r="K1413" i="1"/>
  <c r="N1322" i="1"/>
  <c r="L1322" i="1"/>
  <c r="N1387" i="1"/>
  <c r="K1478" i="1"/>
  <c r="L1387" i="1"/>
  <c r="K1497" i="1"/>
  <c r="N1406" i="1"/>
  <c r="L1406" i="1"/>
  <c r="K1462" i="1"/>
  <c r="N1371" i="1"/>
  <c r="L1371" i="1"/>
  <c r="N1471" i="1"/>
  <c r="K1562" i="1"/>
  <c r="L1471" i="1"/>
  <c r="K1465" i="1"/>
  <c r="N1374" i="1"/>
  <c r="L1374" i="1"/>
  <c r="N1402" i="1"/>
  <c r="L1402" i="1"/>
  <c r="K1493" i="1"/>
  <c r="N1403" i="1"/>
  <c r="K1494" i="1"/>
  <c r="L1403" i="1"/>
  <c r="K1381" i="1"/>
  <c r="N1290" i="1"/>
  <c r="N1341" i="1" s="1"/>
  <c r="L1290" i="1"/>
  <c r="K1466" i="1"/>
  <c r="N1375" i="1"/>
  <c r="L1375" i="1"/>
  <c r="K1489" i="1"/>
  <c r="N1398" i="1"/>
  <c r="L1398" i="1"/>
  <c r="N1383" i="1"/>
  <c r="K1474" i="1"/>
  <c r="L1383" i="1"/>
  <c r="N1407" i="1"/>
  <c r="K1498" i="1"/>
  <c r="L1407" i="1"/>
  <c r="N1511" i="1"/>
  <c r="K1602" i="1"/>
  <c r="L1511" i="1"/>
  <c r="K1461" i="1"/>
  <c r="N1370" i="1"/>
  <c r="L1370" i="1"/>
  <c r="K1481" i="1"/>
  <c r="N1390" i="1"/>
  <c r="L1390" i="1"/>
  <c r="K1385" i="1"/>
  <c r="N1294" i="1"/>
  <c r="L1294" i="1"/>
  <c r="N1419" i="1"/>
  <c r="K1510" i="1"/>
  <c r="L1419" i="1"/>
  <c r="K1598" i="1"/>
  <c r="N1507" i="1"/>
  <c r="L1507" i="1"/>
  <c r="K1393" i="1"/>
  <c r="N1302" i="1"/>
  <c r="L1302" i="1"/>
  <c r="K1429" i="1"/>
  <c r="N1338" i="1"/>
  <c r="L1338" i="1"/>
  <c r="N1411" i="1"/>
  <c r="K1502" i="1"/>
  <c r="L1411" i="1"/>
  <c r="K1397" i="1"/>
  <c r="N1306" i="1"/>
  <c r="L1306" i="1"/>
  <c r="K1405" i="1"/>
  <c r="N1314" i="1"/>
  <c r="L1314" i="1"/>
  <c r="K1417" i="1"/>
  <c r="N1326" i="1"/>
  <c r="L1326" i="1"/>
  <c r="N1427" i="1"/>
  <c r="K1518" i="1"/>
  <c r="L1427" i="1"/>
  <c r="N1418" i="1"/>
  <c r="K1509" i="1"/>
  <c r="L1418" i="1"/>
  <c r="N1395" i="1"/>
  <c r="K1486" i="1"/>
  <c r="L1395" i="1"/>
  <c r="K1746" i="4" l="1"/>
  <c r="N1655" i="4"/>
  <c r="L1655" i="4"/>
  <c r="K1795" i="4"/>
  <c r="N1704" i="4"/>
  <c r="L1704" i="4"/>
  <c r="K1793" i="4"/>
  <c r="N1702" i="4"/>
  <c r="L1702" i="4"/>
  <c r="K1756" i="4"/>
  <c r="N1665" i="4"/>
  <c r="L1665" i="4"/>
  <c r="K1736" i="4"/>
  <c r="N1645" i="4"/>
  <c r="L1645" i="4"/>
  <c r="K1781" i="4"/>
  <c r="N1690" i="4"/>
  <c r="L1690" i="4"/>
  <c r="K1760" i="4"/>
  <c r="N1669" i="4"/>
  <c r="L1669" i="4"/>
  <c r="K1782" i="4"/>
  <c r="N1691" i="4"/>
  <c r="L1691" i="4"/>
  <c r="K1747" i="4"/>
  <c r="N1656" i="4"/>
  <c r="L1656" i="4"/>
  <c r="K1789" i="4"/>
  <c r="N1698" i="4"/>
  <c r="L1698" i="4"/>
  <c r="K1741" i="4"/>
  <c r="N1650" i="4"/>
  <c r="L1650" i="4"/>
  <c r="N1614" i="4"/>
  <c r="K1759" i="4"/>
  <c r="N1668" i="4"/>
  <c r="L1668" i="4"/>
  <c r="K1750" i="4"/>
  <c r="N1659" i="4"/>
  <c r="L1659" i="4"/>
  <c r="K1779" i="4"/>
  <c r="N1688" i="4"/>
  <c r="L1688" i="4"/>
  <c r="K1770" i="4"/>
  <c r="N1679" i="4"/>
  <c r="L1679" i="4"/>
  <c r="K1763" i="4"/>
  <c r="N1672" i="4"/>
  <c r="L1672" i="4"/>
  <c r="K1765" i="4"/>
  <c r="N1674" i="4"/>
  <c r="L1674" i="4"/>
  <c r="K1754" i="4"/>
  <c r="N1663" i="4"/>
  <c r="L1663" i="4"/>
  <c r="K1783" i="4"/>
  <c r="N1692" i="4"/>
  <c r="L1692" i="4"/>
  <c r="K1773" i="4"/>
  <c r="N1682" i="4"/>
  <c r="L1682" i="4"/>
  <c r="K1768" i="4"/>
  <c r="N1677" i="4"/>
  <c r="L1677" i="4"/>
  <c r="K1778" i="4"/>
  <c r="N1687" i="4"/>
  <c r="L1687" i="4"/>
  <c r="K1753" i="4"/>
  <c r="N1662" i="4"/>
  <c r="L1662" i="4"/>
  <c r="K1735" i="4"/>
  <c r="N1644" i="4"/>
  <c r="L1644" i="4"/>
  <c r="K1734" i="4"/>
  <c r="N1643" i="4"/>
  <c r="L1643" i="4"/>
  <c r="K1742" i="4"/>
  <c r="N1651" i="4"/>
  <c r="L1651" i="4"/>
  <c r="K1784" i="4"/>
  <c r="N1693" i="4"/>
  <c r="L1693" i="4"/>
  <c r="K1772" i="4"/>
  <c r="N1681" i="4"/>
  <c r="L1681" i="4"/>
  <c r="K1774" i="4"/>
  <c r="N1683" i="4"/>
  <c r="L1683" i="4"/>
  <c r="K1788" i="4"/>
  <c r="N1697" i="4"/>
  <c r="L1697" i="4"/>
  <c r="K1757" i="4"/>
  <c r="N1666" i="4"/>
  <c r="L1666" i="4"/>
  <c r="K1758" i="4"/>
  <c r="N1667" i="4"/>
  <c r="L1667" i="4"/>
  <c r="K1776" i="4"/>
  <c r="N1685" i="4"/>
  <c r="L1685" i="4"/>
  <c r="K1745" i="4"/>
  <c r="N1654" i="4"/>
  <c r="L1654" i="4"/>
  <c r="K1744" i="4"/>
  <c r="N1653" i="4"/>
  <c r="L1653" i="4"/>
  <c r="K1791" i="4"/>
  <c r="N1700" i="4"/>
  <c r="L1700" i="4"/>
  <c r="K1738" i="4"/>
  <c r="N1647" i="4"/>
  <c r="L1647" i="4"/>
  <c r="K1786" i="4"/>
  <c r="N1695" i="4"/>
  <c r="L1695" i="4"/>
  <c r="K1767" i="4"/>
  <c r="N1676" i="4"/>
  <c r="L1676" i="4"/>
  <c r="K1785" i="4"/>
  <c r="N1694" i="4"/>
  <c r="L1694" i="4"/>
  <c r="K1761" i="4"/>
  <c r="N1670" i="4"/>
  <c r="L1670" i="4"/>
  <c r="K1794" i="4"/>
  <c r="N1703" i="4"/>
  <c r="L1703" i="4"/>
  <c r="K1743" i="4"/>
  <c r="N1652" i="4"/>
  <c r="L1652" i="4"/>
  <c r="K1739" i="4"/>
  <c r="N1648" i="4"/>
  <c r="L1648" i="4"/>
  <c r="K1764" i="4"/>
  <c r="N1673" i="4"/>
  <c r="L1673" i="4"/>
  <c r="K1787" i="4"/>
  <c r="N1696" i="4"/>
  <c r="L1696" i="4"/>
  <c r="K1749" i="4"/>
  <c r="N1658" i="4"/>
  <c r="L1658" i="4"/>
  <c r="K1775" i="4"/>
  <c r="N1684" i="4"/>
  <c r="L1684" i="4"/>
  <c r="K1766" i="4"/>
  <c r="N1675" i="4"/>
  <c r="L1675" i="4"/>
  <c r="K1740" i="4"/>
  <c r="N1649" i="4"/>
  <c r="L1649" i="4"/>
  <c r="K1771" i="4"/>
  <c r="N1680" i="4"/>
  <c r="L1680" i="4"/>
  <c r="K1755" i="4"/>
  <c r="N1664" i="4"/>
  <c r="L1664" i="4"/>
  <c r="K1748" i="4"/>
  <c r="N1657" i="4"/>
  <c r="L1657" i="4"/>
  <c r="K1762" i="4"/>
  <c r="N1671" i="4"/>
  <c r="L1671" i="4"/>
  <c r="L1614" i="4"/>
  <c r="K1792" i="4"/>
  <c r="N1701" i="4"/>
  <c r="L1701" i="4"/>
  <c r="K1751" i="4"/>
  <c r="N1660" i="4"/>
  <c r="L1660" i="4"/>
  <c r="K1769" i="4"/>
  <c r="N1678" i="4"/>
  <c r="L1678" i="4"/>
  <c r="K1737" i="4"/>
  <c r="N1646" i="4"/>
  <c r="L1646" i="4"/>
  <c r="M1528" i="4"/>
  <c r="L1533" i="4"/>
  <c r="M1534" i="4" s="1"/>
  <c r="K1777" i="4"/>
  <c r="N1686" i="4"/>
  <c r="L1686" i="4"/>
  <c r="K1790" i="4"/>
  <c r="N1699" i="4"/>
  <c r="L1699" i="4"/>
  <c r="K1752" i="4"/>
  <c r="N1661" i="4"/>
  <c r="L1661" i="4"/>
  <c r="K1780" i="4"/>
  <c r="N1689" i="4"/>
  <c r="L1689" i="4"/>
  <c r="K1599" i="3"/>
  <c r="N1508" i="3"/>
  <c r="L1508" i="3"/>
  <c r="K1652" i="3"/>
  <c r="N1561" i="3"/>
  <c r="L1561" i="3"/>
  <c r="K1680" i="3"/>
  <c r="N1589" i="3"/>
  <c r="L1589" i="3"/>
  <c r="M1346" i="3"/>
  <c r="L1351" i="3"/>
  <c r="M1352" i="3" s="1"/>
  <c r="K1660" i="3"/>
  <c r="N1569" i="3"/>
  <c r="L1569" i="3"/>
  <c r="K1693" i="3"/>
  <c r="N1602" i="3"/>
  <c r="L1602" i="3"/>
  <c r="L1432" i="3"/>
  <c r="K1676" i="3"/>
  <c r="N1585" i="3"/>
  <c r="L1585" i="3"/>
  <c r="K1611" i="3"/>
  <c r="N1520" i="3"/>
  <c r="L1520" i="3"/>
  <c r="K1734" i="3"/>
  <c r="N1643" i="3"/>
  <c r="L1643" i="3"/>
  <c r="K1703" i="3"/>
  <c r="N1612" i="3"/>
  <c r="L1612" i="3"/>
  <c r="K1683" i="3"/>
  <c r="N1592" i="3"/>
  <c r="L1592" i="3"/>
  <c r="K1685" i="3"/>
  <c r="N1594" i="3"/>
  <c r="L1594" i="3"/>
  <c r="K1579" i="3"/>
  <c r="N1488" i="3"/>
  <c r="L1488" i="3"/>
  <c r="K1559" i="3"/>
  <c r="N1468" i="3"/>
  <c r="L1468" i="3"/>
  <c r="K1671" i="3"/>
  <c r="N1580" i="3"/>
  <c r="L1580" i="3"/>
  <c r="K1661" i="3"/>
  <c r="N1570" i="3"/>
  <c r="L1570" i="3"/>
  <c r="K1583" i="3"/>
  <c r="N1492" i="3"/>
  <c r="L1492" i="3"/>
  <c r="K1747" i="3"/>
  <c r="N1656" i="3"/>
  <c r="L1656" i="3"/>
  <c r="K1779" i="3"/>
  <c r="N1688" i="3"/>
  <c r="L1688" i="3"/>
  <c r="K1648" i="3"/>
  <c r="N1557" i="3"/>
  <c r="L1557" i="3"/>
  <c r="K1665" i="3"/>
  <c r="N1574" i="3"/>
  <c r="L1574" i="3"/>
  <c r="K1689" i="3"/>
  <c r="N1598" i="3"/>
  <c r="L1598" i="3"/>
  <c r="K1575" i="3"/>
  <c r="N1484" i="3"/>
  <c r="L1484" i="3"/>
  <c r="K1657" i="3"/>
  <c r="N1566" i="3"/>
  <c r="L1566" i="3"/>
  <c r="K1664" i="3"/>
  <c r="N1573" i="3"/>
  <c r="L1573" i="3"/>
  <c r="K1645" i="3"/>
  <c r="N1554" i="3"/>
  <c r="L1554" i="3"/>
  <c r="K1697" i="3"/>
  <c r="N1606" i="3"/>
  <c r="L1606" i="3"/>
  <c r="K1700" i="3"/>
  <c r="N1609" i="3"/>
  <c r="L1609" i="3"/>
  <c r="K1679" i="3"/>
  <c r="N1588" i="3"/>
  <c r="L1588" i="3"/>
  <c r="K1754" i="3"/>
  <c r="N1663" i="3"/>
  <c r="L1663" i="3"/>
  <c r="K1563" i="3"/>
  <c r="N1472" i="3"/>
  <c r="L1472" i="3"/>
  <c r="K1653" i="3"/>
  <c r="N1562" i="3"/>
  <c r="L1562" i="3"/>
  <c r="K1699" i="3"/>
  <c r="N1608" i="3"/>
  <c r="L1608" i="3"/>
  <c r="K1684" i="3"/>
  <c r="N1593" i="3"/>
  <c r="L1593" i="3"/>
  <c r="K1607" i="3"/>
  <c r="N1516" i="3"/>
  <c r="L1516" i="3"/>
  <c r="K1591" i="3"/>
  <c r="N1500" i="3"/>
  <c r="L1500" i="3"/>
  <c r="K1675" i="3"/>
  <c r="N1584" i="3"/>
  <c r="L1584" i="3"/>
  <c r="K1681" i="3"/>
  <c r="N1590" i="3"/>
  <c r="L1590" i="3"/>
  <c r="K1669" i="3"/>
  <c r="N1578" i="3"/>
  <c r="L1578" i="3"/>
  <c r="K1555" i="3"/>
  <c r="N1464" i="3"/>
  <c r="N1523" i="3" s="1"/>
  <c r="L1464" i="3"/>
  <c r="L1523" i="3" s="1"/>
  <c r="K1668" i="3"/>
  <c r="N1577" i="3"/>
  <c r="L1577" i="3"/>
  <c r="K1695" i="3"/>
  <c r="N1604" i="3"/>
  <c r="L1604" i="3"/>
  <c r="K1587" i="3"/>
  <c r="N1496" i="3"/>
  <c r="L1496" i="3"/>
  <c r="K1738" i="3"/>
  <c r="N1647" i="3"/>
  <c r="L1647" i="3"/>
  <c r="K1571" i="3"/>
  <c r="N1480" i="3"/>
  <c r="L1480" i="3"/>
  <c r="K1687" i="3"/>
  <c r="N1596" i="3"/>
  <c r="L1596" i="3"/>
  <c r="K1750" i="3"/>
  <c r="N1659" i="3"/>
  <c r="L1659" i="3"/>
  <c r="K1649" i="3"/>
  <c r="N1558" i="3"/>
  <c r="L1558" i="3"/>
  <c r="K1567" i="3"/>
  <c r="N1476" i="3"/>
  <c r="L1476" i="3"/>
  <c r="K1603" i="3"/>
  <c r="N1512" i="3"/>
  <c r="L1512" i="3"/>
  <c r="K1704" i="3"/>
  <c r="N1613" i="3"/>
  <c r="L1613" i="3"/>
  <c r="K1746" i="3"/>
  <c r="N1655" i="3"/>
  <c r="L1655" i="3"/>
  <c r="K1595" i="3"/>
  <c r="N1504" i="3"/>
  <c r="L1504" i="3"/>
  <c r="K1758" i="3"/>
  <c r="N1667" i="3"/>
  <c r="L1667" i="3"/>
  <c r="K1691" i="3"/>
  <c r="N1600" i="3"/>
  <c r="L1600" i="3"/>
  <c r="K1742" i="3"/>
  <c r="N1651" i="3"/>
  <c r="L1651" i="3"/>
  <c r="K1696" i="3"/>
  <c r="N1605" i="3"/>
  <c r="L1605" i="3"/>
  <c r="K1673" i="3"/>
  <c r="N1582" i="3"/>
  <c r="L1582" i="3"/>
  <c r="K1677" i="3"/>
  <c r="N1586" i="3"/>
  <c r="L1586" i="3"/>
  <c r="K1672" i="3"/>
  <c r="N1581" i="3"/>
  <c r="L1581" i="3"/>
  <c r="K1692" i="3"/>
  <c r="N1601" i="3"/>
  <c r="L1601" i="3"/>
  <c r="K1701" i="3"/>
  <c r="N1610" i="3"/>
  <c r="L1610" i="3"/>
  <c r="K1644" i="3"/>
  <c r="N1553" i="3"/>
  <c r="L1553" i="3"/>
  <c r="L1260" i="2"/>
  <c r="M1261" i="2" s="1"/>
  <c r="L1351" i="2"/>
  <c r="M1352" i="2" s="1"/>
  <c r="M1346" i="2"/>
  <c r="K1595" i="2"/>
  <c r="N1504" i="2"/>
  <c r="L1504" i="2"/>
  <c r="K1552" i="2"/>
  <c r="N1461" i="2"/>
  <c r="L1461" i="2"/>
  <c r="K1587" i="2"/>
  <c r="N1496" i="2"/>
  <c r="L1496" i="2"/>
  <c r="N1478" i="2"/>
  <c r="K1569" i="2"/>
  <c r="L1478" i="2"/>
  <c r="K1584" i="2"/>
  <c r="N1493" i="2"/>
  <c r="L1493" i="2"/>
  <c r="N1466" i="2"/>
  <c r="K1557" i="2"/>
  <c r="L1466" i="2"/>
  <c r="N1494" i="2"/>
  <c r="K1585" i="2"/>
  <c r="L1494" i="2"/>
  <c r="K1491" i="2"/>
  <c r="N1400" i="2"/>
  <c r="L1400" i="2"/>
  <c r="K1613" i="2"/>
  <c r="N1522" i="2"/>
  <c r="L1522" i="2"/>
  <c r="K1575" i="2"/>
  <c r="N1484" i="2"/>
  <c r="L1484" i="2"/>
  <c r="N1510" i="2"/>
  <c r="K1601" i="2"/>
  <c r="L1510" i="2"/>
  <c r="K1515" i="2"/>
  <c r="N1424" i="2"/>
  <c r="L1424" i="2"/>
  <c r="K1555" i="2"/>
  <c r="L1464" i="2"/>
  <c r="N1464" i="2"/>
  <c r="K1564" i="2"/>
  <c r="N1473" i="2"/>
  <c r="L1473" i="2"/>
  <c r="N1486" i="2"/>
  <c r="K1577" i="2"/>
  <c r="L1486" i="2"/>
  <c r="K1507" i="2"/>
  <c r="N1416" i="2"/>
  <c r="L1416" i="2"/>
  <c r="K1483" i="2"/>
  <c r="N1392" i="2"/>
  <c r="L1392" i="2"/>
  <c r="K1607" i="2"/>
  <c r="N1516" i="2"/>
  <c r="L1516" i="2"/>
  <c r="K1611" i="2"/>
  <c r="N1520" i="2"/>
  <c r="L1520" i="2"/>
  <c r="K1511" i="2"/>
  <c r="N1420" i="2"/>
  <c r="L1420" i="2"/>
  <c r="N1470" i="2"/>
  <c r="K1561" i="2"/>
  <c r="L1470" i="2"/>
  <c r="K1592" i="2"/>
  <c r="N1501" i="2"/>
  <c r="L1501" i="2"/>
  <c r="K1591" i="2"/>
  <c r="N1500" i="2"/>
  <c r="L1500" i="2"/>
  <c r="K1565" i="2"/>
  <c r="N1474" i="2"/>
  <c r="L1474" i="2"/>
  <c r="K1467" i="2"/>
  <c r="N1376" i="2"/>
  <c r="L1376" i="2"/>
  <c r="K1568" i="2"/>
  <c r="N1477" i="2"/>
  <c r="L1477" i="2"/>
  <c r="K1572" i="2"/>
  <c r="N1481" i="2"/>
  <c r="L1481" i="2"/>
  <c r="K1519" i="2"/>
  <c r="N1428" i="2"/>
  <c r="L1428" i="2"/>
  <c r="N1502" i="2"/>
  <c r="K1593" i="2"/>
  <c r="L1502" i="2"/>
  <c r="N1482" i="2"/>
  <c r="K1573" i="2"/>
  <c r="L1482" i="2"/>
  <c r="K1559" i="2"/>
  <c r="L1468" i="2"/>
  <c r="N1468" i="2"/>
  <c r="K1596" i="2"/>
  <c r="N1505" i="2"/>
  <c r="L1505" i="2"/>
  <c r="K1588" i="2"/>
  <c r="N1497" i="2"/>
  <c r="L1497" i="2"/>
  <c r="K1583" i="2"/>
  <c r="N1492" i="2"/>
  <c r="L1492" i="2"/>
  <c r="K1603" i="2"/>
  <c r="N1512" i="2"/>
  <c r="L1512" i="2"/>
  <c r="K1600" i="2"/>
  <c r="N1509" i="2"/>
  <c r="L1509" i="2"/>
  <c r="K1576" i="2"/>
  <c r="N1485" i="2"/>
  <c r="L1485" i="2"/>
  <c r="K1571" i="2"/>
  <c r="N1480" i="2"/>
  <c r="L1480" i="2"/>
  <c r="K1579" i="2"/>
  <c r="N1488" i="2"/>
  <c r="L1488" i="2"/>
  <c r="K1560" i="2"/>
  <c r="N1469" i="2"/>
  <c r="L1469" i="2"/>
  <c r="N1498" i="2"/>
  <c r="K1589" i="2"/>
  <c r="L1498" i="2"/>
  <c r="K1580" i="2"/>
  <c r="N1489" i="2"/>
  <c r="L1489" i="2"/>
  <c r="N1514" i="2"/>
  <c r="K1605" i="2"/>
  <c r="L1514" i="2"/>
  <c r="K1608" i="2"/>
  <c r="N1517" i="2"/>
  <c r="L1517" i="2"/>
  <c r="K1567" i="2"/>
  <c r="N1476" i="2"/>
  <c r="L1476" i="2"/>
  <c r="K1556" i="2"/>
  <c r="N1465" i="2"/>
  <c r="L1465" i="2"/>
  <c r="K1599" i="2"/>
  <c r="N1508" i="2"/>
  <c r="L1508" i="2"/>
  <c r="K1499" i="2"/>
  <c r="N1408" i="2"/>
  <c r="L1408" i="2"/>
  <c r="K1487" i="2"/>
  <c r="N1396" i="2"/>
  <c r="L1396" i="2"/>
  <c r="K1553" i="2"/>
  <c r="N1462" i="2"/>
  <c r="L1462" i="2"/>
  <c r="K1495" i="2"/>
  <c r="N1404" i="2"/>
  <c r="L1404" i="2"/>
  <c r="K1597" i="2"/>
  <c r="N1506" i="2"/>
  <c r="L1506" i="2"/>
  <c r="K1612" i="2"/>
  <c r="N1521" i="2"/>
  <c r="L1521" i="2"/>
  <c r="K1604" i="2"/>
  <c r="N1513" i="2"/>
  <c r="L1513" i="2"/>
  <c r="K1475" i="2"/>
  <c r="N1384" i="2"/>
  <c r="L1384" i="2"/>
  <c r="K1563" i="2"/>
  <c r="N1472" i="2"/>
  <c r="L1472" i="2"/>
  <c r="K1479" i="2"/>
  <c r="N1388" i="2"/>
  <c r="L1388" i="2"/>
  <c r="K1503" i="2"/>
  <c r="N1412" i="2"/>
  <c r="L1412" i="2"/>
  <c r="K1471" i="2"/>
  <c r="N1380" i="2"/>
  <c r="L1380" i="2"/>
  <c r="K1463" i="2"/>
  <c r="N1372" i="2"/>
  <c r="N1432" i="2" s="1"/>
  <c r="L1372" i="2"/>
  <c r="N1518" i="2"/>
  <c r="K1609" i="2"/>
  <c r="L1518" i="2"/>
  <c r="K1581" i="2"/>
  <c r="N1490" i="2"/>
  <c r="L1490" i="2"/>
  <c r="M1346" i="1"/>
  <c r="L1351" i="1"/>
  <c r="M1352" i="1" s="1"/>
  <c r="K1613" i="1"/>
  <c r="N1522" i="1"/>
  <c r="L1522" i="1"/>
  <c r="K1592" i="1"/>
  <c r="N1501" i="1"/>
  <c r="L1501" i="1"/>
  <c r="K1609" i="1"/>
  <c r="N1518" i="1"/>
  <c r="L1518" i="1"/>
  <c r="K1508" i="1"/>
  <c r="N1417" i="1"/>
  <c r="L1417" i="1"/>
  <c r="K1593" i="1"/>
  <c r="N1502" i="1"/>
  <c r="L1502" i="1"/>
  <c r="K1520" i="1"/>
  <c r="N1429" i="1"/>
  <c r="L1429" i="1"/>
  <c r="K1601" i="1"/>
  <c r="N1510" i="1"/>
  <c r="L1510" i="1"/>
  <c r="K1476" i="1"/>
  <c r="N1385" i="1"/>
  <c r="L1385" i="1"/>
  <c r="K1693" i="1"/>
  <c r="N1602" i="1"/>
  <c r="L1602" i="1"/>
  <c r="K1472" i="1"/>
  <c r="N1381" i="1"/>
  <c r="L1381" i="1"/>
  <c r="K1584" i="1"/>
  <c r="N1493" i="1"/>
  <c r="L1493" i="1"/>
  <c r="K1653" i="1"/>
  <c r="N1562" i="1"/>
  <c r="L1562" i="1"/>
  <c r="K1553" i="1"/>
  <c r="N1462" i="1"/>
  <c r="L1462" i="1"/>
  <c r="K1605" i="1"/>
  <c r="N1514" i="1"/>
  <c r="L1514" i="1"/>
  <c r="K1516" i="1"/>
  <c r="N1425" i="1"/>
  <c r="L1425" i="1"/>
  <c r="K1597" i="1"/>
  <c r="N1506" i="1"/>
  <c r="L1506" i="1"/>
  <c r="K1612" i="1"/>
  <c r="N1521" i="1"/>
  <c r="L1521" i="1"/>
  <c r="K1669" i="1"/>
  <c r="N1578" i="1"/>
  <c r="L1578" i="1"/>
  <c r="K1673" i="1"/>
  <c r="N1582" i="1"/>
  <c r="L1582" i="1"/>
  <c r="K1596" i="1"/>
  <c r="N1505" i="1"/>
  <c r="L1505" i="1"/>
  <c r="K1561" i="1"/>
  <c r="N1470" i="1"/>
  <c r="L1470" i="1"/>
  <c r="K1496" i="1"/>
  <c r="N1405" i="1"/>
  <c r="L1405" i="1"/>
  <c r="K1572" i="1"/>
  <c r="N1481" i="1"/>
  <c r="L1481" i="1"/>
  <c r="K1697" i="1"/>
  <c r="N1606" i="1"/>
  <c r="L1606" i="1"/>
  <c r="K1600" i="1"/>
  <c r="N1509" i="1"/>
  <c r="L1509" i="1"/>
  <c r="K1557" i="1"/>
  <c r="N1466" i="1"/>
  <c r="L1466" i="1"/>
  <c r="K1556" i="1"/>
  <c r="N1465" i="1"/>
  <c r="L1465" i="1"/>
  <c r="K1569" i="1"/>
  <c r="N1478" i="1"/>
  <c r="L1478" i="1"/>
  <c r="K1504" i="1"/>
  <c r="N1413" i="1"/>
  <c r="L1413" i="1"/>
  <c r="K1701" i="1"/>
  <c r="N1610" i="1"/>
  <c r="L1610" i="1"/>
  <c r="K1500" i="1"/>
  <c r="N1409" i="1"/>
  <c r="L1409" i="1"/>
  <c r="K1608" i="1"/>
  <c r="N1517" i="1"/>
  <c r="L1517" i="1"/>
  <c r="K1661" i="1"/>
  <c r="N1570" i="1"/>
  <c r="L1570" i="1"/>
  <c r="K1581" i="1"/>
  <c r="N1490" i="1"/>
  <c r="L1490" i="1"/>
  <c r="K1665" i="1"/>
  <c r="N1574" i="1"/>
  <c r="L1574" i="1"/>
  <c r="K1564" i="1"/>
  <c r="N1473" i="1"/>
  <c r="L1473" i="1"/>
  <c r="K1464" i="1"/>
  <c r="N1373" i="1"/>
  <c r="N1432" i="1" s="1"/>
  <c r="L1373" i="1"/>
  <c r="L1432" i="1" s="1"/>
  <c r="K1573" i="1"/>
  <c r="N1482" i="1"/>
  <c r="L1482" i="1"/>
  <c r="K1512" i="1"/>
  <c r="N1421" i="1"/>
  <c r="L1421" i="1"/>
  <c r="K1484" i="1"/>
  <c r="N1393" i="1"/>
  <c r="L1393" i="1"/>
  <c r="K1589" i="1"/>
  <c r="N1498" i="1"/>
  <c r="L1498" i="1"/>
  <c r="K1588" i="1"/>
  <c r="N1497" i="1"/>
  <c r="L1497" i="1"/>
  <c r="K1677" i="1"/>
  <c r="N1586" i="1"/>
  <c r="L1586" i="1"/>
  <c r="K1649" i="1"/>
  <c r="N1558" i="1"/>
  <c r="L1558" i="1"/>
  <c r="K1685" i="1"/>
  <c r="N1594" i="1"/>
  <c r="L1594" i="1"/>
  <c r="K1492" i="1"/>
  <c r="N1401" i="1"/>
  <c r="L1401" i="1"/>
  <c r="K1560" i="1"/>
  <c r="N1469" i="1"/>
  <c r="L1469" i="1"/>
  <c r="K1468" i="1"/>
  <c r="N1377" i="1"/>
  <c r="L1377" i="1"/>
  <c r="K1577" i="1"/>
  <c r="N1486" i="1"/>
  <c r="L1486" i="1"/>
  <c r="K1488" i="1"/>
  <c r="N1397" i="1"/>
  <c r="L1397" i="1"/>
  <c r="K1689" i="1"/>
  <c r="N1598" i="1"/>
  <c r="L1598" i="1"/>
  <c r="K1552" i="1"/>
  <c r="N1461" i="1"/>
  <c r="L1461" i="1"/>
  <c r="K1565" i="1"/>
  <c r="N1474" i="1"/>
  <c r="L1474" i="1"/>
  <c r="K1580" i="1"/>
  <c r="N1489" i="1"/>
  <c r="L1489" i="1"/>
  <c r="K1585" i="1"/>
  <c r="N1494" i="1"/>
  <c r="L1494" i="1"/>
  <c r="K1568" i="1"/>
  <c r="N1477" i="1"/>
  <c r="L1477" i="1"/>
  <c r="K1657" i="1"/>
  <c r="N1566" i="1"/>
  <c r="L1566" i="1"/>
  <c r="K1576" i="1"/>
  <c r="N1485" i="1"/>
  <c r="L1485" i="1"/>
  <c r="K1604" i="1"/>
  <c r="N1513" i="1"/>
  <c r="L1513" i="1"/>
  <c r="K1480" i="1"/>
  <c r="N1389" i="1"/>
  <c r="L1389" i="1"/>
  <c r="K1645" i="1"/>
  <c r="N1554" i="1"/>
  <c r="L1554" i="1"/>
  <c r="K1681" i="1"/>
  <c r="N1590" i="1"/>
  <c r="L1590" i="1"/>
  <c r="K1883" i="4" l="1"/>
  <c r="N1792" i="4"/>
  <c r="L1792" i="4"/>
  <c r="K1871" i="4"/>
  <c r="N1780" i="4"/>
  <c r="L1780" i="4"/>
  <c r="K1842" i="4"/>
  <c r="N1751" i="4"/>
  <c r="L1751" i="4"/>
  <c r="M1619" i="4"/>
  <c r="L1624" i="4"/>
  <c r="M1625" i="4" s="1"/>
  <c r="K1862" i="4"/>
  <c r="N1771" i="4"/>
  <c r="L1771" i="4"/>
  <c r="K1840" i="4"/>
  <c r="N1749" i="4"/>
  <c r="L1749" i="4"/>
  <c r="K1834" i="4"/>
  <c r="N1743" i="4"/>
  <c r="L1743" i="4"/>
  <c r="K1858" i="4"/>
  <c r="N1767" i="4"/>
  <c r="L1767" i="4"/>
  <c r="K1835" i="4"/>
  <c r="N1744" i="4"/>
  <c r="L1744" i="4"/>
  <c r="K1848" i="4"/>
  <c r="N1757" i="4"/>
  <c r="L1757" i="4"/>
  <c r="K1875" i="4"/>
  <c r="N1784" i="4"/>
  <c r="L1784" i="4"/>
  <c r="L1705" i="4"/>
  <c r="K1844" i="4"/>
  <c r="N1753" i="4"/>
  <c r="L1753" i="4"/>
  <c r="K1874" i="4"/>
  <c r="N1783" i="4"/>
  <c r="L1783" i="4"/>
  <c r="K1861" i="4"/>
  <c r="N1770" i="4"/>
  <c r="L1770" i="4"/>
  <c r="K1880" i="4"/>
  <c r="N1789" i="4"/>
  <c r="L1789" i="4"/>
  <c r="K1872" i="4"/>
  <c r="N1781" i="4"/>
  <c r="L1781" i="4"/>
  <c r="K1886" i="4"/>
  <c r="N1795" i="4"/>
  <c r="L1795" i="4"/>
  <c r="K1868" i="4"/>
  <c r="N1777" i="4"/>
  <c r="L1777" i="4"/>
  <c r="K1830" i="4"/>
  <c r="N1739" i="4"/>
  <c r="L1739" i="4"/>
  <c r="K1876" i="4"/>
  <c r="N1785" i="4"/>
  <c r="L1785" i="4"/>
  <c r="K1882" i="4"/>
  <c r="N1791" i="4"/>
  <c r="L1791" i="4"/>
  <c r="K1849" i="4"/>
  <c r="N1758" i="4"/>
  <c r="L1758" i="4"/>
  <c r="K1863" i="4"/>
  <c r="N1772" i="4"/>
  <c r="L1772" i="4"/>
  <c r="N1705" i="4"/>
  <c r="K1826" i="4"/>
  <c r="N1735" i="4"/>
  <c r="L1735" i="4"/>
  <c r="K1864" i="4"/>
  <c r="N1773" i="4"/>
  <c r="L1773" i="4"/>
  <c r="K1854" i="4"/>
  <c r="N1763" i="4"/>
  <c r="L1763" i="4"/>
  <c r="K1850" i="4"/>
  <c r="N1759" i="4"/>
  <c r="L1759" i="4"/>
  <c r="K1832" i="4"/>
  <c r="N1741" i="4"/>
  <c r="L1741" i="4"/>
  <c r="K1851" i="4"/>
  <c r="N1760" i="4"/>
  <c r="L1760" i="4"/>
  <c r="K1884" i="4"/>
  <c r="N1793" i="4"/>
  <c r="L1793" i="4"/>
  <c r="K1860" i="4"/>
  <c r="N1769" i="4"/>
  <c r="L1769" i="4"/>
  <c r="K1846" i="4"/>
  <c r="N1755" i="4"/>
  <c r="L1755" i="4"/>
  <c r="K1866" i="4"/>
  <c r="N1775" i="4"/>
  <c r="L1775" i="4"/>
  <c r="K1881" i="4"/>
  <c r="N1790" i="4"/>
  <c r="L1790" i="4"/>
  <c r="K1828" i="4"/>
  <c r="N1737" i="4"/>
  <c r="L1737" i="4"/>
  <c r="K1839" i="4"/>
  <c r="N1748" i="4"/>
  <c r="L1748" i="4"/>
  <c r="K1857" i="4"/>
  <c r="N1766" i="4"/>
  <c r="L1766" i="4"/>
  <c r="K1855" i="4"/>
  <c r="N1764" i="4"/>
  <c r="L1764" i="4"/>
  <c r="K1852" i="4"/>
  <c r="N1761" i="4"/>
  <c r="L1761" i="4"/>
  <c r="K1829" i="4"/>
  <c r="N1738" i="4"/>
  <c r="L1738" i="4"/>
  <c r="K1867" i="4"/>
  <c r="N1776" i="4"/>
  <c r="L1776" i="4"/>
  <c r="K1865" i="4"/>
  <c r="N1774" i="4"/>
  <c r="L1774" i="4"/>
  <c r="K1825" i="4"/>
  <c r="N1734" i="4"/>
  <c r="L1734" i="4"/>
  <c r="K1859" i="4"/>
  <c r="N1768" i="4"/>
  <c r="L1768" i="4"/>
  <c r="K1856" i="4"/>
  <c r="N1765" i="4"/>
  <c r="L1765" i="4"/>
  <c r="K1841" i="4"/>
  <c r="N1750" i="4"/>
  <c r="L1750" i="4"/>
  <c r="K1873" i="4"/>
  <c r="N1782" i="4"/>
  <c r="L1782" i="4"/>
  <c r="K1847" i="4"/>
  <c r="N1756" i="4"/>
  <c r="L1756" i="4"/>
  <c r="K1843" i="4"/>
  <c r="N1752" i="4"/>
  <c r="L1752" i="4"/>
  <c r="K1853" i="4"/>
  <c r="N1762" i="4"/>
  <c r="L1762" i="4"/>
  <c r="K1831" i="4"/>
  <c r="N1740" i="4"/>
  <c r="L1740" i="4"/>
  <c r="K1878" i="4"/>
  <c r="N1787" i="4"/>
  <c r="L1787" i="4"/>
  <c r="K1885" i="4"/>
  <c r="N1794" i="4"/>
  <c r="L1794" i="4"/>
  <c r="K1877" i="4"/>
  <c r="N1786" i="4"/>
  <c r="L1786" i="4"/>
  <c r="K1836" i="4"/>
  <c r="N1745" i="4"/>
  <c r="L1745" i="4"/>
  <c r="K1879" i="4"/>
  <c r="N1788" i="4"/>
  <c r="L1788" i="4"/>
  <c r="K1833" i="4"/>
  <c r="N1742" i="4"/>
  <c r="L1742" i="4"/>
  <c r="K1869" i="4"/>
  <c r="N1778" i="4"/>
  <c r="L1778" i="4"/>
  <c r="K1845" i="4"/>
  <c r="N1754" i="4"/>
  <c r="L1754" i="4"/>
  <c r="K1870" i="4"/>
  <c r="N1779" i="4"/>
  <c r="L1779" i="4"/>
  <c r="K1838" i="4"/>
  <c r="N1747" i="4"/>
  <c r="L1747" i="4"/>
  <c r="K1827" i="4"/>
  <c r="N1736" i="4"/>
  <c r="L1736" i="4"/>
  <c r="K1837" i="4"/>
  <c r="N1746" i="4"/>
  <c r="L1746" i="4"/>
  <c r="M1528" i="3"/>
  <c r="L1533" i="3"/>
  <c r="M1534" i="3" s="1"/>
  <c r="L1673" i="3"/>
  <c r="K1764" i="3"/>
  <c r="N1673" i="3"/>
  <c r="N1571" i="3"/>
  <c r="K1662" i="3"/>
  <c r="L1571" i="3"/>
  <c r="N1555" i="3"/>
  <c r="N1614" i="3" s="1"/>
  <c r="K1646" i="3"/>
  <c r="L1555" i="3"/>
  <c r="K1682" i="3"/>
  <c r="N1591" i="3"/>
  <c r="L1591" i="3"/>
  <c r="K1791" i="3"/>
  <c r="N1700" i="3"/>
  <c r="L1700" i="3"/>
  <c r="L1657" i="3"/>
  <c r="K1748" i="3"/>
  <c r="N1657" i="3"/>
  <c r="K1739" i="3"/>
  <c r="N1648" i="3"/>
  <c r="L1648" i="3"/>
  <c r="K1752" i="3"/>
  <c r="N1661" i="3"/>
  <c r="L1661" i="3"/>
  <c r="K1776" i="3"/>
  <c r="N1685" i="3"/>
  <c r="L1685" i="3"/>
  <c r="N1611" i="3"/>
  <c r="K1702" i="3"/>
  <c r="L1611" i="3"/>
  <c r="M1437" i="3"/>
  <c r="L1442" i="3"/>
  <c r="M1443" i="3" s="1"/>
  <c r="K1770" i="3"/>
  <c r="N1679" i="3"/>
  <c r="L1679" i="3"/>
  <c r="K1755" i="3"/>
  <c r="N1664" i="3"/>
  <c r="L1664" i="3"/>
  <c r="L1665" i="3"/>
  <c r="K1756" i="3"/>
  <c r="N1665" i="3"/>
  <c r="K1674" i="3"/>
  <c r="N1583" i="3"/>
  <c r="L1583" i="3"/>
  <c r="N1579" i="3"/>
  <c r="K1670" i="3"/>
  <c r="L1579" i="3"/>
  <c r="L1734" i="3"/>
  <c r="K1825" i="3"/>
  <c r="N1734" i="3"/>
  <c r="K1690" i="3"/>
  <c r="N1599" i="3"/>
  <c r="L1599" i="3"/>
  <c r="N1595" i="3"/>
  <c r="K1686" i="3"/>
  <c r="L1595" i="3"/>
  <c r="K1658" i="3"/>
  <c r="N1567" i="3"/>
  <c r="L1567" i="3"/>
  <c r="K1768" i="3"/>
  <c r="N1677" i="3"/>
  <c r="L1677" i="3"/>
  <c r="K1849" i="3"/>
  <c r="L1758" i="3"/>
  <c r="N1758" i="3"/>
  <c r="N1603" i="3"/>
  <c r="K1694" i="3"/>
  <c r="L1603" i="3"/>
  <c r="K1778" i="3"/>
  <c r="N1687" i="3"/>
  <c r="L1687" i="3"/>
  <c r="K1759" i="3"/>
  <c r="N1668" i="3"/>
  <c r="L1668" i="3"/>
  <c r="K1766" i="3"/>
  <c r="N1675" i="3"/>
  <c r="L1675" i="3"/>
  <c r="K1790" i="3"/>
  <c r="N1699" i="3"/>
  <c r="L1699" i="3"/>
  <c r="K1763" i="3"/>
  <c r="N1672" i="3"/>
  <c r="L1672" i="3"/>
  <c r="K1833" i="3"/>
  <c r="L1742" i="3"/>
  <c r="N1742" i="3"/>
  <c r="K1782" i="3"/>
  <c r="N1691" i="3"/>
  <c r="L1691" i="3"/>
  <c r="K1795" i="3"/>
  <c r="N1704" i="3"/>
  <c r="L1704" i="3"/>
  <c r="K1841" i="3"/>
  <c r="L1750" i="3"/>
  <c r="N1750" i="3"/>
  <c r="N1587" i="3"/>
  <c r="K1678" i="3"/>
  <c r="L1587" i="3"/>
  <c r="K1786" i="3"/>
  <c r="N1695" i="3"/>
  <c r="L1695" i="3"/>
  <c r="L1681" i="3"/>
  <c r="K1772" i="3"/>
  <c r="N1681" i="3"/>
  <c r="K1775" i="3"/>
  <c r="N1684" i="3"/>
  <c r="L1684" i="3"/>
  <c r="K1845" i="3"/>
  <c r="N1754" i="3"/>
  <c r="L1754" i="3"/>
  <c r="K1736" i="3"/>
  <c r="N1645" i="3"/>
  <c r="L1645" i="3"/>
  <c r="L1689" i="3"/>
  <c r="K1780" i="3"/>
  <c r="N1689" i="3"/>
  <c r="K1838" i="3"/>
  <c r="N1747" i="3"/>
  <c r="L1747" i="3"/>
  <c r="K1650" i="3"/>
  <c r="N1559" i="3"/>
  <c r="L1559" i="3"/>
  <c r="K1794" i="3"/>
  <c r="N1703" i="3"/>
  <c r="L1703" i="3"/>
  <c r="K1751" i="3"/>
  <c r="N1660" i="3"/>
  <c r="L1660" i="3"/>
  <c r="K1743" i="3"/>
  <c r="N1652" i="3"/>
  <c r="L1652" i="3"/>
  <c r="K1792" i="3"/>
  <c r="N1701" i="3"/>
  <c r="L1701" i="3"/>
  <c r="K1744" i="3"/>
  <c r="N1653" i="3"/>
  <c r="L1653" i="3"/>
  <c r="K1735" i="3"/>
  <c r="N1644" i="3"/>
  <c r="L1644" i="3"/>
  <c r="K1783" i="3"/>
  <c r="N1692" i="3"/>
  <c r="L1692" i="3"/>
  <c r="K1787" i="3"/>
  <c r="N1696" i="3"/>
  <c r="L1696" i="3"/>
  <c r="K1837" i="3"/>
  <c r="N1746" i="3"/>
  <c r="L1746" i="3"/>
  <c r="L1649" i="3"/>
  <c r="K1740" i="3"/>
  <c r="N1649" i="3"/>
  <c r="K1829" i="3"/>
  <c r="N1738" i="3"/>
  <c r="L1738" i="3"/>
  <c r="K1760" i="3"/>
  <c r="N1669" i="3"/>
  <c r="L1669" i="3"/>
  <c r="K1698" i="3"/>
  <c r="N1607" i="3"/>
  <c r="L1607" i="3"/>
  <c r="N1563" i="3"/>
  <c r="K1654" i="3"/>
  <c r="L1563" i="3"/>
  <c r="L1697" i="3"/>
  <c r="K1788" i="3"/>
  <c r="N1697" i="3"/>
  <c r="K1666" i="3"/>
  <c r="N1575" i="3"/>
  <c r="L1575" i="3"/>
  <c r="K1870" i="3"/>
  <c r="N1779" i="3"/>
  <c r="L1779" i="3"/>
  <c r="K1762" i="3"/>
  <c r="N1671" i="3"/>
  <c r="L1671" i="3"/>
  <c r="K1774" i="3"/>
  <c r="N1683" i="3"/>
  <c r="L1683" i="3"/>
  <c r="K1767" i="3"/>
  <c r="N1676" i="3"/>
  <c r="L1676" i="3"/>
  <c r="K1784" i="3"/>
  <c r="N1693" i="3"/>
  <c r="L1693" i="3"/>
  <c r="K1771" i="3"/>
  <c r="N1680" i="3"/>
  <c r="L1680" i="3"/>
  <c r="L1432" i="2"/>
  <c r="L1442" i="2" s="1"/>
  <c r="M1443" i="2" s="1"/>
  <c r="K1594" i="2"/>
  <c r="N1503" i="2"/>
  <c r="L1503" i="2"/>
  <c r="K1695" i="2"/>
  <c r="N1604" i="2"/>
  <c r="L1604" i="2"/>
  <c r="K1578" i="2"/>
  <c r="N1487" i="2"/>
  <c r="L1487" i="2"/>
  <c r="K1610" i="2"/>
  <c r="N1519" i="2"/>
  <c r="L1519" i="2"/>
  <c r="K1602" i="2"/>
  <c r="N1511" i="2"/>
  <c r="L1511" i="2"/>
  <c r="K1606" i="2"/>
  <c r="N1515" i="2"/>
  <c r="L1515" i="2"/>
  <c r="K1582" i="2"/>
  <c r="N1491" i="2"/>
  <c r="L1491" i="2"/>
  <c r="K1562" i="2"/>
  <c r="N1471" i="2"/>
  <c r="L1471" i="2"/>
  <c r="K1566" i="2"/>
  <c r="N1475" i="2"/>
  <c r="N1523" i="2" s="1"/>
  <c r="L1475" i="2"/>
  <c r="K1644" i="2"/>
  <c r="N1553" i="2"/>
  <c r="L1553" i="2"/>
  <c r="K1647" i="2"/>
  <c r="N1556" i="2"/>
  <c r="L1556" i="2"/>
  <c r="K1696" i="2"/>
  <c r="N1605" i="2"/>
  <c r="L1605" i="2"/>
  <c r="K1671" i="2"/>
  <c r="N1580" i="2"/>
  <c r="L1580" i="2"/>
  <c r="K1662" i="2"/>
  <c r="N1571" i="2"/>
  <c r="L1571" i="2"/>
  <c r="K1674" i="2"/>
  <c r="N1583" i="2"/>
  <c r="L1583" i="2"/>
  <c r="K1558" i="2"/>
  <c r="N1467" i="2"/>
  <c r="L1467" i="2"/>
  <c r="K1574" i="2"/>
  <c r="N1483" i="2"/>
  <c r="L1483" i="2"/>
  <c r="K1646" i="2"/>
  <c r="N1555" i="2"/>
  <c r="L1555" i="2"/>
  <c r="K1704" i="2"/>
  <c r="N1613" i="2"/>
  <c r="L1613" i="2"/>
  <c r="K1648" i="2"/>
  <c r="N1557" i="2"/>
  <c r="L1557" i="2"/>
  <c r="K1675" i="2"/>
  <c r="N1584" i="2"/>
  <c r="L1584" i="2"/>
  <c r="K1686" i="2"/>
  <c r="N1595" i="2"/>
  <c r="L1595" i="2"/>
  <c r="K1672" i="2"/>
  <c r="N1581" i="2"/>
  <c r="L1581" i="2"/>
  <c r="K1667" i="2"/>
  <c r="N1576" i="2"/>
  <c r="L1576" i="2"/>
  <c r="K1664" i="2"/>
  <c r="N1573" i="2"/>
  <c r="L1573" i="2"/>
  <c r="K1700" i="2"/>
  <c r="N1609" i="2"/>
  <c r="L1609" i="2"/>
  <c r="K1554" i="2"/>
  <c r="N1463" i="2"/>
  <c r="L1463" i="2"/>
  <c r="K1654" i="2"/>
  <c r="N1563" i="2"/>
  <c r="L1563" i="2"/>
  <c r="K1688" i="2"/>
  <c r="N1597" i="2"/>
  <c r="L1597" i="2"/>
  <c r="K1586" i="2"/>
  <c r="N1495" i="2"/>
  <c r="L1495" i="2"/>
  <c r="N1599" i="2"/>
  <c r="K1690" i="2"/>
  <c r="L1599" i="2"/>
  <c r="K1670" i="2"/>
  <c r="N1579" i="2"/>
  <c r="L1579" i="2"/>
  <c r="K1694" i="2"/>
  <c r="N1603" i="2"/>
  <c r="L1603" i="2"/>
  <c r="K1650" i="2"/>
  <c r="N1559" i="2"/>
  <c r="L1559" i="2"/>
  <c r="K1659" i="2"/>
  <c r="N1568" i="2"/>
  <c r="L1568" i="2"/>
  <c r="K1683" i="2"/>
  <c r="N1592" i="2"/>
  <c r="L1592" i="2"/>
  <c r="K1698" i="2"/>
  <c r="N1607" i="2"/>
  <c r="L1607" i="2"/>
  <c r="K1668" i="2"/>
  <c r="N1577" i="2"/>
  <c r="L1577" i="2"/>
  <c r="K1655" i="2"/>
  <c r="N1564" i="2"/>
  <c r="L1564" i="2"/>
  <c r="K1692" i="2"/>
  <c r="N1601" i="2"/>
  <c r="L1601" i="2"/>
  <c r="K1666" i="2"/>
  <c r="N1575" i="2"/>
  <c r="L1575" i="2"/>
  <c r="K1676" i="2"/>
  <c r="N1585" i="2"/>
  <c r="L1585" i="2"/>
  <c r="K1643" i="2"/>
  <c r="N1552" i="2"/>
  <c r="L1552" i="2"/>
  <c r="N1567" i="2"/>
  <c r="K1658" i="2"/>
  <c r="L1567" i="2"/>
  <c r="K1679" i="2"/>
  <c r="N1588" i="2"/>
  <c r="L1588" i="2"/>
  <c r="K1656" i="2"/>
  <c r="N1565" i="2"/>
  <c r="L1565" i="2"/>
  <c r="K1652" i="2"/>
  <c r="N1561" i="2"/>
  <c r="L1561" i="2"/>
  <c r="K1598" i="2"/>
  <c r="N1507" i="2"/>
  <c r="L1507" i="2"/>
  <c r="K1570" i="2"/>
  <c r="N1479" i="2"/>
  <c r="L1479" i="2"/>
  <c r="K1703" i="2"/>
  <c r="N1612" i="2"/>
  <c r="L1612" i="2"/>
  <c r="K1590" i="2"/>
  <c r="N1499" i="2"/>
  <c r="L1499" i="2"/>
  <c r="K1699" i="2"/>
  <c r="N1608" i="2"/>
  <c r="L1608" i="2"/>
  <c r="K1680" i="2"/>
  <c r="N1589" i="2"/>
  <c r="L1589" i="2"/>
  <c r="K1651" i="2"/>
  <c r="N1560" i="2"/>
  <c r="L1560" i="2"/>
  <c r="K1691" i="2"/>
  <c r="N1600" i="2"/>
  <c r="L1600" i="2"/>
  <c r="K1687" i="2"/>
  <c r="N1596" i="2"/>
  <c r="L1596" i="2"/>
  <c r="K1684" i="2"/>
  <c r="N1593" i="2"/>
  <c r="L1593" i="2"/>
  <c r="K1663" i="2"/>
  <c r="N1572" i="2"/>
  <c r="L1572" i="2"/>
  <c r="K1682" i="2"/>
  <c r="N1591" i="2"/>
  <c r="L1591" i="2"/>
  <c r="K1702" i="2"/>
  <c r="N1611" i="2"/>
  <c r="L1611" i="2"/>
  <c r="K1660" i="2"/>
  <c r="N1569" i="2"/>
  <c r="L1569" i="2"/>
  <c r="K1678" i="2"/>
  <c r="N1587" i="2"/>
  <c r="L1587" i="2"/>
  <c r="M1437" i="1"/>
  <c r="L1442" i="1"/>
  <c r="M1443" i="1" s="1"/>
  <c r="N1681" i="1"/>
  <c r="K1772" i="1"/>
  <c r="L1681" i="1"/>
  <c r="N1576" i="1"/>
  <c r="K1667" i="1"/>
  <c r="L1576" i="1"/>
  <c r="K1671" i="1"/>
  <c r="N1580" i="1"/>
  <c r="L1580" i="1"/>
  <c r="N1488" i="1"/>
  <c r="L1488" i="1"/>
  <c r="K1579" i="1"/>
  <c r="K1583" i="1"/>
  <c r="N1492" i="1"/>
  <c r="L1492" i="1"/>
  <c r="K1679" i="1"/>
  <c r="N1588" i="1"/>
  <c r="L1588" i="1"/>
  <c r="K1664" i="1"/>
  <c r="L1573" i="1"/>
  <c r="N1573" i="1"/>
  <c r="K1672" i="1"/>
  <c r="L1581" i="1"/>
  <c r="N1581" i="1"/>
  <c r="N1701" i="1"/>
  <c r="K1792" i="1"/>
  <c r="L1701" i="1"/>
  <c r="K1648" i="1"/>
  <c r="L1557" i="1"/>
  <c r="N1557" i="1"/>
  <c r="K1691" i="1"/>
  <c r="N1600" i="1"/>
  <c r="L1600" i="1"/>
  <c r="K1652" i="1"/>
  <c r="N1561" i="1"/>
  <c r="L1561" i="1"/>
  <c r="K1703" i="1"/>
  <c r="N1612" i="1"/>
  <c r="L1612" i="1"/>
  <c r="N1553" i="1"/>
  <c r="K1644" i="1"/>
  <c r="L1553" i="1"/>
  <c r="N1693" i="1"/>
  <c r="K1784" i="1"/>
  <c r="L1693" i="1"/>
  <c r="K1567" i="1"/>
  <c r="N1476" i="1"/>
  <c r="L1476" i="1"/>
  <c r="K1599" i="1"/>
  <c r="N1508" i="1"/>
  <c r="L1508" i="1"/>
  <c r="K1695" i="1"/>
  <c r="N1604" i="1"/>
  <c r="L1604" i="1"/>
  <c r="K1676" i="1"/>
  <c r="N1585" i="1"/>
  <c r="L1585" i="1"/>
  <c r="K1780" i="1"/>
  <c r="N1689" i="1"/>
  <c r="L1689" i="1"/>
  <c r="N1560" i="1"/>
  <c r="K1651" i="1"/>
  <c r="L1560" i="1"/>
  <c r="N1677" i="1"/>
  <c r="K1768" i="1"/>
  <c r="L1677" i="1"/>
  <c r="N1512" i="1"/>
  <c r="L1512" i="1"/>
  <c r="K1603" i="1"/>
  <c r="N1665" i="1"/>
  <c r="K1756" i="1"/>
  <c r="L1665" i="1"/>
  <c r="K1591" i="1"/>
  <c r="N1500" i="1"/>
  <c r="L1500" i="1"/>
  <c r="K1647" i="1"/>
  <c r="N1556" i="1"/>
  <c r="L1556" i="1"/>
  <c r="N1496" i="1"/>
  <c r="L1496" i="1"/>
  <c r="K1587" i="1"/>
  <c r="N1669" i="1"/>
  <c r="K1760" i="1"/>
  <c r="L1669" i="1"/>
  <c r="K1696" i="1"/>
  <c r="L1605" i="1"/>
  <c r="N1605" i="1"/>
  <c r="N1472" i="1"/>
  <c r="L1472" i="1"/>
  <c r="K1563" i="1"/>
  <c r="K1684" i="1"/>
  <c r="N1593" i="1"/>
  <c r="L1593" i="1"/>
  <c r="K1704" i="1"/>
  <c r="L1613" i="1"/>
  <c r="N1613" i="1"/>
  <c r="N1480" i="1"/>
  <c r="L1480" i="1"/>
  <c r="K1571" i="1"/>
  <c r="K1659" i="1"/>
  <c r="N1568" i="1"/>
  <c r="L1568" i="1"/>
  <c r="N1552" i="1"/>
  <c r="K1643" i="1"/>
  <c r="L1552" i="1"/>
  <c r="K1559" i="1"/>
  <c r="N1468" i="1"/>
  <c r="L1468" i="1"/>
  <c r="L1523" i="1" s="1"/>
  <c r="N1649" i="1"/>
  <c r="K1740" i="1"/>
  <c r="L1649" i="1"/>
  <c r="K1575" i="1"/>
  <c r="N1484" i="1"/>
  <c r="L1484" i="1"/>
  <c r="K1655" i="1"/>
  <c r="N1564" i="1"/>
  <c r="L1564" i="1"/>
  <c r="N1608" i="1"/>
  <c r="K1699" i="1"/>
  <c r="L1608" i="1"/>
  <c r="K1660" i="1"/>
  <c r="N1569" i="1"/>
  <c r="L1569" i="1"/>
  <c r="K1663" i="1"/>
  <c r="N1572" i="1"/>
  <c r="L1572" i="1"/>
  <c r="K1764" i="1"/>
  <c r="N1673" i="1"/>
  <c r="L1673" i="1"/>
  <c r="K1607" i="1"/>
  <c r="N1516" i="1"/>
  <c r="L1516" i="1"/>
  <c r="K1675" i="1"/>
  <c r="N1584" i="1"/>
  <c r="L1584" i="1"/>
  <c r="N1520" i="1"/>
  <c r="L1520" i="1"/>
  <c r="K1611" i="1"/>
  <c r="N1592" i="1"/>
  <c r="K1683" i="1"/>
  <c r="L1592" i="1"/>
  <c r="K1736" i="1"/>
  <c r="N1645" i="1"/>
  <c r="L1645" i="1"/>
  <c r="K1748" i="1"/>
  <c r="N1657" i="1"/>
  <c r="L1657" i="1"/>
  <c r="K1656" i="1"/>
  <c r="L1565" i="1"/>
  <c r="N1565" i="1"/>
  <c r="K1668" i="1"/>
  <c r="N1577" i="1"/>
  <c r="L1577" i="1"/>
  <c r="N1685" i="1"/>
  <c r="K1776" i="1"/>
  <c r="L1685" i="1"/>
  <c r="K1680" i="1"/>
  <c r="L1589" i="1"/>
  <c r="N1589" i="1"/>
  <c r="N1464" i="1"/>
  <c r="N1523" i="1" s="1"/>
  <c r="K1555" i="1"/>
  <c r="L1464" i="1"/>
  <c r="N1661" i="1"/>
  <c r="K1752" i="1"/>
  <c r="L1661" i="1"/>
  <c r="N1504" i="1"/>
  <c r="L1504" i="1"/>
  <c r="K1595" i="1"/>
  <c r="N1697" i="1"/>
  <c r="K1788" i="1"/>
  <c r="L1697" i="1"/>
  <c r="K1687" i="1"/>
  <c r="N1596" i="1"/>
  <c r="L1596" i="1"/>
  <c r="K1688" i="1"/>
  <c r="L1597" i="1"/>
  <c r="N1597" i="1"/>
  <c r="N1653" i="1"/>
  <c r="K1744" i="1"/>
  <c r="L1653" i="1"/>
  <c r="K1692" i="1"/>
  <c r="N1601" i="1"/>
  <c r="L1601" i="1"/>
  <c r="K1700" i="1"/>
  <c r="N1609" i="1"/>
  <c r="L1609" i="1"/>
  <c r="K1918" i="4" l="1"/>
  <c r="N1827" i="4"/>
  <c r="L1827" i="4"/>
  <c r="K1928" i="4"/>
  <c r="N1837" i="4"/>
  <c r="L1837" i="4"/>
  <c r="K1936" i="4"/>
  <c r="N1845" i="4"/>
  <c r="L1845" i="4"/>
  <c r="K1927" i="4"/>
  <c r="N1836" i="4"/>
  <c r="L1836" i="4"/>
  <c r="K1922" i="4"/>
  <c r="N1831" i="4"/>
  <c r="L1831" i="4"/>
  <c r="K1964" i="4"/>
  <c r="N1873" i="4"/>
  <c r="L1873" i="4"/>
  <c r="K1916" i="4"/>
  <c r="N1825" i="4"/>
  <c r="L1825" i="4"/>
  <c r="K1943" i="4"/>
  <c r="N1852" i="4"/>
  <c r="L1852" i="4"/>
  <c r="K1919" i="4"/>
  <c r="N1828" i="4"/>
  <c r="L1828" i="4"/>
  <c r="K1951" i="4"/>
  <c r="N1860" i="4"/>
  <c r="L1860" i="4"/>
  <c r="K1941" i="4"/>
  <c r="N1850" i="4"/>
  <c r="L1850" i="4"/>
  <c r="K1940" i="4"/>
  <c r="N1849" i="4"/>
  <c r="L1849" i="4"/>
  <c r="K1959" i="4"/>
  <c r="N1868" i="4"/>
  <c r="L1868" i="4"/>
  <c r="K1952" i="4"/>
  <c r="N1861" i="4"/>
  <c r="L1861" i="4"/>
  <c r="K1926" i="4"/>
  <c r="N1835" i="4"/>
  <c r="L1835" i="4"/>
  <c r="K1953" i="4"/>
  <c r="N1862" i="4"/>
  <c r="L1862" i="4"/>
  <c r="N1871" i="4"/>
  <c r="L1871" i="4"/>
  <c r="K1962" i="4"/>
  <c r="K1969" i="4"/>
  <c r="N1878" i="4"/>
  <c r="L1878" i="4"/>
  <c r="K1938" i="4"/>
  <c r="N1847" i="4"/>
  <c r="L1847" i="4"/>
  <c r="K1950" i="4"/>
  <c r="N1859" i="4"/>
  <c r="L1859" i="4"/>
  <c r="K1920" i="4"/>
  <c r="N1829" i="4"/>
  <c r="L1829" i="4"/>
  <c r="K1930" i="4"/>
  <c r="N1839" i="4"/>
  <c r="L1839" i="4"/>
  <c r="K1937" i="4"/>
  <c r="N1846" i="4"/>
  <c r="L1846" i="4"/>
  <c r="K1923" i="4"/>
  <c r="N1832" i="4"/>
  <c r="L1832" i="4"/>
  <c r="K1917" i="4"/>
  <c r="N1826" i="4"/>
  <c r="L1826" i="4"/>
  <c r="K1954" i="4"/>
  <c r="N1863" i="4"/>
  <c r="L1863" i="4"/>
  <c r="K1921" i="4"/>
  <c r="N1830" i="4"/>
  <c r="L1830" i="4"/>
  <c r="N1880" i="4"/>
  <c r="K1971" i="4"/>
  <c r="L1880" i="4"/>
  <c r="K1939" i="4"/>
  <c r="N1848" i="4"/>
  <c r="L1848" i="4"/>
  <c r="K1931" i="4"/>
  <c r="N1840" i="4"/>
  <c r="L1840" i="4"/>
  <c r="K1933" i="4"/>
  <c r="N1842" i="4"/>
  <c r="L1842" i="4"/>
  <c r="K1961" i="4"/>
  <c r="N1870" i="4"/>
  <c r="L1870" i="4"/>
  <c r="K1970" i="4"/>
  <c r="N1879" i="4"/>
  <c r="L1879" i="4"/>
  <c r="K1929" i="4"/>
  <c r="N1838" i="4"/>
  <c r="L1838" i="4"/>
  <c r="K1924" i="4"/>
  <c r="N1833" i="4"/>
  <c r="L1833" i="4"/>
  <c r="K1976" i="4"/>
  <c r="N1885" i="4"/>
  <c r="L1885" i="4"/>
  <c r="K1934" i="4"/>
  <c r="N1843" i="4"/>
  <c r="L1843" i="4"/>
  <c r="K1947" i="4"/>
  <c r="N1856" i="4"/>
  <c r="L1856" i="4"/>
  <c r="L1796" i="4"/>
  <c r="K1958" i="4"/>
  <c r="N1867" i="4"/>
  <c r="L1867" i="4"/>
  <c r="K1948" i="4"/>
  <c r="N1857" i="4"/>
  <c r="L1857" i="4"/>
  <c r="K1957" i="4"/>
  <c r="N1866" i="4"/>
  <c r="L1866" i="4"/>
  <c r="K1942" i="4"/>
  <c r="N1851" i="4"/>
  <c r="L1851" i="4"/>
  <c r="K1955" i="4"/>
  <c r="N1864" i="4"/>
  <c r="L1864" i="4"/>
  <c r="N1876" i="4"/>
  <c r="L1876" i="4"/>
  <c r="K1967" i="4"/>
  <c r="N1872" i="4"/>
  <c r="L1872" i="4"/>
  <c r="K1963" i="4"/>
  <c r="K1935" i="4"/>
  <c r="N1844" i="4"/>
  <c r="L1844" i="4"/>
  <c r="N1875" i="4"/>
  <c r="K1966" i="4"/>
  <c r="L1875" i="4"/>
  <c r="K1925" i="4"/>
  <c r="N1834" i="4"/>
  <c r="L1834" i="4"/>
  <c r="K1960" i="4"/>
  <c r="N1869" i="4"/>
  <c r="L1869" i="4"/>
  <c r="K1968" i="4"/>
  <c r="N1877" i="4"/>
  <c r="L1877" i="4"/>
  <c r="K1944" i="4"/>
  <c r="N1853" i="4"/>
  <c r="L1853" i="4"/>
  <c r="K1932" i="4"/>
  <c r="N1841" i="4"/>
  <c r="L1841" i="4"/>
  <c r="N1796" i="4"/>
  <c r="K1956" i="4"/>
  <c r="N1865" i="4"/>
  <c r="L1865" i="4"/>
  <c r="K1946" i="4"/>
  <c r="N1855" i="4"/>
  <c r="L1855" i="4"/>
  <c r="K1972" i="4"/>
  <c r="N1881" i="4"/>
  <c r="L1881" i="4"/>
  <c r="K1975" i="4"/>
  <c r="N1884" i="4"/>
  <c r="L1884" i="4"/>
  <c r="K1945" i="4"/>
  <c r="N1854" i="4"/>
  <c r="L1854" i="4"/>
  <c r="K1973" i="4"/>
  <c r="N1882" i="4"/>
  <c r="L1882" i="4"/>
  <c r="K1977" i="4"/>
  <c r="N1886" i="4"/>
  <c r="L1886" i="4"/>
  <c r="N1874" i="4"/>
  <c r="K1965" i="4"/>
  <c r="L1874" i="4"/>
  <c r="M1710" i="4"/>
  <c r="L1715" i="4"/>
  <c r="M1716" i="4" s="1"/>
  <c r="K1949" i="4"/>
  <c r="N1858" i="4"/>
  <c r="L1858" i="4"/>
  <c r="K1974" i="4"/>
  <c r="N1883" i="4"/>
  <c r="L1883" i="4"/>
  <c r="L1614" i="3"/>
  <c r="M1619" i="3" s="1"/>
  <c r="K1961" i="3"/>
  <c r="N1870" i="3"/>
  <c r="L1870" i="3"/>
  <c r="K1745" i="3"/>
  <c r="N1654" i="3"/>
  <c r="L1654" i="3"/>
  <c r="K1831" i="3"/>
  <c r="N1740" i="3"/>
  <c r="L1740" i="3"/>
  <c r="K1928" i="3"/>
  <c r="N1837" i="3"/>
  <c r="L1837" i="3"/>
  <c r="K1871" i="3"/>
  <c r="N1780" i="3"/>
  <c r="L1780" i="3"/>
  <c r="K1863" i="3"/>
  <c r="N1772" i="3"/>
  <c r="L1772" i="3"/>
  <c r="K1940" i="3"/>
  <c r="N1849" i="3"/>
  <c r="L1849" i="3"/>
  <c r="K1781" i="3"/>
  <c r="N1690" i="3"/>
  <c r="L1690" i="3"/>
  <c r="K1853" i="3"/>
  <c r="N1762" i="3"/>
  <c r="L1762" i="3"/>
  <c r="K1879" i="3"/>
  <c r="N1788" i="3"/>
  <c r="L1788" i="3"/>
  <c r="K1826" i="3"/>
  <c r="N1735" i="3"/>
  <c r="L1735" i="3"/>
  <c r="K1842" i="3"/>
  <c r="N1751" i="3"/>
  <c r="L1751" i="3"/>
  <c r="K1886" i="3"/>
  <c r="N1795" i="3"/>
  <c r="L1795" i="3"/>
  <c r="K1881" i="3"/>
  <c r="L1790" i="3"/>
  <c r="N1790" i="3"/>
  <c r="K1761" i="3"/>
  <c r="N1670" i="3"/>
  <c r="L1670" i="3"/>
  <c r="K1765" i="3"/>
  <c r="N1674" i="3"/>
  <c r="L1674" i="3"/>
  <c r="K1830" i="3"/>
  <c r="N1739" i="3"/>
  <c r="L1739" i="3"/>
  <c r="K1827" i="3"/>
  <c r="N1736" i="3"/>
  <c r="L1736" i="3"/>
  <c r="K1857" i="3"/>
  <c r="L1766" i="3"/>
  <c r="N1766" i="3"/>
  <c r="K1777" i="3"/>
  <c r="N1686" i="3"/>
  <c r="L1686" i="3"/>
  <c r="K1737" i="3"/>
  <c r="N1646" i="3"/>
  <c r="N1705" i="3" s="1"/>
  <c r="L1646" i="3"/>
  <c r="K1858" i="3"/>
  <c r="N1767" i="3"/>
  <c r="L1767" i="3"/>
  <c r="K1865" i="3"/>
  <c r="L1774" i="3"/>
  <c r="N1774" i="3"/>
  <c r="K1920" i="3"/>
  <c r="N1829" i="3"/>
  <c r="L1829" i="3"/>
  <c r="K1874" i="3"/>
  <c r="N1783" i="3"/>
  <c r="L1783" i="3"/>
  <c r="K1834" i="3"/>
  <c r="N1743" i="3"/>
  <c r="L1743" i="3"/>
  <c r="K1929" i="3"/>
  <c r="N1838" i="3"/>
  <c r="L1838" i="3"/>
  <c r="K1866" i="3"/>
  <c r="N1775" i="3"/>
  <c r="L1775" i="3"/>
  <c r="K1769" i="3"/>
  <c r="N1678" i="3"/>
  <c r="L1678" i="3"/>
  <c r="K1932" i="3"/>
  <c r="N1841" i="3"/>
  <c r="L1841" i="3"/>
  <c r="K1854" i="3"/>
  <c r="N1763" i="3"/>
  <c r="L1763" i="3"/>
  <c r="K1869" i="3"/>
  <c r="N1778" i="3"/>
  <c r="L1778" i="3"/>
  <c r="K1749" i="3"/>
  <c r="N1658" i="3"/>
  <c r="L1658" i="3"/>
  <c r="K1916" i="3"/>
  <c r="N1825" i="3"/>
  <c r="L1825" i="3"/>
  <c r="K1861" i="3"/>
  <c r="N1770" i="3"/>
  <c r="L1770" i="3"/>
  <c r="K1793" i="3"/>
  <c r="N1702" i="3"/>
  <c r="L1702" i="3"/>
  <c r="K1843" i="3"/>
  <c r="N1752" i="3"/>
  <c r="L1752" i="3"/>
  <c r="K1773" i="3"/>
  <c r="N1682" i="3"/>
  <c r="L1682" i="3"/>
  <c r="K1855" i="3"/>
  <c r="N1764" i="3"/>
  <c r="L1764" i="3"/>
  <c r="K1862" i="3"/>
  <c r="N1771" i="3"/>
  <c r="L1771" i="3"/>
  <c r="K1789" i="3"/>
  <c r="N1698" i="3"/>
  <c r="L1698" i="3"/>
  <c r="K1835" i="3"/>
  <c r="N1744" i="3"/>
  <c r="L1744" i="3"/>
  <c r="K1885" i="3"/>
  <c r="N1794" i="3"/>
  <c r="L1794" i="3"/>
  <c r="K1877" i="3"/>
  <c r="N1786" i="3"/>
  <c r="L1786" i="3"/>
  <c r="K1873" i="3"/>
  <c r="L1782" i="3"/>
  <c r="N1782" i="3"/>
  <c r="K1785" i="3"/>
  <c r="N1694" i="3"/>
  <c r="L1694" i="3"/>
  <c r="K1875" i="3"/>
  <c r="N1784" i="3"/>
  <c r="L1784" i="3"/>
  <c r="K1757" i="3"/>
  <c r="N1666" i="3"/>
  <c r="L1666" i="3"/>
  <c r="K1851" i="3"/>
  <c r="N1760" i="3"/>
  <c r="L1760" i="3"/>
  <c r="K1878" i="3"/>
  <c r="N1787" i="3"/>
  <c r="L1787" i="3"/>
  <c r="K1883" i="3"/>
  <c r="N1792" i="3"/>
  <c r="L1792" i="3"/>
  <c r="K1741" i="3"/>
  <c r="N1650" i="3"/>
  <c r="L1650" i="3"/>
  <c r="K1936" i="3"/>
  <c r="N1845" i="3"/>
  <c r="L1845" i="3"/>
  <c r="K1924" i="3"/>
  <c r="N1833" i="3"/>
  <c r="L1833" i="3"/>
  <c r="K1850" i="3"/>
  <c r="N1759" i="3"/>
  <c r="L1759" i="3"/>
  <c r="K1859" i="3"/>
  <c r="N1768" i="3"/>
  <c r="L1768" i="3"/>
  <c r="K1847" i="3"/>
  <c r="N1756" i="3"/>
  <c r="L1756" i="3"/>
  <c r="K1846" i="3"/>
  <c r="N1755" i="3"/>
  <c r="L1755" i="3"/>
  <c r="K1867" i="3"/>
  <c r="N1776" i="3"/>
  <c r="L1776" i="3"/>
  <c r="K1839" i="3"/>
  <c r="N1748" i="3"/>
  <c r="L1748" i="3"/>
  <c r="K1882" i="3"/>
  <c r="N1791" i="3"/>
  <c r="L1791" i="3"/>
  <c r="K1753" i="3"/>
  <c r="N1662" i="3"/>
  <c r="L1662" i="3"/>
  <c r="L1523" i="2"/>
  <c r="M1437" i="2"/>
  <c r="L1533" i="2"/>
  <c r="M1534" i="2" s="1"/>
  <c r="M1528" i="2"/>
  <c r="K1757" i="2"/>
  <c r="N1666" i="2"/>
  <c r="L1666" i="2"/>
  <c r="K1789" i="2"/>
  <c r="N1698" i="2"/>
  <c r="L1698" i="2"/>
  <c r="K1779" i="2"/>
  <c r="N1688" i="2"/>
  <c r="L1688" i="2"/>
  <c r="K1739" i="2"/>
  <c r="N1648" i="2"/>
  <c r="L1648" i="2"/>
  <c r="K1649" i="2"/>
  <c r="N1558" i="2"/>
  <c r="L1558" i="2"/>
  <c r="K1653" i="2"/>
  <c r="N1562" i="2"/>
  <c r="L1562" i="2"/>
  <c r="K1701" i="2"/>
  <c r="N1610" i="2"/>
  <c r="L1610" i="2"/>
  <c r="K1773" i="2"/>
  <c r="N1682" i="2"/>
  <c r="L1682" i="2"/>
  <c r="K1782" i="2"/>
  <c r="N1691" i="2"/>
  <c r="L1691" i="2"/>
  <c r="K1681" i="2"/>
  <c r="N1590" i="2"/>
  <c r="L1590" i="2"/>
  <c r="N1656" i="2"/>
  <c r="K1747" i="2"/>
  <c r="L1656" i="2"/>
  <c r="K1767" i="2"/>
  <c r="N1676" i="2"/>
  <c r="L1676" i="2"/>
  <c r="K1759" i="2"/>
  <c r="N1668" i="2"/>
  <c r="L1668" i="2"/>
  <c r="K1741" i="2"/>
  <c r="N1650" i="2"/>
  <c r="L1650" i="2"/>
  <c r="K1781" i="2"/>
  <c r="N1690" i="2"/>
  <c r="L1690" i="2"/>
  <c r="K1677" i="2"/>
  <c r="N1586" i="2"/>
  <c r="L1586" i="2"/>
  <c r="K1791" i="2"/>
  <c r="N1700" i="2"/>
  <c r="L1700" i="2"/>
  <c r="K1777" i="2"/>
  <c r="N1686" i="2"/>
  <c r="L1686" i="2"/>
  <c r="K1766" i="2"/>
  <c r="N1675" i="2"/>
  <c r="L1675" i="2"/>
  <c r="K1665" i="2"/>
  <c r="N1574" i="2"/>
  <c r="L1574" i="2"/>
  <c r="K1762" i="2"/>
  <c r="N1671" i="2"/>
  <c r="L1671" i="2"/>
  <c r="K1657" i="2"/>
  <c r="N1566" i="2"/>
  <c r="N1614" i="2" s="1"/>
  <c r="L1566" i="2"/>
  <c r="K1693" i="2"/>
  <c r="N1602" i="2"/>
  <c r="L1602" i="2"/>
  <c r="K1685" i="2"/>
  <c r="N1594" i="2"/>
  <c r="L1594" i="2"/>
  <c r="K1742" i="2"/>
  <c r="N1651" i="2"/>
  <c r="L1651" i="2"/>
  <c r="K1778" i="2"/>
  <c r="N1687" i="2"/>
  <c r="L1687" i="2"/>
  <c r="N1652" i="2"/>
  <c r="K1743" i="2"/>
  <c r="L1652" i="2"/>
  <c r="K1749" i="2"/>
  <c r="N1658" i="2"/>
  <c r="L1658" i="2"/>
  <c r="K1734" i="2"/>
  <c r="N1643" i="2"/>
  <c r="L1643" i="2"/>
  <c r="K1746" i="2"/>
  <c r="N1655" i="2"/>
  <c r="L1655" i="2"/>
  <c r="K1750" i="2"/>
  <c r="N1659" i="2"/>
  <c r="L1659" i="2"/>
  <c r="K1645" i="2"/>
  <c r="N1554" i="2"/>
  <c r="L1554" i="2"/>
  <c r="L1614" i="2" s="1"/>
  <c r="K1763" i="2"/>
  <c r="N1672" i="2"/>
  <c r="L1672" i="2"/>
  <c r="K1737" i="2"/>
  <c r="N1646" i="2"/>
  <c r="L1646" i="2"/>
  <c r="K1753" i="2"/>
  <c r="N1662" i="2"/>
  <c r="L1662" i="2"/>
  <c r="N1644" i="2"/>
  <c r="K1735" i="2"/>
  <c r="L1644" i="2"/>
  <c r="K1697" i="2"/>
  <c r="N1606" i="2"/>
  <c r="L1606" i="2"/>
  <c r="K1786" i="2"/>
  <c r="N1695" i="2"/>
  <c r="L1695" i="2"/>
  <c r="K1769" i="2"/>
  <c r="N1678" i="2"/>
  <c r="L1678" i="2"/>
  <c r="K1754" i="2"/>
  <c r="N1663" i="2"/>
  <c r="L1663" i="2"/>
  <c r="K1794" i="2"/>
  <c r="N1703" i="2"/>
  <c r="L1703" i="2"/>
  <c r="K1770" i="2"/>
  <c r="N1679" i="2"/>
  <c r="L1679" i="2"/>
  <c r="K1785" i="2"/>
  <c r="N1694" i="2"/>
  <c r="L1694" i="2"/>
  <c r="K1755" i="2"/>
  <c r="N1664" i="2"/>
  <c r="L1664" i="2"/>
  <c r="K1787" i="2"/>
  <c r="N1696" i="2"/>
  <c r="L1696" i="2"/>
  <c r="K1793" i="2"/>
  <c r="N1702" i="2"/>
  <c r="L1702" i="2"/>
  <c r="K1790" i="2"/>
  <c r="N1699" i="2"/>
  <c r="L1699" i="2"/>
  <c r="N1660" i="2"/>
  <c r="K1751" i="2"/>
  <c r="L1660" i="2"/>
  <c r="K1775" i="2"/>
  <c r="N1684" i="2"/>
  <c r="L1684" i="2"/>
  <c r="K1771" i="2"/>
  <c r="N1680" i="2"/>
  <c r="L1680" i="2"/>
  <c r="K1661" i="2"/>
  <c r="N1570" i="2"/>
  <c r="L1570" i="2"/>
  <c r="K1689" i="2"/>
  <c r="N1598" i="2"/>
  <c r="L1598" i="2"/>
  <c r="K1783" i="2"/>
  <c r="N1692" i="2"/>
  <c r="L1692" i="2"/>
  <c r="N1683" i="2"/>
  <c r="K1774" i="2"/>
  <c r="L1683" i="2"/>
  <c r="K1761" i="2"/>
  <c r="N1670" i="2"/>
  <c r="L1670" i="2"/>
  <c r="K1745" i="2"/>
  <c r="N1654" i="2"/>
  <c r="L1654" i="2"/>
  <c r="N1667" i="2"/>
  <c r="K1758" i="2"/>
  <c r="L1667" i="2"/>
  <c r="K1795" i="2"/>
  <c r="N1704" i="2"/>
  <c r="L1704" i="2"/>
  <c r="K1765" i="2"/>
  <c r="N1674" i="2"/>
  <c r="L1674" i="2"/>
  <c r="K1738" i="2"/>
  <c r="N1647" i="2"/>
  <c r="L1647" i="2"/>
  <c r="K1673" i="2"/>
  <c r="N1582" i="2"/>
  <c r="L1582" i="2"/>
  <c r="K1669" i="2"/>
  <c r="N1578" i="2"/>
  <c r="L1578" i="2"/>
  <c r="M1528" i="1"/>
  <c r="L1533" i="1"/>
  <c r="M1534" i="1" s="1"/>
  <c r="K1791" i="1"/>
  <c r="N1700" i="1"/>
  <c r="L1700" i="1"/>
  <c r="K1778" i="1"/>
  <c r="N1687" i="1"/>
  <c r="L1687" i="1"/>
  <c r="K1686" i="1"/>
  <c r="N1595" i="1"/>
  <c r="L1595" i="1"/>
  <c r="K1843" i="1"/>
  <c r="N1752" i="1"/>
  <c r="L1752" i="1"/>
  <c r="K1747" i="1"/>
  <c r="N1656" i="1"/>
  <c r="L1656" i="1"/>
  <c r="K1774" i="1"/>
  <c r="N1683" i="1"/>
  <c r="L1683" i="1"/>
  <c r="K1754" i="1"/>
  <c r="N1663" i="1"/>
  <c r="L1663" i="1"/>
  <c r="K1666" i="1"/>
  <c r="N1575" i="1"/>
  <c r="L1575" i="1"/>
  <c r="K1734" i="1"/>
  <c r="N1643" i="1"/>
  <c r="L1643" i="1"/>
  <c r="K1750" i="1"/>
  <c r="N1659" i="1"/>
  <c r="L1659" i="1"/>
  <c r="K1738" i="1"/>
  <c r="N1647" i="1"/>
  <c r="L1647" i="1"/>
  <c r="K1690" i="1"/>
  <c r="N1599" i="1"/>
  <c r="L1599" i="1"/>
  <c r="K1735" i="1"/>
  <c r="N1644" i="1"/>
  <c r="L1644" i="1"/>
  <c r="K1794" i="1"/>
  <c r="N1703" i="1"/>
  <c r="L1703" i="1"/>
  <c r="K1674" i="1"/>
  <c r="N1583" i="1"/>
  <c r="L1583" i="1"/>
  <c r="K1863" i="1"/>
  <c r="N1772" i="1"/>
  <c r="L1772" i="1"/>
  <c r="K1835" i="1"/>
  <c r="N1744" i="1"/>
  <c r="L1744" i="1"/>
  <c r="K1779" i="1"/>
  <c r="N1688" i="1"/>
  <c r="L1688" i="1"/>
  <c r="K1867" i="1"/>
  <c r="N1776" i="1"/>
  <c r="L1776" i="1"/>
  <c r="K1759" i="1"/>
  <c r="N1668" i="1"/>
  <c r="L1668" i="1"/>
  <c r="K1855" i="1"/>
  <c r="N1764" i="1"/>
  <c r="L1764" i="1"/>
  <c r="K1790" i="1"/>
  <c r="N1699" i="1"/>
  <c r="L1699" i="1"/>
  <c r="K1746" i="1"/>
  <c r="N1655" i="1"/>
  <c r="L1655" i="1"/>
  <c r="K1662" i="1"/>
  <c r="N1571" i="1"/>
  <c r="L1571" i="1"/>
  <c r="K1775" i="1"/>
  <c r="N1684" i="1"/>
  <c r="L1684" i="1"/>
  <c r="K1851" i="1"/>
  <c r="N1760" i="1"/>
  <c r="L1760" i="1"/>
  <c r="K1847" i="1"/>
  <c r="N1756" i="1"/>
  <c r="L1756" i="1"/>
  <c r="K1786" i="1"/>
  <c r="N1695" i="1"/>
  <c r="L1695" i="1"/>
  <c r="K1875" i="1"/>
  <c r="N1784" i="1"/>
  <c r="L1784" i="1"/>
  <c r="K1739" i="1"/>
  <c r="N1648" i="1"/>
  <c r="L1648" i="1"/>
  <c r="K1770" i="1"/>
  <c r="N1679" i="1"/>
  <c r="L1679" i="1"/>
  <c r="K1670" i="1"/>
  <c r="N1579" i="1"/>
  <c r="L1579" i="1"/>
  <c r="K1758" i="1"/>
  <c r="N1667" i="1"/>
  <c r="L1667" i="1"/>
  <c r="K1879" i="1"/>
  <c r="N1788" i="1"/>
  <c r="L1788" i="1"/>
  <c r="K1827" i="1"/>
  <c r="N1736" i="1"/>
  <c r="L1736" i="1"/>
  <c r="K1702" i="1"/>
  <c r="N1611" i="1"/>
  <c r="L1611" i="1"/>
  <c r="K1698" i="1"/>
  <c r="N1607" i="1"/>
  <c r="L1607" i="1"/>
  <c r="K1831" i="1"/>
  <c r="N1740" i="1"/>
  <c r="L1740" i="1"/>
  <c r="K1650" i="1"/>
  <c r="N1559" i="1"/>
  <c r="L1559" i="1"/>
  <c r="K1795" i="1"/>
  <c r="N1704" i="1"/>
  <c r="L1704" i="1"/>
  <c r="K1654" i="1"/>
  <c r="N1563" i="1"/>
  <c r="L1563" i="1"/>
  <c r="K1742" i="1"/>
  <c r="N1651" i="1"/>
  <c r="L1651" i="1"/>
  <c r="K1871" i="1"/>
  <c r="N1780" i="1"/>
  <c r="L1780" i="1"/>
  <c r="K1767" i="1"/>
  <c r="N1676" i="1"/>
  <c r="L1676" i="1"/>
  <c r="K1782" i="1"/>
  <c r="N1691" i="1"/>
  <c r="L1691" i="1"/>
  <c r="K1755" i="1"/>
  <c r="N1664" i="1"/>
  <c r="L1664" i="1"/>
  <c r="K1783" i="1"/>
  <c r="N1692" i="1"/>
  <c r="L1692" i="1"/>
  <c r="K1646" i="1"/>
  <c r="N1555" i="1"/>
  <c r="N1614" i="1" s="1"/>
  <c r="L1555" i="1"/>
  <c r="L1614" i="1" s="1"/>
  <c r="K1771" i="1"/>
  <c r="N1680" i="1"/>
  <c r="L1680" i="1"/>
  <c r="K1839" i="1"/>
  <c r="N1748" i="1"/>
  <c r="L1748" i="1"/>
  <c r="K1766" i="1"/>
  <c r="N1675" i="1"/>
  <c r="L1675" i="1"/>
  <c r="K1751" i="1"/>
  <c r="N1660" i="1"/>
  <c r="L1660" i="1"/>
  <c r="K1787" i="1"/>
  <c r="N1696" i="1"/>
  <c r="L1696" i="1"/>
  <c r="K1678" i="1"/>
  <c r="N1587" i="1"/>
  <c r="L1587" i="1"/>
  <c r="K1682" i="1"/>
  <c r="N1591" i="1"/>
  <c r="L1591" i="1"/>
  <c r="K1694" i="1"/>
  <c r="N1603" i="1"/>
  <c r="L1603" i="1"/>
  <c r="K1859" i="1"/>
  <c r="N1768" i="1"/>
  <c r="L1768" i="1"/>
  <c r="K1658" i="1"/>
  <c r="N1567" i="1"/>
  <c r="L1567" i="1"/>
  <c r="K1743" i="1"/>
  <c r="N1652" i="1"/>
  <c r="L1652" i="1"/>
  <c r="K1883" i="1"/>
  <c r="N1792" i="1"/>
  <c r="L1792" i="1"/>
  <c r="K1763" i="1"/>
  <c r="N1672" i="1"/>
  <c r="L1672" i="1"/>
  <c r="K1762" i="1"/>
  <c r="N1671" i="1"/>
  <c r="L1671" i="1"/>
  <c r="K2065" i="4" l="1"/>
  <c r="N1974" i="4"/>
  <c r="L1974" i="4"/>
  <c r="K2066" i="4"/>
  <c r="N1975" i="4"/>
  <c r="L1975" i="4"/>
  <c r="K2035" i="4"/>
  <c r="N1944" i="4"/>
  <c r="L1944" i="4"/>
  <c r="K2054" i="4"/>
  <c r="N1963" i="4"/>
  <c r="L1963" i="4"/>
  <c r="K2046" i="4"/>
  <c r="N1955" i="4"/>
  <c r="L1955" i="4"/>
  <c r="K2049" i="4"/>
  <c r="N1958" i="4"/>
  <c r="L1958" i="4"/>
  <c r="K2038" i="4"/>
  <c r="N1947" i="4"/>
  <c r="L1947" i="4"/>
  <c r="K2020" i="4"/>
  <c r="N1929" i="4"/>
  <c r="L1929" i="4"/>
  <c r="K2022" i="4"/>
  <c r="N1931" i="4"/>
  <c r="L1931" i="4"/>
  <c r="K2045" i="4"/>
  <c r="N1954" i="4"/>
  <c r="L1954" i="4"/>
  <c r="K2021" i="4"/>
  <c r="N1930" i="4"/>
  <c r="L1930" i="4"/>
  <c r="K2060" i="4"/>
  <c r="N1969" i="4"/>
  <c r="L1969" i="4"/>
  <c r="K2043" i="4"/>
  <c r="N1952" i="4"/>
  <c r="L1952" i="4"/>
  <c r="K2042" i="4"/>
  <c r="N1951" i="4"/>
  <c r="L1951" i="4"/>
  <c r="N1887" i="4"/>
  <c r="K2055" i="4"/>
  <c r="N1964" i="4"/>
  <c r="L1964" i="4"/>
  <c r="K2019" i="4"/>
  <c r="N1928" i="4"/>
  <c r="L1928" i="4"/>
  <c r="K2036" i="4"/>
  <c r="N1945" i="4"/>
  <c r="L1945" i="4"/>
  <c r="K2047" i="4"/>
  <c r="N1956" i="4"/>
  <c r="L1956" i="4"/>
  <c r="K2023" i="4"/>
  <c r="N1932" i="4"/>
  <c r="L1932" i="4"/>
  <c r="K2016" i="4"/>
  <c r="N1925" i="4"/>
  <c r="L1925" i="4"/>
  <c r="K2039" i="4"/>
  <c r="N1948" i="4"/>
  <c r="L1948" i="4"/>
  <c r="M1801" i="4"/>
  <c r="L1806" i="4"/>
  <c r="M1807" i="4" s="1"/>
  <c r="K2015" i="4"/>
  <c r="N1924" i="4"/>
  <c r="L1924" i="4"/>
  <c r="K2024" i="4"/>
  <c r="N1933" i="4"/>
  <c r="L1933" i="4"/>
  <c r="K2062" i="4"/>
  <c r="N1971" i="4"/>
  <c r="L1971" i="4"/>
  <c r="K2012" i="4"/>
  <c r="N1921" i="4"/>
  <c r="L1921" i="4"/>
  <c r="K2028" i="4"/>
  <c r="N1937" i="4"/>
  <c r="L1937" i="4"/>
  <c r="K2029" i="4"/>
  <c r="N1938" i="4"/>
  <c r="L1938" i="4"/>
  <c r="K2053" i="4"/>
  <c r="N1962" i="4"/>
  <c r="L1962" i="4"/>
  <c r="K2017" i="4"/>
  <c r="N1926" i="4"/>
  <c r="L1926" i="4"/>
  <c r="K2032" i="4"/>
  <c r="N1941" i="4"/>
  <c r="L1941" i="4"/>
  <c r="K2007" i="4"/>
  <c r="N1916" i="4"/>
  <c r="L1916" i="4"/>
  <c r="K2027" i="4"/>
  <c r="N1936" i="4"/>
  <c r="L1936" i="4"/>
  <c r="K2064" i="4"/>
  <c r="L1973" i="4"/>
  <c r="N1973" i="4"/>
  <c r="K2037" i="4"/>
  <c r="N1946" i="4"/>
  <c r="L1946" i="4"/>
  <c r="K2051" i="4"/>
  <c r="N1960" i="4"/>
  <c r="L1960" i="4"/>
  <c r="K2048" i="4"/>
  <c r="N1957" i="4"/>
  <c r="L1957" i="4"/>
  <c r="K2067" i="4"/>
  <c r="N1976" i="4"/>
  <c r="L1976" i="4"/>
  <c r="K2052" i="4"/>
  <c r="N1961" i="4"/>
  <c r="L1961" i="4"/>
  <c r="N1923" i="4"/>
  <c r="K2014" i="4"/>
  <c r="L1923" i="4"/>
  <c r="K2041" i="4"/>
  <c r="N1950" i="4"/>
  <c r="L1950" i="4"/>
  <c r="K2044" i="4"/>
  <c r="N1953" i="4"/>
  <c r="L1953" i="4"/>
  <c r="K2031" i="4"/>
  <c r="N1940" i="4"/>
  <c r="L1940" i="4"/>
  <c r="K2034" i="4"/>
  <c r="N1943" i="4"/>
  <c r="L1943" i="4"/>
  <c r="K2018" i="4"/>
  <c r="N1927" i="4"/>
  <c r="L1927" i="4"/>
  <c r="K2040" i="4"/>
  <c r="N1949" i="4"/>
  <c r="L1949" i="4"/>
  <c r="K2056" i="4"/>
  <c r="N1965" i="4"/>
  <c r="L1965" i="4"/>
  <c r="K2068" i="4"/>
  <c r="L1977" i="4"/>
  <c r="N1977" i="4"/>
  <c r="K2063" i="4"/>
  <c r="N1972" i="4"/>
  <c r="L1972" i="4"/>
  <c r="K2059" i="4"/>
  <c r="N1968" i="4"/>
  <c r="L1968" i="4"/>
  <c r="K2057" i="4"/>
  <c r="N1966" i="4"/>
  <c r="L1966" i="4"/>
  <c r="K2026" i="4"/>
  <c r="N1935" i="4"/>
  <c r="L1935" i="4"/>
  <c r="K2058" i="4"/>
  <c r="N1967" i="4"/>
  <c r="L1967" i="4"/>
  <c r="K2033" i="4"/>
  <c r="N1942" i="4"/>
  <c r="L1942" i="4"/>
  <c r="K2025" i="4"/>
  <c r="N1934" i="4"/>
  <c r="L1934" i="4"/>
  <c r="K2061" i="4"/>
  <c r="N1970" i="4"/>
  <c r="L1970" i="4"/>
  <c r="K2030" i="4"/>
  <c r="N1939" i="4"/>
  <c r="L1939" i="4"/>
  <c r="K2008" i="4"/>
  <c r="N1917" i="4"/>
  <c r="L1917" i="4"/>
  <c r="K2011" i="4"/>
  <c r="N1920" i="4"/>
  <c r="L1920" i="4"/>
  <c r="K2050" i="4"/>
  <c r="N1959" i="4"/>
  <c r="L1959" i="4"/>
  <c r="K2010" i="4"/>
  <c r="N1919" i="4"/>
  <c r="L1919" i="4"/>
  <c r="L1887" i="4"/>
  <c r="K2013" i="4"/>
  <c r="N1922" i="4"/>
  <c r="L1922" i="4"/>
  <c r="K2009" i="4"/>
  <c r="N1918" i="4"/>
  <c r="L1918" i="4"/>
  <c r="L1624" i="3"/>
  <c r="M1625" i="3" s="1"/>
  <c r="K1969" i="3"/>
  <c r="N1878" i="3"/>
  <c r="L1878" i="3"/>
  <c r="K1926" i="3"/>
  <c r="N1835" i="3"/>
  <c r="L1835" i="3"/>
  <c r="K1864" i="3"/>
  <c r="N1773" i="3"/>
  <c r="L1773" i="3"/>
  <c r="K2007" i="3"/>
  <c r="N1916" i="3"/>
  <c r="L1916" i="3"/>
  <c r="K2023" i="3"/>
  <c r="N1932" i="3"/>
  <c r="L1932" i="3"/>
  <c r="N1834" i="3"/>
  <c r="K1925" i="3"/>
  <c r="L1834" i="3"/>
  <c r="N1858" i="3"/>
  <c r="K1949" i="3"/>
  <c r="L1858" i="3"/>
  <c r="K1918" i="3"/>
  <c r="L1827" i="3"/>
  <c r="N1827" i="3"/>
  <c r="K1977" i="3"/>
  <c r="N1886" i="3"/>
  <c r="L1886" i="3"/>
  <c r="K1944" i="3"/>
  <c r="N1853" i="3"/>
  <c r="L1853" i="3"/>
  <c r="K1962" i="3"/>
  <c r="N1871" i="3"/>
  <c r="L1871" i="3"/>
  <c r="K2052" i="3"/>
  <c r="N1961" i="3"/>
  <c r="L1961" i="3"/>
  <c r="K1930" i="3"/>
  <c r="N1839" i="3"/>
  <c r="L1839" i="3"/>
  <c r="K1974" i="3"/>
  <c r="N1883" i="3"/>
  <c r="L1883" i="3"/>
  <c r="K1976" i="3"/>
  <c r="N1885" i="3"/>
  <c r="L1885" i="3"/>
  <c r="K1952" i="3"/>
  <c r="N1861" i="3"/>
  <c r="L1861" i="3"/>
  <c r="K2020" i="3"/>
  <c r="N1929" i="3"/>
  <c r="L1929" i="3"/>
  <c r="K1956" i="3"/>
  <c r="N1865" i="3"/>
  <c r="L1865" i="3"/>
  <c r="L1705" i="3"/>
  <c r="K1948" i="3"/>
  <c r="N1857" i="3"/>
  <c r="L1857" i="3"/>
  <c r="K1852" i="3"/>
  <c r="N1761" i="3"/>
  <c r="L1761" i="3"/>
  <c r="K1972" i="3"/>
  <c r="N1881" i="3"/>
  <c r="L1881" i="3"/>
  <c r="K1970" i="3"/>
  <c r="N1879" i="3"/>
  <c r="L1879" i="3"/>
  <c r="K1954" i="3"/>
  <c r="N1863" i="3"/>
  <c r="L1863" i="3"/>
  <c r="K1836" i="3"/>
  <c r="N1745" i="3"/>
  <c r="L1745" i="3"/>
  <c r="K1958" i="3"/>
  <c r="N1867" i="3"/>
  <c r="L1867" i="3"/>
  <c r="K2015" i="3"/>
  <c r="N1924" i="3"/>
  <c r="L1924" i="3"/>
  <c r="N1785" i="3"/>
  <c r="K1876" i="3"/>
  <c r="L1785" i="3"/>
  <c r="N1850" i="3"/>
  <c r="K1941" i="3"/>
  <c r="L1850" i="3"/>
  <c r="K1973" i="3"/>
  <c r="N1882" i="3"/>
  <c r="L1882" i="3"/>
  <c r="K1938" i="3"/>
  <c r="N1847" i="3"/>
  <c r="L1847" i="3"/>
  <c r="K1968" i="3"/>
  <c r="N1877" i="3"/>
  <c r="L1877" i="3"/>
  <c r="N1862" i="3"/>
  <c r="K1953" i="3"/>
  <c r="L1862" i="3"/>
  <c r="K1884" i="3"/>
  <c r="N1793" i="3"/>
  <c r="L1793" i="3"/>
  <c r="K1960" i="3"/>
  <c r="N1869" i="3"/>
  <c r="L1869" i="3"/>
  <c r="N1866" i="3"/>
  <c r="K1957" i="3"/>
  <c r="L1866" i="3"/>
  <c r="K2011" i="3"/>
  <c r="N1920" i="3"/>
  <c r="L1920" i="3"/>
  <c r="K1868" i="3"/>
  <c r="N1777" i="3"/>
  <c r="L1777" i="3"/>
  <c r="K1856" i="3"/>
  <c r="N1765" i="3"/>
  <c r="L1765" i="3"/>
  <c r="K1917" i="3"/>
  <c r="N1826" i="3"/>
  <c r="L1826" i="3"/>
  <c r="K2031" i="3"/>
  <c r="N1940" i="3"/>
  <c r="L1940" i="3"/>
  <c r="K1922" i="3"/>
  <c r="N1831" i="3"/>
  <c r="L1831" i="3"/>
  <c r="K1966" i="3"/>
  <c r="N1875" i="3"/>
  <c r="L1875" i="3"/>
  <c r="K1946" i="3"/>
  <c r="N1855" i="3"/>
  <c r="L1855" i="3"/>
  <c r="K1945" i="3"/>
  <c r="N1854" i="3"/>
  <c r="L1854" i="3"/>
  <c r="K1950" i="3"/>
  <c r="N1859" i="3"/>
  <c r="L1859" i="3"/>
  <c r="K1832" i="3"/>
  <c r="N1741" i="3"/>
  <c r="L1741" i="3"/>
  <c r="N1757" i="3"/>
  <c r="K1848" i="3"/>
  <c r="L1757" i="3"/>
  <c r="N1753" i="3"/>
  <c r="K1844" i="3"/>
  <c r="L1753" i="3"/>
  <c r="N1846" i="3"/>
  <c r="K1937" i="3"/>
  <c r="L1846" i="3"/>
  <c r="K2027" i="3"/>
  <c r="N1936" i="3"/>
  <c r="L1936" i="3"/>
  <c r="K1942" i="3"/>
  <c r="N1851" i="3"/>
  <c r="L1851" i="3"/>
  <c r="K1964" i="3"/>
  <c r="N1873" i="3"/>
  <c r="L1873" i="3"/>
  <c r="N1789" i="3"/>
  <c r="K1880" i="3"/>
  <c r="L1789" i="3"/>
  <c r="K1934" i="3"/>
  <c r="N1843" i="3"/>
  <c r="L1843" i="3"/>
  <c r="K1840" i="3"/>
  <c r="N1749" i="3"/>
  <c r="L1749" i="3"/>
  <c r="N1769" i="3"/>
  <c r="K1860" i="3"/>
  <c r="L1769" i="3"/>
  <c r="K1965" i="3"/>
  <c r="N1874" i="3"/>
  <c r="L1874" i="3"/>
  <c r="K1828" i="3"/>
  <c r="N1737" i="3"/>
  <c r="N1796" i="3" s="1"/>
  <c r="L1737" i="3"/>
  <c r="L1796" i="3" s="1"/>
  <c r="N1830" i="3"/>
  <c r="K1921" i="3"/>
  <c r="L1830" i="3"/>
  <c r="N1842" i="3"/>
  <c r="K1933" i="3"/>
  <c r="L1842" i="3"/>
  <c r="K1872" i="3"/>
  <c r="N1781" i="3"/>
  <c r="L1781" i="3"/>
  <c r="K2019" i="3"/>
  <c r="N1928" i="3"/>
  <c r="L1928" i="3"/>
  <c r="M1619" i="2"/>
  <c r="L1624" i="2"/>
  <c r="M1625" i="2" s="1"/>
  <c r="K1874" i="2"/>
  <c r="N1783" i="2"/>
  <c r="L1783" i="2"/>
  <c r="K1866" i="2"/>
  <c r="N1775" i="2"/>
  <c r="L1775" i="2"/>
  <c r="K1878" i="2"/>
  <c r="N1787" i="2"/>
  <c r="L1787" i="2"/>
  <c r="K1854" i="2"/>
  <c r="N1763" i="2"/>
  <c r="L1763" i="2"/>
  <c r="N1734" i="2"/>
  <c r="K1825" i="2"/>
  <c r="L1734" i="2"/>
  <c r="K1760" i="2"/>
  <c r="N1669" i="2"/>
  <c r="L1669" i="2"/>
  <c r="K1884" i="2"/>
  <c r="N1793" i="2"/>
  <c r="L1793" i="2"/>
  <c r="K1828" i="2"/>
  <c r="N1737" i="2"/>
  <c r="L1737" i="2"/>
  <c r="K1869" i="2"/>
  <c r="L1778" i="2"/>
  <c r="N1778" i="2"/>
  <c r="L1762" i="2"/>
  <c r="N1762" i="2"/>
  <c r="K1853" i="2"/>
  <c r="K1882" i="2"/>
  <c r="N1791" i="2"/>
  <c r="L1791" i="2"/>
  <c r="K1850" i="2"/>
  <c r="N1759" i="2"/>
  <c r="L1759" i="2"/>
  <c r="K1830" i="2"/>
  <c r="N1739" i="2"/>
  <c r="L1739" i="2"/>
  <c r="K1856" i="2"/>
  <c r="L1765" i="2"/>
  <c r="N1765" i="2"/>
  <c r="K1852" i="2"/>
  <c r="N1761" i="2"/>
  <c r="L1761" i="2"/>
  <c r="K1752" i="2"/>
  <c r="N1661" i="2"/>
  <c r="L1661" i="2"/>
  <c r="K1842" i="2"/>
  <c r="N1751" i="2"/>
  <c r="L1751" i="2"/>
  <c r="K1881" i="2"/>
  <c r="L1790" i="2"/>
  <c r="N1790" i="2"/>
  <c r="K1876" i="2"/>
  <c r="N1785" i="2"/>
  <c r="L1785" i="2"/>
  <c r="K1860" i="2"/>
  <c r="N1769" i="2"/>
  <c r="L1769" i="2"/>
  <c r="K1826" i="2"/>
  <c r="N1735" i="2"/>
  <c r="L1735" i="2"/>
  <c r="K1844" i="2"/>
  <c r="N1753" i="2"/>
  <c r="L1753" i="2"/>
  <c r="N1750" i="2"/>
  <c r="L1750" i="2"/>
  <c r="K1841" i="2"/>
  <c r="K1748" i="2"/>
  <c r="N1657" i="2"/>
  <c r="L1657" i="2"/>
  <c r="K1868" i="2"/>
  <c r="N1777" i="2"/>
  <c r="L1777" i="2"/>
  <c r="K1832" i="2"/>
  <c r="N1741" i="2"/>
  <c r="L1741" i="2"/>
  <c r="K1873" i="2"/>
  <c r="L1782" i="2"/>
  <c r="N1782" i="2"/>
  <c r="K1740" i="2"/>
  <c r="N1649" i="2"/>
  <c r="L1649" i="2"/>
  <c r="K1848" i="2"/>
  <c r="N1757" i="2"/>
  <c r="L1757" i="2"/>
  <c r="K1865" i="2"/>
  <c r="N1774" i="2"/>
  <c r="L1774" i="2"/>
  <c r="K1776" i="2"/>
  <c r="N1685" i="2"/>
  <c r="L1685" i="2"/>
  <c r="K1886" i="2"/>
  <c r="N1795" i="2"/>
  <c r="L1795" i="2"/>
  <c r="K1862" i="2"/>
  <c r="N1771" i="2"/>
  <c r="L1771" i="2"/>
  <c r="N1770" i="2"/>
  <c r="K1861" i="2"/>
  <c r="L1770" i="2"/>
  <c r="L1786" i="2"/>
  <c r="K1877" i="2"/>
  <c r="N1786" i="2"/>
  <c r="K1837" i="2"/>
  <c r="N1746" i="2"/>
  <c r="L1746" i="2"/>
  <c r="K1834" i="2"/>
  <c r="N1743" i="2"/>
  <c r="L1743" i="2"/>
  <c r="K1833" i="2"/>
  <c r="N1742" i="2"/>
  <c r="L1742" i="2"/>
  <c r="K1864" i="2"/>
  <c r="N1773" i="2"/>
  <c r="L1773" i="2"/>
  <c r="N1738" i="2"/>
  <c r="K1829" i="2"/>
  <c r="L1738" i="2"/>
  <c r="N1758" i="2"/>
  <c r="L1758" i="2"/>
  <c r="K1849" i="2"/>
  <c r="K1836" i="2"/>
  <c r="N1745" i="2"/>
  <c r="L1745" i="2"/>
  <c r="K1780" i="2"/>
  <c r="N1689" i="2"/>
  <c r="L1689" i="2"/>
  <c r="N1755" i="2"/>
  <c r="K1846" i="2"/>
  <c r="L1755" i="2"/>
  <c r="K1845" i="2"/>
  <c r="N1754" i="2"/>
  <c r="L1754" i="2"/>
  <c r="K1736" i="2"/>
  <c r="N1645" i="2"/>
  <c r="L1645" i="2"/>
  <c r="L1705" i="2" s="1"/>
  <c r="K1840" i="2"/>
  <c r="N1749" i="2"/>
  <c r="L1749" i="2"/>
  <c r="N1693" i="2"/>
  <c r="K1784" i="2"/>
  <c r="L1693" i="2"/>
  <c r="K1857" i="2"/>
  <c r="L1766" i="2"/>
  <c r="N1766" i="2"/>
  <c r="K1872" i="2"/>
  <c r="L1781" i="2"/>
  <c r="N1781" i="2"/>
  <c r="K1838" i="2"/>
  <c r="N1747" i="2"/>
  <c r="L1747" i="2"/>
  <c r="N1681" i="2"/>
  <c r="K1772" i="2"/>
  <c r="L1681" i="2"/>
  <c r="K1744" i="2"/>
  <c r="N1653" i="2"/>
  <c r="N1705" i="2" s="1"/>
  <c r="L1653" i="2"/>
  <c r="K1880" i="2"/>
  <c r="N1789" i="2"/>
  <c r="L1789" i="2"/>
  <c r="K1764" i="2"/>
  <c r="N1673" i="2"/>
  <c r="L1673" i="2"/>
  <c r="L1794" i="2"/>
  <c r="K1885" i="2"/>
  <c r="N1794" i="2"/>
  <c r="K1788" i="2"/>
  <c r="N1697" i="2"/>
  <c r="L1697" i="2"/>
  <c r="N1665" i="2"/>
  <c r="L1665" i="2"/>
  <c r="K1756" i="2"/>
  <c r="N1677" i="2"/>
  <c r="K1768" i="2"/>
  <c r="L1677" i="2"/>
  <c r="K1858" i="2"/>
  <c r="N1767" i="2"/>
  <c r="L1767" i="2"/>
  <c r="N1701" i="2"/>
  <c r="K1792" i="2"/>
  <c r="L1701" i="2"/>
  <c r="K1870" i="2"/>
  <c r="N1779" i="2"/>
  <c r="L1779" i="2"/>
  <c r="M1619" i="1"/>
  <c r="L1624" i="1"/>
  <c r="M1625" i="1" s="1"/>
  <c r="K1853" i="1"/>
  <c r="N1762" i="1"/>
  <c r="L1762" i="1"/>
  <c r="K1749" i="1"/>
  <c r="N1658" i="1"/>
  <c r="L1658" i="1"/>
  <c r="K1769" i="1"/>
  <c r="N1678" i="1"/>
  <c r="L1678" i="1"/>
  <c r="K1862" i="1"/>
  <c r="N1771" i="1"/>
  <c r="L1771" i="1"/>
  <c r="K1873" i="1"/>
  <c r="N1782" i="1"/>
  <c r="L1782" i="1"/>
  <c r="K1745" i="1"/>
  <c r="N1654" i="1"/>
  <c r="L1654" i="1"/>
  <c r="K1789" i="1"/>
  <c r="N1698" i="1"/>
  <c r="L1698" i="1"/>
  <c r="K1849" i="1"/>
  <c r="N1758" i="1"/>
  <c r="L1758" i="1"/>
  <c r="N1875" i="1"/>
  <c r="K1966" i="1"/>
  <c r="L1875" i="1"/>
  <c r="K1866" i="1"/>
  <c r="N1775" i="1"/>
  <c r="L1775" i="1"/>
  <c r="K1850" i="1"/>
  <c r="N1759" i="1"/>
  <c r="L1759" i="1"/>
  <c r="K1954" i="1"/>
  <c r="N1863" i="1"/>
  <c r="L1863" i="1"/>
  <c r="K1781" i="1"/>
  <c r="N1690" i="1"/>
  <c r="L1690" i="1"/>
  <c r="K1757" i="1"/>
  <c r="N1666" i="1"/>
  <c r="L1666" i="1"/>
  <c r="N1843" i="1"/>
  <c r="K1934" i="1"/>
  <c r="L1843" i="1"/>
  <c r="K1834" i="1"/>
  <c r="N1743" i="1"/>
  <c r="L1743" i="1"/>
  <c r="K1773" i="1"/>
  <c r="N1682" i="1"/>
  <c r="L1682" i="1"/>
  <c r="N1839" i="1"/>
  <c r="K1930" i="1"/>
  <c r="L1839" i="1"/>
  <c r="K1846" i="1"/>
  <c r="N1755" i="1"/>
  <c r="L1755" i="1"/>
  <c r="K1833" i="1"/>
  <c r="N1742" i="1"/>
  <c r="L1742" i="1"/>
  <c r="K1922" i="1"/>
  <c r="N1831" i="1"/>
  <c r="L1831" i="1"/>
  <c r="K1970" i="1"/>
  <c r="N1879" i="1"/>
  <c r="L1879" i="1"/>
  <c r="K1830" i="1"/>
  <c r="N1739" i="1"/>
  <c r="L1739" i="1"/>
  <c r="K1942" i="1"/>
  <c r="N1851" i="1"/>
  <c r="L1851" i="1"/>
  <c r="N1855" i="1"/>
  <c r="K1946" i="1"/>
  <c r="L1855" i="1"/>
  <c r="K1926" i="1"/>
  <c r="N1835" i="1"/>
  <c r="L1835" i="1"/>
  <c r="K1826" i="1"/>
  <c r="N1735" i="1"/>
  <c r="L1735" i="1"/>
  <c r="K1825" i="1"/>
  <c r="N1734" i="1"/>
  <c r="L1734" i="1"/>
  <c r="K1838" i="1"/>
  <c r="N1747" i="1"/>
  <c r="L1747" i="1"/>
  <c r="K1882" i="1"/>
  <c r="N1791" i="1"/>
  <c r="L1791" i="1"/>
  <c r="K1974" i="1"/>
  <c r="N1883" i="1"/>
  <c r="L1883" i="1"/>
  <c r="K1785" i="1"/>
  <c r="N1694" i="1"/>
  <c r="L1694" i="1"/>
  <c r="K1857" i="1"/>
  <c r="N1766" i="1"/>
  <c r="L1766" i="1"/>
  <c r="K1874" i="1"/>
  <c r="N1783" i="1"/>
  <c r="L1783" i="1"/>
  <c r="N1871" i="1"/>
  <c r="K1962" i="1"/>
  <c r="L1871" i="1"/>
  <c r="K1741" i="1"/>
  <c r="N1650" i="1"/>
  <c r="L1650" i="1"/>
  <c r="N1827" i="1"/>
  <c r="K1918" i="1"/>
  <c r="L1827" i="1"/>
  <c r="N1770" i="1"/>
  <c r="K1861" i="1"/>
  <c r="L1770" i="1"/>
  <c r="K1938" i="1"/>
  <c r="N1847" i="1"/>
  <c r="L1847" i="1"/>
  <c r="K1881" i="1"/>
  <c r="N1790" i="1"/>
  <c r="L1790" i="1"/>
  <c r="K1870" i="1"/>
  <c r="N1779" i="1"/>
  <c r="L1779" i="1"/>
  <c r="K1885" i="1"/>
  <c r="N1794" i="1"/>
  <c r="L1794" i="1"/>
  <c r="K1841" i="1"/>
  <c r="N1750" i="1"/>
  <c r="L1750" i="1"/>
  <c r="K1865" i="1"/>
  <c r="N1774" i="1"/>
  <c r="L1774" i="1"/>
  <c r="K1869" i="1"/>
  <c r="N1778" i="1"/>
  <c r="L1778" i="1"/>
  <c r="K1854" i="1"/>
  <c r="N1763" i="1"/>
  <c r="L1763" i="1"/>
  <c r="N1859" i="1"/>
  <c r="K1950" i="1"/>
  <c r="L1859" i="1"/>
  <c r="K1878" i="1"/>
  <c r="N1787" i="1"/>
  <c r="L1787" i="1"/>
  <c r="K1842" i="1"/>
  <c r="N1751" i="1"/>
  <c r="L1751" i="1"/>
  <c r="K1737" i="1"/>
  <c r="L1646" i="1"/>
  <c r="N1646" i="1"/>
  <c r="N1705" i="1" s="1"/>
  <c r="K1858" i="1"/>
  <c r="N1767" i="1"/>
  <c r="L1767" i="1"/>
  <c r="K1886" i="1"/>
  <c r="N1795" i="1"/>
  <c r="L1795" i="1"/>
  <c r="K1793" i="1"/>
  <c r="N1702" i="1"/>
  <c r="L1702" i="1"/>
  <c r="K1761" i="1"/>
  <c r="N1670" i="1"/>
  <c r="L1670" i="1"/>
  <c r="N1786" i="1"/>
  <c r="K1877" i="1"/>
  <c r="L1786" i="1"/>
  <c r="K1753" i="1"/>
  <c r="N1662" i="1"/>
  <c r="L1662" i="1"/>
  <c r="L1705" i="1" s="1"/>
  <c r="K1837" i="1"/>
  <c r="N1746" i="1"/>
  <c r="L1746" i="1"/>
  <c r="K1958" i="1"/>
  <c r="N1867" i="1"/>
  <c r="L1867" i="1"/>
  <c r="K1765" i="1"/>
  <c r="N1674" i="1"/>
  <c r="L1674" i="1"/>
  <c r="N1738" i="1"/>
  <c r="K1829" i="1"/>
  <c r="L1738" i="1"/>
  <c r="N1754" i="1"/>
  <c r="K1845" i="1"/>
  <c r="L1754" i="1"/>
  <c r="K1777" i="1"/>
  <c r="N1686" i="1"/>
  <c r="L1686" i="1"/>
  <c r="K2100" i="4" l="1"/>
  <c r="N2009" i="4"/>
  <c r="L2009" i="4"/>
  <c r="M1892" i="4"/>
  <c r="L1897" i="4"/>
  <c r="M1898" i="4" s="1"/>
  <c r="K2099" i="4"/>
  <c r="N2008" i="4"/>
  <c r="L2008" i="4"/>
  <c r="K2124" i="4"/>
  <c r="N2033" i="4"/>
  <c r="L2033" i="4"/>
  <c r="K2150" i="4"/>
  <c r="N2059" i="4"/>
  <c r="L2059" i="4"/>
  <c r="K2131" i="4"/>
  <c r="N2040" i="4"/>
  <c r="L2040" i="4"/>
  <c r="K2135" i="4"/>
  <c r="N2044" i="4"/>
  <c r="L2044" i="4"/>
  <c r="K2158" i="4"/>
  <c r="N2067" i="4"/>
  <c r="L2067" i="4"/>
  <c r="K2155" i="4"/>
  <c r="N2064" i="4"/>
  <c r="L2064" i="4"/>
  <c r="L1978" i="4"/>
  <c r="K2108" i="4"/>
  <c r="N2017" i="4"/>
  <c r="L2017" i="4"/>
  <c r="K2103" i="4"/>
  <c r="N2012" i="4"/>
  <c r="L2012" i="4"/>
  <c r="K2114" i="4"/>
  <c r="N2023" i="4"/>
  <c r="L2023" i="4"/>
  <c r="K2146" i="4"/>
  <c r="N2055" i="4"/>
  <c r="L2055" i="4"/>
  <c r="K2133" i="4"/>
  <c r="N2042" i="4"/>
  <c r="L2042" i="4"/>
  <c r="K2136" i="4"/>
  <c r="N2045" i="4"/>
  <c r="L2045" i="4"/>
  <c r="K2140" i="4"/>
  <c r="N2049" i="4"/>
  <c r="L2049" i="4"/>
  <c r="K2157" i="4"/>
  <c r="N2066" i="4"/>
  <c r="L2066" i="4"/>
  <c r="K2102" i="4"/>
  <c r="N2011" i="4"/>
  <c r="L2011" i="4"/>
  <c r="K2116" i="4"/>
  <c r="N2025" i="4"/>
  <c r="L2025" i="4"/>
  <c r="K2148" i="4"/>
  <c r="N2057" i="4"/>
  <c r="L2057" i="4"/>
  <c r="K2147" i="4"/>
  <c r="N2056" i="4"/>
  <c r="L2056" i="4"/>
  <c r="K2122" i="4"/>
  <c r="N2031" i="4"/>
  <c r="L2031" i="4"/>
  <c r="K2105" i="4"/>
  <c r="N2014" i="4"/>
  <c r="L2014" i="4"/>
  <c r="K2143" i="4"/>
  <c r="N2052" i="4"/>
  <c r="L2052" i="4"/>
  <c r="K2128" i="4"/>
  <c r="N2037" i="4"/>
  <c r="L2037" i="4"/>
  <c r="N1978" i="4"/>
  <c r="K2123" i="4"/>
  <c r="N2032" i="4"/>
  <c r="L2032" i="4"/>
  <c r="K2119" i="4"/>
  <c r="N2028" i="4"/>
  <c r="L2028" i="4"/>
  <c r="K2106" i="4"/>
  <c r="N2015" i="4"/>
  <c r="L2015" i="4"/>
  <c r="K2107" i="4"/>
  <c r="N2016" i="4"/>
  <c r="L2016" i="4"/>
  <c r="K2110" i="4"/>
  <c r="N2019" i="4"/>
  <c r="L2019" i="4"/>
  <c r="K2112" i="4"/>
  <c r="N2021" i="4"/>
  <c r="L2021" i="4"/>
  <c r="K2129" i="4"/>
  <c r="N2038" i="4"/>
  <c r="L2038" i="4"/>
  <c r="K2126" i="4"/>
  <c r="N2035" i="4"/>
  <c r="L2035" i="4"/>
  <c r="K2141" i="4"/>
  <c r="N2050" i="4"/>
  <c r="L2050" i="4"/>
  <c r="K2152" i="4"/>
  <c r="N2061" i="4"/>
  <c r="L2061" i="4"/>
  <c r="K2117" i="4"/>
  <c r="N2026" i="4"/>
  <c r="L2026" i="4"/>
  <c r="K2159" i="4"/>
  <c r="N2068" i="4"/>
  <c r="L2068" i="4"/>
  <c r="K2125" i="4"/>
  <c r="N2034" i="4"/>
  <c r="L2034" i="4"/>
  <c r="K2142" i="4"/>
  <c r="N2051" i="4"/>
  <c r="L2051" i="4"/>
  <c r="K2098" i="4"/>
  <c r="N2007" i="4"/>
  <c r="L2007" i="4"/>
  <c r="K2120" i="4"/>
  <c r="N2029" i="4"/>
  <c r="L2029" i="4"/>
  <c r="K2115" i="4"/>
  <c r="N2024" i="4"/>
  <c r="L2024" i="4"/>
  <c r="K2130" i="4"/>
  <c r="N2039" i="4"/>
  <c r="L2039" i="4"/>
  <c r="K2127" i="4"/>
  <c r="N2036" i="4"/>
  <c r="L2036" i="4"/>
  <c r="K2151" i="4"/>
  <c r="N2060" i="4"/>
  <c r="L2060" i="4"/>
  <c r="K2111" i="4"/>
  <c r="N2020" i="4"/>
  <c r="L2020" i="4"/>
  <c r="K2145" i="4"/>
  <c r="N2054" i="4"/>
  <c r="L2054" i="4"/>
  <c r="K2104" i="4"/>
  <c r="N2013" i="4"/>
  <c r="L2013" i="4"/>
  <c r="K2101" i="4"/>
  <c r="N2010" i="4"/>
  <c r="L2010" i="4"/>
  <c r="K2121" i="4"/>
  <c r="N2030" i="4"/>
  <c r="L2030" i="4"/>
  <c r="K2149" i="4"/>
  <c r="N2058" i="4"/>
  <c r="L2058" i="4"/>
  <c r="K2154" i="4"/>
  <c r="N2063" i="4"/>
  <c r="L2063" i="4"/>
  <c r="K2109" i="4"/>
  <c r="N2018" i="4"/>
  <c r="L2018" i="4"/>
  <c r="K2132" i="4"/>
  <c r="N2041" i="4"/>
  <c r="L2041" i="4"/>
  <c r="K2139" i="4"/>
  <c r="N2048" i="4"/>
  <c r="L2048" i="4"/>
  <c r="K2118" i="4"/>
  <c r="N2027" i="4"/>
  <c r="L2027" i="4"/>
  <c r="K2144" i="4"/>
  <c r="N2053" i="4"/>
  <c r="L2053" i="4"/>
  <c r="K2153" i="4"/>
  <c r="N2062" i="4"/>
  <c r="L2062" i="4"/>
  <c r="K2138" i="4"/>
  <c r="N2047" i="4"/>
  <c r="L2047" i="4"/>
  <c r="K2134" i="4"/>
  <c r="N2043" i="4"/>
  <c r="L2043" i="4"/>
  <c r="K2113" i="4"/>
  <c r="N2022" i="4"/>
  <c r="L2022" i="4"/>
  <c r="K2137" i="4"/>
  <c r="N2046" i="4"/>
  <c r="L2046" i="4"/>
  <c r="K2156" i="4"/>
  <c r="N2065" i="4"/>
  <c r="L2065" i="4"/>
  <c r="M1801" i="3"/>
  <c r="L1806" i="3"/>
  <c r="M1807" i="3" s="1"/>
  <c r="K1951" i="3"/>
  <c r="N1860" i="3"/>
  <c r="L1860" i="3"/>
  <c r="K2025" i="3"/>
  <c r="N1934" i="3"/>
  <c r="L1934" i="3"/>
  <c r="K1923" i="3"/>
  <c r="N1832" i="3"/>
  <c r="N1887" i="3" s="1"/>
  <c r="L1832" i="3"/>
  <c r="K1947" i="3"/>
  <c r="N1856" i="3"/>
  <c r="L1856" i="3"/>
  <c r="N1957" i="3"/>
  <c r="K2048" i="3"/>
  <c r="L1957" i="3"/>
  <c r="K1975" i="3"/>
  <c r="N1884" i="3"/>
  <c r="L1884" i="3"/>
  <c r="K2064" i="3"/>
  <c r="N1973" i="3"/>
  <c r="L1973" i="3"/>
  <c r="K2063" i="3"/>
  <c r="N1972" i="3"/>
  <c r="L1972" i="3"/>
  <c r="K2043" i="3"/>
  <c r="N1952" i="3"/>
  <c r="L1952" i="3"/>
  <c r="K2143" i="3"/>
  <c r="N2052" i="3"/>
  <c r="L2052" i="3"/>
  <c r="K2009" i="3"/>
  <c r="N1918" i="3"/>
  <c r="L1918" i="3"/>
  <c r="K2098" i="3"/>
  <c r="N2007" i="3"/>
  <c r="L2007" i="3"/>
  <c r="K2033" i="3"/>
  <c r="N1942" i="3"/>
  <c r="L1942" i="3"/>
  <c r="K1935" i="3"/>
  <c r="N1844" i="3"/>
  <c r="L1844" i="3"/>
  <c r="K2037" i="3"/>
  <c r="N1946" i="3"/>
  <c r="L1946" i="3"/>
  <c r="N1917" i="3"/>
  <c r="K2008" i="3"/>
  <c r="L1917" i="3"/>
  <c r="K2029" i="3"/>
  <c r="N1938" i="3"/>
  <c r="L1938" i="3"/>
  <c r="K1967" i="3"/>
  <c r="N1876" i="3"/>
  <c r="L1876" i="3"/>
  <c r="K2106" i="3"/>
  <c r="N2015" i="3"/>
  <c r="L2015" i="3"/>
  <c r="K2061" i="3"/>
  <c r="N1970" i="3"/>
  <c r="L1970" i="3"/>
  <c r="K2111" i="3"/>
  <c r="N2020" i="3"/>
  <c r="L2020" i="3"/>
  <c r="K2021" i="3"/>
  <c r="N1930" i="3"/>
  <c r="L1930" i="3"/>
  <c r="K2068" i="3"/>
  <c r="N1977" i="3"/>
  <c r="L1977" i="3"/>
  <c r="N1925" i="3"/>
  <c r="K2016" i="3"/>
  <c r="L1925" i="3"/>
  <c r="K2114" i="3"/>
  <c r="N2023" i="3"/>
  <c r="L2023" i="3"/>
  <c r="K2060" i="3"/>
  <c r="N1969" i="3"/>
  <c r="L1969" i="3"/>
  <c r="K1963" i="3"/>
  <c r="N1872" i="3"/>
  <c r="L1872" i="3"/>
  <c r="K2056" i="3"/>
  <c r="N1965" i="3"/>
  <c r="L1965" i="3"/>
  <c r="N1880" i="3"/>
  <c r="L1880" i="3"/>
  <c r="K1971" i="3"/>
  <c r="K2055" i="3"/>
  <c r="N1964" i="3"/>
  <c r="L1964" i="3"/>
  <c r="K2028" i="3"/>
  <c r="N1937" i="3"/>
  <c r="L1937" i="3"/>
  <c r="K2036" i="3"/>
  <c r="N1945" i="3"/>
  <c r="L1945" i="3"/>
  <c r="K2122" i="3"/>
  <c r="N2031" i="3"/>
  <c r="L2031" i="3"/>
  <c r="K2102" i="3"/>
  <c r="N2011" i="3"/>
  <c r="L2011" i="3"/>
  <c r="K2044" i="3"/>
  <c r="N1953" i="3"/>
  <c r="L1953" i="3"/>
  <c r="K2059" i="3"/>
  <c r="N1968" i="3"/>
  <c r="L1968" i="3"/>
  <c r="N1941" i="3"/>
  <c r="K2032" i="3"/>
  <c r="L1941" i="3"/>
  <c r="K2045" i="3"/>
  <c r="N1954" i="3"/>
  <c r="L1954" i="3"/>
  <c r="K2039" i="3"/>
  <c r="N1948" i="3"/>
  <c r="L1948" i="3"/>
  <c r="K2047" i="3"/>
  <c r="N1956" i="3"/>
  <c r="L1956" i="3"/>
  <c r="K2065" i="3"/>
  <c r="N1974" i="3"/>
  <c r="L1974" i="3"/>
  <c r="K2035" i="3"/>
  <c r="N1944" i="3"/>
  <c r="L1944" i="3"/>
  <c r="N1949" i="3"/>
  <c r="K2040" i="3"/>
  <c r="L1949" i="3"/>
  <c r="K2017" i="3"/>
  <c r="N1926" i="3"/>
  <c r="L1926" i="3"/>
  <c r="N1933" i="3"/>
  <c r="K2024" i="3"/>
  <c r="L1933" i="3"/>
  <c r="K1931" i="3"/>
  <c r="N1840" i="3"/>
  <c r="L1840" i="3"/>
  <c r="K2118" i="3"/>
  <c r="N2027" i="3"/>
  <c r="L2027" i="3"/>
  <c r="K1939" i="3"/>
  <c r="N1848" i="3"/>
  <c r="L1848" i="3"/>
  <c r="K2057" i="3"/>
  <c r="N1966" i="3"/>
  <c r="L1966" i="3"/>
  <c r="K2051" i="3"/>
  <c r="N1960" i="3"/>
  <c r="L1960" i="3"/>
  <c r="K2049" i="3"/>
  <c r="N1958" i="3"/>
  <c r="L1958" i="3"/>
  <c r="K2110" i="3"/>
  <c r="N2019" i="3"/>
  <c r="L2019" i="3"/>
  <c r="K2012" i="3"/>
  <c r="N1921" i="3"/>
  <c r="L1921" i="3"/>
  <c r="K1919" i="3"/>
  <c r="N1828" i="3"/>
  <c r="L1828" i="3"/>
  <c r="L1887" i="3" s="1"/>
  <c r="K2041" i="3"/>
  <c r="N1950" i="3"/>
  <c r="L1950" i="3"/>
  <c r="K2013" i="3"/>
  <c r="N1922" i="3"/>
  <c r="L1922" i="3"/>
  <c r="K1959" i="3"/>
  <c r="N1868" i="3"/>
  <c r="L1868" i="3"/>
  <c r="K1927" i="3"/>
  <c r="N1836" i="3"/>
  <c r="L1836" i="3"/>
  <c r="K1943" i="3"/>
  <c r="N1852" i="3"/>
  <c r="L1852" i="3"/>
  <c r="L1715" i="3"/>
  <c r="M1716" i="3" s="1"/>
  <c r="M1710" i="3"/>
  <c r="K2067" i="3"/>
  <c r="N1976" i="3"/>
  <c r="L1976" i="3"/>
  <c r="K2053" i="3"/>
  <c r="N1962" i="3"/>
  <c r="L1962" i="3"/>
  <c r="K1955" i="3"/>
  <c r="N1864" i="3"/>
  <c r="L1864" i="3"/>
  <c r="L1715" i="2"/>
  <c r="M1716" i="2" s="1"/>
  <c r="M1710" i="2"/>
  <c r="K1835" i="2"/>
  <c r="N1744" i="2"/>
  <c r="L1744" i="2"/>
  <c r="K1977" i="2"/>
  <c r="N1886" i="2"/>
  <c r="L1886" i="2"/>
  <c r="K1943" i="2"/>
  <c r="N1852" i="2"/>
  <c r="L1852" i="2"/>
  <c r="K1961" i="2"/>
  <c r="N1870" i="2"/>
  <c r="L1870" i="2"/>
  <c r="K1859" i="2"/>
  <c r="N1768" i="2"/>
  <c r="L1768" i="2"/>
  <c r="K1971" i="2"/>
  <c r="N1880" i="2"/>
  <c r="L1880" i="2"/>
  <c r="K1963" i="2"/>
  <c r="N1872" i="2"/>
  <c r="L1872" i="2"/>
  <c r="N1845" i="2"/>
  <c r="K1936" i="2"/>
  <c r="L1845" i="2"/>
  <c r="K1925" i="2"/>
  <c r="N1834" i="2"/>
  <c r="L1834" i="2"/>
  <c r="L1861" i="2"/>
  <c r="N1861" i="2"/>
  <c r="K1952" i="2"/>
  <c r="K1953" i="2"/>
  <c r="N1862" i="2"/>
  <c r="L1862" i="2"/>
  <c r="K1939" i="2"/>
  <c r="N1848" i="2"/>
  <c r="L1848" i="2"/>
  <c r="K1959" i="2"/>
  <c r="N1868" i="2"/>
  <c r="L1868" i="2"/>
  <c r="K1951" i="2"/>
  <c r="N1860" i="2"/>
  <c r="L1860" i="2"/>
  <c r="K1843" i="2"/>
  <c r="N1752" i="2"/>
  <c r="L1752" i="2"/>
  <c r="K1941" i="2"/>
  <c r="N1850" i="2"/>
  <c r="L1850" i="2"/>
  <c r="L1853" i="2"/>
  <c r="N1853" i="2"/>
  <c r="K1944" i="2"/>
  <c r="K1919" i="2"/>
  <c r="N1828" i="2"/>
  <c r="L1828" i="2"/>
  <c r="N1825" i="2"/>
  <c r="K1916" i="2"/>
  <c r="L1825" i="2"/>
  <c r="K1945" i="2"/>
  <c r="N1854" i="2"/>
  <c r="L1854" i="2"/>
  <c r="K1879" i="2"/>
  <c r="N1788" i="2"/>
  <c r="L1788" i="2"/>
  <c r="N1837" i="2"/>
  <c r="K1928" i="2"/>
  <c r="L1837" i="2"/>
  <c r="K1831" i="2"/>
  <c r="N1740" i="2"/>
  <c r="L1740" i="2"/>
  <c r="L1885" i="2"/>
  <c r="N1885" i="2"/>
  <c r="K1976" i="2"/>
  <c r="K1855" i="2"/>
  <c r="N1764" i="2"/>
  <c r="L1764" i="2"/>
  <c r="K1863" i="2"/>
  <c r="N1772" i="2"/>
  <c r="L1772" i="2"/>
  <c r="K1929" i="2"/>
  <c r="N1838" i="2"/>
  <c r="L1838" i="2"/>
  <c r="K1875" i="2"/>
  <c r="N1784" i="2"/>
  <c r="L1784" i="2"/>
  <c r="K1931" i="2"/>
  <c r="N1840" i="2"/>
  <c r="L1840" i="2"/>
  <c r="K1827" i="2"/>
  <c r="N1736" i="2"/>
  <c r="L1736" i="2"/>
  <c r="K1927" i="2"/>
  <c r="N1836" i="2"/>
  <c r="L1836" i="2"/>
  <c r="N1833" i="2"/>
  <c r="K1924" i="2"/>
  <c r="L1833" i="2"/>
  <c r="L1877" i="2"/>
  <c r="N1877" i="2"/>
  <c r="K1968" i="2"/>
  <c r="L1865" i="2"/>
  <c r="K1956" i="2"/>
  <c r="N1865" i="2"/>
  <c r="K1923" i="2"/>
  <c r="N1832" i="2"/>
  <c r="L1832" i="2"/>
  <c r="N1841" i="2"/>
  <c r="K1932" i="2"/>
  <c r="L1841" i="2"/>
  <c r="K1917" i="2"/>
  <c r="N1826" i="2"/>
  <c r="L1826" i="2"/>
  <c r="K1933" i="2"/>
  <c r="N1842" i="2"/>
  <c r="L1842" i="2"/>
  <c r="K1921" i="2"/>
  <c r="N1830" i="2"/>
  <c r="L1830" i="2"/>
  <c r="L1869" i="2"/>
  <c r="N1869" i="2"/>
  <c r="K1960" i="2"/>
  <c r="N1796" i="2"/>
  <c r="K1965" i="2"/>
  <c r="N1874" i="2"/>
  <c r="L1874" i="2"/>
  <c r="L1857" i="2"/>
  <c r="K1948" i="2"/>
  <c r="N1857" i="2"/>
  <c r="K1839" i="2"/>
  <c r="N1748" i="2"/>
  <c r="L1748" i="2"/>
  <c r="K1967" i="2"/>
  <c r="N1876" i="2"/>
  <c r="L1876" i="2"/>
  <c r="K1973" i="2"/>
  <c r="N1882" i="2"/>
  <c r="L1882" i="2"/>
  <c r="K1975" i="2"/>
  <c r="N1884" i="2"/>
  <c r="L1884" i="2"/>
  <c r="K1969" i="2"/>
  <c r="N1878" i="2"/>
  <c r="L1878" i="2"/>
  <c r="K1883" i="2"/>
  <c r="N1792" i="2"/>
  <c r="L1792" i="2"/>
  <c r="K1949" i="2"/>
  <c r="N1858" i="2"/>
  <c r="L1858" i="2"/>
  <c r="K1847" i="2"/>
  <c r="N1756" i="2"/>
  <c r="L1756" i="2"/>
  <c r="K1937" i="2"/>
  <c r="N1846" i="2"/>
  <c r="L1846" i="2"/>
  <c r="K1871" i="2"/>
  <c r="N1780" i="2"/>
  <c r="L1780" i="2"/>
  <c r="N1849" i="2"/>
  <c r="K1940" i="2"/>
  <c r="L1849" i="2"/>
  <c r="N1829" i="2"/>
  <c r="K1920" i="2"/>
  <c r="L1829" i="2"/>
  <c r="K1955" i="2"/>
  <c r="N1864" i="2"/>
  <c r="L1864" i="2"/>
  <c r="K1867" i="2"/>
  <c r="N1776" i="2"/>
  <c r="L1776" i="2"/>
  <c r="L1873" i="2"/>
  <c r="K1964" i="2"/>
  <c r="N1873" i="2"/>
  <c r="K1935" i="2"/>
  <c r="N1844" i="2"/>
  <c r="L1844" i="2"/>
  <c r="L1881" i="2"/>
  <c r="K1972" i="2"/>
  <c r="N1881" i="2"/>
  <c r="K1947" i="2"/>
  <c r="N1856" i="2"/>
  <c r="L1856" i="2"/>
  <c r="K1851" i="2"/>
  <c r="N1760" i="2"/>
  <c r="L1760" i="2"/>
  <c r="K1957" i="2"/>
  <c r="N1866" i="2"/>
  <c r="L1866" i="2"/>
  <c r="M1710" i="1"/>
  <c r="L1715" i="1"/>
  <c r="M1716" i="1" s="1"/>
  <c r="K1868" i="1"/>
  <c r="N1777" i="1"/>
  <c r="L1777" i="1"/>
  <c r="K1928" i="1"/>
  <c r="N1837" i="1"/>
  <c r="L1837" i="1"/>
  <c r="K1884" i="1"/>
  <c r="N1793" i="1"/>
  <c r="L1793" i="1"/>
  <c r="K1933" i="1"/>
  <c r="N1842" i="1"/>
  <c r="L1842" i="1"/>
  <c r="K1960" i="1"/>
  <c r="N1869" i="1"/>
  <c r="L1869" i="1"/>
  <c r="K1961" i="1"/>
  <c r="N1870" i="1"/>
  <c r="L1870" i="1"/>
  <c r="K1952" i="1"/>
  <c r="N1861" i="1"/>
  <c r="L1861" i="1"/>
  <c r="K1948" i="1"/>
  <c r="N1857" i="1"/>
  <c r="L1857" i="1"/>
  <c r="K1929" i="1"/>
  <c r="N1838" i="1"/>
  <c r="L1838" i="1"/>
  <c r="K2013" i="1"/>
  <c r="N1922" i="1"/>
  <c r="L1922" i="1"/>
  <c r="K2021" i="1"/>
  <c r="N1930" i="1"/>
  <c r="L1930" i="1"/>
  <c r="K1864" i="1"/>
  <c r="N1773" i="1"/>
  <c r="L1773" i="1"/>
  <c r="K2045" i="1"/>
  <c r="N1954" i="1"/>
  <c r="L1954" i="1"/>
  <c r="N1966" i="1"/>
  <c r="K2057" i="1"/>
  <c r="L1966" i="1"/>
  <c r="K1940" i="1"/>
  <c r="N1849" i="1"/>
  <c r="L1849" i="1"/>
  <c r="K1953" i="1"/>
  <c r="N1862" i="1"/>
  <c r="L1862" i="1"/>
  <c r="K2049" i="1"/>
  <c r="N1958" i="1"/>
  <c r="L1958" i="1"/>
  <c r="K1968" i="1"/>
  <c r="N1877" i="1"/>
  <c r="L1877" i="1"/>
  <c r="K1852" i="1"/>
  <c r="N1761" i="1"/>
  <c r="L1761" i="1"/>
  <c r="K1828" i="1"/>
  <c r="N1737" i="1"/>
  <c r="L1737" i="1"/>
  <c r="K2041" i="1"/>
  <c r="N1950" i="1"/>
  <c r="L1950" i="1"/>
  <c r="K1945" i="1"/>
  <c r="N1854" i="1"/>
  <c r="L1854" i="1"/>
  <c r="K1976" i="1"/>
  <c r="N1885" i="1"/>
  <c r="L1885" i="1"/>
  <c r="K2053" i="1"/>
  <c r="N1962" i="1"/>
  <c r="L1962" i="1"/>
  <c r="K1965" i="1"/>
  <c r="N1874" i="1"/>
  <c r="L1874" i="1"/>
  <c r="K1973" i="1"/>
  <c r="N1882" i="1"/>
  <c r="L1882" i="1"/>
  <c r="K2017" i="1"/>
  <c r="N1926" i="1"/>
  <c r="L1926" i="1"/>
  <c r="N1970" i="1"/>
  <c r="K2061" i="1"/>
  <c r="L1970" i="1"/>
  <c r="K2025" i="1"/>
  <c r="N1934" i="1"/>
  <c r="L1934" i="1"/>
  <c r="K1848" i="1"/>
  <c r="N1757" i="1"/>
  <c r="L1757" i="1"/>
  <c r="K1872" i="1"/>
  <c r="N1781" i="1"/>
  <c r="L1781" i="1"/>
  <c r="K1964" i="1"/>
  <c r="N1873" i="1"/>
  <c r="L1873" i="1"/>
  <c r="K1944" i="1"/>
  <c r="N1853" i="1"/>
  <c r="L1853" i="1"/>
  <c r="K1936" i="1"/>
  <c r="N1845" i="1"/>
  <c r="L1845" i="1"/>
  <c r="K1920" i="1"/>
  <c r="N1829" i="1"/>
  <c r="L1829" i="1"/>
  <c r="K1856" i="1"/>
  <c r="N1765" i="1"/>
  <c r="L1765" i="1"/>
  <c r="K1949" i="1"/>
  <c r="N1858" i="1"/>
  <c r="L1858" i="1"/>
  <c r="K1932" i="1"/>
  <c r="N1841" i="1"/>
  <c r="L1841" i="1"/>
  <c r="K2029" i="1"/>
  <c r="N1938" i="1"/>
  <c r="L1938" i="1"/>
  <c r="K2065" i="1"/>
  <c r="N1974" i="1"/>
  <c r="L1974" i="1"/>
  <c r="K1917" i="1"/>
  <c r="N1826" i="1"/>
  <c r="L1826" i="1"/>
  <c r="K1921" i="1"/>
  <c r="N1830" i="1"/>
  <c r="L1830" i="1"/>
  <c r="K1937" i="1"/>
  <c r="N1846" i="1"/>
  <c r="L1846" i="1"/>
  <c r="K1957" i="1"/>
  <c r="N1866" i="1"/>
  <c r="L1866" i="1"/>
  <c r="K1836" i="1"/>
  <c r="N1745" i="1"/>
  <c r="L1745" i="1"/>
  <c r="K1840" i="1"/>
  <c r="N1749" i="1"/>
  <c r="L1749" i="1"/>
  <c r="K1844" i="1"/>
  <c r="N1753" i="1"/>
  <c r="L1753" i="1"/>
  <c r="K1977" i="1"/>
  <c r="N1886" i="1"/>
  <c r="L1886" i="1"/>
  <c r="K1969" i="1"/>
  <c r="N1878" i="1"/>
  <c r="L1878" i="1"/>
  <c r="K1956" i="1"/>
  <c r="N1865" i="1"/>
  <c r="L1865" i="1"/>
  <c r="K1972" i="1"/>
  <c r="N1881" i="1"/>
  <c r="L1881" i="1"/>
  <c r="K2009" i="1"/>
  <c r="N1918" i="1"/>
  <c r="L1918" i="1"/>
  <c r="K1832" i="1"/>
  <c r="N1741" i="1"/>
  <c r="N1796" i="1" s="1"/>
  <c r="L1741" i="1"/>
  <c r="L1796" i="1" s="1"/>
  <c r="K1876" i="1"/>
  <c r="N1785" i="1"/>
  <c r="L1785" i="1"/>
  <c r="K1916" i="1"/>
  <c r="N1825" i="1"/>
  <c r="L1825" i="1"/>
  <c r="K2037" i="1"/>
  <c r="N1946" i="1"/>
  <c r="L1946" i="1"/>
  <c r="K2033" i="1"/>
  <c r="N1942" i="1"/>
  <c r="L1942" i="1"/>
  <c r="K1924" i="1"/>
  <c r="N1833" i="1"/>
  <c r="L1833" i="1"/>
  <c r="K1925" i="1"/>
  <c r="N1834" i="1"/>
  <c r="L1834" i="1"/>
  <c r="K1941" i="1"/>
  <c r="N1850" i="1"/>
  <c r="L1850" i="1"/>
  <c r="K1880" i="1"/>
  <c r="N1789" i="1"/>
  <c r="L1789" i="1"/>
  <c r="K1860" i="1"/>
  <c r="N1769" i="1"/>
  <c r="L1769" i="1"/>
  <c r="K2247" i="4" l="1"/>
  <c r="N2156" i="4"/>
  <c r="L2156" i="4"/>
  <c r="K2229" i="4"/>
  <c r="N2138" i="4"/>
  <c r="L2138" i="4"/>
  <c r="K2230" i="4"/>
  <c r="N2139" i="4"/>
  <c r="L2139" i="4"/>
  <c r="K2240" i="4"/>
  <c r="N2149" i="4"/>
  <c r="L2149" i="4"/>
  <c r="K2236" i="4"/>
  <c r="N2145" i="4"/>
  <c r="L2145" i="4"/>
  <c r="K2221" i="4"/>
  <c r="N2130" i="4"/>
  <c r="L2130" i="4"/>
  <c r="N2069" i="4"/>
  <c r="K2233" i="4"/>
  <c r="N2142" i="4"/>
  <c r="L2142" i="4"/>
  <c r="K2243" i="4"/>
  <c r="N2152" i="4"/>
  <c r="L2152" i="4"/>
  <c r="K2203" i="4"/>
  <c r="N2112" i="4"/>
  <c r="L2112" i="4"/>
  <c r="K2210" i="4"/>
  <c r="N2119" i="4"/>
  <c r="L2119" i="4"/>
  <c r="K2213" i="4"/>
  <c r="N2122" i="4"/>
  <c r="L2122" i="4"/>
  <c r="K2193" i="4"/>
  <c r="N2102" i="4"/>
  <c r="L2102" i="4"/>
  <c r="K2224" i="4"/>
  <c r="N2133" i="4"/>
  <c r="L2133" i="4"/>
  <c r="K2199" i="4"/>
  <c r="N2108" i="4"/>
  <c r="L2108" i="4"/>
  <c r="K2246" i="4"/>
  <c r="N2155" i="4"/>
  <c r="L2155" i="4"/>
  <c r="K2241" i="4"/>
  <c r="N2150" i="4"/>
  <c r="L2150" i="4"/>
  <c r="K2245" i="4"/>
  <c r="N2154" i="4"/>
  <c r="L2154" i="4"/>
  <c r="K2195" i="4"/>
  <c r="N2104" i="4"/>
  <c r="L2104" i="4"/>
  <c r="K2218" i="4"/>
  <c r="N2127" i="4"/>
  <c r="L2127" i="4"/>
  <c r="K2189" i="4"/>
  <c r="N2098" i="4"/>
  <c r="L2098" i="4"/>
  <c r="K2208" i="4"/>
  <c r="N2117" i="4"/>
  <c r="L2117" i="4"/>
  <c r="K2220" i="4"/>
  <c r="N2129" i="4"/>
  <c r="L2129" i="4"/>
  <c r="K2197" i="4"/>
  <c r="N2106" i="4"/>
  <c r="L2106" i="4"/>
  <c r="K2196" i="4"/>
  <c r="N2105" i="4"/>
  <c r="L2105" i="4"/>
  <c r="K2207" i="4"/>
  <c r="N2116" i="4"/>
  <c r="L2116" i="4"/>
  <c r="K2227" i="4"/>
  <c r="N2136" i="4"/>
  <c r="L2136" i="4"/>
  <c r="K2194" i="4"/>
  <c r="N2103" i="4"/>
  <c r="L2103" i="4"/>
  <c r="L1988" i="4"/>
  <c r="M1989" i="4" s="1"/>
  <c r="M1983" i="4"/>
  <c r="K2222" i="4"/>
  <c r="N2131" i="4"/>
  <c r="L2131" i="4"/>
  <c r="K2225" i="4"/>
  <c r="N2134" i="4"/>
  <c r="L2134" i="4"/>
  <c r="K2209" i="4"/>
  <c r="N2118" i="4"/>
  <c r="L2118" i="4"/>
  <c r="K2204" i="4"/>
  <c r="N2113" i="4"/>
  <c r="L2113" i="4"/>
  <c r="K2235" i="4"/>
  <c r="N2144" i="4"/>
  <c r="L2144" i="4"/>
  <c r="K2200" i="4"/>
  <c r="N2109" i="4"/>
  <c r="L2109" i="4"/>
  <c r="K2192" i="4"/>
  <c r="N2101" i="4"/>
  <c r="L2101" i="4"/>
  <c r="K2242" i="4"/>
  <c r="N2151" i="4"/>
  <c r="L2151" i="4"/>
  <c r="K2211" i="4"/>
  <c r="N2120" i="4"/>
  <c r="L2120" i="4"/>
  <c r="K2250" i="4"/>
  <c r="N2159" i="4"/>
  <c r="L2159" i="4"/>
  <c r="K2217" i="4"/>
  <c r="N2126" i="4"/>
  <c r="L2126" i="4"/>
  <c r="K2198" i="4"/>
  <c r="N2107" i="4"/>
  <c r="L2107" i="4"/>
  <c r="K2234" i="4"/>
  <c r="N2143" i="4"/>
  <c r="L2143" i="4"/>
  <c r="K2239" i="4"/>
  <c r="N2148" i="4"/>
  <c r="L2148" i="4"/>
  <c r="K2231" i="4"/>
  <c r="N2140" i="4"/>
  <c r="L2140" i="4"/>
  <c r="K2205" i="4"/>
  <c r="N2114" i="4"/>
  <c r="L2114" i="4"/>
  <c r="K2226" i="4"/>
  <c r="N2135" i="4"/>
  <c r="L2135" i="4"/>
  <c r="K2190" i="4"/>
  <c r="N2099" i="4"/>
  <c r="L2099" i="4"/>
  <c r="K2228" i="4"/>
  <c r="N2137" i="4"/>
  <c r="L2137" i="4"/>
  <c r="K2244" i="4"/>
  <c r="N2153" i="4"/>
  <c r="L2153" i="4"/>
  <c r="K2223" i="4"/>
  <c r="N2132" i="4"/>
  <c r="L2132" i="4"/>
  <c r="K2212" i="4"/>
  <c r="N2121" i="4"/>
  <c r="L2121" i="4"/>
  <c r="K2202" i="4"/>
  <c r="N2111" i="4"/>
  <c r="L2111" i="4"/>
  <c r="K2206" i="4"/>
  <c r="N2115" i="4"/>
  <c r="L2115" i="4"/>
  <c r="L2069" i="4"/>
  <c r="K2216" i="4"/>
  <c r="N2125" i="4"/>
  <c r="L2125" i="4"/>
  <c r="K2232" i="4"/>
  <c r="N2141" i="4"/>
  <c r="L2141" i="4"/>
  <c r="K2201" i="4"/>
  <c r="N2110" i="4"/>
  <c r="L2110" i="4"/>
  <c r="K2214" i="4"/>
  <c r="N2123" i="4"/>
  <c r="L2123" i="4"/>
  <c r="K2219" i="4"/>
  <c r="N2128" i="4"/>
  <c r="L2128" i="4"/>
  <c r="K2238" i="4"/>
  <c r="N2147" i="4"/>
  <c r="L2147" i="4"/>
  <c r="K2248" i="4"/>
  <c r="N2157" i="4"/>
  <c r="L2157" i="4"/>
  <c r="K2237" i="4"/>
  <c r="N2146" i="4"/>
  <c r="L2146" i="4"/>
  <c r="K2249" i="4"/>
  <c r="N2158" i="4"/>
  <c r="L2158" i="4"/>
  <c r="K2215" i="4"/>
  <c r="N2124" i="4"/>
  <c r="L2124" i="4"/>
  <c r="K2191" i="4"/>
  <c r="N2100" i="4"/>
  <c r="L2100" i="4"/>
  <c r="L1897" i="3"/>
  <c r="M1898" i="3" s="1"/>
  <c r="M1892" i="3"/>
  <c r="K2209" i="3"/>
  <c r="N2118" i="3"/>
  <c r="L2118" i="3"/>
  <c r="K2136" i="3"/>
  <c r="N2045" i="3"/>
  <c r="L2045" i="3"/>
  <c r="N1967" i="3"/>
  <c r="K2058" i="3"/>
  <c r="L1967" i="3"/>
  <c r="N1935" i="3"/>
  <c r="K2026" i="3"/>
  <c r="L1935" i="3"/>
  <c r="N2143" i="3"/>
  <c r="K2234" i="3"/>
  <c r="L2143" i="3"/>
  <c r="K2116" i="3"/>
  <c r="N2025" i="3"/>
  <c r="L2025" i="3"/>
  <c r="K2104" i="3"/>
  <c r="N2013" i="3"/>
  <c r="L2013" i="3"/>
  <c r="K2201" i="3"/>
  <c r="N2110" i="3"/>
  <c r="L2110" i="3"/>
  <c r="K2030" i="3"/>
  <c r="N1939" i="3"/>
  <c r="L1939" i="3"/>
  <c r="K2115" i="3"/>
  <c r="N2024" i="3"/>
  <c r="L2024" i="3"/>
  <c r="K2108" i="3"/>
  <c r="N2017" i="3"/>
  <c r="L2017" i="3"/>
  <c r="K2130" i="3"/>
  <c r="N2039" i="3"/>
  <c r="L2039" i="3"/>
  <c r="K2135" i="3"/>
  <c r="N2044" i="3"/>
  <c r="L2044" i="3"/>
  <c r="K2119" i="3"/>
  <c r="N2028" i="3"/>
  <c r="L2028" i="3"/>
  <c r="K2062" i="3"/>
  <c r="N1971" i="3"/>
  <c r="L1971" i="3"/>
  <c r="K2054" i="3"/>
  <c r="N1963" i="3"/>
  <c r="L1963" i="3"/>
  <c r="K2107" i="3"/>
  <c r="N2016" i="3"/>
  <c r="L2016" i="3"/>
  <c r="K2159" i="3"/>
  <c r="N2068" i="3"/>
  <c r="L2068" i="3"/>
  <c r="K2197" i="3"/>
  <c r="N2106" i="3"/>
  <c r="L2106" i="3"/>
  <c r="K2099" i="3"/>
  <c r="N2008" i="3"/>
  <c r="L2008" i="3"/>
  <c r="K2128" i="3"/>
  <c r="N2037" i="3"/>
  <c r="L2037" i="3"/>
  <c r="K2100" i="3"/>
  <c r="N2009" i="3"/>
  <c r="L2009" i="3"/>
  <c r="K2155" i="3"/>
  <c r="N2064" i="3"/>
  <c r="L2064" i="3"/>
  <c r="K2014" i="3"/>
  <c r="N1923" i="3"/>
  <c r="L1923" i="3"/>
  <c r="K2046" i="3"/>
  <c r="N1955" i="3"/>
  <c r="L1955" i="3"/>
  <c r="K2144" i="3"/>
  <c r="N2053" i="3"/>
  <c r="L2053" i="3"/>
  <c r="K2034" i="3"/>
  <c r="N1943" i="3"/>
  <c r="L1943" i="3"/>
  <c r="K2132" i="3"/>
  <c r="N2041" i="3"/>
  <c r="L2041" i="3"/>
  <c r="K2140" i="3"/>
  <c r="N2049" i="3"/>
  <c r="L2049" i="3"/>
  <c r="K2131" i="3"/>
  <c r="N2040" i="3"/>
  <c r="L2040" i="3"/>
  <c r="K2126" i="3"/>
  <c r="N2035" i="3"/>
  <c r="L2035" i="3"/>
  <c r="K2193" i="3"/>
  <c r="N2102" i="3"/>
  <c r="L2102" i="3"/>
  <c r="K2146" i="3"/>
  <c r="N2055" i="3"/>
  <c r="L2055" i="3"/>
  <c r="K2151" i="3"/>
  <c r="N2060" i="3"/>
  <c r="L2060" i="3"/>
  <c r="K2112" i="3"/>
  <c r="N2021" i="3"/>
  <c r="L2021" i="3"/>
  <c r="N1975" i="3"/>
  <c r="K2066" i="3"/>
  <c r="L1975" i="3"/>
  <c r="K2050" i="3"/>
  <c r="N1959" i="3"/>
  <c r="L1959" i="3"/>
  <c r="K2103" i="3"/>
  <c r="N2012" i="3"/>
  <c r="L2012" i="3"/>
  <c r="K2148" i="3"/>
  <c r="N2057" i="3"/>
  <c r="L2057" i="3"/>
  <c r="K2138" i="3"/>
  <c r="N2047" i="3"/>
  <c r="L2047" i="3"/>
  <c r="K2123" i="3"/>
  <c r="N2032" i="3"/>
  <c r="L2032" i="3"/>
  <c r="K2150" i="3"/>
  <c r="N2059" i="3"/>
  <c r="L2059" i="3"/>
  <c r="K2127" i="3"/>
  <c r="N2036" i="3"/>
  <c r="L2036" i="3"/>
  <c r="K2147" i="3"/>
  <c r="N2056" i="3"/>
  <c r="L2056" i="3"/>
  <c r="K2152" i="3"/>
  <c r="N2061" i="3"/>
  <c r="L2061" i="3"/>
  <c r="K2189" i="3"/>
  <c r="N2098" i="3"/>
  <c r="L2098" i="3"/>
  <c r="K2154" i="3"/>
  <c r="N2063" i="3"/>
  <c r="L2063" i="3"/>
  <c r="K2139" i="3"/>
  <c r="N2048" i="3"/>
  <c r="L2048" i="3"/>
  <c r="K2038" i="3"/>
  <c r="N1947" i="3"/>
  <c r="L1947" i="3"/>
  <c r="K2158" i="3"/>
  <c r="N2067" i="3"/>
  <c r="L2067" i="3"/>
  <c r="K2018" i="3"/>
  <c r="N1927" i="3"/>
  <c r="L1927" i="3"/>
  <c r="L1978" i="3" s="1"/>
  <c r="N1919" i="3"/>
  <c r="N1978" i="3" s="1"/>
  <c r="K2010" i="3"/>
  <c r="L1919" i="3"/>
  <c r="K2142" i="3"/>
  <c r="N2051" i="3"/>
  <c r="L2051" i="3"/>
  <c r="K2022" i="3"/>
  <c r="N1931" i="3"/>
  <c r="L1931" i="3"/>
  <c r="K2156" i="3"/>
  <c r="N2065" i="3"/>
  <c r="L2065" i="3"/>
  <c r="K2213" i="3"/>
  <c r="N2122" i="3"/>
  <c r="L2122" i="3"/>
  <c r="K2205" i="3"/>
  <c r="N2114" i="3"/>
  <c r="L2114" i="3"/>
  <c r="K2202" i="3"/>
  <c r="N2111" i="3"/>
  <c r="L2111" i="3"/>
  <c r="K2120" i="3"/>
  <c r="N2029" i="3"/>
  <c r="L2029" i="3"/>
  <c r="K2124" i="3"/>
  <c r="N2033" i="3"/>
  <c r="L2033" i="3"/>
  <c r="K2134" i="3"/>
  <c r="N2043" i="3"/>
  <c r="L2043" i="3"/>
  <c r="N1951" i="3"/>
  <c r="K2042" i="3"/>
  <c r="L1951" i="3"/>
  <c r="L1796" i="2"/>
  <c r="M1801" i="2" s="1"/>
  <c r="K2066" i="2"/>
  <c r="N1975" i="2"/>
  <c r="L1975" i="2"/>
  <c r="K2022" i="2"/>
  <c r="N1931" i="2"/>
  <c r="L1931" i="2"/>
  <c r="K2050" i="2"/>
  <c r="N1959" i="2"/>
  <c r="L1959" i="2"/>
  <c r="K2016" i="2"/>
  <c r="N1925" i="2"/>
  <c r="L1925" i="2"/>
  <c r="N1859" i="2"/>
  <c r="K1950" i="2"/>
  <c r="L1859" i="2"/>
  <c r="K2046" i="2"/>
  <c r="N1955" i="2"/>
  <c r="L1955" i="2"/>
  <c r="K2028" i="2"/>
  <c r="N1937" i="2"/>
  <c r="L1937" i="2"/>
  <c r="K2060" i="2"/>
  <c r="N1969" i="2"/>
  <c r="L1969" i="2"/>
  <c r="K1930" i="2"/>
  <c r="L1839" i="2"/>
  <c r="N1839" i="2"/>
  <c r="K2051" i="2"/>
  <c r="N1960" i="2"/>
  <c r="L1960" i="2"/>
  <c r="K2024" i="2"/>
  <c r="N1933" i="2"/>
  <c r="L1933" i="2"/>
  <c r="L1827" i="2"/>
  <c r="N1827" i="2"/>
  <c r="K1918" i="2"/>
  <c r="K1954" i="2"/>
  <c r="N1863" i="2"/>
  <c r="L1863" i="2"/>
  <c r="K2067" i="2"/>
  <c r="N1976" i="2"/>
  <c r="L1976" i="2"/>
  <c r="N1916" i="2"/>
  <c r="K2007" i="2"/>
  <c r="L1916" i="2"/>
  <c r="K2010" i="2"/>
  <c r="N1919" i="2"/>
  <c r="L1919" i="2"/>
  <c r="K2042" i="2"/>
  <c r="N1951" i="2"/>
  <c r="L1951" i="2"/>
  <c r="K2062" i="2"/>
  <c r="N1971" i="2"/>
  <c r="L1971" i="2"/>
  <c r="L1835" i="2"/>
  <c r="K1926" i="2"/>
  <c r="N1835" i="2"/>
  <c r="K2026" i="2"/>
  <c r="N1935" i="2"/>
  <c r="L1935" i="2"/>
  <c r="K2008" i="2"/>
  <c r="N1917" i="2"/>
  <c r="L1917" i="2"/>
  <c r="K1946" i="2"/>
  <c r="N1855" i="2"/>
  <c r="L1855" i="2"/>
  <c r="N1964" i="2"/>
  <c r="K2055" i="2"/>
  <c r="L1964" i="2"/>
  <c r="N1867" i="2"/>
  <c r="K1958" i="2"/>
  <c r="L1867" i="2"/>
  <c r="N1940" i="2"/>
  <c r="K2031" i="2"/>
  <c r="L1940" i="2"/>
  <c r="K1962" i="2"/>
  <c r="N1871" i="2"/>
  <c r="L1871" i="2"/>
  <c r="N1883" i="2"/>
  <c r="K1974" i="2"/>
  <c r="L1883" i="2"/>
  <c r="K2058" i="2"/>
  <c r="N1967" i="2"/>
  <c r="L1967" i="2"/>
  <c r="K2012" i="2"/>
  <c r="N1921" i="2"/>
  <c r="L1921" i="2"/>
  <c r="N1932" i="2"/>
  <c r="K2023" i="2"/>
  <c r="L1932" i="2"/>
  <c r="K2014" i="2"/>
  <c r="N1923" i="2"/>
  <c r="L1923" i="2"/>
  <c r="K2059" i="2"/>
  <c r="N1968" i="2"/>
  <c r="L1968" i="2"/>
  <c r="N1924" i="2"/>
  <c r="K2015" i="2"/>
  <c r="L1924" i="2"/>
  <c r="K2018" i="2"/>
  <c r="N1927" i="2"/>
  <c r="L1927" i="2"/>
  <c r="K2020" i="2"/>
  <c r="N1929" i="2"/>
  <c r="L1929" i="2"/>
  <c r="K1922" i="2"/>
  <c r="L1831" i="2"/>
  <c r="N1831" i="2"/>
  <c r="K2035" i="2"/>
  <c r="N1944" i="2"/>
  <c r="L1944" i="2"/>
  <c r="L1843" i="2"/>
  <c r="K1934" i="2"/>
  <c r="N1843" i="2"/>
  <c r="K2044" i="2"/>
  <c r="N1953" i="2"/>
  <c r="L1953" i="2"/>
  <c r="K2027" i="2"/>
  <c r="N1936" i="2"/>
  <c r="L1936" i="2"/>
  <c r="K2054" i="2"/>
  <c r="N1963" i="2"/>
  <c r="L1963" i="2"/>
  <c r="K2068" i="2"/>
  <c r="N1977" i="2"/>
  <c r="L1977" i="2"/>
  <c r="K2048" i="2"/>
  <c r="N1957" i="2"/>
  <c r="L1957" i="2"/>
  <c r="N1972" i="2"/>
  <c r="K2063" i="2"/>
  <c r="L1972" i="2"/>
  <c r="K1938" i="2"/>
  <c r="N1847" i="2"/>
  <c r="L1847" i="2"/>
  <c r="N1956" i="2"/>
  <c r="K2047" i="2"/>
  <c r="L1956" i="2"/>
  <c r="K2019" i="2"/>
  <c r="N1928" i="2"/>
  <c r="L1928" i="2"/>
  <c r="K1970" i="2"/>
  <c r="N1879" i="2"/>
  <c r="L1879" i="2"/>
  <c r="K2038" i="2"/>
  <c r="N1947" i="2"/>
  <c r="L1947" i="2"/>
  <c r="N1851" i="2"/>
  <c r="N1887" i="2" s="1"/>
  <c r="K1942" i="2"/>
  <c r="L1851" i="2"/>
  <c r="K2011" i="2"/>
  <c r="N1920" i="2"/>
  <c r="L1920" i="2"/>
  <c r="K2040" i="2"/>
  <c r="N1949" i="2"/>
  <c r="L1949" i="2"/>
  <c r="K2064" i="2"/>
  <c r="N1973" i="2"/>
  <c r="L1973" i="2"/>
  <c r="N1948" i="2"/>
  <c r="K2039" i="2"/>
  <c r="L1948" i="2"/>
  <c r="K2056" i="2"/>
  <c r="N1965" i="2"/>
  <c r="L1965" i="2"/>
  <c r="N1875" i="2"/>
  <c r="K1966" i="2"/>
  <c r="L1875" i="2"/>
  <c r="K2036" i="2"/>
  <c r="N1945" i="2"/>
  <c r="L1945" i="2"/>
  <c r="K2032" i="2"/>
  <c r="N1941" i="2"/>
  <c r="L1941" i="2"/>
  <c r="K2030" i="2"/>
  <c r="N1939" i="2"/>
  <c r="L1939" i="2"/>
  <c r="K2043" i="2"/>
  <c r="N1952" i="2"/>
  <c r="L1952" i="2"/>
  <c r="K2052" i="2"/>
  <c r="N1961" i="2"/>
  <c r="L1961" i="2"/>
  <c r="K2034" i="2"/>
  <c r="N1943" i="2"/>
  <c r="L1943" i="2"/>
  <c r="M1801" i="1"/>
  <c r="L1806" i="1"/>
  <c r="M1807" i="1" s="1"/>
  <c r="K1951" i="1"/>
  <c r="N1860" i="1"/>
  <c r="L1860" i="1"/>
  <c r="L1924" i="1"/>
  <c r="K2015" i="1"/>
  <c r="N1924" i="1"/>
  <c r="K1967" i="1"/>
  <c r="N1876" i="1"/>
  <c r="L1876" i="1"/>
  <c r="K2047" i="1"/>
  <c r="N1956" i="1"/>
  <c r="L1956" i="1"/>
  <c r="K1931" i="1"/>
  <c r="N1840" i="1"/>
  <c r="L1840" i="1"/>
  <c r="K2012" i="1"/>
  <c r="N1921" i="1"/>
  <c r="L1921" i="1"/>
  <c r="K2040" i="1"/>
  <c r="N1949" i="1"/>
  <c r="L1949" i="1"/>
  <c r="L1944" i="1"/>
  <c r="N1944" i="1"/>
  <c r="K2035" i="1"/>
  <c r="K2116" i="1"/>
  <c r="N2025" i="1"/>
  <c r="L2025" i="1"/>
  <c r="K2144" i="1"/>
  <c r="N2053" i="1"/>
  <c r="L2053" i="1"/>
  <c r="K1919" i="1"/>
  <c r="N1828" i="1"/>
  <c r="N1887" i="1" s="1"/>
  <c r="L1828" i="1"/>
  <c r="K2044" i="1"/>
  <c r="N1953" i="1"/>
  <c r="L1953" i="1"/>
  <c r="K1955" i="1"/>
  <c r="N1864" i="1"/>
  <c r="L1864" i="1"/>
  <c r="L1948" i="1"/>
  <c r="K2039" i="1"/>
  <c r="N1948" i="1"/>
  <c r="K2024" i="1"/>
  <c r="N1933" i="1"/>
  <c r="L1933" i="1"/>
  <c r="K2016" i="1"/>
  <c r="N1925" i="1"/>
  <c r="L1925" i="1"/>
  <c r="L1916" i="1"/>
  <c r="K2007" i="1"/>
  <c r="N1916" i="1"/>
  <c r="K2063" i="1"/>
  <c r="N1972" i="1"/>
  <c r="L1972" i="1"/>
  <c r="K1935" i="1"/>
  <c r="N1844" i="1"/>
  <c r="L1844" i="1"/>
  <c r="K2028" i="1"/>
  <c r="N1937" i="1"/>
  <c r="L1937" i="1"/>
  <c r="L1932" i="1"/>
  <c r="K2023" i="1"/>
  <c r="N1932" i="1"/>
  <c r="L1936" i="1"/>
  <c r="K2027" i="1"/>
  <c r="N1936" i="1"/>
  <c r="K1939" i="1"/>
  <c r="N1848" i="1"/>
  <c r="L1848" i="1"/>
  <c r="K2056" i="1"/>
  <c r="N1965" i="1"/>
  <c r="L1965" i="1"/>
  <c r="K2132" i="1"/>
  <c r="N2041" i="1"/>
  <c r="L2041" i="1"/>
  <c r="K2140" i="1"/>
  <c r="N2049" i="1"/>
  <c r="L2049" i="1"/>
  <c r="K2148" i="1"/>
  <c r="N2057" i="1"/>
  <c r="L2057" i="1"/>
  <c r="K2136" i="1"/>
  <c r="N2045" i="1"/>
  <c r="L2045" i="1"/>
  <c r="K2020" i="1"/>
  <c r="N1929" i="1"/>
  <c r="L1929" i="1"/>
  <c r="K2051" i="1"/>
  <c r="N1960" i="1"/>
  <c r="L1960" i="1"/>
  <c r="K1959" i="1"/>
  <c r="N1868" i="1"/>
  <c r="L1868" i="1"/>
  <c r="K2032" i="1"/>
  <c r="N1941" i="1"/>
  <c r="L1941" i="1"/>
  <c r="K2128" i="1"/>
  <c r="N2037" i="1"/>
  <c r="L2037" i="1"/>
  <c r="K2100" i="1"/>
  <c r="N2009" i="1"/>
  <c r="L2009" i="1"/>
  <c r="K2068" i="1"/>
  <c r="N1977" i="1"/>
  <c r="L1977" i="1"/>
  <c r="K2048" i="1"/>
  <c r="N1957" i="1"/>
  <c r="L1957" i="1"/>
  <c r="K2120" i="1"/>
  <c r="N2029" i="1"/>
  <c r="L2029" i="1"/>
  <c r="L1920" i="1"/>
  <c r="K2011" i="1"/>
  <c r="N1920" i="1"/>
  <c r="K1963" i="1"/>
  <c r="N1872" i="1"/>
  <c r="L1872" i="1"/>
  <c r="K2152" i="1"/>
  <c r="N2061" i="1"/>
  <c r="L2061" i="1"/>
  <c r="N2017" i="1"/>
  <c r="K2108" i="1"/>
  <c r="L2017" i="1"/>
  <c r="K2064" i="1"/>
  <c r="N1973" i="1"/>
  <c r="L1973" i="1"/>
  <c r="K2036" i="1"/>
  <c r="N1945" i="1"/>
  <c r="L1945" i="1"/>
  <c r="K2059" i="1"/>
  <c r="N1968" i="1"/>
  <c r="L1968" i="1"/>
  <c r="K2104" i="1"/>
  <c r="N2013" i="1"/>
  <c r="L2013" i="1"/>
  <c r="K2052" i="1"/>
  <c r="N1961" i="1"/>
  <c r="L1961" i="1"/>
  <c r="L1928" i="1"/>
  <c r="N1928" i="1"/>
  <c r="K2019" i="1"/>
  <c r="K1971" i="1"/>
  <c r="N1880" i="1"/>
  <c r="L1880" i="1"/>
  <c r="K2124" i="1"/>
  <c r="N2033" i="1"/>
  <c r="L2033" i="1"/>
  <c r="K1923" i="1"/>
  <c r="N1832" i="1"/>
  <c r="L1832" i="1"/>
  <c r="K2060" i="1"/>
  <c r="N1969" i="1"/>
  <c r="L1969" i="1"/>
  <c r="K1927" i="1"/>
  <c r="N1836" i="1"/>
  <c r="L1836" i="1"/>
  <c r="K2008" i="1"/>
  <c r="N1917" i="1"/>
  <c r="L1917" i="1"/>
  <c r="L2065" i="1"/>
  <c r="N2065" i="1"/>
  <c r="K2156" i="1"/>
  <c r="K1947" i="1"/>
  <c r="N1856" i="1"/>
  <c r="L1856" i="1"/>
  <c r="L1887" i="1" s="1"/>
  <c r="N1964" i="1"/>
  <c r="K2055" i="1"/>
  <c r="L1964" i="1"/>
  <c r="K2067" i="1"/>
  <c r="N1976" i="1"/>
  <c r="L1976" i="1"/>
  <c r="K1943" i="1"/>
  <c r="N1852" i="1"/>
  <c r="L1852" i="1"/>
  <c r="L1940" i="1"/>
  <c r="K2031" i="1"/>
  <c r="N1940" i="1"/>
  <c r="K2112" i="1"/>
  <c r="N2021" i="1"/>
  <c r="L2021" i="1"/>
  <c r="L1952" i="1"/>
  <c r="K2043" i="1"/>
  <c r="N1952" i="1"/>
  <c r="K1975" i="1"/>
  <c r="N1884" i="1"/>
  <c r="L1884" i="1"/>
  <c r="K2282" i="4" l="1"/>
  <c r="N2191" i="4"/>
  <c r="L2191" i="4"/>
  <c r="K2339" i="4"/>
  <c r="N2248" i="4"/>
  <c r="L2248" i="4"/>
  <c r="K2292" i="4"/>
  <c r="N2201" i="4"/>
  <c r="L2201" i="4"/>
  <c r="N2212" i="4"/>
  <c r="L2212" i="4"/>
  <c r="K2303" i="4"/>
  <c r="N2190" i="4"/>
  <c r="K2281" i="4"/>
  <c r="L2190" i="4"/>
  <c r="K2330" i="4"/>
  <c r="N2239" i="4"/>
  <c r="L2239" i="4"/>
  <c r="K2341" i="4"/>
  <c r="N2250" i="4"/>
  <c r="L2250" i="4"/>
  <c r="K2291" i="4"/>
  <c r="N2200" i="4"/>
  <c r="L2200" i="4"/>
  <c r="K2316" i="4"/>
  <c r="N2225" i="4"/>
  <c r="L2225" i="4"/>
  <c r="K2285" i="4"/>
  <c r="N2194" i="4"/>
  <c r="L2194" i="4"/>
  <c r="K2288" i="4"/>
  <c r="N2197" i="4"/>
  <c r="L2197" i="4"/>
  <c r="N2160" i="4"/>
  <c r="K2309" i="4"/>
  <c r="N2218" i="4"/>
  <c r="L2218" i="4"/>
  <c r="K2337" i="4"/>
  <c r="N2246" i="4"/>
  <c r="L2246" i="4"/>
  <c r="K2304" i="4"/>
  <c r="N2213" i="4"/>
  <c r="L2213" i="4"/>
  <c r="K2324" i="4"/>
  <c r="N2233" i="4"/>
  <c r="L2233" i="4"/>
  <c r="K2312" i="4"/>
  <c r="N2221" i="4"/>
  <c r="L2221" i="4"/>
  <c r="K2320" i="4"/>
  <c r="N2229" i="4"/>
  <c r="L2229" i="4"/>
  <c r="K2328" i="4"/>
  <c r="N2237" i="4"/>
  <c r="L2237" i="4"/>
  <c r="N2214" i="4"/>
  <c r="K2305" i="4"/>
  <c r="L2214" i="4"/>
  <c r="K2293" i="4"/>
  <c r="N2202" i="4"/>
  <c r="L2202" i="4"/>
  <c r="N2228" i="4"/>
  <c r="L2228" i="4"/>
  <c r="K2319" i="4"/>
  <c r="K2322" i="4"/>
  <c r="N2231" i="4"/>
  <c r="L2231" i="4"/>
  <c r="K2308" i="4"/>
  <c r="N2217" i="4"/>
  <c r="L2217" i="4"/>
  <c r="K2283" i="4"/>
  <c r="N2192" i="4"/>
  <c r="L2192" i="4"/>
  <c r="K2300" i="4"/>
  <c r="N2209" i="4"/>
  <c r="L2209" i="4"/>
  <c r="N2196" i="4"/>
  <c r="L2196" i="4"/>
  <c r="K2287" i="4"/>
  <c r="K2280" i="4"/>
  <c r="N2189" i="4"/>
  <c r="L2189" i="4"/>
  <c r="K2332" i="4"/>
  <c r="N2241" i="4"/>
  <c r="L2241" i="4"/>
  <c r="K2284" i="4"/>
  <c r="N2193" i="4"/>
  <c r="L2193" i="4"/>
  <c r="K2334" i="4"/>
  <c r="N2243" i="4"/>
  <c r="L2243" i="4"/>
  <c r="K2321" i="4"/>
  <c r="N2230" i="4"/>
  <c r="L2230" i="4"/>
  <c r="K2340" i="4"/>
  <c r="N2249" i="4"/>
  <c r="L2249" i="4"/>
  <c r="K2310" i="4"/>
  <c r="N2219" i="4"/>
  <c r="L2219" i="4"/>
  <c r="K2307" i="4"/>
  <c r="N2216" i="4"/>
  <c r="L2216" i="4"/>
  <c r="N2206" i="4"/>
  <c r="K2297" i="4"/>
  <c r="L2206" i="4"/>
  <c r="K2335" i="4"/>
  <c r="N2244" i="4"/>
  <c r="L2244" i="4"/>
  <c r="K2296" i="4"/>
  <c r="N2205" i="4"/>
  <c r="L2205" i="4"/>
  <c r="N2198" i="4"/>
  <c r="K2289" i="4"/>
  <c r="L2198" i="4"/>
  <c r="K2333" i="4"/>
  <c r="N2242" i="4"/>
  <c r="L2242" i="4"/>
  <c r="N2204" i="4"/>
  <c r="L2204" i="4"/>
  <c r="K2295" i="4"/>
  <c r="K2298" i="4"/>
  <c r="N2207" i="4"/>
  <c r="L2207" i="4"/>
  <c r="K2299" i="4"/>
  <c r="N2208" i="4"/>
  <c r="L2208" i="4"/>
  <c r="K2336" i="4"/>
  <c r="N2245" i="4"/>
  <c r="L2245" i="4"/>
  <c r="K2315" i="4"/>
  <c r="N2224" i="4"/>
  <c r="L2224" i="4"/>
  <c r="K2294" i="4"/>
  <c r="N2203" i="4"/>
  <c r="L2203" i="4"/>
  <c r="K2331" i="4"/>
  <c r="N2240" i="4"/>
  <c r="L2240" i="4"/>
  <c r="K2306" i="4"/>
  <c r="N2215" i="4"/>
  <c r="L2215" i="4"/>
  <c r="K2329" i="4"/>
  <c r="N2238" i="4"/>
  <c r="L2238" i="4"/>
  <c r="N2232" i="4"/>
  <c r="L2232" i="4"/>
  <c r="K2323" i="4"/>
  <c r="M2074" i="4"/>
  <c r="L2079" i="4"/>
  <c r="M2080" i="4" s="1"/>
  <c r="K2314" i="4"/>
  <c r="N2223" i="4"/>
  <c r="L2223" i="4"/>
  <c r="K2317" i="4"/>
  <c r="N2226" i="4"/>
  <c r="L2226" i="4"/>
  <c r="K2325" i="4"/>
  <c r="N2234" i="4"/>
  <c r="L2234" i="4"/>
  <c r="K2302" i="4"/>
  <c r="N2211" i="4"/>
  <c r="L2211" i="4"/>
  <c r="K2326" i="4"/>
  <c r="N2235" i="4"/>
  <c r="L2235" i="4"/>
  <c r="N2222" i="4"/>
  <c r="K2313" i="4"/>
  <c r="L2222" i="4"/>
  <c r="K2318" i="4"/>
  <c r="N2227" i="4"/>
  <c r="L2227" i="4"/>
  <c r="N2220" i="4"/>
  <c r="L2220" i="4"/>
  <c r="K2311" i="4"/>
  <c r="L2160" i="4"/>
  <c r="K2286" i="4"/>
  <c r="N2195" i="4"/>
  <c r="L2195" i="4"/>
  <c r="K2290" i="4"/>
  <c r="N2199" i="4"/>
  <c r="L2199" i="4"/>
  <c r="K2301" i="4"/>
  <c r="N2210" i="4"/>
  <c r="L2210" i="4"/>
  <c r="K2327" i="4"/>
  <c r="N2236" i="4"/>
  <c r="L2236" i="4"/>
  <c r="K2338" i="4"/>
  <c r="N2247" i="4"/>
  <c r="L2247" i="4"/>
  <c r="L1988" i="3"/>
  <c r="M1989" i="3" s="1"/>
  <c r="M1983" i="3"/>
  <c r="L2042" i="3"/>
  <c r="K2133" i="3"/>
  <c r="N2042" i="3"/>
  <c r="K2225" i="3"/>
  <c r="N2134" i="3"/>
  <c r="L2134" i="3"/>
  <c r="K2296" i="3"/>
  <c r="N2205" i="3"/>
  <c r="L2205" i="3"/>
  <c r="K2211" i="3"/>
  <c r="N2120" i="3"/>
  <c r="L2120" i="3"/>
  <c r="K2247" i="3"/>
  <c r="N2156" i="3"/>
  <c r="L2156" i="3"/>
  <c r="L2010" i="3"/>
  <c r="K2101" i="3"/>
  <c r="N2010" i="3"/>
  <c r="N2069" i="3" s="1"/>
  <c r="L2018" i="3"/>
  <c r="K2109" i="3"/>
  <c r="N2018" i="3"/>
  <c r="K2245" i="3"/>
  <c r="N2154" i="3"/>
  <c r="L2154" i="3"/>
  <c r="N2127" i="3"/>
  <c r="K2218" i="3"/>
  <c r="L2127" i="3"/>
  <c r="K2239" i="3"/>
  <c r="N2148" i="3"/>
  <c r="L2148" i="3"/>
  <c r="K2203" i="3"/>
  <c r="N2112" i="3"/>
  <c r="L2112" i="3"/>
  <c r="K2217" i="3"/>
  <c r="N2126" i="3"/>
  <c r="L2126" i="3"/>
  <c r="L2034" i="3"/>
  <c r="K2125" i="3"/>
  <c r="N2034" i="3"/>
  <c r="K2246" i="3"/>
  <c r="N2155" i="3"/>
  <c r="L2155" i="3"/>
  <c r="K2215" i="3"/>
  <c r="N2124" i="3"/>
  <c r="L2124" i="3"/>
  <c r="K2304" i="3"/>
  <c r="N2213" i="3"/>
  <c r="L2213" i="3"/>
  <c r="K2230" i="3"/>
  <c r="N2139" i="3"/>
  <c r="L2139" i="3"/>
  <c r="K2238" i="3"/>
  <c r="N2147" i="3"/>
  <c r="L2147" i="3"/>
  <c r="K2229" i="3"/>
  <c r="N2138" i="3"/>
  <c r="L2138" i="3"/>
  <c r="K2284" i="3"/>
  <c r="N2193" i="3"/>
  <c r="L2193" i="3"/>
  <c r="K2223" i="3"/>
  <c r="N2132" i="3"/>
  <c r="L2132" i="3"/>
  <c r="L2014" i="3"/>
  <c r="L2069" i="3" s="1"/>
  <c r="N2014" i="3"/>
  <c r="K2105" i="3"/>
  <c r="K2288" i="3"/>
  <c r="N2197" i="3"/>
  <c r="L2197" i="3"/>
  <c r="L2062" i="3"/>
  <c r="N2062" i="3"/>
  <c r="K2153" i="3"/>
  <c r="K2199" i="3"/>
  <c r="N2108" i="3"/>
  <c r="L2108" i="3"/>
  <c r="K2195" i="3"/>
  <c r="N2104" i="3"/>
  <c r="L2104" i="3"/>
  <c r="L2058" i="3"/>
  <c r="K2149" i="3"/>
  <c r="N2058" i="3"/>
  <c r="K2227" i="3"/>
  <c r="N2136" i="3"/>
  <c r="L2136" i="3"/>
  <c r="K2233" i="3"/>
  <c r="N2142" i="3"/>
  <c r="L2142" i="3"/>
  <c r="L2038" i="3"/>
  <c r="N2038" i="3"/>
  <c r="K2129" i="3"/>
  <c r="K2243" i="3"/>
  <c r="N2152" i="3"/>
  <c r="L2152" i="3"/>
  <c r="K2214" i="3"/>
  <c r="N2123" i="3"/>
  <c r="L2123" i="3"/>
  <c r="L2050" i="3"/>
  <c r="K2141" i="3"/>
  <c r="N2050" i="3"/>
  <c r="K2237" i="3"/>
  <c r="N2146" i="3"/>
  <c r="L2146" i="3"/>
  <c r="K2231" i="3"/>
  <c r="N2140" i="3"/>
  <c r="L2140" i="3"/>
  <c r="L2046" i="3"/>
  <c r="N2046" i="3"/>
  <c r="K2137" i="3"/>
  <c r="K2190" i="3"/>
  <c r="N2099" i="3"/>
  <c r="L2099" i="3"/>
  <c r="L2054" i="3"/>
  <c r="N2054" i="3"/>
  <c r="K2145" i="3"/>
  <c r="K2221" i="3"/>
  <c r="N2130" i="3"/>
  <c r="L2130" i="3"/>
  <c r="K2292" i="3"/>
  <c r="N2201" i="3"/>
  <c r="L2201" i="3"/>
  <c r="K2325" i="3"/>
  <c r="N2234" i="3"/>
  <c r="L2234" i="3"/>
  <c r="L2026" i="3"/>
  <c r="K2117" i="3"/>
  <c r="N2026" i="3"/>
  <c r="K2293" i="3"/>
  <c r="L2202" i="3"/>
  <c r="N2202" i="3"/>
  <c r="L2022" i="3"/>
  <c r="N2022" i="3"/>
  <c r="K2113" i="3"/>
  <c r="K2249" i="3"/>
  <c r="N2158" i="3"/>
  <c r="L2158" i="3"/>
  <c r="K2280" i="3"/>
  <c r="N2189" i="3"/>
  <c r="L2189" i="3"/>
  <c r="K2241" i="3"/>
  <c r="N2150" i="3"/>
  <c r="L2150" i="3"/>
  <c r="K2194" i="3"/>
  <c r="N2103" i="3"/>
  <c r="L2103" i="3"/>
  <c r="K2242" i="3"/>
  <c r="N2151" i="3"/>
  <c r="L2151" i="3"/>
  <c r="K2222" i="3"/>
  <c r="N2131" i="3"/>
  <c r="L2131" i="3"/>
  <c r="K2235" i="3"/>
  <c r="N2144" i="3"/>
  <c r="L2144" i="3"/>
  <c r="K2191" i="3"/>
  <c r="N2100" i="3"/>
  <c r="L2100" i="3"/>
  <c r="K2219" i="3"/>
  <c r="N2128" i="3"/>
  <c r="L2128" i="3"/>
  <c r="K2198" i="3"/>
  <c r="N2107" i="3"/>
  <c r="L2107" i="3"/>
  <c r="K2226" i="3"/>
  <c r="N2135" i="3"/>
  <c r="L2135" i="3"/>
  <c r="L2030" i="3"/>
  <c r="N2030" i="3"/>
  <c r="K2121" i="3"/>
  <c r="L2066" i="3"/>
  <c r="K2157" i="3"/>
  <c r="N2066" i="3"/>
  <c r="N2159" i="3"/>
  <c r="K2250" i="3"/>
  <c r="L2159" i="3"/>
  <c r="K2210" i="3"/>
  <c r="N2119" i="3"/>
  <c r="L2119" i="3"/>
  <c r="K2206" i="3"/>
  <c r="N2115" i="3"/>
  <c r="L2115" i="3"/>
  <c r="K2207" i="3"/>
  <c r="N2116" i="3"/>
  <c r="L2116" i="3"/>
  <c r="K2300" i="3"/>
  <c r="N2209" i="3"/>
  <c r="L2209" i="3"/>
  <c r="L1887" i="2"/>
  <c r="M1892" i="2" s="1"/>
  <c r="L1806" i="2"/>
  <c r="M1807" i="2" s="1"/>
  <c r="K2099" i="2"/>
  <c r="N2008" i="2"/>
  <c r="L2008" i="2"/>
  <c r="K2133" i="2"/>
  <c r="N2042" i="2"/>
  <c r="L2042" i="2"/>
  <c r="L1954" i="2"/>
  <c r="K2045" i="2"/>
  <c r="N1954" i="2"/>
  <c r="L1930" i="2"/>
  <c r="K2021" i="2"/>
  <c r="N1930" i="2"/>
  <c r="K2109" i="2"/>
  <c r="N2018" i="2"/>
  <c r="L2018" i="2"/>
  <c r="L1974" i="2"/>
  <c r="N1974" i="2"/>
  <c r="K2065" i="2"/>
  <c r="L2055" i="2"/>
  <c r="N2055" i="2"/>
  <c r="K2146" i="2"/>
  <c r="L1946" i="2"/>
  <c r="K2037" i="2"/>
  <c r="N1946" i="2"/>
  <c r="L1926" i="2"/>
  <c r="N1926" i="2"/>
  <c r="K2017" i="2"/>
  <c r="K2153" i="2"/>
  <c r="N2062" i="2"/>
  <c r="L2062" i="2"/>
  <c r="L2007" i="2"/>
  <c r="N2007" i="2"/>
  <c r="K2098" i="2"/>
  <c r="L2067" i="2"/>
  <c r="K2158" i="2"/>
  <c r="N2067" i="2"/>
  <c r="L1918" i="2"/>
  <c r="N1918" i="2"/>
  <c r="K2009" i="2"/>
  <c r="L2051" i="2"/>
  <c r="K2142" i="2"/>
  <c r="N2051" i="2"/>
  <c r="K2137" i="2"/>
  <c r="N2046" i="2"/>
  <c r="L2046" i="2"/>
  <c r="K2157" i="2"/>
  <c r="N2066" i="2"/>
  <c r="L2066" i="2"/>
  <c r="K2123" i="2"/>
  <c r="N2032" i="2"/>
  <c r="L2032" i="2"/>
  <c r="K2103" i="2"/>
  <c r="N2012" i="2"/>
  <c r="L2012" i="2"/>
  <c r="K2121" i="2"/>
  <c r="N2030" i="2"/>
  <c r="L2030" i="2"/>
  <c r="L1966" i="2"/>
  <c r="N1966" i="2"/>
  <c r="K2057" i="2"/>
  <c r="L2019" i="2"/>
  <c r="K2110" i="2"/>
  <c r="N2019" i="2"/>
  <c r="L2063" i="2"/>
  <c r="K2154" i="2"/>
  <c r="N2063" i="2"/>
  <c r="L2043" i="2"/>
  <c r="K2134" i="2"/>
  <c r="N2043" i="2"/>
  <c r="K2131" i="2"/>
  <c r="N2040" i="2"/>
  <c r="L2040" i="2"/>
  <c r="L1970" i="2"/>
  <c r="K2061" i="2"/>
  <c r="N1970" i="2"/>
  <c r="L2027" i="2"/>
  <c r="K2118" i="2"/>
  <c r="N2027" i="2"/>
  <c r="K2111" i="2"/>
  <c r="N2020" i="2"/>
  <c r="L2020" i="2"/>
  <c r="K2105" i="2"/>
  <c r="N2014" i="2"/>
  <c r="L2014" i="2"/>
  <c r="L1958" i="2"/>
  <c r="N1958" i="2"/>
  <c r="K2049" i="2"/>
  <c r="K2115" i="2"/>
  <c r="N2024" i="2"/>
  <c r="L2024" i="2"/>
  <c r="K2119" i="2"/>
  <c r="N2028" i="2"/>
  <c r="L2028" i="2"/>
  <c r="K2141" i="2"/>
  <c r="N2050" i="2"/>
  <c r="L2050" i="2"/>
  <c r="K2113" i="2"/>
  <c r="N2022" i="2"/>
  <c r="L2022" i="2"/>
  <c r="K2125" i="2"/>
  <c r="N2034" i="2"/>
  <c r="L2034" i="2"/>
  <c r="K2159" i="2"/>
  <c r="N2068" i="2"/>
  <c r="L2068" i="2"/>
  <c r="L2023" i="2"/>
  <c r="N2023" i="2"/>
  <c r="K2114" i="2"/>
  <c r="K2147" i="2"/>
  <c r="N2056" i="2"/>
  <c r="L2056" i="2"/>
  <c r="L2011" i="2"/>
  <c r="K2102" i="2"/>
  <c r="N2011" i="2"/>
  <c r="K2139" i="2"/>
  <c r="N2048" i="2"/>
  <c r="L2048" i="2"/>
  <c r="K2135" i="2"/>
  <c r="N2044" i="2"/>
  <c r="L2044" i="2"/>
  <c r="L1962" i="2"/>
  <c r="K2053" i="2"/>
  <c r="N1962" i="2"/>
  <c r="K2143" i="2"/>
  <c r="N2052" i="2"/>
  <c r="L2052" i="2"/>
  <c r="K2127" i="2"/>
  <c r="N2036" i="2"/>
  <c r="L2036" i="2"/>
  <c r="L2039" i="2"/>
  <c r="N2039" i="2"/>
  <c r="K2130" i="2"/>
  <c r="K2155" i="2"/>
  <c r="N2064" i="2"/>
  <c r="L2064" i="2"/>
  <c r="L1942" i="2"/>
  <c r="N1942" i="2"/>
  <c r="K2033" i="2"/>
  <c r="K2129" i="2"/>
  <c r="N2038" i="2"/>
  <c r="L2038" i="2"/>
  <c r="L2047" i="2"/>
  <c r="K2138" i="2"/>
  <c r="N2047" i="2"/>
  <c r="L1938" i="2"/>
  <c r="K2029" i="2"/>
  <c r="N1938" i="2"/>
  <c r="K2145" i="2"/>
  <c r="N2054" i="2"/>
  <c r="L2054" i="2"/>
  <c r="L1934" i="2"/>
  <c r="N1934" i="2"/>
  <c r="K2025" i="2"/>
  <c r="L2035" i="2"/>
  <c r="K2126" i="2"/>
  <c r="N2035" i="2"/>
  <c r="L1922" i="2"/>
  <c r="K2013" i="2"/>
  <c r="N1922" i="2"/>
  <c r="N1978" i="2" s="1"/>
  <c r="L2015" i="2"/>
  <c r="N2015" i="2"/>
  <c r="K2106" i="2"/>
  <c r="L2059" i="2"/>
  <c r="K2150" i="2"/>
  <c r="N2059" i="2"/>
  <c r="K2149" i="2"/>
  <c r="N2058" i="2"/>
  <c r="L2058" i="2"/>
  <c r="L2031" i="2"/>
  <c r="N2031" i="2"/>
  <c r="K2122" i="2"/>
  <c r="K2117" i="2"/>
  <c r="N2026" i="2"/>
  <c r="L2026" i="2"/>
  <c r="K2101" i="2"/>
  <c r="N2010" i="2"/>
  <c r="L2010" i="2"/>
  <c r="K2151" i="2"/>
  <c r="N2060" i="2"/>
  <c r="L2060" i="2"/>
  <c r="L1950" i="2"/>
  <c r="N1950" i="2"/>
  <c r="K2041" i="2"/>
  <c r="K2107" i="2"/>
  <c r="N2016" i="2"/>
  <c r="L2016" i="2"/>
  <c r="M1892" i="1"/>
  <c r="L1897" i="1"/>
  <c r="M1898" i="1" s="1"/>
  <c r="K2066" i="1"/>
  <c r="N1975" i="1"/>
  <c r="L1975" i="1"/>
  <c r="K2122" i="1"/>
  <c r="N2031" i="1"/>
  <c r="L2031" i="1"/>
  <c r="K2034" i="1"/>
  <c r="N1943" i="1"/>
  <c r="L1943" i="1"/>
  <c r="K2014" i="1"/>
  <c r="N1923" i="1"/>
  <c r="L1923" i="1"/>
  <c r="K2215" i="1"/>
  <c r="N2124" i="1"/>
  <c r="L2124" i="1"/>
  <c r="N2019" i="1"/>
  <c r="L2019" i="1"/>
  <c r="K2110" i="1"/>
  <c r="K2195" i="1"/>
  <c r="N2104" i="1"/>
  <c r="L2104" i="1"/>
  <c r="K2102" i="1"/>
  <c r="N2011" i="1"/>
  <c r="L2011" i="1"/>
  <c r="K2211" i="1"/>
  <c r="N2120" i="1"/>
  <c r="L2120" i="1"/>
  <c r="K2219" i="1"/>
  <c r="N2128" i="1"/>
  <c r="L2128" i="1"/>
  <c r="N2020" i="1"/>
  <c r="K2111" i="1"/>
  <c r="L2020" i="1"/>
  <c r="K2223" i="1"/>
  <c r="N2132" i="1"/>
  <c r="L2132" i="1"/>
  <c r="K2118" i="1"/>
  <c r="N2027" i="1"/>
  <c r="L2027" i="1"/>
  <c r="N2039" i="1"/>
  <c r="K2130" i="1"/>
  <c r="L2039" i="1"/>
  <c r="K2046" i="1"/>
  <c r="N1955" i="1"/>
  <c r="L1955" i="1"/>
  <c r="K2207" i="1"/>
  <c r="N2116" i="1"/>
  <c r="L2116" i="1"/>
  <c r="K2022" i="1"/>
  <c r="N1931" i="1"/>
  <c r="L1931" i="1"/>
  <c r="K2146" i="1"/>
  <c r="N2055" i="1"/>
  <c r="L2055" i="1"/>
  <c r="K2038" i="1"/>
  <c r="N1947" i="1"/>
  <c r="L1947" i="1"/>
  <c r="K2151" i="1"/>
  <c r="N2060" i="1"/>
  <c r="L2060" i="1"/>
  <c r="L2052" i="1"/>
  <c r="K2143" i="1"/>
  <c r="N2052" i="1"/>
  <c r="N2064" i="1"/>
  <c r="K2155" i="1"/>
  <c r="L2064" i="1"/>
  <c r="K2191" i="1"/>
  <c r="N2100" i="1"/>
  <c r="L2100" i="1"/>
  <c r="K2142" i="1"/>
  <c r="N2051" i="1"/>
  <c r="L2051" i="1"/>
  <c r="K2231" i="1"/>
  <c r="N2140" i="1"/>
  <c r="L2140" i="1"/>
  <c r="K2154" i="1"/>
  <c r="N2063" i="1"/>
  <c r="L2063" i="1"/>
  <c r="K2235" i="1"/>
  <c r="N2144" i="1"/>
  <c r="L2144" i="1"/>
  <c r="N2035" i="1"/>
  <c r="L2035" i="1"/>
  <c r="K2126" i="1"/>
  <c r="K2103" i="1"/>
  <c r="N2012" i="1"/>
  <c r="L2012" i="1"/>
  <c r="K2106" i="1"/>
  <c r="N2015" i="1"/>
  <c r="L2015" i="1"/>
  <c r="K2042" i="1"/>
  <c r="N1951" i="1"/>
  <c r="L1951" i="1"/>
  <c r="K2134" i="1"/>
  <c r="N2043" i="1"/>
  <c r="L2043" i="1"/>
  <c r="K2203" i="1"/>
  <c r="N2112" i="1"/>
  <c r="L2112" i="1"/>
  <c r="K2247" i="1"/>
  <c r="N2156" i="1"/>
  <c r="L2156" i="1"/>
  <c r="K2018" i="1"/>
  <c r="N1927" i="1"/>
  <c r="L1927" i="1"/>
  <c r="N2036" i="1"/>
  <c r="K2127" i="1"/>
  <c r="L2036" i="1"/>
  <c r="N1963" i="1"/>
  <c r="K2054" i="1"/>
  <c r="L1963" i="1"/>
  <c r="L2068" i="1"/>
  <c r="K2159" i="1"/>
  <c r="N2068" i="1"/>
  <c r="K2050" i="1"/>
  <c r="N1959" i="1"/>
  <c r="L1959" i="1"/>
  <c r="K2239" i="1"/>
  <c r="N2148" i="1"/>
  <c r="L2148" i="1"/>
  <c r="K2030" i="1"/>
  <c r="N1939" i="1"/>
  <c r="L1939" i="1"/>
  <c r="K2026" i="1"/>
  <c r="N1935" i="1"/>
  <c r="L1935" i="1"/>
  <c r="N2024" i="1"/>
  <c r="K2115" i="1"/>
  <c r="L2024" i="1"/>
  <c r="K2010" i="1"/>
  <c r="N1919" i="1"/>
  <c r="N1978" i="1" s="1"/>
  <c r="L1919" i="1"/>
  <c r="L1978" i="1" s="1"/>
  <c r="N2040" i="1"/>
  <c r="K2131" i="1"/>
  <c r="L2040" i="1"/>
  <c r="N1967" i="1"/>
  <c r="K2058" i="1"/>
  <c r="L1967" i="1"/>
  <c r="K2158" i="1"/>
  <c r="N2067" i="1"/>
  <c r="L2067" i="1"/>
  <c r="N2008" i="1"/>
  <c r="K2099" i="1"/>
  <c r="L2008" i="1"/>
  <c r="N1971" i="1"/>
  <c r="K2062" i="1"/>
  <c r="L1971" i="1"/>
  <c r="K2150" i="1"/>
  <c r="N2059" i="1"/>
  <c r="L2059" i="1"/>
  <c r="K2199" i="1"/>
  <c r="N2108" i="1"/>
  <c r="L2108" i="1"/>
  <c r="K2243" i="1"/>
  <c r="N2152" i="1"/>
  <c r="L2152" i="1"/>
  <c r="N2048" i="1"/>
  <c r="K2139" i="1"/>
  <c r="L2048" i="1"/>
  <c r="N2032" i="1"/>
  <c r="K2123" i="1"/>
  <c r="L2032" i="1"/>
  <c r="K2227" i="1"/>
  <c r="N2136" i="1"/>
  <c r="L2136" i="1"/>
  <c r="K2147" i="1"/>
  <c r="N2056" i="1"/>
  <c r="L2056" i="1"/>
  <c r="N2023" i="1"/>
  <c r="K2114" i="1"/>
  <c r="L2023" i="1"/>
  <c r="K2119" i="1"/>
  <c r="N2028" i="1"/>
  <c r="L2028" i="1"/>
  <c r="N2007" i="1"/>
  <c r="K2098" i="1"/>
  <c r="L2007" i="1"/>
  <c r="N2016" i="1"/>
  <c r="K2107" i="1"/>
  <c r="L2016" i="1"/>
  <c r="K2135" i="1"/>
  <c r="N2044" i="1"/>
  <c r="L2044" i="1"/>
  <c r="K2138" i="1"/>
  <c r="N2047" i="1"/>
  <c r="L2047" i="1"/>
  <c r="K2377" i="4" l="1"/>
  <c r="N2286" i="4"/>
  <c r="L2286" i="4"/>
  <c r="K2393" i="4"/>
  <c r="N2302" i="4"/>
  <c r="L2302" i="4"/>
  <c r="K2424" i="4"/>
  <c r="N2333" i="4"/>
  <c r="L2333" i="4"/>
  <c r="K2412" i="4"/>
  <c r="N2321" i="4"/>
  <c r="L2321" i="4"/>
  <c r="K2399" i="4"/>
  <c r="N2308" i="4"/>
  <c r="L2308" i="4"/>
  <c r="K2415" i="4"/>
  <c r="N2324" i="4"/>
  <c r="L2324" i="4"/>
  <c r="K2376" i="4"/>
  <c r="N2285" i="4"/>
  <c r="L2285" i="4"/>
  <c r="K2421" i="4"/>
  <c r="N2330" i="4"/>
  <c r="L2330" i="4"/>
  <c r="K2430" i="4"/>
  <c r="N2339" i="4"/>
  <c r="L2339" i="4"/>
  <c r="K2429" i="4"/>
  <c r="N2338" i="4"/>
  <c r="L2338" i="4"/>
  <c r="K2414" i="4"/>
  <c r="N2323" i="4"/>
  <c r="L2323" i="4"/>
  <c r="K2397" i="4"/>
  <c r="N2306" i="4"/>
  <c r="L2306" i="4"/>
  <c r="K2427" i="4"/>
  <c r="N2336" i="4"/>
  <c r="L2336" i="4"/>
  <c r="K2371" i="4"/>
  <c r="N2280" i="4"/>
  <c r="L2280" i="4"/>
  <c r="K2410" i="4"/>
  <c r="N2319" i="4"/>
  <c r="L2319" i="4"/>
  <c r="K2394" i="4"/>
  <c r="L2303" i="4"/>
  <c r="N2303" i="4"/>
  <c r="K2381" i="4"/>
  <c r="N2290" i="4"/>
  <c r="L2290" i="4"/>
  <c r="M2165" i="4"/>
  <c r="L2170" i="4"/>
  <c r="M2171" i="4" s="1"/>
  <c r="K2404" i="4"/>
  <c r="N2313" i="4"/>
  <c r="L2313" i="4"/>
  <c r="K2417" i="4"/>
  <c r="N2326" i="4"/>
  <c r="L2326" i="4"/>
  <c r="K2405" i="4"/>
  <c r="N2314" i="4"/>
  <c r="L2314" i="4"/>
  <c r="K2420" i="4"/>
  <c r="N2329" i="4"/>
  <c r="L2329" i="4"/>
  <c r="K2406" i="4"/>
  <c r="L2315" i="4"/>
  <c r="N2315" i="4"/>
  <c r="K2426" i="4"/>
  <c r="N2335" i="4"/>
  <c r="L2335" i="4"/>
  <c r="K2431" i="4"/>
  <c r="N2340" i="4"/>
  <c r="L2340" i="4"/>
  <c r="K2423" i="4"/>
  <c r="N2332" i="4"/>
  <c r="L2332" i="4"/>
  <c r="K2378" i="4"/>
  <c r="L2287" i="4"/>
  <c r="N2287" i="4"/>
  <c r="K2374" i="4"/>
  <c r="L2283" i="4"/>
  <c r="N2283" i="4"/>
  <c r="K2384" i="4"/>
  <c r="N2293" i="4"/>
  <c r="L2293" i="4"/>
  <c r="K2403" i="4"/>
  <c r="N2312" i="4"/>
  <c r="L2312" i="4"/>
  <c r="K2400" i="4"/>
  <c r="N2309" i="4"/>
  <c r="L2309" i="4"/>
  <c r="K2379" i="4"/>
  <c r="N2288" i="4"/>
  <c r="L2288" i="4"/>
  <c r="K2432" i="4"/>
  <c r="N2341" i="4"/>
  <c r="L2341" i="4"/>
  <c r="K2383" i="4"/>
  <c r="N2292" i="4"/>
  <c r="L2292" i="4"/>
  <c r="K2392" i="4"/>
  <c r="N2301" i="4"/>
  <c r="L2301" i="4"/>
  <c r="K2385" i="4"/>
  <c r="N2294" i="4"/>
  <c r="L2294" i="4"/>
  <c r="K2389" i="4"/>
  <c r="N2298" i="4"/>
  <c r="L2298" i="4"/>
  <c r="L2251" i="4"/>
  <c r="K2428" i="4"/>
  <c r="N2337" i="4"/>
  <c r="L2337" i="4"/>
  <c r="K2382" i="4"/>
  <c r="L2291" i="4"/>
  <c r="N2291" i="4"/>
  <c r="K2372" i="4"/>
  <c r="N2281" i="4"/>
  <c r="L2281" i="4"/>
  <c r="K2402" i="4"/>
  <c r="L2311" i="4"/>
  <c r="N2311" i="4"/>
  <c r="K2408" i="4"/>
  <c r="N2317" i="4"/>
  <c r="L2317" i="4"/>
  <c r="K2380" i="4"/>
  <c r="N2289" i="4"/>
  <c r="L2289" i="4"/>
  <c r="K2387" i="4"/>
  <c r="N2296" i="4"/>
  <c r="L2296" i="4"/>
  <c r="K2401" i="4"/>
  <c r="N2310" i="4"/>
  <c r="L2310" i="4"/>
  <c r="K2375" i="4"/>
  <c r="N2284" i="4"/>
  <c r="L2284" i="4"/>
  <c r="K2391" i="4"/>
  <c r="N2300" i="4"/>
  <c r="L2300" i="4"/>
  <c r="K2411" i="4"/>
  <c r="N2320" i="4"/>
  <c r="L2320" i="4"/>
  <c r="K2418" i="4"/>
  <c r="N2327" i="4"/>
  <c r="L2327" i="4"/>
  <c r="K2409" i="4"/>
  <c r="N2318" i="4"/>
  <c r="L2318" i="4"/>
  <c r="K2416" i="4"/>
  <c r="N2325" i="4"/>
  <c r="L2325" i="4"/>
  <c r="K2422" i="4"/>
  <c r="N2331" i="4"/>
  <c r="L2331" i="4"/>
  <c r="K2390" i="4"/>
  <c r="L2299" i="4"/>
  <c r="N2299" i="4"/>
  <c r="K2386" i="4"/>
  <c r="L2295" i="4"/>
  <c r="N2295" i="4"/>
  <c r="K2388" i="4"/>
  <c r="N2297" i="4"/>
  <c r="L2297" i="4"/>
  <c r="K2398" i="4"/>
  <c r="L2307" i="4"/>
  <c r="N2307" i="4"/>
  <c r="K2425" i="4"/>
  <c r="N2334" i="4"/>
  <c r="L2334" i="4"/>
  <c r="N2251" i="4"/>
  <c r="K2413" i="4"/>
  <c r="N2322" i="4"/>
  <c r="L2322" i="4"/>
  <c r="K2396" i="4"/>
  <c r="N2305" i="4"/>
  <c r="L2305" i="4"/>
  <c r="K2419" i="4"/>
  <c r="N2328" i="4"/>
  <c r="L2328" i="4"/>
  <c r="K2395" i="4"/>
  <c r="N2304" i="4"/>
  <c r="L2304" i="4"/>
  <c r="K2407" i="4"/>
  <c r="N2316" i="4"/>
  <c r="L2316" i="4"/>
  <c r="K2373" i="4"/>
  <c r="N2282" i="4"/>
  <c r="L2282" i="4"/>
  <c r="L2079" i="3"/>
  <c r="M2080" i="3" s="1"/>
  <c r="M2074" i="3"/>
  <c r="K2297" i="3"/>
  <c r="L2206" i="3"/>
  <c r="N2206" i="3"/>
  <c r="K2248" i="3"/>
  <c r="L2157" i="3"/>
  <c r="N2157" i="3"/>
  <c r="K2282" i="3"/>
  <c r="N2191" i="3"/>
  <c r="L2191" i="3"/>
  <c r="K2285" i="3"/>
  <c r="L2194" i="3"/>
  <c r="N2194" i="3"/>
  <c r="K2383" i="3"/>
  <c r="N2292" i="3"/>
  <c r="L2292" i="3"/>
  <c r="K2236" i="3"/>
  <c r="L2145" i="3"/>
  <c r="N2145" i="3"/>
  <c r="K2232" i="3"/>
  <c r="L2141" i="3"/>
  <c r="N2141" i="3"/>
  <c r="K2305" i="3"/>
  <c r="N2214" i="3"/>
  <c r="L2214" i="3"/>
  <c r="K2220" i="3"/>
  <c r="L2129" i="3"/>
  <c r="N2129" i="3"/>
  <c r="K2318" i="3"/>
  <c r="N2227" i="3"/>
  <c r="L2227" i="3"/>
  <c r="L2105" i="3"/>
  <c r="K2196" i="3"/>
  <c r="N2105" i="3"/>
  <c r="K2375" i="3"/>
  <c r="N2284" i="3"/>
  <c r="L2284" i="3"/>
  <c r="K2306" i="3"/>
  <c r="N2215" i="3"/>
  <c r="L2215" i="3"/>
  <c r="K2294" i="3"/>
  <c r="N2203" i="3"/>
  <c r="L2203" i="3"/>
  <c r="K2316" i="3"/>
  <c r="N2225" i="3"/>
  <c r="L2225" i="3"/>
  <c r="K2298" i="3"/>
  <c r="N2207" i="3"/>
  <c r="L2207" i="3"/>
  <c r="K2341" i="3"/>
  <c r="N2250" i="3"/>
  <c r="L2250" i="3"/>
  <c r="K2310" i="3"/>
  <c r="N2219" i="3"/>
  <c r="L2219" i="3"/>
  <c r="K2333" i="3"/>
  <c r="N2242" i="3"/>
  <c r="L2242" i="3"/>
  <c r="K2340" i="3"/>
  <c r="N2249" i="3"/>
  <c r="L2249" i="3"/>
  <c r="L2117" i="3"/>
  <c r="N2117" i="3"/>
  <c r="K2208" i="3"/>
  <c r="K2416" i="3"/>
  <c r="N2325" i="3"/>
  <c r="L2325" i="3"/>
  <c r="K2281" i="3"/>
  <c r="L2190" i="3"/>
  <c r="N2190" i="3"/>
  <c r="K2324" i="3"/>
  <c r="N2233" i="3"/>
  <c r="L2233" i="3"/>
  <c r="K2290" i="3"/>
  <c r="N2199" i="3"/>
  <c r="L2199" i="3"/>
  <c r="K2314" i="3"/>
  <c r="N2223" i="3"/>
  <c r="L2223" i="3"/>
  <c r="K2395" i="3"/>
  <c r="N2304" i="3"/>
  <c r="L2304" i="3"/>
  <c r="K2216" i="3"/>
  <c r="L2125" i="3"/>
  <c r="N2125" i="3"/>
  <c r="K2308" i="3"/>
  <c r="N2217" i="3"/>
  <c r="L2217" i="3"/>
  <c r="K2309" i="3"/>
  <c r="N2218" i="3"/>
  <c r="L2218" i="3"/>
  <c r="K2336" i="3"/>
  <c r="N2245" i="3"/>
  <c r="L2245" i="3"/>
  <c r="K2302" i="3"/>
  <c r="N2211" i="3"/>
  <c r="L2211" i="3"/>
  <c r="K2387" i="3"/>
  <c r="N2296" i="3"/>
  <c r="L2296" i="3"/>
  <c r="L2113" i="3"/>
  <c r="K2204" i="3"/>
  <c r="N2113" i="3"/>
  <c r="K2228" i="3"/>
  <c r="L2137" i="3"/>
  <c r="N2137" i="3"/>
  <c r="K2328" i="3"/>
  <c r="N2237" i="3"/>
  <c r="L2237" i="3"/>
  <c r="K2286" i="3"/>
  <c r="N2195" i="3"/>
  <c r="L2195" i="3"/>
  <c r="K2329" i="3"/>
  <c r="N2238" i="3"/>
  <c r="L2238" i="3"/>
  <c r="L2101" i="3"/>
  <c r="L2160" i="3" s="1"/>
  <c r="N2101" i="3"/>
  <c r="K2192" i="3"/>
  <c r="K2338" i="3"/>
  <c r="N2247" i="3"/>
  <c r="L2247" i="3"/>
  <c r="K2224" i="3"/>
  <c r="L2133" i="3"/>
  <c r="N2133" i="3"/>
  <c r="K2391" i="3"/>
  <c r="N2300" i="3"/>
  <c r="L2300" i="3"/>
  <c r="K2212" i="3"/>
  <c r="L2121" i="3"/>
  <c r="N2121" i="3"/>
  <c r="K2289" i="3"/>
  <c r="L2198" i="3"/>
  <c r="N2198" i="3"/>
  <c r="K2313" i="3"/>
  <c r="N2222" i="3"/>
  <c r="L2222" i="3"/>
  <c r="K2371" i="3"/>
  <c r="N2280" i="3"/>
  <c r="L2280" i="3"/>
  <c r="K2240" i="3"/>
  <c r="L2149" i="3"/>
  <c r="N2149" i="3"/>
  <c r="K2244" i="3"/>
  <c r="L2153" i="3"/>
  <c r="N2153" i="3"/>
  <c r="K2321" i="3"/>
  <c r="N2230" i="3"/>
  <c r="L2230" i="3"/>
  <c r="K2301" i="3"/>
  <c r="N2210" i="3"/>
  <c r="L2210" i="3"/>
  <c r="K2317" i="3"/>
  <c r="N2226" i="3"/>
  <c r="L2226" i="3"/>
  <c r="K2326" i="3"/>
  <c r="N2235" i="3"/>
  <c r="L2235" i="3"/>
  <c r="K2332" i="3"/>
  <c r="N2241" i="3"/>
  <c r="L2241" i="3"/>
  <c r="K2384" i="3"/>
  <c r="N2293" i="3"/>
  <c r="L2293" i="3"/>
  <c r="K2312" i="3"/>
  <c r="N2221" i="3"/>
  <c r="L2221" i="3"/>
  <c r="K2322" i="3"/>
  <c r="N2231" i="3"/>
  <c r="L2231" i="3"/>
  <c r="K2334" i="3"/>
  <c r="N2243" i="3"/>
  <c r="L2243" i="3"/>
  <c r="K2379" i="3"/>
  <c r="N2288" i="3"/>
  <c r="L2288" i="3"/>
  <c r="K2320" i="3"/>
  <c r="N2229" i="3"/>
  <c r="L2229" i="3"/>
  <c r="K2337" i="3"/>
  <c r="N2246" i="3"/>
  <c r="L2246" i="3"/>
  <c r="K2330" i="3"/>
  <c r="N2239" i="3"/>
  <c r="L2239" i="3"/>
  <c r="L2109" i="3"/>
  <c r="N2109" i="3"/>
  <c r="N2160" i="3" s="1"/>
  <c r="K2200" i="3"/>
  <c r="L1978" i="2"/>
  <c r="M1983" i="2" s="1"/>
  <c r="L1897" i="2"/>
  <c r="M1898" i="2" s="1"/>
  <c r="K2198" i="2"/>
  <c r="N2107" i="2"/>
  <c r="L2107" i="2"/>
  <c r="K2208" i="2"/>
  <c r="N2117" i="2"/>
  <c r="L2117" i="2"/>
  <c r="K2241" i="2"/>
  <c r="N2150" i="2"/>
  <c r="L2150" i="2"/>
  <c r="K2221" i="2"/>
  <c r="N2130" i="2"/>
  <c r="L2130" i="2"/>
  <c r="K2234" i="2"/>
  <c r="N2143" i="2"/>
  <c r="L2143" i="2"/>
  <c r="K2205" i="2"/>
  <c r="N2114" i="2"/>
  <c r="L2114" i="2"/>
  <c r="K2216" i="2"/>
  <c r="N2125" i="2"/>
  <c r="L2125" i="2"/>
  <c r="K2245" i="2"/>
  <c r="N2154" i="2"/>
  <c r="L2154" i="2"/>
  <c r="K2214" i="2"/>
  <c r="N2123" i="2"/>
  <c r="L2123" i="2"/>
  <c r="K2233" i="2"/>
  <c r="N2142" i="2"/>
  <c r="L2142" i="2"/>
  <c r="K2189" i="2"/>
  <c r="N2098" i="2"/>
  <c r="L2098" i="2"/>
  <c r="K2237" i="2"/>
  <c r="N2146" i="2"/>
  <c r="L2146" i="2"/>
  <c r="K2200" i="2"/>
  <c r="N2109" i="2"/>
  <c r="L2109" i="2"/>
  <c r="K2132" i="2"/>
  <c r="N2041" i="2"/>
  <c r="L2041" i="2"/>
  <c r="K2192" i="2"/>
  <c r="N2101" i="2"/>
  <c r="L2101" i="2"/>
  <c r="K2213" i="2"/>
  <c r="N2122" i="2"/>
  <c r="L2122" i="2"/>
  <c r="K2217" i="2"/>
  <c r="N2126" i="2"/>
  <c r="L2126" i="2"/>
  <c r="K2229" i="2"/>
  <c r="N2138" i="2"/>
  <c r="L2138" i="2"/>
  <c r="K2220" i="2"/>
  <c r="N2129" i="2"/>
  <c r="L2129" i="2"/>
  <c r="K2218" i="2"/>
  <c r="N2127" i="2"/>
  <c r="L2127" i="2"/>
  <c r="K2230" i="2"/>
  <c r="N2139" i="2"/>
  <c r="L2139" i="2"/>
  <c r="K2250" i="2"/>
  <c r="N2159" i="2"/>
  <c r="L2159" i="2"/>
  <c r="K2210" i="2"/>
  <c r="N2119" i="2"/>
  <c r="L2119" i="2"/>
  <c r="K2225" i="2"/>
  <c r="N2134" i="2"/>
  <c r="L2134" i="2"/>
  <c r="K2148" i="2"/>
  <c r="N2057" i="2"/>
  <c r="L2057" i="2"/>
  <c r="K2194" i="2"/>
  <c r="N2103" i="2"/>
  <c r="L2103" i="2"/>
  <c r="K2244" i="2"/>
  <c r="N2153" i="2"/>
  <c r="L2153" i="2"/>
  <c r="K2136" i="2"/>
  <c r="N2045" i="2"/>
  <c r="L2045" i="2"/>
  <c r="K2190" i="2"/>
  <c r="N2099" i="2"/>
  <c r="L2099" i="2"/>
  <c r="K2240" i="2"/>
  <c r="N2149" i="2"/>
  <c r="L2149" i="2"/>
  <c r="K2197" i="2"/>
  <c r="N2106" i="2"/>
  <c r="L2106" i="2"/>
  <c r="N2013" i="2"/>
  <c r="K2104" i="2"/>
  <c r="L2013" i="2"/>
  <c r="L2069" i="2" s="1"/>
  <c r="N2029" i="2"/>
  <c r="K2120" i="2"/>
  <c r="L2029" i="2"/>
  <c r="K2124" i="2"/>
  <c r="N2033" i="2"/>
  <c r="L2033" i="2"/>
  <c r="K2144" i="2"/>
  <c r="N2053" i="2"/>
  <c r="L2053" i="2"/>
  <c r="K2226" i="2"/>
  <c r="N2135" i="2"/>
  <c r="L2135" i="2"/>
  <c r="K2232" i="2"/>
  <c r="N2141" i="2"/>
  <c r="L2141" i="2"/>
  <c r="K2140" i="2"/>
  <c r="N2049" i="2"/>
  <c r="L2049" i="2"/>
  <c r="K2202" i="2"/>
  <c r="N2111" i="2"/>
  <c r="L2111" i="2"/>
  <c r="K2212" i="2"/>
  <c r="N2121" i="2"/>
  <c r="L2121" i="2"/>
  <c r="K2228" i="2"/>
  <c r="N2137" i="2"/>
  <c r="L2137" i="2"/>
  <c r="K2100" i="2"/>
  <c r="N2009" i="2"/>
  <c r="N2069" i="2" s="1"/>
  <c r="L2009" i="2"/>
  <c r="K2249" i="2"/>
  <c r="N2158" i="2"/>
  <c r="L2158" i="2"/>
  <c r="K2108" i="2"/>
  <c r="N2017" i="2"/>
  <c r="L2017" i="2"/>
  <c r="K2128" i="2"/>
  <c r="N2037" i="2"/>
  <c r="L2037" i="2"/>
  <c r="N2021" i="2"/>
  <c r="K2112" i="2"/>
  <c r="L2021" i="2"/>
  <c r="K2224" i="2"/>
  <c r="N2133" i="2"/>
  <c r="L2133" i="2"/>
  <c r="K2236" i="2"/>
  <c r="N2145" i="2"/>
  <c r="L2145" i="2"/>
  <c r="K2206" i="2"/>
  <c r="N2115" i="2"/>
  <c r="L2115" i="2"/>
  <c r="K2209" i="2"/>
  <c r="N2118" i="2"/>
  <c r="L2118" i="2"/>
  <c r="K2242" i="2"/>
  <c r="N2151" i="2"/>
  <c r="L2151" i="2"/>
  <c r="K2116" i="2"/>
  <c r="N2025" i="2"/>
  <c r="L2025" i="2"/>
  <c r="K2246" i="2"/>
  <c r="N2155" i="2"/>
  <c r="L2155" i="2"/>
  <c r="K2193" i="2"/>
  <c r="N2102" i="2"/>
  <c r="L2102" i="2"/>
  <c r="K2238" i="2"/>
  <c r="N2147" i="2"/>
  <c r="L2147" i="2"/>
  <c r="K2204" i="2"/>
  <c r="N2113" i="2"/>
  <c r="L2113" i="2"/>
  <c r="K2196" i="2"/>
  <c r="N2105" i="2"/>
  <c r="L2105" i="2"/>
  <c r="K2152" i="2"/>
  <c r="N2061" i="2"/>
  <c r="L2061" i="2"/>
  <c r="K2222" i="2"/>
  <c r="N2131" i="2"/>
  <c r="L2131" i="2"/>
  <c r="K2201" i="2"/>
  <c r="N2110" i="2"/>
  <c r="L2110" i="2"/>
  <c r="K2248" i="2"/>
  <c r="N2157" i="2"/>
  <c r="L2157" i="2"/>
  <c r="K2156" i="2"/>
  <c r="N2065" i="2"/>
  <c r="L2065" i="2"/>
  <c r="M1983" i="1"/>
  <c r="L1988" i="1"/>
  <c r="M1989" i="1" s="1"/>
  <c r="K2229" i="1"/>
  <c r="N2138" i="1"/>
  <c r="L2138" i="1"/>
  <c r="N2098" i="1"/>
  <c r="L2098" i="1"/>
  <c r="K2189" i="1"/>
  <c r="K2210" i="1"/>
  <c r="N2119" i="1"/>
  <c r="L2119" i="1"/>
  <c r="K2241" i="1"/>
  <c r="L2150" i="1"/>
  <c r="N2150" i="1"/>
  <c r="N2115" i="1"/>
  <c r="K2206" i="1"/>
  <c r="L2115" i="1"/>
  <c r="K2121" i="1"/>
  <c r="N2030" i="1"/>
  <c r="L2030" i="1"/>
  <c r="K2250" i="1"/>
  <c r="N2159" i="1"/>
  <c r="L2159" i="1"/>
  <c r="K2294" i="1"/>
  <c r="L2203" i="1"/>
  <c r="N2203" i="1"/>
  <c r="K2194" i="1"/>
  <c r="N2103" i="1"/>
  <c r="L2103" i="1"/>
  <c r="N2231" i="1"/>
  <c r="K2322" i="1"/>
  <c r="L2231" i="1"/>
  <c r="N2155" i="1"/>
  <c r="K2246" i="1"/>
  <c r="L2155" i="1"/>
  <c r="K2113" i="1"/>
  <c r="N2022" i="1"/>
  <c r="L2022" i="1"/>
  <c r="K2221" i="1"/>
  <c r="N2130" i="1"/>
  <c r="L2130" i="1"/>
  <c r="N2223" i="1"/>
  <c r="K2314" i="1"/>
  <c r="L2223" i="1"/>
  <c r="K2193" i="1"/>
  <c r="L2102" i="1"/>
  <c r="N2102" i="1"/>
  <c r="K2201" i="1"/>
  <c r="N2110" i="1"/>
  <c r="L2110" i="1"/>
  <c r="K2105" i="1"/>
  <c r="N2014" i="1"/>
  <c r="L2014" i="1"/>
  <c r="K2198" i="1"/>
  <c r="N2107" i="1"/>
  <c r="L2107" i="1"/>
  <c r="K2318" i="1"/>
  <c r="N2227" i="1"/>
  <c r="L2227" i="1"/>
  <c r="K2290" i="1"/>
  <c r="N2199" i="1"/>
  <c r="L2199" i="1"/>
  <c r="N2099" i="1"/>
  <c r="K2190" i="1"/>
  <c r="L2099" i="1"/>
  <c r="K2249" i="1"/>
  <c r="N2158" i="1"/>
  <c r="L2158" i="1"/>
  <c r="K2117" i="1"/>
  <c r="N2026" i="1"/>
  <c r="L2026" i="1"/>
  <c r="N2247" i="1"/>
  <c r="K2338" i="1"/>
  <c r="L2247" i="1"/>
  <c r="K2197" i="1"/>
  <c r="N2106" i="1"/>
  <c r="L2106" i="1"/>
  <c r="K2217" i="1"/>
  <c r="N2126" i="1"/>
  <c r="L2126" i="1"/>
  <c r="K2245" i="1"/>
  <c r="N2154" i="1"/>
  <c r="L2154" i="1"/>
  <c r="K2237" i="1"/>
  <c r="N2146" i="1"/>
  <c r="L2146" i="1"/>
  <c r="K2209" i="1"/>
  <c r="L2118" i="1"/>
  <c r="N2118" i="1"/>
  <c r="K2302" i="1"/>
  <c r="N2211" i="1"/>
  <c r="L2211" i="1"/>
  <c r="N2215" i="1"/>
  <c r="K2306" i="1"/>
  <c r="L2215" i="1"/>
  <c r="K2157" i="1"/>
  <c r="N2066" i="1"/>
  <c r="L2066" i="1"/>
  <c r="K2205" i="1"/>
  <c r="N2114" i="1"/>
  <c r="L2114" i="1"/>
  <c r="N2147" i="1"/>
  <c r="K2238" i="1"/>
  <c r="L2147" i="1"/>
  <c r="N2139" i="1"/>
  <c r="K2230" i="1"/>
  <c r="L2139" i="1"/>
  <c r="K2334" i="1"/>
  <c r="N2243" i="1"/>
  <c r="L2243" i="1"/>
  <c r="K2153" i="1"/>
  <c r="N2062" i="1"/>
  <c r="L2062" i="1"/>
  <c r="N2131" i="1"/>
  <c r="K2222" i="1"/>
  <c r="L2131" i="1"/>
  <c r="K2101" i="1"/>
  <c r="N2010" i="1"/>
  <c r="N2069" i="1" s="1"/>
  <c r="L2010" i="1"/>
  <c r="K2141" i="1"/>
  <c r="N2050" i="1"/>
  <c r="L2050" i="1"/>
  <c r="K2218" i="1"/>
  <c r="N2127" i="1"/>
  <c r="L2127" i="1"/>
  <c r="K2109" i="1"/>
  <c r="N2018" i="1"/>
  <c r="L2018" i="1"/>
  <c r="K2133" i="1"/>
  <c r="N2042" i="1"/>
  <c r="L2042" i="1"/>
  <c r="K2326" i="1"/>
  <c r="N2235" i="1"/>
  <c r="L2235" i="1"/>
  <c r="N2191" i="1"/>
  <c r="L2191" i="1"/>
  <c r="K2282" i="1"/>
  <c r="K2129" i="1"/>
  <c r="N2038" i="1"/>
  <c r="L2038" i="1"/>
  <c r="K2137" i="1"/>
  <c r="N2046" i="1"/>
  <c r="L2046" i="1"/>
  <c r="N2111" i="1"/>
  <c r="K2202" i="1"/>
  <c r="L2111" i="1"/>
  <c r="K2310" i="1"/>
  <c r="N2219" i="1"/>
  <c r="L2219" i="1"/>
  <c r="K2213" i="1"/>
  <c r="N2122" i="1"/>
  <c r="L2122" i="1"/>
  <c r="K2226" i="1"/>
  <c r="N2135" i="1"/>
  <c r="L2135" i="1"/>
  <c r="N2123" i="1"/>
  <c r="K2214" i="1"/>
  <c r="L2123" i="1"/>
  <c r="K2149" i="1"/>
  <c r="N2058" i="1"/>
  <c r="L2058" i="1"/>
  <c r="N2239" i="1"/>
  <c r="K2330" i="1"/>
  <c r="L2239" i="1"/>
  <c r="K2145" i="1"/>
  <c r="N2054" i="1"/>
  <c r="L2054" i="1"/>
  <c r="L2069" i="1" s="1"/>
  <c r="K2225" i="1"/>
  <c r="L2134" i="1"/>
  <c r="N2134" i="1"/>
  <c r="K2233" i="1"/>
  <c r="N2142" i="1"/>
  <c r="L2142" i="1"/>
  <c r="K2234" i="1"/>
  <c r="N2143" i="1"/>
  <c r="L2143" i="1"/>
  <c r="K2242" i="1"/>
  <c r="N2151" i="1"/>
  <c r="L2151" i="1"/>
  <c r="N2207" i="1"/>
  <c r="K2298" i="1"/>
  <c r="L2207" i="1"/>
  <c r="K2286" i="1"/>
  <c r="N2195" i="1"/>
  <c r="L2195" i="1"/>
  <c r="K2125" i="1"/>
  <c r="N2034" i="1"/>
  <c r="L2034" i="1"/>
  <c r="K2464" i="4" l="1"/>
  <c r="N2373" i="4"/>
  <c r="L2373" i="4"/>
  <c r="K2487" i="4"/>
  <c r="N2396" i="4"/>
  <c r="L2396" i="4"/>
  <c r="K2477" i="4"/>
  <c r="N2386" i="4"/>
  <c r="L2386" i="4"/>
  <c r="K2500" i="4"/>
  <c r="N2409" i="4"/>
  <c r="L2409" i="4"/>
  <c r="K2466" i="4"/>
  <c r="N2375" i="4"/>
  <c r="L2375" i="4"/>
  <c r="K2499" i="4"/>
  <c r="N2408" i="4"/>
  <c r="L2408" i="4"/>
  <c r="K2519" i="4"/>
  <c r="N2428" i="4"/>
  <c r="L2428" i="4"/>
  <c r="K2480" i="4"/>
  <c r="N2389" i="4"/>
  <c r="L2389" i="4"/>
  <c r="K2523" i="4"/>
  <c r="N2432" i="4"/>
  <c r="L2432" i="4"/>
  <c r="K2475" i="4"/>
  <c r="N2384" i="4"/>
  <c r="L2384" i="4"/>
  <c r="K2522" i="4"/>
  <c r="N2431" i="4"/>
  <c r="L2431" i="4"/>
  <c r="K2496" i="4"/>
  <c r="N2405" i="4"/>
  <c r="L2405" i="4"/>
  <c r="K2462" i="4"/>
  <c r="N2371" i="4"/>
  <c r="L2371" i="4"/>
  <c r="K2520" i="4"/>
  <c r="N2429" i="4"/>
  <c r="L2429" i="4"/>
  <c r="K2506" i="4"/>
  <c r="N2415" i="4"/>
  <c r="L2415" i="4"/>
  <c r="K2484" i="4"/>
  <c r="N2393" i="4"/>
  <c r="L2393" i="4"/>
  <c r="K2510" i="4"/>
  <c r="N2419" i="4"/>
  <c r="L2419" i="4"/>
  <c r="K2479" i="4"/>
  <c r="N2388" i="4"/>
  <c r="L2388" i="4"/>
  <c r="K2507" i="4"/>
  <c r="N2416" i="4"/>
  <c r="L2416" i="4"/>
  <c r="K2482" i="4"/>
  <c r="N2391" i="4"/>
  <c r="L2391" i="4"/>
  <c r="K2471" i="4"/>
  <c r="N2380" i="4"/>
  <c r="L2380" i="4"/>
  <c r="K2473" i="4"/>
  <c r="N2382" i="4"/>
  <c r="L2382" i="4"/>
  <c r="M2256" i="4"/>
  <c r="L2261" i="4"/>
  <c r="M2262" i="4" s="1"/>
  <c r="K2474" i="4"/>
  <c r="N2383" i="4"/>
  <c r="L2383" i="4"/>
  <c r="K2494" i="4"/>
  <c r="N2403" i="4"/>
  <c r="L2403" i="4"/>
  <c r="K2514" i="4"/>
  <c r="N2423" i="4"/>
  <c r="L2423" i="4"/>
  <c r="K2511" i="4"/>
  <c r="N2420" i="4"/>
  <c r="L2420" i="4"/>
  <c r="K2501" i="4"/>
  <c r="N2410" i="4"/>
  <c r="L2410" i="4"/>
  <c r="K2505" i="4"/>
  <c r="N2414" i="4"/>
  <c r="L2414" i="4"/>
  <c r="K2467" i="4"/>
  <c r="N2376" i="4"/>
  <c r="L2376" i="4"/>
  <c r="K2515" i="4"/>
  <c r="N2424" i="4"/>
  <c r="L2424" i="4"/>
  <c r="K2486" i="4"/>
  <c r="N2395" i="4"/>
  <c r="L2395" i="4"/>
  <c r="K2489" i="4"/>
  <c r="N2398" i="4"/>
  <c r="L2398" i="4"/>
  <c r="K2513" i="4"/>
  <c r="N2422" i="4"/>
  <c r="L2422" i="4"/>
  <c r="K2502" i="4"/>
  <c r="N2411" i="4"/>
  <c r="L2411" i="4"/>
  <c r="K2478" i="4"/>
  <c r="N2387" i="4"/>
  <c r="L2387" i="4"/>
  <c r="K2463" i="4"/>
  <c r="N2372" i="4"/>
  <c r="L2372" i="4"/>
  <c r="K2483" i="4"/>
  <c r="N2392" i="4"/>
  <c r="L2392" i="4"/>
  <c r="K2491" i="4"/>
  <c r="N2400" i="4"/>
  <c r="L2400" i="4"/>
  <c r="K2469" i="4"/>
  <c r="N2378" i="4"/>
  <c r="L2378" i="4"/>
  <c r="K2497" i="4"/>
  <c r="N2406" i="4"/>
  <c r="L2406" i="4"/>
  <c r="K2495" i="4"/>
  <c r="N2404" i="4"/>
  <c r="L2404" i="4"/>
  <c r="K2485" i="4"/>
  <c r="N2394" i="4"/>
  <c r="L2394" i="4"/>
  <c r="L2342" i="4"/>
  <c r="K2488" i="4"/>
  <c r="N2397" i="4"/>
  <c r="L2397" i="4"/>
  <c r="K2512" i="4"/>
  <c r="N2421" i="4"/>
  <c r="L2421" i="4"/>
  <c r="K2503" i="4"/>
  <c r="N2412" i="4"/>
  <c r="L2412" i="4"/>
  <c r="K2498" i="4"/>
  <c r="N2407" i="4"/>
  <c r="L2407" i="4"/>
  <c r="K2504" i="4"/>
  <c r="N2413" i="4"/>
  <c r="L2413" i="4"/>
  <c r="K2516" i="4"/>
  <c r="N2425" i="4"/>
  <c r="L2425" i="4"/>
  <c r="K2481" i="4"/>
  <c r="N2390" i="4"/>
  <c r="L2390" i="4"/>
  <c r="K2509" i="4"/>
  <c r="N2418" i="4"/>
  <c r="L2418" i="4"/>
  <c r="K2492" i="4"/>
  <c r="N2401" i="4"/>
  <c r="L2401" i="4"/>
  <c r="K2493" i="4"/>
  <c r="N2402" i="4"/>
  <c r="L2402" i="4"/>
  <c r="K2476" i="4"/>
  <c r="N2385" i="4"/>
  <c r="L2385" i="4"/>
  <c r="K2470" i="4"/>
  <c r="N2379" i="4"/>
  <c r="L2379" i="4"/>
  <c r="K2465" i="4"/>
  <c r="N2374" i="4"/>
  <c r="L2374" i="4"/>
  <c r="K2517" i="4"/>
  <c r="N2426" i="4"/>
  <c r="L2426" i="4"/>
  <c r="K2508" i="4"/>
  <c r="N2417" i="4"/>
  <c r="L2417" i="4"/>
  <c r="K2472" i="4"/>
  <c r="N2381" i="4"/>
  <c r="L2381" i="4"/>
  <c r="N2342" i="4"/>
  <c r="K2518" i="4"/>
  <c r="N2427" i="4"/>
  <c r="L2427" i="4"/>
  <c r="K2521" i="4"/>
  <c r="N2430" i="4"/>
  <c r="L2430" i="4"/>
  <c r="K2490" i="4"/>
  <c r="N2399" i="4"/>
  <c r="L2399" i="4"/>
  <c r="K2468" i="4"/>
  <c r="N2377" i="4"/>
  <c r="L2377" i="4"/>
  <c r="L2170" i="3"/>
  <c r="M2171" i="3" s="1"/>
  <c r="M2165" i="3"/>
  <c r="K2423" i="3"/>
  <c r="N2332" i="3"/>
  <c r="L2332" i="3"/>
  <c r="K2403" i="3"/>
  <c r="N2312" i="3"/>
  <c r="L2312" i="3"/>
  <c r="N2317" i="3"/>
  <c r="K2408" i="3"/>
  <c r="L2317" i="3"/>
  <c r="K2303" i="3"/>
  <c r="N2212" i="3"/>
  <c r="L2212" i="3"/>
  <c r="K2319" i="3"/>
  <c r="N2228" i="3"/>
  <c r="L2228" i="3"/>
  <c r="K2427" i="3"/>
  <c r="N2336" i="3"/>
  <c r="L2336" i="3"/>
  <c r="N2281" i="3"/>
  <c r="K2372" i="3"/>
  <c r="L2281" i="3"/>
  <c r="K2291" i="3"/>
  <c r="N2200" i="3"/>
  <c r="L2200" i="3"/>
  <c r="N2337" i="3"/>
  <c r="K2428" i="3"/>
  <c r="L2337" i="3"/>
  <c r="K2413" i="3"/>
  <c r="N2322" i="3"/>
  <c r="L2322" i="3"/>
  <c r="K2417" i="3"/>
  <c r="N2326" i="3"/>
  <c r="L2326" i="3"/>
  <c r="K2335" i="3"/>
  <c r="N2244" i="3"/>
  <c r="L2244" i="3"/>
  <c r="N2289" i="3"/>
  <c r="K2380" i="3"/>
  <c r="L2289" i="3"/>
  <c r="K2429" i="3"/>
  <c r="N2338" i="3"/>
  <c r="L2338" i="3"/>
  <c r="K2419" i="3"/>
  <c r="N2328" i="3"/>
  <c r="L2328" i="3"/>
  <c r="K2393" i="3"/>
  <c r="N2302" i="3"/>
  <c r="L2302" i="3"/>
  <c r="K2307" i="3"/>
  <c r="N2216" i="3"/>
  <c r="L2216" i="3"/>
  <c r="K2415" i="3"/>
  <c r="N2324" i="3"/>
  <c r="L2324" i="3"/>
  <c r="K2431" i="3"/>
  <c r="N2340" i="3"/>
  <c r="L2340" i="3"/>
  <c r="N2333" i="3"/>
  <c r="K2424" i="3"/>
  <c r="L2333" i="3"/>
  <c r="K2407" i="3"/>
  <c r="N2316" i="3"/>
  <c r="L2316" i="3"/>
  <c r="K2323" i="3"/>
  <c r="N2232" i="3"/>
  <c r="L2232" i="3"/>
  <c r="K2339" i="3"/>
  <c r="N2248" i="3"/>
  <c r="L2248" i="3"/>
  <c r="K2421" i="3"/>
  <c r="N2330" i="3"/>
  <c r="L2330" i="3"/>
  <c r="K2425" i="3"/>
  <c r="N2334" i="3"/>
  <c r="L2334" i="3"/>
  <c r="N2321" i="3"/>
  <c r="K2412" i="3"/>
  <c r="L2321" i="3"/>
  <c r="N2313" i="3"/>
  <c r="K2404" i="3"/>
  <c r="L2313" i="3"/>
  <c r="K2315" i="3"/>
  <c r="N2224" i="3"/>
  <c r="L2224" i="3"/>
  <c r="K2283" i="3"/>
  <c r="N2192" i="3"/>
  <c r="N2251" i="3" s="1"/>
  <c r="L2192" i="3"/>
  <c r="K2377" i="3"/>
  <c r="N2286" i="3"/>
  <c r="L2286" i="3"/>
  <c r="N2204" i="3"/>
  <c r="K2295" i="3"/>
  <c r="L2204" i="3"/>
  <c r="K2478" i="3"/>
  <c r="N2387" i="3"/>
  <c r="L2387" i="3"/>
  <c r="K2399" i="3"/>
  <c r="N2308" i="3"/>
  <c r="L2308" i="3"/>
  <c r="K2381" i="3"/>
  <c r="N2290" i="3"/>
  <c r="L2290" i="3"/>
  <c r="K2389" i="3"/>
  <c r="N2298" i="3"/>
  <c r="L2298" i="3"/>
  <c r="K2466" i="3"/>
  <c r="N2375" i="3"/>
  <c r="L2375" i="3"/>
  <c r="N2305" i="3"/>
  <c r="K2396" i="3"/>
  <c r="L2305" i="3"/>
  <c r="K2373" i="3"/>
  <c r="N2282" i="3"/>
  <c r="L2282" i="3"/>
  <c r="K2470" i="3"/>
  <c r="N2379" i="3"/>
  <c r="L2379" i="3"/>
  <c r="K2475" i="3"/>
  <c r="N2384" i="3"/>
  <c r="L2384" i="3"/>
  <c r="N2301" i="3"/>
  <c r="K2392" i="3"/>
  <c r="L2301" i="3"/>
  <c r="K2462" i="3"/>
  <c r="N2371" i="3"/>
  <c r="L2371" i="3"/>
  <c r="K2482" i="3"/>
  <c r="N2391" i="3"/>
  <c r="L2391" i="3"/>
  <c r="N2329" i="3"/>
  <c r="K2420" i="3"/>
  <c r="L2329" i="3"/>
  <c r="K2400" i="3"/>
  <c r="N2309" i="3"/>
  <c r="L2309" i="3"/>
  <c r="K2405" i="3"/>
  <c r="N2314" i="3"/>
  <c r="L2314" i="3"/>
  <c r="N2416" i="3"/>
  <c r="L2416" i="3"/>
  <c r="K2507" i="3"/>
  <c r="K2432" i="3"/>
  <c r="N2341" i="3"/>
  <c r="L2341" i="3"/>
  <c r="K2397" i="3"/>
  <c r="N2306" i="3"/>
  <c r="L2306" i="3"/>
  <c r="K2311" i="3"/>
  <c r="N2220" i="3"/>
  <c r="L2220" i="3"/>
  <c r="K2474" i="3"/>
  <c r="N2383" i="3"/>
  <c r="L2383" i="3"/>
  <c r="N2285" i="3"/>
  <c r="K2376" i="3"/>
  <c r="L2285" i="3"/>
  <c r="K2411" i="3"/>
  <c r="N2320" i="3"/>
  <c r="L2320" i="3"/>
  <c r="K2331" i="3"/>
  <c r="N2240" i="3"/>
  <c r="L2240" i="3"/>
  <c r="K2486" i="3"/>
  <c r="N2395" i="3"/>
  <c r="L2395" i="3"/>
  <c r="K2299" i="3"/>
  <c r="N2208" i="3"/>
  <c r="L2208" i="3"/>
  <c r="K2401" i="3"/>
  <c r="N2310" i="3"/>
  <c r="L2310" i="3"/>
  <c r="K2385" i="3"/>
  <c r="N2294" i="3"/>
  <c r="L2294" i="3"/>
  <c r="N2196" i="3"/>
  <c r="K2287" i="3"/>
  <c r="L2196" i="3"/>
  <c r="K2409" i="3"/>
  <c r="N2318" i="3"/>
  <c r="L2318" i="3"/>
  <c r="K2327" i="3"/>
  <c r="N2236" i="3"/>
  <c r="L2236" i="3"/>
  <c r="N2297" i="3"/>
  <c r="K2388" i="3"/>
  <c r="L2297" i="3"/>
  <c r="L1988" i="2"/>
  <c r="M1989" i="2" s="1"/>
  <c r="M2074" i="2"/>
  <c r="L2079" i="2"/>
  <c r="M2080" i="2" s="1"/>
  <c r="N2228" i="2"/>
  <c r="K2319" i="2"/>
  <c r="L2228" i="2"/>
  <c r="N2232" i="2"/>
  <c r="K2323" i="2"/>
  <c r="L2232" i="2"/>
  <c r="K2281" i="2"/>
  <c r="N2190" i="2"/>
  <c r="L2190" i="2"/>
  <c r="K2316" i="2"/>
  <c r="L2225" i="2"/>
  <c r="N2225" i="2"/>
  <c r="K2309" i="2"/>
  <c r="N2218" i="2"/>
  <c r="L2218" i="2"/>
  <c r="L2213" i="2"/>
  <c r="K2304" i="2"/>
  <c r="N2213" i="2"/>
  <c r="L2237" i="2"/>
  <c r="K2328" i="2"/>
  <c r="N2237" i="2"/>
  <c r="L2245" i="2"/>
  <c r="K2336" i="2"/>
  <c r="N2245" i="2"/>
  <c r="L2221" i="2"/>
  <c r="K2312" i="2"/>
  <c r="N2221" i="2"/>
  <c r="K2331" i="2"/>
  <c r="N2240" i="2"/>
  <c r="L2240" i="2"/>
  <c r="L2148" i="2"/>
  <c r="N2148" i="2"/>
  <c r="K2239" i="2"/>
  <c r="L2217" i="2"/>
  <c r="K2308" i="2"/>
  <c r="N2217" i="2"/>
  <c r="K2305" i="2"/>
  <c r="N2214" i="2"/>
  <c r="L2214" i="2"/>
  <c r="K2325" i="2"/>
  <c r="N2234" i="2"/>
  <c r="L2234" i="2"/>
  <c r="K2289" i="2"/>
  <c r="N2198" i="2"/>
  <c r="L2198" i="2"/>
  <c r="L2152" i="2"/>
  <c r="K2243" i="2"/>
  <c r="N2152" i="2"/>
  <c r="L2193" i="2"/>
  <c r="K2284" i="2"/>
  <c r="N2193" i="2"/>
  <c r="K2313" i="2"/>
  <c r="N2222" i="2"/>
  <c r="L2222" i="2"/>
  <c r="L2100" i="2"/>
  <c r="L2160" i="2" s="1"/>
  <c r="K2191" i="2"/>
  <c r="N2100" i="2"/>
  <c r="N2160" i="2" s="1"/>
  <c r="L2140" i="2"/>
  <c r="K2231" i="2"/>
  <c r="N2140" i="2"/>
  <c r="L2124" i="2"/>
  <c r="K2215" i="2"/>
  <c r="N2124" i="2"/>
  <c r="K2291" i="2"/>
  <c r="N2200" i="2"/>
  <c r="L2200" i="2"/>
  <c r="L2201" i="2"/>
  <c r="N2201" i="2"/>
  <c r="K2292" i="2"/>
  <c r="K2295" i="2"/>
  <c r="N2204" i="2"/>
  <c r="L2204" i="2"/>
  <c r="L2116" i="2"/>
  <c r="K2207" i="2"/>
  <c r="N2116" i="2"/>
  <c r="N2236" i="2"/>
  <c r="K2327" i="2"/>
  <c r="L2236" i="2"/>
  <c r="L2108" i="2"/>
  <c r="K2199" i="2"/>
  <c r="N2108" i="2"/>
  <c r="L2249" i="2"/>
  <c r="K2340" i="2"/>
  <c r="N2249" i="2"/>
  <c r="K2293" i="2"/>
  <c r="N2202" i="2"/>
  <c r="L2202" i="2"/>
  <c r="L2144" i="2"/>
  <c r="N2144" i="2"/>
  <c r="K2235" i="2"/>
  <c r="L2104" i="2"/>
  <c r="K2195" i="2"/>
  <c r="N2104" i="2"/>
  <c r="L2197" i="2"/>
  <c r="N2197" i="2"/>
  <c r="K2288" i="2"/>
  <c r="N2244" i="2"/>
  <c r="K2335" i="2"/>
  <c r="L2244" i="2"/>
  <c r="K2285" i="2"/>
  <c r="N2194" i="2"/>
  <c r="L2194" i="2"/>
  <c r="K2341" i="2"/>
  <c r="N2250" i="2"/>
  <c r="L2250" i="2"/>
  <c r="L2229" i="2"/>
  <c r="K2320" i="2"/>
  <c r="N2229" i="2"/>
  <c r="L2132" i="2"/>
  <c r="N2132" i="2"/>
  <c r="K2223" i="2"/>
  <c r="L2233" i="2"/>
  <c r="K2324" i="2"/>
  <c r="N2233" i="2"/>
  <c r="L2205" i="2"/>
  <c r="K2296" i="2"/>
  <c r="N2205" i="2"/>
  <c r="K2299" i="2"/>
  <c r="N2208" i="2"/>
  <c r="L2208" i="2"/>
  <c r="L2156" i="2"/>
  <c r="K2247" i="2"/>
  <c r="N2156" i="2"/>
  <c r="K2300" i="2"/>
  <c r="L2209" i="2"/>
  <c r="N2209" i="2"/>
  <c r="K2329" i="2"/>
  <c r="N2238" i="2"/>
  <c r="L2238" i="2"/>
  <c r="K2333" i="2"/>
  <c r="N2242" i="2"/>
  <c r="L2242" i="2"/>
  <c r="K2315" i="2"/>
  <c r="N2224" i="2"/>
  <c r="L2224" i="2"/>
  <c r="K2321" i="2"/>
  <c r="N2230" i="2"/>
  <c r="L2230" i="2"/>
  <c r="N2248" i="2"/>
  <c r="K2339" i="2"/>
  <c r="L2248" i="2"/>
  <c r="K2287" i="2"/>
  <c r="N2196" i="2"/>
  <c r="L2196" i="2"/>
  <c r="K2337" i="2"/>
  <c r="N2246" i="2"/>
  <c r="L2246" i="2"/>
  <c r="K2297" i="2"/>
  <c r="N2206" i="2"/>
  <c r="L2206" i="2"/>
  <c r="L2112" i="2"/>
  <c r="N2112" i="2"/>
  <c r="K2203" i="2"/>
  <c r="L2128" i="2"/>
  <c r="N2128" i="2"/>
  <c r="K2219" i="2"/>
  <c r="N2212" i="2"/>
  <c r="K2303" i="2"/>
  <c r="L2212" i="2"/>
  <c r="K2317" i="2"/>
  <c r="N2226" i="2"/>
  <c r="L2226" i="2"/>
  <c r="L2120" i="2"/>
  <c r="K2211" i="2"/>
  <c r="N2120" i="2"/>
  <c r="L2136" i="2"/>
  <c r="K2227" i="2"/>
  <c r="N2136" i="2"/>
  <c r="K2301" i="2"/>
  <c r="N2210" i="2"/>
  <c r="L2210" i="2"/>
  <c r="N2220" i="2"/>
  <c r="K2311" i="2"/>
  <c r="L2220" i="2"/>
  <c r="K2283" i="2"/>
  <c r="N2192" i="2"/>
  <c r="L2192" i="2"/>
  <c r="L2189" i="2"/>
  <c r="K2280" i="2"/>
  <c r="N2189" i="2"/>
  <c r="N2216" i="2"/>
  <c r="K2307" i="2"/>
  <c r="L2216" i="2"/>
  <c r="K2332" i="2"/>
  <c r="L2241" i="2"/>
  <c r="N2241" i="2"/>
  <c r="M2074" i="1"/>
  <c r="L2079" i="1"/>
  <c r="M2080" i="1" s="1"/>
  <c r="K2216" i="1"/>
  <c r="N2125" i="1"/>
  <c r="L2125" i="1"/>
  <c r="K2325" i="1"/>
  <c r="N2234" i="1"/>
  <c r="L2234" i="1"/>
  <c r="K2401" i="1"/>
  <c r="N2310" i="1"/>
  <c r="L2310" i="1"/>
  <c r="K2309" i="1"/>
  <c r="N2218" i="1"/>
  <c r="L2218" i="1"/>
  <c r="K2313" i="1"/>
  <c r="N2222" i="1"/>
  <c r="L2222" i="1"/>
  <c r="K2244" i="1"/>
  <c r="L2153" i="1"/>
  <c r="N2153" i="1"/>
  <c r="K2329" i="1"/>
  <c r="N2238" i="1"/>
  <c r="L2238" i="1"/>
  <c r="K2296" i="1"/>
  <c r="N2205" i="1"/>
  <c r="L2205" i="1"/>
  <c r="K2300" i="1"/>
  <c r="N2209" i="1"/>
  <c r="L2209" i="1"/>
  <c r="K2288" i="1"/>
  <c r="N2197" i="1"/>
  <c r="L2197" i="1"/>
  <c r="K2292" i="1"/>
  <c r="N2201" i="1"/>
  <c r="L2201" i="1"/>
  <c r="K2204" i="1"/>
  <c r="N2113" i="1"/>
  <c r="L2113" i="1"/>
  <c r="K2385" i="1"/>
  <c r="N2294" i="1"/>
  <c r="L2294" i="1"/>
  <c r="K2297" i="1"/>
  <c r="N2206" i="1"/>
  <c r="L2206" i="1"/>
  <c r="K2332" i="1"/>
  <c r="N2241" i="1"/>
  <c r="L2241" i="1"/>
  <c r="K2280" i="1"/>
  <c r="N2189" i="1"/>
  <c r="L2189" i="1"/>
  <c r="K2389" i="1"/>
  <c r="N2298" i="1"/>
  <c r="L2298" i="1"/>
  <c r="K2333" i="1"/>
  <c r="N2242" i="1"/>
  <c r="L2242" i="1"/>
  <c r="K2236" i="1"/>
  <c r="N2145" i="1"/>
  <c r="L2145" i="1"/>
  <c r="K2305" i="1"/>
  <c r="N2214" i="1"/>
  <c r="L2214" i="1"/>
  <c r="K2304" i="1"/>
  <c r="N2213" i="1"/>
  <c r="L2213" i="1"/>
  <c r="K2220" i="1"/>
  <c r="N2129" i="1"/>
  <c r="L2129" i="1"/>
  <c r="K2200" i="1"/>
  <c r="N2109" i="1"/>
  <c r="L2109" i="1"/>
  <c r="K2321" i="1"/>
  <c r="N2230" i="1"/>
  <c r="L2230" i="1"/>
  <c r="K2397" i="1"/>
  <c r="N2306" i="1"/>
  <c r="L2306" i="1"/>
  <c r="K2393" i="1"/>
  <c r="N2302" i="1"/>
  <c r="L2302" i="1"/>
  <c r="K2308" i="1"/>
  <c r="N2217" i="1"/>
  <c r="L2217" i="1"/>
  <c r="K2340" i="1"/>
  <c r="N2249" i="1"/>
  <c r="L2249" i="1"/>
  <c r="K2196" i="1"/>
  <c r="L2105" i="1"/>
  <c r="N2105" i="1"/>
  <c r="N2160" i="1" s="1"/>
  <c r="K2405" i="1"/>
  <c r="N2314" i="1"/>
  <c r="L2314" i="1"/>
  <c r="K2312" i="1"/>
  <c r="N2221" i="1"/>
  <c r="L2221" i="1"/>
  <c r="K2413" i="1"/>
  <c r="N2322" i="1"/>
  <c r="L2322" i="1"/>
  <c r="K2285" i="1"/>
  <c r="N2194" i="1"/>
  <c r="L2194" i="1"/>
  <c r="K2320" i="1"/>
  <c r="N2229" i="1"/>
  <c r="L2229" i="1"/>
  <c r="K2316" i="1"/>
  <c r="N2225" i="1"/>
  <c r="L2225" i="1"/>
  <c r="K2317" i="1"/>
  <c r="N2226" i="1"/>
  <c r="L2226" i="1"/>
  <c r="K2293" i="1"/>
  <c r="N2202" i="1"/>
  <c r="L2202" i="1"/>
  <c r="K2228" i="1"/>
  <c r="L2137" i="1"/>
  <c r="N2137" i="1"/>
  <c r="K2373" i="1"/>
  <c r="N2282" i="1"/>
  <c r="L2282" i="1"/>
  <c r="K2224" i="1"/>
  <c r="N2133" i="1"/>
  <c r="L2133" i="1"/>
  <c r="N2101" i="1"/>
  <c r="K2192" i="1"/>
  <c r="L2101" i="1"/>
  <c r="L2160" i="1" s="1"/>
  <c r="K2336" i="1"/>
  <c r="N2245" i="1"/>
  <c r="L2245" i="1"/>
  <c r="K2429" i="1"/>
  <c r="N2338" i="1"/>
  <c r="L2338" i="1"/>
  <c r="K2208" i="1"/>
  <c r="N2117" i="1"/>
  <c r="L2117" i="1"/>
  <c r="K2409" i="1"/>
  <c r="N2318" i="1"/>
  <c r="L2318" i="1"/>
  <c r="K2289" i="1"/>
  <c r="N2198" i="1"/>
  <c r="L2198" i="1"/>
  <c r="K2337" i="1"/>
  <c r="N2246" i="1"/>
  <c r="L2246" i="1"/>
  <c r="K2212" i="1"/>
  <c r="L2121" i="1"/>
  <c r="N2121" i="1"/>
  <c r="K2377" i="1"/>
  <c r="N2286" i="1"/>
  <c r="L2286" i="1"/>
  <c r="K2324" i="1"/>
  <c r="N2233" i="1"/>
  <c r="L2233" i="1"/>
  <c r="K2421" i="1"/>
  <c r="N2330" i="1"/>
  <c r="L2330" i="1"/>
  <c r="K2240" i="1"/>
  <c r="N2149" i="1"/>
  <c r="L2149" i="1"/>
  <c r="K2417" i="1"/>
  <c r="N2326" i="1"/>
  <c r="L2326" i="1"/>
  <c r="K2232" i="1"/>
  <c r="N2141" i="1"/>
  <c r="L2141" i="1"/>
  <c r="K2425" i="1"/>
  <c r="N2334" i="1"/>
  <c r="L2334" i="1"/>
  <c r="K2248" i="1"/>
  <c r="N2157" i="1"/>
  <c r="L2157" i="1"/>
  <c r="K2328" i="1"/>
  <c r="N2237" i="1"/>
  <c r="L2237" i="1"/>
  <c r="K2281" i="1"/>
  <c r="N2190" i="1"/>
  <c r="L2190" i="1"/>
  <c r="K2381" i="1"/>
  <c r="N2290" i="1"/>
  <c r="L2290" i="1"/>
  <c r="K2284" i="1"/>
  <c r="N2193" i="1"/>
  <c r="L2193" i="1"/>
  <c r="K2341" i="1"/>
  <c r="N2250" i="1"/>
  <c r="L2250" i="1"/>
  <c r="K2301" i="1"/>
  <c r="N2210" i="1"/>
  <c r="L2210" i="1"/>
  <c r="K2559" i="4" l="1"/>
  <c r="N2468" i="4"/>
  <c r="L2468" i="4"/>
  <c r="K2599" i="4"/>
  <c r="N2508" i="4"/>
  <c r="L2508" i="4"/>
  <c r="N2476" i="4"/>
  <c r="L2476" i="4"/>
  <c r="K2567" i="4"/>
  <c r="N2481" i="4"/>
  <c r="L2481" i="4"/>
  <c r="K2572" i="4"/>
  <c r="K2594" i="4"/>
  <c r="N2503" i="4"/>
  <c r="L2503" i="4"/>
  <c r="K2588" i="4"/>
  <c r="N2497" i="4"/>
  <c r="L2497" i="4"/>
  <c r="N2463" i="4"/>
  <c r="K2554" i="4"/>
  <c r="L2463" i="4"/>
  <c r="K2580" i="4"/>
  <c r="N2489" i="4"/>
  <c r="L2489" i="4"/>
  <c r="K2596" i="4"/>
  <c r="N2505" i="4"/>
  <c r="L2505" i="4"/>
  <c r="K2585" i="4"/>
  <c r="N2494" i="4"/>
  <c r="L2494" i="4"/>
  <c r="K2564" i="4"/>
  <c r="N2473" i="4"/>
  <c r="L2473" i="4"/>
  <c r="N2479" i="4"/>
  <c r="K2570" i="4"/>
  <c r="L2479" i="4"/>
  <c r="K2611" i="4"/>
  <c r="N2520" i="4"/>
  <c r="L2520" i="4"/>
  <c r="K2566" i="4"/>
  <c r="N2475" i="4"/>
  <c r="L2475" i="4"/>
  <c r="K2590" i="4"/>
  <c r="N2499" i="4"/>
  <c r="L2499" i="4"/>
  <c r="K2578" i="4"/>
  <c r="N2487" i="4"/>
  <c r="L2487" i="4"/>
  <c r="K2609" i="4"/>
  <c r="N2518" i="4"/>
  <c r="L2518" i="4"/>
  <c r="K2563" i="4"/>
  <c r="N2472" i="4"/>
  <c r="L2472" i="4"/>
  <c r="K2561" i="4"/>
  <c r="N2470" i="4"/>
  <c r="L2470" i="4"/>
  <c r="K2600" i="4"/>
  <c r="N2509" i="4"/>
  <c r="L2509" i="4"/>
  <c r="K2589" i="4"/>
  <c r="N2498" i="4"/>
  <c r="L2498" i="4"/>
  <c r="K2586" i="4"/>
  <c r="N2495" i="4"/>
  <c r="L2495" i="4"/>
  <c r="K2574" i="4"/>
  <c r="N2483" i="4"/>
  <c r="L2483" i="4"/>
  <c r="K2604" i="4"/>
  <c r="N2513" i="4"/>
  <c r="L2513" i="4"/>
  <c r="K2558" i="4"/>
  <c r="N2467" i="4"/>
  <c r="L2467" i="4"/>
  <c r="K2605" i="4"/>
  <c r="N2514" i="4"/>
  <c r="L2514" i="4"/>
  <c r="K2598" i="4"/>
  <c r="N2507" i="4"/>
  <c r="L2507" i="4"/>
  <c r="K2597" i="4"/>
  <c r="N2506" i="4"/>
  <c r="L2506" i="4"/>
  <c r="L2433" i="4"/>
  <c r="K2613" i="4"/>
  <c r="N2522" i="4"/>
  <c r="L2522" i="4"/>
  <c r="K2610" i="4"/>
  <c r="N2519" i="4"/>
  <c r="L2519" i="4"/>
  <c r="N2477" i="4"/>
  <c r="L2477" i="4"/>
  <c r="K2568" i="4"/>
  <c r="K2612" i="4"/>
  <c r="N2521" i="4"/>
  <c r="L2521" i="4"/>
  <c r="N2465" i="4"/>
  <c r="L2465" i="4"/>
  <c r="K2556" i="4"/>
  <c r="N2492" i="4"/>
  <c r="K2583" i="4"/>
  <c r="L2492" i="4"/>
  <c r="K2595" i="4"/>
  <c r="N2504" i="4"/>
  <c r="L2504" i="4"/>
  <c r="K2579" i="4"/>
  <c r="N2488" i="4"/>
  <c r="L2488" i="4"/>
  <c r="N2485" i="4"/>
  <c r="L2485" i="4"/>
  <c r="K2576" i="4"/>
  <c r="K2582" i="4"/>
  <c r="N2491" i="4"/>
  <c r="L2491" i="4"/>
  <c r="K2593" i="4"/>
  <c r="N2502" i="4"/>
  <c r="L2502" i="4"/>
  <c r="K2606" i="4"/>
  <c r="N2515" i="4"/>
  <c r="L2515" i="4"/>
  <c r="K2602" i="4"/>
  <c r="N2511" i="4"/>
  <c r="L2511" i="4"/>
  <c r="K2573" i="4"/>
  <c r="N2482" i="4"/>
  <c r="L2482" i="4"/>
  <c r="N2484" i="4"/>
  <c r="K2575" i="4"/>
  <c r="L2484" i="4"/>
  <c r="N2433" i="4"/>
  <c r="K2587" i="4"/>
  <c r="N2496" i="4"/>
  <c r="L2496" i="4"/>
  <c r="N2480" i="4"/>
  <c r="K2571" i="4"/>
  <c r="L2480" i="4"/>
  <c r="K2591" i="4"/>
  <c r="N2500" i="4"/>
  <c r="L2500" i="4"/>
  <c r="K2581" i="4"/>
  <c r="N2490" i="4"/>
  <c r="L2490" i="4"/>
  <c r="K2608" i="4"/>
  <c r="N2517" i="4"/>
  <c r="L2517" i="4"/>
  <c r="N2493" i="4"/>
  <c r="L2493" i="4"/>
  <c r="K2584" i="4"/>
  <c r="K2607" i="4"/>
  <c r="N2516" i="4"/>
  <c r="L2516" i="4"/>
  <c r="K2603" i="4"/>
  <c r="N2512" i="4"/>
  <c r="L2512" i="4"/>
  <c r="M2347" i="4"/>
  <c r="L2352" i="4"/>
  <c r="M2353" i="4" s="1"/>
  <c r="N2469" i="4"/>
  <c r="K2560" i="4"/>
  <c r="L2469" i="4"/>
  <c r="K2569" i="4"/>
  <c r="N2478" i="4"/>
  <c r="L2478" i="4"/>
  <c r="K2577" i="4"/>
  <c r="N2486" i="4"/>
  <c r="L2486" i="4"/>
  <c r="K2592" i="4"/>
  <c r="N2501" i="4"/>
  <c r="L2501" i="4"/>
  <c r="K2565" i="4"/>
  <c r="N2474" i="4"/>
  <c r="L2474" i="4"/>
  <c r="K2562" i="4"/>
  <c r="N2471" i="4"/>
  <c r="L2471" i="4"/>
  <c r="K2601" i="4"/>
  <c r="N2510" i="4"/>
  <c r="L2510" i="4"/>
  <c r="K2553" i="4"/>
  <c r="N2462" i="4"/>
  <c r="L2462" i="4"/>
  <c r="K2614" i="4"/>
  <c r="N2523" i="4"/>
  <c r="L2523" i="4"/>
  <c r="K2557" i="4"/>
  <c r="N2466" i="4"/>
  <c r="L2466" i="4"/>
  <c r="N2464" i="4"/>
  <c r="K2555" i="4"/>
  <c r="L2464" i="4"/>
  <c r="K2577" i="3"/>
  <c r="N2486" i="3"/>
  <c r="L2486" i="3"/>
  <c r="K2467" i="3"/>
  <c r="N2376" i="3"/>
  <c r="L2376" i="3"/>
  <c r="K2561" i="3"/>
  <c r="N2470" i="3"/>
  <c r="L2470" i="3"/>
  <c r="L2251" i="3"/>
  <c r="K2414" i="3"/>
  <c r="N2323" i="3"/>
  <c r="L2323" i="3"/>
  <c r="K2506" i="3"/>
  <c r="N2415" i="3"/>
  <c r="L2415" i="3"/>
  <c r="N2429" i="3"/>
  <c r="K2520" i="3"/>
  <c r="L2429" i="3"/>
  <c r="K2410" i="3"/>
  <c r="N2319" i="3"/>
  <c r="L2319" i="3"/>
  <c r="K2514" i="3"/>
  <c r="N2423" i="3"/>
  <c r="L2423" i="3"/>
  <c r="K2500" i="3"/>
  <c r="N2409" i="3"/>
  <c r="L2409" i="3"/>
  <c r="K2390" i="3"/>
  <c r="N2299" i="3"/>
  <c r="L2299" i="3"/>
  <c r="K2523" i="3"/>
  <c r="N2432" i="3"/>
  <c r="L2432" i="3"/>
  <c r="K2483" i="3"/>
  <c r="N2392" i="3"/>
  <c r="L2392" i="3"/>
  <c r="K2566" i="3"/>
  <c r="N2475" i="3"/>
  <c r="L2475" i="3"/>
  <c r="K2487" i="3"/>
  <c r="N2396" i="3"/>
  <c r="L2396" i="3"/>
  <c r="K2557" i="3"/>
  <c r="N2466" i="3"/>
  <c r="L2466" i="3"/>
  <c r="K2569" i="3"/>
  <c r="N2478" i="3"/>
  <c r="L2478" i="3"/>
  <c r="K2406" i="3"/>
  <c r="N2315" i="3"/>
  <c r="L2315" i="3"/>
  <c r="K2430" i="3"/>
  <c r="N2339" i="3"/>
  <c r="L2339" i="3"/>
  <c r="N2424" i="3"/>
  <c r="L2424" i="3"/>
  <c r="K2515" i="3"/>
  <c r="K2522" i="3"/>
  <c r="N2431" i="3"/>
  <c r="L2431" i="3"/>
  <c r="K2510" i="3"/>
  <c r="N2419" i="3"/>
  <c r="L2419" i="3"/>
  <c r="K2504" i="3"/>
  <c r="N2413" i="3"/>
  <c r="L2413" i="3"/>
  <c r="K2463" i="3"/>
  <c r="N2372" i="3"/>
  <c r="L2372" i="3"/>
  <c r="K2518" i="3"/>
  <c r="N2427" i="3"/>
  <c r="L2427" i="3"/>
  <c r="K2499" i="3"/>
  <c r="N2408" i="3"/>
  <c r="L2408" i="3"/>
  <c r="K2494" i="3"/>
  <c r="N2403" i="3"/>
  <c r="L2403" i="3"/>
  <c r="K2573" i="3"/>
  <c r="N2482" i="3"/>
  <c r="L2482" i="3"/>
  <c r="K2479" i="3"/>
  <c r="N2388" i="3"/>
  <c r="L2388" i="3"/>
  <c r="K2418" i="3"/>
  <c r="N2327" i="3"/>
  <c r="L2327" i="3"/>
  <c r="K2492" i="3"/>
  <c r="N2401" i="3"/>
  <c r="L2401" i="3"/>
  <c r="K2502" i="3"/>
  <c r="N2411" i="3"/>
  <c r="L2411" i="3"/>
  <c r="K2488" i="3"/>
  <c r="N2397" i="3"/>
  <c r="L2397" i="3"/>
  <c r="K2598" i="3"/>
  <c r="N2507" i="3"/>
  <c r="L2507" i="3"/>
  <c r="K2491" i="3"/>
  <c r="N2400" i="3"/>
  <c r="L2400" i="3"/>
  <c r="K2490" i="3"/>
  <c r="N2399" i="3"/>
  <c r="L2399" i="3"/>
  <c r="K2374" i="3"/>
  <c r="N2283" i="3"/>
  <c r="N2342" i="3" s="1"/>
  <c r="L2283" i="3"/>
  <c r="L2342" i="3" s="1"/>
  <c r="N2421" i="3"/>
  <c r="K2512" i="3"/>
  <c r="L2421" i="3"/>
  <c r="K2484" i="3"/>
  <c r="N2393" i="3"/>
  <c r="L2393" i="3"/>
  <c r="K2471" i="3"/>
  <c r="N2380" i="3"/>
  <c r="L2380" i="3"/>
  <c r="N2417" i="3"/>
  <c r="K2508" i="3"/>
  <c r="L2417" i="3"/>
  <c r="K2565" i="3"/>
  <c r="N2474" i="3"/>
  <c r="L2474" i="3"/>
  <c r="K2511" i="3"/>
  <c r="N2420" i="3"/>
  <c r="L2420" i="3"/>
  <c r="K2480" i="3"/>
  <c r="N2389" i="3"/>
  <c r="L2389" i="3"/>
  <c r="K2378" i="3"/>
  <c r="N2287" i="3"/>
  <c r="L2287" i="3"/>
  <c r="K2476" i="3"/>
  <c r="N2385" i="3"/>
  <c r="L2385" i="3"/>
  <c r="K2422" i="3"/>
  <c r="N2331" i="3"/>
  <c r="L2331" i="3"/>
  <c r="K2402" i="3"/>
  <c r="N2311" i="3"/>
  <c r="L2311" i="3"/>
  <c r="K2496" i="3"/>
  <c r="N2405" i="3"/>
  <c r="L2405" i="3"/>
  <c r="K2553" i="3"/>
  <c r="N2462" i="3"/>
  <c r="L2462" i="3"/>
  <c r="K2464" i="3"/>
  <c r="N2373" i="3"/>
  <c r="L2373" i="3"/>
  <c r="K2472" i="3"/>
  <c r="N2381" i="3"/>
  <c r="L2381" i="3"/>
  <c r="K2386" i="3"/>
  <c r="N2295" i="3"/>
  <c r="L2295" i="3"/>
  <c r="K2468" i="3"/>
  <c r="N2377" i="3"/>
  <c r="L2377" i="3"/>
  <c r="K2495" i="3"/>
  <c r="N2404" i="3"/>
  <c r="L2404" i="3"/>
  <c r="K2503" i="3"/>
  <c r="N2412" i="3"/>
  <c r="L2412" i="3"/>
  <c r="N2425" i="3"/>
  <c r="K2516" i="3"/>
  <c r="L2425" i="3"/>
  <c r="K2498" i="3"/>
  <c r="N2407" i="3"/>
  <c r="L2407" i="3"/>
  <c r="K2398" i="3"/>
  <c r="N2307" i="3"/>
  <c r="L2307" i="3"/>
  <c r="K2426" i="3"/>
  <c r="N2335" i="3"/>
  <c r="L2335" i="3"/>
  <c r="K2519" i="3"/>
  <c r="N2428" i="3"/>
  <c r="L2428" i="3"/>
  <c r="K2382" i="3"/>
  <c r="N2291" i="3"/>
  <c r="L2291" i="3"/>
  <c r="K2394" i="3"/>
  <c r="N2303" i="3"/>
  <c r="L2303" i="3"/>
  <c r="M2165" i="2"/>
  <c r="L2170" i="2"/>
  <c r="M2171" i="2" s="1"/>
  <c r="K2408" i="2"/>
  <c r="N2317" i="2"/>
  <c r="L2317" i="2"/>
  <c r="N2297" i="2"/>
  <c r="K2388" i="2"/>
  <c r="L2297" i="2"/>
  <c r="K2430" i="2"/>
  <c r="N2339" i="2"/>
  <c r="L2339" i="2"/>
  <c r="N2321" i="2"/>
  <c r="K2412" i="2"/>
  <c r="L2321" i="2"/>
  <c r="N2300" i="2"/>
  <c r="K2391" i="2"/>
  <c r="L2300" i="2"/>
  <c r="K2383" i="2"/>
  <c r="N2292" i="2"/>
  <c r="L2292" i="2"/>
  <c r="K2403" i="2"/>
  <c r="N2312" i="2"/>
  <c r="L2312" i="2"/>
  <c r="N2316" i="2"/>
  <c r="K2407" i="2"/>
  <c r="L2316" i="2"/>
  <c r="K2410" i="2"/>
  <c r="N2319" i="2"/>
  <c r="L2319" i="2"/>
  <c r="K2371" i="2"/>
  <c r="N2280" i="2"/>
  <c r="L2280" i="2"/>
  <c r="K2374" i="2"/>
  <c r="N2283" i="2"/>
  <c r="L2283" i="2"/>
  <c r="K2318" i="2"/>
  <c r="N2227" i="2"/>
  <c r="L2227" i="2"/>
  <c r="N2329" i="2"/>
  <c r="L2329" i="2"/>
  <c r="K2420" i="2"/>
  <c r="N2285" i="2"/>
  <c r="K2376" i="2"/>
  <c r="L2285" i="2"/>
  <c r="N2288" i="2"/>
  <c r="K2379" i="2"/>
  <c r="L2288" i="2"/>
  <c r="K2286" i="2"/>
  <c r="N2195" i="2"/>
  <c r="L2195" i="2"/>
  <c r="K2290" i="2"/>
  <c r="N2199" i="2"/>
  <c r="L2199" i="2"/>
  <c r="K2382" i="2"/>
  <c r="N2291" i="2"/>
  <c r="L2291" i="2"/>
  <c r="K2282" i="2"/>
  <c r="N2191" i="2"/>
  <c r="N2251" i="2" s="1"/>
  <c r="L2191" i="2"/>
  <c r="L2251" i="2" s="1"/>
  <c r="N2313" i="2"/>
  <c r="L2313" i="2"/>
  <c r="K2404" i="2"/>
  <c r="K2416" i="2"/>
  <c r="N2325" i="2"/>
  <c r="L2325" i="2"/>
  <c r="K2330" i="2"/>
  <c r="N2239" i="2"/>
  <c r="L2239" i="2"/>
  <c r="K2395" i="2"/>
  <c r="N2304" i="2"/>
  <c r="L2304" i="2"/>
  <c r="K2400" i="2"/>
  <c r="N2309" i="2"/>
  <c r="L2309" i="2"/>
  <c r="K2414" i="2"/>
  <c r="N2323" i="2"/>
  <c r="L2323" i="2"/>
  <c r="K2398" i="2"/>
  <c r="N2307" i="2"/>
  <c r="L2307" i="2"/>
  <c r="K2394" i="2"/>
  <c r="N2303" i="2"/>
  <c r="L2303" i="2"/>
  <c r="K2378" i="2"/>
  <c r="N2287" i="2"/>
  <c r="L2287" i="2"/>
  <c r="K2424" i="2"/>
  <c r="N2333" i="2"/>
  <c r="L2333" i="2"/>
  <c r="N2247" i="2"/>
  <c r="K2338" i="2"/>
  <c r="L2247" i="2"/>
  <c r="K2390" i="2"/>
  <c r="N2299" i="2"/>
  <c r="L2299" i="2"/>
  <c r="K2314" i="2"/>
  <c r="N2223" i="2"/>
  <c r="L2223" i="2"/>
  <c r="N2320" i="2"/>
  <c r="K2411" i="2"/>
  <c r="L2320" i="2"/>
  <c r="K2432" i="2"/>
  <c r="N2341" i="2"/>
  <c r="L2341" i="2"/>
  <c r="K2431" i="2"/>
  <c r="N2340" i="2"/>
  <c r="L2340" i="2"/>
  <c r="N2231" i="2"/>
  <c r="K2322" i="2"/>
  <c r="L2231" i="2"/>
  <c r="K2334" i="2"/>
  <c r="N2243" i="2"/>
  <c r="L2243" i="2"/>
  <c r="N2289" i="2"/>
  <c r="K2380" i="2"/>
  <c r="L2289" i="2"/>
  <c r="K2422" i="2"/>
  <c r="N2331" i="2"/>
  <c r="L2331" i="2"/>
  <c r="N2328" i="2"/>
  <c r="K2419" i="2"/>
  <c r="L2328" i="2"/>
  <c r="K2423" i="2"/>
  <c r="N2332" i="2"/>
  <c r="L2332" i="2"/>
  <c r="K2302" i="2"/>
  <c r="N2211" i="2"/>
  <c r="L2211" i="2"/>
  <c r="N2219" i="2"/>
  <c r="K2310" i="2"/>
  <c r="L2219" i="2"/>
  <c r="K2387" i="2"/>
  <c r="N2296" i="2"/>
  <c r="L2296" i="2"/>
  <c r="K2384" i="2"/>
  <c r="N2293" i="2"/>
  <c r="L2293" i="2"/>
  <c r="K2418" i="2"/>
  <c r="N2327" i="2"/>
  <c r="L2327" i="2"/>
  <c r="K2396" i="2"/>
  <c r="N2305" i="2"/>
  <c r="L2305" i="2"/>
  <c r="K2402" i="2"/>
  <c r="N2311" i="2"/>
  <c r="L2311" i="2"/>
  <c r="K2392" i="2"/>
  <c r="N2301" i="2"/>
  <c r="L2301" i="2"/>
  <c r="K2294" i="2"/>
  <c r="N2203" i="2"/>
  <c r="L2203" i="2"/>
  <c r="N2337" i="2"/>
  <c r="L2337" i="2"/>
  <c r="K2428" i="2"/>
  <c r="K2406" i="2"/>
  <c r="N2315" i="2"/>
  <c r="L2315" i="2"/>
  <c r="K2415" i="2"/>
  <c r="N2324" i="2"/>
  <c r="L2324" i="2"/>
  <c r="K2426" i="2"/>
  <c r="N2335" i="2"/>
  <c r="L2335" i="2"/>
  <c r="N2235" i="2"/>
  <c r="K2326" i="2"/>
  <c r="L2235" i="2"/>
  <c r="K2298" i="2"/>
  <c r="N2207" i="2"/>
  <c r="L2207" i="2"/>
  <c r="K2386" i="2"/>
  <c r="N2295" i="2"/>
  <c r="L2295" i="2"/>
  <c r="N2215" i="2"/>
  <c r="K2306" i="2"/>
  <c r="L2215" i="2"/>
  <c r="N2284" i="2"/>
  <c r="K2375" i="2"/>
  <c r="L2284" i="2"/>
  <c r="K2399" i="2"/>
  <c r="N2308" i="2"/>
  <c r="L2308" i="2"/>
  <c r="N2336" i="2"/>
  <c r="K2427" i="2"/>
  <c r="L2336" i="2"/>
  <c r="N2281" i="2"/>
  <c r="K2372" i="2"/>
  <c r="L2281" i="2"/>
  <c r="M2165" i="1"/>
  <c r="L2170" i="1"/>
  <c r="M2171" i="1" s="1"/>
  <c r="K2392" i="1"/>
  <c r="L2301" i="1"/>
  <c r="N2301" i="1"/>
  <c r="N2281" i="1"/>
  <c r="K2372" i="1"/>
  <c r="L2281" i="1"/>
  <c r="N2232" i="1"/>
  <c r="L2232" i="1"/>
  <c r="K2323" i="1"/>
  <c r="K2415" i="1"/>
  <c r="N2324" i="1"/>
  <c r="L2324" i="1"/>
  <c r="K2500" i="1"/>
  <c r="N2409" i="1"/>
  <c r="L2409" i="1"/>
  <c r="K2384" i="1"/>
  <c r="L2293" i="1"/>
  <c r="N2293" i="1"/>
  <c r="K2504" i="1"/>
  <c r="N2413" i="1"/>
  <c r="L2413" i="1"/>
  <c r="K2431" i="1"/>
  <c r="N2340" i="1"/>
  <c r="L2340" i="1"/>
  <c r="N2321" i="1"/>
  <c r="K2412" i="1"/>
  <c r="L2321" i="1"/>
  <c r="N2305" i="1"/>
  <c r="K2396" i="1"/>
  <c r="L2305" i="1"/>
  <c r="N2280" i="1"/>
  <c r="K2371" i="1"/>
  <c r="L2280" i="1"/>
  <c r="K2295" i="1"/>
  <c r="L2204" i="1"/>
  <c r="N2204" i="1"/>
  <c r="N2296" i="1"/>
  <c r="K2387" i="1"/>
  <c r="L2296" i="1"/>
  <c r="K2400" i="1"/>
  <c r="L2309" i="1"/>
  <c r="N2309" i="1"/>
  <c r="K2472" i="1"/>
  <c r="N2381" i="1"/>
  <c r="L2381" i="1"/>
  <c r="K2516" i="1"/>
  <c r="N2425" i="1"/>
  <c r="L2425" i="1"/>
  <c r="K2512" i="1"/>
  <c r="N2421" i="1"/>
  <c r="L2421" i="1"/>
  <c r="N2289" i="1"/>
  <c r="K2380" i="1"/>
  <c r="L2289" i="1"/>
  <c r="N2336" i="1"/>
  <c r="K2427" i="1"/>
  <c r="L2336" i="1"/>
  <c r="K2319" i="1"/>
  <c r="N2228" i="1"/>
  <c r="L2228" i="1"/>
  <c r="N2320" i="1"/>
  <c r="K2411" i="1"/>
  <c r="L2320" i="1"/>
  <c r="K2376" i="1"/>
  <c r="L2285" i="1"/>
  <c r="N2285" i="1"/>
  <c r="K2287" i="1"/>
  <c r="L2196" i="1"/>
  <c r="N2196" i="1"/>
  <c r="K2488" i="1"/>
  <c r="N2397" i="1"/>
  <c r="L2397" i="1"/>
  <c r="N2304" i="1"/>
  <c r="K2395" i="1"/>
  <c r="L2304" i="1"/>
  <c r="K2480" i="1"/>
  <c r="N2389" i="1"/>
  <c r="L2389" i="1"/>
  <c r="K2476" i="1"/>
  <c r="N2385" i="1"/>
  <c r="L2385" i="1"/>
  <c r="K2391" i="1"/>
  <c r="N2300" i="1"/>
  <c r="L2300" i="1"/>
  <c r="N2313" i="1"/>
  <c r="K2404" i="1"/>
  <c r="L2313" i="1"/>
  <c r="N2216" i="1"/>
  <c r="L2216" i="1"/>
  <c r="K2307" i="1"/>
  <c r="K2375" i="1"/>
  <c r="N2284" i="1"/>
  <c r="L2284" i="1"/>
  <c r="N2248" i="1"/>
  <c r="L2248" i="1"/>
  <c r="K2339" i="1"/>
  <c r="N2240" i="1"/>
  <c r="L2240" i="1"/>
  <c r="K2331" i="1"/>
  <c r="N2337" i="1"/>
  <c r="K2428" i="1"/>
  <c r="L2337" i="1"/>
  <c r="K2520" i="1"/>
  <c r="N2429" i="1"/>
  <c r="L2429" i="1"/>
  <c r="K2464" i="1"/>
  <c r="N2373" i="1"/>
  <c r="L2373" i="1"/>
  <c r="K2407" i="1"/>
  <c r="N2316" i="1"/>
  <c r="L2316" i="1"/>
  <c r="K2496" i="1"/>
  <c r="N2405" i="1"/>
  <c r="L2405" i="1"/>
  <c r="K2484" i="1"/>
  <c r="N2393" i="1"/>
  <c r="L2393" i="1"/>
  <c r="K2311" i="1"/>
  <c r="L2220" i="1"/>
  <c r="N2220" i="1"/>
  <c r="K2424" i="1"/>
  <c r="L2333" i="1"/>
  <c r="N2333" i="1"/>
  <c r="N2297" i="1"/>
  <c r="K2388" i="1"/>
  <c r="L2297" i="1"/>
  <c r="N2288" i="1"/>
  <c r="K2379" i="1"/>
  <c r="L2288" i="1"/>
  <c r="K2335" i="1"/>
  <c r="N2244" i="1"/>
  <c r="L2244" i="1"/>
  <c r="K2416" i="1"/>
  <c r="L2325" i="1"/>
  <c r="N2325" i="1"/>
  <c r="K2432" i="1"/>
  <c r="L2341" i="1"/>
  <c r="N2341" i="1"/>
  <c r="N2328" i="1"/>
  <c r="K2419" i="1"/>
  <c r="L2328" i="1"/>
  <c r="K2508" i="1"/>
  <c r="N2417" i="1"/>
  <c r="L2417" i="1"/>
  <c r="K2468" i="1"/>
  <c r="N2377" i="1"/>
  <c r="L2377" i="1"/>
  <c r="K2303" i="1"/>
  <c r="N2212" i="1"/>
  <c r="L2212" i="1"/>
  <c r="N2208" i="1"/>
  <c r="L2208" i="1"/>
  <c r="K2299" i="1"/>
  <c r="N2192" i="1"/>
  <c r="N2251" i="1" s="1"/>
  <c r="L2192" i="1"/>
  <c r="L2251" i="1" s="1"/>
  <c r="K2283" i="1"/>
  <c r="N2224" i="1"/>
  <c r="L2224" i="1"/>
  <c r="K2315" i="1"/>
  <c r="K2408" i="1"/>
  <c r="L2317" i="1"/>
  <c r="N2317" i="1"/>
  <c r="N2312" i="1"/>
  <c r="K2403" i="1"/>
  <c r="L2312" i="1"/>
  <c r="K2399" i="1"/>
  <c r="N2308" i="1"/>
  <c r="L2308" i="1"/>
  <c r="L2200" i="1"/>
  <c r="K2291" i="1"/>
  <c r="N2200" i="1"/>
  <c r="K2327" i="1"/>
  <c r="L2236" i="1"/>
  <c r="N2236" i="1"/>
  <c r="K2423" i="1"/>
  <c r="N2332" i="1"/>
  <c r="L2332" i="1"/>
  <c r="K2383" i="1"/>
  <c r="N2292" i="1"/>
  <c r="L2292" i="1"/>
  <c r="N2329" i="1"/>
  <c r="K2420" i="1"/>
  <c r="L2329" i="1"/>
  <c r="N2401" i="1"/>
  <c r="K2492" i="1"/>
  <c r="L2401" i="1"/>
  <c r="N2524" i="4" l="1"/>
  <c r="K2692" i="4"/>
  <c r="N2601" i="4"/>
  <c r="L2601" i="4"/>
  <c r="K2668" i="4"/>
  <c r="N2577" i="4"/>
  <c r="L2577" i="4"/>
  <c r="K2699" i="4"/>
  <c r="N2608" i="4"/>
  <c r="L2608" i="4"/>
  <c r="K2662" i="4"/>
  <c r="N2571" i="4"/>
  <c r="L2571" i="4"/>
  <c r="L2587" i="4"/>
  <c r="K2678" i="4"/>
  <c r="N2587" i="4"/>
  <c r="K2684" i="4"/>
  <c r="N2593" i="4"/>
  <c r="L2593" i="4"/>
  <c r="K2667" i="4"/>
  <c r="N2576" i="4"/>
  <c r="L2576" i="4"/>
  <c r="L2595" i="4"/>
  <c r="K2686" i="4"/>
  <c r="N2595" i="4"/>
  <c r="K2647" i="4"/>
  <c r="N2556" i="4"/>
  <c r="L2556" i="4"/>
  <c r="K2696" i="4"/>
  <c r="N2605" i="4"/>
  <c r="L2605" i="4"/>
  <c r="K2677" i="4"/>
  <c r="N2586" i="4"/>
  <c r="L2586" i="4"/>
  <c r="K2654" i="4"/>
  <c r="N2563" i="4"/>
  <c r="L2563" i="4"/>
  <c r="K2657" i="4"/>
  <c r="N2566" i="4"/>
  <c r="L2566" i="4"/>
  <c r="K2676" i="4"/>
  <c r="N2585" i="4"/>
  <c r="L2585" i="4"/>
  <c r="K2645" i="4"/>
  <c r="N2554" i="4"/>
  <c r="L2554" i="4"/>
  <c r="K2679" i="4"/>
  <c r="N2588" i="4"/>
  <c r="L2588" i="4"/>
  <c r="K2663" i="4"/>
  <c r="N2572" i="4"/>
  <c r="L2572" i="4"/>
  <c r="L2599" i="4"/>
  <c r="K2690" i="4"/>
  <c r="N2599" i="4"/>
  <c r="K2644" i="4"/>
  <c r="N2553" i="4"/>
  <c r="L2553" i="4"/>
  <c r="K2683" i="4"/>
  <c r="N2592" i="4"/>
  <c r="L2592" i="4"/>
  <c r="K2651" i="4"/>
  <c r="N2560" i="4"/>
  <c r="L2560" i="4"/>
  <c r="K2697" i="4"/>
  <c r="N2606" i="4"/>
  <c r="L2606" i="4"/>
  <c r="K2670" i="4"/>
  <c r="N2579" i="4"/>
  <c r="L2579" i="4"/>
  <c r="K2703" i="4"/>
  <c r="N2612" i="4"/>
  <c r="L2612" i="4"/>
  <c r="K2689" i="4"/>
  <c r="N2598" i="4"/>
  <c r="L2598" i="4"/>
  <c r="K2665" i="4"/>
  <c r="N2574" i="4"/>
  <c r="L2574" i="4"/>
  <c r="K2652" i="4"/>
  <c r="N2561" i="4"/>
  <c r="L2561" i="4"/>
  <c r="K2681" i="4"/>
  <c r="N2590" i="4"/>
  <c r="L2590" i="4"/>
  <c r="K2661" i="4"/>
  <c r="N2570" i="4"/>
  <c r="L2570" i="4"/>
  <c r="K2655" i="4"/>
  <c r="N2564" i="4"/>
  <c r="L2564" i="4"/>
  <c r="K2705" i="4"/>
  <c r="N2614" i="4"/>
  <c r="L2614" i="4"/>
  <c r="K2656" i="4"/>
  <c r="L2565" i="4"/>
  <c r="N2565" i="4"/>
  <c r="L2607" i="4"/>
  <c r="K2698" i="4"/>
  <c r="N2607" i="4"/>
  <c r="L2591" i="4"/>
  <c r="K2682" i="4"/>
  <c r="N2591" i="4"/>
  <c r="K2693" i="4"/>
  <c r="N2602" i="4"/>
  <c r="L2602" i="4"/>
  <c r="K2674" i="4"/>
  <c r="N2583" i="4"/>
  <c r="L2583" i="4"/>
  <c r="K2659" i="4"/>
  <c r="N2568" i="4"/>
  <c r="L2568" i="4"/>
  <c r="K2704" i="4"/>
  <c r="N2613" i="4"/>
  <c r="L2613" i="4"/>
  <c r="K2688" i="4"/>
  <c r="N2597" i="4"/>
  <c r="L2597" i="4"/>
  <c r="K2695" i="4"/>
  <c r="N2604" i="4"/>
  <c r="L2604" i="4"/>
  <c r="K2691" i="4"/>
  <c r="N2600" i="4"/>
  <c r="L2600" i="4"/>
  <c r="K2669" i="4"/>
  <c r="L2578" i="4"/>
  <c r="N2578" i="4"/>
  <c r="K2671" i="4"/>
  <c r="N2580" i="4"/>
  <c r="L2580" i="4"/>
  <c r="K2646" i="4"/>
  <c r="N2555" i="4"/>
  <c r="L2555" i="4"/>
  <c r="K2648" i="4"/>
  <c r="N2557" i="4"/>
  <c r="L2557" i="4"/>
  <c r="L2524" i="4"/>
  <c r="K2653" i="4"/>
  <c r="L2562" i="4"/>
  <c r="N2562" i="4"/>
  <c r="K2660" i="4"/>
  <c r="N2569" i="4"/>
  <c r="L2569" i="4"/>
  <c r="L2603" i="4"/>
  <c r="K2694" i="4"/>
  <c r="N2603" i="4"/>
  <c r="K2675" i="4"/>
  <c r="N2584" i="4"/>
  <c r="L2584" i="4"/>
  <c r="K2672" i="4"/>
  <c r="N2581" i="4"/>
  <c r="L2581" i="4"/>
  <c r="K2666" i="4"/>
  <c r="N2575" i="4"/>
  <c r="L2575" i="4"/>
  <c r="K2664" i="4"/>
  <c r="N2573" i="4"/>
  <c r="L2573" i="4"/>
  <c r="K2673" i="4"/>
  <c r="N2582" i="4"/>
  <c r="L2582" i="4"/>
  <c r="K2701" i="4"/>
  <c r="N2610" i="4"/>
  <c r="L2610" i="4"/>
  <c r="M2438" i="4"/>
  <c r="L2443" i="4"/>
  <c r="M2444" i="4" s="1"/>
  <c r="K2649" i="4"/>
  <c r="N2558" i="4"/>
  <c r="L2558" i="4"/>
  <c r="K2680" i="4"/>
  <c r="N2589" i="4"/>
  <c r="L2589" i="4"/>
  <c r="K2700" i="4"/>
  <c r="N2609" i="4"/>
  <c r="L2609" i="4"/>
  <c r="L2611" i="4"/>
  <c r="K2702" i="4"/>
  <c r="N2611" i="4"/>
  <c r="K2687" i="4"/>
  <c r="N2596" i="4"/>
  <c r="L2596" i="4"/>
  <c r="K2685" i="4"/>
  <c r="N2594" i="4"/>
  <c r="L2594" i="4"/>
  <c r="K2658" i="4"/>
  <c r="N2567" i="4"/>
  <c r="L2567" i="4"/>
  <c r="K2650" i="4"/>
  <c r="N2559" i="4"/>
  <c r="L2559" i="4"/>
  <c r="L2352" i="3"/>
  <c r="M2353" i="3" s="1"/>
  <c r="M2347" i="3"/>
  <c r="K2517" i="3"/>
  <c r="N2426" i="3"/>
  <c r="L2426" i="3"/>
  <c r="K2607" i="3"/>
  <c r="N2516" i="3"/>
  <c r="L2516" i="3"/>
  <c r="K2594" i="3"/>
  <c r="N2503" i="3"/>
  <c r="L2503" i="3"/>
  <c r="K2563" i="3"/>
  <c r="N2472" i="3"/>
  <c r="L2472" i="3"/>
  <c r="K2493" i="3"/>
  <c r="N2402" i="3"/>
  <c r="L2402" i="3"/>
  <c r="K2571" i="3"/>
  <c r="N2480" i="3"/>
  <c r="L2480" i="3"/>
  <c r="K2599" i="3"/>
  <c r="N2508" i="3"/>
  <c r="L2508" i="3"/>
  <c r="K2562" i="3"/>
  <c r="N2471" i="3"/>
  <c r="L2471" i="3"/>
  <c r="K2581" i="3"/>
  <c r="N2490" i="3"/>
  <c r="L2490" i="3"/>
  <c r="K2582" i="3"/>
  <c r="N2491" i="3"/>
  <c r="L2491" i="3"/>
  <c r="K2583" i="3"/>
  <c r="N2492" i="3"/>
  <c r="L2492" i="3"/>
  <c r="K2585" i="3"/>
  <c r="N2494" i="3"/>
  <c r="L2494" i="3"/>
  <c r="K2595" i="3"/>
  <c r="N2504" i="3"/>
  <c r="L2504" i="3"/>
  <c r="K2521" i="3"/>
  <c r="N2430" i="3"/>
  <c r="L2430" i="3"/>
  <c r="K2578" i="3"/>
  <c r="N2487" i="3"/>
  <c r="L2487" i="3"/>
  <c r="K2591" i="3"/>
  <c r="N2500" i="3"/>
  <c r="L2500" i="3"/>
  <c r="K2611" i="3"/>
  <c r="N2520" i="3"/>
  <c r="L2520" i="3"/>
  <c r="K2597" i="3"/>
  <c r="N2506" i="3"/>
  <c r="L2506" i="3"/>
  <c r="M2256" i="3"/>
  <c r="L2261" i="3"/>
  <c r="M2262" i="3" s="1"/>
  <c r="K2610" i="3"/>
  <c r="N2519" i="3"/>
  <c r="L2519" i="3"/>
  <c r="K2477" i="3"/>
  <c r="N2386" i="3"/>
  <c r="L2386" i="3"/>
  <c r="K2587" i="3"/>
  <c r="N2496" i="3"/>
  <c r="L2496" i="3"/>
  <c r="K2469" i="3"/>
  <c r="N2378" i="3"/>
  <c r="L2378" i="3"/>
  <c r="K2603" i="3"/>
  <c r="N2512" i="3"/>
  <c r="L2512" i="3"/>
  <c r="K2465" i="3"/>
  <c r="N2374" i="3"/>
  <c r="N2433" i="3" s="1"/>
  <c r="L2374" i="3"/>
  <c r="L2433" i="3" s="1"/>
  <c r="K2593" i="3"/>
  <c r="N2502" i="3"/>
  <c r="L2502" i="3"/>
  <c r="K2664" i="3"/>
  <c r="N2573" i="3"/>
  <c r="L2573" i="3"/>
  <c r="K2554" i="3"/>
  <c r="N2463" i="3"/>
  <c r="L2463" i="3"/>
  <c r="K2648" i="3"/>
  <c r="N2557" i="3"/>
  <c r="L2557" i="3"/>
  <c r="K2481" i="3"/>
  <c r="N2390" i="3"/>
  <c r="L2390" i="3"/>
  <c r="K2668" i="3"/>
  <c r="N2577" i="3"/>
  <c r="L2577" i="3"/>
  <c r="K2473" i="3"/>
  <c r="N2382" i="3"/>
  <c r="L2382" i="3"/>
  <c r="K2589" i="3"/>
  <c r="N2498" i="3"/>
  <c r="L2498" i="3"/>
  <c r="K2559" i="3"/>
  <c r="N2468" i="3"/>
  <c r="L2468" i="3"/>
  <c r="K2644" i="3"/>
  <c r="N2553" i="3"/>
  <c r="L2553" i="3"/>
  <c r="K2567" i="3"/>
  <c r="N2476" i="3"/>
  <c r="L2476" i="3"/>
  <c r="K2656" i="3"/>
  <c r="N2565" i="3"/>
  <c r="L2565" i="3"/>
  <c r="K2579" i="3"/>
  <c r="N2488" i="3"/>
  <c r="L2488" i="3"/>
  <c r="K2570" i="3"/>
  <c r="N2479" i="3"/>
  <c r="L2479" i="3"/>
  <c r="K2609" i="3"/>
  <c r="N2518" i="3"/>
  <c r="L2518" i="3"/>
  <c r="K2613" i="3"/>
  <c r="N2522" i="3"/>
  <c r="L2522" i="3"/>
  <c r="K2660" i="3"/>
  <c r="N2569" i="3"/>
  <c r="L2569" i="3"/>
  <c r="K2574" i="3"/>
  <c r="N2483" i="3"/>
  <c r="L2483" i="3"/>
  <c r="K2614" i="3"/>
  <c r="N2523" i="3"/>
  <c r="L2523" i="3"/>
  <c r="K2501" i="3"/>
  <c r="N2410" i="3"/>
  <c r="L2410" i="3"/>
  <c r="K2558" i="3"/>
  <c r="N2467" i="3"/>
  <c r="L2467" i="3"/>
  <c r="K2485" i="3"/>
  <c r="N2394" i="3"/>
  <c r="L2394" i="3"/>
  <c r="K2489" i="3"/>
  <c r="N2398" i="3"/>
  <c r="L2398" i="3"/>
  <c r="K2586" i="3"/>
  <c r="N2495" i="3"/>
  <c r="L2495" i="3"/>
  <c r="K2555" i="3"/>
  <c r="N2464" i="3"/>
  <c r="L2464" i="3"/>
  <c r="K2513" i="3"/>
  <c r="N2422" i="3"/>
  <c r="L2422" i="3"/>
  <c r="K2602" i="3"/>
  <c r="N2511" i="3"/>
  <c r="L2511" i="3"/>
  <c r="K2575" i="3"/>
  <c r="N2484" i="3"/>
  <c r="L2484" i="3"/>
  <c r="N2598" i="3"/>
  <c r="K2689" i="3"/>
  <c r="L2598" i="3"/>
  <c r="K2509" i="3"/>
  <c r="N2418" i="3"/>
  <c r="L2418" i="3"/>
  <c r="K2590" i="3"/>
  <c r="N2499" i="3"/>
  <c r="L2499" i="3"/>
  <c r="K2601" i="3"/>
  <c r="N2510" i="3"/>
  <c r="L2510" i="3"/>
  <c r="K2606" i="3"/>
  <c r="N2515" i="3"/>
  <c r="L2515" i="3"/>
  <c r="K2497" i="3"/>
  <c r="N2406" i="3"/>
  <c r="L2406" i="3"/>
  <c r="N2566" i="3"/>
  <c r="K2657" i="3"/>
  <c r="L2566" i="3"/>
  <c r="K2605" i="3"/>
  <c r="N2514" i="3"/>
  <c r="L2514" i="3"/>
  <c r="K2505" i="3"/>
  <c r="N2414" i="3"/>
  <c r="L2414" i="3"/>
  <c r="K2652" i="3"/>
  <c r="N2561" i="3"/>
  <c r="L2561" i="3"/>
  <c r="M2256" i="2"/>
  <c r="L2261" i="2"/>
  <c r="M2262" i="2" s="1"/>
  <c r="K2417" i="2"/>
  <c r="N2326" i="2"/>
  <c r="L2326" i="2"/>
  <c r="K2475" i="2"/>
  <c r="N2384" i="2"/>
  <c r="L2384" i="2"/>
  <c r="K2514" i="2"/>
  <c r="N2423" i="2"/>
  <c r="L2423" i="2"/>
  <c r="K2425" i="2"/>
  <c r="N2334" i="2"/>
  <c r="L2334" i="2"/>
  <c r="K2515" i="2"/>
  <c r="N2424" i="2"/>
  <c r="L2424" i="2"/>
  <c r="K2507" i="2"/>
  <c r="N2416" i="2"/>
  <c r="L2416" i="2"/>
  <c r="K2501" i="2"/>
  <c r="N2410" i="2"/>
  <c r="L2410" i="2"/>
  <c r="K2479" i="2"/>
  <c r="N2388" i="2"/>
  <c r="L2388" i="2"/>
  <c r="K2499" i="2"/>
  <c r="N2408" i="2"/>
  <c r="L2408" i="2"/>
  <c r="N2418" i="2"/>
  <c r="K2509" i="2"/>
  <c r="L2418" i="2"/>
  <c r="K2401" i="2"/>
  <c r="N2310" i="2"/>
  <c r="L2310" i="2"/>
  <c r="L2342" i="2" s="1"/>
  <c r="K2393" i="2"/>
  <c r="N2302" i="2"/>
  <c r="L2302" i="2"/>
  <c r="K2523" i="2"/>
  <c r="N2432" i="2"/>
  <c r="L2432" i="2"/>
  <c r="K2489" i="2"/>
  <c r="N2398" i="2"/>
  <c r="L2398" i="2"/>
  <c r="K2421" i="2"/>
  <c r="L2330" i="2"/>
  <c r="N2330" i="2"/>
  <c r="K2495" i="2"/>
  <c r="N2404" i="2"/>
  <c r="L2404" i="2"/>
  <c r="K2473" i="2"/>
  <c r="N2382" i="2"/>
  <c r="L2382" i="2"/>
  <c r="K2470" i="2"/>
  <c r="N2379" i="2"/>
  <c r="L2379" i="2"/>
  <c r="K2462" i="2"/>
  <c r="N2371" i="2"/>
  <c r="L2371" i="2"/>
  <c r="K2474" i="2"/>
  <c r="L2383" i="2"/>
  <c r="N2383" i="2"/>
  <c r="K2517" i="2"/>
  <c r="N2426" i="2"/>
  <c r="L2426" i="2"/>
  <c r="K2471" i="2"/>
  <c r="N2380" i="2"/>
  <c r="L2380" i="2"/>
  <c r="K2518" i="2"/>
  <c r="N2427" i="2"/>
  <c r="L2427" i="2"/>
  <c r="L2298" i="2"/>
  <c r="K2389" i="2"/>
  <c r="N2298" i="2"/>
  <c r="K2497" i="2"/>
  <c r="N2406" i="2"/>
  <c r="L2406" i="2"/>
  <c r="K2493" i="2"/>
  <c r="N2402" i="2"/>
  <c r="L2402" i="2"/>
  <c r="K2487" i="2"/>
  <c r="N2396" i="2"/>
  <c r="L2396" i="2"/>
  <c r="K2510" i="2"/>
  <c r="N2419" i="2"/>
  <c r="L2419" i="2"/>
  <c r="K2513" i="2"/>
  <c r="N2422" i="2"/>
  <c r="L2422" i="2"/>
  <c r="K2413" i="2"/>
  <c r="N2322" i="2"/>
  <c r="L2322" i="2"/>
  <c r="K2522" i="2"/>
  <c r="N2431" i="2"/>
  <c r="L2431" i="2"/>
  <c r="K2481" i="2"/>
  <c r="N2390" i="2"/>
  <c r="L2390" i="2"/>
  <c r="K2485" i="2"/>
  <c r="N2394" i="2"/>
  <c r="L2394" i="2"/>
  <c r="K2486" i="2"/>
  <c r="N2395" i="2"/>
  <c r="L2395" i="2"/>
  <c r="L2282" i="2"/>
  <c r="K2373" i="2"/>
  <c r="N2282" i="2"/>
  <c r="N2342" i="2" s="1"/>
  <c r="K2511" i="2"/>
  <c r="N2420" i="2"/>
  <c r="L2420" i="2"/>
  <c r="K2465" i="2"/>
  <c r="N2374" i="2"/>
  <c r="L2374" i="2"/>
  <c r="K2498" i="2"/>
  <c r="N2407" i="2"/>
  <c r="L2407" i="2"/>
  <c r="K2494" i="2"/>
  <c r="N2403" i="2"/>
  <c r="L2403" i="2"/>
  <c r="K2503" i="2"/>
  <c r="N2412" i="2"/>
  <c r="L2412" i="2"/>
  <c r="L2430" i="2"/>
  <c r="K2521" i="2"/>
  <c r="N2430" i="2"/>
  <c r="K2466" i="2"/>
  <c r="N2375" i="2"/>
  <c r="L2375" i="2"/>
  <c r="K2385" i="2"/>
  <c r="L2294" i="2"/>
  <c r="N2294" i="2"/>
  <c r="K2429" i="2"/>
  <c r="N2338" i="2"/>
  <c r="L2338" i="2"/>
  <c r="K2505" i="2"/>
  <c r="N2414" i="2"/>
  <c r="L2414" i="2"/>
  <c r="L2290" i="2"/>
  <c r="K2381" i="2"/>
  <c r="N2290" i="2"/>
  <c r="K2467" i="2"/>
  <c r="N2376" i="2"/>
  <c r="L2376" i="2"/>
  <c r="K2490" i="2"/>
  <c r="L2399" i="2"/>
  <c r="N2399" i="2"/>
  <c r="K2463" i="2"/>
  <c r="N2372" i="2"/>
  <c r="L2372" i="2"/>
  <c r="K2397" i="2"/>
  <c r="N2306" i="2"/>
  <c r="L2306" i="2"/>
  <c r="N2386" i="2"/>
  <c r="K2477" i="2"/>
  <c r="L2386" i="2"/>
  <c r="K2506" i="2"/>
  <c r="N2415" i="2"/>
  <c r="L2415" i="2"/>
  <c r="K2519" i="2"/>
  <c r="N2428" i="2"/>
  <c r="L2428" i="2"/>
  <c r="K2483" i="2"/>
  <c r="N2392" i="2"/>
  <c r="L2392" i="2"/>
  <c r="K2478" i="2"/>
  <c r="N2387" i="2"/>
  <c r="L2387" i="2"/>
  <c r="K2502" i="2"/>
  <c r="N2411" i="2"/>
  <c r="L2411" i="2"/>
  <c r="L2314" i="2"/>
  <c r="K2405" i="2"/>
  <c r="N2314" i="2"/>
  <c r="K2469" i="2"/>
  <c r="N2378" i="2"/>
  <c r="L2378" i="2"/>
  <c r="K2491" i="2"/>
  <c r="N2400" i="2"/>
  <c r="L2400" i="2"/>
  <c r="L2286" i="2"/>
  <c r="K2377" i="2"/>
  <c r="N2286" i="2"/>
  <c r="K2409" i="2"/>
  <c r="N2318" i="2"/>
  <c r="L2318" i="2"/>
  <c r="K2482" i="2"/>
  <c r="N2391" i="2"/>
  <c r="L2391" i="2"/>
  <c r="M2256" i="1"/>
  <c r="L2261" i="1"/>
  <c r="M2262" i="1" s="1"/>
  <c r="K2390" i="1"/>
  <c r="N2299" i="1"/>
  <c r="L2299" i="1"/>
  <c r="K2559" i="1"/>
  <c r="N2468" i="1"/>
  <c r="L2468" i="1"/>
  <c r="N2416" i="1"/>
  <c r="K2507" i="1"/>
  <c r="L2416" i="1"/>
  <c r="N2388" i="1"/>
  <c r="K2479" i="1"/>
  <c r="L2388" i="1"/>
  <c r="K2402" i="1"/>
  <c r="N2311" i="1"/>
  <c r="L2311" i="1"/>
  <c r="K2555" i="1"/>
  <c r="N2464" i="1"/>
  <c r="L2464" i="1"/>
  <c r="K2398" i="1"/>
  <c r="N2307" i="1"/>
  <c r="L2307" i="1"/>
  <c r="N2404" i="1"/>
  <c r="K2495" i="1"/>
  <c r="L2404" i="1"/>
  <c r="K2482" i="1"/>
  <c r="N2391" i="1"/>
  <c r="L2391" i="1"/>
  <c r="K2486" i="1"/>
  <c r="N2395" i="1"/>
  <c r="L2395" i="1"/>
  <c r="K2579" i="1"/>
  <c r="N2488" i="1"/>
  <c r="L2488" i="1"/>
  <c r="K2502" i="1"/>
  <c r="N2411" i="1"/>
  <c r="L2411" i="1"/>
  <c r="K2410" i="1"/>
  <c r="N2319" i="1"/>
  <c r="L2319" i="1"/>
  <c r="K2607" i="1"/>
  <c r="N2516" i="1"/>
  <c r="L2516" i="1"/>
  <c r="K2478" i="1"/>
  <c r="N2387" i="1"/>
  <c r="L2387" i="1"/>
  <c r="K2386" i="1"/>
  <c r="N2295" i="1"/>
  <c r="L2295" i="1"/>
  <c r="K2503" i="1"/>
  <c r="N2412" i="1"/>
  <c r="L2412" i="1"/>
  <c r="K2522" i="1"/>
  <c r="N2431" i="1"/>
  <c r="L2431" i="1"/>
  <c r="K2506" i="1"/>
  <c r="N2415" i="1"/>
  <c r="L2415" i="1"/>
  <c r="K2514" i="1"/>
  <c r="N2423" i="1"/>
  <c r="L2423" i="1"/>
  <c r="K2418" i="1"/>
  <c r="N2327" i="1"/>
  <c r="L2327" i="1"/>
  <c r="K2494" i="1"/>
  <c r="N2403" i="1"/>
  <c r="L2403" i="1"/>
  <c r="N2408" i="1"/>
  <c r="K2499" i="1"/>
  <c r="L2408" i="1"/>
  <c r="K2374" i="1"/>
  <c r="N2283" i="1"/>
  <c r="L2283" i="1"/>
  <c r="K2394" i="1"/>
  <c r="N2303" i="1"/>
  <c r="L2303" i="1"/>
  <c r="K2510" i="1"/>
  <c r="N2419" i="1"/>
  <c r="L2419" i="1"/>
  <c r="N2432" i="1"/>
  <c r="K2523" i="1"/>
  <c r="L2432" i="1"/>
  <c r="K2470" i="1"/>
  <c r="N2379" i="1"/>
  <c r="L2379" i="1"/>
  <c r="N2424" i="1"/>
  <c r="K2515" i="1"/>
  <c r="L2424" i="1"/>
  <c r="K2498" i="1"/>
  <c r="N2407" i="1"/>
  <c r="L2407" i="1"/>
  <c r="K2519" i="1"/>
  <c r="N2428" i="1"/>
  <c r="L2428" i="1"/>
  <c r="K2471" i="1"/>
  <c r="N2380" i="1"/>
  <c r="L2380" i="1"/>
  <c r="K2603" i="1"/>
  <c r="N2512" i="1"/>
  <c r="L2512" i="1"/>
  <c r="K2487" i="1"/>
  <c r="N2396" i="1"/>
  <c r="L2396" i="1"/>
  <c r="K2591" i="1"/>
  <c r="N2500" i="1"/>
  <c r="L2500" i="1"/>
  <c r="K2414" i="1"/>
  <c r="N2323" i="1"/>
  <c r="L2323" i="1"/>
  <c r="K2463" i="1"/>
  <c r="N2372" i="1"/>
  <c r="L2372" i="1"/>
  <c r="N2392" i="1"/>
  <c r="K2483" i="1"/>
  <c r="L2392" i="1"/>
  <c r="N2420" i="1"/>
  <c r="K2511" i="1"/>
  <c r="L2420" i="1"/>
  <c r="K2474" i="1"/>
  <c r="N2383" i="1"/>
  <c r="L2383" i="1"/>
  <c r="K2406" i="1"/>
  <c r="N2315" i="1"/>
  <c r="L2315" i="1"/>
  <c r="K2587" i="1"/>
  <c r="N2496" i="1"/>
  <c r="L2496" i="1"/>
  <c r="K2430" i="1"/>
  <c r="N2339" i="1"/>
  <c r="L2339" i="1"/>
  <c r="K2571" i="1"/>
  <c r="N2480" i="1"/>
  <c r="L2480" i="1"/>
  <c r="N2376" i="1"/>
  <c r="K2467" i="1"/>
  <c r="L2376" i="1"/>
  <c r="K2518" i="1"/>
  <c r="N2427" i="1"/>
  <c r="L2427" i="1"/>
  <c r="N2400" i="1"/>
  <c r="K2491" i="1"/>
  <c r="L2400" i="1"/>
  <c r="K2462" i="1"/>
  <c r="N2371" i="1"/>
  <c r="L2371" i="1"/>
  <c r="N2384" i="1"/>
  <c r="K2475" i="1"/>
  <c r="L2384" i="1"/>
  <c r="K2583" i="1"/>
  <c r="N2492" i="1"/>
  <c r="L2492" i="1"/>
  <c r="K2382" i="1"/>
  <c r="N2291" i="1"/>
  <c r="L2291" i="1"/>
  <c r="K2490" i="1"/>
  <c r="N2399" i="1"/>
  <c r="L2399" i="1"/>
  <c r="K2599" i="1"/>
  <c r="N2508" i="1"/>
  <c r="L2508" i="1"/>
  <c r="K2426" i="1"/>
  <c r="N2335" i="1"/>
  <c r="L2335" i="1"/>
  <c r="K2575" i="1"/>
  <c r="N2484" i="1"/>
  <c r="L2484" i="1"/>
  <c r="K2611" i="1"/>
  <c r="N2520" i="1"/>
  <c r="L2520" i="1"/>
  <c r="K2422" i="1"/>
  <c r="N2331" i="1"/>
  <c r="L2331" i="1"/>
  <c r="K2466" i="1"/>
  <c r="N2375" i="1"/>
  <c r="L2375" i="1"/>
  <c r="K2567" i="1"/>
  <c r="N2476" i="1"/>
  <c r="L2476" i="1"/>
  <c r="K2378" i="1"/>
  <c r="N2287" i="1"/>
  <c r="L2287" i="1"/>
  <c r="L2342" i="1" s="1"/>
  <c r="K2563" i="1"/>
  <c r="N2472" i="1"/>
  <c r="L2472" i="1"/>
  <c r="N2342" i="1"/>
  <c r="K2595" i="1"/>
  <c r="N2504" i="1"/>
  <c r="L2504" i="1"/>
  <c r="K2741" i="4" l="1"/>
  <c r="N2650" i="4"/>
  <c r="L2650" i="4"/>
  <c r="L2664" i="4"/>
  <c r="K2755" i="4"/>
  <c r="N2664" i="4"/>
  <c r="K2762" i="4"/>
  <c r="N2671" i="4"/>
  <c r="L2671" i="4"/>
  <c r="L2688" i="4"/>
  <c r="K2779" i="4"/>
  <c r="N2688" i="4"/>
  <c r="K2784" i="4"/>
  <c r="N2693" i="4"/>
  <c r="L2693" i="4"/>
  <c r="K2796" i="4"/>
  <c r="N2705" i="4"/>
  <c r="L2705" i="4"/>
  <c r="L2652" i="4"/>
  <c r="K2743" i="4"/>
  <c r="N2652" i="4"/>
  <c r="K2761" i="4"/>
  <c r="N2670" i="4"/>
  <c r="L2670" i="4"/>
  <c r="L2644" i="4"/>
  <c r="K2735" i="4"/>
  <c r="N2644" i="4"/>
  <c r="K2736" i="4"/>
  <c r="N2645" i="4"/>
  <c r="L2645" i="4"/>
  <c r="K2768" i="4"/>
  <c r="N2677" i="4"/>
  <c r="L2677" i="4"/>
  <c r="K2777" i="4"/>
  <c r="N2686" i="4"/>
  <c r="L2686" i="4"/>
  <c r="K2758" i="4"/>
  <c r="N2667" i="4"/>
  <c r="L2667" i="4"/>
  <c r="K2790" i="4"/>
  <c r="N2699" i="4"/>
  <c r="L2699" i="4"/>
  <c r="K2778" i="4"/>
  <c r="N2687" i="4"/>
  <c r="L2687" i="4"/>
  <c r="K2740" i="4"/>
  <c r="N2649" i="4"/>
  <c r="L2649" i="4"/>
  <c r="K2764" i="4"/>
  <c r="N2673" i="4"/>
  <c r="L2673" i="4"/>
  <c r="K2766" i="4"/>
  <c r="N2675" i="4"/>
  <c r="L2675" i="4"/>
  <c r="K2737" i="4"/>
  <c r="N2646" i="4"/>
  <c r="L2646" i="4"/>
  <c r="K2786" i="4"/>
  <c r="N2695" i="4"/>
  <c r="L2695" i="4"/>
  <c r="K2765" i="4"/>
  <c r="N2674" i="4"/>
  <c r="L2674" i="4"/>
  <c r="K2789" i="4"/>
  <c r="N2698" i="4"/>
  <c r="L2698" i="4"/>
  <c r="L2656" i="4"/>
  <c r="K2747" i="4"/>
  <c r="N2656" i="4"/>
  <c r="K2772" i="4"/>
  <c r="N2681" i="4"/>
  <c r="L2681" i="4"/>
  <c r="K2794" i="4"/>
  <c r="N2703" i="4"/>
  <c r="L2703" i="4"/>
  <c r="K2774" i="4"/>
  <c r="N2683" i="4"/>
  <c r="L2683" i="4"/>
  <c r="K2770" i="4"/>
  <c r="N2679" i="4"/>
  <c r="L2679" i="4"/>
  <c r="K2745" i="4"/>
  <c r="N2654" i="4"/>
  <c r="L2654" i="4"/>
  <c r="K2769" i="4"/>
  <c r="N2678" i="4"/>
  <c r="L2678" i="4"/>
  <c r="K2753" i="4"/>
  <c r="N2662" i="4"/>
  <c r="L2662" i="4"/>
  <c r="K2776" i="4"/>
  <c r="N2685" i="4"/>
  <c r="L2685" i="4"/>
  <c r="L2680" i="4"/>
  <c r="K2771" i="4"/>
  <c r="N2680" i="4"/>
  <c r="K2792" i="4"/>
  <c r="N2701" i="4"/>
  <c r="L2701" i="4"/>
  <c r="L2672" i="4"/>
  <c r="K2763" i="4"/>
  <c r="N2672" i="4"/>
  <c r="K2744" i="4"/>
  <c r="N2653" i="4"/>
  <c r="L2653" i="4"/>
  <c r="L2648" i="4"/>
  <c r="K2739" i="4"/>
  <c r="N2648" i="4"/>
  <c r="K2782" i="4"/>
  <c r="N2691" i="4"/>
  <c r="L2691" i="4"/>
  <c r="K2750" i="4"/>
  <c r="N2659" i="4"/>
  <c r="L2659" i="4"/>
  <c r="K2773" i="4"/>
  <c r="N2682" i="4"/>
  <c r="L2682" i="4"/>
  <c r="K2752" i="4"/>
  <c r="N2661" i="4"/>
  <c r="L2661" i="4"/>
  <c r="K2780" i="4"/>
  <c r="N2689" i="4"/>
  <c r="L2689" i="4"/>
  <c r="K2742" i="4"/>
  <c r="N2651" i="4"/>
  <c r="L2651" i="4"/>
  <c r="L2615" i="4"/>
  <c r="K2781" i="4"/>
  <c r="N2690" i="4"/>
  <c r="L2690" i="4"/>
  <c r="K2754" i="4"/>
  <c r="N2663" i="4"/>
  <c r="L2663" i="4"/>
  <c r="K2748" i="4"/>
  <c r="N2657" i="4"/>
  <c r="L2657" i="4"/>
  <c r="K2738" i="4"/>
  <c r="N2647" i="4"/>
  <c r="L2647" i="4"/>
  <c r="L2692" i="4"/>
  <c r="K2783" i="4"/>
  <c r="N2692" i="4"/>
  <c r="K2749" i="4"/>
  <c r="N2658" i="4"/>
  <c r="L2658" i="4"/>
  <c r="K2793" i="4"/>
  <c r="N2702" i="4"/>
  <c r="L2702" i="4"/>
  <c r="L2700" i="4"/>
  <c r="K2791" i="4"/>
  <c r="N2700" i="4"/>
  <c r="K2757" i="4"/>
  <c r="N2666" i="4"/>
  <c r="L2666" i="4"/>
  <c r="K2785" i="4"/>
  <c r="N2694" i="4"/>
  <c r="L2694" i="4"/>
  <c r="L2660" i="4"/>
  <c r="K2751" i="4"/>
  <c r="N2660" i="4"/>
  <c r="M2529" i="4"/>
  <c r="L2534" i="4"/>
  <c r="M2535" i="4" s="1"/>
  <c r="K2760" i="4"/>
  <c r="N2669" i="4"/>
  <c r="L2669" i="4"/>
  <c r="L2704" i="4"/>
  <c r="K2795" i="4"/>
  <c r="N2704" i="4"/>
  <c r="K2746" i="4"/>
  <c r="N2655" i="4"/>
  <c r="L2655" i="4"/>
  <c r="K2756" i="4"/>
  <c r="N2665" i="4"/>
  <c r="L2665" i="4"/>
  <c r="K2788" i="4"/>
  <c r="N2697" i="4"/>
  <c r="L2697" i="4"/>
  <c r="N2615" i="4"/>
  <c r="L2676" i="4"/>
  <c r="K2767" i="4"/>
  <c r="N2676" i="4"/>
  <c r="L2696" i="4"/>
  <c r="K2787" i="4"/>
  <c r="N2696" i="4"/>
  <c r="L2684" i="4"/>
  <c r="K2775" i="4"/>
  <c r="N2684" i="4"/>
  <c r="L2668" i="4"/>
  <c r="K2759" i="4"/>
  <c r="N2668" i="4"/>
  <c r="M2438" i="3"/>
  <c r="L2443" i="3"/>
  <c r="M2444" i="3" s="1"/>
  <c r="K2743" i="3"/>
  <c r="N2652" i="3"/>
  <c r="L2652" i="3"/>
  <c r="K2588" i="3"/>
  <c r="N2497" i="3"/>
  <c r="L2497" i="3"/>
  <c r="K2665" i="3"/>
  <c r="N2574" i="3"/>
  <c r="L2574" i="3"/>
  <c r="K2759" i="3"/>
  <c r="N2668" i="3"/>
  <c r="L2668" i="3"/>
  <c r="N2578" i="3"/>
  <c r="K2669" i="3"/>
  <c r="L2578" i="3"/>
  <c r="K2674" i="3"/>
  <c r="N2583" i="3"/>
  <c r="L2583" i="3"/>
  <c r="K2690" i="3"/>
  <c r="N2599" i="3"/>
  <c r="L2599" i="3"/>
  <c r="K2698" i="3"/>
  <c r="N2607" i="3"/>
  <c r="L2607" i="3"/>
  <c r="K2681" i="3"/>
  <c r="N2590" i="3"/>
  <c r="L2590" i="3"/>
  <c r="K2693" i="3"/>
  <c r="N2602" i="3"/>
  <c r="L2602" i="3"/>
  <c r="N2489" i="3"/>
  <c r="K2580" i="3"/>
  <c r="L2489" i="3"/>
  <c r="K2705" i="3"/>
  <c r="N2614" i="3"/>
  <c r="L2614" i="3"/>
  <c r="K2700" i="3"/>
  <c r="N2609" i="3"/>
  <c r="L2609" i="3"/>
  <c r="K2658" i="3"/>
  <c r="N2567" i="3"/>
  <c r="L2567" i="3"/>
  <c r="N2473" i="3"/>
  <c r="K2564" i="3"/>
  <c r="L2473" i="3"/>
  <c r="N2554" i="3"/>
  <c r="K2645" i="3"/>
  <c r="L2554" i="3"/>
  <c r="K2694" i="3"/>
  <c r="N2603" i="3"/>
  <c r="L2603" i="3"/>
  <c r="K2682" i="3"/>
  <c r="N2591" i="3"/>
  <c r="L2591" i="3"/>
  <c r="K2676" i="3"/>
  <c r="N2585" i="3"/>
  <c r="L2585" i="3"/>
  <c r="N2562" i="3"/>
  <c r="K2653" i="3"/>
  <c r="L2562" i="3"/>
  <c r="N2594" i="3"/>
  <c r="K2685" i="3"/>
  <c r="L2594" i="3"/>
  <c r="K2748" i="3"/>
  <c r="N2657" i="3"/>
  <c r="L2657" i="3"/>
  <c r="N2509" i="3"/>
  <c r="K2600" i="3"/>
  <c r="L2509" i="3"/>
  <c r="N2570" i="3"/>
  <c r="K2661" i="3"/>
  <c r="L2570" i="3"/>
  <c r="K2696" i="3"/>
  <c r="N2605" i="3"/>
  <c r="L2605" i="3"/>
  <c r="K2692" i="3"/>
  <c r="N2601" i="3"/>
  <c r="L2601" i="3"/>
  <c r="K2780" i="3"/>
  <c r="N2689" i="3"/>
  <c r="L2689" i="3"/>
  <c r="K2666" i="3"/>
  <c r="N2575" i="3"/>
  <c r="L2575" i="3"/>
  <c r="N2586" i="3"/>
  <c r="K2677" i="3"/>
  <c r="L2586" i="3"/>
  <c r="K2592" i="3"/>
  <c r="N2501" i="3"/>
  <c r="L2501" i="3"/>
  <c r="K2704" i="3"/>
  <c r="N2613" i="3"/>
  <c r="L2613" i="3"/>
  <c r="K2747" i="3"/>
  <c r="N2656" i="3"/>
  <c r="L2656" i="3"/>
  <c r="K2680" i="3"/>
  <c r="N2589" i="3"/>
  <c r="L2589" i="3"/>
  <c r="K2739" i="3"/>
  <c r="N2648" i="3"/>
  <c r="L2648" i="3"/>
  <c r="K2556" i="3"/>
  <c r="N2465" i="3"/>
  <c r="N2524" i="3" s="1"/>
  <c r="L2465" i="3"/>
  <c r="L2524" i="3" s="1"/>
  <c r="K2701" i="3"/>
  <c r="N2610" i="3"/>
  <c r="L2610" i="3"/>
  <c r="K2702" i="3"/>
  <c r="N2611" i="3"/>
  <c r="L2611" i="3"/>
  <c r="K2686" i="3"/>
  <c r="N2595" i="3"/>
  <c r="L2595" i="3"/>
  <c r="K2672" i="3"/>
  <c r="N2581" i="3"/>
  <c r="L2581" i="3"/>
  <c r="N2493" i="3"/>
  <c r="L2493" i="3"/>
  <c r="K2584" i="3"/>
  <c r="K2654" i="3"/>
  <c r="N2563" i="3"/>
  <c r="L2563" i="3"/>
  <c r="K2604" i="3"/>
  <c r="N2513" i="3"/>
  <c r="L2513" i="3"/>
  <c r="K2576" i="3"/>
  <c r="N2485" i="3"/>
  <c r="L2485" i="3"/>
  <c r="K2735" i="3"/>
  <c r="N2644" i="3"/>
  <c r="L2644" i="3"/>
  <c r="K2755" i="3"/>
  <c r="N2664" i="3"/>
  <c r="L2664" i="3"/>
  <c r="K2560" i="3"/>
  <c r="N2469" i="3"/>
  <c r="L2469" i="3"/>
  <c r="K2596" i="3"/>
  <c r="N2505" i="3"/>
  <c r="L2505" i="3"/>
  <c r="K2697" i="3"/>
  <c r="N2606" i="3"/>
  <c r="L2606" i="3"/>
  <c r="K2646" i="3"/>
  <c r="N2555" i="3"/>
  <c r="L2555" i="3"/>
  <c r="K2649" i="3"/>
  <c r="N2558" i="3"/>
  <c r="L2558" i="3"/>
  <c r="K2751" i="3"/>
  <c r="N2660" i="3"/>
  <c r="L2660" i="3"/>
  <c r="K2670" i="3"/>
  <c r="N2579" i="3"/>
  <c r="L2579" i="3"/>
  <c r="K2650" i="3"/>
  <c r="N2559" i="3"/>
  <c r="L2559" i="3"/>
  <c r="K2572" i="3"/>
  <c r="N2481" i="3"/>
  <c r="L2481" i="3"/>
  <c r="K2684" i="3"/>
  <c r="N2593" i="3"/>
  <c r="L2593" i="3"/>
  <c r="K2678" i="3"/>
  <c r="N2587" i="3"/>
  <c r="L2587" i="3"/>
  <c r="N2477" i="3"/>
  <c r="L2477" i="3"/>
  <c r="K2568" i="3"/>
  <c r="K2688" i="3"/>
  <c r="N2597" i="3"/>
  <c r="L2597" i="3"/>
  <c r="K2612" i="3"/>
  <c r="N2521" i="3"/>
  <c r="L2521" i="3"/>
  <c r="N2582" i="3"/>
  <c r="K2673" i="3"/>
  <c r="L2582" i="3"/>
  <c r="K2662" i="3"/>
  <c r="N2571" i="3"/>
  <c r="L2571" i="3"/>
  <c r="N2517" i="3"/>
  <c r="K2608" i="3"/>
  <c r="L2517" i="3"/>
  <c r="L2352" i="2"/>
  <c r="M2353" i="2" s="1"/>
  <c r="M2347" i="2"/>
  <c r="K2564" i="2"/>
  <c r="N2473" i="2"/>
  <c r="L2473" i="2"/>
  <c r="K2600" i="2"/>
  <c r="N2509" i="2"/>
  <c r="L2509" i="2"/>
  <c r="K2590" i="2"/>
  <c r="N2499" i="2"/>
  <c r="L2499" i="2"/>
  <c r="K2516" i="2"/>
  <c r="N2425" i="2"/>
  <c r="L2425" i="2"/>
  <c r="K2560" i="2"/>
  <c r="N2469" i="2"/>
  <c r="L2469" i="2"/>
  <c r="K2574" i="2"/>
  <c r="N2483" i="2"/>
  <c r="L2483" i="2"/>
  <c r="K2568" i="2"/>
  <c r="N2477" i="2"/>
  <c r="L2477" i="2"/>
  <c r="K2488" i="2"/>
  <c r="N2397" i="2"/>
  <c r="L2397" i="2"/>
  <c r="K2557" i="2"/>
  <c r="N2466" i="2"/>
  <c r="L2466" i="2"/>
  <c r="K2589" i="2"/>
  <c r="N2498" i="2"/>
  <c r="L2498" i="2"/>
  <c r="K2464" i="2"/>
  <c r="N2373" i="2"/>
  <c r="L2373" i="2"/>
  <c r="L2433" i="2" s="1"/>
  <c r="K2577" i="2"/>
  <c r="N2486" i="2"/>
  <c r="L2486" i="2"/>
  <c r="K2504" i="2"/>
  <c r="N2413" i="2"/>
  <c r="L2413" i="2"/>
  <c r="K2584" i="2"/>
  <c r="N2493" i="2"/>
  <c r="L2493" i="2"/>
  <c r="K2562" i="2"/>
  <c r="N2471" i="2"/>
  <c r="L2471" i="2"/>
  <c r="N2470" i="2"/>
  <c r="K2561" i="2"/>
  <c r="L2470" i="2"/>
  <c r="N2489" i="2"/>
  <c r="K2580" i="2"/>
  <c r="L2489" i="2"/>
  <c r="K2606" i="2"/>
  <c r="N2515" i="2"/>
  <c r="L2515" i="2"/>
  <c r="N2417" i="2"/>
  <c r="K2508" i="2"/>
  <c r="L2417" i="2"/>
  <c r="K2573" i="2"/>
  <c r="N2482" i="2"/>
  <c r="L2482" i="2"/>
  <c r="K2610" i="2"/>
  <c r="N2519" i="2"/>
  <c r="L2519" i="2"/>
  <c r="K2554" i="2"/>
  <c r="N2463" i="2"/>
  <c r="L2463" i="2"/>
  <c r="K2472" i="2"/>
  <c r="N2381" i="2"/>
  <c r="L2381" i="2"/>
  <c r="K2576" i="2"/>
  <c r="N2485" i="2"/>
  <c r="L2485" i="2"/>
  <c r="K2582" i="2"/>
  <c r="N2491" i="2"/>
  <c r="L2491" i="2"/>
  <c r="K2569" i="2"/>
  <c r="N2478" i="2"/>
  <c r="L2478" i="2"/>
  <c r="K2558" i="2"/>
  <c r="N2467" i="2"/>
  <c r="L2467" i="2"/>
  <c r="N2385" i="2"/>
  <c r="K2476" i="2"/>
  <c r="L2385" i="2"/>
  <c r="K2585" i="2"/>
  <c r="N2494" i="2"/>
  <c r="L2494" i="2"/>
  <c r="K2613" i="2"/>
  <c r="N2522" i="2"/>
  <c r="L2522" i="2"/>
  <c r="K2578" i="2"/>
  <c r="N2487" i="2"/>
  <c r="L2487" i="2"/>
  <c r="K2480" i="2"/>
  <c r="N2389" i="2"/>
  <c r="L2389" i="2"/>
  <c r="K2609" i="2"/>
  <c r="N2518" i="2"/>
  <c r="L2518" i="2"/>
  <c r="N2462" i="2"/>
  <c r="K2553" i="2"/>
  <c r="L2462" i="2"/>
  <c r="K2512" i="2"/>
  <c r="N2421" i="2"/>
  <c r="L2421" i="2"/>
  <c r="K2492" i="2"/>
  <c r="N2401" i="2"/>
  <c r="L2401" i="2"/>
  <c r="K2592" i="2"/>
  <c r="N2501" i="2"/>
  <c r="L2501" i="2"/>
  <c r="K2598" i="2"/>
  <c r="N2507" i="2"/>
  <c r="L2507" i="2"/>
  <c r="K2566" i="2"/>
  <c r="N2475" i="2"/>
  <c r="L2475" i="2"/>
  <c r="K2500" i="2"/>
  <c r="N2409" i="2"/>
  <c r="L2409" i="2"/>
  <c r="N2505" i="2"/>
  <c r="K2596" i="2"/>
  <c r="L2505" i="2"/>
  <c r="K2556" i="2"/>
  <c r="N2465" i="2"/>
  <c r="L2465" i="2"/>
  <c r="N2513" i="2"/>
  <c r="K2604" i="2"/>
  <c r="L2513" i="2"/>
  <c r="N2497" i="2"/>
  <c r="K2588" i="2"/>
  <c r="L2497" i="2"/>
  <c r="K2608" i="2"/>
  <c r="N2517" i="2"/>
  <c r="L2517" i="2"/>
  <c r="K2614" i="2"/>
  <c r="N2523" i="2"/>
  <c r="L2523" i="2"/>
  <c r="K2468" i="2"/>
  <c r="N2377" i="2"/>
  <c r="N2433" i="2" s="1"/>
  <c r="L2377" i="2"/>
  <c r="K2496" i="2"/>
  <c r="N2405" i="2"/>
  <c r="L2405" i="2"/>
  <c r="K2593" i="2"/>
  <c r="N2502" i="2"/>
  <c r="L2502" i="2"/>
  <c r="K2597" i="2"/>
  <c r="N2506" i="2"/>
  <c r="L2506" i="2"/>
  <c r="K2581" i="2"/>
  <c r="N2490" i="2"/>
  <c r="L2490" i="2"/>
  <c r="K2520" i="2"/>
  <c r="N2429" i="2"/>
  <c r="L2429" i="2"/>
  <c r="N2521" i="2"/>
  <c r="K2612" i="2"/>
  <c r="L2521" i="2"/>
  <c r="K2594" i="2"/>
  <c r="N2503" i="2"/>
  <c r="L2503" i="2"/>
  <c r="K2602" i="2"/>
  <c r="N2511" i="2"/>
  <c r="L2511" i="2"/>
  <c r="N2481" i="2"/>
  <c r="K2572" i="2"/>
  <c r="L2481" i="2"/>
  <c r="K2601" i="2"/>
  <c r="N2510" i="2"/>
  <c r="L2510" i="2"/>
  <c r="K2565" i="2"/>
  <c r="N2474" i="2"/>
  <c r="L2474" i="2"/>
  <c r="K2586" i="2"/>
  <c r="N2495" i="2"/>
  <c r="L2495" i="2"/>
  <c r="K2484" i="2"/>
  <c r="N2393" i="2"/>
  <c r="L2393" i="2"/>
  <c r="K2570" i="2"/>
  <c r="N2479" i="2"/>
  <c r="L2479" i="2"/>
  <c r="K2605" i="2"/>
  <c r="N2514" i="2"/>
  <c r="L2514" i="2"/>
  <c r="M2347" i="1"/>
  <c r="L2352" i="1"/>
  <c r="M2353" i="1" s="1"/>
  <c r="K2686" i="1"/>
  <c r="L2595" i="1"/>
  <c r="N2595" i="1"/>
  <c r="L2563" i="1"/>
  <c r="K2654" i="1"/>
  <c r="N2563" i="1"/>
  <c r="K2513" i="1"/>
  <c r="L2422" i="1"/>
  <c r="N2422" i="1"/>
  <c r="K2690" i="1"/>
  <c r="L2599" i="1"/>
  <c r="N2599" i="1"/>
  <c r="K2497" i="1"/>
  <c r="L2406" i="1"/>
  <c r="N2406" i="1"/>
  <c r="L2483" i="1"/>
  <c r="K2574" i="1"/>
  <c r="N2483" i="1"/>
  <c r="N2463" i="1"/>
  <c r="L2463" i="1"/>
  <c r="K2554" i="1"/>
  <c r="K2562" i="1"/>
  <c r="L2471" i="1"/>
  <c r="N2471" i="1"/>
  <c r="L2515" i="1"/>
  <c r="K2606" i="1"/>
  <c r="N2515" i="1"/>
  <c r="K2561" i="1"/>
  <c r="L2470" i="1"/>
  <c r="N2470" i="1"/>
  <c r="L2374" i="1"/>
  <c r="L2433" i="1" s="1"/>
  <c r="K2465" i="1"/>
  <c r="N2374" i="1"/>
  <c r="N2514" i="1"/>
  <c r="K2605" i="1"/>
  <c r="L2514" i="1"/>
  <c r="K2477" i="1"/>
  <c r="N2386" i="1"/>
  <c r="L2386" i="1"/>
  <c r="K2593" i="1"/>
  <c r="L2502" i="1"/>
  <c r="N2502" i="1"/>
  <c r="N2466" i="1"/>
  <c r="K2557" i="1"/>
  <c r="L2466" i="1"/>
  <c r="K2517" i="1"/>
  <c r="N2426" i="1"/>
  <c r="L2426" i="1"/>
  <c r="N2583" i="1"/>
  <c r="L2583" i="1"/>
  <c r="K2674" i="1"/>
  <c r="N2491" i="1"/>
  <c r="L2491" i="1"/>
  <c r="K2582" i="1"/>
  <c r="K2609" i="1"/>
  <c r="L2518" i="1"/>
  <c r="N2518" i="1"/>
  <c r="N2587" i="1"/>
  <c r="K2678" i="1"/>
  <c r="L2587" i="1"/>
  <c r="N2511" i="1"/>
  <c r="L2511" i="1"/>
  <c r="K2602" i="1"/>
  <c r="K2578" i="1"/>
  <c r="N2487" i="1"/>
  <c r="L2487" i="1"/>
  <c r="N2603" i="1"/>
  <c r="K2694" i="1"/>
  <c r="L2603" i="1"/>
  <c r="K2485" i="1"/>
  <c r="N2394" i="1"/>
  <c r="L2394" i="1"/>
  <c r="K2509" i="1"/>
  <c r="N2418" i="1"/>
  <c r="L2418" i="1"/>
  <c r="K2594" i="1"/>
  <c r="L2503" i="1"/>
  <c r="N2503" i="1"/>
  <c r="K2501" i="1"/>
  <c r="N2410" i="1"/>
  <c r="L2410" i="1"/>
  <c r="N2482" i="1"/>
  <c r="K2573" i="1"/>
  <c r="L2482" i="1"/>
  <c r="N2402" i="1"/>
  <c r="L2402" i="1"/>
  <c r="K2493" i="1"/>
  <c r="K2481" i="1"/>
  <c r="L2390" i="1"/>
  <c r="N2390" i="1"/>
  <c r="L2567" i="1"/>
  <c r="K2658" i="1"/>
  <c r="N2567" i="1"/>
  <c r="K2666" i="1"/>
  <c r="N2575" i="1"/>
  <c r="L2575" i="1"/>
  <c r="K2473" i="1"/>
  <c r="L2382" i="1"/>
  <c r="N2382" i="1"/>
  <c r="L2430" i="1"/>
  <c r="K2521" i="1"/>
  <c r="N2430" i="1"/>
  <c r="N2591" i="1"/>
  <c r="K2682" i="1"/>
  <c r="L2591" i="1"/>
  <c r="N2498" i="1"/>
  <c r="K2589" i="1"/>
  <c r="L2498" i="1"/>
  <c r="N2523" i="1"/>
  <c r="L2523" i="1"/>
  <c r="K2614" i="1"/>
  <c r="N2510" i="1"/>
  <c r="K2601" i="1"/>
  <c r="L2510" i="1"/>
  <c r="L2499" i="1"/>
  <c r="K2590" i="1"/>
  <c r="N2499" i="1"/>
  <c r="N2494" i="1"/>
  <c r="K2585" i="1"/>
  <c r="L2494" i="1"/>
  <c r="N2522" i="1"/>
  <c r="K2613" i="1"/>
  <c r="L2522" i="1"/>
  <c r="N2607" i="1"/>
  <c r="K2698" i="1"/>
  <c r="L2607" i="1"/>
  <c r="K2577" i="1"/>
  <c r="L2486" i="1"/>
  <c r="N2486" i="1"/>
  <c r="K2646" i="1"/>
  <c r="N2555" i="1"/>
  <c r="L2555" i="1"/>
  <c r="N2507" i="1"/>
  <c r="K2598" i="1"/>
  <c r="L2507" i="1"/>
  <c r="K2650" i="1"/>
  <c r="N2559" i="1"/>
  <c r="L2559" i="1"/>
  <c r="K2469" i="1"/>
  <c r="N2378" i="1"/>
  <c r="L2378" i="1"/>
  <c r="L2611" i="1"/>
  <c r="K2702" i="1"/>
  <c r="N2611" i="1"/>
  <c r="N2490" i="1"/>
  <c r="K2581" i="1"/>
  <c r="L2490" i="1"/>
  <c r="N2475" i="1"/>
  <c r="K2566" i="1"/>
  <c r="L2475" i="1"/>
  <c r="N2462" i="1"/>
  <c r="K2553" i="1"/>
  <c r="L2462" i="1"/>
  <c r="L2467" i="1"/>
  <c r="K2558" i="1"/>
  <c r="N2467" i="1"/>
  <c r="K2662" i="1"/>
  <c r="N2571" i="1"/>
  <c r="L2571" i="1"/>
  <c r="K2565" i="1"/>
  <c r="L2474" i="1"/>
  <c r="N2474" i="1"/>
  <c r="K2505" i="1"/>
  <c r="L2414" i="1"/>
  <c r="N2414" i="1"/>
  <c r="K2610" i="1"/>
  <c r="N2519" i="1"/>
  <c r="L2519" i="1"/>
  <c r="K2597" i="1"/>
  <c r="L2506" i="1"/>
  <c r="N2506" i="1"/>
  <c r="N2478" i="1"/>
  <c r="K2569" i="1"/>
  <c r="L2478" i="1"/>
  <c r="L2579" i="1"/>
  <c r="N2579" i="1"/>
  <c r="K2670" i="1"/>
  <c r="N2495" i="1"/>
  <c r="L2495" i="1"/>
  <c r="K2586" i="1"/>
  <c r="L2398" i="1"/>
  <c r="K2489" i="1"/>
  <c r="N2398" i="1"/>
  <c r="N2433" i="1" s="1"/>
  <c r="N2479" i="1"/>
  <c r="L2479" i="1"/>
  <c r="K2570" i="1"/>
  <c r="K2858" i="4" l="1"/>
  <c r="N2767" i="4"/>
  <c r="L2767" i="4"/>
  <c r="K2847" i="4"/>
  <c r="N2756" i="4"/>
  <c r="L2756" i="4"/>
  <c r="K2848" i="4"/>
  <c r="L2757" i="4"/>
  <c r="N2757" i="4"/>
  <c r="K2872" i="4"/>
  <c r="L2781" i="4"/>
  <c r="N2781" i="4"/>
  <c r="K2833" i="4"/>
  <c r="N2742" i="4"/>
  <c r="L2742" i="4"/>
  <c r="K2841" i="4"/>
  <c r="N2750" i="4"/>
  <c r="L2750" i="4"/>
  <c r="L2753" i="4"/>
  <c r="K2844" i="4"/>
  <c r="N2753" i="4"/>
  <c r="K2865" i="4"/>
  <c r="N2774" i="4"/>
  <c r="L2774" i="4"/>
  <c r="N2747" i="4"/>
  <c r="K2838" i="4"/>
  <c r="L2747" i="4"/>
  <c r="K2880" i="4"/>
  <c r="L2789" i="4"/>
  <c r="N2789" i="4"/>
  <c r="K2857" i="4"/>
  <c r="N2766" i="4"/>
  <c r="L2766" i="4"/>
  <c r="K2881" i="4"/>
  <c r="N2790" i="4"/>
  <c r="L2790" i="4"/>
  <c r="K2827" i="4"/>
  <c r="N2736" i="4"/>
  <c r="L2736" i="4"/>
  <c r="K2834" i="4"/>
  <c r="N2743" i="4"/>
  <c r="L2743" i="4"/>
  <c r="K2887" i="4"/>
  <c r="N2796" i="4"/>
  <c r="L2796" i="4"/>
  <c r="K2878" i="4"/>
  <c r="N2787" i="4"/>
  <c r="L2787" i="4"/>
  <c r="K2879" i="4"/>
  <c r="N2788" i="4"/>
  <c r="L2788" i="4"/>
  <c r="K2886" i="4"/>
  <c r="N2795" i="4"/>
  <c r="L2795" i="4"/>
  <c r="K2851" i="4"/>
  <c r="N2760" i="4"/>
  <c r="L2760" i="4"/>
  <c r="K2842" i="4"/>
  <c r="N2751" i="4"/>
  <c r="L2751" i="4"/>
  <c r="K2876" i="4"/>
  <c r="L2785" i="4"/>
  <c r="N2785" i="4"/>
  <c r="L2749" i="4"/>
  <c r="K2840" i="4"/>
  <c r="N2749" i="4"/>
  <c r="K2845" i="4"/>
  <c r="N2754" i="4"/>
  <c r="L2754" i="4"/>
  <c r="M2620" i="4"/>
  <c r="L2625" i="4"/>
  <c r="M2626" i="4" s="1"/>
  <c r="K2864" i="4"/>
  <c r="L2773" i="4"/>
  <c r="N2773" i="4"/>
  <c r="N2739" i="4"/>
  <c r="K2830" i="4"/>
  <c r="L2739" i="4"/>
  <c r="K2835" i="4"/>
  <c r="N2744" i="4"/>
  <c r="L2744" i="4"/>
  <c r="K2862" i="4"/>
  <c r="N2771" i="4"/>
  <c r="L2771" i="4"/>
  <c r="K2867" i="4"/>
  <c r="N2776" i="4"/>
  <c r="L2776" i="4"/>
  <c r="K2861" i="4"/>
  <c r="N2770" i="4"/>
  <c r="L2770" i="4"/>
  <c r="L2737" i="4"/>
  <c r="K2828" i="4"/>
  <c r="N2737" i="4"/>
  <c r="K2869" i="4"/>
  <c r="N2778" i="4"/>
  <c r="L2778" i="4"/>
  <c r="K2859" i="4"/>
  <c r="N2768" i="4"/>
  <c r="L2768" i="4"/>
  <c r="N2706" i="4"/>
  <c r="K2870" i="4"/>
  <c r="N2779" i="4"/>
  <c r="L2779" i="4"/>
  <c r="K2853" i="4"/>
  <c r="N2762" i="4"/>
  <c r="L2762" i="4"/>
  <c r="K2866" i="4"/>
  <c r="N2775" i="4"/>
  <c r="L2775" i="4"/>
  <c r="K2882" i="4"/>
  <c r="N2791" i="4"/>
  <c r="L2791" i="4"/>
  <c r="K2884" i="4"/>
  <c r="L2793" i="4"/>
  <c r="N2793" i="4"/>
  <c r="K2839" i="4"/>
  <c r="N2748" i="4"/>
  <c r="L2748" i="4"/>
  <c r="K2843" i="4"/>
  <c r="N2752" i="4"/>
  <c r="L2752" i="4"/>
  <c r="L2745" i="4"/>
  <c r="K2836" i="4"/>
  <c r="N2745" i="4"/>
  <c r="K2863" i="4"/>
  <c r="N2772" i="4"/>
  <c r="L2772" i="4"/>
  <c r="K2877" i="4"/>
  <c r="N2786" i="4"/>
  <c r="L2786" i="4"/>
  <c r="K2831" i="4"/>
  <c r="N2740" i="4"/>
  <c r="L2740" i="4"/>
  <c r="K2868" i="4"/>
  <c r="L2777" i="4"/>
  <c r="N2777" i="4"/>
  <c r="K2826" i="4"/>
  <c r="N2735" i="4"/>
  <c r="L2735" i="4"/>
  <c r="K2852" i="4"/>
  <c r="L2761" i="4"/>
  <c r="N2761" i="4"/>
  <c r="N2759" i="4"/>
  <c r="K2850" i="4"/>
  <c r="L2759" i="4"/>
  <c r="K2837" i="4"/>
  <c r="N2746" i="4"/>
  <c r="L2746" i="4"/>
  <c r="K2874" i="4"/>
  <c r="N2783" i="4"/>
  <c r="L2783" i="4"/>
  <c r="K2829" i="4"/>
  <c r="N2738" i="4"/>
  <c r="L2738" i="4"/>
  <c r="K2871" i="4"/>
  <c r="N2780" i="4"/>
  <c r="L2780" i="4"/>
  <c r="K2873" i="4"/>
  <c r="N2782" i="4"/>
  <c r="L2782" i="4"/>
  <c r="N2763" i="4"/>
  <c r="K2854" i="4"/>
  <c r="L2763" i="4"/>
  <c r="K2883" i="4"/>
  <c r="N2792" i="4"/>
  <c r="L2792" i="4"/>
  <c r="K2860" i="4"/>
  <c r="L2769" i="4"/>
  <c r="N2769" i="4"/>
  <c r="K2885" i="4"/>
  <c r="N2794" i="4"/>
  <c r="L2794" i="4"/>
  <c r="K2856" i="4"/>
  <c r="L2765" i="4"/>
  <c r="N2765" i="4"/>
  <c r="K2855" i="4"/>
  <c r="N2764" i="4"/>
  <c r="L2764" i="4"/>
  <c r="K2849" i="4"/>
  <c r="N2758" i="4"/>
  <c r="L2758" i="4"/>
  <c r="L2706" i="4"/>
  <c r="K2875" i="4"/>
  <c r="N2784" i="4"/>
  <c r="L2784" i="4"/>
  <c r="N2755" i="4"/>
  <c r="K2846" i="4"/>
  <c r="L2755" i="4"/>
  <c r="L2741" i="4"/>
  <c r="K2832" i="4"/>
  <c r="N2741" i="4"/>
  <c r="M2529" i="3"/>
  <c r="L2534" i="3"/>
  <c r="M2535" i="3" s="1"/>
  <c r="K2769" i="3"/>
  <c r="N2678" i="3"/>
  <c r="L2678" i="3"/>
  <c r="K2842" i="3"/>
  <c r="N2751" i="3"/>
  <c r="L2751" i="3"/>
  <c r="K2687" i="3"/>
  <c r="N2596" i="3"/>
  <c r="L2596" i="3"/>
  <c r="K2667" i="3"/>
  <c r="N2576" i="3"/>
  <c r="L2576" i="3"/>
  <c r="K2763" i="3"/>
  <c r="N2672" i="3"/>
  <c r="L2672" i="3"/>
  <c r="K2647" i="3"/>
  <c r="N2556" i="3"/>
  <c r="L2556" i="3"/>
  <c r="L2615" i="3" s="1"/>
  <c r="K2683" i="3"/>
  <c r="N2592" i="3"/>
  <c r="L2592" i="3"/>
  <c r="K2783" i="3"/>
  <c r="N2692" i="3"/>
  <c r="L2692" i="3"/>
  <c r="K2691" i="3"/>
  <c r="N2600" i="3"/>
  <c r="L2600" i="3"/>
  <c r="N2748" i="3"/>
  <c r="K2839" i="3"/>
  <c r="L2748" i="3"/>
  <c r="K2773" i="3"/>
  <c r="N2682" i="3"/>
  <c r="L2682" i="3"/>
  <c r="K2655" i="3"/>
  <c r="N2564" i="3"/>
  <c r="L2564" i="3"/>
  <c r="K2749" i="3"/>
  <c r="N2658" i="3"/>
  <c r="L2658" i="3"/>
  <c r="K2671" i="3"/>
  <c r="N2580" i="3"/>
  <c r="L2580" i="3"/>
  <c r="K2784" i="3"/>
  <c r="N2693" i="3"/>
  <c r="L2693" i="3"/>
  <c r="K2765" i="3"/>
  <c r="N2674" i="3"/>
  <c r="L2674" i="3"/>
  <c r="K2679" i="3"/>
  <c r="N2588" i="3"/>
  <c r="L2588" i="3"/>
  <c r="K2699" i="3"/>
  <c r="N2608" i="3"/>
  <c r="L2608" i="3"/>
  <c r="K2753" i="3"/>
  <c r="N2662" i="3"/>
  <c r="L2662" i="3"/>
  <c r="K2741" i="3"/>
  <c r="N2650" i="3"/>
  <c r="L2650" i="3"/>
  <c r="K2761" i="3"/>
  <c r="N2670" i="3"/>
  <c r="L2670" i="3"/>
  <c r="K2788" i="3"/>
  <c r="N2697" i="3"/>
  <c r="L2697" i="3"/>
  <c r="K2826" i="3"/>
  <c r="N2735" i="3"/>
  <c r="L2735" i="3"/>
  <c r="K2792" i="3"/>
  <c r="N2701" i="3"/>
  <c r="L2701" i="3"/>
  <c r="K2795" i="3"/>
  <c r="N2704" i="3"/>
  <c r="L2704" i="3"/>
  <c r="N2780" i="3"/>
  <c r="K2871" i="3"/>
  <c r="L2780" i="3"/>
  <c r="K2752" i="3"/>
  <c r="N2661" i="3"/>
  <c r="L2661" i="3"/>
  <c r="K2744" i="3"/>
  <c r="N2653" i="3"/>
  <c r="L2653" i="3"/>
  <c r="K2767" i="3"/>
  <c r="N2676" i="3"/>
  <c r="L2676" i="3"/>
  <c r="N2645" i="3"/>
  <c r="L2645" i="3"/>
  <c r="K2736" i="3"/>
  <c r="K2781" i="3"/>
  <c r="N2690" i="3"/>
  <c r="L2690" i="3"/>
  <c r="K2756" i="3"/>
  <c r="N2665" i="3"/>
  <c r="L2665" i="3"/>
  <c r="K2779" i="3"/>
  <c r="N2688" i="3"/>
  <c r="L2688" i="3"/>
  <c r="K2663" i="3"/>
  <c r="N2572" i="3"/>
  <c r="L2572" i="3"/>
  <c r="K2737" i="3"/>
  <c r="N2646" i="3"/>
  <c r="L2646" i="3"/>
  <c r="K2846" i="3"/>
  <c r="N2755" i="3"/>
  <c r="L2755" i="3"/>
  <c r="K2745" i="3"/>
  <c r="N2654" i="3"/>
  <c r="L2654" i="3"/>
  <c r="K2793" i="3"/>
  <c r="N2702" i="3"/>
  <c r="L2702" i="3"/>
  <c r="K2771" i="3"/>
  <c r="N2680" i="3"/>
  <c r="L2680" i="3"/>
  <c r="K2838" i="3"/>
  <c r="N2747" i="3"/>
  <c r="L2747" i="3"/>
  <c r="K2768" i="3"/>
  <c r="N2677" i="3"/>
  <c r="L2677" i="3"/>
  <c r="K2757" i="3"/>
  <c r="N2666" i="3"/>
  <c r="L2666" i="3"/>
  <c r="K2776" i="3"/>
  <c r="N2685" i="3"/>
  <c r="L2685" i="3"/>
  <c r="K2796" i="3"/>
  <c r="N2705" i="3"/>
  <c r="L2705" i="3"/>
  <c r="K2789" i="3"/>
  <c r="N2698" i="3"/>
  <c r="L2698" i="3"/>
  <c r="K2760" i="3"/>
  <c r="N2669" i="3"/>
  <c r="L2669" i="3"/>
  <c r="K2850" i="3"/>
  <c r="N2759" i="3"/>
  <c r="L2759" i="3"/>
  <c r="K2764" i="3"/>
  <c r="N2673" i="3"/>
  <c r="L2673" i="3"/>
  <c r="N2612" i="3"/>
  <c r="K2703" i="3"/>
  <c r="L2612" i="3"/>
  <c r="K2659" i="3"/>
  <c r="N2568" i="3"/>
  <c r="L2568" i="3"/>
  <c r="K2775" i="3"/>
  <c r="N2684" i="3"/>
  <c r="L2684" i="3"/>
  <c r="K2740" i="3"/>
  <c r="N2649" i="3"/>
  <c r="L2649" i="3"/>
  <c r="K2651" i="3"/>
  <c r="N2560" i="3"/>
  <c r="L2560" i="3"/>
  <c r="N2604" i="3"/>
  <c r="K2695" i="3"/>
  <c r="L2604" i="3"/>
  <c r="K2675" i="3"/>
  <c r="N2584" i="3"/>
  <c r="L2584" i="3"/>
  <c r="K2777" i="3"/>
  <c r="N2686" i="3"/>
  <c r="L2686" i="3"/>
  <c r="K2830" i="3"/>
  <c r="N2739" i="3"/>
  <c r="L2739" i="3"/>
  <c r="K2787" i="3"/>
  <c r="N2696" i="3"/>
  <c r="L2696" i="3"/>
  <c r="K2785" i="3"/>
  <c r="N2694" i="3"/>
  <c r="L2694" i="3"/>
  <c r="K2791" i="3"/>
  <c r="N2700" i="3"/>
  <c r="L2700" i="3"/>
  <c r="K2772" i="3"/>
  <c r="N2681" i="3"/>
  <c r="L2681" i="3"/>
  <c r="K2834" i="3"/>
  <c r="N2743" i="3"/>
  <c r="L2743" i="3"/>
  <c r="M2438" i="2"/>
  <c r="L2443" i="2"/>
  <c r="M2444" i="2" s="1"/>
  <c r="K2693" i="2"/>
  <c r="N2602" i="2"/>
  <c r="L2602" i="2"/>
  <c r="K2672" i="2"/>
  <c r="N2581" i="2"/>
  <c r="L2581" i="2"/>
  <c r="K2661" i="2"/>
  <c r="N2570" i="2"/>
  <c r="L2570" i="2"/>
  <c r="K2692" i="2"/>
  <c r="N2601" i="2"/>
  <c r="L2601" i="2"/>
  <c r="K2684" i="2"/>
  <c r="N2593" i="2"/>
  <c r="L2593" i="2"/>
  <c r="K2683" i="2"/>
  <c r="N2592" i="2"/>
  <c r="L2592" i="2"/>
  <c r="K2644" i="2"/>
  <c r="N2553" i="2"/>
  <c r="L2553" i="2"/>
  <c r="K2700" i="2"/>
  <c r="N2609" i="2"/>
  <c r="L2609" i="2"/>
  <c r="K2676" i="2"/>
  <c r="N2585" i="2"/>
  <c r="L2585" i="2"/>
  <c r="K2667" i="2"/>
  <c r="N2576" i="2"/>
  <c r="L2576" i="2"/>
  <c r="K2696" i="2"/>
  <c r="N2605" i="2"/>
  <c r="L2605" i="2"/>
  <c r="K2656" i="2"/>
  <c r="N2565" i="2"/>
  <c r="L2565" i="2"/>
  <c r="K2685" i="2"/>
  <c r="N2594" i="2"/>
  <c r="L2594" i="2"/>
  <c r="K2688" i="2"/>
  <c r="N2597" i="2"/>
  <c r="L2597" i="2"/>
  <c r="K2705" i="2"/>
  <c r="N2614" i="2"/>
  <c r="L2614" i="2"/>
  <c r="K2695" i="2"/>
  <c r="N2604" i="2"/>
  <c r="L2604" i="2"/>
  <c r="K2647" i="2"/>
  <c r="N2556" i="2"/>
  <c r="L2556" i="2"/>
  <c r="K2689" i="2"/>
  <c r="N2598" i="2"/>
  <c r="L2598" i="2"/>
  <c r="K2704" i="2"/>
  <c r="N2613" i="2"/>
  <c r="L2613" i="2"/>
  <c r="K2660" i="2"/>
  <c r="N2569" i="2"/>
  <c r="L2569" i="2"/>
  <c r="K2701" i="2"/>
  <c r="N2610" i="2"/>
  <c r="L2610" i="2"/>
  <c r="K2668" i="2"/>
  <c r="N2577" i="2"/>
  <c r="L2577" i="2"/>
  <c r="K2579" i="2"/>
  <c r="N2488" i="2"/>
  <c r="L2488" i="2"/>
  <c r="K2607" i="2"/>
  <c r="N2516" i="2"/>
  <c r="L2516" i="2"/>
  <c r="K2677" i="2"/>
  <c r="N2586" i="2"/>
  <c r="L2586" i="2"/>
  <c r="K2663" i="2"/>
  <c r="N2572" i="2"/>
  <c r="L2572" i="2"/>
  <c r="K2559" i="2"/>
  <c r="N2468" i="2"/>
  <c r="L2468" i="2"/>
  <c r="K2679" i="2"/>
  <c r="N2588" i="2"/>
  <c r="L2588" i="2"/>
  <c r="N2566" i="2"/>
  <c r="K2657" i="2"/>
  <c r="L2566" i="2"/>
  <c r="K2603" i="2"/>
  <c r="N2512" i="2"/>
  <c r="L2512" i="2"/>
  <c r="K2669" i="2"/>
  <c r="N2578" i="2"/>
  <c r="L2578" i="2"/>
  <c r="K2567" i="2"/>
  <c r="N2476" i="2"/>
  <c r="L2476" i="2"/>
  <c r="N2558" i="2"/>
  <c r="K2649" i="2"/>
  <c r="L2558" i="2"/>
  <c r="K2645" i="2"/>
  <c r="N2554" i="2"/>
  <c r="L2554" i="2"/>
  <c r="K2599" i="2"/>
  <c r="N2508" i="2"/>
  <c r="L2508" i="2"/>
  <c r="K2697" i="2"/>
  <c r="N2606" i="2"/>
  <c r="L2606" i="2"/>
  <c r="K2595" i="2"/>
  <c r="N2504" i="2"/>
  <c r="L2504" i="2"/>
  <c r="K2648" i="2"/>
  <c r="N2557" i="2"/>
  <c r="L2557" i="2"/>
  <c r="K2651" i="2"/>
  <c r="N2560" i="2"/>
  <c r="L2560" i="2"/>
  <c r="K2655" i="2"/>
  <c r="N2564" i="2"/>
  <c r="L2564" i="2"/>
  <c r="K2575" i="2"/>
  <c r="N2484" i="2"/>
  <c r="L2484" i="2"/>
  <c r="K2703" i="2"/>
  <c r="N2612" i="2"/>
  <c r="L2612" i="2"/>
  <c r="K2611" i="2"/>
  <c r="N2520" i="2"/>
  <c r="L2520" i="2"/>
  <c r="K2587" i="2"/>
  <c r="N2496" i="2"/>
  <c r="L2496" i="2"/>
  <c r="K2687" i="2"/>
  <c r="N2596" i="2"/>
  <c r="L2596" i="2"/>
  <c r="K2591" i="2"/>
  <c r="N2500" i="2"/>
  <c r="L2500" i="2"/>
  <c r="K2583" i="2"/>
  <c r="N2492" i="2"/>
  <c r="L2492" i="2"/>
  <c r="K2571" i="2"/>
  <c r="N2480" i="2"/>
  <c r="L2480" i="2"/>
  <c r="K2563" i="2"/>
  <c r="N2472" i="2"/>
  <c r="L2472" i="2"/>
  <c r="K2652" i="2"/>
  <c r="N2561" i="2"/>
  <c r="L2561" i="2"/>
  <c r="K2675" i="2"/>
  <c r="N2584" i="2"/>
  <c r="L2584" i="2"/>
  <c r="K2680" i="2"/>
  <c r="N2589" i="2"/>
  <c r="L2589" i="2"/>
  <c r="K2665" i="2"/>
  <c r="N2574" i="2"/>
  <c r="L2574" i="2"/>
  <c r="K2691" i="2"/>
  <c r="N2600" i="2"/>
  <c r="L2600" i="2"/>
  <c r="K2699" i="2"/>
  <c r="N2608" i="2"/>
  <c r="L2608" i="2"/>
  <c r="K2673" i="2"/>
  <c r="N2582" i="2"/>
  <c r="L2582" i="2"/>
  <c r="K2664" i="2"/>
  <c r="N2573" i="2"/>
  <c r="L2573" i="2"/>
  <c r="K2671" i="2"/>
  <c r="N2580" i="2"/>
  <c r="L2580" i="2"/>
  <c r="K2653" i="2"/>
  <c r="N2562" i="2"/>
  <c r="L2562" i="2"/>
  <c r="K2555" i="2"/>
  <c r="N2464" i="2"/>
  <c r="N2524" i="2" s="1"/>
  <c r="L2464" i="2"/>
  <c r="L2524" i="2" s="1"/>
  <c r="K2659" i="2"/>
  <c r="N2568" i="2"/>
  <c r="L2568" i="2"/>
  <c r="K2681" i="2"/>
  <c r="N2590" i="2"/>
  <c r="L2590" i="2"/>
  <c r="M2438" i="1"/>
  <c r="L2443" i="1"/>
  <c r="M2444" i="1" s="1"/>
  <c r="K2677" i="1"/>
  <c r="N2586" i="1"/>
  <c r="L2586" i="1"/>
  <c r="K2656" i="1"/>
  <c r="N2565" i="1"/>
  <c r="L2565" i="1"/>
  <c r="K2644" i="1"/>
  <c r="N2553" i="1"/>
  <c r="L2553" i="1"/>
  <c r="K2741" i="1"/>
  <c r="N2650" i="1"/>
  <c r="L2650" i="1"/>
  <c r="K2681" i="1"/>
  <c r="N2590" i="1"/>
  <c r="L2590" i="1"/>
  <c r="K2773" i="1"/>
  <c r="N2682" i="1"/>
  <c r="L2682" i="1"/>
  <c r="K2564" i="1"/>
  <c r="N2473" i="1"/>
  <c r="L2473" i="1"/>
  <c r="N2509" i="1"/>
  <c r="K2600" i="1"/>
  <c r="L2509" i="1"/>
  <c r="K2608" i="1"/>
  <c r="N2517" i="1"/>
  <c r="L2517" i="1"/>
  <c r="K2697" i="1"/>
  <c r="N2606" i="1"/>
  <c r="L2606" i="1"/>
  <c r="K2653" i="1"/>
  <c r="N2562" i="1"/>
  <c r="L2562" i="1"/>
  <c r="K2781" i="1"/>
  <c r="N2690" i="1"/>
  <c r="L2690" i="1"/>
  <c r="K2596" i="1"/>
  <c r="N2505" i="1"/>
  <c r="L2505" i="1"/>
  <c r="N2558" i="1"/>
  <c r="K2649" i="1"/>
  <c r="L2558" i="1"/>
  <c r="K2793" i="1"/>
  <c r="N2702" i="1"/>
  <c r="L2702" i="1"/>
  <c r="K2560" i="1"/>
  <c r="N2469" i="1"/>
  <c r="L2469" i="1"/>
  <c r="K2668" i="1"/>
  <c r="N2577" i="1"/>
  <c r="L2577" i="1"/>
  <c r="K2676" i="1"/>
  <c r="N2585" i="1"/>
  <c r="L2585" i="1"/>
  <c r="K2705" i="1"/>
  <c r="N2614" i="1"/>
  <c r="L2614" i="1"/>
  <c r="N2589" i="1"/>
  <c r="K2680" i="1"/>
  <c r="L2589" i="1"/>
  <c r="N2658" i="1"/>
  <c r="K2749" i="1"/>
  <c r="L2658" i="1"/>
  <c r="N2481" i="1"/>
  <c r="K2572" i="1"/>
  <c r="L2481" i="1"/>
  <c r="K2685" i="1"/>
  <c r="N2594" i="1"/>
  <c r="L2594" i="1"/>
  <c r="K2785" i="1"/>
  <c r="N2694" i="1"/>
  <c r="L2694" i="1"/>
  <c r="K2669" i="1"/>
  <c r="N2578" i="1"/>
  <c r="L2578" i="1"/>
  <c r="N2477" i="1"/>
  <c r="K2568" i="1"/>
  <c r="L2477" i="1"/>
  <c r="N2554" i="1"/>
  <c r="K2645" i="1"/>
  <c r="L2554" i="1"/>
  <c r="N2574" i="1"/>
  <c r="K2665" i="1"/>
  <c r="L2574" i="1"/>
  <c r="N2497" i="1"/>
  <c r="K2588" i="1"/>
  <c r="L2497" i="1"/>
  <c r="K2745" i="1"/>
  <c r="N2654" i="1"/>
  <c r="L2654" i="1"/>
  <c r="K2777" i="1"/>
  <c r="L2686" i="1"/>
  <c r="N2686" i="1"/>
  <c r="N2570" i="1"/>
  <c r="K2661" i="1"/>
  <c r="L2570" i="1"/>
  <c r="K2580" i="1"/>
  <c r="N2489" i="1"/>
  <c r="L2489" i="1"/>
  <c r="K2701" i="1"/>
  <c r="N2610" i="1"/>
  <c r="L2610" i="1"/>
  <c r="K2672" i="1"/>
  <c r="N2581" i="1"/>
  <c r="L2581" i="1"/>
  <c r="K2689" i="1"/>
  <c r="N2598" i="1"/>
  <c r="L2598" i="1"/>
  <c r="N2646" i="1"/>
  <c r="K2737" i="1"/>
  <c r="L2646" i="1"/>
  <c r="K2704" i="1"/>
  <c r="N2613" i="1"/>
  <c r="L2613" i="1"/>
  <c r="N2493" i="1"/>
  <c r="K2584" i="1"/>
  <c r="L2493" i="1"/>
  <c r="K2664" i="1"/>
  <c r="N2573" i="1"/>
  <c r="L2573" i="1"/>
  <c r="K2592" i="1"/>
  <c r="N2501" i="1"/>
  <c r="L2501" i="1"/>
  <c r="K2693" i="1"/>
  <c r="N2602" i="1"/>
  <c r="L2602" i="1"/>
  <c r="N2678" i="1"/>
  <c r="L2678" i="1"/>
  <c r="K2769" i="1"/>
  <c r="N2609" i="1"/>
  <c r="L2609" i="1"/>
  <c r="K2700" i="1"/>
  <c r="K2648" i="1"/>
  <c r="N2557" i="1"/>
  <c r="L2557" i="1"/>
  <c r="N2593" i="1"/>
  <c r="L2593" i="1"/>
  <c r="K2684" i="1"/>
  <c r="N2465" i="1"/>
  <c r="N2524" i="1" s="1"/>
  <c r="K2556" i="1"/>
  <c r="L2465" i="1"/>
  <c r="K2652" i="1"/>
  <c r="N2561" i="1"/>
  <c r="L2561" i="1"/>
  <c r="K2761" i="1"/>
  <c r="N2670" i="1"/>
  <c r="L2670" i="1"/>
  <c r="K2660" i="1"/>
  <c r="N2569" i="1"/>
  <c r="L2569" i="1"/>
  <c r="K2688" i="1"/>
  <c r="N2597" i="1"/>
  <c r="L2597" i="1"/>
  <c r="N2662" i="1"/>
  <c r="K2753" i="1"/>
  <c r="L2662" i="1"/>
  <c r="K2657" i="1"/>
  <c r="N2566" i="1"/>
  <c r="L2566" i="1"/>
  <c r="K2789" i="1"/>
  <c r="N2698" i="1"/>
  <c r="L2698" i="1"/>
  <c r="N2601" i="1"/>
  <c r="K2692" i="1"/>
  <c r="L2601" i="1"/>
  <c r="K2612" i="1"/>
  <c r="N2521" i="1"/>
  <c r="L2521" i="1"/>
  <c r="K2757" i="1"/>
  <c r="N2666" i="1"/>
  <c r="L2666" i="1"/>
  <c r="K2576" i="1"/>
  <c r="N2485" i="1"/>
  <c r="L2485" i="1"/>
  <c r="L2524" i="1" s="1"/>
  <c r="N2582" i="1"/>
  <c r="K2673" i="1"/>
  <c r="L2582" i="1"/>
  <c r="N2674" i="1"/>
  <c r="K2765" i="1"/>
  <c r="L2674" i="1"/>
  <c r="N2605" i="1"/>
  <c r="K2696" i="1"/>
  <c r="L2605" i="1"/>
  <c r="N2513" i="1"/>
  <c r="K2604" i="1"/>
  <c r="L2513" i="1"/>
  <c r="K2947" i="4" l="1"/>
  <c r="N2856" i="4"/>
  <c r="L2856" i="4"/>
  <c r="K2965" i="4"/>
  <c r="N2874" i="4"/>
  <c r="L2874" i="4"/>
  <c r="K2917" i="4"/>
  <c r="L2826" i="4"/>
  <c r="N2826" i="4"/>
  <c r="K2954" i="4"/>
  <c r="N2863" i="4"/>
  <c r="L2863" i="4"/>
  <c r="K2975" i="4"/>
  <c r="N2884" i="4"/>
  <c r="L2884" i="4"/>
  <c r="K2961" i="4"/>
  <c r="N2870" i="4"/>
  <c r="L2870" i="4"/>
  <c r="K2950" i="4"/>
  <c r="N2859" i="4"/>
  <c r="L2859" i="4"/>
  <c r="K2958" i="4"/>
  <c r="N2867" i="4"/>
  <c r="L2867" i="4"/>
  <c r="K2921" i="4"/>
  <c r="L2830" i="4"/>
  <c r="N2830" i="4"/>
  <c r="K2955" i="4"/>
  <c r="N2864" i="4"/>
  <c r="L2864" i="4"/>
  <c r="K2977" i="4"/>
  <c r="N2886" i="4"/>
  <c r="L2886" i="4"/>
  <c r="K2925" i="4"/>
  <c r="L2834" i="4"/>
  <c r="N2834" i="4"/>
  <c r="K2971" i="4"/>
  <c r="N2880" i="4"/>
  <c r="L2880" i="4"/>
  <c r="K2935" i="4"/>
  <c r="N2844" i="4"/>
  <c r="L2844" i="4"/>
  <c r="K2932" i="4"/>
  <c r="N2841" i="4"/>
  <c r="L2841" i="4"/>
  <c r="K2938" i="4"/>
  <c r="N2847" i="4"/>
  <c r="L2847" i="4"/>
  <c r="K2946" i="4"/>
  <c r="N2855" i="4"/>
  <c r="L2855" i="4"/>
  <c r="K2974" i="4"/>
  <c r="N2883" i="4"/>
  <c r="L2883" i="4"/>
  <c r="K2920" i="4"/>
  <c r="N2829" i="4"/>
  <c r="L2829" i="4"/>
  <c r="K2941" i="4"/>
  <c r="N2850" i="4"/>
  <c r="L2850" i="4"/>
  <c r="K2943" i="4"/>
  <c r="N2852" i="4"/>
  <c r="L2852" i="4"/>
  <c r="K2968" i="4"/>
  <c r="N2877" i="4"/>
  <c r="L2877" i="4"/>
  <c r="K2930" i="4"/>
  <c r="N2839" i="4"/>
  <c r="L2839" i="4"/>
  <c r="K2944" i="4"/>
  <c r="N2853" i="4"/>
  <c r="L2853" i="4"/>
  <c r="K2919" i="4"/>
  <c r="N2828" i="4"/>
  <c r="L2828" i="4"/>
  <c r="K2952" i="4"/>
  <c r="N2861" i="4"/>
  <c r="L2861" i="4"/>
  <c r="K2936" i="4"/>
  <c r="N2845" i="4"/>
  <c r="L2845" i="4"/>
  <c r="K2942" i="4"/>
  <c r="N2851" i="4"/>
  <c r="L2851" i="4"/>
  <c r="K2978" i="4"/>
  <c r="N2887" i="4"/>
  <c r="L2887" i="4"/>
  <c r="K2948" i="4"/>
  <c r="N2857" i="4"/>
  <c r="L2857" i="4"/>
  <c r="K2939" i="4"/>
  <c r="N2848" i="4"/>
  <c r="L2848" i="4"/>
  <c r="K2937" i="4"/>
  <c r="L2846" i="4"/>
  <c r="N2846" i="4"/>
  <c r="K2966" i="4"/>
  <c r="N2875" i="4"/>
  <c r="L2875" i="4"/>
  <c r="K2940" i="4"/>
  <c r="N2849" i="4"/>
  <c r="L2849" i="4"/>
  <c r="K2951" i="4"/>
  <c r="N2860" i="4"/>
  <c r="L2860" i="4"/>
  <c r="K2962" i="4"/>
  <c r="N2871" i="4"/>
  <c r="L2871" i="4"/>
  <c r="L2797" i="4"/>
  <c r="K2922" i="4"/>
  <c r="N2831" i="4"/>
  <c r="L2831" i="4"/>
  <c r="K2927" i="4"/>
  <c r="N2836" i="4"/>
  <c r="L2836" i="4"/>
  <c r="K2934" i="4"/>
  <c r="N2843" i="4"/>
  <c r="L2843" i="4"/>
  <c r="K2957" i="4"/>
  <c r="N2866" i="4"/>
  <c r="L2866" i="4"/>
  <c r="K2926" i="4"/>
  <c r="N2835" i="4"/>
  <c r="L2835" i="4"/>
  <c r="K2933" i="4"/>
  <c r="L2842" i="4"/>
  <c r="N2842" i="4"/>
  <c r="K2969" i="4"/>
  <c r="N2878" i="4"/>
  <c r="L2878" i="4"/>
  <c r="K2972" i="4"/>
  <c r="N2881" i="4"/>
  <c r="L2881" i="4"/>
  <c r="K2929" i="4"/>
  <c r="L2838" i="4"/>
  <c r="N2838" i="4"/>
  <c r="K2956" i="4"/>
  <c r="N2865" i="4"/>
  <c r="L2865" i="4"/>
  <c r="K2963" i="4"/>
  <c r="N2872" i="4"/>
  <c r="L2872" i="4"/>
  <c r="K2923" i="4"/>
  <c r="N2832" i="4"/>
  <c r="L2832" i="4"/>
  <c r="M2711" i="4"/>
  <c r="L2716" i="4"/>
  <c r="M2717" i="4" s="1"/>
  <c r="K2976" i="4"/>
  <c r="N2885" i="4"/>
  <c r="L2885" i="4"/>
  <c r="K2945" i="4"/>
  <c r="N2854" i="4"/>
  <c r="L2854" i="4"/>
  <c r="K2964" i="4"/>
  <c r="N2873" i="4"/>
  <c r="L2873" i="4"/>
  <c r="K2928" i="4"/>
  <c r="N2837" i="4"/>
  <c r="L2837" i="4"/>
  <c r="N2797" i="4"/>
  <c r="K2959" i="4"/>
  <c r="N2868" i="4"/>
  <c r="L2868" i="4"/>
  <c r="K2973" i="4"/>
  <c r="N2882" i="4"/>
  <c r="L2882" i="4"/>
  <c r="K2960" i="4"/>
  <c r="N2869" i="4"/>
  <c r="L2869" i="4"/>
  <c r="K2953" i="4"/>
  <c r="N2862" i="4"/>
  <c r="L2862" i="4"/>
  <c r="K2931" i="4"/>
  <c r="N2840" i="4"/>
  <c r="L2840" i="4"/>
  <c r="K2967" i="4"/>
  <c r="N2876" i="4"/>
  <c r="L2876" i="4"/>
  <c r="K2970" i="4"/>
  <c r="N2879" i="4"/>
  <c r="L2879" i="4"/>
  <c r="K2918" i="4"/>
  <c r="N2827" i="4"/>
  <c r="L2827" i="4"/>
  <c r="K2924" i="4"/>
  <c r="N2833" i="4"/>
  <c r="L2833" i="4"/>
  <c r="K2949" i="4"/>
  <c r="N2858" i="4"/>
  <c r="L2858" i="4"/>
  <c r="L2625" i="3"/>
  <c r="M2626" i="3" s="1"/>
  <c r="M2620" i="3"/>
  <c r="K2766" i="3"/>
  <c r="N2675" i="3"/>
  <c r="L2675" i="3"/>
  <c r="K2860" i="3"/>
  <c r="N2769" i="3"/>
  <c r="L2769" i="3"/>
  <c r="K2882" i="3"/>
  <c r="N2791" i="3"/>
  <c r="L2791" i="3"/>
  <c r="K2868" i="3"/>
  <c r="N2777" i="3"/>
  <c r="L2777" i="3"/>
  <c r="K2866" i="3"/>
  <c r="N2775" i="3"/>
  <c r="L2775" i="3"/>
  <c r="K2941" i="3"/>
  <c r="N2850" i="3"/>
  <c r="L2850" i="3"/>
  <c r="K2867" i="3"/>
  <c r="N2776" i="3"/>
  <c r="L2776" i="3"/>
  <c r="K2862" i="3"/>
  <c r="N2771" i="3"/>
  <c r="L2771" i="3"/>
  <c r="K2828" i="3"/>
  <c r="N2737" i="3"/>
  <c r="L2737" i="3"/>
  <c r="K2872" i="3"/>
  <c r="N2781" i="3"/>
  <c r="L2781" i="3"/>
  <c r="N2752" i="3"/>
  <c r="K2843" i="3"/>
  <c r="L2752" i="3"/>
  <c r="K2917" i="3"/>
  <c r="N2826" i="3"/>
  <c r="L2826" i="3"/>
  <c r="K2844" i="3"/>
  <c r="N2753" i="3"/>
  <c r="L2753" i="3"/>
  <c r="N2784" i="3"/>
  <c r="K2875" i="3"/>
  <c r="L2784" i="3"/>
  <c r="K2864" i="3"/>
  <c r="N2773" i="3"/>
  <c r="L2773" i="3"/>
  <c r="K2774" i="3"/>
  <c r="N2683" i="3"/>
  <c r="L2683" i="3"/>
  <c r="K2933" i="3"/>
  <c r="N2842" i="3"/>
  <c r="L2842" i="3"/>
  <c r="K2750" i="3"/>
  <c r="N2659" i="3"/>
  <c r="L2659" i="3"/>
  <c r="K2851" i="3"/>
  <c r="N2760" i="3"/>
  <c r="L2760" i="3"/>
  <c r="N2788" i="3"/>
  <c r="K2879" i="3"/>
  <c r="L2788" i="3"/>
  <c r="N2772" i="3"/>
  <c r="K2863" i="3"/>
  <c r="L2772" i="3"/>
  <c r="K2921" i="3"/>
  <c r="N2830" i="3"/>
  <c r="L2830" i="3"/>
  <c r="L2695" i="3"/>
  <c r="N2695" i="3"/>
  <c r="K2786" i="3"/>
  <c r="N2740" i="3"/>
  <c r="K2831" i="3"/>
  <c r="L2740" i="3"/>
  <c r="L2703" i="3"/>
  <c r="K2794" i="3"/>
  <c r="N2703" i="3"/>
  <c r="N2764" i="3"/>
  <c r="K2855" i="3"/>
  <c r="L2764" i="3"/>
  <c r="N2796" i="3"/>
  <c r="K2887" i="3"/>
  <c r="L2796" i="3"/>
  <c r="K2929" i="3"/>
  <c r="N2838" i="3"/>
  <c r="L2838" i="3"/>
  <c r="K2937" i="3"/>
  <c r="N2846" i="3"/>
  <c r="L2846" i="3"/>
  <c r="N2756" i="3"/>
  <c r="K2847" i="3"/>
  <c r="L2756" i="3"/>
  <c r="K2827" i="3"/>
  <c r="N2736" i="3"/>
  <c r="L2736" i="3"/>
  <c r="K2835" i="3"/>
  <c r="N2744" i="3"/>
  <c r="L2744" i="3"/>
  <c r="K2883" i="3"/>
  <c r="N2792" i="3"/>
  <c r="L2792" i="3"/>
  <c r="K2832" i="3"/>
  <c r="N2741" i="3"/>
  <c r="L2741" i="3"/>
  <c r="K2856" i="3"/>
  <c r="N2765" i="3"/>
  <c r="L2765" i="3"/>
  <c r="K2746" i="3"/>
  <c r="N2655" i="3"/>
  <c r="L2655" i="3"/>
  <c r="K2874" i="3"/>
  <c r="N2783" i="3"/>
  <c r="L2783" i="3"/>
  <c r="K2758" i="3"/>
  <c r="N2667" i="3"/>
  <c r="L2667" i="3"/>
  <c r="K2778" i="3"/>
  <c r="N2687" i="3"/>
  <c r="L2687" i="3"/>
  <c r="K2876" i="3"/>
  <c r="N2785" i="3"/>
  <c r="L2785" i="3"/>
  <c r="K2848" i="3"/>
  <c r="N2757" i="3"/>
  <c r="L2757" i="3"/>
  <c r="K2884" i="3"/>
  <c r="N2793" i="3"/>
  <c r="L2793" i="3"/>
  <c r="N2663" i="3"/>
  <c r="K2754" i="3"/>
  <c r="L2663" i="3"/>
  <c r="L2699" i="3"/>
  <c r="K2790" i="3"/>
  <c r="N2699" i="3"/>
  <c r="K2762" i="3"/>
  <c r="N2671" i="3"/>
  <c r="L2671" i="3"/>
  <c r="K2738" i="3"/>
  <c r="N2647" i="3"/>
  <c r="N2706" i="3" s="1"/>
  <c r="L2647" i="3"/>
  <c r="K2925" i="3"/>
  <c r="N2834" i="3"/>
  <c r="L2834" i="3"/>
  <c r="K2878" i="3"/>
  <c r="N2787" i="3"/>
  <c r="L2787" i="3"/>
  <c r="K2742" i="3"/>
  <c r="N2651" i="3"/>
  <c r="L2651" i="3"/>
  <c r="K2880" i="3"/>
  <c r="N2789" i="3"/>
  <c r="L2789" i="3"/>
  <c r="N2768" i="3"/>
  <c r="K2859" i="3"/>
  <c r="L2768" i="3"/>
  <c r="K2836" i="3"/>
  <c r="N2745" i="3"/>
  <c r="L2745" i="3"/>
  <c r="K2870" i="3"/>
  <c r="N2779" i="3"/>
  <c r="L2779" i="3"/>
  <c r="K2858" i="3"/>
  <c r="N2767" i="3"/>
  <c r="L2767" i="3"/>
  <c r="K2962" i="3"/>
  <c r="N2871" i="3"/>
  <c r="L2871" i="3"/>
  <c r="K2886" i="3"/>
  <c r="N2795" i="3"/>
  <c r="L2795" i="3"/>
  <c r="K2852" i="3"/>
  <c r="N2761" i="3"/>
  <c r="L2761" i="3"/>
  <c r="K2770" i="3"/>
  <c r="N2679" i="3"/>
  <c r="L2679" i="3"/>
  <c r="K2840" i="3"/>
  <c r="N2749" i="3"/>
  <c r="L2749" i="3"/>
  <c r="K2930" i="3"/>
  <c r="N2839" i="3"/>
  <c r="L2839" i="3"/>
  <c r="L2691" i="3"/>
  <c r="K2782" i="3"/>
  <c r="N2691" i="3"/>
  <c r="N2615" i="3"/>
  <c r="K2854" i="3"/>
  <c r="N2763" i="3"/>
  <c r="L2763" i="3"/>
  <c r="L2534" i="2"/>
  <c r="M2535" i="2" s="1"/>
  <c r="M2529" i="2"/>
  <c r="L2652" i="2"/>
  <c r="K2743" i="2"/>
  <c r="N2652" i="2"/>
  <c r="N2687" i="2"/>
  <c r="K2778" i="2"/>
  <c r="L2687" i="2"/>
  <c r="L2575" i="2"/>
  <c r="K2666" i="2"/>
  <c r="N2575" i="2"/>
  <c r="K2786" i="2"/>
  <c r="N2695" i="2"/>
  <c r="L2695" i="2"/>
  <c r="K2747" i="2"/>
  <c r="N2656" i="2"/>
  <c r="L2656" i="2"/>
  <c r="K2791" i="2"/>
  <c r="L2700" i="2"/>
  <c r="N2700" i="2"/>
  <c r="K2783" i="2"/>
  <c r="L2692" i="2"/>
  <c r="N2692" i="2"/>
  <c r="K2744" i="2"/>
  <c r="N2653" i="2"/>
  <c r="L2653" i="2"/>
  <c r="K2790" i="2"/>
  <c r="N2699" i="2"/>
  <c r="L2699" i="2"/>
  <c r="K2766" i="2"/>
  <c r="N2675" i="2"/>
  <c r="L2675" i="2"/>
  <c r="L2591" i="2"/>
  <c r="K2682" i="2"/>
  <c r="N2591" i="2"/>
  <c r="K2794" i="2"/>
  <c r="N2703" i="2"/>
  <c r="L2703" i="2"/>
  <c r="K2739" i="2"/>
  <c r="N2648" i="2"/>
  <c r="L2648" i="2"/>
  <c r="K2736" i="2"/>
  <c r="N2645" i="2"/>
  <c r="L2645" i="2"/>
  <c r="K2694" i="2"/>
  <c r="N2603" i="2"/>
  <c r="L2603" i="2"/>
  <c r="K2754" i="2"/>
  <c r="N2663" i="2"/>
  <c r="L2663" i="2"/>
  <c r="L2668" i="2"/>
  <c r="K2759" i="2"/>
  <c r="N2668" i="2"/>
  <c r="K2738" i="2"/>
  <c r="N2647" i="2"/>
  <c r="L2647" i="2"/>
  <c r="K2776" i="2"/>
  <c r="N2685" i="2"/>
  <c r="L2685" i="2"/>
  <c r="K2767" i="2"/>
  <c r="L2676" i="2"/>
  <c r="N2676" i="2"/>
  <c r="K2775" i="2"/>
  <c r="L2684" i="2"/>
  <c r="N2684" i="2"/>
  <c r="N2693" i="2"/>
  <c r="K2784" i="2"/>
  <c r="L2693" i="2"/>
  <c r="K2772" i="2"/>
  <c r="N2681" i="2"/>
  <c r="L2681" i="2"/>
  <c r="K2762" i="2"/>
  <c r="N2671" i="2"/>
  <c r="L2671" i="2"/>
  <c r="N2673" i="2"/>
  <c r="K2764" i="2"/>
  <c r="L2673" i="2"/>
  <c r="K2662" i="2"/>
  <c r="N2571" i="2"/>
  <c r="L2571" i="2"/>
  <c r="L2583" i="2"/>
  <c r="K2674" i="2"/>
  <c r="N2583" i="2"/>
  <c r="K2702" i="2"/>
  <c r="N2611" i="2"/>
  <c r="L2611" i="2"/>
  <c r="K2742" i="2"/>
  <c r="N2651" i="2"/>
  <c r="L2651" i="2"/>
  <c r="L2599" i="2"/>
  <c r="K2690" i="2"/>
  <c r="N2599" i="2"/>
  <c r="K2760" i="2"/>
  <c r="N2669" i="2"/>
  <c r="L2669" i="2"/>
  <c r="K2650" i="2"/>
  <c r="N2559" i="2"/>
  <c r="L2559" i="2"/>
  <c r="K2670" i="2"/>
  <c r="N2579" i="2"/>
  <c r="L2579" i="2"/>
  <c r="K2795" i="2"/>
  <c r="N2704" i="2"/>
  <c r="L2704" i="2"/>
  <c r="N2689" i="2"/>
  <c r="L2689" i="2"/>
  <c r="K2780" i="2"/>
  <c r="K2779" i="2"/>
  <c r="N2688" i="2"/>
  <c r="L2688" i="2"/>
  <c r="K2758" i="2"/>
  <c r="N2667" i="2"/>
  <c r="L2667" i="2"/>
  <c r="K2774" i="2"/>
  <c r="N2683" i="2"/>
  <c r="L2683" i="2"/>
  <c r="K2763" i="2"/>
  <c r="N2672" i="2"/>
  <c r="L2672" i="2"/>
  <c r="N2691" i="2"/>
  <c r="K2782" i="2"/>
  <c r="L2691" i="2"/>
  <c r="K2686" i="2"/>
  <c r="N2595" i="2"/>
  <c r="L2595" i="2"/>
  <c r="N2677" i="2"/>
  <c r="K2768" i="2"/>
  <c r="L2677" i="2"/>
  <c r="K2792" i="2"/>
  <c r="N2701" i="2"/>
  <c r="L2701" i="2"/>
  <c r="K2646" i="2"/>
  <c r="N2555" i="2"/>
  <c r="N2615" i="2" s="1"/>
  <c r="L2555" i="2"/>
  <c r="L2615" i="2" s="1"/>
  <c r="K2771" i="2"/>
  <c r="N2680" i="2"/>
  <c r="L2680" i="2"/>
  <c r="K2750" i="2"/>
  <c r="N2659" i="2"/>
  <c r="L2659" i="2"/>
  <c r="K2755" i="2"/>
  <c r="N2664" i="2"/>
  <c r="L2664" i="2"/>
  <c r="K2756" i="2"/>
  <c r="N2665" i="2"/>
  <c r="L2665" i="2"/>
  <c r="K2654" i="2"/>
  <c r="N2563" i="2"/>
  <c r="L2563" i="2"/>
  <c r="K2678" i="2"/>
  <c r="N2587" i="2"/>
  <c r="L2587" i="2"/>
  <c r="K2746" i="2"/>
  <c r="N2655" i="2"/>
  <c r="L2655" i="2"/>
  <c r="K2788" i="2"/>
  <c r="N2697" i="2"/>
  <c r="L2697" i="2"/>
  <c r="K2740" i="2"/>
  <c r="N2649" i="2"/>
  <c r="L2649" i="2"/>
  <c r="K2658" i="2"/>
  <c r="N2567" i="2"/>
  <c r="L2567" i="2"/>
  <c r="K2748" i="2"/>
  <c r="N2657" i="2"/>
  <c r="L2657" i="2"/>
  <c r="K2770" i="2"/>
  <c r="N2679" i="2"/>
  <c r="L2679" i="2"/>
  <c r="L2607" i="2"/>
  <c r="K2698" i="2"/>
  <c r="N2607" i="2"/>
  <c r="L2660" i="2"/>
  <c r="K2751" i="2"/>
  <c r="N2660" i="2"/>
  <c r="N2705" i="2"/>
  <c r="K2796" i="2"/>
  <c r="L2705" i="2"/>
  <c r="K2787" i="2"/>
  <c r="N2696" i="2"/>
  <c r="L2696" i="2"/>
  <c r="L2644" i="2"/>
  <c r="K2735" i="2"/>
  <c r="N2644" i="2"/>
  <c r="K2752" i="2"/>
  <c r="N2661" i="2"/>
  <c r="L2661" i="2"/>
  <c r="M2529" i="1"/>
  <c r="L2534" i="1"/>
  <c r="M2535" i="1" s="1"/>
  <c r="N2673" i="1"/>
  <c r="K2764" i="1"/>
  <c r="L2673" i="1"/>
  <c r="K2667" i="1"/>
  <c r="L2576" i="1"/>
  <c r="N2576" i="1"/>
  <c r="K2783" i="1"/>
  <c r="N2692" i="1"/>
  <c r="L2692" i="1"/>
  <c r="N2789" i="1"/>
  <c r="K2880" i="1"/>
  <c r="L2789" i="1"/>
  <c r="K2852" i="1"/>
  <c r="N2761" i="1"/>
  <c r="L2761" i="1"/>
  <c r="N2648" i="1"/>
  <c r="K2739" i="1"/>
  <c r="L2648" i="1"/>
  <c r="N2769" i="1"/>
  <c r="K2860" i="1"/>
  <c r="L2769" i="1"/>
  <c r="L2592" i="1"/>
  <c r="K2683" i="1"/>
  <c r="N2592" i="1"/>
  <c r="N2580" i="1"/>
  <c r="L2580" i="1"/>
  <c r="K2671" i="1"/>
  <c r="N2568" i="1"/>
  <c r="K2659" i="1"/>
  <c r="L2568" i="1"/>
  <c r="K2760" i="1"/>
  <c r="N2669" i="1"/>
  <c r="L2669" i="1"/>
  <c r="N2572" i="1"/>
  <c r="K2663" i="1"/>
  <c r="L2572" i="1"/>
  <c r="K2759" i="1"/>
  <c r="L2668" i="1"/>
  <c r="N2668" i="1"/>
  <c r="K2872" i="1"/>
  <c r="N2781" i="1"/>
  <c r="L2781" i="1"/>
  <c r="N2741" i="1"/>
  <c r="K2832" i="1"/>
  <c r="L2741" i="1"/>
  <c r="K2856" i="1"/>
  <c r="N2765" i="1"/>
  <c r="L2765" i="1"/>
  <c r="K2751" i="1"/>
  <c r="N2660" i="1"/>
  <c r="L2660" i="1"/>
  <c r="N2556" i="1"/>
  <c r="K2647" i="1"/>
  <c r="L2556" i="1"/>
  <c r="K2791" i="1"/>
  <c r="N2700" i="1"/>
  <c r="L2700" i="1"/>
  <c r="K2784" i="1"/>
  <c r="N2693" i="1"/>
  <c r="L2693" i="1"/>
  <c r="N2584" i="1"/>
  <c r="K2675" i="1"/>
  <c r="L2584" i="1"/>
  <c r="K2795" i="1"/>
  <c r="N2704" i="1"/>
  <c r="L2704" i="1"/>
  <c r="K2792" i="1"/>
  <c r="N2701" i="1"/>
  <c r="L2701" i="1"/>
  <c r="K2836" i="1"/>
  <c r="N2745" i="1"/>
  <c r="L2745" i="1"/>
  <c r="N2645" i="1"/>
  <c r="L2645" i="1"/>
  <c r="K2736" i="1"/>
  <c r="N2676" i="1"/>
  <c r="K2767" i="1"/>
  <c r="L2676" i="1"/>
  <c r="K2740" i="1"/>
  <c r="L2649" i="1"/>
  <c r="N2649" i="1"/>
  <c r="K2687" i="1"/>
  <c r="L2596" i="1"/>
  <c r="N2596" i="1"/>
  <c r="L2608" i="1"/>
  <c r="K2699" i="1"/>
  <c r="N2608" i="1"/>
  <c r="K2772" i="1"/>
  <c r="N2681" i="1"/>
  <c r="L2681" i="1"/>
  <c r="N2677" i="1"/>
  <c r="K2768" i="1"/>
  <c r="L2677" i="1"/>
  <c r="N2696" i="1"/>
  <c r="K2787" i="1"/>
  <c r="L2696" i="1"/>
  <c r="K2703" i="1"/>
  <c r="N2612" i="1"/>
  <c r="L2612" i="1"/>
  <c r="N2753" i="1"/>
  <c r="K2844" i="1"/>
  <c r="L2753" i="1"/>
  <c r="K2779" i="1"/>
  <c r="N2688" i="1"/>
  <c r="L2688" i="1"/>
  <c r="K2763" i="1"/>
  <c r="N2672" i="1"/>
  <c r="L2672" i="1"/>
  <c r="K2752" i="1"/>
  <c r="N2661" i="1"/>
  <c r="L2661" i="1"/>
  <c r="K2868" i="1"/>
  <c r="N2777" i="1"/>
  <c r="L2777" i="1"/>
  <c r="K2756" i="1"/>
  <c r="L2665" i="1"/>
  <c r="N2665" i="1"/>
  <c r="K2776" i="1"/>
  <c r="N2685" i="1"/>
  <c r="L2685" i="1"/>
  <c r="N2680" i="1"/>
  <c r="K2771" i="1"/>
  <c r="L2680" i="1"/>
  <c r="N2705" i="1"/>
  <c r="K2796" i="1"/>
  <c r="L2705" i="1"/>
  <c r="K2884" i="1"/>
  <c r="N2793" i="1"/>
  <c r="L2793" i="1"/>
  <c r="K2788" i="1"/>
  <c r="N2697" i="1"/>
  <c r="L2697" i="1"/>
  <c r="N2773" i="1"/>
  <c r="K2864" i="1"/>
  <c r="L2773" i="1"/>
  <c r="K2747" i="1"/>
  <c r="N2656" i="1"/>
  <c r="L2656" i="1"/>
  <c r="N2604" i="1"/>
  <c r="L2604" i="1"/>
  <c r="K2695" i="1"/>
  <c r="N2757" i="1"/>
  <c r="K2848" i="1"/>
  <c r="L2757" i="1"/>
  <c r="K2748" i="1"/>
  <c r="N2657" i="1"/>
  <c r="L2657" i="1"/>
  <c r="K2743" i="1"/>
  <c r="L2652" i="1"/>
  <c r="N2652" i="1"/>
  <c r="K2775" i="1"/>
  <c r="N2684" i="1"/>
  <c r="L2684" i="1"/>
  <c r="N2664" i="1"/>
  <c r="K2755" i="1"/>
  <c r="L2664" i="1"/>
  <c r="N2737" i="1"/>
  <c r="K2828" i="1"/>
  <c r="L2737" i="1"/>
  <c r="K2780" i="1"/>
  <c r="N2689" i="1"/>
  <c r="L2689" i="1"/>
  <c r="N2588" i="1"/>
  <c r="K2679" i="1"/>
  <c r="L2588" i="1"/>
  <c r="N2785" i="1"/>
  <c r="K2876" i="1"/>
  <c r="L2785" i="1"/>
  <c r="K2840" i="1"/>
  <c r="N2749" i="1"/>
  <c r="L2749" i="1"/>
  <c r="K2651" i="1"/>
  <c r="L2560" i="1"/>
  <c r="L2615" i="1" s="1"/>
  <c r="N2560" i="1"/>
  <c r="K2744" i="1"/>
  <c r="N2653" i="1"/>
  <c r="L2653" i="1"/>
  <c r="N2600" i="1"/>
  <c r="K2691" i="1"/>
  <c r="L2600" i="1"/>
  <c r="L2564" i="1"/>
  <c r="K2655" i="1"/>
  <c r="N2564" i="1"/>
  <c r="N2615" i="1" s="1"/>
  <c r="N2644" i="1"/>
  <c r="K2735" i="1"/>
  <c r="L2644" i="1"/>
  <c r="K3040" i="4" l="1"/>
  <c r="N2949" i="4"/>
  <c r="L2949" i="4"/>
  <c r="K3058" i="4"/>
  <c r="N2967" i="4"/>
  <c r="L2967" i="4"/>
  <c r="N2973" i="4"/>
  <c r="K3064" i="4"/>
  <c r="L2973" i="4"/>
  <c r="K3067" i="4"/>
  <c r="N2976" i="4"/>
  <c r="L2976" i="4"/>
  <c r="K3054" i="4"/>
  <c r="N2963" i="4"/>
  <c r="L2963" i="4"/>
  <c r="N2969" i="4"/>
  <c r="K3060" i="4"/>
  <c r="L2969" i="4"/>
  <c r="K3025" i="4"/>
  <c r="N2934" i="4"/>
  <c r="L2934" i="4"/>
  <c r="K3031" i="4"/>
  <c r="N2940" i="4"/>
  <c r="L2940" i="4"/>
  <c r="K3039" i="4"/>
  <c r="N2948" i="4"/>
  <c r="L2948" i="4"/>
  <c r="K3043" i="4"/>
  <c r="N2952" i="4"/>
  <c r="L2952" i="4"/>
  <c r="K3059" i="4"/>
  <c r="N2968" i="4"/>
  <c r="L2968" i="4"/>
  <c r="K3065" i="4"/>
  <c r="N2974" i="4"/>
  <c r="L2974" i="4"/>
  <c r="K3026" i="4"/>
  <c r="N2935" i="4"/>
  <c r="L2935" i="4"/>
  <c r="K3046" i="4"/>
  <c r="N2955" i="4"/>
  <c r="L2955" i="4"/>
  <c r="K3052" i="4"/>
  <c r="N2961" i="4"/>
  <c r="L2961" i="4"/>
  <c r="L2888" i="4"/>
  <c r="K3056" i="4"/>
  <c r="N2965" i="4"/>
  <c r="L2965" i="4"/>
  <c r="N2970" i="4"/>
  <c r="K3061" i="4"/>
  <c r="L2970" i="4"/>
  <c r="K3051" i="4"/>
  <c r="N2960" i="4"/>
  <c r="L2960" i="4"/>
  <c r="K3036" i="4"/>
  <c r="N2945" i="4"/>
  <c r="L2945" i="4"/>
  <c r="K3014" i="4"/>
  <c r="N2923" i="4"/>
  <c r="L2923" i="4"/>
  <c r="K3063" i="4"/>
  <c r="N2972" i="4"/>
  <c r="L2972" i="4"/>
  <c r="K3048" i="4"/>
  <c r="N2957" i="4"/>
  <c r="L2957" i="4"/>
  <c r="K3042" i="4"/>
  <c r="N2951" i="4"/>
  <c r="L2951" i="4"/>
  <c r="K3030" i="4"/>
  <c r="N2939" i="4"/>
  <c r="L2939" i="4"/>
  <c r="K3027" i="4"/>
  <c r="N2936" i="4"/>
  <c r="L2936" i="4"/>
  <c r="K3021" i="4"/>
  <c r="N2930" i="4"/>
  <c r="L2930" i="4"/>
  <c r="K3011" i="4"/>
  <c r="N2920" i="4"/>
  <c r="L2920" i="4"/>
  <c r="K3023" i="4"/>
  <c r="N2932" i="4"/>
  <c r="L2932" i="4"/>
  <c r="K3068" i="4"/>
  <c r="N2977" i="4"/>
  <c r="L2977" i="4"/>
  <c r="K3041" i="4"/>
  <c r="N2950" i="4"/>
  <c r="L2950" i="4"/>
  <c r="K3008" i="4"/>
  <c r="N2917" i="4"/>
  <c r="L2917" i="4"/>
  <c r="K3009" i="4"/>
  <c r="N2918" i="4"/>
  <c r="L2918" i="4"/>
  <c r="K3044" i="4"/>
  <c r="N2953" i="4"/>
  <c r="L2953" i="4"/>
  <c r="K3055" i="4"/>
  <c r="N2964" i="4"/>
  <c r="L2964" i="4"/>
  <c r="K3020" i="4"/>
  <c r="N2929" i="4"/>
  <c r="L2929" i="4"/>
  <c r="K3017" i="4"/>
  <c r="N2926" i="4"/>
  <c r="L2926" i="4"/>
  <c r="K3013" i="4"/>
  <c r="N2922" i="4"/>
  <c r="L2922" i="4"/>
  <c r="K3053" i="4"/>
  <c r="N2962" i="4"/>
  <c r="L2962" i="4"/>
  <c r="K3028" i="4"/>
  <c r="N2937" i="4"/>
  <c r="L2937" i="4"/>
  <c r="K3033" i="4"/>
  <c r="N2942" i="4"/>
  <c r="L2942" i="4"/>
  <c r="K3035" i="4"/>
  <c r="N2944" i="4"/>
  <c r="L2944" i="4"/>
  <c r="K3032" i="4"/>
  <c r="N2941" i="4"/>
  <c r="L2941" i="4"/>
  <c r="K3029" i="4"/>
  <c r="N2938" i="4"/>
  <c r="L2938" i="4"/>
  <c r="K3016" i="4"/>
  <c r="N2925" i="4"/>
  <c r="L2925" i="4"/>
  <c r="K3049" i="4"/>
  <c r="N2958" i="4"/>
  <c r="L2958" i="4"/>
  <c r="K3045" i="4"/>
  <c r="N2954" i="4"/>
  <c r="L2954" i="4"/>
  <c r="K3015" i="4"/>
  <c r="N2924" i="4"/>
  <c r="L2924" i="4"/>
  <c r="K3022" i="4"/>
  <c r="N2931" i="4"/>
  <c r="L2931" i="4"/>
  <c r="K3050" i="4"/>
  <c r="N2959" i="4"/>
  <c r="L2959" i="4"/>
  <c r="K3019" i="4"/>
  <c r="N2928" i="4"/>
  <c r="L2928" i="4"/>
  <c r="K3047" i="4"/>
  <c r="N2956" i="4"/>
  <c r="L2956" i="4"/>
  <c r="K3024" i="4"/>
  <c r="N2933" i="4"/>
  <c r="L2933" i="4"/>
  <c r="K3018" i="4"/>
  <c r="N2927" i="4"/>
  <c r="L2927" i="4"/>
  <c r="M2802" i="4"/>
  <c r="L2807" i="4"/>
  <c r="M2808" i="4" s="1"/>
  <c r="K3057" i="4"/>
  <c r="N2966" i="4"/>
  <c r="L2966" i="4"/>
  <c r="K3069" i="4"/>
  <c r="N2978" i="4"/>
  <c r="L2978" i="4"/>
  <c r="K3010" i="4"/>
  <c r="N2919" i="4"/>
  <c r="L2919" i="4"/>
  <c r="K3034" i="4"/>
  <c r="N2943" i="4"/>
  <c r="L2943" i="4"/>
  <c r="K3037" i="4"/>
  <c r="N2946" i="4"/>
  <c r="L2946" i="4"/>
  <c r="N2971" i="4"/>
  <c r="L2971" i="4"/>
  <c r="K3062" i="4"/>
  <c r="K3012" i="4"/>
  <c r="N2921" i="4"/>
  <c r="L2921" i="4"/>
  <c r="K3066" i="4"/>
  <c r="N2975" i="4"/>
  <c r="L2975" i="4"/>
  <c r="N2888" i="4"/>
  <c r="K3038" i="4"/>
  <c r="N2947" i="4"/>
  <c r="L2947" i="4"/>
  <c r="N2884" i="3"/>
  <c r="K2975" i="3"/>
  <c r="L2884" i="3"/>
  <c r="K2849" i="3"/>
  <c r="N2758" i="3"/>
  <c r="L2758" i="3"/>
  <c r="K2923" i="3"/>
  <c r="N2832" i="3"/>
  <c r="L2832" i="3"/>
  <c r="K2978" i="3"/>
  <c r="N2887" i="3"/>
  <c r="L2887" i="3"/>
  <c r="K2841" i="3"/>
  <c r="N2750" i="3"/>
  <c r="L2750" i="3"/>
  <c r="K2934" i="3"/>
  <c r="N2843" i="3"/>
  <c r="L2843" i="3"/>
  <c r="K3032" i="3"/>
  <c r="N2941" i="3"/>
  <c r="L2941" i="3"/>
  <c r="K2857" i="3"/>
  <c r="N2766" i="3"/>
  <c r="L2766" i="3"/>
  <c r="K2873" i="3"/>
  <c r="N2782" i="3"/>
  <c r="L2782" i="3"/>
  <c r="K3021" i="3"/>
  <c r="N2930" i="3"/>
  <c r="L2930" i="3"/>
  <c r="K3053" i="3"/>
  <c r="N2962" i="3"/>
  <c r="L2962" i="3"/>
  <c r="N2925" i="3"/>
  <c r="K3016" i="3"/>
  <c r="L2925" i="3"/>
  <c r="K2881" i="3"/>
  <c r="N2790" i="3"/>
  <c r="L2790" i="3"/>
  <c r="K2869" i="3"/>
  <c r="N2778" i="3"/>
  <c r="L2778" i="3"/>
  <c r="K2947" i="3"/>
  <c r="N2856" i="3"/>
  <c r="L2856" i="3"/>
  <c r="K2918" i="3"/>
  <c r="N2827" i="3"/>
  <c r="L2827" i="3"/>
  <c r="K2922" i="3"/>
  <c r="N2831" i="3"/>
  <c r="L2831" i="3"/>
  <c r="K2970" i="3"/>
  <c r="N2879" i="3"/>
  <c r="L2879" i="3"/>
  <c r="K2942" i="3"/>
  <c r="N2851" i="3"/>
  <c r="L2851" i="3"/>
  <c r="K2955" i="3"/>
  <c r="N2864" i="3"/>
  <c r="L2864" i="3"/>
  <c r="K2958" i="3"/>
  <c r="N2867" i="3"/>
  <c r="L2867" i="3"/>
  <c r="K2973" i="3"/>
  <c r="N2882" i="3"/>
  <c r="L2882" i="3"/>
  <c r="K2931" i="3"/>
  <c r="N2840" i="3"/>
  <c r="L2840" i="3"/>
  <c r="K2971" i="3"/>
  <c r="N2880" i="3"/>
  <c r="L2880" i="3"/>
  <c r="K2829" i="3"/>
  <c r="L2738" i="3"/>
  <c r="N2738" i="3"/>
  <c r="N2797" i="3" s="1"/>
  <c r="K2945" i="3"/>
  <c r="N2854" i="3"/>
  <c r="L2854" i="3"/>
  <c r="K2943" i="3"/>
  <c r="N2852" i="3"/>
  <c r="L2852" i="3"/>
  <c r="K2977" i="3"/>
  <c r="N2886" i="3"/>
  <c r="L2886" i="3"/>
  <c r="K2927" i="3"/>
  <c r="N2836" i="3"/>
  <c r="L2836" i="3"/>
  <c r="K2969" i="3"/>
  <c r="N2878" i="3"/>
  <c r="L2878" i="3"/>
  <c r="L2706" i="3"/>
  <c r="K2967" i="3"/>
  <c r="N2876" i="3"/>
  <c r="L2876" i="3"/>
  <c r="K2837" i="3"/>
  <c r="N2746" i="3"/>
  <c r="L2746" i="3"/>
  <c r="K2926" i="3"/>
  <c r="N2835" i="3"/>
  <c r="L2835" i="3"/>
  <c r="N2929" i="3"/>
  <c r="K3020" i="3"/>
  <c r="L2929" i="3"/>
  <c r="K2885" i="3"/>
  <c r="N2794" i="3"/>
  <c r="L2794" i="3"/>
  <c r="K2954" i="3"/>
  <c r="N2863" i="3"/>
  <c r="L2863" i="3"/>
  <c r="K2865" i="3"/>
  <c r="N2774" i="3"/>
  <c r="L2774" i="3"/>
  <c r="N2917" i="3"/>
  <c r="K3008" i="3"/>
  <c r="L2917" i="3"/>
  <c r="K2953" i="3"/>
  <c r="N2862" i="3"/>
  <c r="L2862" i="3"/>
  <c r="K2959" i="3"/>
  <c r="N2868" i="3"/>
  <c r="L2868" i="3"/>
  <c r="K2949" i="3"/>
  <c r="N2858" i="3"/>
  <c r="L2858" i="3"/>
  <c r="K2950" i="3"/>
  <c r="N2859" i="3"/>
  <c r="L2859" i="3"/>
  <c r="K2845" i="3"/>
  <c r="N2754" i="3"/>
  <c r="L2754" i="3"/>
  <c r="N2921" i="3"/>
  <c r="K3012" i="3"/>
  <c r="L2921" i="3"/>
  <c r="K2963" i="3"/>
  <c r="N2872" i="3"/>
  <c r="L2872" i="3"/>
  <c r="K2951" i="3"/>
  <c r="N2860" i="3"/>
  <c r="L2860" i="3"/>
  <c r="K2861" i="3"/>
  <c r="N2770" i="3"/>
  <c r="L2770" i="3"/>
  <c r="K2961" i="3"/>
  <c r="N2870" i="3"/>
  <c r="L2870" i="3"/>
  <c r="K2833" i="3"/>
  <c r="L2742" i="3"/>
  <c r="N2742" i="3"/>
  <c r="K2853" i="3"/>
  <c r="N2762" i="3"/>
  <c r="L2762" i="3"/>
  <c r="K2939" i="3"/>
  <c r="N2848" i="3"/>
  <c r="L2848" i="3"/>
  <c r="K2965" i="3"/>
  <c r="N2874" i="3"/>
  <c r="L2874" i="3"/>
  <c r="K2974" i="3"/>
  <c r="N2883" i="3"/>
  <c r="L2883" i="3"/>
  <c r="K2938" i="3"/>
  <c r="N2847" i="3"/>
  <c r="L2847" i="3"/>
  <c r="K3028" i="3"/>
  <c r="N2937" i="3"/>
  <c r="L2937" i="3"/>
  <c r="K2946" i="3"/>
  <c r="N2855" i="3"/>
  <c r="L2855" i="3"/>
  <c r="K2877" i="3"/>
  <c r="N2786" i="3"/>
  <c r="L2786" i="3"/>
  <c r="N2933" i="3"/>
  <c r="K3024" i="3"/>
  <c r="L2933" i="3"/>
  <c r="K2966" i="3"/>
  <c r="N2875" i="3"/>
  <c r="L2875" i="3"/>
  <c r="K2935" i="3"/>
  <c r="N2844" i="3"/>
  <c r="L2844" i="3"/>
  <c r="K2919" i="3"/>
  <c r="N2828" i="3"/>
  <c r="L2828" i="3"/>
  <c r="K2957" i="3"/>
  <c r="N2866" i="3"/>
  <c r="L2866" i="3"/>
  <c r="L2625" i="2"/>
  <c r="M2626" i="2" s="1"/>
  <c r="M2620" i="2"/>
  <c r="N2784" i="2"/>
  <c r="L2784" i="2"/>
  <c r="K2875" i="2"/>
  <c r="K2866" i="2"/>
  <c r="L2775" i="2"/>
  <c r="N2775" i="2"/>
  <c r="N2767" i="2"/>
  <c r="K2858" i="2"/>
  <c r="L2767" i="2"/>
  <c r="K2850" i="2"/>
  <c r="N2759" i="2"/>
  <c r="L2759" i="2"/>
  <c r="N2754" i="2"/>
  <c r="K2845" i="2"/>
  <c r="L2754" i="2"/>
  <c r="K2885" i="2"/>
  <c r="N2794" i="2"/>
  <c r="L2794" i="2"/>
  <c r="K2835" i="2"/>
  <c r="N2744" i="2"/>
  <c r="L2744" i="2"/>
  <c r="N2786" i="2"/>
  <c r="K2877" i="2"/>
  <c r="L2786" i="2"/>
  <c r="K2834" i="2"/>
  <c r="N2743" i="2"/>
  <c r="L2743" i="2"/>
  <c r="N2678" i="2"/>
  <c r="K2769" i="2"/>
  <c r="L2678" i="2"/>
  <c r="K2849" i="2"/>
  <c r="N2758" i="2"/>
  <c r="L2758" i="2"/>
  <c r="N2748" i="2"/>
  <c r="K2839" i="2"/>
  <c r="L2748" i="2"/>
  <c r="K2837" i="2"/>
  <c r="N2746" i="2"/>
  <c r="L2746" i="2"/>
  <c r="N2755" i="2"/>
  <c r="K2846" i="2"/>
  <c r="L2755" i="2"/>
  <c r="K2883" i="2"/>
  <c r="L2792" i="2"/>
  <c r="N2792" i="2"/>
  <c r="N2782" i="2"/>
  <c r="K2873" i="2"/>
  <c r="L2782" i="2"/>
  <c r="K2854" i="2"/>
  <c r="L2763" i="2"/>
  <c r="N2763" i="2"/>
  <c r="K2886" i="2"/>
  <c r="L2795" i="2"/>
  <c r="N2795" i="2"/>
  <c r="N2674" i="2"/>
  <c r="K2765" i="2"/>
  <c r="L2674" i="2"/>
  <c r="K2753" i="2"/>
  <c r="N2662" i="2"/>
  <c r="L2662" i="2"/>
  <c r="N2739" i="2"/>
  <c r="K2830" i="2"/>
  <c r="L2739" i="2"/>
  <c r="K2881" i="2"/>
  <c r="N2790" i="2"/>
  <c r="L2790" i="2"/>
  <c r="N2747" i="2"/>
  <c r="K2838" i="2"/>
  <c r="L2747" i="2"/>
  <c r="K2869" i="2"/>
  <c r="N2778" i="2"/>
  <c r="L2778" i="2"/>
  <c r="N2751" i="2"/>
  <c r="K2842" i="2"/>
  <c r="L2751" i="2"/>
  <c r="N2752" i="2"/>
  <c r="K2843" i="2"/>
  <c r="L2752" i="2"/>
  <c r="N2796" i="2"/>
  <c r="K2887" i="2"/>
  <c r="L2796" i="2"/>
  <c r="K2749" i="2"/>
  <c r="N2658" i="2"/>
  <c r="L2658" i="2"/>
  <c r="N2750" i="2"/>
  <c r="L2750" i="2"/>
  <c r="K2841" i="2"/>
  <c r="K2865" i="2"/>
  <c r="N2774" i="2"/>
  <c r="L2774" i="2"/>
  <c r="N2780" i="2"/>
  <c r="L2780" i="2"/>
  <c r="K2871" i="2"/>
  <c r="K2761" i="2"/>
  <c r="N2670" i="2"/>
  <c r="L2670" i="2"/>
  <c r="N2690" i="2"/>
  <c r="K2781" i="2"/>
  <c r="L2690" i="2"/>
  <c r="K2833" i="2"/>
  <c r="N2742" i="2"/>
  <c r="L2742" i="2"/>
  <c r="N2735" i="2"/>
  <c r="K2826" i="2"/>
  <c r="L2735" i="2"/>
  <c r="N2787" i="2"/>
  <c r="K2878" i="2"/>
  <c r="L2787" i="2"/>
  <c r="K2789" i="2"/>
  <c r="N2698" i="2"/>
  <c r="L2698" i="2"/>
  <c r="N2770" i="2"/>
  <c r="K2861" i="2"/>
  <c r="L2770" i="2"/>
  <c r="L2788" i="2"/>
  <c r="K2879" i="2"/>
  <c r="N2788" i="2"/>
  <c r="K2847" i="2"/>
  <c r="N2756" i="2"/>
  <c r="L2756" i="2"/>
  <c r="K2737" i="2"/>
  <c r="N2646" i="2"/>
  <c r="L2646" i="2"/>
  <c r="L2706" i="2" s="1"/>
  <c r="K2851" i="2"/>
  <c r="N2760" i="2"/>
  <c r="L2760" i="2"/>
  <c r="L2772" i="2"/>
  <c r="K2863" i="2"/>
  <c r="N2772" i="2"/>
  <c r="N2738" i="2"/>
  <c r="L2738" i="2"/>
  <c r="K2829" i="2"/>
  <c r="K2827" i="2"/>
  <c r="N2736" i="2"/>
  <c r="L2736" i="2"/>
  <c r="K2773" i="2"/>
  <c r="N2682" i="2"/>
  <c r="L2682" i="2"/>
  <c r="N2766" i="2"/>
  <c r="K2857" i="2"/>
  <c r="L2766" i="2"/>
  <c r="K2882" i="2"/>
  <c r="L2791" i="2"/>
  <c r="N2791" i="2"/>
  <c r="K2757" i="2"/>
  <c r="N2666" i="2"/>
  <c r="L2666" i="2"/>
  <c r="K2831" i="2"/>
  <c r="N2740" i="2"/>
  <c r="L2740" i="2"/>
  <c r="K2745" i="2"/>
  <c r="N2654" i="2"/>
  <c r="N2706" i="2" s="1"/>
  <c r="L2654" i="2"/>
  <c r="N2771" i="2"/>
  <c r="K2862" i="2"/>
  <c r="L2771" i="2"/>
  <c r="N2768" i="2"/>
  <c r="L2768" i="2"/>
  <c r="K2859" i="2"/>
  <c r="N2686" i="2"/>
  <c r="K2777" i="2"/>
  <c r="L2686" i="2"/>
  <c r="N2779" i="2"/>
  <c r="K2870" i="2"/>
  <c r="L2779" i="2"/>
  <c r="K2741" i="2"/>
  <c r="N2650" i="2"/>
  <c r="L2650" i="2"/>
  <c r="N2702" i="2"/>
  <c r="K2793" i="2"/>
  <c r="L2702" i="2"/>
  <c r="N2764" i="2"/>
  <c r="K2855" i="2"/>
  <c r="L2764" i="2"/>
  <c r="K2853" i="2"/>
  <c r="N2762" i="2"/>
  <c r="L2762" i="2"/>
  <c r="K2867" i="2"/>
  <c r="N2776" i="2"/>
  <c r="L2776" i="2"/>
  <c r="N2694" i="2"/>
  <c r="K2785" i="2"/>
  <c r="L2694" i="2"/>
  <c r="N2783" i="2"/>
  <c r="K2874" i="2"/>
  <c r="L2783" i="2"/>
  <c r="L2625" i="1"/>
  <c r="M2626" i="1" s="1"/>
  <c r="M2620" i="1"/>
  <c r="K2742" i="1"/>
  <c r="N2651" i="1"/>
  <c r="L2651" i="1"/>
  <c r="K2770" i="1"/>
  <c r="N2679" i="1"/>
  <c r="L2679" i="1"/>
  <c r="K2871" i="1"/>
  <c r="N2780" i="1"/>
  <c r="L2780" i="1"/>
  <c r="L2743" i="1"/>
  <c r="K2834" i="1"/>
  <c r="N2743" i="1"/>
  <c r="K2838" i="1"/>
  <c r="L2747" i="1"/>
  <c r="N2747" i="1"/>
  <c r="K2887" i="1"/>
  <c r="N2796" i="1"/>
  <c r="L2796" i="1"/>
  <c r="K2843" i="1"/>
  <c r="N2752" i="1"/>
  <c r="L2752" i="1"/>
  <c r="K2935" i="1"/>
  <c r="N2844" i="1"/>
  <c r="L2844" i="1"/>
  <c r="K2794" i="1"/>
  <c r="N2703" i="1"/>
  <c r="L2703" i="1"/>
  <c r="K2790" i="1"/>
  <c r="N2699" i="1"/>
  <c r="L2699" i="1"/>
  <c r="K2778" i="1"/>
  <c r="N2687" i="1"/>
  <c r="L2687" i="1"/>
  <c r="L2836" i="1"/>
  <c r="K2927" i="1"/>
  <c r="N2836" i="1"/>
  <c r="K2766" i="1"/>
  <c r="N2675" i="1"/>
  <c r="L2675" i="1"/>
  <c r="K2875" i="1"/>
  <c r="N2784" i="1"/>
  <c r="L2784" i="1"/>
  <c r="L2856" i="1"/>
  <c r="K2947" i="1"/>
  <c r="N2856" i="1"/>
  <c r="K2855" i="1"/>
  <c r="N2764" i="1"/>
  <c r="L2764" i="1"/>
  <c r="K2782" i="1"/>
  <c r="N2691" i="1"/>
  <c r="L2691" i="1"/>
  <c r="K2835" i="1"/>
  <c r="N2744" i="1"/>
  <c r="L2744" i="1"/>
  <c r="K2967" i="1"/>
  <c r="N2876" i="1"/>
  <c r="L2876" i="1"/>
  <c r="N2755" i="1"/>
  <c r="L2755" i="1"/>
  <c r="K2846" i="1"/>
  <c r="L2775" i="1"/>
  <c r="K2866" i="1"/>
  <c r="N2775" i="1"/>
  <c r="K2939" i="1"/>
  <c r="N2848" i="1"/>
  <c r="L2848" i="1"/>
  <c r="L2868" i="1"/>
  <c r="K2959" i="1"/>
  <c r="N2868" i="1"/>
  <c r="K2859" i="1"/>
  <c r="N2768" i="1"/>
  <c r="L2768" i="1"/>
  <c r="N2767" i="1"/>
  <c r="K2858" i="1"/>
  <c r="L2767" i="1"/>
  <c r="K2738" i="1"/>
  <c r="N2647" i="1"/>
  <c r="N2706" i="1" s="1"/>
  <c r="L2647" i="1"/>
  <c r="N2751" i="1"/>
  <c r="K2842" i="1"/>
  <c r="L2751" i="1"/>
  <c r="L2759" i="1"/>
  <c r="K2850" i="1"/>
  <c r="N2759" i="1"/>
  <c r="K2750" i="1"/>
  <c r="N2659" i="1"/>
  <c r="L2659" i="1"/>
  <c r="N2739" i="1"/>
  <c r="L2739" i="1"/>
  <c r="K2830" i="1"/>
  <c r="L2852" i="1"/>
  <c r="K2943" i="1"/>
  <c r="N2852" i="1"/>
  <c r="K2746" i="1"/>
  <c r="N2655" i="1"/>
  <c r="L2655" i="1"/>
  <c r="K2919" i="1"/>
  <c r="N2828" i="1"/>
  <c r="L2828" i="1"/>
  <c r="L2884" i="1"/>
  <c r="K2975" i="1"/>
  <c r="N2884" i="1"/>
  <c r="K2847" i="1"/>
  <c r="N2756" i="1"/>
  <c r="L2756" i="1"/>
  <c r="K2870" i="1"/>
  <c r="L2779" i="1"/>
  <c r="N2779" i="1"/>
  <c r="N2787" i="1"/>
  <c r="L2787" i="1"/>
  <c r="K2878" i="1"/>
  <c r="K2863" i="1"/>
  <c r="N2772" i="1"/>
  <c r="L2772" i="1"/>
  <c r="K2886" i="1"/>
  <c r="N2795" i="1"/>
  <c r="L2795" i="1"/>
  <c r="K2923" i="1"/>
  <c r="N2832" i="1"/>
  <c r="L2832" i="1"/>
  <c r="N2872" i="1"/>
  <c r="L2872" i="1"/>
  <c r="K2963" i="1"/>
  <c r="K2951" i="1"/>
  <c r="N2860" i="1"/>
  <c r="L2860" i="1"/>
  <c r="K2758" i="1"/>
  <c r="N2667" i="1"/>
  <c r="L2667" i="1"/>
  <c r="N2735" i="1"/>
  <c r="K2826" i="1"/>
  <c r="L2735" i="1"/>
  <c r="N2840" i="1"/>
  <c r="K2931" i="1"/>
  <c r="L2840" i="1"/>
  <c r="K2839" i="1"/>
  <c r="N2748" i="1"/>
  <c r="L2748" i="1"/>
  <c r="K2786" i="1"/>
  <c r="N2695" i="1"/>
  <c r="L2695" i="1"/>
  <c r="K2955" i="1"/>
  <c r="N2864" i="1"/>
  <c r="L2864" i="1"/>
  <c r="K2879" i="1"/>
  <c r="N2788" i="1"/>
  <c r="L2788" i="1"/>
  <c r="N2771" i="1"/>
  <c r="L2771" i="1"/>
  <c r="K2862" i="1"/>
  <c r="K2867" i="1"/>
  <c r="N2776" i="1"/>
  <c r="L2776" i="1"/>
  <c r="K2854" i="1"/>
  <c r="N2763" i="1"/>
  <c r="L2763" i="1"/>
  <c r="K2831" i="1"/>
  <c r="N2740" i="1"/>
  <c r="L2740" i="1"/>
  <c r="K2827" i="1"/>
  <c r="N2736" i="1"/>
  <c r="L2736" i="1"/>
  <c r="K2883" i="1"/>
  <c r="N2792" i="1"/>
  <c r="L2792" i="1"/>
  <c r="L2791" i="1"/>
  <c r="K2882" i="1"/>
  <c r="N2791" i="1"/>
  <c r="K2754" i="1"/>
  <c r="N2663" i="1"/>
  <c r="L2663" i="1"/>
  <c r="L2706" i="1" s="1"/>
  <c r="K2851" i="1"/>
  <c r="N2760" i="1"/>
  <c r="L2760" i="1"/>
  <c r="K2762" i="1"/>
  <c r="N2671" i="1"/>
  <c r="L2671" i="1"/>
  <c r="K2774" i="1"/>
  <c r="N2683" i="1"/>
  <c r="L2683" i="1"/>
  <c r="N2880" i="1"/>
  <c r="L2880" i="1"/>
  <c r="K2971" i="1"/>
  <c r="N2783" i="1"/>
  <c r="L2783" i="1"/>
  <c r="K2874" i="1"/>
  <c r="K3129" i="4" l="1"/>
  <c r="N3038" i="4"/>
  <c r="L3038" i="4"/>
  <c r="K3157" i="4"/>
  <c r="N3066" i="4"/>
  <c r="L3066" i="4"/>
  <c r="K3153" i="4"/>
  <c r="N3062" i="4"/>
  <c r="L3062" i="4"/>
  <c r="K3125" i="4"/>
  <c r="N3034" i="4"/>
  <c r="L3034" i="4"/>
  <c r="K3138" i="4"/>
  <c r="N3047" i="4"/>
  <c r="L3047" i="4"/>
  <c r="K3106" i="4"/>
  <c r="N3015" i="4"/>
  <c r="L3015" i="4"/>
  <c r="K3120" i="4"/>
  <c r="N3029" i="4"/>
  <c r="L3029" i="4"/>
  <c r="K3119" i="4"/>
  <c r="N3028" i="4"/>
  <c r="L3028" i="4"/>
  <c r="K3111" i="4"/>
  <c r="N3020" i="4"/>
  <c r="L3020" i="4"/>
  <c r="K3099" i="4"/>
  <c r="N3008" i="4"/>
  <c r="L3008" i="4"/>
  <c r="K3102" i="4"/>
  <c r="N3011" i="4"/>
  <c r="L3011" i="4"/>
  <c r="K3133" i="4"/>
  <c r="N3042" i="4"/>
  <c r="L3042" i="4"/>
  <c r="K3127" i="4"/>
  <c r="N3036" i="4"/>
  <c r="L3036" i="4"/>
  <c r="K3137" i="4"/>
  <c r="N3046" i="4"/>
  <c r="L3046" i="4"/>
  <c r="K3134" i="4"/>
  <c r="N3043" i="4"/>
  <c r="L3043" i="4"/>
  <c r="K3155" i="4"/>
  <c r="L3064" i="4"/>
  <c r="N3064" i="4"/>
  <c r="K3149" i="4"/>
  <c r="N3058" i="4"/>
  <c r="L3058" i="4"/>
  <c r="K3128" i="4"/>
  <c r="N3037" i="4"/>
  <c r="L3037" i="4"/>
  <c r="K3148" i="4"/>
  <c r="N3057" i="4"/>
  <c r="L3057" i="4"/>
  <c r="K3115" i="4"/>
  <c r="N3024" i="4"/>
  <c r="L3024" i="4"/>
  <c r="K3113" i="4"/>
  <c r="N3022" i="4"/>
  <c r="L3022" i="4"/>
  <c r="K3107" i="4"/>
  <c r="N3016" i="4"/>
  <c r="L3016" i="4"/>
  <c r="K3124" i="4"/>
  <c r="N3033" i="4"/>
  <c r="L3033" i="4"/>
  <c r="K3108" i="4"/>
  <c r="N3017" i="4"/>
  <c r="L3017" i="4"/>
  <c r="K3100" i="4"/>
  <c r="N3009" i="4"/>
  <c r="L3009" i="4"/>
  <c r="K3114" i="4"/>
  <c r="N3023" i="4"/>
  <c r="L3023" i="4"/>
  <c r="K3121" i="4"/>
  <c r="N3030" i="4"/>
  <c r="L3030" i="4"/>
  <c r="N3014" i="4"/>
  <c r="K3105" i="4"/>
  <c r="L3014" i="4"/>
  <c r="K3152" i="4"/>
  <c r="N3061" i="4"/>
  <c r="L3061" i="4"/>
  <c r="K3147" i="4"/>
  <c r="N3056" i="4"/>
  <c r="L3056" i="4"/>
  <c r="K3143" i="4"/>
  <c r="N3052" i="4"/>
  <c r="L3052" i="4"/>
  <c r="K3150" i="4"/>
  <c r="N3059" i="4"/>
  <c r="L3059" i="4"/>
  <c r="K3116" i="4"/>
  <c r="N3025" i="4"/>
  <c r="L3025" i="4"/>
  <c r="K3160" i="4"/>
  <c r="N3069" i="4"/>
  <c r="L3069" i="4"/>
  <c r="K3109" i="4"/>
  <c r="N3018" i="4"/>
  <c r="L3018" i="4"/>
  <c r="K3141" i="4"/>
  <c r="N3050" i="4"/>
  <c r="L3050" i="4"/>
  <c r="K3140" i="4"/>
  <c r="N3049" i="4"/>
  <c r="L3049" i="4"/>
  <c r="K3126" i="4"/>
  <c r="N3035" i="4"/>
  <c r="L3035" i="4"/>
  <c r="K3104" i="4"/>
  <c r="N3013" i="4"/>
  <c r="L3013" i="4"/>
  <c r="K3135" i="4"/>
  <c r="N3044" i="4"/>
  <c r="L3044" i="4"/>
  <c r="L2979" i="4"/>
  <c r="K3159" i="4"/>
  <c r="L3068" i="4"/>
  <c r="N3068" i="4"/>
  <c r="K3118" i="4"/>
  <c r="N3027" i="4"/>
  <c r="L3027" i="4"/>
  <c r="K3154" i="4"/>
  <c r="N3063" i="4"/>
  <c r="L3063" i="4"/>
  <c r="L2898" i="4"/>
  <c r="M2899" i="4" s="1"/>
  <c r="M2893" i="4"/>
  <c r="K3156" i="4"/>
  <c r="N3065" i="4"/>
  <c r="L3065" i="4"/>
  <c r="K3122" i="4"/>
  <c r="N3031" i="4"/>
  <c r="L3031" i="4"/>
  <c r="K3158" i="4"/>
  <c r="N3067" i="4"/>
  <c r="L3067" i="4"/>
  <c r="N3012" i="4"/>
  <c r="L3012" i="4"/>
  <c r="K3103" i="4"/>
  <c r="K3101" i="4"/>
  <c r="N3010" i="4"/>
  <c r="L3010" i="4"/>
  <c r="K3110" i="4"/>
  <c r="N3019" i="4"/>
  <c r="L3019" i="4"/>
  <c r="K3136" i="4"/>
  <c r="N3045" i="4"/>
  <c r="L3045" i="4"/>
  <c r="K3123" i="4"/>
  <c r="N3032" i="4"/>
  <c r="L3032" i="4"/>
  <c r="K3144" i="4"/>
  <c r="N3053" i="4"/>
  <c r="L3053" i="4"/>
  <c r="K3146" i="4"/>
  <c r="N3055" i="4"/>
  <c r="L3055" i="4"/>
  <c r="N2979" i="4"/>
  <c r="K3132" i="4"/>
  <c r="N3041" i="4"/>
  <c r="L3041" i="4"/>
  <c r="K3112" i="4"/>
  <c r="N3021" i="4"/>
  <c r="L3021" i="4"/>
  <c r="K3139" i="4"/>
  <c r="N3048" i="4"/>
  <c r="L3048" i="4"/>
  <c r="K3142" i="4"/>
  <c r="N3051" i="4"/>
  <c r="L3051" i="4"/>
  <c r="K3117" i="4"/>
  <c r="N3026" i="4"/>
  <c r="L3026" i="4"/>
  <c r="K3130" i="4"/>
  <c r="N3039" i="4"/>
  <c r="L3039" i="4"/>
  <c r="K3151" i="4"/>
  <c r="N3060" i="4"/>
  <c r="L3060" i="4"/>
  <c r="K3145" i="4"/>
  <c r="N3054" i="4"/>
  <c r="L3054" i="4"/>
  <c r="K3131" i="4"/>
  <c r="N3040" i="4"/>
  <c r="L3040" i="4"/>
  <c r="K3017" i="3"/>
  <c r="N2926" i="3"/>
  <c r="L2926" i="3"/>
  <c r="K3062" i="3"/>
  <c r="N2971" i="3"/>
  <c r="L2971" i="3"/>
  <c r="K3033" i="3"/>
  <c r="N2942" i="3"/>
  <c r="L2942" i="3"/>
  <c r="K3038" i="3"/>
  <c r="N2947" i="3"/>
  <c r="L2947" i="3"/>
  <c r="K3107" i="3"/>
  <c r="N3016" i="3"/>
  <c r="L3016" i="3"/>
  <c r="K3123" i="3"/>
  <c r="L3032" i="3"/>
  <c r="N3032" i="3"/>
  <c r="K3057" i="3"/>
  <c r="N2966" i="3"/>
  <c r="L2966" i="3"/>
  <c r="K3119" i="3"/>
  <c r="L3028" i="3"/>
  <c r="N3028" i="3"/>
  <c r="K3030" i="3"/>
  <c r="N2939" i="3"/>
  <c r="L2939" i="3"/>
  <c r="K2952" i="3"/>
  <c r="N2861" i="3"/>
  <c r="L2861" i="3"/>
  <c r="K3041" i="3"/>
  <c r="N2950" i="3"/>
  <c r="L2950" i="3"/>
  <c r="K3018" i="3"/>
  <c r="N2927" i="3"/>
  <c r="L2927" i="3"/>
  <c r="K2920" i="3"/>
  <c r="N2829" i="3"/>
  <c r="N2888" i="3" s="1"/>
  <c r="L2829" i="3"/>
  <c r="K3049" i="3"/>
  <c r="N2958" i="3"/>
  <c r="L2958" i="3"/>
  <c r="K3046" i="3"/>
  <c r="N2955" i="3"/>
  <c r="L2955" i="3"/>
  <c r="K3009" i="3"/>
  <c r="N2918" i="3"/>
  <c r="L2918" i="3"/>
  <c r="K2948" i="3"/>
  <c r="N2857" i="3"/>
  <c r="L2857" i="3"/>
  <c r="N2978" i="3"/>
  <c r="K3069" i="3"/>
  <c r="L2978" i="3"/>
  <c r="K3066" i="3"/>
  <c r="N2975" i="3"/>
  <c r="L2975" i="3"/>
  <c r="K3048" i="3"/>
  <c r="N2957" i="3"/>
  <c r="L2957" i="3"/>
  <c r="K3029" i="3"/>
  <c r="N2938" i="3"/>
  <c r="L2938" i="3"/>
  <c r="K2944" i="3"/>
  <c r="N2853" i="3"/>
  <c r="L2853" i="3"/>
  <c r="K3042" i="3"/>
  <c r="N2951" i="3"/>
  <c r="L2951" i="3"/>
  <c r="K2956" i="3"/>
  <c r="N2865" i="3"/>
  <c r="L2865" i="3"/>
  <c r="K3068" i="3"/>
  <c r="L2977" i="3"/>
  <c r="N2977" i="3"/>
  <c r="K3026" i="3"/>
  <c r="N2935" i="3"/>
  <c r="L2935" i="3"/>
  <c r="K3037" i="3"/>
  <c r="N2946" i="3"/>
  <c r="L2946" i="3"/>
  <c r="K3056" i="3"/>
  <c r="N2965" i="3"/>
  <c r="L2965" i="3"/>
  <c r="K3052" i="3"/>
  <c r="N2961" i="3"/>
  <c r="L2961" i="3"/>
  <c r="K3103" i="3"/>
  <c r="N3012" i="3"/>
  <c r="L3012" i="3"/>
  <c r="K2936" i="3"/>
  <c r="N2845" i="3"/>
  <c r="L2845" i="3"/>
  <c r="K3044" i="3"/>
  <c r="N2953" i="3"/>
  <c r="L2953" i="3"/>
  <c r="K2976" i="3"/>
  <c r="N2885" i="3"/>
  <c r="L2885" i="3"/>
  <c r="K3058" i="3"/>
  <c r="N2967" i="3"/>
  <c r="L2967" i="3"/>
  <c r="K3060" i="3"/>
  <c r="N2969" i="3"/>
  <c r="L2969" i="3"/>
  <c r="K3036" i="3"/>
  <c r="N2945" i="3"/>
  <c r="L2945" i="3"/>
  <c r="K3064" i="3"/>
  <c r="N2973" i="3"/>
  <c r="L2973" i="3"/>
  <c r="K3013" i="3"/>
  <c r="N2922" i="3"/>
  <c r="L2922" i="3"/>
  <c r="K2972" i="3"/>
  <c r="N2881" i="3"/>
  <c r="L2881" i="3"/>
  <c r="K2964" i="3"/>
  <c r="N2873" i="3"/>
  <c r="L2873" i="3"/>
  <c r="K2932" i="3"/>
  <c r="N2841" i="3"/>
  <c r="L2841" i="3"/>
  <c r="K3040" i="3"/>
  <c r="N2949" i="3"/>
  <c r="L2949" i="3"/>
  <c r="K3099" i="3"/>
  <c r="N3008" i="3"/>
  <c r="L3008" i="3"/>
  <c r="K3111" i="3"/>
  <c r="N3020" i="3"/>
  <c r="L3020" i="3"/>
  <c r="L2797" i="3"/>
  <c r="K3144" i="3"/>
  <c r="N3053" i="3"/>
  <c r="L3053" i="3"/>
  <c r="K3014" i="3"/>
  <c r="N2923" i="3"/>
  <c r="L2923" i="3"/>
  <c r="K3010" i="3"/>
  <c r="N2919" i="3"/>
  <c r="L2919" i="3"/>
  <c r="K3115" i="3"/>
  <c r="N3024" i="3"/>
  <c r="L3024" i="3"/>
  <c r="K2968" i="3"/>
  <c r="N2877" i="3"/>
  <c r="L2877" i="3"/>
  <c r="K3065" i="3"/>
  <c r="N2974" i="3"/>
  <c r="L2974" i="3"/>
  <c r="K2924" i="3"/>
  <c r="N2833" i="3"/>
  <c r="L2833" i="3"/>
  <c r="K3054" i="3"/>
  <c r="N2963" i="3"/>
  <c r="L2963" i="3"/>
  <c r="K3050" i="3"/>
  <c r="N2959" i="3"/>
  <c r="L2959" i="3"/>
  <c r="K3045" i="3"/>
  <c r="N2954" i="3"/>
  <c r="L2954" i="3"/>
  <c r="K2928" i="3"/>
  <c r="N2837" i="3"/>
  <c r="L2837" i="3"/>
  <c r="L2716" i="3"/>
  <c r="M2717" i="3" s="1"/>
  <c r="M2711" i="3"/>
  <c r="K3034" i="3"/>
  <c r="N2943" i="3"/>
  <c r="L2943" i="3"/>
  <c r="K3022" i="3"/>
  <c r="N2931" i="3"/>
  <c r="L2931" i="3"/>
  <c r="K3061" i="3"/>
  <c r="N2970" i="3"/>
  <c r="L2970" i="3"/>
  <c r="K2960" i="3"/>
  <c r="N2869" i="3"/>
  <c r="L2869" i="3"/>
  <c r="K3112" i="3"/>
  <c r="N3021" i="3"/>
  <c r="L3021" i="3"/>
  <c r="K3025" i="3"/>
  <c r="N2934" i="3"/>
  <c r="L2934" i="3"/>
  <c r="K2940" i="3"/>
  <c r="N2849" i="3"/>
  <c r="L2849" i="3"/>
  <c r="M2711" i="2"/>
  <c r="L2716" i="2"/>
  <c r="M2717" i="2" s="1"/>
  <c r="K2848" i="2"/>
  <c r="N2757" i="2"/>
  <c r="L2757" i="2"/>
  <c r="N2827" i="2"/>
  <c r="K2918" i="2"/>
  <c r="L2827" i="2"/>
  <c r="K2880" i="2"/>
  <c r="N2789" i="2"/>
  <c r="L2789" i="2"/>
  <c r="N2871" i="2"/>
  <c r="K2962" i="2"/>
  <c r="L2871" i="2"/>
  <c r="N2843" i="2"/>
  <c r="K2934" i="2"/>
  <c r="L2843" i="2"/>
  <c r="K2945" i="2"/>
  <c r="N2854" i="2"/>
  <c r="L2854" i="2"/>
  <c r="K2937" i="2"/>
  <c r="N2846" i="2"/>
  <c r="L2846" i="2"/>
  <c r="N2837" i="2"/>
  <c r="L2837" i="2"/>
  <c r="K2928" i="2"/>
  <c r="N2845" i="2"/>
  <c r="K2936" i="2"/>
  <c r="L2845" i="2"/>
  <c r="K2941" i="2"/>
  <c r="N2850" i="2"/>
  <c r="L2850" i="2"/>
  <c r="L2853" i="2"/>
  <c r="K2944" i="2"/>
  <c r="N2853" i="2"/>
  <c r="N2859" i="2"/>
  <c r="K2950" i="2"/>
  <c r="L2859" i="2"/>
  <c r="K2953" i="2"/>
  <c r="N2862" i="2"/>
  <c r="L2862" i="2"/>
  <c r="K2836" i="2"/>
  <c r="L2745" i="2"/>
  <c r="N2745" i="2"/>
  <c r="N2857" i="2"/>
  <c r="K2948" i="2"/>
  <c r="L2857" i="2"/>
  <c r="K2864" i="2"/>
  <c r="N2773" i="2"/>
  <c r="L2773" i="2"/>
  <c r="N2829" i="2"/>
  <c r="K2920" i="2"/>
  <c r="L2829" i="2"/>
  <c r="N2863" i="2"/>
  <c r="K2954" i="2"/>
  <c r="L2863" i="2"/>
  <c r="K2942" i="2"/>
  <c r="N2851" i="2"/>
  <c r="L2851" i="2"/>
  <c r="N2879" i="2"/>
  <c r="K2970" i="2"/>
  <c r="L2879" i="2"/>
  <c r="K2917" i="2"/>
  <c r="N2826" i="2"/>
  <c r="L2826" i="2"/>
  <c r="K2924" i="2"/>
  <c r="L2833" i="2"/>
  <c r="N2833" i="2"/>
  <c r="K2956" i="2"/>
  <c r="L2865" i="2"/>
  <c r="N2865" i="2"/>
  <c r="K2978" i="2"/>
  <c r="N2887" i="2"/>
  <c r="L2887" i="2"/>
  <c r="K2929" i="2"/>
  <c r="N2838" i="2"/>
  <c r="L2838" i="2"/>
  <c r="K2972" i="2"/>
  <c r="L2881" i="2"/>
  <c r="N2881" i="2"/>
  <c r="K2856" i="2"/>
  <c r="N2765" i="2"/>
  <c r="L2765" i="2"/>
  <c r="K2977" i="2"/>
  <c r="N2886" i="2"/>
  <c r="L2886" i="2"/>
  <c r="K2860" i="2"/>
  <c r="N2769" i="2"/>
  <c r="L2769" i="2"/>
  <c r="K2925" i="2"/>
  <c r="N2834" i="2"/>
  <c r="L2834" i="2"/>
  <c r="K2961" i="2"/>
  <c r="N2870" i="2"/>
  <c r="L2870" i="2"/>
  <c r="K2876" i="2"/>
  <c r="N2785" i="2"/>
  <c r="L2785" i="2"/>
  <c r="K2884" i="2"/>
  <c r="N2793" i="2"/>
  <c r="L2793" i="2"/>
  <c r="K2969" i="2"/>
  <c r="N2878" i="2"/>
  <c r="L2878" i="2"/>
  <c r="N2841" i="2"/>
  <c r="K2932" i="2"/>
  <c r="L2841" i="2"/>
  <c r="N2873" i="2"/>
  <c r="K2964" i="2"/>
  <c r="L2873" i="2"/>
  <c r="K2974" i="2"/>
  <c r="N2883" i="2"/>
  <c r="L2883" i="2"/>
  <c r="N2839" i="2"/>
  <c r="K2930" i="2"/>
  <c r="L2839" i="2"/>
  <c r="L2885" i="2"/>
  <c r="K2976" i="2"/>
  <c r="N2885" i="2"/>
  <c r="K2949" i="2"/>
  <c r="N2858" i="2"/>
  <c r="L2858" i="2"/>
  <c r="K2957" i="2"/>
  <c r="N2866" i="2"/>
  <c r="L2866" i="2"/>
  <c r="N2831" i="2"/>
  <c r="K2922" i="2"/>
  <c r="L2831" i="2"/>
  <c r="K2828" i="2"/>
  <c r="L2737" i="2"/>
  <c r="L2797" i="2" s="1"/>
  <c r="N2737" i="2"/>
  <c r="N2797" i="2" s="1"/>
  <c r="N2861" i="2"/>
  <c r="K2952" i="2"/>
  <c r="L2861" i="2"/>
  <c r="K2958" i="2"/>
  <c r="N2867" i="2"/>
  <c r="L2867" i="2"/>
  <c r="K2832" i="2"/>
  <c r="N2741" i="2"/>
  <c r="L2741" i="2"/>
  <c r="K2965" i="2"/>
  <c r="N2874" i="2"/>
  <c r="L2874" i="2"/>
  <c r="K2946" i="2"/>
  <c r="N2855" i="2"/>
  <c r="L2855" i="2"/>
  <c r="K2868" i="2"/>
  <c r="N2777" i="2"/>
  <c r="L2777" i="2"/>
  <c r="K2973" i="2"/>
  <c r="N2882" i="2"/>
  <c r="L2882" i="2"/>
  <c r="N2847" i="2"/>
  <c r="K2938" i="2"/>
  <c r="L2847" i="2"/>
  <c r="K2872" i="2"/>
  <c r="N2781" i="2"/>
  <c r="L2781" i="2"/>
  <c r="K2852" i="2"/>
  <c r="L2761" i="2"/>
  <c r="N2761" i="2"/>
  <c r="K2840" i="2"/>
  <c r="N2749" i="2"/>
  <c r="L2749" i="2"/>
  <c r="K2933" i="2"/>
  <c r="N2842" i="2"/>
  <c r="L2842" i="2"/>
  <c r="N2869" i="2"/>
  <c r="L2869" i="2"/>
  <c r="K2960" i="2"/>
  <c r="K2921" i="2"/>
  <c r="N2830" i="2"/>
  <c r="L2830" i="2"/>
  <c r="K2844" i="2"/>
  <c r="L2753" i="2"/>
  <c r="N2753" i="2"/>
  <c r="K2940" i="2"/>
  <c r="L2849" i="2"/>
  <c r="N2849" i="2"/>
  <c r="N2877" i="2"/>
  <c r="K2968" i="2"/>
  <c r="L2877" i="2"/>
  <c r="K2926" i="2"/>
  <c r="N2835" i="2"/>
  <c r="L2835" i="2"/>
  <c r="N2875" i="2"/>
  <c r="K2966" i="2"/>
  <c r="L2875" i="2"/>
  <c r="M2711" i="1"/>
  <c r="L2716" i="1"/>
  <c r="M2717" i="1" s="1"/>
  <c r="N2851" i="1"/>
  <c r="K2942" i="1"/>
  <c r="L2851" i="1"/>
  <c r="K2918" i="1"/>
  <c r="L2827" i="1"/>
  <c r="N2827" i="1"/>
  <c r="L2839" i="1"/>
  <c r="N2839" i="1"/>
  <c r="K2930" i="1"/>
  <c r="K3042" i="1"/>
  <c r="N2951" i="1"/>
  <c r="L2951" i="1"/>
  <c r="K2954" i="1"/>
  <c r="N2863" i="1"/>
  <c r="L2863" i="1"/>
  <c r="L2750" i="1"/>
  <c r="K2841" i="1"/>
  <c r="N2750" i="1"/>
  <c r="L2782" i="1"/>
  <c r="K2873" i="1"/>
  <c r="N2782" i="1"/>
  <c r="K2857" i="1"/>
  <c r="N2766" i="1"/>
  <c r="L2766" i="1"/>
  <c r="K2885" i="1"/>
  <c r="L2794" i="1"/>
  <c r="N2794" i="1"/>
  <c r="N2838" i="1"/>
  <c r="K2929" i="1"/>
  <c r="L2838" i="1"/>
  <c r="N2742" i="1"/>
  <c r="K2833" i="1"/>
  <c r="L2742" i="1"/>
  <c r="K3062" i="1"/>
  <c r="N2971" i="1"/>
  <c r="L2971" i="1"/>
  <c r="K2853" i="1"/>
  <c r="L2762" i="1"/>
  <c r="N2762" i="1"/>
  <c r="K2973" i="1"/>
  <c r="N2882" i="1"/>
  <c r="L2882" i="1"/>
  <c r="N2883" i="1"/>
  <c r="K2974" i="1"/>
  <c r="L2883" i="1"/>
  <c r="N2867" i="1"/>
  <c r="K2958" i="1"/>
  <c r="L2867" i="1"/>
  <c r="N2786" i="1"/>
  <c r="K2877" i="1"/>
  <c r="L2786" i="1"/>
  <c r="K2917" i="1"/>
  <c r="N2826" i="1"/>
  <c r="L2826" i="1"/>
  <c r="N2758" i="1"/>
  <c r="K2849" i="1"/>
  <c r="L2758" i="1"/>
  <c r="K3054" i="1"/>
  <c r="N2963" i="1"/>
  <c r="L2963" i="1"/>
  <c r="K2977" i="1"/>
  <c r="N2886" i="1"/>
  <c r="L2886" i="1"/>
  <c r="K2969" i="1"/>
  <c r="N2878" i="1"/>
  <c r="L2878" i="1"/>
  <c r="K2938" i="1"/>
  <c r="N2847" i="1"/>
  <c r="L2847" i="1"/>
  <c r="K3034" i="1"/>
  <c r="N2943" i="1"/>
  <c r="L2943" i="1"/>
  <c r="K2933" i="1"/>
  <c r="N2842" i="1"/>
  <c r="L2842" i="1"/>
  <c r="N2738" i="1"/>
  <c r="K2829" i="1"/>
  <c r="L2738" i="1"/>
  <c r="L2797" i="1" s="1"/>
  <c r="K3050" i="1"/>
  <c r="N2959" i="1"/>
  <c r="L2959" i="1"/>
  <c r="K3030" i="1"/>
  <c r="N2939" i="1"/>
  <c r="L2939" i="1"/>
  <c r="K2937" i="1"/>
  <c r="N2846" i="1"/>
  <c r="L2846" i="1"/>
  <c r="N2835" i="1"/>
  <c r="K2926" i="1"/>
  <c r="L2835" i="1"/>
  <c r="K3038" i="1"/>
  <c r="N2947" i="1"/>
  <c r="L2947" i="1"/>
  <c r="K2966" i="1"/>
  <c r="N2875" i="1"/>
  <c r="L2875" i="1"/>
  <c r="N2790" i="1"/>
  <c r="K2881" i="1"/>
  <c r="L2790" i="1"/>
  <c r="L2887" i="1"/>
  <c r="N2887" i="1"/>
  <c r="K2978" i="1"/>
  <c r="N2770" i="1"/>
  <c r="K2861" i="1"/>
  <c r="L2770" i="1"/>
  <c r="K2965" i="1"/>
  <c r="N2874" i="1"/>
  <c r="L2874" i="1"/>
  <c r="N2774" i="1"/>
  <c r="K2865" i="1"/>
  <c r="L2774" i="1"/>
  <c r="K2945" i="1"/>
  <c r="N2854" i="1"/>
  <c r="L2854" i="1"/>
  <c r="K2953" i="1"/>
  <c r="N2862" i="1"/>
  <c r="L2862" i="1"/>
  <c r="K3046" i="1"/>
  <c r="N2955" i="1"/>
  <c r="L2955" i="1"/>
  <c r="K3022" i="1"/>
  <c r="N2931" i="1"/>
  <c r="L2931" i="1"/>
  <c r="N2797" i="1"/>
  <c r="K3014" i="1"/>
  <c r="N2923" i="1"/>
  <c r="L2923" i="1"/>
  <c r="K2961" i="1"/>
  <c r="N2870" i="1"/>
  <c r="L2870" i="1"/>
  <c r="K2837" i="1"/>
  <c r="L2746" i="1"/>
  <c r="N2746" i="1"/>
  <c r="K2941" i="1"/>
  <c r="N2850" i="1"/>
  <c r="L2850" i="1"/>
  <c r="K3058" i="1"/>
  <c r="N2967" i="1"/>
  <c r="L2967" i="1"/>
  <c r="K3018" i="1"/>
  <c r="N2927" i="1"/>
  <c r="L2927" i="1"/>
  <c r="K2869" i="1"/>
  <c r="L2778" i="1"/>
  <c r="N2778" i="1"/>
  <c r="K2934" i="1"/>
  <c r="N2843" i="1"/>
  <c r="L2843" i="1"/>
  <c r="K2925" i="1"/>
  <c r="N2834" i="1"/>
  <c r="L2834" i="1"/>
  <c r="L2871" i="1"/>
  <c r="N2871" i="1"/>
  <c r="K2962" i="1"/>
  <c r="N2754" i="1"/>
  <c r="K2845" i="1"/>
  <c r="L2754" i="1"/>
  <c r="K2922" i="1"/>
  <c r="N2831" i="1"/>
  <c r="L2831" i="1"/>
  <c r="N2879" i="1"/>
  <c r="K2970" i="1"/>
  <c r="L2879" i="1"/>
  <c r="N2975" i="1"/>
  <c r="K3066" i="1"/>
  <c r="L2975" i="1"/>
  <c r="K3010" i="1"/>
  <c r="N2919" i="1"/>
  <c r="L2919" i="1"/>
  <c r="K2921" i="1"/>
  <c r="N2830" i="1"/>
  <c r="L2830" i="1"/>
  <c r="N2858" i="1"/>
  <c r="K2949" i="1"/>
  <c r="L2858" i="1"/>
  <c r="K2950" i="1"/>
  <c r="L2859" i="1"/>
  <c r="N2859" i="1"/>
  <c r="K2957" i="1"/>
  <c r="N2866" i="1"/>
  <c r="L2866" i="1"/>
  <c r="L2855" i="1"/>
  <c r="K2946" i="1"/>
  <c r="N2855" i="1"/>
  <c r="K3026" i="1"/>
  <c r="N2935" i="1"/>
  <c r="L2935" i="1"/>
  <c r="K3222" i="4" l="1"/>
  <c r="N3131" i="4"/>
  <c r="L3131" i="4"/>
  <c r="K3208" i="4"/>
  <c r="N3117" i="4"/>
  <c r="L3117" i="4"/>
  <c r="K3223" i="4"/>
  <c r="N3132" i="4"/>
  <c r="L3132" i="4"/>
  <c r="K3237" i="4"/>
  <c r="N3146" i="4"/>
  <c r="L3146" i="4"/>
  <c r="K3201" i="4"/>
  <c r="N3110" i="4"/>
  <c r="L3110" i="4"/>
  <c r="K3194" i="4"/>
  <c r="N3103" i="4"/>
  <c r="L3103" i="4"/>
  <c r="K3213" i="4"/>
  <c r="N3122" i="4"/>
  <c r="L3122" i="4"/>
  <c r="K3245" i="4"/>
  <c r="N3154" i="4"/>
  <c r="L3154" i="4"/>
  <c r="K3217" i="4"/>
  <c r="N3126" i="4"/>
  <c r="L3126" i="4"/>
  <c r="K3251" i="4"/>
  <c r="N3160" i="4"/>
  <c r="L3160" i="4"/>
  <c r="K3238" i="4"/>
  <c r="N3147" i="4"/>
  <c r="L3147" i="4"/>
  <c r="K3205" i="4"/>
  <c r="N3114" i="4"/>
  <c r="L3114" i="4"/>
  <c r="K3198" i="4"/>
  <c r="N3107" i="4"/>
  <c r="L3107" i="4"/>
  <c r="K3219" i="4"/>
  <c r="N3128" i="4"/>
  <c r="L3128" i="4"/>
  <c r="N3137" i="4"/>
  <c r="L3137" i="4"/>
  <c r="K3228" i="4"/>
  <c r="K3190" i="4"/>
  <c r="N3099" i="4"/>
  <c r="L3099" i="4"/>
  <c r="K3197" i="4"/>
  <c r="N3106" i="4"/>
  <c r="L3106" i="4"/>
  <c r="N3157" i="4"/>
  <c r="K3248" i="4"/>
  <c r="L3157" i="4"/>
  <c r="K3221" i="4"/>
  <c r="N3130" i="4"/>
  <c r="L3130" i="4"/>
  <c r="K3203" i="4"/>
  <c r="N3112" i="4"/>
  <c r="L3112" i="4"/>
  <c r="K3227" i="4"/>
  <c r="N3136" i="4"/>
  <c r="L3136" i="4"/>
  <c r="K3249" i="4"/>
  <c r="N3158" i="4"/>
  <c r="L3158" i="4"/>
  <c r="K3195" i="4"/>
  <c r="N3104" i="4"/>
  <c r="L3104" i="4"/>
  <c r="K3200" i="4"/>
  <c r="N3109" i="4"/>
  <c r="L3109" i="4"/>
  <c r="K3234" i="4"/>
  <c r="N3143" i="4"/>
  <c r="L3143" i="4"/>
  <c r="K3196" i="4"/>
  <c r="N3105" i="4"/>
  <c r="L3105" i="4"/>
  <c r="K3212" i="4"/>
  <c r="N3121" i="4"/>
  <c r="L3121" i="4"/>
  <c r="K3215" i="4"/>
  <c r="N3124" i="4"/>
  <c r="L3124" i="4"/>
  <c r="K3239" i="4"/>
  <c r="N3148" i="4"/>
  <c r="L3148" i="4"/>
  <c r="K3225" i="4"/>
  <c r="N3134" i="4"/>
  <c r="L3134" i="4"/>
  <c r="K3193" i="4"/>
  <c r="N3102" i="4"/>
  <c r="L3102" i="4"/>
  <c r="K3211" i="4"/>
  <c r="N3120" i="4"/>
  <c r="L3120" i="4"/>
  <c r="N3153" i="4"/>
  <c r="L3153" i="4"/>
  <c r="K3244" i="4"/>
  <c r="K3242" i="4"/>
  <c r="N3151" i="4"/>
  <c r="L3151" i="4"/>
  <c r="K3230" i="4"/>
  <c r="N3139" i="4"/>
  <c r="L3139" i="4"/>
  <c r="K3214" i="4"/>
  <c r="N3123" i="4"/>
  <c r="L3123" i="4"/>
  <c r="K3250" i="4"/>
  <c r="N3159" i="4"/>
  <c r="L3159" i="4"/>
  <c r="N3135" i="4"/>
  <c r="K3226" i="4"/>
  <c r="L3135" i="4"/>
  <c r="N3141" i="4"/>
  <c r="L3141" i="4"/>
  <c r="K3232" i="4"/>
  <c r="K3241" i="4"/>
  <c r="N3150" i="4"/>
  <c r="L3150" i="4"/>
  <c r="K3199" i="4"/>
  <c r="N3108" i="4"/>
  <c r="L3108" i="4"/>
  <c r="K3206" i="4"/>
  <c r="N3115" i="4"/>
  <c r="L3115" i="4"/>
  <c r="K3246" i="4"/>
  <c r="N3155" i="4"/>
  <c r="L3155" i="4"/>
  <c r="K3224" i="4"/>
  <c r="N3133" i="4"/>
  <c r="L3133" i="4"/>
  <c r="L3070" i="4"/>
  <c r="K3210" i="4"/>
  <c r="N3119" i="4"/>
  <c r="L3119" i="4"/>
  <c r="K3216" i="4"/>
  <c r="N3125" i="4"/>
  <c r="L3125" i="4"/>
  <c r="N3145" i="4"/>
  <c r="L3145" i="4"/>
  <c r="K3236" i="4"/>
  <c r="K3233" i="4"/>
  <c r="N3142" i="4"/>
  <c r="L3142" i="4"/>
  <c r="K3235" i="4"/>
  <c r="N3144" i="4"/>
  <c r="L3144" i="4"/>
  <c r="K3192" i="4"/>
  <c r="L3101" i="4"/>
  <c r="N3101" i="4"/>
  <c r="K3247" i="4"/>
  <c r="N3156" i="4"/>
  <c r="L3156" i="4"/>
  <c r="K3209" i="4"/>
  <c r="N3118" i="4"/>
  <c r="L3118" i="4"/>
  <c r="M2984" i="4"/>
  <c r="L2989" i="4"/>
  <c r="M2990" i="4" s="1"/>
  <c r="K3231" i="4"/>
  <c r="N3140" i="4"/>
  <c r="L3140" i="4"/>
  <c r="K3207" i="4"/>
  <c r="N3116" i="4"/>
  <c r="L3116" i="4"/>
  <c r="K3243" i="4"/>
  <c r="N3152" i="4"/>
  <c r="L3152" i="4"/>
  <c r="K3191" i="4"/>
  <c r="N3100" i="4"/>
  <c r="L3100" i="4"/>
  <c r="K3204" i="4"/>
  <c r="N3113" i="4"/>
  <c r="L3113" i="4"/>
  <c r="N3149" i="4"/>
  <c r="K3240" i="4"/>
  <c r="L3149" i="4"/>
  <c r="K3218" i="4"/>
  <c r="N3127" i="4"/>
  <c r="L3127" i="4"/>
  <c r="N3070" i="4"/>
  <c r="K3202" i="4"/>
  <c r="N3111" i="4"/>
  <c r="L3111" i="4"/>
  <c r="K3229" i="4"/>
  <c r="N3138" i="4"/>
  <c r="L3138" i="4"/>
  <c r="K3220" i="4"/>
  <c r="N3129" i="4"/>
  <c r="L3129" i="4"/>
  <c r="K3203" i="3"/>
  <c r="N3112" i="3"/>
  <c r="L3112" i="3"/>
  <c r="K3125" i="3"/>
  <c r="N3034" i="3"/>
  <c r="L3034" i="3"/>
  <c r="K3141" i="3"/>
  <c r="N3050" i="3"/>
  <c r="L3050" i="3"/>
  <c r="K3202" i="3"/>
  <c r="N3111" i="3"/>
  <c r="L3111" i="3"/>
  <c r="N3056" i="3"/>
  <c r="L3056" i="3"/>
  <c r="K3147" i="3"/>
  <c r="N3048" i="3"/>
  <c r="K3139" i="3"/>
  <c r="L3048" i="3"/>
  <c r="K3100" i="3"/>
  <c r="N3009" i="3"/>
  <c r="L3009" i="3"/>
  <c r="K3148" i="3"/>
  <c r="N3057" i="3"/>
  <c r="L3057" i="3"/>
  <c r="K3116" i="3"/>
  <c r="N3025" i="3"/>
  <c r="L3025" i="3"/>
  <c r="K3113" i="3"/>
  <c r="L3022" i="3"/>
  <c r="N3022" i="3"/>
  <c r="K3019" i="3"/>
  <c r="N2928" i="3"/>
  <c r="L2928" i="3"/>
  <c r="K3156" i="3"/>
  <c r="N3065" i="3"/>
  <c r="L3065" i="3"/>
  <c r="K3105" i="3"/>
  <c r="L3014" i="3"/>
  <c r="N3014" i="3"/>
  <c r="L2807" i="3"/>
  <c r="M2808" i="3" s="1"/>
  <c r="M2802" i="3"/>
  <c r="K3023" i="3"/>
  <c r="N2932" i="3"/>
  <c r="L2932" i="3"/>
  <c r="N3064" i="3"/>
  <c r="K3155" i="3"/>
  <c r="L3064" i="3"/>
  <c r="K3067" i="3"/>
  <c r="N2976" i="3"/>
  <c r="L2976" i="3"/>
  <c r="K3143" i="3"/>
  <c r="L3052" i="3"/>
  <c r="N3052" i="3"/>
  <c r="K3159" i="3"/>
  <c r="N3068" i="3"/>
  <c r="L3068" i="3"/>
  <c r="K3120" i="3"/>
  <c r="N3029" i="3"/>
  <c r="L3029" i="3"/>
  <c r="K3160" i="3"/>
  <c r="N3069" i="3"/>
  <c r="L3069" i="3"/>
  <c r="K3039" i="3"/>
  <c r="N2948" i="3"/>
  <c r="L2948" i="3"/>
  <c r="K3011" i="3"/>
  <c r="N2920" i="3"/>
  <c r="N2979" i="3" s="1"/>
  <c r="L2920" i="3"/>
  <c r="L2979" i="3" s="1"/>
  <c r="K3210" i="3"/>
  <c r="N3119" i="3"/>
  <c r="L3119" i="3"/>
  <c r="K3129" i="3"/>
  <c r="N3038" i="3"/>
  <c r="L3038" i="3"/>
  <c r="K3136" i="3"/>
  <c r="N3045" i="3"/>
  <c r="L3045" i="3"/>
  <c r="K3055" i="3"/>
  <c r="N2964" i="3"/>
  <c r="L2964" i="3"/>
  <c r="K3132" i="3"/>
  <c r="N3041" i="3"/>
  <c r="L3041" i="3"/>
  <c r="K3031" i="3"/>
  <c r="N2940" i="3"/>
  <c r="L2940" i="3"/>
  <c r="K3152" i="3"/>
  <c r="N3061" i="3"/>
  <c r="L3061" i="3"/>
  <c r="K3015" i="3"/>
  <c r="N2924" i="3"/>
  <c r="L2924" i="3"/>
  <c r="K3101" i="3"/>
  <c r="L3010" i="3"/>
  <c r="N3010" i="3"/>
  <c r="L3040" i="3"/>
  <c r="K3131" i="3"/>
  <c r="N3040" i="3"/>
  <c r="K3104" i="3"/>
  <c r="N3013" i="3"/>
  <c r="L3013" i="3"/>
  <c r="K3149" i="3"/>
  <c r="N3058" i="3"/>
  <c r="L3058" i="3"/>
  <c r="K3194" i="3"/>
  <c r="N3103" i="3"/>
  <c r="L3103" i="3"/>
  <c r="K3117" i="3"/>
  <c r="N3026" i="3"/>
  <c r="L3026" i="3"/>
  <c r="K3035" i="3"/>
  <c r="N2944" i="3"/>
  <c r="L2944" i="3"/>
  <c r="K3140" i="3"/>
  <c r="N3049" i="3"/>
  <c r="L3049" i="3"/>
  <c r="K3121" i="3"/>
  <c r="N3030" i="3"/>
  <c r="L3030" i="3"/>
  <c r="K3198" i="3"/>
  <c r="N3107" i="3"/>
  <c r="L3107" i="3"/>
  <c r="K3108" i="3"/>
  <c r="N3017" i="3"/>
  <c r="L3017" i="3"/>
  <c r="K3059" i="3"/>
  <c r="N2968" i="3"/>
  <c r="L2968" i="3"/>
  <c r="N3144" i="3"/>
  <c r="K3235" i="3"/>
  <c r="L3144" i="3"/>
  <c r="K3127" i="3"/>
  <c r="L3036" i="3"/>
  <c r="N3036" i="3"/>
  <c r="K3135" i="3"/>
  <c r="L3044" i="3"/>
  <c r="N3044" i="3"/>
  <c r="K3047" i="3"/>
  <c r="N2956" i="3"/>
  <c r="L2956" i="3"/>
  <c r="K3109" i="3"/>
  <c r="L3018" i="3"/>
  <c r="N3018" i="3"/>
  <c r="K3124" i="3"/>
  <c r="N3033" i="3"/>
  <c r="L3033" i="3"/>
  <c r="K3051" i="3"/>
  <c r="N2960" i="3"/>
  <c r="L2960" i="3"/>
  <c r="K3145" i="3"/>
  <c r="N3054" i="3"/>
  <c r="L3054" i="3"/>
  <c r="K3206" i="3"/>
  <c r="N3115" i="3"/>
  <c r="L3115" i="3"/>
  <c r="K3190" i="3"/>
  <c r="N3099" i="3"/>
  <c r="L3099" i="3"/>
  <c r="K3063" i="3"/>
  <c r="N2972" i="3"/>
  <c r="L2972" i="3"/>
  <c r="K3151" i="3"/>
  <c r="L3060" i="3"/>
  <c r="N3060" i="3"/>
  <c r="K3027" i="3"/>
  <c r="N2936" i="3"/>
  <c r="L2936" i="3"/>
  <c r="K3128" i="3"/>
  <c r="N3037" i="3"/>
  <c r="L3037" i="3"/>
  <c r="K3133" i="3"/>
  <c r="N3042" i="3"/>
  <c r="L3042" i="3"/>
  <c r="K3157" i="3"/>
  <c r="N3066" i="3"/>
  <c r="L3066" i="3"/>
  <c r="K3137" i="3"/>
  <c r="N3046" i="3"/>
  <c r="L3046" i="3"/>
  <c r="L2888" i="3"/>
  <c r="K3043" i="3"/>
  <c r="N2952" i="3"/>
  <c r="L2952" i="3"/>
  <c r="K3214" i="3"/>
  <c r="N3123" i="3"/>
  <c r="L3123" i="3"/>
  <c r="K3153" i="3"/>
  <c r="N3062" i="3"/>
  <c r="L3062" i="3"/>
  <c r="M2802" i="2"/>
  <c r="L2807" i="2"/>
  <c r="M2808" i="2" s="1"/>
  <c r="K3031" i="2"/>
  <c r="N2940" i="2"/>
  <c r="L2940" i="2"/>
  <c r="K3056" i="2"/>
  <c r="N2965" i="2"/>
  <c r="L2965" i="2"/>
  <c r="N2952" i="2"/>
  <c r="K3043" i="2"/>
  <c r="L2952" i="2"/>
  <c r="K3055" i="2"/>
  <c r="N2964" i="2"/>
  <c r="L2964" i="2"/>
  <c r="K3017" i="2"/>
  <c r="N2926" i="2"/>
  <c r="L2926" i="2"/>
  <c r="N2921" i="2"/>
  <c r="K3012" i="2"/>
  <c r="L2921" i="2"/>
  <c r="L2852" i="2"/>
  <c r="K2943" i="2"/>
  <c r="N2852" i="2"/>
  <c r="L2868" i="2"/>
  <c r="N2868" i="2"/>
  <c r="K2959" i="2"/>
  <c r="K3049" i="2"/>
  <c r="N2958" i="2"/>
  <c r="L2958" i="2"/>
  <c r="L2922" i="2"/>
  <c r="K3013" i="2"/>
  <c r="N2922" i="2"/>
  <c r="N2930" i="2"/>
  <c r="K3021" i="2"/>
  <c r="L2930" i="2"/>
  <c r="K3065" i="2"/>
  <c r="N2974" i="2"/>
  <c r="L2974" i="2"/>
  <c r="K3052" i="2"/>
  <c r="N2961" i="2"/>
  <c r="L2961" i="2"/>
  <c r="K2935" i="2"/>
  <c r="N2844" i="2"/>
  <c r="L2844" i="2"/>
  <c r="K3051" i="2"/>
  <c r="N2960" i="2"/>
  <c r="L2960" i="2"/>
  <c r="N2840" i="2"/>
  <c r="L2840" i="2"/>
  <c r="K2931" i="2"/>
  <c r="L2938" i="2"/>
  <c r="K3029" i="2"/>
  <c r="N2938" i="2"/>
  <c r="K3064" i="2"/>
  <c r="L2973" i="2"/>
  <c r="N2973" i="2"/>
  <c r="K2923" i="2"/>
  <c r="N2832" i="2"/>
  <c r="L2832" i="2"/>
  <c r="K3067" i="2"/>
  <c r="N2976" i="2"/>
  <c r="L2976" i="2"/>
  <c r="N2932" i="2"/>
  <c r="K3023" i="2"/>
  <c r="L2932" i="2"/>
  <c r="L2884" i="2"/>
  <c r="K2975" i="2"/>
  <c r="N2884" i="2"/>
  <c r="K3068" i="2"/>
  <c r="N2977" i="2"/>
  <c r="L2977" i="2"/>
  <c r="K3069" i="2"/>
  <c r="N2978" i="2"/>
  <c r="L2978" i="2"/>
  <c r="N2920" i="2"/>
  <c r="K3011" i="2"/>
  <c r="L2920" i="2"/>
  <c r="K2955" i="2"/>
  <c r="N2864" i="2"/>
  <c r="L2864" i="2"/>
  <c r="N2936" i="2"/>
  <c r="K3027" i="2"/>
  <c r="L2936" i="2"/>
  <c r="N2934" i="2"/>
  <c r="L2934" i="2"/>
  <c r="K3025" i="2"/>
  <c r="N2918" i="2"/>
  <c r="L2918" i="2"/>
  <c r="K3009" i="2"/>
  <c r="K2939" i="2"/>
  <c r="N2848" i="2"/>
  <c r="L2848" i="2"/>
  <c r="N2933" i="2"/>
  <c r="K3024" i="2"/>
  <c r="L2933" i="2"/>
  <c r="K2919" i="2"/>
  <c r="N2828" i="2"/>
  <c r="N2888" i="2" s="1"/>
  <c r="L2828" i="2"/>
  <c r="N2969" i="2"/>
  <c r="K3060" i="2"/>
  <c r="L2969" i="2"/>
  <c r="K2951" i="2"/>
  <c r="N2860" i="2"/>
  <c r="L2860" i="2"/>
  <c r="K3020" i="2"/>
  <c r="N2929" i="2"/>
  <c r="L2929" i="2"/>
  <c r="N2917" i="2"/>
  <c r="K3008" i="2"/>
  <c r="L2917" i="2"/>
  <c r="K3045" i="2"/>
  <c r="L2954" i="2"/>
  <c r="N2954" i="2"/>
  <c r="N2953" i="2"/>
  <c r="K3044" i="2"/>
  <c r="L2953" i="2"/>
  <c r="N2872" i="2"/>
  <c r="L2872" i="2"/>
  <c r="K2963" i="2"/>
  <c r="K3037" i="2"/>
  <c r="N2946" i="2"/>
  <c r="L2946" i="2"/>
  <c r="K3040" i="2"/>
  <c r="N2949" i="2"/>
  <c r="L2949" i="2"/>
  <c r="K3016" i="2"/>
  <c r="L2925" i="2"/>
  <c r="N2925" i="2"/>
  <c r="K3063" i="2"/>
  <c r="N2972" i="2"/>
  <c r="L2972" i="2"/>
  <c r="K3015" i="2"/>
  <c r="N2924" i="2"/>
  <c r="L2924" i="2"/>
  <c r="K3039" i="2"/>
  <c r="N2948" i="2"/>
  <c r="L2948" i="2"/>
  <c r="L2836" i="2"/>
  <c r="N2836" i="2"/>
  <c r="K2927" i="2"/>
  <c r="K3035" i="2"/>
  <c r="N2944" i="2"/>
  <c r="L2944" i="2"/>
  <c r="K3032" i="2"/>
  <c r="L2941" i="2"/>
  <c r="N2941" i="2"/>
  <c r="K3019" i="2"/>
  <c r="N2928" i="2"/>
  <c r="L2928" i="2"/>
  <c r="K3036" i="2"/>
  <c r="N2945" i="2"/>
  <c r="L2945" i="2"/>
  <c r="N2968" i="2"/>
  <c r="K3059" i="2"/>
  <c r="L2968" i="2"/>
  <c r="K3057" i="2"/>
  <c r="N2966" i="2"/>
  <c r="L2966" i="2"/>
  <c r="K3048" i="2"/>
  <c r="L2957" i="2"/>
  <c r="N2957" i="2"/>
  <c r="K2967" i="2"/>
  <c r="N2876" i="2"/>
  <c r="L2876" i="2"/>
  <c r="L2856" i="2"/>
  <c r="K2947" i="2"/>
  <c r="N2856" i="2"/>
  <c r="K3047" i="2"/>
  <c r="N2956" i="2"/>
  <c r="L2956" i="2"/>
  <c r="L2888" i="2"/>
  <c r="K3061" i="2"/>
  <c r="L2970" i="2"/>
  <c r="N2970" i="2"/>
  <c r="K3033" i="2"/>
  <c r="N2942" i="2"/>
  <c r="L2942" i="2"/>
  <c r="K3041" i="2"/>
  <c r="N2950" i="2"/>
  <c r="L2950" i="2"/>
  <c r="N2937" i="2"/>
  <c r="K3028" i="2"/>
  <c r="L2937" i="2"/>
  <c r="K3053" i="2"/>
  <c r="N2962" i="2"/>
  <c r="L2962" i="2"/>
  <c r="K2971" i="2"/>
  <c r="N2880" i="2"/>
  <c r="L2880" i="2"/>
  <c r="M2802" i="1"/>
  <c r="L2807" i="1"/>
  <c r="M2808" i="1" s="1"/>
  <c r="N3026" i="1"/>
  <c r="K3117" i="1"/>
  <c r="L3026" i="1"/>
  <c r="K3157" i="1"/>
  <c r="N3066" i="1"/>
  <c r="L3066" i="1"/>
  <c r="N2925" i="1"/>
  <c r="K3016" i="1"/>
  <c r="L2925" i="1"/>
  <c r="N3058" i="1"/>
  <c r="K3149" i="1"/>
  <c r="L3058" i="1"/>
  <c r="K3105" i="1"/>
  <c r="N3014" i="1"/>
  <c r="L3014" i="1"/>
  <c r="K3113" i="1"/>
  <c r="L3022" i="1"/>
  <c r="N3022" i="1"/>
  <c r="K3017" i="1"/>
  <c r="N2926" i="1"/>
  <c r="L2926" i="1"/>
  <c r="L2937" i="1"/>
  <c r="K3028" i="1"/>
  <c r="N2937" i="1"/>
  <c r="K2920" i="1"/>
  <c r="N2829" i="1"/>
  <c r="L2829" i="1"/>
  <c r="N2933" i="1"/>
  <c r="L2933" i="1"/>
  <c r="K3024" i="1"/>
  <c r="K3068" i="1"/>
  <c r="N2977" i="1"/>
  <c r="L2977" i="1"/>
  <c r="K2944" i="1"/>
  <c r="N2853" i="1"/>
  <c r="L2853" i="1"/>
  <c r="K3020" i="1"/>
  <c r="N2929" i="1"/>
  <c r="L2929" i="1"/>
  <c r="K2976" i="1"/>
  <c r="N2885" i="1"/>
  <c r="L2885" i="1"/>
  <c r="K2932" i="1"/>
  <c r="N2841" i="1"/>
  <c r="L2841" i="1"/>
  <c r="K3045" i="1"/>
  <c r="N2954" i="1"/>
  <c r="L2954" i="1"/>
  <c r="K3033" i="1"/>
  <c r="N2942" i="1"/>
  <c r="L2942" i="1"/>
  <c r="K3041" i="1"/>
  <c r="N2950" i="1"/>
  <c r="L2950" i="1"/>
  <c r="K2936" i="1"/>
  <c r="N2845" i="1"/>
  <c r="L2845" i="1"/>
  <c r="K3109" i="1"/>
  <c r="N3018" i="1"/>
  <c r="L3018" i="1"/>
  <c r="K3052" i="1"/>
  <c r="N2961" i="1"/>
  <c r="L2961" i="1"/>
  <c r="K3036" i="1"/>
  <c r="N2945" i="1"/>
  <c r="L2945" i="1"/>
  <c r="K2952" i="1"/>
  <c r="N2861" i="1"/>
  <c r="L2861" i="1"/>
  <c r="K3060" i="1"/>
  <c r="L2969" i="1"/>
  <c r="N2969" i="1"/>
  <c r="K2940" i="1"/>
  <c r="N2849" i="1"/>
  <c r="L2849" i="1"/>
  <c r="N2917" i="1"/>
  <c r="L2917" i="1"/>
  <c r="K3008" i="1"/>
  <c r="K3065" i="1"/>
  <c r="N2974" i="1"/>
  <c r="L2974" i="1"/>
  <c r="N2973" i="1"/>
  <c r="L2973" i="1"/>
  <c r="K3064" i="1"/>
  <c r="K2924" i="1"/>
  <c r="N2833" i="1"/>
  <c r="N2888" i="1" s="1"/>
  <c r="L2833" i="1"/>
  <c r="K2964" i="1"/>
  <c r="N2873" i="1"/>
  <c r="L2873" i="1"/>
  <c r="K3021" i="1"/>
  <c r="N2930" i="1"/>
  <c r="L2930" i="1"/>
  <c r="K3037" i="1"/>
  <c r="N2946" i="1"/>
  <c r="L2946" i="1"/>
  <c r="N2957" i="1"/>
  <c r="L2957" i="1"/>
  <c r="K3048" i="1"/>
  <c r="N3010" i="1"/>
  <c r="L3010" i="1"/>
  <c r="K3101" i="1"/>
  <c r="K2960" i="1"/>
  <c r="N2869" i="1"/>
  <c r="L2869" i="1"/>
  <c r="K2928" i="1"/>
  <c r="N2837" i="1"/>
  <c r="L2837" i="1"/>
  <c r="L2953" i="1"/>
  <c r="K3044" i="1"/>
  <c r="N2953" i="1"/>
  <c r="K3129" i="1"/>
  <c r="L3038" i="1"/>
  <c r="N3038" i="1"/>
  <c r="K3141" i="1"/>
  <c r="N3050" i="1"/>
  <c r="L3050" i="1"/>
  <c r="K3029" i="1"/>
  <c r="N2938" i="1"/>
  <c r="L2938" i="1"/>
  <c r="K3049" i="1"/>
  <c r="N2958" i="1"/>
  <c r="L2958" i="1"/>
  <c r="K3009" i="1"/>
  <c r="N2918" i="1"/>
  <c r="L2918" i="1"/>
  <c r="N2949" i="1"/>
  <c r="L2949" i="1"/>
  <c r="K3040" i="1"/>
  <c r="L2921" i="1"/>
  <c r="K3012" i="1"/>
  <c r="N2921" i="1"/>
  <c r="K3061" i="1"/>
  <c r="N2970" i="1"/>
  <c r="L2970" i="1"/>
  <c r="K3013" i="1"/>
  <c r="N2922" i="1"/>
  <c r="L2922" i="1"/>
  <c r="K3053" i="1"/>
  <c r="N2962" i="1"/>
  <c r="L2962" i="1"/>
  <c r="K3025" i="1"/>
  <c r="N2934" i="1"/>
  <c r="L2934" i="1"/>
  <c r="L2941" i="1"/>
  <c r="N2941" i="1"/>
  <c r="K3032" i="1"/>
  <c r="K3137" i="1"/>
  <c r="N3046" i="1"/>
  <c r="L3046" i="1"/>
  <c r="K2956" i="1"/>
  <c r="N2865" i="1"/>
  <c r="L2865" i="1"/>
  <c r="N2965" i="1"/>
  <c r="L2965" i="1"/>
  <c r="K3056" i="1"/>
  <c r="K3069" i="1"/>
  <c r="N2978" i="1"/>
  <c r="L2978" i="1"/>
  <c r="K2972" i="1"/>
  <c r="N2881" i="1"/>
  <c r="L2881" i="1"/>
  <c r="K3057" i="1"/>
  <c r="N2966" i="1"/>
  <c r="L2966" i="1"/>
  <c r="K3121" i="1"/>
  <c r="N3030" i="1"/>
  <c r="L3030" i="1"/>
  <c r="K3125" i="1"/>
  <c r="N3034" i="1"/>
  <c r="L3034" i="1"/>
  <c r="K3145" i="1"/>
  <c r="L3054" i="1"/>
  <c r="N3054" i="1"/>
  <c r="K2968" i="1"/>
  <c r="N2877" i="1"/>
  <c r="L2877" i="1"/>
  <c r="K3153" i="1"/>
  <c r="N3062" i="1"/>
  <c r="L3062" i="1"/>
  <c r="K2948" i="1"/>
  <c r="N2857" i="1"/>
  <c r="L2857" i="1"/>
  <c r="L2888" i="1" s="1"/>
  <c r="N3042" i="1"/>
  <c r="L3042" i="1"/>
  <c r="K3133" i="1"/>
  <c r="K3282" i="4" l="1"/>
  <c r="N3191" i="4"/>
  <c r="L3191" i="4"/>
  <c r="K3307" i="4"/>
  <c r="N3216" i="4"/>
  <c r="L3216" i="4"/>
  <c r="K3311" i="4"/>
  <c r="N3220" i="4"/>
  <c r="L3220" i="4"/>
  <c r="L3240" i="4"/>
  <c r="K3331" i="4"/>
  <c r="N3240" i="4"/>
  <c r="K3295" i="4"/>
  <c r="N3204" i="4"/>
  <c r="L3204" i="4"/>
  <c r="K3322" i="4"/>
  <c r="N3231" i="4"/>
  <c r="L3231" i="4"/>
  <c r="K3338" i="4"/>
  <c r="N3247" i="4"/>
  <c r="L3247" i="4"/>
  <c r="K3297" i="4"/>
  <c r="N3206" i="4"/>
  <c r="L3206" i="4"/>
  <c r="K3333" i="4"/>
  <c r="N3242" i="4"/>
  <c r="L3242" i="4"/>
  <c r="K3316" i="4"/>
  <c r="N3225" i="4"/>
  <c r="L3225" i="4"/>
  <c r="K3287" i="4"/>
  <c r="N3196" i="4"/>
  <c r="L3196" i="4"/>
  <c r="K3340" i="4"/>
  <c r="N3249" i="4"/>
  <c r="L3249" i="4"/>
  <c r="L3161" i="4"/>
  <c r="K3310" i="4"/>
  <c r="N3219" i="4"/>
  <c r="L3219" i="4"/>
  <c r="K3342" i="4"/>
  <c r="N3251" i="4"/>
  <c r="L3251" i="4"/>
  <c r="N3194" i="4"/>
  <c r="L3194" i="4"/>
  <c r="K3285" i="4"/>
  <c r="K3299" i="4"/>
  <c r="N3208" i="4"/>
  <c r="L3208" i="4"/>
  <c r="K3298" i="4"/>
  <c r="N3207" i="4"/>
  <c r="L3207" i="4"/>
  <c r="K3300" i="4"/>
  <c r="N3209" i="4"/>
  <c r="L3209" i="4"/>
  <c r="K3321" i="4"/>
  <c r="N3230" i="4"/>
  <c r="L3230" i="4"/>
  <c r="K3335" i="4"/>
  <c r="L3244" i="4"/>
  <c r="N3244" i="4"/>
  <c r="K3284" i="4"/>
  <c r="N3193" i="4"/>
  <c r="L3193" i="4"/>
  <c r="K3303" i="4"/>
  <c r="N3212" i="4"/>
  <c r="L3212" i="4"/>
  <c r="K3286" i="4"/>
  <c r="N3195" i="4"/>
  <c r="L3195" i="4"/>
  <c r="K3312" i="4"/>
  <c r="N3221" i="4"/>
  <c r="L3221" i="4"/>
  <c r="N3161" i="4"/>
  <c r="K3329" i="4"/>
  <c r="N3238" i="4"/>
  <c r="L3238" i="4"/>
  <c r="K3304" i="4"/>
  <c r="N3213" i="4"/>
  <c r="L3213" i="4"/>
  <c r="K3314" i="4"/>
  <c r="N3223" i="4"/>
  <c r="L3223" i="4"/>
  <c r="K3324" i="4"/>
  <c r="N3233" i="4"/>
  <c r="L3233" i="4"/>
  <c r="K3337" i="4"/>
  <c r="N3246" i="4"/>
  <c r="L3246" i="4"/>
  <c r="K3293" i="4"/>
  <c r="N3202" i="4"/>
  <c r="L3202" i="4"/>
  <c r="K3309" i="4"/>
  <c r="N3218" i="4"/>
  <c r="L3218" i="4"/>
  <c r="K3334" i="4"/>
  <c r="N3243" i="4"/>
  <c r="L3243" i="4"/>
  <c r="K3326" i="4"/>
  <c r="N3235" i="4"/>
  <c r="L3235" i="4"/>
  <c r="K3327" i="4"/>
  <c r="L3236" i="4"/>
  <c r="N3236" i="4"/>
  <c r="K3301" i="4"/>
  <c r="N3210" i="4"/>
  <c r="L3210" i="4"/>
  <c r="K3315" i="4"/>
  <c r="N3224" i="4"/>
  <c r="L3224" i="4"/>
  <c r="K3332" i="4"/>
  <c r="N3241" i="4"/>
  <c r="L3241" i="4"/>
  <c r="K3305" i="4"/>
  <c r="N3214" i="4"/>
  <c r="L3214" i="4"/>
  <c r="K3302" i="4"/>
  <c r="N3211" i="4"/>
  <c r="L3211" i="4"/>
  <c r="K3306" i="4"/>
  <c r="N3215" i="4"/>
  <c r="L3215" i="4"/>
  <c r="K3291" i="4"/>
  <c r="N3200" i="4"/>
  <c r="L3200" i="4"/>
  <c r="K3294" i="4"/>
  <c r="N3203" i="4"/>
  <c r="L3203" i="4"/>
  <c r="N3190" i="4"/>
  <c r="K3281" i="4"/>
  <c r="L3190" i="4"/>
  <c r="K3296" i="4"/>
  <c r="N3205" i="4"/>
  <c r="L3205" i="4"/>
  <c r="K3336" i="4"/>
  <c r="N3245" i="4"/>
  <c r="L3245" i="4"/>
  <c r="K3328" i="4"/>
  <c r="N3237" i="4"/>
  <c r="L3237" i="4"/>
  <c r="K3320" i="4"/>
  <c r="N3229" i="4"/>
  <c r="L3229" i="4"/>
  <c r="K3283" i="4"/>
  <c r="N3192" i="4"/>
  <c r="L3192" i="4"/>
  <c r="M3075" i="4"/>
  <c r="L3080" i="4"/>
  <c r="M3081" i="4" s="1"/>
  <c r="K3290" i="4"/>
  <c r="N3199" i="4"/>
  <c r="L3199" i="4"/>
  <c r="K3323" i="4"/>
  <c r="N3232" i="4"/>
  <c r="L3232" i="4"/>
  <c r="K3317" i="4"/>
  <c r="N3226" i="4"/>
  <c r="L3226" i="4"/>
  <c r="K3341" i="4"/>
  <c r="N3250" i="4"/>
  <c r="L3250" i="4"/>
  <c r="K3330" i="4"/>
  <c r="N3239" i="4"/>
  <c r="L3239" i="4"/>
  <c r="K3325" i="4"/>
  <c r="N3234" i="4"/>
  <c r="L3234" i="4"/>
  <c r="K3318" i="4"/>
  <c r="N3227" i="4"/>
  <c r="L3227" i="4"/>
  <c r="L3248" i="4"/>
  <c r="K3339" i="4"/>
  <c r="N3248" i="4"/>
  <c r="K3288" i="4"/>
  <c r="N3197" i="4"/>
  <c r="L3197" i="4"/>
  <c r="K3319" i="4"/>
  <c r="N3228" i="4"/>
  <c r="L3228" i="4"/>
  <c r="K3289" i="4"/>
  <c r="N3198" i="4"/>
  <c r="L3198" i="4"/>
  <c r="K3308" i="4"/>
  <c r="N3217" i="4"/>
  <c r="L3217" i="4"/>
  <c r="K3292" i="4"/>
  <c r="N3201" i="4"/>
  <c r="L3201" i="4"/>
  <c r="K3313" i="4"/>
  <c r="N3222" i="4"/>
  <c r="L3222" i="4"/>
  <c r="M2984" i="3"/>
  <c r="L2989" i="3"/>
  <c r="M2990" i="3" s="1"/>
  <c r="K3142" i="3"/>
  <c r="N3051" i="3"/>
  <c r="L3051" i="3"/>
  <c r="K3199" i="3"/>
  <c r="N3108" i="3"/>
  <c r="L3108" i="3"/>
  <c r="K3220" i="3"/>
  <c r="L3129" i="3"/>
  <c r="N3129" i="3"/>
  <c r="N3160" i="3"/>
  <c r="K3251" i="3"/>
  <c r="L3160" i="3"/>
  <c r="K3158" i="3"/>
  <c r="N3067" i="3"/>
  <c r="L3067" i="3"/>
  <c r="K3305" i="3"/>
  <c r="L3214" i="3"/>
  <c r="N3214" i="3"/>
  <c r="M2893" i="3"/>
  <c r="L2898" i="3"/>
  <c r="M2899" i="3" s="1"/>
  <c r="K3219" i="3"/>
  <c r="N3128" i="3"/>
  <c r="L3128" i="3"/>
  <c r="K3281" i="3"/>
  <c r="L3190" i="3"/>
  <c r="N3190" i="3"/>
  <c r="K3215" i="3"/>
  <c r="N3124" i="3"/>
  <c r="L3124" i="3"/>
  <c r="K3218" i="3"/>
  <c r="N3127" i="3"/>
  <c r="L3127" i="3"/>
  <c r="K3289" i="3"/>
  <c r="L3198" i="3"/>
  <c r="N3198" i="3"/>
  <c r="L3117" i="3"/>
  <c r="N3117" i="3"/>
  <c r="K3208" i="3"/>
  <c r="L3101" i="3"/>
  <c r="N3101" i="3"/>
  <c r="K3192" i="3"/>
  <c r="N3132" i="3"/>
  <c r="K3223" i="3"/>
  <c r="L3132" i="3"/>
  <c r="K3301" i="3"/>
  <c r="L3210" i="3"/>
  <c r="N3210" i="3"/>
  <c r="K3211" i="3"/>
  <c r="N3120" i="3"/>
  <c r="L3120" i="3"/>
  <c r="N3156" i="3"/>
  <c r="K3247" i="3"/>
  <c r="L3156" i="3"/>
  <c r="N3148" i="3"/>
  <c r="K3239" i="3"/>
  <c r="L3148" i="3"/>
  <c r="K3293" i="3"/>
  <c r="L3202" i="3"/>
  <c r="N3202" i="3"/>
  <c r="K3244" i="3"/>
  <c r="L3153" i="3"/>
  <c r="N3153" i="3"/>
  <c r="K3224" i="3"/>
  <c r="L3133" i="3"/>
  <c r="N3133" i="3"/>
  <c r="K3154" i="3"/>
  <c r="N3063" i="3"/>
  <c r="L3063" i="3"/>
  <c r="N3135" i="3"/>
  <c r="K3226" i="3"/>
  <c r="L3135" i="3"/>
  <c r="K3126" i="3"/>
  <c r="N3035" i="3"/>
  <c r="L3035" i="3"/>
  <c r="K3195" i="3"/>
  <c r="N3104" i="3"/>
  <c r="L3104" i="3"/>
  <c r="K3122" i="3"/>
  <c r="N3031" i="3"/>
  <c r="L3031" i="3"/>
  <c r="L3105" i="3"/>
  <c r="K3196" i="3"/>
  <c r="N3105" i="3"/>
  <c r="K3230" i="3"/>
  <c r="N3139" i="3"/>
  <c r="L3139" i="3"/>
  <c r="K3294" i="3"/>
  <c r="N3203" i="3"/>
  <c r="L3203" i="3"/>
  <c r="K3248" i="3"/>
  <c r="L3157" i="3"/>
  <c r="N3157" i="3"/>
  <c r="N3151" i="3"/>
  <c r="K3242" i="3"/>
  <c r="L3151" i="3"/>
  <c r="K3236" i="3"/>
  <c r="L3145" i="3"/>
  <c r="N3145" i="3"/>
  <c r="K3138" i="3"/>
  <c r="N3047" i="3"/>
  <c r="L3047" i="3"/>
  <c r="K3326" i="3"/>
  <c r="N3235" i="3"/>
  <c r="L3235" i="3"/>
  <c r="K3150" i="3"/>
  <c r="N3059" i="3"/>
  <c r="L3059" i="3"/>
  <c r="N3140" i="3"/>
  <c r="K3231" i="3"/>
  <c r="L3140" i="3"/>
  <c r="K3240" i="3"/>
  <c r="L3149" i="3"/>
  <c r="N3149" i="3"/>
  <c r="N3152" i="3"/>
  <c r="K3243" i="3"/>
  <c r="L3152" i="3"/>
  <c r="N3136" i="3"/>
  <c r="K3227" i="3"/>
  <c r="L3136" i="3"/>
  <c r="K3130" i="3"/>
  <c r="N3039" i="3"/>
  <c r="L3039" i="3"/>
  <c r="N3143" i="3"/>
  <c r="K3234" i="3"/>
  <c r="L3143" i="3"/>
  <c r="L3113" i="3"/>
  <c r="N3113" i="3"/>
  <c r="K3204" i="3"/>
  <c r="L3125" i="3"/>
  <c r="N3125" i="3"/>
  <c r="K3216" i="3"/>
  <c r="K3207" i="3"/>
  <c r="N3116" i="3"/>
  <c r="L3116" i="3"/>
  <c r="K3134" i="3"/>
  <c r="N3043" i="3"/>
  <c r="L3043" i="3"/>
  <c r="K3228" i="3"/>
  <c r="L3137" i="3"/>
  <c r="N3137" i="3"/>
  <c r="K3118" i="3"/>
  <c r="N3027" i="3"/>
  <c r="L3027" i="3"/>
  <c r="K3297" i="3"/>
  <c r="L3206" i="3"/>
  <c r="N3206" i="3"/>
  <c r="L3109" i="3"/>
  <c r="N3109" i="3"/>
  <c r="K3200" i="3"/>
  <c r="L3121" i="3"/>
  <c r="K3212" i="3"/>
  <c r="N3121" i="3"/>
  <c r="K3285" i="3"/>
  <c r="L3194" i="3"/>
  <c r="N3194" i="3"/>
  <c r="K3222" i="3"/>
  <c r="N3131" i="3"/>
  <c r="L3131" i="3"/>
  <c r="K3106" i="3"/>
  <c r="N3015" i="3"/>
  <c r="L3015" i="3"/>
  <c r="K3146" i="3"/>
  <c r="N3055" i="3"/>
  <c r="L3055" i="3"/>
  <c r="K3102" i="3"/>
  <c r="N3011" i="3"/>
  <c r="L3011" i="3"/>
  <c r="L3070" i="3" s="1"/>
  <c r="N3159" i="3"/>
  <c r="K3250" i="3"/>
  <c r="L3159" i="3"/>
  <c r="K3246" i="3"/>
  <c r="N3155" i="3"/>
  <c r="L3155" i="3"/>
  <c r="K3114" i="3"/>
  <c r="N3023" i="3"/>
  <c r="L3023" i="3"/>
  <c r="K3110" i="3"/>
  <c r="N3019" i="3"/>
  <c r="L3019" i="3"/>
  <c r="K3191" i="3"/>
  <c r="N3100" i="3"/>
  <c r="L3100" i="3"/>
  <c r="K3238" i="3"/>
  <c r="N3147" i="3"/>
  <c r="L3147" i="3"/>
  <c r="K3232" i="3"/>
  <c r="L3141" i="3"/>
  <c r="N3141" i="3"/>
  <c r="K3124" i="2"/>
  <c r="N3033" i="2"/>
  <c r="L3033" i="2"/>
  <c r="K3139" i="2"/>
  <c r="N3048" i="2"/>
  <c r="L3048" i="2"/>
  <c r="K3130" i="2"/>
  <c r="N3039" i="2"/>
  <c r="L3039" i="2"/>
  <c r="K3131" i="2"/>
  <c r="N3040" i="2"/>
  <c r="L3040" i="2"/>
  <c r="K3135" i="2"/>
  <c r="N3044" i="2"/>
  <c r="L3044" i="2"/>
  <c r="K3160" i="2"/>
  <c r="N3069" i="2"/>
  <c r="L3069" i="2"/>
  <c r="K3114" i="2"/>
  <c r="N3023" i="2"/>
  <c r="L3023" i="2"/>
  <c r="K3158" i="2"/>
  <c r="N3067" i="2"/>
  <c r="L3067" i="2"/>
  <c r="N3029" i="2"/>
  <c r="K3120" i="2"/>
  <c r="L3029" i="2"/>
  <c r="K3146" i="2"/>
  <c r="N3055" i="2"/>
  <c r="L3055" i="2"/>
  <c r="K3119" i="2"/>
  <c r="N3028" i="2"/>
  <c r="L3028" i="2"/>
  <c r="K3132" i="2"/>
  <c r="N3041" i="2"/>
  <c r="L3041" i="2"/>
  <c r="K3038" i="2"/>
  <c r="N2947" i="2"/>
  <c r="L2947" i="2"/>
  <c r="K3058" i="2"/>
  <c r="N2967" i="2"/>
  <c r="L2967" i="2"/>
  <c r="K3150" i="2"/>
  <c r="N3059" i="2"/>
  <c r="L3059" i="2"/>
  <c r="K3127" i="2"/>
  <c r="N3036" i="2"/>
  <c r="L3036" i="2"/>
  <c r="K3107" i="2"/>
  <c r="N3016" i="2"/>
  <c r="L3016" i="2"/>
  <c r="K3042" i="2"/>
  <c r="N2951" i="2"/>
  <c r="L2951" i="2"/>
  <c r="K3115" i="2"/>
  <c r="N3024" i="2"/>
  <c r="L3024" i="2"/>
  <c r="K3030" i="2"/>
  <c r="N2939" i="2"/>
  <c r="L2939" i="2"/>
  <c r="K3116" i="2"/>
  <c r="N3025" i="2"/>
  <c r="L3025" i="2"/>
  <c r="K3118" i="2"/>
  <c r="N3027" i="2"/>
  <c r="L3027" i="2"/>
  <c r="K3046" i="2"/>
  <c r="N2955" i="2"/>
  <c r="L2955" i="2"/>
  <c r="K3066" i="2"/>
  <c r="N2975" i="2"/>
  <c r="L2975" i="2"/>
  <c r="K3143" i="2"/>
  <c r="N3052" i="2"/>
  <c r="L3052" i="2"/>
  <c r="N3013" i="2"/>
  <c r="K3104" i="2"/>
  <c r="L3013" i="2"/>
  <c r="K3140" i="2"/>
  <c r="N3049" i="2"/>
  <c r="L3049" i="2"/>
  <c r="K3103" i="2"/>
  <c r="N3012" i="2"/>
  <c r="L3012" i="2"/>
  <c r="K3108" i="2"/>
  <c r="N3017" i="2"/>
  <c r="L3017" i="2"/>
  <c r="K3122" i="2"/>
  <c r="L3031" i="2"/>
  <c r="N3031" i="2"/>
  <c r="L2898" i="2"/>
  <c r="M2899" i="2" s="1"/>
  <c r="M2893" i="2"/>
  <c r="K3126" i="2"/>
  <c r="N3035" i="2"/>
  <c r="L3035" i="2"/>
  <c r="K3154" i="2"/>
  <c r="N3063" i="2"/>
  <c r="L3063" i="2"/>
  <c r="K3099" i="2"/>
  <c r="N3008" i="2"/>
  <c r="L3008" i="2"/>
  <c r="K3111" i="2"/>
  <c r="N3020" i="2"/>
  <c r="L3020" i="2"/>
  <c r="K3100" i="2"/>
  <c r="N3009" i="2"/>
  <c r="L3009" i="2"/>
  <c r="K3155" i="2"/>
  <c r="N3064" i="2"/>
  <c r="L3064" i="2"/>
  <c r="K3022" i="2"/>
  <c r="N2931" i="2"/>
  <c r="L2931" i="2"/>
  <c r="K3026" i="2"/>
  <c r="N2935" i="2"/>
  <c r="L2935" i="2"/>
  <c r="K3112" i="2"/>
  <c r="N3021" i="2"/>
  <c r="L3021" i="2"/>
  <c r="K3050" i="2"/>
  <c r="N2959" i="2"/>
  <c r="L2959" i="2"/>
  <c r="K3034" i="2"/>
  <c r="N2943" i="2"/>
  <c r="L2943" i="2"/>
  <c r="K3134" i="2"/>
  <c r="N3043" i="2"/>
  <c r="L3043" i="2"/>
  <c r="K3147" i="2"/>
  <c r="N3056" i="2"/>
  <c r="L3056" i="2"/>
  <c r="K3062" i="2"/>
  <c r="N2971" i="2"/>
  <c r="L2971" i="2"/>
  <c r="K3110" i="2"/>
  <c r="N3019" i="2"/>
  <c r="L3019" i="2"/>
  <c r="K3054" i="2"/>
  <c r="N2963" i="2"/>
  <c r="L2963" i="2"/>
  <c r="K3136" i="2"/>
  <c r="N3045" i="2"/>
  <c r="L3045" i="2"/>
  <c r="K3156" i="2"/>
  <c r="N3065" i="2"/>
  <c r="L3065" i="2"/>
  <c r="K3144" i="2"/>
  <c r="N3053" i="2"/>
  <c r="L3053" i="2"/>
  <c r="K3152" i="2"/>
  <c r="N3061" i="2"/>
  <c r="L3061" i="2"/>
  <c r="K3138" i="2"/>
  <c r="N3047" i="2"/>
  <c r="L3047" i="2"/>
  <c r="K3148" i="2"/>
  <c r="N3057" i="2"/>
  <c r="L3057" i="2"/>
  <c r="K3123" i="2"/>
  <c r="N3032" i="2"/>
  <c r="L3032" i="2"/>
  <c r="K3018" i="2"/>
  <c r="N2927" i="2"/>
  <c r="L2927" i="2"/>
  <c r="K3106" i="2"/>
  <c r="L3015" i="2"/>
  <c r="N3015" i="2"/>
  <c r="K3128" i="2"/>
  <c r="N3037" i="2"/>
  <c r="L3037" i="2"/>
  <c r="N2979" i="2"/>
  <c r="K3151" i="2"/>
  <c r="N3060" i="2"/>
  <c r="L3060" i="2"/>
  <c r="K3010" i="2"/>
  <c r="N2919" i="2"/>
  <c r="L2919" i="2"/>
  <c r="L2979" i="2" s="1"/>
  <c r="K3102" i="2"/>
  <c r="N3011" i="2"/>
  <c r="L3011" i="2"/>
  <c r="K3159" i="2"/>
  <c r="N3068" i="2"/>
  <c r="L3068" i="2"/>
  <c r="K3014" i="2"/>
  <c r="N2923" i="2"/>
  <c r="L2923" i="2"/>
  <c r="K3142" i="2"/>
  <c r="N3051" i="2"/>
  <c r="L3051" i="2"/>
  <c r="M2893" i="1"/>
  <c r="L2898" i="1"/>
  <c r="M2899" i="1" s="1"/>
  <c r="N3125" i="1"/>
  <c r="K3216" i="1"/>
  <c r="L3125" i="1"/>
  <c r="K3160" i="1"/>
  <c r="N3069" i="1"/>
  <c r="L3069" i="1"/>
  <c r="K3152" i="1"/>
  <c r="N3061" i="1"/>
  <c r="L3061" i="1"/>
  <c r="K3131" i="1"/>
  <c r="N3040" i="1"/>
  <c r="L3040" i="1"/>
  <c r="K3140" i="1"/>
  <c r="N3049" i="1"/>
  <c r="L3049" i="1"/>
  <c r="L2924" i="1"/>
  <c r="N2924" i="1"/>
  <c r="K3015" i="1"/>
  <c r="L2940" i="1"/>
  <c r="N2940" i="1"/>
  <c r="K3031" i="1"/>
  <c r="N3052" i="1"/>
  <c r="K3143" i="1"/>
  <c r="L3052" i="1"/>
  <c r="K3124" i="1"/>
  <c r="N3033" i="1"/>
  <c r="L3033" i="1"/>
  <c r="N3020" i="1"/>
  <c r="K3111" i="1"/>
  <c r="L3020" i="1"/>
  <c r="K3115" i="1"/>
  <c r="N3024" i="1"/>
  <c r="L3024" i="1"/>
  <c r="K3208" i="1"/>
  <c r="N3117" i="1"/>
  <c r="L3117" i="1"/>
  <c r="K3059" i="1"/>
  <c r="N2968" i="1"/>
  <c r="L2968" i="1"/>
  <c r="K3236" i="1"/>
  <c r="N3145" i="1"/>
  <c r="L3145" i="1"/>
  <c r="N2972" i="1"/>
  <c r="K3063" i="1"/>
  <c r="L2972" i="1"/>
  <c r="K3147" i="1"/>
  <c r="N3056" i="1"/>
  <c r="L3056" i="1"/>
  <c r="N3137" i="1"/>
  <c r="K3228" i="1"/>
  <c r="L3137" i="1"/>
  <c r="K3104" i="1"/>
  <c r="N3013" i="1"/>
  <c r="L3013" i="1"/>
  <c r="N3009" i="1"/>
  <c r="K3100" i="1"/>
  <c r="L3009" i="1"/>
  <c r="K3220" i="1"/>
  <c r="N3129" i="1"/>
  <c r="L3129" i="1"/>
  <c r="N2964" i="1"/>
  <c r="K3055" i="1"/>
  <c r="L2964" i="1"/>
  <c r="K3155" i="1"/>
  <c r="N3064" i="1"/>
  <c r="L3064" i="1"/>
  <c r="N3036" i="1"/>
  <c r="K3127" i="1"/>
  <c r="L3036" i="1"/>
  <c r="N3041" i="1"/>
  <c r="K3132" i="1"/>
  <c r="L3041" i="1"/>
  <c r="N2976" i="1"/>
  <c r="K3067" i="1"/>
  <c r="L2976" i="1"/>
  <c r="N2920" i="1"/>
  <c r="N2979" i="1" s="1"/>
  <c r="K3011" i="1"/>
  <c r="L2920" i="1"/>
  <c r="L2979" i="1" s="1"/>
  <c r="N3105" i="1"/>
  <c r="K3196" i="1"/>
  <c r="L3105" i="1"/>
  <c r="K3224" i="1"/>
  <c r="N3133" i="1"/>
  <c r="L3133" i="1"/>
  <c r="K3244" i="1"/>
  <c r="N3153" i="1"/>
  <c r="L3153" i="1"/>
  <c r="N3057" i="1"/>
  <c r="K3148" i="1"/>
  <c r="L3057" i="1"/>
  <c r="N2956" i="1"/>
  <c r="K3047" i="1"/>
  <c r="L2956" i="1"/>
  <c r="N3032" i="1"/>
  <c r="K3123" i="1"/>
  <c r="L3032" i="1"/>
  <c r="K3144" i="1"/>
  <c r="N3053" i="1"/>
  <c r="L3053" i="1"/>
  <c r="N3012" i="1"/>
  <c r="K3103" i="1"/>
  <c r="L3012" i="1"/>
  <c r="N3141" i="1"/>
  <c r="K3232" i="1"/>
  <c r="L3141" i="1"/>
  <c r="K3051" i="1"/>
  <c r="N2960" i="1"/>
  <c r="L2960" i="1"/>
  <c r="N3048" i="1"/>
  <c r="K3139" i="1"/>
  <c r="L3048" i="1"/>
  <c r="K3112" i="1"/>
  <c r="N3021" i="1"/>
  <c r="L3021" i="1"/>
  <c r="K3156" i="1"/>
  <c r="N3065" i="1"/>
  <c r="L3065" i="1"/>
  <c r="N2952" i="1"/>
  <c r="K3043" i="1"/>
  <c r="L2952" i="1"/>
  <c r="N2936" i="1"/>
  <c r="K3027" i="1"/>
  <c r="L2936" i="1"/>
  <c r="N2932" i="1"/>
  <c r="K3023" i="1"/>
  <c r="L2932" i="1"/>
  <c r="K3204" i="1"/>
  <c r="N3113" i="1"/>
  <c r="L3113" i="1"/>
  <c r="N3016" i="1"/>
  <c r="K3107" i="1"/>
  <c r="L3016" i="1"/>
  <c r="K3248" i="1"/>
  <c r="N3157" i="1"/>
  <c r="L3157" i="1"/>
  <c r="N2948" i="1"/>
  <c r="K3039" i="1"/>
  <c r="L2948" i="1"/>
  <c r="N3121" i="1"/>
  <c r="K3212" i="1"/>
  <c r="L3121" i="1"/>
  <c r="N3025" i="1"/>
  <c r="K3116" i="1"/>
  <c r="L3025" i="1"/>
  <c r="K3120" i="1"/>
  <c r="N3029" i="1"/>
  <c r="L3029" i="1"/>
  <c r="N3044" i="1"/>
  <c r="K3135" i="1"/>
  <c r="L3044" i="1"/>
  <c r="K3019" i="1"/>
  <c r="N2928" i="1"/>
  <c r="L2928" i="1"/>
  <c r="K3192" i="1"/>
  <c r="N3101" i="1"/>
  <c r="L3101" i="1"/>
  <c r="K3128" i="1"/>
  <c r="N3037" i="1"/>
  <c r="L3037" i="1"/>
  <c r="K3099" i="1"/>
  <c r="N3008" i="1"/>
  <c r="L3008" i="1"/>
  <c r="N3060" i="1"/>
  <c r="K3151" i="1"/>
  <c r="L3060" i="1"/>
  <c r="N3109" i="1"/>
  <c r="K3200" i="1"/>
  <c r="L3109" i="1"/>
  <c r="N3045" i="1"/>
  <c r="K3136" i="1"/>
  <c r="L3045" i="1"/>
  <c r="K3035" i="1"/>
  <c r="L2944" i="1"/>
  <c r="N2944" i="1"/>
  <c r="K3159" i="1"/>
  <c r="N3068" i="1"/>
  <c r="L3068" i="1"/>
  <c r="N3028" i="1"/>
  <c r="K3119" i="1"/>
  <c r="L3028" i="1"/>
  <c r="K3108" i="1"/>
  <c r="N3017" i="1"/>
  <c r="L3017" i="1"/>
  <c r="K3240" i="1"/>
  <c r="N3149" i="1"/>
  <c r="L3149" i="1"/>
  <c r="N3313" i="4" l="1"/>
  <c r="K3404" i="4"/>
  <c r="L3313" i="4"/>
  <c r="K3410" i="4"/>
  <c r="N3319" i="4"/>
  <c r="L3319" i="4"/>
  <c r="K3416" i="4"/>
  <c r="N3325" i="4"/>
  <c r="L3325" i="4"/>
  <c r="K3414" i="4"/>
  <c r="N3323" i="4"/>
  <c r="L3323" i="4"/>
  <c r="K3374" i="4"/>
  <c r="N3283" i="4"/>
  <c r="L3283" i="4"/>
  <c r="K3387" i="4"/>
  <c r="N3296" i="4"/>
  <c r="L3296" i="4"/>
  <c r="K3397" i="4"/>
  <c r="N3306" i="4"/>
  <c r="L3306" i="4"/>
  <c r="K3406" i="4"/>
  <c r="N3315" i="4"/>
  <c r="L3315" i="4"/>
  <c r="K3425" i="4"/>
  <c r="N3334" i="4"/>
  <c r="L3334" i="4"/>
  <c r="K3415" i="4"/>
  <c r="N3324" i="4"/>
  <c r="L3324" i="4"/>
  <c r="K3377" i="4"/>
  <c r="N3286" i="4"/>
  <c r="L3286" i="4"/>
  <c r="K3412" i="4"/>
  <c r="N3321" i="4"/>
  <c r="L3321" i="4"/>
  <c r="K3407" i="4"/>
  <c r="N3316" i="4"/>
  <c r="L3316" i="4"/>
  <c r="K3413" i="4"/>
  <c r="N3322" i="4"/>
  <c r="L3322" i="4"/>
  <c r="K3398" i="4"/>
  <c r="N3307" i="4"/>
  <c r="L3307" i="4"/>
  <c r="N3289" i="4"/>
  <c r="L3289" i="4"/>
  <c r="K3380" i="4"/>
  <c r="K3430" i="4"/>
  <c r="N3339" i="4"/>
  <c r="L3339" i="4"/>
  <c r="K3409" i="4"/>
  <c r="N3318" i="4"/>
  <c r="L3318" i="4"/>
  <c r="K3408" i="4"/>
  <c r="N3317" i="4"/>
  <c r="L3317" i="4"/>
  <c r="K3427" i="4"/>
  <c r="N3336" i="4"/>
  <c r="L3336" i="4"/>
  <c r="L3252" i="4"/>
  <c r="K3382" i="4"/>
  <c r="N3291" i="4"/>
  <c r="L3291" i="4"/>
  <c r="K3423" i="4"/>
  <c r="N3332" i="4"/>
  <c r="L3332" i="4"/>
  <c r="K3417" i="4"/>
  <c r="N3326" i="4"/>
  <c r="L3326" i="4"/>
  <c r="K3428" i="4"/>
  <c r="N3337" i="4"/>
  <c r="L3337" i="4"/>
  <c r="K3420" i="4"/>
  <c r="N3329" i="4"/>
  <c r="L3329" i="4"/>
  <c r="K3403" i="4"/>
  <c r="N3312" i="4"/>
  <c r="L3312" i="4"/>
  <c r="K3426" i="4"/>
  <c r="N3335" i="4"/>
  <c r="L3335" i="4"/>
  <c r="K3390" i="4"/>
  <c r="N3299" i="4"/>
  <c r="L3299" i="4"/>
  <c r="K3378" i="4"/>
  <c r="N3287" i="4"/>
  <c r="L3287" i="4"/>
  <c r="K3429" i="4"/>
  <c r="N3338" i="4"/>
  <c r="L3338" i="4"/>
  <c r="K3422" i="4"/>
  <c r="N3331" i="4"/>
  <c r="L3331" i="4"/>
  <c r="K3402" i="4"/>
  <c r="N3311" i="4"/>
  <c r="L3311" i="4"/>
  <c r="K3399" i="4"/>
  <c r="N3308" i="4"/>
  <c r="L3308" i="4"/>
  <c r="K3432" i="4"/>
  <c r="N3341" i="4"/>
  <c r="L3341" i="4"/>
  <c r="K3419" i="4"/>
  <c r="N3328" i="4"/>
  <c r="L3328" i="4"/>
  <c r="L3281" i="4"/>
  <c r="K3372" i="4"/>
  <c r="N3281" i="4"/>
  <c r="K3385" i="4"/>
  <c r="N3294" i="4"/>
  <c r="L3294" i="4"/>
  <c r="N3305" i="4"/>
  <c r="L3305" i="4"/>
  <c r="K3396" i="4"/>
  <c r="K3418" i="4"/>
  <c r="N3327" i="4"/>
  <c r="L3327" i="4"/>
  <c r="N3293" i="4"/>
  <c r="K3384" i="4"/>
  <c r="L3293" i="4"/>
  <c r="K3395" i="4"/>
  <c r="N3304" i="4"/>
  <c r="L3304" i="4"/>
  <c r="K3375" i="4"/>
  <c r="N3284" i="4"/>
  <c r="L3284" i="4"/>
  <c r="K3389" i="4"/>
  <c r="N3298" i="4"/>
  <c r="L3298" i="4"/>
  <c r="N3285" i="4"/>
  <c r="K3376" i="4"/>
  <c r="L3285" i="4"/>
  <c r="K3401" i="4"/>
  <c r="N3310" i="4"/>
  <c r="L3310" i="4"/>
  <c r="K3431" i="4"/>
  <c r="N3340" i="4"/>
  <c r="L3340" i="4"/>
  <c r="N3297" i="4"/>
  <c r="L3297" i="4"/>
  <c r="K3388" i="4"/>
  <c r="K3383" i="4"/>
  <c r="N3292" i="4"/>
  <c r="L3292" i="4"/>
  <c r="K3379" i="4"/>
  <c r="N3288" i="4"/>
  <c r="L3288" i="4"/>
  <c r="K3421" i="4"/>
  <c r="N3330" i="4"/>
  <c r="L3330" i="4"/>
  <c r="K3381" i="4"/>
  <c r="N3290" i="4"/>
  <c r="L3290" i="4"/>
  <c r="K3411" i="4"/>
  <c r="N3320" i="4"/>
  <c r="L3320" i="4"/>
  <c r="N3252" i="4"/>
  <c r="K3393" i="4"/>
  <c r="N3302" i="4"/>
  <c r="L3302" i="4"/>
  <c r="N3301" i="4"/>
  <c r="K3392" i="4"/>
  <c r="L3301" i="4"/>
  <c r="K3400" i="4"/>
  <c r="N3309" i="4"/>
  <c r="L3309" i="4"/>
  <c r="K3405" i="4"/>
  <c r="N3314" i="4"/>
  <c r="L3314" i="4"/>
  <c r="K3394" i="4"/>
  <c r="N3303" i="4"/>
  <c r="L3303" i="4"/>
  <c r="K3391" i="4"/>
  <c r="N3300" i="4"/>
  <c r="L3300" i="4"/>
  <c r="K3433" i="4"/>
  <c r="N3342" i="4"/>
  <c r="L3342" i="4"/>
  <c r="M3166" i="4"/>
  <c r="L3171" i="4"/>
  <c r="M3172" i="4" s="1"/>
  <c r="K3424" i="4"/>
  <c r="N3333" i="4"/>
  <c r="L3333" i="4"/>
  <c r="K3386" i="4"/>
  <c r="N3295" i="4"/>
  <c r="L3295" i="4"/>
  <c r="K3373" i="4"/>
  <c r="N3282" i="4"/>
  <c r="L3282" i="4"/>
  <c r="M3075" i="3"/>
  <c r="L3080" i="3"/>
  <c r="M3081" i="3" s="1"/>
  <c r="K3197" i="3"/>
  <c r="N3106" i="3"/>
  <c r="L3106" i="3"/>
  <c r="N3204" i="3"/>
  <c r="K3295" i="3"/>
  <c r="L3204" i="3"/>
  <c r="K3327" i="3"/>
  <c r="N3236" i="3"/>
  <c r="L3236" i="3"/>
  <c r="K3392" i="3"/>
  <c r="N3301" i="3"/>
  <c r="L3301" i="3"/>
  <c r="K3310" i="3"/>
  <c r="N3219" i="3"/>
  <c r="L3219" i="3"/>
  <c r="K3249" i="3"/>
  <c r="N3158" i="3"/>
  <c r="L3158" i="3"/>
  <c r="K3233" i="3"/>
  <c r="N3142" i="3"/>
  <c r="L3142" i="3"/>
  <c r="K3323" i="3"/>
  <c r="N3232" i="3"/>
  <c r="L3232" i="3"/>
  <c r="K3205" i="3"/>
  <c r="N3114" i="3"/>
  <c r="L3114" i="3"/>
  <c r="N3070" i="3"/>
  <c r="K3237" i="3"/>
  <c r="N3146" i="3"/>
  <c r="L3146" i="3"/>
  <c r="K3225" i="3"/>
  <c r="N3134" i="3"/>
  <c r="L3134" i="3"/>
  <c r="K3307" i="3"/>
  <c r="N3216" i="3"/>
  <c r="L3216" i="3"/>
  <c r="K3334" i="3"/>
  <c r="N3243" i="3"/>
  <c r="L3243" i="3"/>
  <c r="K3331" i="3"/>
  <c r="N3240" i="3"/>
  <c r="L3240" i="3"/>
  <c r="K3229" i="3"/>
  <c r="N3138" i="3"/>
  <c r="L3138" i="3"/>
  <c r="K3321" i="3"/>
  <c r="N3230" i="3"/>
  <c r="L3230" i="3"/>
  <c r="K3217" i="3"/>
  <c r="N3126" i="3"/>
  <c r="L3126" i="3"/>
  <c r="K3335" i="3"/>
  <c r="N3244" i="3"/>
  <c r="L3244" i="3"/>
  <c r="K3338" i="3"/>
  <c r="N3247" i="3"/>
  <c r="L3247" i="3"/>
  <c r="K3302" i="3"/>
  <c r="N3211" i="3"/>
  <c r="L3211" i="3"/>
  <c r="K3372" i="3"/>
  <c r="N3281" i="3"/>
  <c r="L3281" i="3"/>
  <c r="K3396" i="3"/>
  <c r="N3305" i="3"/>
  <c r="L3305" i="3"/>
  <c r="K3290" i="3"/>
  <c r="N3199" i="3"/>
  <c r="L3199" i="3"/>
  <c r="K3329" i="3"/>
  <c r="N3238" i="3"/>
  <c r="L3238" i="3"/>
  <c r="N3212" i="3"/>
  <c r="K3303" i="3"/>
  <c r="L3212" i="3"/>
  <c r="K3325" i="3"/>
  <c r="N3234" i="3"/>
  <c r="L3234" i="3"/>
  <c r="K3201" i="3"/>
  <c r="N3110" i="3"/>
  <c r="L3110" i="3"/>
  <c r="K3341" i="3"/>
  <c r="N3250" i="3"/>
  <c r="L3250" i="3"/>
  <c r="K3193" i="3"/>
  <c r="N3102" i="3"/>
  <c r="L3102" i="3"/>
  <c r="L3161" i="3" s="1"/>
  <c r="K3376" i="3"/>
  <c r="N3285" i="3"/>
  <c r="L3285" i="3"/>
  <c r="K3291" i="3"/>
  <c r="N3200" i="3"/>
  <c r="L3200" i="3"/>
  <c r="N3228" i="3"/>
  <c r="K3319" i="3"/>
  <c r="L3228" i="3"/>
  <c r="K3318" i="3"/>
  <c r="N3227" i="3"/>
  <c r="L3227" i="3"/>
  <c r="L3326" i="3"/>
  <c r="K3417" i="3"/>
  <c r="N3326" i="3"/>
  <c r="K3385" i="3"/>
  <c r="N3294" i="3"/>
  <c r="L3294" i="3"/>
  <c r="K3286" i="3"/>
  <c r="N3195" i="3"/>
  <c r="L3195" i="3"/>
  <c r="K3315" i="3"/>
  <c r="N3224" i="3"/>
  <c r="L3224" i="3"/>
  <c r="K3330" i="3"/>
  <c r="N3239" i="3"/>
  <c r="L3239" i="3"/>
  <c r="K3314" i="3"/>
  <c r="N3223" i="3"/>
  <c r="L3223" i="3"/>
  <c r="K3306" i="3"/>
  <c r="N3215" i="3"/>
  <c r="L3215" i="3"/>
  <c r="K3342" i="3"/>
  <c r="N3251" i="3"/>
  <c r="L3251" i="3"/>
  <c r="N3220" i="3"/>
  <c r="K3311" i="3"/>
  <c r="L3220" i="3"/>
  <c r="K3337" i="3"/>
  <c r="N3246" i="3"/>
  <c r="L3246" i="3"/>
  <c r="K3298" i="3"/>
  <c r="N3207" i="3"/>
  <c r="L3207" i="3"/>
  <c r="K3221" i="3"/>
  <c r="N3130" i="3"/>
  <c r="L3130" i="3"/>
  <c r="K3384" i="3"/>
  <c r="N3293" i="3"/>
  <c r="L3293" i="3"/>
  <c r="K3283" i="3"/>
  <c r="N3192" i="3"/>
  <c r="L3192" i="3"/>
  <c r="K3380" i="3"/>
  <c r="N3289" i="3"/>
  <c r="L3289" i="3"/>
  <c r="K3282" i="3"/>
  <c r="N3191" i="3"/>
  <c r="L3191" i="3"/>
  <c r="K3313" i="3"/>
  <c r="N3222" i="3"/>
  <c r="L3222" i="3"/>
  <c r="K3388" i="3"/>
  <c r="N3297" i="3"/>
  <c r="L3297" i="3"/>
  <c r="K3209" i="3"/>
  <c r="N3118" i="3"/>
  <c r="L3118" i="3"/>
  <c r="K3322" i="3"/>
  <c r="N3231" i="3"/>
  <c r="L3231" i="3"/>
  <c r="K3241" i="3"/>
  <c r="N3150" i="3"/>
  <c r="L3150" i="3"/>
  <c r="K3333" i="3"/>
  <c r="N3242" i="3"/>
  <c r="L3242" i="3"/>
  <c r="K3339" i="3"/>
  <c r="N3248" i="3"/>
  <c r="L3248" i="3"/>
  <c r="N3196" i="3"/>
  <c r="K3287" i="3"/>
  <c r="L3196" i="3"/>
  <c r="K3213" i="3"/>
  <c r="N3122" i="3"/>
  <c r="L3122" i="3"/>
  <c r="K3317" i="3"/>
  <c r="N3226" i="3"/>
  <c r="L3226" i="3"/>
  <c r="K3245" i="3"/>
  <c r="N3154" i="3"/>
  <c r="L3154" i="3"/>
  <c r="K3299" i="3"/>
  <c r="N3208" i="3"/>
  <c r="L3208" i="3"/>
  <c r="K3309" i="3"/>
  <c r="L3218" i="3"/>
  <c r="N3218" i="3"/>
  <c r="M2984" i="2"/>
  <c r="L2989" i="2"/>
  <c r="M2990" i="2" s="1"/>
  <c r="K3230" i="2"/>
  <c r="L3139" i="2"/>
  <c r="N3139" i="2"/>
  <c r="K3235" i="2"/>
  <c r="N3144" i="2"/>
  <c r="L3144" i="2"/>
  <c r="K3113" i="2"/>
  <c r="N3022" i="2"/>
  <c r="L3022" i="2"/>
  <c r="L3099" i="2"/>
  <c r="K3190" i="2"/>
  <c r="N3099" i="2"/>
  <c r="K3231" i="2"/>
  <c r="N3140" i="2"/>
  <c r="L3140" i="2"/>
  <c r="L3046" i="2"/>
  <c r="K3137" i="2"/>
  <c r="N3046" i="2"/>
  <c r="L3115" i="2"/>
  <c r="K3206" i="2"/>
  <c r="N3115" i="2"/>
  <c r="K3149" i="2"/>
  <c r="N3058" i="2"/>
  <c r="L3058" i="2"/>
  <c r="K3237" i="2"/>
  <c r="N3146" i="2"/>
  <c r="L3146" i="2"/>
  <c r="K3251" i="2"/>
  <c r="N3160" i="2"/>
  <c r="L3160" i="2"/>
  <c r="K3193" i="2"/>
  <c r="N3102" i="2"/>
  <c r="L3102" i="2"/>
  <c r="K3109" i="2"/>
  <c r="L3018" i="2"/>
  <c r="N3018" i="2"/>
  <c r="K3243" i="2"/>
  <c r="N3152" i="2"/>
  <c r="L3152" i="2"/>
  <c r="L3054" i="2"/>
  <c r="K3145" i="2"/>
  <c r="N3054" i="2"/>
  <c r="N3134" i="2"/>
  <c r="K3225" i="2"/>
  <c r="L3134" i="2"/>
  <c r="K3117" i="2"/>
  <c r="N3026" i="2"/>
  <c r="L3026" i="2"/>
  <c r="K3202" i="2"/>
  <c r="N3111" i="2"/>
  <c r="L3111" i="2"/>
  <c r="K3194" i="2"/>
  <c r="N3103" i="2"/>
  <c r="L3103" i="2"/>
  <c r="K3157" i="2"/>
  <c r="N3066" i="2"/>
  <c r="L3066" i="2"/>
  <c r="N3030" i="2"/>
  <c r="N3070" i="2" s="1"/>
  <c r="K3121" i="2"/>
  <c r="L3030" i="2"/>
  <c r="K3241" i="2"/>
  <c r="N3150" i="2"/>
  <c r="L3150" i="2"/>
  <c r="K3210" i="2"/>
  <c r="N3119" i="2"/>
  <c r="L3119" i="2"/>
  <c r="K3205" i="2"/>
  <c r="N3114" i="2"/>
  <c r="L3114" i="2"/>
  <c r="K3221" i="2"/>
  <c r="N3130" i="2"/>
  <c r="L3130" i="2"/>
  <c r="K3199" i="2"/>
  <c r="N3108" i="2"/>
  <c r="L3108" i="2"/>
  <c r="K3195" i="2"/>
  <c r="N3104" i="2"/>
  <c r="L3104" i="2"/>
  <c r="K3234" i="2"/>
  <c r="N3143" i="2"/>
  <c r="L3143" i="2"/>
  <c r="K3207" i="2"/>
  <c r="N3116" i="2"/>
  <c r="L3116" i="2"/>
  <c r="K3218" i="2"/>
  <c r="N3127" i="2"/>
  <c r="L3127" i="2"/>
  <c r="K3223" i="2"/>
  <c r="N3132" i="2"/>
  <c r="L3132" i="2"/>
  <c r="K3211" i="2"/>
  <c r="N3120" i="2"/>
  <c r="L3120" i="2"/>
  <c r="K3249" i="2"/>
  <c r="N3158" i="2"/>
  <c r="L3158" i="2"/>
  <c r="K3222" i="2"/>
  <c r="L3131" i="2"/>
  <c r="N3131" i="2"/>
  <c r="K3233" i="2"/>
  <c r="N3142" i="2"/>
  <c r="L3142" i="2"/>
  <c r="K3101" i="2"/>
  <c r="N3010" i="2"/>
  <c r="L3010" i="2"/>
  <c r="L3123" i="2"/>
  <c r="K3214" i="2"/>
  <c r="N3123" i="2"/>
  <c r="K3201" i="2"/>
  <c r="N3110" i="2"/>
  <c r="L3110" i="2"/>
  <c r="K3125" i="2"/>
  <c r="N3034" i="2"/>
  <c r="L3034" i="2"/>
  <c r="K3250" i="2"/>
  <c r="N3159" i="2"/>
  <c r="L3159" i="2"/>
  <c r="K3197" i="2"/>
  <c r="N3106" i="2"/>
  <c r="L3106" i="2"/>
  <c r="N3138" i="2"/>
  <c r="K3229" i="2"/>
  <c r="L3138" i="2"/>
  <c r="K3227" i="2"/>
  <c r="N3136" i="2"/>
  <c r="L3136" i="2"/>
  <c r="K3238" i="2"/>
  <c r="L3147" i="2"/>
  <c r="N3147" i="2"/>
  <c r="K3203" i="2"/>
  <c r="N3112" i="2"/>
  <c r="L3112" i="2"/>
  <c r="K3191" i="2"/>
  <c r="N3100" i="2"/>
  <c r="L3100" i="2"/>
  <c r="K3217" i="2"/>
  <c r="N3126" i="2"/>
  <c r="L3126" i="2"/>
  <c r="N3014" i="2"/>
  <c r="K3105" i="2"/>
  <c r="L3014" i="2"/>
  <c r="L3070" i="2" s="1"/>
  <c r="K3242" i="2"/>
  <c r="N3151" i="2"/>
  <c r="L3151" i="2"/>
  <c r="K3219" i="2"/>
  <c r="N3128" i="2"/>
  <c r="L3128" i="2"/>
  <c r="K3239" i="2"/>
  <c r="N3148" i="2"/>
  <c r="L3148" i="2"/>
  <c r="K3247" i="2"/>
  <c r="N3156" i="2"/>
  <c r="L3156" i="2"/>
  <c r="L3062" i="2"/>
  <c r="K3153" i="2"/>
  <c r="N3062" i="2"/>
  <c r="K3141" i="2"/>
  <c r="N3050" i="2"/>
  <c r="L3050" i="2"/>
  <c r="L3155" i="2"/>
  <c r="K3246" i="2"/>
  <c r="N3155" i="2"/>
  <c r="K3245" i="2"/>
  <c r="N3154" i="2"/>
  <c r="L3154" i="2"/>
  <c r="K3213" i="2"/>
  <c r="N3122" i="2"/>
  <c r="L3122" i="2"/>
  <c r="K3209" i="2"/>
  <c r="N3118" i="2"/>
  <c r="L3118" i="2"/>
  <c r="K3133" i="2"/>
  <c r="N3042" i="2"/>
  <c r="L3042" i="2"/>
  <c r="L3107" i="2"/>
  <c r="K3198" i="2"/>
  <c r="N3107" i="2"/>
  <c r="L3038" i="2"/>
  <c r="K3129" i="2"/>
  <c r="N3038" i="2"/>
  <c r="N3135" i="2"/>
  <c r="L3135" i="2"/>
  <c r="K3226" i="2"/>
  <c r="K3215" i="2"/>
  <c r="N3124" i="2"/>
  <c r="L3124" i="2"/>
  <c r="M2984" i="1"/>
  <c r="L2989" i="1"/>
  <c r="M2990" i="1" s="1"/>
  <c r="K3331" i="1"/>
  <c r="N3240" i="1"/>
  <c r="L3240" i="1"/>
  <c r="K3126" i="1"/>
  <c r="N3035" i="1"/>
  <c r="L3035" i="1"/>
  <c r="N3151" i="1"/>
  <c r="L3151" i="1"/>
  <c r="K3242" i="1"/>
  <c r="K3190" i="1"/>
  <c r="L3099" i="1"/>
  <c r="N3099" i="1"/>
  <c r="N3212" i="1"/>
  <c r="K3303" i="1"/>
  <c r="L3212" i="1"/>
  <c r="K3203" i="1"/>
  <c r="N3112" i="1"/>
  <c r="L3112" i="1"/>
  <c r="K3323" i="1"/>
  <c r="N3232" i="1"/>
  <c r="L3232" i="1"/>
  <c r="K3138" i="1"/>
  <c r="N3047" i="1"/>
  <c r="L3047" i="1"/>
  <c r="K3287" i="1"/>
  <c r="N3196" i="1"/>
  <c r="L3196" i="1"/>
  <c r="L3127" i="1"/>
  <c r="K3218" i="1"/>
  <c r="N3127" i="1"/>
  <c r="K3150" i="1"/>
  <c r="N3059" i="1"/>
  <c r="L3059" i="1"/>
  <c r="L3111" i="1"/>
  <c r="K3202" i="1"/>
  <c r="N3111" i="1"/>
  <c r="K3215" i="1"/>
  <c r="N3124" i="1"/>
  <c r="L3124" i="1"/>
  <c r="K3122" i="1"/>
  <c r="N3031" i="1"/>
  <c r="L3031" i="1"/>
  <c r="K3106" i="1"/>
  <c r="N3015" i="1"/>
  <c r="L3015" i="1"/>
  <c r="K3222" i="1"/>
  <c r="N3131" i="1"/>
  <c r="L3131" i="1"/>
  <c r="N3216" i="1"/>
  <c r="L3216" i="1"/>
  <c r="K3307" i="1"/>
  <c r="N3119" i="1"/>
  <c r="L3119" i="1"/>
  <c r="K3210" i="1"/>
  <c r="K3250" i="1"/>
  <c r="L3159" i="1"/>
  <c r="N3159" i="1"/>
  <c r="N3200" i="1"/>
  <c r="L3200" i="1"/>
  <c r="K3291" i="1"/>
  <c r="K3110" i="1"/>
  <c r="N3019" i="1"/>
  <c r="L3019" i="1"/>
  <c r="K3207" i="1"/>
  <c r="N3116" i="1"/>
  <c r="L3116" i="1"/>
  <c r="N3107" i="1"/>
  <c r="L3107" i="1"/>
  <c r="K3198" i="1"/>
  <c r="K3295" i="1"/>
  <c r="L3204" i="1"/>
  <c r="N3204" i="1"/>
  <c r="K3134" i="1"/>
  <c r="N3043" i="1"/>
  <c r="L3043" i="1"/>
  <c r="K3247" i="1"/>
  <c r="N3156" i="1"/>
  <c r="L3156" i="1"/>
  <c r="N3123" i="1"/>
  <c r="L3123" i="1"/>
  <c r="K3214" i="1"/>
  <c r="K3223" i="1"/>
  <c r="N3132" i="1"/>
  <c r="L3132" i="1"/>
  <c r="K3246" i="1"/>
  <c r="N3155" i="1"/>
  <c r="L3155" i="1"/>
  <c r="K3191" i="1"/>
  <c r="N3100" i="1"/>
  <c r="L3100" i="1"/>
  <c r="K3195" i="1"/>
  <c r="N3104" i="1"/>
  <c r="L3104" i="1"/>
  <c r="K3154" i="1"/>
  <c r="N3063" i="1"/>
  <c r="L3063" i="1"/>
  <c r="K3327" i="1"/>
  <c r="N3236" i="1"/>
  <c r="L3236" i="1"/>
  <c r="K3231" i="1"/>
  <c r="N3140" i="1"/>
  <c r="L3140" i="1"/>
  <c r="K3227" i="1"/>
  <c r="N3136" i="1"/>
  <c r="L3136" i="1"/>
  <c r="K3283" i="1"/>
  <c r="N3192" i="1"/>
  <c r="L3192" i="1"/>
  <c r="K3118" i="1"/>
  <c r="N3027" i="1"/>
  <c r="L3027" i="1"/>
  <c r="N3139" i="1"/>
  <c r="L3139" i="1"/>
  <c r="K3230" i="1"/>
  <c r="K3142" i="1"/>
  <c r="N3051" i="1"/>
  <c r="L3051" i="1"/>
  <c r="K3315" i="1"/>
  <c r="N3224" i="1"/>
  <c r="L3224" i="1"/>
  <c r="K3158" i="1"/>
  <c r="N3067" i="1"/>
  <c r="L3067" i="1"/>
  <c r="K3206" i="1"/>
  <c r="N3115" i="1"/>
  <c r="L3115" i="1"/>
  <c r="L3143" i="1"/>
  <c r="K3234" i="1"/>
  <c r="N3143" i="1"/>
  <c r="K3251" i="1"/>
  <c r="N3160" i="1"/>
  <c r="L3160" i="1"/>
  <c r="K3199" i="1"/>
  <c r="N3108" i="1"/>
  <c r="L3108" i="1"/>
  <c r="K3219" i="1"/>
  <c r="N3128" i="1"/>
  <c r="L3128" i="1"/>
  <c r="N3135" i="1"/>
  <c r="K3226" i="1"/>
  <c r="L3135" i="1"/>
  <c r="K3211" i="1"/>
  <c r="N3120" i="1"/>
  <c r="L3120" i="1"/>
  <c r="K3130" i="1"/>
  <c r="N3039" i="1"/>
  <c r="L3039" i="1"/>
  <c r="K3339" i="1"/>
  <c r="N3248" i="1"/>
  <c r="L3248" i="1"/>
  <c r="K3114" i="1"/>
  <c r="N3023" i="1"/>
  <c r="L3023" i="1"/>
  <c r="N3103" i="1"/>
  <c r="K3194" i="1"/>
  <c r="L3103" i="1"/>
  <c r="K3235" i="1"/>
  <c r="N3144" i="1"/>
  <c r="L3144" i="1"/>
  <c r="K3239" i="1"/>
  <c r="N3148" i="1"/>
  <c r="L3148" i="1"/>
  <c r="N3244" i="1"/>
  <c r="K3335" i="1"/>
  <c r="L3244" i="1"/>
  <c r="K3102" i="1"/>
  <c r="N3011" i="1"/>
  <c r="N3070" i="1" s="1"/>
  <c r="L3011" i="1"/>
  <c r="L3070" i="1" s="1"/>
  <c r="K3146" i="1"/>
  <c r="N3055" i="1"/>
  <c r="L3055" i="1"/>
  <c r="K3311" i="1"/>
  <c r="L3220" i="1"/>
  <c r="N3220" i="1"/>
  <c r="K3319" i="1"/>
  <c r="N3228" i="1"/>
  <c r="L3228" i="1"/>
  <c r="K3238" i="1"/>
  <c r="N3147" i="1"/>
  <c r="L3147" i="1"/>
  <c r="K3299" i="1"/>
  <c r="N3208" i="1"/>
  <c r="L3208" i="1"/>
  <c r="K3243" i="1"/>
  <c r="N3152" i="1"/>
  <c r="L3152" i="1"/>
  <c r="K3464" i="4" l="1"/>
  <c r="N3373" i="4"/>
  <c r="L3373" i="4"/>
  <c r="K3496" i="4"/>
  <c r="N3405" i="4"/>
  <c r="L3405" i="4"/>
  <c r="K3472" i="4"/>
  <c r="N3381" i="4"/>
  <c r="L3381" i="4"/>
  <c r="K3467" i="4"/>
  <c r="N3376" i="4"/>
  <c r="L3376" i="4"/>
  <c r="K3480" i="4"/>
  <c r="N3389" i="4"/>
  <c r="L3389" i="4"/>
  <c r="K3475" i="4"/>
  <c r="N3384" i="4"/>
  <c r="L3384" i="4"/>
  <c r="K3509" i="4"/>
  <c r="N3418" i="4"/>
  <c r="L3418" i="4"/>
  <c r="K3463" i="4"/>
  <c r="N3372" i="4"/>
  <c r="L3372" i="4"/>
  <c r="K3510" i="4"/>
  <c r="N3419" i="4"/>
  <c r="L3419" i="4"/>
  <c r="K3513" i="4"/>
  <c r="N3422" i="4"/>
  <c r="L3422" i="4"/>
  <c r="K3517" i="4"/>
  <c r="N3426" i="4"/>
  <c r="L3426" i="4"/>
  <c r="K3508" i="4"/>
  <c r="N3417" i="4"/>
  <c r="L3417" i="4"/>
  <c r="K3500" i="4"/>
  <c r="N3409" i="4"/>
  <c r="L3409" i="4"/>
  <c r="K3471" i="4"/>
  <c r="N3380" i="4"/>
  <c r="L3380" i="4"/>
  <c r="K3504" i="4"/>
  <c r="N3413" i="4"/>
  <c r="L3413" i="4"/>
  <c r="K3506" i="4"/>
  <c r="N3415" i="4"/>
  <c r="L3415" i="4"/>
  <c r="K3478" i="4"/>
  <c r="N3387" i="4"/>
  <c r="L3387" i="4"/>
  <c r="K3501" i="4"/>
  <c r="N3410" i="4"/>
  <c r="L3410" i="4"/>
  <c r="K3485" i="4"/>
  <c r="L3394" i="4"/>
  <c r="N3394" i="4"/>
  <c r="K3483" i="4"/>
  <c r="N3392" i="4"/>
  <c r="L3392" i="4"/>
  <c r="K3484" i="4"/>
  <c r="N3393" i="4"/>
  <c r="L3393" i="4"/>
  <c r="K3502" i="4"/>
  <c r="N3411" i="4"/>
  <c r="L3411" i="4"/>
  <c r="K3474" i="4"/>
  <c r="N3383" i="4"/>
  <c r="L3383" i="4"/>
  <c r="K3487" i="4"/>
  <c r="N3396" i="4"/>
  <c r="L3396" i="4"/>
  <c r="L3343" i="4"/>
  <c r="K3493" i="4"/>
  <c r="L3402" i="4"/>
  <c r="N3402" i="4"/>
  <c r="K3481" i="4"/>
  <c r="N3390" i="4"/>
  <c r="L3390" i="4"/>
  <c r="K3519" i="4"/>
  <c r="N3428" i="4"/>
  <c r="L3428" i="4"/>
  <c r="K3499" i="4"/>
  <c r="N3408" i="4"/>
  <c r="L3408" i="4"/>
  <c r="K3489" i="4"/>
  <c r="L3398" i="4"/>
  <c r="N3398" i="4"/>
  <c r="K3468" i="4"/>
  <c r="N3377" i="4"/>
  <c r="L3377" i="4"/>
  <c r="K3488" i="4"/>
  <c r="N3397" i="4"/>
  <c r="L3397" i="4"/>
  <c r="K3507" i="4"/>
  <c r="N3416" i="4"/>
  <c r="L3416" i="4"/>
  <c r="K3515" i="4"/>
  <c r="N3424" i="4"/>
  <c r="L3424" i="4"/>
  <c r="N3391" i="4"/>
  <c r="K3482" i="4"/>
  <c r="L3391" i="4"/>
  <c r="K3470" i="4"/>
  <c r="N3379" i="4"/>
  <c r="L3379" i="4"/>
  <c r="K3479" i="4"/>
  <c r="N3388" i="4"/>
  <c r="L3388" i="4"/>
  <c r="K3492" i="4"/>
  <c r="N3401" i="4"/>
  <c r="L3401" i="4"/>
  <c r="K3486" i="4"/>
  <c r="N3395" i="4"/>
  <c r="L3395" i="4"/>
  <c r="K3476" i="4"/>
  <c r="N3385" i="4"/>
  <c r="L3385" i="4"/>
  <c r="N3399" i="4"/>
  <c r="K3490" i="4"/>
  <c r="L3399" i="4"/>
  <c r="K3469" i="4"/>
  <c r="N3378" i="4"/>
  <c r="L3378" i="4"/>
  <c r="K3511" i="4"/>
  <c r="N3420" i="4"/>
  <c r="L3420" i="4"/>
  <c r="K3473" i="4"/>
  <c r="N3382" i="4"/>
  <c r="L3382" i="4"/>
  <c r="K3518" i="4"/>
  <c r="N3427" i="4"/>
  <c r="L3427" i="4"/>
  <c r="K3503" i="4"/>
  <c r="N3412" i="4"/>
  <c r="L3412" i="4"/>
  <c r="K3497" i="4"/>
  <c r="N3406" i="4"/>
  <c r="L3406" i="4"/>
  <c r="K3505" i="4"/>
  <c r="N3414" i="4"/>
  <c r="L3414" i="4"/>
  <c r="K3495" i="4"/>
  <c r="N3404" i="4"/>
  <c r="L3404" i="4"/>
  <c r="K3477" i="4"/>
  <c r="L3386" i="4"/>
  <c r="N3386" i="4"/>
  <c r="K3524" i="4"/>
  <c r="N3433" i="4"/>
  <c r="L3433" i="4"/>
  <c r="K3491" i="4"/>
  <c r="N3400" i="4"/>
  <c r="L3400" i="4"/>
  <c r="K3512" i="4"/>
  <c r="N3421" i="4"/>
  <c r="L3421" i="4"/>
  <c r="K3522" i="4"/>
  <c r="N3431" i="4"/>
  <c r="L3431" i="4"/>
  <c r="K3466" i="4"/>
  <c r="N3375" i="4"/>
  <c r="L3375" i="4"/>
  <c r="N3343" i="4"/>
  <c r="K3523" i="4"/>
  <c r="N3432" i="4"/>
  <c r="L3432" i="4"/>
  <c r="K3520" i="4"/>
  <c r="N3429" i="4"/>
  <c r="L3429" i="4"/>
  <c r="K3494" i="4"/>
  <c r="N3403" i="4"/>
  <c r="L3403" i="4"/>
  <c r="K3514" i="4"/>
  <c r="N3423" i="4"/>
  <c r="L3423" i="4"/>
  <c r="M3257" i="4"/>
  <c r="L3262" i="4"/>
  <c r="M3263" i="4" s="1"/>
  <c r="K3521" i="4"/>
  <c r="N3430" i="4"/>
  <c r="L3430" i="4"/>
  <c r="K3498" i="4"/>
  <c r="N3407" i="4"/>
  <c r="L3407" i="4"/>
  <c r="K3516" i="4"/>
  <c r="N3425" i="4"/>
  <c r="L3425" i="4"/>
  <c r="K3465" i="4"/>
  <c r="N3374" i="4"/>
  <c r="L3374" i="4"/>
  <c r="M3166" i="3"/>
  <c r="L3171" i="3"/>
  <c r="M3172" i="3" s="1"/>
  <c r="N3245" i="3"/>
  <c r="L3245" i="3"/>
  <c r="K3336" i="3"/>
  <c r="K3378" i="3"/>
  <c r="N3287" i="3"/>
  <c r="L3287" i="3"/>
  <c r="L3298" i="3"/>
  <c r="K3389" i="3"/>
  <c r="N3298" i="3"/>
  <c r="N3286" i="3"/>
  <c r="L3286" i="3"/>
  <c r="K3377" i="3"/>
  <c r="N3341" i="3"/>
  <c r="K3432" i="3"/>
  <c r="L3341" i="3"/>
  <c r="K3394" i="3"/>
  <c r="N3303" i="3"/>
  <c r="L3303" i="3"/>
  <c r="K3412" i="3"/>
  <c r="N3321" i="3"/>
  <c r="L3321" i="3"/>
  <c r="K3398" i="3"/>
  <c r="N3307" i="3"/>
  <c r="L3307" i="3"/>
  <c r="K3324" i="3"/>
  <c r="N3233" i="3"/>
  <c r="L3233" i="3"/>
  <c r="K3408" i="3"/>
  <c r="N3317" i="3"/>
  <c r="L3317" i="3"/>
  <c r="N3333" i="3"/>
  <c r="K3424" i="3"/>
  <c r="L3333" i="3"/>
  <c r="K3479" i="3"/>
  <c r="N3388" i="3"/>
  <c r="L3388" i="3"/>
  <c r="K3374" i="3"/>
  <c r="N3283" i="3"/>
  <c r="L3283" i="3"/>
  <c r="N3337" i="3"/>
  <c r="K3428" i="3"/>
  <c r="L3337" i="3"/>
  <c r="K3405" i="3"/>
  <c r="L3314" i="3"/>
  <c r="N3314" i="3"/>
  <c r="K3476" i="3"/>
  <c r="N3385" i="3"/>
  <c r="L3385" i="3"/>
  <c r="K3410" i="3"/>
  <c r="N3319" i="3"/>
  <c r="L3319" i="3"/>
  <c r="K3382" i="3"/>
  <c r="N3291" i="3"/>
  <c r="L3291" i="3"/>
  <c r="K3292" i="3"/>
  <c r="N3201" i="3"/>
  <c r="L3201" i="3"/>
  <c r="K3381" i="3"/>
  <c r="L3290" i="3"/>
  <c r="N3290" i="3"/>
  <c r="K3429" i="3"/>
  <c r="L3338" i="3"/>
  <c r="N3338" i="3"/>
  <c r="N3229" i="3"/>
  <c r="L3229" i="3"/>
  <c r="K3320" i="3"/>
  <c r="K3316" i="3"/>
  <c r="N3225" i="3"/>
  <c r="L3225" i="3"/>
  <c r="K3340" i="3"/>
  <c r="N3249" i="3"/>
  <c r="L3249" i="3"/>
  <c r="K3386" i="3"/>
  <c r="N3295" i="3"/>
  <c r="L3295" i="3"/>
  <c r="N3197" i="3"/>
  <c r="K3288" i="3"/>
  <c r="L3197" i="3"/>
  <c r="K3430" i="3"/>
  <c r="N3339" i="3"/>
  <c r="L3339" i="3"/>
  <c r="K3300" i="3"/>
  <c r="N3209" i="3"/>
  <c r="L3209" i="3"/>
  <c r="K3471" i="3"/>
  <c r="N3380" i="3"/>
  <c r="L3380" i="3"/>
  <c r="K3397" i="3"/>
  <c r="L3306" i="3"/>
  <c r="N3306" i="3"/>
  <c r="N3161" i="3"/>
  <c r="N3329" i="3"/>
  <c r="K3420" i="3"/>
  <c r="L3329" i="3"/>
  <c r="N3302" i="3"/>
  <c r="L3302" i="3"/>
  <c r="K3393" i="3"/>
  <c r="K3390" i="3"/>
  <c r="N3299" i="3"/>
  <c r="L3299" i="3"/>
  <c r="K3413" i="3"/>
  <c r="L3322" i="3"/>
  <c r="N3322" i="3"/>
  <c r="L3282" i="3"/>
  <c r="K3373" i="3"/>
  <c r="N3282" i="3"/>
  <c r="N3221" i="3"/>
  <c r="L3221" i="3"/>
  <c r="K3312" i="3"/>
  <c r="K3402" i="3"/>
  <c r="N3311" i="3"/>
  <c r="L3311" i="3"/>
  <c r="K3433" i="3"/>
  <c r="L3342" i="3"/>
  <c r="N3342" i="3"/>
  <c r="K3406" i="3"/>
  <c r="N3315" i="3"/>
  <c r="L3315" i="3"/>
  <c r="K3508" i="3"/>
  <c r="N3417" i="3"/>
  <c r="L3417" i="3"/>
  <c r="K3409" i="3"/>
  <c r="N3318" i="3"/>
  <c r="L3318" i="3"/>
  <c r="K3284" i="3"/>
  <c r="N3193" i="3"/>
  <c r="N3252" i="3" s="1"/>
  <c r="L3193" i="3"/>
  <c r="L3252" i="3" s="1"/>
  <c r="K3463" i="3"/>
  <c r="N3372" i="3"/>
  <c r="L3372" i="3"/>
  <c r="K3308" i="3"/>
  <c r="N3217" i="3"/>
  <c r="L3217" i="3"/>
  <c r="K3425" i="3"/>
  <c r="L3334" i="3"/>
  <c r="N3334" i="3"/>
  <c r="K3414" i="3"/>
  <c r="N3323" i="3"/>
  <c r="L3323" i="3"/>
  <c r="K3418" i="3"/>
  <c r="N3327" i="3"/>
  <c r="L3327" i="3"/>
  <c r="K3400" i="3"/>
  <c r="N3309" i="3"/>
  <c r="L3309" i="3"/>
  <c r="N3213" i="3"/>
  <c r="K3304" i="3"/>
  <c r="L3213" i="3"/>
  <c r="K3332" i="3"/>
  <c r="N3241" i="3"/>
  <c r="L3241" i="3"/>
  <c r="K3404" i="3"/>
  <c r="N3313" i="3"/>
  <c r="L3313" i="3"/>
  <c r="K3475" i="3"/>
  <c r="N3384" i="3"/>
  <c r="L3384" i="3"/>
  <c r="K3421" i="3"/>
  <c r="L3330" i="3"/>
  <c r="N3330" i="3"/>
  <c r="K3467" i="3"/>
  <c r="N3376" i="3"/>
  <c r="L3376" i="3"/>
  <c r="K3416" i="3"/>
  <c r="N3325" i="3"/>
  <c r="L3325" i="3"/>
  <c r="K3487" i="3"/>
  <c r="N3396" i="3"/>
  <c r="L3396" i="3"/>
  <c r="K3426" i="3"/>
  <c r="N3335" i="3"/>
  <c r="L3335" i="3"/>
  <c r="K3422" i="3"/>
  <c r="N3331" i="3"/>
  <c r="L3331" i="3"/>
  <c r="N3237" i="3"/>
  <c r="K3328" i="3"/>
  <c r="L3237" i="3"/>
  <c r="N3205" i="3"/>
  <c r="K3296" i="3"/>
  <c r="L3205" i="3"/>
  <c r="K3401" i="3"/>
  <c r="N3310" i="3"/>
  <c r="L3310" i="3"/>
  <c r="K3483" i="3"/>
  <c r="N3392" i="3"/>
  <c r="L3392" i="3"/>
  <c r="L3080" i="2"/>
  <c r="M3081" i="2" s="1"/>
  <c r="M3075" i="2"/>
  <c r="K3306" i="2"/>
  <c r="N3215" i="2"/>
  <c r="L3215" i="2"/>
  <c r="K3224" i="2"/>
  <c r="N3133" i="2"/>
  <c r="L3133" i="2"/>
  <c r="N3219" i="2"/>
  <c r="K3310" i="2"/>
  <c r="L3219" i="2"/>
  <c r="K3294" i="2"/>
  <c r="N3203" i="2"/>
  <c r="L3203" i="2"/>
  <c r="K3320" i="2"/>
  <c r="N3229" i="2"/>
  <c r="L3229" i="2"/>
  <c r="K3340" i="2"/>
  <c r="N3249" i="2"/>
  <c r="L3249" i="2"/>
  <c r="K3312" i="2"/>
  <c r="N3221" i="2"/>
  <c r="L3221" i="2"/>
  <c r="K3200" i="2"/>
  <c r="N3109" i="2"/>
  <c r="L3109" i="2"/>
  <c r="K3240" i="2"/>
  <c r="N3149" i="2"/>
  <c r="L3149" i="2"/>
  <c r="K3317" i="2"/>
  <c r="N3226" i="2"/>
  <c r="L3226" i="2"/>
  <c r="N3129" i="2"/>
  <c r="K3220" i="2"/>
  <c r="L3129" i="2"/>
  <c r="K3336" i="2"/>
  <c r="N3245" i="2"/>
  <c r="L3245" i="2"/>
  <c r="K3330" i="2"/>
  <c r="N3239" i="2"/>
  <c r="L3239" i="2"/>
  <c r="K3196" i="2"/>
  <c r="N3105" i="2"/>
  <c r="L3105" i="2"/>
  <c r="K3308" i="2"/>
  <c r="N3217" i="2"/>
  <c r="L3217" i="2"/>
  <c r="K3282" i="2"/>
  <c r="N3191" i="2"/>
  <c r="L3191" i="2"/>
  <c r="K3292" i="2"/>
  <c r="N3201" i="2"/>
  <c r="L3201" i="2"/>
  <c r="K3313" i="2"/>
  <c r="N3222" i="2"/>
  <c r="L3222" i="2"/>
  <c r="N3218" i="2"/>
  <c r="K3309" i="2"/>
  <c r="L3218" i="2"/>
  <c r="K3290" i="2"/>
  <c r="N3199" i="2"/>
  <c r="L3199" i="2"/>
  <c r="K3332" i="2"/>
  <c r="N3241" i="2"/>
  <c r="L3241" i="2"/>
  <c r="N3202" i="2"/>
  <c r="K3293" i="2"/>
  <c r="L3202" i="2"/>
  <c r="N3145" i="2"/>
  <c r="K3236" i="2"/>
  <c r="L3145" i="2"/>
  <c r="K3334" i="2"/>
  <c r="N3243" i="2"/>
  <c r="L3243" i="2"/>
  <c r="K3328" i="2"/>
  <c r="N3237" i="2"/>
  <c r="L3237" i="2"/>
  <c r="N3137" i="2"/>
  <c r="K3228" i="2"/>
  <c r="L3137" i="2"/>
  <c r="K3322" i="2"/>
  <c r="N3231" i="2"/>
  <c r="L3231" i="2"/>
  <c r="K3321" i="2"/>
  <c r="N3230" i="2"/>
  <c r="L3230" i="2"/>
  <c r="N3141" i="2"/>
  <c r="K3232" i="2"/>
  <c r="L3141" i="2"/>
  <c r="N3153" i="2"/>
  <c r="K3244" i="2"/>
  <c r="L3153" i="2"/>
  <c r="K3318" i="2"/>
  <c r="N3227" i="2"/>
  <c r="L3227" i="2"/>
  <c r="K3216" i="2"/>
  <c r="N3125" i="2"/>
  <c r="L3125" i="2"/>
  <c r="K3324" i="2"/>
  <c r="N3233" i="2"/>
  <c r="L3233" i="2"/>
  <c r="N3223" i="2"/>
  <c r="K3314" i="2"/>
  <c r="L3223" i="2"/>
  <c r="N3195" i="2"/>
  <c r="K3286" i="2"/>
  <c r="L3195" i="2"/>
  <c r="K3301" i="2"/>
  <c r="N3210" i="2"/>
  <c r="L3210" i="2"/>
  <c r="K3285" i="2"/>
  <c r="N3194" i="2"/>
  <c r="L3194" i="2"/>
  <c r="K3316" i="2"/>
  <c r="N3225" i="2"/>
  <c r="L3225" i="2"/>
  <c r="L3251" i="2"/>
  <c r="N3251" i="2"/>
  <c r="K3342" i="2"/>
  <c r="K3297" i="2"/>
  <c r="N3206" i="2"/>
  <c r="L3206" i="2"/>
  <c r="N3235" i="2"/>
  <c r="K3326" i="2"/>
  <c r="L3235" i="2"/>
  <c r="N3198" i="2"/>
  <c r="K3289" i="2"/>
  <c r="L3198" i="2"/>
  <c r="K3337" i="2"/>
  <c r="N3246" i="2"/>
  <c r="L3246" i="2"/>
  <c r="K3288" i="2"/>
  <c r="N3197" i="2"/>
  <c r="L3197" i="2"/>
  <c r="K3298" i="2"/>
  <c r="N3207" i="2"/>
  <c r="L3207" i="2"/>
  <c r="K3208" i="2"/>
  <c r="N3117" i="2"/>
  <c r="L3117" i="2"/>
  <c r="K3304" i="2"/>
  <c r="N3213" i="2"/>
  <c r="L3213" i="2"/>
  <c r="K3338" i="2"/>
  <c r="N3247" i="2"/>
  <c r="L3247" i="2"/>
  <c r="K3300" i="2"/>
  <c r="N3209" i="2"/>
  <c r="L3209" i="2"/>
  <c r="K3333" i="2"/>
  <c r="N3242" i="2"/>
  <c r="L3242" i="2"/>
  <c r="K3329" i="2"/>
  <c r="N3238" i="2"/>
  <c r="L3238" i="2"/>
  <c r="K3341" i="2"/>
  <c r="N3250" i="2"/>
  <c r="L3250" i="2"/>
  <c r="N3214" i="2"/>
  <c r="K3305" i="2"/>
  <c r="L3214" i="2"/>
  <c r="K3192" i="2"/>
  <c r="N3101" i="2"/>
  <c r="N3161" i="2" s="1"/>
  <c r="L3101" i="2"/>
  <c r="L3161" i="2" s="1"/>
  <c r="K3302" i="2"/>
  <c r="N3211" i="2"/>
  <c r="L3211" i="2"/>
  <c r="N3234" i="2"/>
  <c r="K3325" i="2"/>
  <c r="L3234" i="2"/>
  <c r="K3296" i="2"/>
  <c r="N3205" i="2"/>
  <c r="L3205" i="2"/>
  <c r="K3212" i="2"/>
  <c r="N3121" i="2"/>
  <c r="L3121" i="2"/>
  <c r="K3248" i="2"/>
  <c r="N3157" i="2"/>
  <c r="L3157" i="2"/>
  <c r="K3284" i="2"/>
  <c r="N3193" i="2"/>
  <c r="L3193" i="2"/>
  <c r="N3190" i="2"/>
  <c r="K3281" i="2"/>
  <c r="L3190" i="2"/>
  <c r="K3204" i="2"/>
  <c r="N3113" i="2"/>
  <c r="L3113" i="2"/>
  <c r="L3080" i="1"/>
  <c r="M3081" i="1" s="1"/>
  <c r="M3075" i="1"/>
  <c r="N3243" i="1"/>
  <c r="K3334" i="1"/>
  <c r="L3243" i="1"/>
  <c r="K3402" i="1"/>
  <c r="N3311" i="1"/>
  <c r="L3311" i="1"/>
  <c r="N3335" i="1"/>
  <c r="K3426" i="1"/>
  <c r="L3335" i="1"/>
  <c r="K3330" i="1"/>
  <c r="N3239" i="1"/>
  <c r="L3239" i="1"/>
  <c r="N3339" i="1"/>
  <c r="K3430" i="1"/>
  <c r="L3339" i="1"/>
  <c r="K3317" i="1"/>
  <c r="N3226" i="1"/>
  <c r="L3226" i="1"/>
  <c r="K3310" i="1"/>
  <c r="N3219" i="1"/>
  <c r="L3219" i="1"/>
  <c r="K3290" i="1"/>
  <c r="N3199" i="1"/>
  <c r="L3199" i="1"/>
  <c r="K3249" i="1"/>
  <c r="N3158" i="1"/>
  <c r="L3158" i="1"/>
  <c r="N3118" i="1"/>
  <c r="L3118" i="1"/>
  <c r="K3209" i="1"/>
  <c r="K3245" i="1"/>
  <c r="N3154" i="1"/>
  <c r="L3154" i="1"/>
  <c r="K3314" i="1"/>
  <c r="L3223" i="1"/>
  <c r="N3223" i="1"/>
  <c r="K3386" i="1"/>
  <c r="N3295" i="1"/>
  <c r="L3295" i="1"/>
  <c r="K3301" i="1"/>
  <c r="N3210" i="1"/>
  <c r="L3210" i="1"/>
  <c r="K3313" i="1"/>
  <c r="N3222" i="1"/>
  <c r="L3222" i="1"/>
  <c r="N3138" i="1"/>
  <c r="K3229" i="1"/>
  <c r="L3138" i="1"/>
  <c r="N3303" i="1"/>
  <c r="K3394" i="1"/>
  <c r="L3303" i="1"/>
  <c r="K3281" i="1"/>
  <c r="N3190" i="1"/>
  <c r="L3190" i="1"/>
  <c r="K3410" i="1"/>
  <c r="N3319" i="1"/>
  <c r="L3319" i="1"/>
  <c r="N3194" i="1"/>
  <c r="K3285" i="1"/>
  <c r="L3194" i="1"/>
  <c r="K3205" i="1"/>
  <c r="L3114" i="1"/>
  <c r="N3114" i="1"/>
  <c r="N3234" i="1"/>
  <c r="K3325" i="1"/>
  <c r="L3234" i="1"/>
  <c r="K3297" i="1"/>
  <c r="N3206" i="1"/>
  <c r="L3206" i="1"/>
  <c r="K3418" i="1"/>
  <c r="N3327" i="1"/>
  <c r="L3327" i="1"/>
  <c r="L3246" i="1"/>
  <c r="K3337" i="1"/>
  <c r="N3246" i="1"/>
  <c r="K3305" i="1"/>
  <c r="N3214" i="1"/>
  <c r="L3214" i="1"/>
  <c r="K3225" i="1"/>
  <c r="N3134" i="1"/>
  <c r="L3134" i="1"/>
  <c r="K3289" i="1"/>
  <c r="N3198" i="1"/>
  <c r="L3198" i="1"/>
  <c r="N3110" i="1"/>
  <c r="K3201" i="1"/>
  <c r="L3110" i="1"/>
  <c r="N3215" i="1"/>
  <c r="K3306" i="1"/>
  <c r="L3215" i="1"/>
  <c r="K3309" i="1"/>
  <c r="N3218" i="1"/>
  <c r="L3218" i="1"/>
  <c r="N3287" i="1"/>
  <c r="K3378" i="1"/>
  <c r="L3287" i="1"/>
  <c r="N3242" i="1"/>
  <c r="K3333" i="1"/>
  <c r="L3242" i="1"/>
  <c r="K3422" i="1"/>
  <c r="N3331" i="1"/>
  <c r="L3331" i="1"/>
  <c r="K3329" i="1"/>
  <c r="N3238" i="1"/>
  <c r="L3238" i="1"/>
  <c r="K3193" i="1"/>
  <c r="L3102" i="1"/>
  <c r="N3102" i="1"/>
  <c r="K3302" i="1"/>
  <c r="N3211" i="1"/>
  <c r="L3211" i="1"/>
  <c r="N3142" i="1"/>
  <c r="K3233" i="1"/>
  <c r="L3142" i="1"/>
  <c r="K3322" i="1"/>
  <c r="N3231" i="1"/>
  <c r="L3231" i="1"/>
  <c r="K3282" i="1"/>
  <c r="L3191" i="1"/>
  <c r="N3191" i="1"/>
  <c r="N3247" i="1"/>
  <c r="K3338" i="1"/>
  <c r="L3247" i="1"/>
  <c r="L3207" i="1"/>
  <c r="K3298" i="1"/>
  <c r="N3207" i="1"/>
  <c r="N3291" i="1"/>
  <c r="K3382" i="1"/>
  <c r="L3291" i="1"/>
  <c r="N3122" i="1"/>
  <c r="K3213" i="1"/>
  <c r="L3122" i="1"/>
  <c r="K3294" i="1"/>
  <c r="N3203" i="1"/>
  <c r="L3203" i="1"/>
  <c r="N3126" i="1"/>
  <c r="K3217" i="1"/>
  <c r="L3126" i="1"/>
  <c r="K3390" i="1"/>
  <c r="N3299" i="1"/>
  <c r="L3299" i="1"/>
  <c r="L3146" i="1"/>
  <c r="K3237" i="1"/>
  <c r="N3146" i="1"/>
  <c r="K3326" i="1"/>
  <c r="N3235" i="1"/>
  <c r="L3235" i="1"/>
  <c r="K3221" i="1"/>
  <c r="L3130" i="1"/>
  <c r="N3130" i="1"/>
  <c r="K3342" i="1"/>
  <c r="N3251" i="1"/>
  <c r="L3251" i="1"/>
  <c r="K3406" i="1"/>
  <c r="N3315" i="1"/>
  <c r="L3315" i="1"/>
  <c r="K3321" i="1"/>
  <c r="N3230" i="1"/>
  <c r="L3230" i="1"/>
  <c r="K3374" i="1"/>
  <c r="N3283" i="1"/>
  <c r="L3283" i="1"/>
  <c r="K3318" i="1"/>
  <c r="N3227" i="1"/>
  <c r="L3227" i="1"/>
  <c r="K3286" i="1"/>
  <c r="N3195" i="1"/>
  <c r="L3195" i="1"/>
  <c r="K3341" i="1"/>
  <c r="N3250" i="1"/>
  <c r="L3250" i="1"/>
  <c r="N3307" i="1"/>
  <c r="K3398" i="1"/>
  <c r="L3307" i="1"/>
  <c r="N3106" i="1"/>
  <c r="N3161" i="1" s="1"/>
  <c r="K3197" i="1"/>
  <c r="L3106" i="1"/>
  <c r="K3293" i="1"/>
  <c r="N3202" i="1"/>
  <c r="L3202" i="1"/>
  <c r="K3241" i="1"/>
  <c r="N3150" i="1"/>
  <c r="L3150" i="1"/>
  <c r="N3323" i="1"/>
  <c r="K3414" i="1"/>
  <c r="L3323" i="1"/>
  <c r="L3161" i="1"/>
  <c r="K3557" i="4" l="1"/>
  <c r="N3466" i="4"/>
  <c r="L3466" i="4"/>
  <c r="K3588" i="4"/>
  <c r="N3497" i="4"/>
  <c r="L3497" i="4"/>
  <c r="K3556" i="4"/>
  <c r="N3465" i="4"/>
  <c r="L3465" i="4"/>
  <c r="K3611" i="4"/>
  <c r="N3520" i="4"/>
  <c r="L3520" i="4"/>
  <c r="K3582" i="4"/>
  <c r="N3491" i="4"/>
  <c r="L3491" i="4"/>
  <c r="K3596" i="4"/>
  <c r="N3505" i="4"/>
  <c r="L3505" i="4"/>
  <c r="K3564" i="4"/>
  <c r="N3473" i="4"/>
  <c r="L3473" i="4"/>
  <c r="K3581" i="4"/>
  <c r="N3490" i="4"/>
  <c r="L3490" i="4"/>
  <c r="K3567" i="4"/>
  <c r="N3476" i="4"/>
  <c r="L3476" i="4"/>
  <c r="K3561" i="4"/>
  <c r="N3470" i="4"/>
  <c r="L3470" i="4"/>
  <c r="K3579" i="4"/>
  <c r="N3488" i="4"/>
  <c r="L3488" i="4"/>
  <c r="K3610" i="4"/>
  <c r="N3519" i="4"/>
  <c r="L3519" i="4"/>
  <c r="K3593" i="4"/>
  <c r="N3502" i="4"/>
  <c r="L3502" i="4"/>
  <c r="K3592" i="4"/>
  <c r="N3501" i="4"/>
  <c r="L3501" i="4"/>
  <c r="K3562" i="4"/>
  <c r="N3471" i="4"/>
  <c r="L3471" i="4"/>
  <c r="K3604" i="4"/>
  <c r="N3513" i="4"/>
  <c r="L3513" i="4"/>
  <c r="L3434" i="4"/>
  <c r="K3566" i="4"/>
  <c r="N3475" i="4"/>
  <c r="L3475" i="4"/>
  <c r="K3587" i="4"/>
  <c r="N3496" i="4"/>
  <c r="L3496" i="4"/>
  <c r="K3585" i="4"/>
  <c r="N3494" i="4"/>
  <c r="L3494" i="4"/>
  <c r="K3603" i="4"/>
  <c r="N3512" i="4"/>
  <c r="L3512" i="4"/>
  <c r="L3518" i="4"/>
  <c r="K3609" i="4"/>
  <c r="N3518" i="4"/>
  <c r="K3570" i="4"/>
  <c r="N3479" i="4"/>
  <c r="L3479" i="4"/>
  <c r="K3598" i="4"/>
  <c r="N3507" i="4"/>
  <c r="L3507" i="4"/>
  <c r="K3590" i="4"/>
  <c r="N3499" i="4"/>
  <c r="L3499" i="4"/>
  <c r="K3565" i="4"/>
  <c r="N3474" i="4"/>
  <c r="L3474" i="4"/>
  <c r="K3576" i="4"/>
  <c r="N3485" i="4"/>
  <c r="L3485" i="4"/>
  <c r="K3595" i="4"/>
  <c r="N3504" i="4"/>
  <c r="L3504" i="4"/>
  <c r="K3608" i="4"/>
  <c r="N3517" i="4"/>
  <c r="L3517" i="4"/>
  <c r="N3434" i="4"/>
  <c r="K3600" i="4"/>
  <c r="N3509" i="4"/>
  <c r="L3509" i="4"/>
  <c r="K3563" i="4"/>
  <c r="N3472" i="4"/>
  <c r="L3472" i="4"/>
  <c r="K3612" i="4"/>
  <c r="N3521" i="4"/>
  <c r="L3521" i="4"/>
  <c r="K3586" i="4"/>
  <c r="N3495" i="4"/>
  <c r="L3495" i="4"/>
  <c r="K3589" i="4"/>
  <c r="N3498" i="4"/>
  <c r="L3498" i="4"/>
  <c r="L3514" i="4"/>
  <c r="K3605" i="4"/>
  <c r="N3514" i="4"/>
  <c r="L3522" i="4"/>
  <c r="K3613" i="4"/>
  <c r="N3522" i="4"/>
  <c r="K3568" i="4"/>
  <c r="N3477" i="4"/>
  <c r="L3477" i="4"/>
  <c r="K3594" i="4"/>
  <c r="N3503" i="4"/>
  <c r="L3503" i="4"/>
  <c r="K3560" i="4"/>
  <c r="N3469" i="4"/>
  <c r="L3469" i="4"/>
  <c r="K3583" i="4"/>
  <c r="N3492" i="4"/>
  <c r="L3492" i="4"/>
  <c r="K3573" i="4"/>
  <c r="N3482" i="4"/>
  <c r="L3482" i="4"/>
  <c r="K3606" i="4"/>
  <c r="N3515" i="4"/>
  <c r="L3515" i="4"/>
  <c r="K3580" i="4"/>
  <c r="N3489" i="4"/>
  <c r="L3489" i="4"/>
  <c r="K3584" i="4"/>
  <c r="N3493" i="4"/>
  <c r="L3493" i="4"/>
  <c r="K3578" i="4"/>
  <c r="N3487" i="4"/>
  <c r="L3487" i="4"/>
  <c r="K3574" i="4"/>
  <c r="N3483" i="4"/>
  <c r="L3483" i="4"/>
  <c r="K3597" i="4"/>
  <c r="N3506" i="4"/>
  <c r="L3506" i="4"/>
  <c r="K3599" i="4"/>
  <c r="N3508" i="4"/>
  <c r="L3508" i="4"/>
  <c r="K3554" i="4"/>
  <c r="N3463" i="4"/>
  <c r="L3463" i="4"/>
  <c r="K3558" i="4"/>
  <c r="N3467" i="4"/>
  <c r="L3467" i="4"/>
  <c r="K3607" i="4"/>
  <c r="N3516" i="4"/>
  <c r="L3516" i="4"/>
  <c r="K3614" i="4"/>
  <c r="N3523" i="4"/>
  <c r="L3523" i="4"/>
  <c r="K3615" i="4"/>
  <c r="N3524" i="4"/>
  <c r="L3524" i="4"/>
  <c r="K3602" i="4"/>
  <c r="N3511" i="4"/>
  <c r="L3511" i="4"/>
  <c r="K3577" i="4"/>
  <c r="N3486" i="4"/>
  <c r="L3486" i="4"/>
  <c r="K3559" i="4"/>
  <c r="N3468" i="4"/>
  <c r="L3468" i="4"/>
  <c r="K3572" i="4"/>
  <c r="N3481" i="4"/>
  <c r="L3481" i="4"/>
  <c r="M3348" i="4"/>
  <c r="L3353" i="4"/>
  <c r="M3354" i="4" s="1"/>
  <c r="K3575" i="4"/>
  <c r="N3484" i="4"/>
  <c r="L3484" i="4"/>
  <c r="K3569" i="4"/>
  <c r="N3478" i="4"/>
  <c r="L3478" i="4"/>
  <c r="K3591" i="4"/>
  <c r="N3500" i="4"/>
  <c r="L3500" i="4"/>
  <c r="K3601" i="4"/>
  <c r="N3510" i="4"/>
  <c r="L3510" i="4"/>
  <c r="K3571" i="4"/>
  <c r="N3480" i="4"/>
  <c r="L3480" i="4"/>
  <c r="K3555" i="4"/>
  <c r="N3464" i="4"/>
  <c r="L3464" i="4"/>
  <c r="M3257" i="3"/>
  <c r="L3262" i="3"/>
  <c r="M3263" i="3" s="1"/>
  <c r="K3512" i="3"/>
  <c r="N3421" i="3"/>
  <c r="L3421" i="3"/>
  <c r="K3481" i="3"/>
  <c r="N3390" i="3"/>
  <c r="L3390" i="3"/>
  <c r="K3383" i="3"/>
  <c r="N3292" i="3"/>
  <c r="L3292" i="3"/>
  <c r="K3485" i="3"/>
  <c r="N3394" i="3"/>
  <c r="L3394" i="3"/>
  <c r="L3483" i="3"/>
  <c r="K3574" i="3"/>
  <c r="N3483" i="3"/>
  <c r="K3419" i="3"/>
  <c r="N3328" i="3"/>
  <c r="L3328" i="3"/>
  <c r="K3513" i="3"/>
  <c r="L3422" i="3"/>
  <c r="N3422" i="3"/>
  <c r="K3558" i="3"/>
  <c r="L3467" i="3"/>
  <c r="N3467" i="3"/>
  <c r="K3423" i="3"/>
  <c r="N3332" i="3"/>
  <c r="L3332" i="3"/>
  <c r="K3505" i="3"/>
  <c r="N3414" i="3"/>
  <c r="L3414" i="3"/>
  <c r="K3375" i="3"/>
  <c r="N3284" i="3"/>
  <c r="N3343" i="3" s="1"/>
  <c r="L3284" i="3"/>
  <c r="L3343" i="3" s="1"/>
  <c r="K3524" i="3"/>
  <c r="N3433" i="3"/>
  <c r="L3433" i="3"/>
  <c r="K3403" i="3"/>
  <c r="N3312" i="3"/>
  <c r="L3312" i="3"/>
  <c r="K3464" i="3"/>
  <c r="N3373" i="3"/>
  <c r="L3373" i="3"/>
  <c r="K3504" i="3"/>
  <c r="N3413" i="3"/>
  <c r="L3413" i="3"/>
  <c r="K3484" i="3"/>
  <c r="N3393" i="3"/>
  <c r="L3393" i="3"/>
  <c r="K3511" i="3"/>
  <c r="N3420" i="3"/>
  <c r="L3420" i="3"/>
  <c r="K3562" i="3"/>
  <c r="L3471" i="3"/>
  <c r="N3471" i="3"/>
  <c r="K3379" i="3"/>
  <c r="N3288" i="3"/>
  <c r="L3288" i="3"/>
  <c r="K3477" i="3"/>
  <c r="N3386" i="3"/>
  <c r="L3386" i="3"/>
  <c r="K3520" i="3"/>
  <c r="N3429" i="3"/>
  <c r="L3429" i="3"/>
  <c r="K3472" i="3"/>
  <c r="N3381" i="3"/>
  <c r="L3381" i="3"/>
  <c r="K3567" i="3"/>
  <c r="N3476" i="3"/>
  <c r="L3476" i="3"/>
  <c r="K3570" i="3"/>
  <c r="N3479" i="3"/>
  <c r="L3479" i="3"/>
  <c r="K3489" i="3"/>
  <c r="N3398" i="3"/>
  <c r="L3398" i="3"/>
  <c r="K3427" i="3"/>
  <c r="N3336" i="3"/>
  <c r="L3336" i="3"/>
  <c r="K3492" i="3"/>
  <c r="N3401" i="3"/>
  <c r="L3401" i="3"/>
  <c r="K3517" i="3"/>
  <c r="L3426" i="3"/>
  <c r="N3426" i="3"/>
  <c r="K3516" i="3"/>
  <c r="N3425" i="3"/>
  <c r="L3425" i="3"/>
  <c r="K3500" i="3"/>
  <c r="N3409" i="3"/>
  <c r="L3409" i="3"/>
  <c r="K3493" i="3"/>
  <c r="N3402" i="3"/>
  <c r="L3402" i="3"/>
  <c r="K3411" i="3"/>
  <c r="N3320" i="3"/>
  <c r="L3320" i="3"/>
  <c r="K3480" i="3"/>
  <c r="N3389" i="3"/>
  <c r="L3389" i="3"/>
  <c r="K3387" i="3"/>
  <c r="N3296" i="3"/>
  <c r="L3296" i="3"/>
  <c r="K3507" i="3"/>
  <c r="N3416" i="3"/>
  <c r="L3416" i="3"/>
  <c r="K3495" i="3"/>
  <c r="N3404" i="3"/>
  <c r="L3404" i="3"/>
  <c r="K3509" i="3"/>
  <c r="N3418" i="3"/>
  <c r="L3418" i="3"/>
  <c r="K3554" i="3"/>
  <c r="L3463" i="3"/>
  <c r="N3463" i="3"/>
  <c r="K3497" i="3"/>
  <c r="N3406" i="3"/>
  <c r="L3406" i="3"/>
  <c r="K3488" i="3"/>
  <c r="N3397" i="3"/>
  <c r="L3397" i="3"/>
  <c r="K3501" i="3"/>
  <c r="N3410" i="3"/>
  <c r="L3410" i="3"/>
  <c r="K3519" i="3"/>
  <c r="N3428" i="3"/>
  <c r="L3428" i="3"/>
  <c r="N3374" i="3"/>
  <c r="K3465" i="3"/>
  <c r="L3374" i="3"/>
  <c r="K3415" i="3"/>
  <c r="N3324" i="3"/>
  <c r="L3324" i="3"/>
  <c r="K3523" i="3"/>
  <c r="N3432" i="3"/>
  <c r="L3432" i="3"/>
  <c r="K3391" i="3"/>
  <c r="N3300" i="3"/>
  <c r="L3300" i="3"/>
  <c r="K3431" i="3"/>
  <c r="N3340" i="3"/>
  <c r="L3340" i="3"/>
  <c r="K3496" i="3"/>
  <c r="N3405" i="3"/>
  <c r="L3405" i="3"/>
  <c r="K3503" i="3"/>
  <c r="N3412" i="3"/>
  <c r="L3412" i="3"/>
  <c r="K3468" i="3"/>
  <c r="N3377" i="3"/>
  <c r="L3377" i="3"/>
  <c r="N3378" i="3"/>
  <c r="K3469" i="3"/>
  <c r="L3378" i="3"/>
  <c r="K3578" i="3"/>
  <c r="N3487" i="3"/>
  <c r="L3487" i="3"/>
  <c r="N3475" i="3"/>
  <c r="K3566" i="3"/>
  <c r="L3475" i="3"/>
  <c r="K3395" i="3"/>
  <c r="N3304" i="3"/>
  <c r="L3304" i="3"/>
  <c r="K3491" i="3"/>
  <c r="N3400" i="3"/>
  <c r="L3400" i="3"/>
  <c r="K3399" i="3"/>
  <c r="N3308" i="3"/>
  <c r="L3308" i="3"/>
  <c r="K3599" i="3"/>
  <c r="N3508" i="3"/>
  <c r="L3508" i="3"/>
  <c r="K3521" i="3"/>
  <c r="L3430" i="3"/>
  <c r="N3430" i="3"/>
  <c r="K3407" i="3"/>
  <c r="N3316" i="3"/>
  <c r="L3316" i="3"/>
  <c r="N3382" i="3"/>
  <c r="K3473" i="3"/>
  <c r="L3382" i="3"/>
  <c r="K3515" i="3"/>
  <c r="N3424" i="3"/>
  <c r="L3424" i="3"/>
  <c r="K3499" i="3"/>
  <c r="N3408" i="3"/>
  <c r="L3408" i="3"/>
  <c r="M3166" i="2"/>
  <c r="L3171" i="2"/>
  <c r="M3172" i="2" s="1"/>
  <c r="K3339" i="2"/>
  <c r="L3248" i="2"/>
  <c r="N3248" i="2"/>
  <c r="K3416" i="2"/>
  <c r="N3325" i="2"/>
  <c r="L3325" i="2"/>
  <c r="K3420" i="2"/>
  <c r="N3329" i="2"/>
  <c r="L3329" i="2"/>
  <c r="K3387" i="2"/>
  <c r="N3296" i="2"/>
  <c r="L3296" i="2"/>
  <c r="K3389" i="2"/>
  <c r="N3298" i="2"/>
  <c r="L3298" i="2"/>
  <c r="K3380" i="2"/>
  <c r="N3289" i="2"/>
  <c r="L3289" i="2"/>
  <c r="K3388" i="2"/>
  <c r="L3297" i="2"/>
  <c r="N3297" i="2"/>
  <c r="K3412" i="2"/>
  <c r="N3321" i="2"/>
  <c r="L3321" i="2"/>
  <c r="K3295" i="2"/>
  <c r="N3204" i="2"/>
  <c r="L3204" i="2"/>
  <c r="K3303" i="2"/>
  <c r="N3212" i="2"/>
  <c r="L3212" i="2"/>
  <c r="K3283" i="2"/>
  <c r="L3192" i="2"/>
  <c r="N3192" i="2"/>
  <c r="N3252" i="2" s="1"/>
  <c r="K3424" i="2"/>
  <c r="N3333" i="2"/>
  <c r="L3333" i="2"/>
  <c r="K3299" i="2"/>
  <c r="L3208" i="2"/>
  <c r="N3208" i="2"/>
  <c r="N3342" i="2"/>
  <c r="K3433" i="2"/>
  <c r="L3342" i="2"/>
  <c r="K3376" i="2"/>
  <c r="N3285" i="2"/>
  <c r="L3285" i="2"/>
  <c r="K3405" i="2"/>
  <c r="N3314" i="2"/>
  <c r="L3314" i="2"/>
  <c r="K3415" i="2"/>
  <c r="N3324" i="2"/>
  <c r="L3324" i="2"/>
  <c r="K3335" i="2"/>
  <c r="N3244" i="2"/>
  <c r="L3244" i="2"/>
  <c r="K3319" i="2"/>
  <c r="N3228" i="2"/>
  <c r="L3228" i="2"/>
  <c r="K3419" i="2"/>
  <c r="N3328" i="2"/>
  <c r="L3328" i="2"/>
  <c r="K3384" i="2"/>
  <c r="N3293" i="2"/>
  <c r="L3293" i="2"/>
  <c r="N3332" i="2"/>
  <c r="K3423" i="2"/>
  <c r="L3332" i="2"/>
  <c r="K3383" i="2"/>
  <c r="N3292" i="2"/>
  <c r="L3292" i="2"/>
  <c r="K3421" i="2"/>
  <c r="N3330" i="2"/>
  <c r="L3330" i="2"/>
  <c r="K3291" i="2"/>
  <c r="L3200" i="2"/>
  <c r="N3200" i="2"/>
  <c r="K3385" i="2"/>
  <c r="N3294" i="2"/>
  <c r="L3294" i="2"/>
  <c r="K3393" i="2"/>
  <c r="N3302" i="2"/>
  <c r="L3302" i="2"/>
  <c r="N3337" i="2"/>
  <c r="K3428" i="2"/>
  <c r="L3337" i="2"/>
  <c r="K3407" i="2"/>
  <c r="L3316" i="2"/>
  <c r="N3316" i="2"/>
  <c r="K3377" i="2"/>
  <c r="N3286" i="2"/>
  <c r="L3286" i="2"/>
  <c r="K3327" i="2"/>
  <c r="L3236" i="2"/>
  <c r="N3236" i="2"/>
  <c r="K3400" i="2"/>
  <c r="N3309" i="2"/>
  <c r="L3309" i="2"/>
  <c r="K3404" i="2"/>
  <c r="N3313" i="2"/>
  <c r="L3313" i="2"/>
  <c r="K3287" i="2"/>
  <c r="N3196" i="2"/>
  <c r="L3196" i="2"/>
  <c r="L3220" i="2"/>
  <c r="K3311" i="2"/>
  <c r="N3220" i="2"/>
  <c r="K3408" i="2"/>
  <c r="N3317" i="2"/>
  <c r="L3317" i="2"/>
  <c r="K3331" i="2"/>
  <c r="N3240" i="2"/>
  <c r="L3240" i="2"/>
  <c r="K3411" i="2"/>
  <c r="N3320" i="2"/>
  <c r="L3320" i="2"/>
  <c r="K3397" i="2"/>
  <c r="N3306" i="2"/>
  <c r="L3306" i="2"/>
  <c r="K3372" i="2"/>
  <c r="L3281" i="2"/>
  <c r="N3281" i="2"/>
  <c r="K3375" i="2"/>
  <c r="N3284" i="2"/>
  <c r="L3284" i="2"/>
  <c r="K3396" i="2"/>
  <c r="N3305" i="2"/>
  <c r="L3305" i="2"/>
  <c r="K3432" i="2"/>
  <c r="N3341" i="2"/>
  <c r="L3341" i="2"/>
  <c r="N3338" i="2"/>
  <c r="K3429" i="2"/>
  <c r="L3338" i="2"/>
  <c r="K3379" i="2"/>
  <c r="N3288" i="2"/>
  <c r="L3288" i="2"/>
  <c r="K3417" i="2"/>
  <c r="N3326" i="2"/>
  <c r="L3326" i="2"/>
  <c r="K3409" i="2"/>
  <c r="N3318" i="2"/>
  <c r="L3318" i="2"/>
  <c r="K3413" i="2"/>
  <c r="N3322" i="2"/>
  <c r="L3322" i="2"/>
  <c r="K3399" i="2"/>
  <c r="N3308" i="2"/>
  <c r="L3308" i="2"/>
  <c r="K3431" i="2"/>
  <c r="N3340" i="2"/>
  <c r="L3340" i="2"/>
  <c r="K3401" i="2"/>
  <c r="N3310" i="2"/>
  <c r="L3310" i="2"/>
  <c r="K3315" i="2"/>
  <c r="N3224" i="2"/>
  <c r="L3224" i="2"/>
  <c r="L3252" i="2"/>
  <c r="K3395" i="2"/>
  <c r="N3304" i="2"/>
  <c r="L3304" i="2"/>
  <c r="K3391" i="2"/>
  <c r="N3300" i="2"/>
  <c r="L3300" i="2"/>
  <c r="K3392" i="2"/>
  <c r="N3301" i="2"/>
  <c r="L3301" i="2"/>
  <c r="L3216" i="2"/>
  <c r="K3307" i="2"/>
  <c r="N3216" i="2"/>
  <c r="K3323" i="2"/>
  <c r="N3232" i="2"/>
  <c r="L3232" i="2"/>
  <c r="N3334" i="2"/>
  <c r="K3425" i="2"/>
  <c r="L3334" i="2"/>
  <c r="K3381" i="2"/>
  <c r="N3290" i="2"/>
  <c r="L3290" i="2"/>
  <c r="K3373" i="2"/>
  <c r="N3282" i="2"/>
  <c r="L3282" i="2"/>
  <c r="K3427" i="2"/>
  <c r="N3336" i="2"/>
  <c r="L3336" i="2"/>
  <c r="K3403" i="2"/>
  <c r="N3312" i="2"/>
  <c r="L3312" i="2"/>
  <c r="K3505" i="1"/>
  <c r="N3414" i="1"/>
  <c r="L3414" i="1"/>
  <c r="K3332" i="1"/>
  <c r="N3241" i="1"/>
  <c r="L3241" i="1"/>
  <c r="K3489" i="1"/>
  <c r="N3398" i="1"/>
  <c r="L3398" i="1"/>
  <c r="L3341" i="1"/>
  <c r="K3432" i="1"/>
  <c r="N3341" i="1"/>
  <c r="N3321" i="1"/>
  <c r="K3412" i="1"/>
  <c r="L3321" i="1"/>
  <c r="K3417" i="1"/>
  <c r="N3326" i="1"/>
  <c r="L3326" i="1"/>
  <c r="K3308" i="1"/>
  <c r="N3217" i="1"/>
  <c r="L3217" i="1"/>
  <c r="K3429" i="1"/>
  <c r="N3338" i="1"/>
  <c r="L3338" i="1"/>
  <c r="K3373" i="1"/>
  <c r="N3282" i="1"/>
  <c r="L3282" i="1"/>
  <c r="K3284" i="1"/>
  <c r="N3193" i="1"/>
  <c r="L3193" i="1"/>
  <c r="L3333" i="1"/>
  <c r="N3333" i="1"/>
  <c r="K3424" i="1"/>
  <c r="K3292" i="1"/>
  <c r="N3201" i="1"/>
  <c r="L3201" i="1"/>
  <c r="N3289" i="1"/>
  <c r="L3289" i="1"/>
  <c r="K3380" i="1"/>
  <c r="N3337" i="1"/>
  <c r="L3337" i="1"/>
  <c r="K3428" i="1"/>
  <c r="L3418" i="1"/>
  <c r="N3418" i="1"/>
  <c r="K3509" i="1"/>
  <c r="K3485" i="1"/>
  <c r="N3394" i="1"/>
  <c r="L3394" i="1"/>
  <c r="K3405" i="1"/>
  <c r="N3314" i="1"/>
  <c r="L3314" i="1"/>
  <c r="K3300" i="1"/>
  <c r="N3209" i="1"/>
  <c r="L3209" i="1"/>
  <c r="K3381" i="1"/>
  <c r="N3290" i="1"/>
  <c r="L3290" i="1"/>
  <c r="K3521" i="1"/>
  <c r="N3430" i="1"/>
  <c r="L3430" i="1"/>
  <c r="K3421" i="1"/>
  <c r="N3330" i="1"/>
  <c r="L3330" i="1"/>
  <c r="K3425" i="1"/>
  <c r="N3334" i="1"/>
  <c r="L3334" i="1"/>
  <c r="K3288" i="1"/>
  <c r="N3197" i="1"/>
  <c r="N3252" i="1" s="1"/>
  <c r="L3197" i="1"/>
  <c r="L3252" i="1" s="1"/>
  <c r="N3374" i="1"/>
  <c r="K3465" i="1"/>
  <c r="L3374" i="1"/>
  <c r="K3312" i="1"/>
  <c r="N3221" i="1"/>
  <c r="L3221" i="1"/>
  <c r="K3385" i="1"/>
  <c r="N3294" i="1"/>
  <c r="L3294" i="1"/>
  <c r="K3389" i="1"/>
  <c r="N3298" i="1"/>
  <c r="L3298" i="1"/>
  <c r="K3324" i="1"/>
  <c r="N3233" i="1"/>
  <c r="L3233" i="1"/>
  <c r="K3393" i="1"/>
  <c r="N3302" i="1"/>
  <c r="L3302" i="1"/>
  <c r="K3397" i="1"/>
  <c r="N3306" i="1"/>
  <c r="L3306" i="1"/>
  <c r="L3325" i="1"/>
  <c r="K3416" i="1"/>
  <c r="N3325" i="1"/>
  <c r="K3296" i="1"/>
  <c r="N3205" i="1"/>
  <c r="L3205" i="1"/>
  <c r="L3386" i="1"/>
  <c r="K3477" i="1"/>
  <c r="N3386" i="1"/>
  <c r="K3340" i="1"/>
  <c r="L3249" i="1"/>
  <c r="N3249" i="1"/>
  <c r="M3166" i="1"/>
  <c r="L3171" i="1"/>
  <c r="M3172" i="1" s="1"/>
  <c r="K3409" i="1"/>
  <c r="N3318" i="1"/>
  <c r="L3318" i="1"/>
  <c r="K3433" i="1"/>
  <c r="N3342" i="1"/>
  <c r="L3342" i="1"/>
  <c r="K3328" i="1"/>
  <c r="N3237" i="1"/>
  <c r="L3237" i="1"/>
  <c r="K3481" i="1"/>
  <c r="N3390" i="1"/>
  <c r="L3390" i="1"/>
  <c r="K3473" i="1"/>
  <c r="N3382" i="1"/>
  <c r="L3382" i="1"/>
  <c r="K3513" i="1"/>
  <c r="N3422" i="1"/>
  <c r="L3422" i="1"/>
  <c r="N3305" i="1"/>
  <c r="K3396" i="1"/>
  <c r="L3305" i="1"/>
  <c r="K3372" i="1"/>
  <c r="N3281" i="1"/>
  <c r="L3281" i="1"/>
  <c r="N3301" i="1"/>
  <c r="K3392" i="1"/>
  <c r="L3301" i="1"/>
  <c r="K3408" i="1"/>
  <c r="L3317" i="1"/>
  <c r="N3317" i="1"/>
  <c r="K3517" i="1"/>
  <c r="N3426" i="1"/>
  <c r="L3426" i="1"/>
  <c r="L3402" i="1"/>
  <c r="K3493" i="1"/>
  <c r="N3402" i="1"/>
  <c r="L3293" i="1"/>
  <c r="K3384" i="1"/>
  <c r="N3293" i="1"/>
  <c r="K3377" i="1"/>
  <c r="N3286" i="1"/>
  <c r="L3286" i="1"/>
  <c r="N3406" i="1"/>
  <c r="L3406" i="1"/>
  <c r="K3497" i="1"/>
  <c r="K3304" i="1"/>
  <c r="N3213" i="1"/>
  <c r="L3213" i="1"/>
  <c r="K3413" i="1"/>
  <c r="N3322" i="1"/>
  <c r="L3322" i="1"/>
  <c r="K3420" i="1"/>
  <c r="N3329" i="1"/>
  <c r="L3329" i="1"/>
  <c r="K3469" i="1"/>
  <c r="N3378" i="1"/>
  <c r="L3378" i="1"/>
  <c r="L3309" i="1"/>
  <c r="K3400" i="1"/>
  <c r="N3309" i="1"/>
  <c r="K3316" i="1"/>
  <c r="N3225" i="1"/>
  <c r="L3225" i="1"/>
  <c r="K3388" i="1"/>
  <c r="N3297" i="1"/>
  <c r="L3297" i="1"/>
  <c r="N3285" i="1"/>
  <c r="K3376" i="1"/>
  <c r="L3285" i="1"/>
  <c r="K3501" i="1"/>
  <c r="N3410" i="1"/>
  <c r="L3410" i="1"/>
  <c r="K3320" i="1"/>
  <c r="N3229" i="1"/>
  <c r="L3229" i="1"/>
  <c r="K3404" i="1"/>
  <c r="L3313" i="1"/>
  <c r="N3313" i="1"/>
  <c r="K3336" i="1"/>
  <c r="N3245" i="1"/>
  <c r="L3245" i="1"/>
  <c r="K3401" i="1"/>
  <c r="N3310" i="1"/>
  <c r="L3310" i="1"/>
  <c r="L3555" i="4" l="1"/>
  <c r="N3555" i="4"/>
  <c r="N3569" i="4"/>
  <c r="L3569" i="4"/>
  <c r="N3572" i="4"/>
  <c r="L3572" i="4"/>
  <c r="L3615" i="4"/>
  <c r="N3615" i="4"/>
  <c r="N3554" i="4"/>
  <c r="L3554" i="4"/>
  <c r="N3578" i="4"/>
  <c r="L3578" i="4"/>
  <c r="N3573" i="4"/>
  <c r="L3573" i="4"/>
  <c r="N3568" i="4"/>
  <c r="L3568" i="4"/>
  <c r="N3586" i="4"/>
  <c r="L3586" i="4"/>
  <c r="L3595" i="4"/>
  <c r="N3595" i="4"/>
  <c r="N3598" i="4"/>
  <c r="L3598" i="4"/>
  <c r="N3585" i="4"/>
  <c r="L3585" i="4"/>
  <c r="N3592" i="4"/>
  <c r="L3592" i="4"/>
  <c r="N3561" i="4"/>
  <c r="L3561" i="4"/>
  <c r="N3596" i="4"/>
  <c r="L3596" i="4"/>
  <c r="N3588" i="4"/>
  <c r="L3588" i="4"/>
  <c r="L3591" i="4"/>
  <c r="N3591" i="4"/>
  <c r="N3602" i="4"/>
  <c r="L3602" i="4"/>
  <c r="N3558" i="4"/>
  <c r="L3558" i="4"/>
  <c r="N3574" i="4"/>
  <c r="L3574" i="4"/>
  <c r="N3606" i="4"/>
  <c r="L3606" i="4"/>
  <c r="N3594" i="4"/>
  <c r="L3594" i="4"/>
  <c r="N3605" i="4"/>
  <c r="L3605" i="4"/>
  <c r="N3589" i="4"/>
  <c r="L3589" i="4"/>
  <c r="N3600" i="4"/>
  <c r="L3600" i="4"/>
  <c r="N3608" i="4"/>
  <c r="L3608" i="4"/>
  <c r="N3590" i="4"/>
  <c r="L3590" i="4"/>
  <c r="N3609" i="4"/>
  <c r="L3609" i="4"/>
  <c r="L3603" i="4"/>
  <c r="N3603" i="4"/>
  <c r="N3562" i="4"/>
  <c r="L3562" i="4"/>
  <c r="L3579" i="4"/>
  <c r="N3579" i="4"/>
  <c r="N3564" i="4"/>
  <c r="L3564" i="4"/>
  <c r="N3556" i="4"/>
  <c r="L3556" i="4"/>
  <c r="N3601" i="4"/>
  <c r="L3601" i="4"/>
  <c r="N3577" i="4"/>
  <c r="L3577" i="4"/>
  <c r="L3607" i="4"/>
  <c r="N3607" i="4"/>
  <c r="L3525" i="4"/>
  <c r="N3597" i="4"/>
  <c r="L3597" i="4"/>
  <c r="N3580" i="4"/>
  <c r="L3580" i="4"/>
  <c r="N3560" i="4"/>
  <c r="L3560" i="4"/>
  <c r="N3613" i="4"/>
  <c r="L3613" i="4"/>
  <c r="L3563" i="4"/>
  <c r="N3563" i="4"/>
  <c r="N3565" i="4"/>
  <c r="L3565" i="4"/>
  <c r="N3566" i="4"/>
  <c r="L3566" i="4"/>
  <c r="N3604" i="4"/>
  <c r="L3604" i="4"/>
  <c r="N3610" i="4"/>
  <c r="L3610" i="4"/>
  <c r="N3581" i="4"/>
  <c r="L3581" i="4"/>
  <c r="L3611" i="4"/>
  <c r="N3611" i="4"/>
  <c r="L3571" i="4"/>
  <c r="N3571" i="4"/>
  <c r="L3575" i="4"/>
  <c r="N3575" i="4"/>
  <c r="L3559" i="4"/>
  <c r="N3559" i="4"/>
  <c r="N3614" i="4"/>
  <c r="L3614" i="4"/>
  <c r="N3525" i="4"/>
  <c r="L3599" i="4"/>
  <c r="N3599" i="4"/>
  <c r="N3584" i="4"/>
  <c r="L3584" i="4"/>
  <c r="L3583" i="4"/>
  <c r="N3583" i="4"/>
  <c r="N3612" i="4"/>
  <c r="L3612" i="4"/>
  <c r="N3576" i="4"/>
  <c r="L3576" i="4"/>
  <c r="N3570" i="4"/>
  <c r="L3570" i="4"/>
  <c r="L3587" i="4"/>
  <c r="N3587" i="4"/>
  <c r="L3444" i="4"/>
  <c r="M3445" i="4" s="1"/>
  <c r="M3439" i="4"/>
  <c r="N3593" i="4"/>
  <c r="L3593" i="4"/>
  <c r="L3567" i="4"/>
  <c r="N3567" i="4"/>
  <c r="N3582" i="4"/>
  <c r="L3582" i="4"/>
  <c r="N3557" i="4"/>
  <c r="L3557" i="4"/>
  <c r="L3353" i="3"/>
  <c r="M3354" i="3" s="1"/>
  <c r="M3348" i="3"/>
  <c r="L3515" i="3"/>
  <c r="K3606" i="3"/>
  <c r="N3515" i="3"/>
  <c r="N3599" i="3"/>
  <c r="L3599" i="3"/>
  <c r="K3594" i="3"/>
  <c r="N3503" i="3"/>
  <c r="L3503" i="3"/>
  <c r="K3506" i="3"/>
  <c r="L3415" i="3"/>
  <c r="N3415" i="3"/>
  <c r="K3579" i="3"/>
  <c r="N3488" i="3"/>
  <c r="L3488" i="3"/>
  <c r="K3502" i="3"/>
  <c r="L3411" i="3"/>
  <c r="N3411" i="3"/>
  <c r="K3568" i="3"/>
  <c r="N3477" i="3"/>
  <c r="L3477" i="3"/>
  <c r="K3604" i="3"/>
  <c r="N3513" i="3"/>
  <c r="L3513" i="3"/>
  <c r="K3490" i="3"/>
  <c r="L3399" i="3"/>
  <c r="N3399" i="3"/>
  <c r="N3566" i="3"/>
  <c r="L3566" i="3"/>
  <c r="N3578" i="3"/>
  <c r="L3578" i="3"/>
  <c r="K3587" i="3"/>
  <c r="N3496" i="3"/>
  <c r="L3496" i="3"/>
  <c r="K3588" i="3"/>
  <c r="N3497" i="3"/>
  <c r="L3497" i="3"/>
  <c r="L3507" i="3"/>
  <c r="K3598" i="3"/>
  <c r="N3507" i="3"/>
  <c r="K3584" i="3"/>
  <c r="N3493" i="3"/>
  <c r="L3493" i="3"/>
  <c r="K3583" i="3"/>
  <c r="N3492" i="3"/>
  <c r="L3492" i="3"/>
  <c r="N3567" i="3"/>
  <c r="L3567" i="3"/>
  <c r="K3470" i="3"/>
  <c r="L3379" i="3"/>
  <c r="N3379" i="3"/>
  <c r="K3595" i="3"/>
  <c r="N3504" i="3"/>
  <c r="L3504" i="3"/>
  <c r="K3466" i="3"/>
  <c r="L3375" i="3"/>
  <c r="L3434" i="3" s="1"/>
  <c r="N3375" i="3"/>
  <c r="K3596" i="3"/>
  <c r="N3505" i="3"/>
  <c r="L3505" i="3"/>
  <c r="K3510" i="3"/>
  <c r="N3419" i="3"/>
  <c r="L3419" i="3"/>
  <c r="K3572" i="3"/>
  <c r="N3481" i="3"/>
  <c r="L3481" i="3"/>
  <c r="K3586" i="3"/>
  <c r="N3495" i="3"/>
  <c r="L3495" i="3"/>
  <c r="N3570" i="3"/>
  <c r="L3570" i="3"/>
  <c r="K3575" i="3"/>
  <c r="N3484" i="3"/>
  <c r="L3484" i="3"/>
  <c r="K3615" i="3"/>
  <c r="N3524" i="3"/>
  <c r="L3524" i="3"/>
  <c r="K3474" i="3"/>
  <c r="L3383" i="3"/>
  <c r="N3383" i="3"/>
  <c r="L3499" i="3"/>
  <c r="K3590" i="3"/>
  <c r="N3499" i="3"/>
  <c r="K3612" i="3"/>
  <c r="N3521" i="3"/>
  <c r="L3521" i="3"/>
  <c r="K3486" i="3"/>
  <c r="L3395" i="3"/>
  <c r="N3395" i="3"/>
  <c r="K3560" i="3"/>
  <c r="N3469" i="3"/>
  <c r="L3469" i="3"/>
  <c r="K3559" i="3"/>
  <c r="N3468" i="3"/>
  <c r="L3468" i="3"/>
  <c r="K3482" i="3"/>
  <c r="L3391" i="3"/>
  <c r="N3391" i="3"/>
  <c r="L3523" i="3"/>
  <c r="K3614" i="3"/>
  <c r="N3523" i="3"/>
  <c r="K3592" i="3"/>
  <c r="N3501" i="3"/>
  <c r="L3501" i="3"/>
  <c r="K3600" i="3"/>
  <c r="N3509" i="3"/>
  <c r="L3509" i="3"/>
  <c r="K3571" i="3"/>
  <c r="N3480" i="3"/>
  <c r="L3480" i="3"/>
  <c r="K3607" i="3"/>
  <c r="N3516" i="3"/>
  <c r="L3516" i="3"/>
  <c r="K3580" i="3"/>
  <c r="N3489" i="3"/>
  <c r="L3489" i="3"/>
  <c r="K3611" i="3"/>
  <c r="N3520" i="3"/>
  <c r="L3520" i="3"/>
  <c r="K3602" i="3"/>
  <c r="N3511" i="3"/>
  <c r="L3511" i="3"/>
  <c r="K3494" i="3"/>
  <c r="L3403" i="3"/>
  <c r="N3403" i="3"/>
  <c r="N3558" i="3"/>
  <c r="L3558" i="3"/>
  <c r="N3574" i="3"/>
  <c r="L3574" i="3"/>
  <c r="K3576" i="3"/>
  <c r="N3485" i="3"/>
  <c r="L3485" i="3"/>
  <c r="K3608" i="3"/>
  <c r="N3517" i="3"/>
  <c r="L3517" i="3"/>
  <c r="K3564" i="3"/>
  <c r="N3473" i="3"/>
  <c r="L3473" i="3"/>
  <c r="K3498" i="3"/>
  <c r="L3407" i="3"/>
  <c r="N3407" i="3"/>
  <c r="L3491" i="3"/>
  <c r="K3582" i="3"/>
  <c r="N3491" i="3"/>
  <c r="K3522" i="3"/>
  <c r="N3431" i="3"/>
  <c r="L3431" i="3"/>
  <c r="K3556" i="3"/>
  <c r="N3465" i="3"/>
  <c r="L3465" i="3"/>
  <c r="K3610" i="3"/>
  <c r="N3519" i="3"/>
  <c r="L3519" i="3"/>
  <c r="N3554" i="3"/>
  <c r="L3554" i="3"/>
  <c r="K3478" i="3"/>
  <c r="L3387" i="3"/>
  <c r="N3387" i="3"/>
  <c r="K3591" i="3"/>
  <c r="N3500" i="3"/>
  <c r="L3500" i="3"/>
  <c r="K3518" i="3"/>
  <c r="N3427" i="3"/>
  <c r="L3427" i="3"/>
  <c r="K3563" i="3"/>
  <c r="N3472" i="3"/>
  <c r="L3472" i="3"/>
  <c r="N3562" i="3"/>
  <c r="L3562" i="3"/>
  <c r="K3555" i="3"/>
  <c r="N3464" i="3"/>
  <c r="L3464" i="3"/>
  <c r="K3514" i="3"/>
  <c r="N3423" i="3"/>
  <c r="L3423" i="3"/>
  <c r="K3603" i="3"/>
  <c r="N3512" i="3"/>
  <c r="L3512" i="3"/>
  <c r="K3482" i="2"/>
  <c r="N3391" i="2"/>
  <c r="L3391" i="2"/>
  <c r="K3470" i="2"/>
  <c r="N3379" i="2"/>
  <c r="L3379" i="2"/>
  <c r="N3375" i="2"/>
  <c r="K3466" i="2"/>
  <c r="L3375" i="2"/>
  <c r="K3498" i="2"/>
  <c r="N3407" i="2"/>
  <c r="L3407" i="2"/>
  <c r="K3382" i="2"/>
  <c r="N3291" i="2"/>
  <c r="L3291" i="2"/>
  <c r="K3514" i="2"/>
  <c r="N3423" i="2"/>
  <c r="L3423" i="2"/>
  <c r="K3390" i="2"/>
  <c r="N3299" i="2"/>
  <c r="L3299" i="2"/>
  <c r="L3389" i="2"/>
  <c r="N3389" i="2"/>
  <c r="K3480" i="2"/>
  <c r="K3472" i="2"/>
  <c r="L3381" i="2"/>
  <c r="N3381" i="2"/>
  <c r="K3398" i="2"/>
  <c r="N3307" i="2"/>
  <c r="L3307" i="2"/>
  <c r="K3483" i="2"/>
  <c r="N3392" i="2"/>
  <c r="L3392" i="2"/>
  <c r="N3431" i="2"/>
  <c r="K3522" i="2"/>
  <c r="L3431" i="2"/>
  <c r="K3508" i="2"/>
  <c r="L3417" i="2"/>
  <c r="N3417" i="2"/>
  <c r="K3487" i="2"/>
  <c r="N3396" i="2"/>
  <c r="L3396" i="2"/>
  <c r="K3502" i="2"/>
  <c r="N3411" i="2"/>
  <c r="L3411" i="2"/>
  <c r="K3402" i="2"/>
  <c r="N3311" i="2"/>
  <c r="L3311" i="2"/>
  <c r="K3378" i="2"/>
  <c r="N3287" i="2"/>
  <c r="L3287" i="2"/>
  <c r="K3468" i="2"/>
  <c r="L3377" i="2"/>
  <c r="N3377" i="2"/>
  <c r="K3476" i="2"/>
  <c r="L3385" i="2"/>
  <c r="N3385" i="2"/>
  <c r="K3426" i="2"/>
  <c r="N3335" i="2"/>
  <c r="L3335" i="2"/>
  <c r="K3394" i="2"/>
  <c r="N3303" i="2"/>
  <c r="L3303" i="2"/>
  <c r="K3471" i="2"/>
  <c r="N3380" i="2"/>
  <c r="L3380" i="2"/>
  <c r="K3430" i="2"/>
  <c r="N3339" i="2"/>
  <c r="L3339" i="2"/>
  <c r="N3331" i="2"/>
  <c r="K3422" i="2"/>
  <c r="L3331" i="2"/>
  <c r="K3475" i="2"/>
  <c r="N3384" i="2"/>
  <c r="L3384" i="2"/>
  <c r="K3464" i="2"/>
  <c r="L3373" i="2"/>
  <c r="N3373" i="2"/>
  <c r="K3492" i="2"/>
  <c r="L3401" i="2"/>
  <c r="N3401" i="2"/>
  <c r="K3500" i="2"/>
  <c r="L3409" i="2"/>
  <c r="N3409" i="2"/>
  <c r="K3520" i="2"/>
  <c r="N3429" i="2"/>
  <c r="L3429" i="2"/>
  <c r="K3523" i="2"/>
  <c r="N3432" i="2"/>
  <c r="L3432" i="2"/>
  <c r="K3488" i="2"/>
  <c r="L3397" i="2"/>
  <c r="N3397" i="2"/>
  <c r="K3418" i="2"/>
  <c r="N3327" i="2"/>
  <c r="L3327" i="2"/>
  <c r="K3519" i="2"/>
  <c r="N3428" i="2"/>
  <c r="L3428" i="2"/>
  <c r="K3484" i="2"/>
  <c r="L3393" i="2"/>
  <c r="N3393" i="2"/>
  <c r="N3383" i="2"/>
  <c r="K3474" i="2"/>
  <c r="L3383" i="2"/>
  <c r="K3410" i="2"/>
  <c r="N3319" i="2"/>
  <c r="L3319" i="2"/>
  <c r="K3467" i="2"/>
  <c r="N3376" i="2"/>
  <c r="L3376" i="2"/>
  <c r="K3374" i="2"/>
  <c r="N3283" i="2"/>
  <c r="N3343" i="2" s="1"/>
  <c r="L3283" i="2"/>
  <c r="L3343" i="2" s="1"/>
  <c r="K3479" i="2"/>
  <c r="N3388" i="2"/>
  <c r="L3388" i="2"/>
  <c r="K3507" i="2"/>
  <c r="N3416" i="2"/>
  <c r="L3416" i="2"/>
  <c r="N3403" i="2"/>
  <c r="K3494" i="2"/>
  <c r="L3403" i="2"/>
  <c r="L3262" i="2"/>
  <c r="M3263" i="2" s="1"/>
  <c r="M3257" i="2"/>
  <c r="N3399" i="2"/>
  <c r="K3490" i="2"/>
  <c r="L3399" i="2"/>
  <c r="K3495" i="2"/>
  <c r="N3404" i="2"/>
  <c r="L3404" i="2"/>
  <c r="N3415" i="2"/>
  <c r="K3506" i="2"/>
  <c r="L3415" i="2"/>
  <c r="N3433" i="2"/>
  <c r="K3524" i="2"/>
  <c r="L3433" i="2"/>
  <c r="K3386" i="2"/>
  <c r="N3295" i="2"/>
  <c r="L3295" i="2"/>
  <c r="K3518" i="2"/>
  <c r="L3427" i="2"/>
  <c r="N3427" i="2"/>
  <c r="N3425" i="2"/>
  <c r="K3516" i="2"/>
  <c r="L3425" i="2"/>
  <c r="K3414" i="2"/>
  <c r="N3323" i="2"/>
  <c r="L3323" i="2"/>
  <c r="K3486" i="2"/>
  <c r="N3395" i="2"/>
  <c r="L3395" i="2"/>
  <c r="K3406" i="2"/>
  <c r="N3315" i="2"/>
  <c r="L3315" i="2"/>
  <c r="K3504" i="2"/>
  <c r="L3413" i="2"/>
  <c r="N3413" i="2"/>
  <c r="K3463" i="2"/>
  <c r="N3372" i="2"/>
  <c r="L3372" i="2"/>
  <c r="K3499" i="2"/>
  <c r="N3408" i="2"/>
  <c r="L3408" i="2"/>
  <c r="K3491" i="2"/>
  <c r="N3400" i="2"/>
  <c r="L3400" i="2"/>
  <c r="L3421" i="2"/>
  <c r="K3512" i="2"/>
  <c r="N3421" i="2"/>
  <c r="K3510" i="2"/>
  <c r="N3419" i="2"/>
  <c r="L3419" i="2"/>
  <c r="K3496" i="2"/>
  <c r="L3405" i="2"/>
  <c r="N3405" i="2"/>
  <c r="K3515" i="2"/>
  <c r="N3424" i="2"/>
  <c r="L3424" i="2"/>
  <c r="K3503" i="2"/>
  <c r="N3412" i="2"/>
  <c r="L3412" i="2"/>
  <c r="K3478" i="2"/>
  <c r="N3387" i="2"/>
  <c r="L3387" i="2"/>
  <c r="K3511" i="2"/>
  <c r="N3420" i="2"/>
  <c r="L3420" i="2"/>
  <c r="L3262" i="1"/>
  <c r="M3263" i="1" s="1"/>
  <c r="M3257" i="1"/>
  <c r="N3401" i="1"/>
  <c r="K3492" i="1"/>
  <c r="L3401" i="1"/>
  <c r="K3592" i="1"/>
  <c r="N3501" i="1"/>
  <c r="L3501" i="1"/>
  <c r="N3304" i="1"/>
  <c r="L3304" i="1"/>
  <c r="K3395" i="1"/>
  <c r="K3475" i="1"/>
  <c r="N3384" i="1"/>
  <c r="L3384" i="1"/>
  <c r="K3483" i="1"/>
  <c r="N3392" i="1"/>
  <c r="L3392" i="1"/>
  <c r="K3463" i="1"/>
  <c r="N3372" i="1"/>
  <c r="L3372" i="1"/>
  <c r="K3572" i="1"/>
  <c r="N3481" i="1"/>
  <c r="L3481" i="1"/>
  <c r="K3568" i="1"/>
  <c r="N3477" i="1"/>
  <c r="L3477" i="1"/>
  <c r="N3389" i="1"/>
  <c r="K3480" i="1"/>
  <c r="L3389" i="1"/>
  <c r="K3556" i="1"/>
  <c r="N3465" i="1"/>
  <c r="L3465" i="1"/>
  <c r="N3288" i="1"/>
  <c r="K3379" i="1"/>
  <c r="L3288" i="1"/>
  <c r="K3472" i="1"/>
  <c r="N3381" i="1"/>
  <c r="L3381" i="1"/>
  <c r="K3375" i="1"/>
  <c r="N3284" i="1"/>
  <c r="L3284" i="1"/>
  <c r="N3417" i="1"/>
  <c r="K3508" i="1"/>
  <c r="L3417" i="1"/>
  <c r="N3332" i="1"/>
  <c r="L3332" i="1"/>
  <c r="K3423" i="1"/>
  <c r="K3411" i="1"/>
  <c r="L3320" i="1"/>
  <c r="N3320" i="1"/>
  <c r="L3316" i="1"/>
  <c r="K3407" i="1"/>
  <c r="N3316" i="1"/>
  <c r="K3504" i="1"/>
  <c r="N3413" i="1"/>
  <c r="L3413" i="1"/>
  <c r="K3588" i="1"/>
  <c r="N3497" i="1"/>
  <c r="L3497" i="1"/>
  <c r="K3564" i="1"/>
  <c r="N3473" i="1"/>
  <c r="L3473" i="1"/>
  <c r="K3500" i="1"/>
  <c r="N3409" i="1"/>
  <c r="L3409" i="1"/>
  <c r="K3387" i="1"/>
  <c r="N3296" i="1"/>
  <c r="L3296" i="1"/>
  <c r="N3324" i="1"/>
  <c r="K3415" i="1"/>
  <c r="L3324" i="1"/>
  <c r="K3612" i="1"/>
  <c r="N3521" i="1"/>
  <c r="L3521" i="1"/>
  <c r="K3576" i="1"/>
  <c r="N3485" i="1"/>
  <c r="L3485" i="1"/>
  <c r="K3471" i="1"/>
  <c r="N3380" i="1"/>
  <c r="L3380" i="1"/>
  <c r="N3308" i="1"/>
  <c r="K3399" i="1"/>
  <c r="L3308" i="1"/>
  <c r="K3523" i="1"/>
  <c r="N3432" i="1"/>
  <c r="L3432" i="1"/>
  <c r="K3580" i="1"/>
  <c r="N3489" i="1"/>
  <c r="L3489" i="1"/>
  <c r="K3495" i="1"/>
  <c r="N3404" i="1"/>
  <c r="L3404" i="1"/>
  <c r="N3376" i="1"/>
  <c r="K3467" i="1"/>
  <c r="L3376" i="1"/>
  <c r="N3388" i="1"/>
  <c r="K3479" i="1"/>
  <c r="L3388" i="1"/>
  <c r="K3511" i="1"/>
  <c r="N3420" i="1"/>
  <c r="L3420" i="1"/>
  <c r="K3468" i="1"/>
  <c r="N3377" i="1"/>
  <c r="L3377" i="1"/>
  <c r="K3499" i="1"/>
  <c r="N3408" i="1"/>
  <c r="L3408" i="1"/>
  <c r="K3487" i="1"/>
  <c r="N3396" i="1"/>
  <c r="L3396" i="1"/>
  <c r="K3604" i="1"/>
  <c r="N3513" i="1"/>
  <c r="L3513" i="1"/>
  <c r="N3433" i="1"/>
  <c r="K3524" i="1"/>
  <c r="L3433" i="1"/>
  <c r="N3340" i="1"/>
  <c r="K3431" i="1"/>
  <c r="L3340" i="1"/>
  <c r="K3484" i="1"/>
  <c r="N3393" i="1"/>
  <c r="L3393" i="1"/>
  <c r="K3403" i="1"/>
  <c r="N3312" i="1"/>
  <c r="L3312" i="1"/>
  <c r="K3512" i="1"/>
  <c r="N3421" i="1"/>
  <c r="L3421" i="1"/>
  <c r="K3496" i="1"/>
  <c r="N3405" i="1"/>
  <c r="L3405" i="1"/>
  <c r="K3519" i="1"/>
  <c r="N3428" i="1"/>
  <c r="L3428" i="1"/>
  <c r="N3292" i="1"/>
  <c r="K3383" i="1"/>
  <c r="L3292" i="1"/>
  <c r="L3343" i="1" s="1"/>
  <c r="K3520" i="1"/>
  <c r="N3429" i="1"/>
  <c r="L3429" i="1"/>
  <c r="K3503" i="1"/>
  <c r="N3412" i="1"/>
  <c r="L3412" i="1"/>
  <c r="N3336" i="1"/>
  <c r="K3427" i="1"/>
  <c r="L3336" i="1"/>
  <c r="K3491" i="1"/>
  <c r="N3400" i="1"/>
  <c r="L3400" i="1"/>
  <c r="K3560" i="1"/>
  <c r="N3469" i="1"/>
  <c r="L3469" i="1"/>
  <c r="K3584" i="1"/>
  <c r="N3493" i="1"/>
  <c r="L3493" i="1"/>
  <c r="K3608" i="1"/>
  <c r="N3517" i="1"/>
  <c r="L3517" i="1"/>
  <c r="K3419" i="1"/>
  <c r="N3328" i="1"/>
  <c r="L3328" i="1"/>
  <c r="K3507" i="1"/>
  <c r="N3416" i="1"/>
  <c r="L3416" i="1"/>
  <c r="K3488" i="1"/>
  <c r="N3397" i="1"/>
  <c r="L3397" i="1"/>
  <c r="N3385" i="1"/>
  <c r="K3476" i="1"/>
  <c r="L3385" i="1"/>
  <c r="K3516" i="1"/>
  <c r="N3425" i="1"/>
  <c r="L3425" i="1"/>
  <c r="K3391" i="1"/>
  <c r="N3300" i="1"/>
  <c r="N3343" i="1" s="1"/>
  <c r="L3300" i="1"/>
  <c r="K3600" i="1"/>
  <c r="N3509" i="1"/>
  <c r="L3509" i="1"/>
  <c r="K3515" i="1"/>
  <c r="N3424" i="1"/>
  <c r="L3424" i="1"/>
  <c r="K3464" i="1"/>
  <c r="N3373" i="1"/>
  <c r="L3373" i="1"/>
  <c r="K3596" i="1"/>
  <c r="N3505" i="1"/>
  <c r="L3505" i="1"/>
  <c r="L3616" i="4" l="1"/>
  <c r="M3530" i="4"/>
  <c r="L3535" i="4"/>
  <c r="M3536" i="4" s="1"/>
  <c r="N3616" i="4"/>
  <c r="M3439" i="3"/>
  <c r="L3444" i="3"/>
  <c r="M3445" i="3" s="1"/>
  <c r="N3564" i="3"/>
  <c r="L3564" i="3"/>
  <c r="N3571" i="3"/>
  <c r="L3571" i="3"/>
  <c r="N3559" i="3"/>
  <c r="L3559" i="3"/>
  <c r="N3604" i="3"/>
  <c r="L3604" i="3"/>
  <c r="K3597" i="3"/>
  <c r="N3506" i="3"/>
  <c r="L3506" i="3"/>
  <c r="N3591" i="3"/>
  <c r="L3591" i="3"/>
  <c r="N3610" i="3"/>
  <c r="L3610" i="3"/>
  <c r="N3582" i="3"/>
  <c r="L3582" i="3"/>
  <c r="K3589" i="3"/>
  <c r="N3498" i="3"/>
  <c r="L3498" i="3"/>
  <c r="K3585" i="3"/>
  <c r="N3494" i="3"/>
  <c r="L3494" i="3"/>
  <c r="N3607" i="3"/>
  <c r="L3607" i="3"/>
  <c r="N3614" i="3"/>
  <c r="L3614" i="3"/>
  <c r="N3482" i="3"/>
  <c r="K3573" i="3"/>
  <c r="L3482" i="3"/>
  <c r="N3612" i="3"/>
  <c r="L3612" i="3"/>
  <c r="N3575" i="3"/>
  <c r="L3575" i="3"/>
  <c r="K3601" i="3"/>
  <c r="N3510" i="3"/>
  <c r="L3510" i="3"/>
  <c r="N3434" i="3"/>
  <c r="K3561" i="3"/>
  <c r="N3470" i="3"/>
  <c r="L3470" i="3"/>
  <c r="L3584" i="3"/>
  <c r="N3584" i="3"/>
  <c r="K3581" i="3"/>
  <c r="N3490" i="3"/>
  <c r="L3490" i="3"/>
  <c r="N3579" i="3"/>
  <c r="L3579" i="3"/>
  <c r="N3603" i="3"/>
  <c r="L3603" i="3"/>
  <c r="K3569" i="3"/>
  <c r="N3478" i="3"/>
  <c r="L3478" i="3"/>
  <c r="N3555" i="3"/>
  <c r="L3555" i="3"/>
  <c r="K3609" i="3"/>
  <c r="N3518" i="3"/>
  <c r="L3518" i="3"/>
  <c r="L3576" i="3"/>
  <c r="N3576" i="3"/>
  <c r="N3580" i="3"/>
  <c r="L3580" i="3"/>
  <c r="K3577" i="3"/>
  <c r="N3486" i="3"/>
  <c r="L3486" i="3"/>
  <c r="N3615" i="3"/>
  <c r="L3615" i="3"/>
  <c r="N3586" i="3"/>
  <c r="L3586" i="3"/>
  <c r="N3572" i="3"/>
  <c r="L3572" i="3"/>
  <c r="N3595" i="3"/>
  <c r="L3595" i="3"/>
  <c r="N3583" i="3"/>
  <c r="L3583" i="3"/>
  <c r="N3587" i="3"/>
  <c r="L3587" i="3"/>
  <c r="K3593" i="3"/>
  <c r="N3502" i="3"/>
  <c r="L3502" i="3"/>
  <c r="N3556" i="3"/>
  <c r="L3556" i="3"/>
  <c r="N3602" i="3"/>
  <c r="L3602" i="3"/>
  <c r="N3596" i="3"/>
  <c r="L3596" i="3"/>
  <c r="K3605" i="3"/>
  <c r="N3514" i="3"/>
  <c r="L3514" i="3"/>
  <c r="N3563" i="3"/>
  <c r="L3563" i="3"/>
  <c r="K3613" i="3"/>
  <c r="N3522" i="3"/>
  <c r="L3522" i="3"/>
  <c r="L3608" i="3"/>
  <c r="N3608" i="3"/>
  <c r="N3611" i="3"/>
  <c r="L3611" i="3"/>
  <c r="L3600" i="3"/>
  <c r="N3600" i="3"/>
  <c r="L3592" i="3"/>
  <c r="N3592" i="3"/>
  <c r="L3560" i="3"/>
  <c r="N3560" i="3"/>
  <c r="N3590" i="3"/>
  <c r="L3590" i="3"/>
  <c r="K3565" i="3"/>
  <c r="N3474" i="3"/>
  <c r="L3474" i="3"/>
  <c r="K3557" i="3"/>
  <c r="N3466" i="3"/>
  <c r="N3525" i="3" s="1"/>
  <c r="L3466" i="3"/>
  <c r="L3525" i="3" s="1"/>
  <c r="N3598" i="3"/>
  <c r="L3598" i="3"/>
  <c r="N3588" i="3"/>
  <c r="L3588" i="3"/>
  <c r="L3568" i="3"/>
  <c r="N3568" i="3"/>
  <c r="N3594" i="3"/>
  <c r="L3594" i="3"/>
  <c r="N3606" i="3"/>
  <c r="L3606" i="3"/>
  <c r="M3348" i="2"/>
  <c r="L3353" i="2"/>
  <c r="M3354" i="2" s="1"/>
  <c r="N3514" i="2"/>
  <c r="K3605" i="2"/>
  <c r="L3514" i="2"/>
  <c r="N3466" i="2"/>
  <c r="K3557" i="2"/>
  <c r="L3466" i="2"/>
  <c r="K3561" i="2"/>
  <c r="N3470" i="2"/>
  <c r="L3470" i="2"/>
  <c r="K3587" i="2"/>
  <c r="N3496" i="2"/>
  <c r="L3496" i="2"/>
  <c r="K3477" i="2"/>
  <c r="N3386" i="2"/>
  <c r="L3386" i="2"/>
  <c r="K3598" i="2"/>
  <c r="L3507" i="2"/>
  <c r="N3507" i="2"/>
  <c r="K3501" i="2"/>
  <c r="N3410" i="2"/>
  <c r="L3410" i="2"/>
  <c r="K3583" i="2"/>
  <c r="N3492" i="2"/>
  <c r="L3492" i="2"/>
  <c r="K3513" i="2"/>
  <c r="N3422" i="2"/>
  <c r="L3422" i="2"/>
  <c r="K3567" i="2"/>
  <c r="L3476" i="2"/>
  <c r="N3476" i="2"/>
  <c r="K3578" i="2"/>
  <c r="N3487" i="2"/>
  <c r="L3487" i="2"/>
  <c r="K3571" i="2"/>
  <c r="N3480" i="2"/>
  <c r="L3480" i="2"/>
  <c r="K3603" i="2"/>
  <c r="N3512" i="2"/>
  <c r="L3512" i="2"/>
  <c r="N3491" i="2"/>
  <c r="K3582" i="2"/>
  <c r="L3491" i="2"/>
  <c r="K3497" i="2"/>
  <c r="N3406" i="2"/>
  <c r="L3406" i="2"/>
  <c r="K3607" i="2"/>
  <c r="L3516" i="2"/>
  <c r="N3516" i="2"/>
  <c r="K3517" i="2"/>
  <c r="N3426" i="2"/>
  <c r="L3426" i="2"/>
  <c r="K3613" i="2"/>
  <c r="N3522" i="2"/>
  <c r="L3522" i="2"/>
  <c r="K3481" i="2"/>
  <c r="N3390" i="2"/>
  <c r="L3390" i="2"/>
  <c r="K3577" i="2"/>
  <c r="N3486" i="2"/>
  <c r="L3486" i="2"/>
  <c r="K3585" i="2"/>
  <c r="N3494" i="2"/>
  <c r="L3494" i="2"/>
  <c r="N3418" i="2"/>
  <c r="K3509" i="2"/>
  <c r="L3418" i="2"/>
  <c r="N3430" i="2"/>
  <c r="K3521" i="2"/>
  <c r="L3430" i="2"/>
  <c r="K3593" i="2"/>
  <c r="N3502" i="2"/>
  <c r="L3502" i="2"/>
  <c r="N3515" i="2"/>
  <c r="K3606" i="2"/>
  <c r="L3515" i="2"/>
  <c r="K3586" i="2"/>
  <c r="N3495" i="2"/>
  <c r="L3495" i="2"/>
  <c r="K3610" i="2"/>
  <c r="N3519" i="2"/>
  <c r="L3519" i="2"/>
  <c r="K3591" i="2"/>
  <c r="L3500" i="2"/>
  <c r="N3500" i="2"/>
  <c r="N3483" i="2"/>
  <c r="K3574" i="2"/>
  <c r="L3483" i="2"/>
  <c r="K3594" i="2"/>
  <c r="N3503" i="2"/>
  <c r="L3503" i="2"/>
  <c r="K3595" i="2"/>
  <c r="L3504" i="2"/>
  <c r="N3504" i="2"/>
  <c r="K3615" i="2"/>
  <c r="N3524" i="2"/>
  <c r="L3524" i="2"/>
  <c r="N3374" i="2"/>
  <c r="K3465" i="2"/>
  <c r="L3374" i="2"/>
  <c r="N3474" i="2"/>
  <c r="K3565" i="2"/>
  <c r="L3474" i="2"/>
  <c r="K3575" i="2"/>
  <c r="L3484" i="2"/>
  <c r="N3484" i="2"/>
  <c r="K3611" i="2"/>
  <c r="N3520" i="2"/>
  <c r="L3520" i="2"/>
  <c r="K3566" i="2"/>
  <c r="N3475" i="2"/>
  <c r="L3475" i="2"/>
  <c r="K3485" i="2"/>
  <c r="N3394" i="2"/>
  <c r="L3394" i="2"/>
  <c r="K3469" i="2"/>
  <c r="N3378" i="2"/>
  <c r="N3434" i="2" s="1"/>
  <c r="L3378" i="2"/>
  <c r="N3498" i="2"/>
  <c r="K3589" i="2"/>
  <c r="L3498" i="2"/>
  <c r="K3602" i="2"/>
  <c r="N3511" i="2"/>
  <c r="L3511" i="2"/>
  <c r="N3499" i="2"/>
  <c r="K3590" i="2"/>
  <c r="L3499" i="2"/>
  <c r="K3489" i="2"/>
  <c r="N3398" i="2"/>
  <c r="L3398" i="2"/>
  <c r="K3609" i="2"/>
  <c r="N3518" i="2"/>
  <c r="L3518" i="2"/>
  <c r="K3597" i="2"/>
  <c r="N3506" i="2"/>
  <c r="L3506" i="2"/>
  <c r="N3467" i="2"/>
  <c r="K3558" i="2"/>
  <c r="L3467" i="2"/>
  <c r="K3493" i="2"/>
  <c r="N3402" i="2"/>
  <c r="L3402" i="2"/>
  <c r="K3569" i="2"/>
  <c r="N3478" i="2"/>
  <c r="L3478" i="2"/>
  <c r="K3601" i="2"/>
  <c r="N3510" i="2"/>
  <c r="L3510" i="2"/>
  <c r="K3554" i="2"/>
  <c r="N3463" i="2"/>
  <c r="L3463" i="2"/>
  <c r="N3414" i="2"/>
  <c r="K3505" i="2"/>
  <c r="L3414" i="2"/>
  <c r="K3581" i="2"/>
  <c r="N3490" i="2"/>
  <c r="L3490" i="2"/>
  <c r="K3570" i="2"/>
  <c r="N3479" i="2"/>
  <c r="L3479" i="2"/>
  <c r="K3579" i="2"/>
  <c r="N3488" i="2"/>
  <c r="L3488" i="2"/>
  <c r="N3523" i="2"/>
  <c r="K3614" i="2"/>
  <c r="L3523" i="2"/>
  <c r="K3555" i="2"/>
  <c r="N3464" i="2"/>
  <c r="L3464" i="2"/>
  <c r="K3562" i="2"/>
  <c r="N3471" i="2"/>
  <c r="L3471" i="2"/>
  <c r="K3559" i="2"/>
  <c r="L3468" i="2"/>
  <c r="N3468" i="2"/>
  <c r="K3599" i="2"/>
  <c r="N3508" i="2"/>
  <c r="L3508" i="2"/>
  <c r="K3563" i="2"/>
  <c r="N3472" i="2"/>
  <c r="L3472" i="2"/>
  <c r="N3382" i="2"/>
  <c r="K3473" i="2"/>
  <c r="L3382" i="2"/>
  <c r="L3434" i="2" s="1"/>
  <c r="N3482" i="2"/>
  <c r="K3573" i="2"/>
  <c r="L3482" i="2"/>
  <c r="M3348" i="1"/>
  <c r="L3353" i="1"/>
  <c r="M3354" i="1" s="1"/>
  <c r="N3596" i="1"/>
  <c r="L3596" i="1"/>
  <c r="K3482" i="1"/>
  <c r="N3391" i="1"/>
  <c r="L3391" i="1"/>
  <c r="K3598" i="1"/>
  <c r="N3507" i="1"/>
  <c r="L3507" i="1"/>
  <c r="K3582" i="1"/>
  <c r="N3491" i="1"/>
  <c r="L3491" i="1"/>
  <c r="K3494" i="1"/>
  <c r="N3403" i="1"/>
  <c r="L3403" i="1"/>
  <c r="K3615" i="1"/>
  <c r="N3524" i="1"/>
  <c r="L3524" i="1"/>
  <c r="N3604" i="1"/>
  <c r="L3604" i="1"/>
  <c r="K3614" i="1"/>
  <c r="N3523" i="1"/>
  <c r="L3523" i="1"/>
  <c r="N3612" i="1"/>
  <c r="L3612" i="1"/>
  <c r="L3564" i="1"/>
  <c r="N3564" i="1"/>
  <c r="K3498" i="1"/>
  <c r="N3407" i="1"/>
  <c r="L3407" i="1"/>
  <c r="K3502" i="1"/>
  <c r="N3411" i="1"/>
  <c r="L3411" i="1"/>
  <c r="K3563" i="1"/>
  <c r="N3472" i="1"/>
  <c r="L3472" i="1"/>
  <c r="K3571" i="1"/>
  <c r="N3480" i="1"/>
  <c r="L3480" i="1"/>
  <c r="N3568" i="1"/>
  <c r="L3568" i="1"/>
  <c r="K3566" i="1"/>
  <c r="N3475" i="1"/>
  <c r="L3475" i="1"/>
  <c r="K3583" i="1"/>
  <c r="N3492" i="1"/>
  <c r="L3492" i="1"/>
  <c r="N3600" i="1"/>
  <c r="L3600" i="1"/>
  <c r="K3567" i="1"/>
  <c r="N3476" i="1"/>
  <c r="L3476" i="1"/>
  <c r="K3579" i="1"/>
  <c r="N3488" i="1"/>
  <c r="L3488" i="1"/>
  <c r="N3560" i="1"/>
  <c r="L3560" i="1"/>
  <c r="K3611" i="1"/>
  <c r="N3520" i="1"/>
  <c r="L3520" i="1"/>
  <c r="K3603" i="1"/>
  <c r="N3512" i="1"/>
  <c r="L3512" i="1"/>
  <c r="K3522" i="1"/>
  <c r="N3431" i="1"/>
  <c r="L3431" i="1"/>
  <c r="K3602" i="1"/>
  <c r="L3511" i="1"/>
  <c r="N3511" i="1"/>
  <c r="L3580" i="1"/>
  <c r="N3580" i="1"/>
  <c r="N3576" i="1"/>
  <c r="L3576" i="1"/>
  <c r="K3591" i="1"/>
  <c r="N3500" i="1"/>
  <c r="L3500" i="1"/>
  <c r="K3514" i="1"/>
  <c r="N3423" i="1"/>
  <c r="L3423" i="1"/>
  <c r="K3599" i="1"/>
  <c r="N3508" i="1"/>
  <c r="L3508" i="1"/>
  <c r="K3466" i="1"/>
  <c r="N3375" i="1"/>
  <c r="N3434" i="1" s="1"/>
  <c r="L3375" i="1"/>
  <c r="L3434" i="1" s="1"/>
  <c r="K3574" i="1"/>
  <c r="L3483" i="1"/>
  <c r="N3483" i="1"/>
  <c r="K3486" i="1"/>
  <c r="N3395" i="1"/>
  <c r="L3395" i="1"/>
  <c r="K3606" i="1"/>
  <c r="N3515" i="1"/>
  <c r="L3515" i="1"/>
  <c r="N3584" i="1"/>
  <c r="L3584" i="1"/>
  <c r="K3518" i="1"/>
  <c r="N3427" i="1"/>
  <c r="L3427" i="1"/>
  <c r="K3594" i="1"/>
  <c r="L3503" i="1"/>
  <c r="N3503" i="1"/>
  <c r="K3587" i="1"/>
  <c r="N3496" i="1"/>
  <c r="L3496" i="1"/>
  <c r="K3559" i="1"/>
  <c r="N3468" i="1"/>
  <c r="L3468" i="1"/>
  <c r="K3558" i="1"/>
  <c r="N3467" i="1"/>
  <c r="L3467" i="1"/>
  <c r="N3495" i="1"/>
  <c r="L3495" i="1"/>
  <c r="K3586" i="1"/>
  <c r="K3490" i="1"/>
  <c r="N3399" i="1"/>
  <c r="L3399" i="1"/>
  <c r="L3471" i="1"/>
  <c r="N3471" i="1"/>
  <c r="K3562" i="1"/>
  <c r="K3506" i="1"/>
  <c r="N3415" i="1"/>
  <c r="L3415" i="1"/>
  <c r="K3478" i="1"/>
  <c r="N3387" i="1"/>
  <c r="L3387" i="1"/>
  <c r="K3595" i="1"/>
  <c r="N3504" i="1"/>
  <c r="L3504" i="1"/>
  <c r="K3470" i="1"/>
  <c r="N3379" i="1"/>
  <c r="L3379" i="1"/>
  <c r="L3556" i="1"/>
  <c r="N3556" i="1"/>
  <c r="K3554" i="1"/>
  <c r="N3463" i="1"/>
  <c r="L3463" i="1"/>
  <c r="N3592" i="1"/>
  <c r="L3592" i="1"/>
  <c r="K3555" i="1"/>
  <c r="N3464" i="1"/>
  <c r="L3464" i="1"/>
  <c r="K3607" i="1"/>
  <c r="N3516" i="1"/>
  <c r="L3516" i="1"/>
  <c r="K3510" i="1"/>
  <c r="N3419" i="1"/>
  <c r="L3419" i="1"/>
  <c r="N3608" i="1"/>
  <c r="L3608" i="1"/>
  <c r="K3474" i="1"/>
  <c r="N3383" i="1"/>
  <c r="L3383" i="1"/>
  <c r="K3610" i="1"/>
  <c r="L3519" i="1"/>
  <c r="N3519" i="1"/>
  <c r="K3575" i="1"/>
  <c r="N3484" i="1"/>
  <c r="L3484" i="1"/>
  <c r="L3487" i="1"/>
  <c r="K3578" i="1"/>
  <c r="N3487" i="1"/>
  <c r="K3590" i="1"/>
  <c r="N3499" i="1"/>
  <c r="L3499" i="1"/>
  <c r="K3570" i="1"/>
  <c r="N3479" i="1"/>
  <c r="L3479" i="1"/>
  <c r="L3588" i="1"/>
  <c r="N3588" i="1"/>
  <c r="L3572" i="1"/>
  <c r="N3572" i="1"/>
  <c r="L3626" i="4" l="1"/>
  <c r="M3627" i="4" s="1"/>
  <c r="M3621" i="4"/>
  <c r="M3530" i="3"/>
  <c r="L3535" i="3"/>
  <c r="M3536" i="3" s="1"/>
  <c r="N3589" i="3"/>
  <c r="L3589" i="3"/>
  <c r="N3557" i="3"/>
  <c r="N3616" i="3" s="1"/>
  <c r="L3557" i="3"/>
  <c r="L3616" i="3" s="1"/>
  <c r="N3593" i="3"/>
  <c r="L3593" i="3"/>
  <c r="N3569" i="3"/>
  <c r="L3569" i="3"/>
  <c r="N3561" i="3"/>
  <c r="L3561" i="3"/>
  <c r="N3601" i="3"/>
  <c r="L3601" i="3"/>
  <c r="N3613" i="3"/>
  <c r="L3613" i="3"/>
  <c r="N3573" i="3"/>
  <c r="L3573" i="3"/>
  <c r="N3585" i="3"/>
  <c r="L3585" i="3"/>
  <c r="N3565" i="3"/>
  <c r="L3565" i="3"/>
  <c r="N3605" i="3"/>
  <c r="L3605" i="3"/>
  <c r="N3577" i="3"/>
  <c r="L3577" i="3"/>
  <c r="N3609" i="3"/>
  <c r="L3609" i="3"/>
  <c r="N3581" i="3"/>
  <c r="L3581" i="3"/>
  <c r="N3597" i="3"/>
  <c r="L3597" i="3"/>
  <c r="M3439" i="2"/>
  <c r="L3444" i="2"/>
  <c r="M3445" i="2" s="1"/>
  <c r="N3554" i="2"/>
  <c r="L3554" i="2"/>
  <c r="N3593" i="2"/>
  <c r="L3593" i="2"/>
  <c r="N3577" i="2"/>
  <c r="L3577" i="2"/>
  <c r="N3571" i="2"/>
  <c r="L3571" i="2"/>
  <c r="N3583" i="2"/>
  <c r="L3583" i="2"/>
  <c r="N3587" i="2"/>
  <c r="L3587" i="2"/>
  <c r="N3605" i="2"/>
  <c r="L3605" i="2"/>
  <c r="N3599" i="2"/>
  <c r="L3599" i="2"/>
  <c r="K3584" i="2"/>
  <c r="N3493" i="2"/>
  <c r="L3493" i="2"/>
  <c r="K3580" i="2"/>
  <c r="N3489" i="2"/>
  <c r="L3489" i="2"/>
  <c r="N3589" i="2"/>
  <c r="L3589" i="2"/>
  <c r="K3560" i="2"/>
  <c r="N3469" i="2"/>
  <c r="L3469" i="2"/>
  <c r="N3575" i="2"/>
  <c r="L3575" i="2"/>
  <c r="N3595" i="2"/>
  <c r="L3595" i="2"/>
  <c r="N3594" i="2"/>
  <c r="L3594" i="2"/>
  <c r="N3586" i="2"/>
  <c r="L3586" i="2"/>
  <c r="K3600" i="2"/>
  <c r="N3509" i="2"/>
  <c r="L3509" i="2"/>
  <c r="N3585" i="2"/>
  <c r="L3585" i="2"/>
  <c r="K3608" i="2"/>
  <c r="N3517" i="2"/>
  <c r="L3517" i="2"/>
  <c r="N3582" i="2"/>
  <c r="L3582" i="2"/>
  <c r="N3603" i="2"/>
  <c r="L3603" i="2"/>
  <c r="K3604" i="2"/>
  <c r="N3513" i="2"/>
  <c r="L3513" i="2"/>
  <c r="K3568" i="2"/>
  <c r="N3477" i="2"/>
  <c r="L3477" i="2"/>
  <c r="N3557" i="2"/>
  <c r="L3557" i="2"/>
  <c r="N3614" i="2"/>
  <c r="L3614" i="2"/>
  <c r="N3563" i="2"/>
  <c r="L3563" i="2"/>
  <c r="N3555" i="2"/>
  <c r="L3555" i="2"/>
  <c r="N3609" i="2"/>
  <c r="L3609" i="2"/>
  <c r="N3611" i="2"/>
  <c r="L3611" i="2"/>
  <c r="K3556" i="2"/>
  <c r="N3465" i="2"/>
  <c r="L3465" i="2"/>
  <c r="N3615" i="2"/>
  <c r="L3615" i="2"/>
  <c r="N3610" i="2"/>
  <c r="L3610" i="2"/>
  <c r="K3612" i="2"/>
  <c r="N3521" i="2"/>
  <c r="L3521" i="2"/>
  <c r="N3613" i="2"/>
  <c r="L3613" i="2"/>
  <c r="N3567" i="2"/>
  <c r="L3567" i="2"/>
  <c r="N3598" i="2"/>
  <c r="L3598" i="2"/>
  <c r="N3559" i="2"/>
  <c r="L3559" i="2"/>
  <c r="N3579" i="2"/>
  <c r="L3579" i="2"/>
  <c r="K3596" i="2"/>
  <c r="N3505" i="2"/>
  <c r="L3505" i="2"/>
  <c r="K3576" i="2"/>
  <c r="N3485" i="2"/>
  <c r="L3485" i="2"/>
  <c r="N3606" i="2"/>
  <c r="L3606" i="2"/>
  <c r="N3607" i="2"/>
  <c r="L3607" i="2"/>
  <c r="K3564" i="2"/>
  <c r="N3473" i="2"/>
  <c r="L3473" i="2"/>
  <c r="N3581" i="2"/>
  <c r="L3581" i="2"/>
  <c r="N3569" i="2"/>
  <c r="L3569" i="2"/>
  <c r="N3573" i="2"/>
  <c r="L3573" i="2"/>
  <c r="N3562" i="2"/>
  <c r="L3562" i="2"/>
  <c r="N3570" i="2"/>
  <c r="L3570" i="2"/>
  <c r="N3601" i="2"/>
  <c r="L3601" i="2"/>
  <c r="N3558" i="2"/>
  <c r="L3558" i="2"/>
  <c r="N3597" i="2"/>
  <c r="L3597" i="2"/>
  <c r="N3590" i="2"/>
  <c r="L3590" i="2"/>
  <c r="N3602" i="2"/>
  <c r="L3602" i="2"/>
  <c r="N3566" i="2"/>
  <c r="L3566" i="2"/>
  <c r="N3565" i="2"/>
  <c r="L3565" i="2"/>
  <c r="N3574" i="2"/>
  <c r="L3574" i="2"/>
  <c r="N3591" i="2"/>
  <c r="L3591" i="2"/>
  <c r="K3572" i="2"/>
  <c r="N3481" i="2"/>
  <c r="N3525" i="2" s="1"/>
  <c r="L3481" i="2"/>
  <c r="L3525" i="2" s="1"/>
  <c r="K3588" i="2"/>
  <c r="N3497" i="2"/>
  <c r="L3497" i="2"/>
  <c r="N3578" i="2"/>
  <c r="L3578" i="2"/>
  <c r="K3592" i="2"/>
  <c r="N3501" i="2"/>
  <c r="L3501" i="2"/>
  <c r="N3561" i="2"/>
  <c r="L3561" i="2"/>
  <c r="M3439" i="1"/>
  <c r="L3444" i="1"/>
  <c r="M3445" i="1" s="1"/>
  <c r="N3578" i="1"/>
  <c r="L3578" i="1"/>
  <c r="N3575" i="1"/>
  <c r="L3575" i="1"/>
  <c r="K3597" i="1"/>
  <c r="N3506" i="1"/>
  <c r="L3506" i="1"/>
  <c r="N3558" i="1"/>
  <c r="L3558" i="1"/>
  <c r="K3609" i="1"/>
  <c r="N3518" i="1"/>
  <c r="L3518" i="1"/>
  <c r="N3486" i="1"/>
  <c r="K3577" i="1"/>
  <c r="L3486" i="1"/>
  <c r="N3591" i="1"/>
  <c r="L3591" i="1"/>
  <c r="L3611" i="1"/>
  <c r="N3611" i="1"/>
  <c r="N3567" i="1"/>
  <c r="L3567" i="1"/>
  <c r="N3566" i="1"/>
  <c r="L3566" i="1"/>
  <c r="N3502" i="1"/>
  <c r="K3593" i="1"/>
  <c r="L3502" i="1"/>
  <c r="N3598" i="1"/>
  <c r="L3598" i="1"/>
  <c r="N3555" i="1"/>
  <c r="L3555" i="1"/>
  <c r="K3569" i="1"/>
  <c r="N3478" i="1"/>
  <c r="L3478" i="1"/>
  <c r="N3562" i="1"/>
  <c r="L3562" i="1"/>
  <c r="N3594" i="1"/>
  <c r="L3594" i="1"/>
  <c r="N3606" i="1"/>
  <c r="L3606" i="1"/>
  <c r="N3514" i="1"/>
  <c r="K3605" i="1"/>
  <c r="L3514" i="1"/>
  <c r="L3603" i="1"/>
  <c r="N3603" i="1"/>
  <c r="N3579" i="1"/>
  <c r="L3579" i="1"/>
  <c r="N3583" i="1"/>
  <c r="L3583" i="1"/>
  <c r="N3563" i="1"/>
  <c r="L3563" i="1"/>
  <c r="N3582" i="1"/>
  <c r="L3582" i="1"/>
  <c r="N3590" i="1"/>
  <c r="L3590" i="1"/>
  <c r="K3565" i="1"/>
  <c r="N3474" i="1"/>
  <c r="L3474" i="1"/>
  <c r="L3607" i="1"/>
  <c r="N3607" i="1"/>
  <c r="N3554" i="1"/>
  <c r="L3554" i="1"/>
  <c r="L3595" i="1"/>
  <c r="N3595" i="1"/>
  <c r="K3581" i="1"/>
  <c r="L3490" i="1"/>
  <c r="N3490" i="1"/>
  <c r="N3587" i="1"/>
  <c r="L3587" i="1"/>
  <c r="L3599" i="1"/>
  <c r="N3599" i="1"/>
  <c r="K3613" i="1"/>
  <c r="N3522" i="1"/>
  <c r="L3522" i="1"/>
  <c r="N3571" i="1"/>
  <c r="L3571" i="1"/>
  <c r="N3614" i="1"/>
  <c r="L3614" i="1"/>
  <c r="K3585" i="1"/>
  <c r="N3494" i="1"/>
  <c r="L3494" i="1"/>
  <c r="N3570" i="1"/>
  <c r="L3570" i="1"/>
  <c r="N3610" i="1"/>
  <c r="L3610" i="1"/>
  <c r="K3601" i="1"/>
  <c r="N3510" i="1"/>
  <c r="L3510" i="1"/>
  <c r="N3470" i="1"/>
  <c r="K3561" i="1"/>
  <c r="L3470" i="1"/>
  <c r="N3586" i="1"/>
  <c r="L3586" i="1"/>
  <c r="N3559" i="1"/>
  <c r="L3559" i="1"/>
  <c r="N3574" i="1"/>
  <c r="L3574" i="1"/>
  <c r="K3557" i="1"/>
  <c r="N3466" i="1"/>
  <c r="N3525" i="1" s="1"/>
  <c r="L3466" i="1"/>
  <c r="L3525" i="1" s="1"/>
  <c r="N3602" i="1"/>
  <c r="L3602" i="1"/>
  <c r="K3589" i="1"/>
  <c r="N3498" i="1"/>
  <c r="L3498" i="1"/>
  <c r="N3615" i="1"/>
  <c r="L3615" i="1"/>
  <c r="K3573" i="1"/>
  <c r="N3482" i="1"/>
  <c r="L3482" i="1"/>
  <c r="L3626" i="3" l="1"/>
  <c r="M3627" i="3" s="1"/>
  <c r="M3621" i="3"/>
  <c r="M3530" i="2"/>
  <c r="L3535" i="2"/>
  <c r="M3536" i="2" s="1"/>
  <c r="L3592" i="2"/>
  <c r="N3592" i="2"/>
  <c r="N3572" i="2"/>
  <c r="L3572" i="2"/>
  <c r="N3564" i="2"/>
  <c r="L3564" i="2"/>
  <c r="L3608" i="2"/>
  <c r="N3608" i="2"/>
  <c r="L3560" i="2"/>
  <c r="N3560" i="2"/>
  <c r="L3584" i="2"/>
  <c r="N3584" i="2"/>
  <c r="N3616" i="2"/>
  <c r="L3576" i="2"/>
  <c r="N3576" i="2"/>
  <c r="N3612" i="2"/>
  <c r="L3612" i="2"/>
  <c r="N3588" i="2"/>
  <c r="L3588" i="2"/>
  <c r="N3604" i="2"/>
  <c r="L3604" i="2"/>
  <c r="L3600" i="2"/>
  <c r="N3600" i="2"/>
  <c r="N3580" i="2"/>
  <c r="L3580" i="2"/>
  <c r="N3596" i="2"/>
  <c r="L3596" i="2"/>
  <c r="N3556" i="2"/>
  <c r="L3556" i="2"/>
  <c r="L3616" i="2" s="1"/>
  <c r="L3568" i="2"/>
  <c r="N3568" i="2"/>
  <c r="M3530" i="1"/>
  <c r="L3535" i="1"/>
  <c r="M3536" i="1" s="1"/>
  <c r="N3581" i="1"/>
  <c r="L3581" i="1"/>
  <c r="N3593" i="1"/>
  <c r="L3593" i="1"/>
  <c r="N3597" i="1"/>
  <c r="L3597" i="1"/>
  <c r="N3573" i="1"/>
  <c r="L3573" i="1"/>
  <c r="N3613" i="1"/>
  <c r="L3613" i="1"/>
  <c r="N3565" i="1"/>
  <c r="L3565" i="1"/>
  <c r="N3569" i="1"/>
  <c r="L3569" i="1"/>
  <c r="N3589" i="1"/>
  <c r="L3589" i="1"/>
  <c r="N3585" i="1"/>
  <c r="L3585" i="1"/>
  <c r="N3557" i="1"/>
  <c r="N3616" i="1" s="1"/>
  <c r="L3557" i="1"/>
  <c r="N3561" i="1"/>
  <c r="L3561" i="1"/>
  <c r="N3601" i="1"/>
  <c r="L3601" i="1"/>
  <c r="L3616" i="1"/>
  <c r="N3605" i="1"/>
  <c r="L3605" i="1"/>
  <c r="N3577" i="1"/>
  <c r="L3577" i="1"/>
  <c r="N3609" i="1"/>
  <c r="L3609" i="1"/>
  <c r="L3626" i="2" l="1"/>
  <c r="M3627" i="2" s="1"/>
  <c r="M3621" i="2"/>
  <c r="L3626" i="1"/>
  <c r="M3627" i="1" s="1"/>
  <c r="M3621" i="1"/>
</calcChain>
</file>

<file path=xl/sharedStrings.xml><?xml version="1.0" encoding="utf-8"?>
<sst xmlns="http://schemas.openxmlformats.org/spreadsheetml/2006/main" count="23560" uniqueCount="150">
  <si>
    <t>Mumtaz Brothers</t>
  </si>
  <si>
    <t>Name</t>
  </si>
  <si>
    <t>Ashfaq</t>
  </si>
  <si>
    <t>Date</t>
  </si>
  <si>
    <t>STOCK REPORT</t>
  </si>
  <si>
    <t>Date:</t>
  </si>
  <si>
    <t>Issue</t>
  </si>
  <si>
    <t>Return</t>
  </si>
  <si>
    <t>MR-SR</t>
  </si>
  <si>
    <t>Sale</t>
  </si>
  <si>
    <t>Rate</t>
  </si>
  <si>
    <t>CP</t>
  </si>
  <si>
    <t>MR</t>
  </si>
  <si>
    <t xml:space="preserve">STOCK </t>
  </si>
  <si>
    <t>STOCK RECEIVED</t>
  </si>
  <si>
    <t>Replace</t>
  </si>
  <si>
    <t>Brands</t>
  </si>
  <si>
    <t>Wt/gms</t>
  </si>
  <si>
    <t>Packing</t>
  </si>
  <si>
    <t>Ctn</t>
  </si>
  <si>
    <t>Pcs</t>
  </si>
  <si>
    <t>Rs</t>
  </si>
  <si>
    <t>Amount</t>
  </si>
  <si>
    <t>DIFF</t>
  </si>
  <si>
    <t>OPNING</t>
  </si>
  <si>
    <t>CTN</t>
  </si>
  <si>
    <t>CLOSING</t>
  </si>
  <si>
    <t>PSC</t>
  </si>
  <si>
    <t>STOCK VALUE</t>
  </si>
  <si>
    <t>VALUE</t>
  </si>
  <si>
    <t>ISSUE</t>
  </si>
  <si>
    <t>W HOUSE</t>
  </si>
  <si>
    <t>DAMAGE</t>
  </si>
  <si>
    <t>TOTAL</t>
  </si>
  <si>
    <t>DSR ON</t>
  </si>
  <si>
    <t>Adams Cheddar 200 gm</t>
  </si>
  <si>
    <t>200gm</t>
  </si>
  <si>
    <t>Adams Cheddar 400 gm</t>
  </si>
  <si>
    <t>400gm</t>
  </si>
  <si>
    <t>Adams Cheddar  907 gm</t>
  </si>
  <si>
    <t>907gm</t>
  </si>
  <si>
    <t>Adams Cheddar 2 Kg</t>
  </si>
  <si>
    <t>2Kg</t>
  </si>
  <si>
    <t xml:space="preserve"> Adams  Mozzrella Cheese 200 gm</t>
  </si>
  <si>
    <t xml:space="preserve"> Adams  Mozzrella Cheese 400 gm</t>
  </si>
  <si>
    <t xml:space="preserve"> Adams Buffalo Mozz 200 gm</t>
  </si>
  <si>
    <t>Adams Buffalo Mozz 400 gm</t>
  </si>
  <si>
    <t>Adams Buffalo Mozz 2 KG</t>
  </si>
  <si>
    <t>2KG</t>
  </si>
  <si>
    <t>Adams Pizza Cheese 200 Gm</t>
  </si>
  <si>
    <t>200Gm</t>
  </si>
  <si>
    <t>Adams Pizza Cheese 400 Gm</t>
  </si>
  <si>
    <t>400Gm</t>
  </si>
  <si>
    <t>Adams Pizza Cheese 2 KG</t>
  </si>
  <si>
    <t>Adams Single Cheese Slice 200 Gm</t>
  </si>
  <si>
    <t>Adams Single Cheese Slice 1 KG</t>
  </si>
  <si>
    <t>1KG</t>
  </si>
  <si>
    <t>Adams Burger Cheese Slice 200 Gm</t>
  </si>
  <si>
    <t>Adams Burger Cheese Slice 1 Kg</t>
  </si>
  <si>
    <t>1Kg</t>
  </si>
  <si>
    <t>Adams Chilli Cheese 200 Gm</t>
  </si>
  <si>
    <t>Adams Diet Cheese 200 Gm</t>
  </si>
  <si>
    <t>Adams Cottage Cheese 200 Gm</t>
  </si>
  <si>
    <t xml:space="preserve"> Adams Mozzarella Single 200 Gm</t>
  </si>
  <si>
    <t>ADAM'S TOAST CHEESE SLICES 200GM</t>
  </si>
  <si>
    <t>200GM</t>
  </si>
  <si>
    <t>ADAM'S SANDWICH CHEESE SLICES 200GM</t>
  </si>
  <si>
    <t>Amson Yoghurt 1 Kg</t>
  </si>
  <si>
    <t>Amson Yoghurt 1/2 Kg</t>
  </si>
  <si>
    <t>Adams Yoghurt  Plain 400 Gm</t>
  </si>
  <si>
    <t>Adams Yoghurt Plain 200 Gm</t>
  </si>
  <si>
    <t>Adams Mint Raita 200 Gm</t>
  </si>
  <si>
    <t>Adams Zeera Raita 200 Gm</t>
  </si>
  <si>
    <t>Adams Zeera Raita 80 Gm</t>
  </si>
  <si>
    <t>80Gm</t>
  </si>
  <si>
    <t>Adams Salted Butter 50 Gm</t>
  </si>
  <si>
    <t>50Gm</t>
  </si>
  <si>
    <t>Adams Salted Butter  100 Gm</t>
  </si>
  <si>
    <t>100Gm</t>
  </si>
  <si>
    <t xml:space="preserve"> Adams  Salted Butter200 Gm</t>
  </si>
  <si>
    <t>Adams White Butter 1 Kg</t>
  </si>
  <si>
    <t>Adams Desi Ghee 500 Gm</t>
  </si>
  <si>
    <t>500Gm</t>
  </si>
  <si>
    <t>Adams Desi Ghee  1 Kg</t>
  </si>
  <si>
    <t>Adams Desi Ghee 2.5 Kg</t>
  </si>
  <si>
    <t>5Kg</t>
  </si>
  <si>
    <t>Adams Sweet Lassi 225 Ml</t>
  </si>
  <si>
    <t>225Ml</t>
  </si>
  <si>
    <t>Adams Salted Lassi 225 Ml</t>
  </si>
  <si>
    <t>Adams Pasteurized Milk Pouch 1 Liter</t>
  </si>
  <si>
    <t>Unbranded Adams Cheddar 2 Kg</t>
  </si>
  <si>
    <t>Unbranded Adams Buffalo Mozzarella 2kG</t>
  </si>
  <si>
    <t>Unbranded Adams Pizza Cheese 2 Kg</t>
  </si>
  <si>
    <t>Unbranded Adams Slice Cheese 1 KG</t>
  </si>
  <si>
    <t>Unbranded Adams Burger Slice Cheese 1 Kg</t>
  </si>
  <si>
    <t>Unbranded Kaas Cheddar Cheese 2KG</t>
  </si>
  <si>
    <t>Unbranded Kaas Mozzarella 2 KG</t>
  </si>
  <si>
    <t>Unbranded Kaas Slice Cheese I Kg</t>
  </si>
  <si>
    <t>Unbranded Burger Slice Cheese (Kaas) 1 Kg</t>
  </si>
  <si>
    <t>UB Mix (Cheddar/D. Mozzarella) 2Kg</t>
  </si>
  <si>
    <t>UB Mix (D. Mozzarella-70/Cheddar-30) 2Kg</t>
  </si>
  <si>
    <t>Unbranded Danish Mozzeralla (A) 2 KG</t>
  </si>
  <si>
    <t>Adams Burger Cheese 2 Kg</t>
  </si>
  <si>
    <t>Unbranded White Butter 1 KG</t>
  </si>
  <si>
    <t>UB Mix(D. Mozzarella) 2 Kg</t>
  </si>
  <si>
    <t>Adams Yoghurt Plain 80 Gm</t>
  </si>
  <si>
    <t>G.TOTAL</t>
  </si>
  <si>
    <t xml:space="preserve">NET </t>
  </si>
  <si>
    <t>SALES TODAY</t>
  </si>
  <si>
    <t>MUMTAZ TRADERS</t>
  </si>
  <si>
    <t>GST</t>
  </si>
  <si>
    <t>ANY</t>
  </si>
  <si>
    <t xml:space="preserve">Bill </t>
  </si>
  <si>
    <t>RECOVRY</t>
  </si>
  <si>
    <t>Net Sale</t>
  </si>
  <si>
    <t>Credit Cheques Detail</t>
  </si>
  <si>
    <t>Credit Bills Detail</t>
  </si>
  <si>
    <t>Recovery Detail</t>
  </si>
  <si>
    <t>CHQ NO</t>
  </si>
  <si>
    <t>Party Name</t>
  </si>
  <si>
    <t>Due Date</t>
  </si>
  <si>
    <t>Total</t>
  </si>
  <si>
    <t>Iftikhar</t>
  </si>
  <si>
    <t>T,O</t>
  </si>
  <si>
    <t>QTY DIS</t>
  </si>
  <si>
    <t>MB</t>
  </si>
  <si>
    <t>MEGA</t>
  </si>
  <si>
    <t>Bilal</t>
  </si>
  <si>
    <t>Noman</t>
  </si>
  <si>
    <t>Hassan</t>
  </si>
  <si>
    <t>Ahmad Zia</t>
  </si>
  <si>
    <t>Waseem</t>
  </si>
  <si>
    <t>Irfan</t>
  </si>
  <si>
    <t>Zaigham</t>
  </si>
  <si>
    <t>Islam</t>
  </si>
  <si>
    <t xml:space="preserve">Waqas </t>
  </si>
  <si>
    <t>Tahir</t>
  </si>
  <si>
    <t>Umair</t>
  </si>
  <si>
    <t>Inam</t>
  </si>
  <si>
    <t>Waqas Anwar</t>
  </si>
  <si>
    <t>Ramzan</t>
  </si>
  <si>
    <t>Ahmad</t>
  </si>
  <si>
    <t>Ibrar</t>
  </si>
  <si>
    <t>Nasir</t>
  </si>
  <si>
    <t>Imran</t>
  </si>
  <si>
    <t>Awais</t>
  </si>
  <si>
    <t>Bilal GT</t>
  </si>
  <si>
    <t>Ghose</t>
  </si>
  <si>
    <t>Freshly</t>
  </si>
  <si>
    <t>WHT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</si>
</sst>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;@"/>
    <numFmt numFmtId="165" formatCode="[$-F800]dddd\,\ mmmm\ dd\,\ yyyy"/>
    <numFmt numFmtId="166" formatCode="_(* #,##0_);_(* \(#,##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Book Antiqua"/>
      <family val="1"/>
    </font>
    <font>
      <sz val="14"/>
      <color theme="1"/>
      <name val="Book Antiqua"/>
      <family val="1"/>
    </font>
    <font>
      <b/>
      <sz val="14"/>
      <color rgb="FFFF0000"/>
      <name val="Book Antiqua"/>
      <family val="1"/>
    </font>
    <font>
      <b/>
      <sz val="14"/>
      <name val="Book Antiqua"/>
      <family val="1"/>
    </font>
    <font>
      <sz val="14"/>
      <name val="Book Antiqua"/>
      <family val="1"/>
    </font>
    <font>
      <b/>
      <sz val="14"/>
      <color theme="1" tint="4.9989318521683403E-2"/>
      <name val="Book Antiqua"/>
      <family val="1"/>
    </font>
    <font>
      <sz val="14"/>
      <color rgb="FFFF0000"/>
      <name val="Book Antiqua"/>
      <family val="1"/>
    </font>
    <font>
      <sz val="11"/>
      <color theme="1"/>
      <name val="Book Antiqua"/>
      <family val="1"/>
    </font>
    <font>
      <b/>
      <sz val="11"/>
      <color theme="1"/>
      <name val="Book Antiqua"/>
      <family val="1"/>
    </font>
    <font>
      <b/>
      <sz val="18"/>
      <color theme="1"/>
      <name val="Book Antiqua"/>
      <family val="1"/>
    </font>
    <font>
      <b/>
      <sz val="24"/>
      <color theme="1"/>
      <name val="Book Antiqua"/>
      <family val="1"/>
    </font>
    <font>
      <sz val="24"/>
      <color theme="1"/>
      <name val="Book Antiqua"/>
      <family val="1"/>
    </font>
    <font>
      <b/>
      <sz val="12"/>
      <color theme="1"/>
      <name val="Book Antiqua"/>
      <family val="1"/>
    </font>
    <font>
      <sz val="12"/>
      <color theme="1"/>
      <name val="Book Antiqua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6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 vertical="center"/>
    </xf>
    <xf numFmtId="2" fontId="3" fillId="2" borderId="0" xfId="0" applyNumberFormat="1" applyFont="1" applyFill="1"/>
    <xf numFmtId="164" fontId="3" fillId="2" borderId="0" xfId="0" applyNumberFormat="1" applyFont="1" applyFill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5" xfId="0" applyFont="1" applyFill="1" applyBorder="1"/>
    <xf numFmtId="0" fontId="2" fillId="2" borderId="5" xfId="0" applyFont="1" applyFill="1" applyBorder="1"/>
    <xf numFmtId="0" fontId="2" fillId="2" borderId="5" xfId="0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5" fillId="3" borderId="5" xfId="0" applyFont="1" applyFill="1" applyBorder="1"/>
    <xf numFmtId="0" fontId="5" fillId="3" borderId="5" xfId="0" applyFont="1" applyFill="1" applyBorder="1" applyAlignment="1">
      <alignment horizontal="center"/>
    </xf>
    <xf numFmtId="1" fontId="3" fillId="3" borderId="5" xfId="0" applyNumberFormat="1" applyFont="1" applyFill="1" applyBorder="1" applyAlignment="1">
      <alignment horizontal="center" vertical="center"/>
    </xf>
    <xf numFmtId="0" fontId="6" fillId="3" borderId="5" xfId="0" applyFont="1" applyFill="1" applyBorder="1" applyAlignment="1">
      <alignment vertical="center"/>
    </xf>
    <xf numFmtId="2" fontId="5" fillId="3" borderId="5" xfId="0" applyNumberFormat="1" applyFont="1" applyFill="1" applyBorder="1"/>
    <xf numFmtId="0" fontId="6" fillId="3" borderId="5" xfId="0" applyFont="1" applyFill="1" applyBorder="1"/>
    <xf numFmtId="2" fontId="7" fillId="3" borderId="5" xfId="0" applyNumberFormat="1" applyFont="1" applyFill="1" applyBorder="1"/>
    <xf numFmtId="1" fontId="6" fillId="3" borderId="5" xfId="0" applyNumberFormat="1" applyFont="1" applyFill="1" applyBorder="1"/>
    <xf numFmtId="1" fontId="6" fillId="2" borderId="5" xfId="0" applyNumberFormat="1" applyFont="1" applyFill="1" applyBorder="1"/>
    <xf numFmtId="0" fontId="6" fillId="2" borderId="0" xfId="0" applyFont="1" applyFill="1"/>
    <xf numFmtId="1" fontId="5" fillId="2" borderId="5" xfId="0" applyNumberFormat="1" applyFont="1" applyFill="1" applyBorder="1" applyAlignment="1">
      <alignment horizontal="center" vertical="center"/>
    </xf>
    <xf numFmtId="2" fontId="5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2" fontId="5" fillId="2" borderId="5" xfId="0" applyNumberFormat="1" applyFont="1" applyFill="1" applyBorder="1"/>
    <xf numFmtId="2" fontId="7" fillId="2" borderId="5" xfId="0" applyNumberFormat="1" applyFont="1" applyFill="1" applyBorder="1"/>
    <xf numFmtId="0" fontId="6" fillId="2" borderId="5" xfId="0" applyFont="1" applyFill="1" applyBorder="1"/>
    <xf numFmtId="1" fontId="8" fillId="2" borderId="5" xfId="0" applyNumberFormat="1" applyFont="1" applyFill="1" applyBorder="1"/>
    <xf numFmtId="0" fontId="5" fillId="2" borderId="5" xfId="0" applyFont="1" applyFill="1" applyBorder="1"/>
    <xf numFmtId="0" fontId="2" fillId="3" borderId="5" xfId="0" applyFont="1" applyFill="1" applyBorder="1"/>
    <xf numFmtId="1" fontId="3" fillId="3" borderId="5" xfId="0" applyNumberFormat="1" applyFont="1" applyFill="1" applyBorder="1"/>
    <xf numFmtId="1" fontId="3" fillId="2" borderId="5" xfId="0" applyNumberFormat="1" applyFont="1" applyFill="1" applyBorder="1"/>
    <xf numFmtId="0" fontId="2" fillId="3" borderId="5" xfId="0" applyFont="1" applyFill="1" applyBorder="1" applyAlignment="1">
      <alignment horizontal="center"/>
    </xf>
    <xf numFmtId="2" fontId="3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vertical="center"/>
    </xf>
    <xf numFmtId="0" fontId="3" fillId="3" borderId="5" xfId="0" applyFont="1" applyFill="1" applyBorder="1"/>
    <xf numFmtId="2" fontId="2" fillId="3" borderId="5" xfId="0" applyNumberFormat="1" applyFont="1" applyFill="1" applyBorder="1"/>
    <xf numFmtId="0" fontId="3" fillId="2" borderId="5" xfId="0" applyFont="1" applyFill="1" applyBorder="1" applyAlignment="1">
      <alignment vertical="center"/>
    </xf>
    <xf numFmtId="2" fontId="2" fillId="2" borderId="5" xfId="0" applyNumberFormat="1" applyFont="1" applyFill="1" applyBorder="1"/>
    <xf numFmtId="2" fontId="2" fillId="2" borderId="5" xfId="0" applyNumberFormat="1" applyFont="1" applyFill="1" applyBorder="1" applyAlignment="1">
      <alignment horizontal="center" vertical="center"/>
    </xf>
    <xf numFmtId="0" fontId="2" fillId="4" borderId="5" xfId="0" applyFont="1" applyFill="1" applyBorder="1"/>
    <xf numFmtId="0" fontId="5" fillId="4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1" fontId="3" fillId="4" borderId="5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vertical="center"/>
    </xf>
    <xf numFmtId="2" fontId="5" fillId="4" borderId="5" xfId="0" applyNumberFormat="1" applyFont="1" applyFill="1" applyBorder="1"/>
    <xf numFmtId="0" fontId="3" fillId="4" borderId="5" xfId="0" applyFont="1" applyFill="1" applyBorder="1"/>
    <xf numFmtId="2" fontId="7" fillId="4" borderId="5" xfId="0" applyNumberFormat="1" applyFont="1" applyFill="1" applyBorder="1"/>
    <xf numFmtId="1" fontId="3" fillId="4" borderId="5" xfId="0" applyNumberFormat="1" applyFont="1" applyFill="1" applyBorder="1"/>
    <xf numFmtId="166" fontId="2" fillId="5" borderId="6" xfId="1" applyNumberFormat="1" applyFont="1" applyFill="1" applyBorder="1" applyAlignment="1">
      <alignment vertical="center"/>
    </xf>
    <xf numFmtId="0" fontId="5" fillId="5" borderId="7" xfId="0" applyFont="1" applyFill="1" applyBorder="1" applyAlignment="1">
      <alignment horizontal="center"/>
    </xf>
    <xf numFmtId="0" fontId="2" fillId="5" borderId="7" xfId="1" applyNumberFormat="1" applyFont="1" applyFill="1" applyBorder="1" applyAlignment="1">
      <alignment horizontal="center" vertical="center"/>
    </xf>
    <xf numFmtId="1" fontId="3" fillId="5" borderId="5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vertical="center"/>
    </xf>
    <xf numFmtId="2" fontId="5" fillId="5" borderId="5" xfId="0" applyNumberFormat="1" applyFont="1" applyFill="1" applyBorder="1"/>
    <xf numFmtId="0" fontId="3" fillId="5" borderId="5" xfId="0" applyFont="1" applyFill="1" applyBorder="1"/>
    <xf numFmtId="0" fontId="2" fillId="5" borderId="5" xfId="0" applyFont="1" applyFill="1" applyBorder="1"/>
    <xf numFmtId="2" fontId="7" fillId="5" borderId="5" xfId="0" applyNumberFormat="1" applyFont="1" applyFill="1" applyBorder="1"/>
    <xf numFmtId="1" fontId="3" fillId="5" borderId="5" xfId="0" applyNumberFormat="1" applyFont="1" applyFill="1" applyBorder="1"/>
    <xf numFmtId="166" fontId="2" fillId="6" borderId="6" xfId="1" applyNumberFormat="1" applyFont="1" applyFill="1" applyBorder="1" applyAlignment="1">
      <alignment vertical="center"/>
    </xf>
    <xf numFmtId="0" fontId="5" fillId="6" borderId="7" xfId="0" applyFont="1" applyFill="1" applyBorder="1" applyAlignment="1">
      <alignment horizontal="center"/>
    </xf>
    <xf numFmtId="0" fontId="2" fillId="6" borderId="7" xfId="1" applyNumberFormat="1" applyFont="1" applyFill="1" applyBorder="1" applyAlignment="1">
      <alignment horizontal="center" vertical="center"/>
    </xf>
    <xf numFmtId="1" fontId="3" fillId="6" borderId="5" xfId="0" applyNumberFormat="1" applyFont="1" applyFill="1" applyBorder="1" applyAlignment="1">
      <alignment horizontal="center" vertical="center"/>
    </xf>
    <xf numFmtId="0" fontId="3" fillId="6" borderId="5" xfId="0" applyFont="1" applyFill="1" applyBorder="1" applyAlignment="1">
      <alignment vertical="center"/>
    </xf>
    <xf numFmtId="2" fontId="5" fillId="6" borderId="5" xfId="0" applyNumberFormat="1" applyFont="1" applyFill="1" applyBorder="1"/>
    <xf numFmtId="0" fontId="3" fillId="6" borderId="5" xfId="0" applyFont="1" applyFill="1" applyBorder="1"/>
    <xf numFmtId="0" fontId="2" fillId="6" borderId="5" xfId="0" applyFont="1" applyFill="1" applyBorder="1"/>
    <xf numFmtId="2" fontId="7" fillId="6" borderId="5" xfId="0" applyNumberFormat="1" applyFont="1" applyFill="1" applyBorder="1"/>
    <xf numFmtId="1" fontId="3" fillId="6" borderId="5" xfId="0" applyNumberFormat="1" applyFont="1" applyFill="1" applyBorder="1"/>
    <xf numFmtId="166" fontId="2" fillId="7" borderId="6" xfId="1" applyNumberFormat="1" applyFont="1" applyFill="1" applyBorder="1" applyAlignment="1">
      <alignment vertical="center"/>
    </xf>
    <xf numFmtId="0" fontId="5" fillId="7" borderId="7" xfId="0" applyFont="1" applyFill="1" applyBorder="1" applyAlignment="1">
      <alignment horizontal="center"/>
    </xf>
    <xf numFmtId="0" fontId="2" fillId="7" borderId="7" xfId="1" applyNumberFormat="1" applyFont="1" applyFill="1" applyBorder="1" applyAlignment="1">
      <alignment horizontal="center" vertical="center"/>
    </xf>
    <xf numFmtId="1" fontId="3" fillId="7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vertical="center"/>
    </xf>
    <xf numFmtId="2" fontId="5" fillId="7" borderId="5" xfId="0" applyNumberFormat="1" applyFont="1" applyFill="1" applyBorder="1"/>
    <xf numFmtId="0" fontId="3" fillId="7" borderId="5" xfId="0" applyFont="1" applyFill="1" applyBorder="1"/>
    <xf numFmtId="0" fontId="2" fillId="7" borderId="5" xfId="0" applyFont="1" applyFill="1" applyBorder="1"/>
    <xf numFmtId="2" fontId="7" fillId="7" borderId="5" xfId="0" applyNumberFormat="1" applyFont="1" applyFill="1" applyBorder="1"/>
    <xf numFmtId="1" fontId="3" fillId="7" borderId="5" xfId="0" applyNumberFormat="1" applyFont="1" applyFill="1" applyBorder="1"/>
    <xf numFmtId="166" fontId="2" fillId="8" borderId="6" xfId="1" applyNumberFormat="1" applyFont="1" applyFill="1" applyBorder="1" applyAlignment="1">
      <alignment vertical="center"/>
    </xf>
    <xf numFmtId="0" fontId="5" fillId="8" borderId="7" xfId="0" applyFont="1" applyFill="1" applyBorder="1" applyAlignment="1">
      <alignment horizontal="center"/>
    </xf>
    <xf numFmtId="0" fontId="2" fillId="8" borderId="7" xfId="1" applyNumberFormat="1" applyFont="1" applyFill="1" applyBorder="1" applyAlignment="1">
      <alignment horizontal="center" vertical="center"/>
    </xf>
    <xf numFmtId="1" fontId="3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vertical="center"/>
    </xf>
    <xf numFmtId="2" fontId="5" fillId="8" borderId="5" xfId="0" applyNumberFormat="1" applyFont="1" applyFill="1" applyBorder="1"/>
    <xf numFmtId="0" fontId="3" fillId="8" borderId="5" xfId="0" applyFont="1" applyFill="1" applyBorder="1"/>
    <xf numFmtId="0" fontId="2" fillId="8" borderId="5" xfId="0" applyFont="1" applyFill="1" applyBorder="1"/>
    <xf numFmtId="2" fontId="7" fillId="8" borderId="5" xfId="0" applyNumberFormat="1" applyFont="1" applyFill="1" applyBorder="1"/>
    <xf numFmtId="1" fontId="3" fillId="8" borderId="5" xfId="0" applyNumberFormat="1" applyFont="1" applyFill="1" applyBorder="1"/>
    <xf numFmtId="166" fontId="2" fillId="9" borderId="8" xfId="1" applyNumberFormat="1" applyFont="1" applyFill="1" applyBorder="1" applyAlignment="1">
      <alignment vertical="center"/>
    </xf>
    <xf numFmtId="0" fontId="2" fillId="9" borderId="9" xfId="1" applyNumberFormat="1" applyFont="1" applyFill="1" applyBorder="1" applyAlignment="1">
      <alignment horizontal="center" vertical="center"/>
    </xf>
    <xf numFmtId="1" fontId="3" fillId="9" borderId="5" xfId="0" applyNumberFormat="1" applyFont="1" applyFill="1" applyBorder="1" applyAlignment="1">
      <alignment horizontal="center" vertical="center"/>
    </xf>
    <xf numFmtId="0" fontId="3" fillId="9" borderId="5" xfId="0" applyFont="1" applyFill="1" applyBorder="1" applyAlignment="1">
      <alignment vertical="center"/>
    </xf>
    <xf numFmtId="2" fontId="5" fillId="9" borderId="5" xfId="0" applyNumberFormat="1" applyFont="1" applyFill="1" applyBorder="1"/>
    <xf numFmtId="0" fontId="3" fillId="9" borderId="5" xfId="0" applyFont="1" applyFill="1" applyBorder="1"/>
    <xf numFmtId="0" fontId="2" fillId="9" borderId="5" xfId="0" applyFont="1" applyFill="1" applyBorder="1"/>
    <xf numFmtId="2" fontId="7" fillId="9" borderId="5" xfId="0" applyNumberFormat="1" applyFont="1" applyFill="1" applyBorder="1"/>
    <xf numFmtId="1" fontId="3" fillId="9" borderId="5" xfId="0" applyNumberFormat="1" applyFont="1" applyFill="1" applyBorder="1"/>
    <xf numFmtId="166" fontId="2" fillId="9" borderId="10" xfId="1" applyNumberFormat="1" applyFont="1" applyFill="1" applyBorder="1" applyAlignment="1">
      <alignment vertical="center"/>
    </xf>
    <xf numFmtId="0" fontId="2" fillId="9" borderId="5" xfId="1" applyNumberFormat="1" applyFont="1" applyFill="1" applyBorder="1" applyAlignment="1">
      <alignment horizontal="center" vertical="center"/>
    </xf>
    <xf numFmtId="166" fontId="2" fillId="2" borderId="10" xfId="1" applyNumberFormat="1" applyFont="1" applyFill="1" applyBorder="1" applyAlignment="1">
      <alignment vertical="center"/>
    </xf>
    <xf numFmtId="0" fontId="2" fillId="2" borderId="5" xfId="1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/>
    <xf numFmtId="1" fontId="2" fillId="2" borderId="5" xfId="0" applyNumberFormat="1" applyFont="1" applyFill="1" applyBorder="1" applyAlignment="1">
      <alignment horizontal="center" vertical="center"/>
    </xf>
    <xf numFmtId="0" fontId="3" fillId="2" borderId="2" xfId="0" applyFont="1" applyFill="1" applyBorder="1"/>
    <xf numFmtId="0" fontId="3" fillId="2" borderId="3" xfId="0" applyFont="1" applyFill="1" applyBorder="1"/>
    <xf numFmtId="0" fontId="2" fillId="2" borderId="3" xfId="0" applyFont="1" applyFill="1" applyBorder="1" applyAlignment="1">
      <alignment horizontal="center" vertical="center"/>
    </xf>
    <xf numFmtId="1" fontId="2" fillId="2" borderId="3" xfId="0" applyNumberFormat="1" applyFont="1" applyFill="1" applyBorder="1"/>
    <xf numFmtId="0" fontId="10" fillId="2" borderId="5" xfId="0" applyFont="1" applyFill="1" applyBorder="1"/>
    <xf numFmtId="0" fontId="10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1" fontId="11" fillId="2" borderId="5" xfId="0" applyNumberFormat="1" applyFont="1" applyFill="1" applyBorder="1"/>
    <xf numFmtId="0" fontId="12" fillId="2" borderId="5" xfId="0" applyFont="1" applyFill="1" applyBorder="1"/>
    <xf numFmtId="0" fontId="13" fillId="2" borderId="5" xfId="0" applyFont="1" applyFill="1" applyBorder="1"/>
    <xf numFmtId="0" fontId="13" fillId="2" borderId="0" xfId="0" applyFont="1" applyFill="1"/>
    <xf numFmtId="0" fontId="14" fillId="10" borderId="5" xfId="0" applyFont="1" applyFill="1" applyBorder="1"/>
    <xf numFmtId="0" fontId="15" fillId="2" borderId="5" xfId="0" applyFont="1" applyFill="1" applyBorder="1"/>
    <xf numFmtId="0" fontId="15" fillId="2" borderId="0" xfId="0" applyFont="1" applyFill="1"/>
    <xf numFmtId="0" fontId="14" fillId="2" borderId="5" xfId="0" applyFont="1" applyFill="1" applyBorder="1"/>
    <xf numFmtId="0" fontId="14" fillId="3" borderId="5" xfId="0" applyFont="1" applyFill="1" applyBorder="1"/>
    <xf numFmtId="0" fontId="14" fillId="9" borderId="5" xfId="0" applyFont="1" applyFill="1" applyBorder="1"/>
    <xf numFmtId="2" fontId="15" fillId="2" borderId="5" xfId="0" applyNumberFormat="1" applyFont="1" applyFill="1" applyBorder="1"/>
    <xf numFmtId="0" fontId="14" fillId="11" borderId="5" xfId="0" applyFont="1" applyFill="1" applyBorder="1"/>
    <xf numFmtId="0" fontId="2" fillId="11" borderId="5" xfId="0" applyFont="1" applyFill="1" applyBorder="1"/>
    <xf numFmtId="0" fontId="14" fillId="12" borderId="5" xfId="0" applyFont="1" applyFill="1" applyBorder="1"/>
    <xf numFmtId="0" fontId="2" fillId="12" borderId="5" xfId="0" applyFont="1" applyFill="1" applyBorder="1"/>
    <xf numFmtId="1" fontId="14" fillId="2" borderId="5" xfId="0" applyNumberFormat="1" applyFont="1" applyFill="1" applyBorder="1"/>
    <xf numFmtId="0" fontId="3" fillId="2" borderId="0" xfId="0" applyFont="1" applyFill="1" applyAlignment="1">
      <alignment horizontal="center"/>
    </xf>
    <xf numFmtId="1" fontId="3" fillId="2" borderId="0" xfId="0" applyNumberFormat="1" applyFont="1" applyFill="1"/>
    <xf numFmtId="0" fontId="14" fillId="2" borderId="0" xfId="0" applyFont="1" applyFill="1" applyAlignment="1">
      <alignment horizontal="center"/>
    </xf>
    <xf numFmtId="0" fontId="14" fillId="2" borderId="14" xfId="0" applyFont="1" applyFill="1" applyBorder="1" applyAlignment="1">
      <alignment horizontal="center"/>
    </xf>
    <xf numFmtId="0" fontId="15" fillId="2" borderId="14" xfId="0" applyFont="1" applyFill="1" applyBorder="1" applyAlignment="1">
      <alignment horizontal="center"/>
    </xf>
    <xf numFmtId="0" fontId="15" fillId="2" borderId="14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2" fillId="2" borderId="14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15" fillId="2" borderId="11" xfId="0" applyFont="1" applyFill="1" applyBorder="1" applyAlignment="1">
      <alignment horizontal="center"/>
    </xf>
    <xf numFmtId="0" fontId="15" fillId="2" borderId="1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0" fontId="14" fillId="2" borderId="12" xfId="0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2" fillId="10" borderId="3" xfId="0" applyFont="1" applyFill="1" applyBorder="1" applyAlignment="1">
      <alignment horizontal="center"/>
    </xf>
    <xf numFmtId="0" fontId="2" fillId="10" borderId="4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" fontId="2" fillId="2" borderId="11" xfId="0" applyNumberFormat="1" applyFont="1" applyFill="1" applyBorder="1" applyAlignment="1">
      <alignment horizontal="center" vertical="center"/>
    </xf>
    <xf numFmtId="1" fontId="2" fillId="2" borderId="12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01782-9654-4591-8205-2349DF286185}">
  <dimension ref="A1:AT3638"/>
  <sheetViews>
    <sheetView zoomScale="80" zoomScaleNormal="80" workbookViewId="0">
      <selection sqref="A1:XFD1048576"/>
    </sheetView>
  </sheetViews>
  <sheetFormatPr defaultRowHeight="18.75" x14ac:dyDescent="0.3"/>
  <cols>
    <col min="1" max="1" width="64.28515625" style="3" bestFit="1" customWidth="1"/>
    <col min="2" max="2" width="19.42578125" style="137" bestFit="1" customWidth="1"/>
    <col min="3" max="3" width="11.42578125" style="4" bestFit="1" customWidth="1"/>
    <col min="4" max="4" width="10.85546875" style="3" bestFit="1" customWidth="1"/>
    <col min="5" max="5" width="9.42578125" style="3" customWidth="1"/>
    <col min="6" max="6" width="14.28515625" style="5" customWidth="1"/>
    <col min="7" max="7" width="13.28515625" style="3" customWidth="1"/>
    <col min="8" max="8" width="13" style="3" customWidth="1"/>
    <col min="9" max="9" width="13.7109375" style="3" customWidth="1"/>
    <col min="10" max="10" width="12.140625" style="3" customWidth="1"/>
    <col min="11" max="11" width="20.7109375" style="3" customWidth="1"/>
    <col min="12" max="12" width="14.140625" style="3" customWidth="1"/>
    <col min="13" max="14" width="15.5703125" style="3" customWidth="1"/>
    <col min="15" max="15" width="12.28515625" style="3" bestFit="1" customWidth="1"/>
    <col min="16" max="16" width="64.28515625" style="3" bestFit="1" customWidth="1"/>
    <col min="17" max="17" width="12.85546875" style="3" bestFit="1" customWidth="1"/>
    <col min="18" max="18" width="12.5703125" style="3" bestFit="1" customWidth="1"/>
    <col min="19" max="20" width="12.28515625" style="3" customWidth="1"/>
    <col min="21" max="21" width="14.7109375" style="3" bestFit="1" customWidth="1"/>
    <col min="22" max="22" width="12.28515625" style="3" customWidth="1"/>
    <col min="23" max="23" width="15" style="3" customWidth="1"/>
    <col min="24" max="24" width="12.28515625" style="3" customWidth="1"/>
    <col min="25" max="26" width="9.42578125" style="3" customWidth="1"/>
    <col min="27" max="27" width="15.140625" style="3" customWidth="1"/>
    <col min="28" max="28" width="10" style="3" customWidth="1"/>
    <col min="29" max="29" width="11.28515625" style="3" customWidth="1"/>
    <col min="30" max="31" width="9.42578125" style="3" customWidth="1"/>
    <col min="32" max="32" width="17.28515625" style="3" customWidth="1"/>
    <col min="33" max="33" width="19.140625" style="3" customWidth="1"/>
    <col min="34" max="34" width="21.140625" style="3" bestFit="1" customWidth="1"/>
    <col min="35" max="36" width="9.28515625" style="3" bestFit="1" customWidth="1"/>
    <col min="37" max="38" width="14.7109375" style="3" bestFit="1" customWidth="1"/>
    <col min="39" max="39" width="9.140625" style="3"/>
    <col min="40" max="40" width="16.5703125" style="3" bestFit="1" customWidth="1"/>
    <col min="41" max="41" width="11.42578125" style="3" bestFit="1" customWidth="1"/>
    <col min="42" max="42" width="16.140625" style="3" bestFit="1" customWidth="1"/>
    <col min="43" max="43" width="15" style="3" bestFit="1" customWidth="1"/>
    <col min="44" max="44" width="11.140625" style="3" bestFit="1" customWidth="1"/>
    <col min="45" max="45" width="13.7109375" style="3" bestFit="1" customWidth="1"/>
    <col min="46" max="16384" width="9.140625" style="3"/>
  </cols>
  <sheetData>
    <row r="1" spans="1:46" x14ac:dyDescent="0.3">
      <c r="A1" s="172" t="s">
        <v>0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"/>
      <c r="N1" s="2"/>
      <c r="P1" s="172" t="s">
        <v>0</v>
      </c>
      <c r="Q1" s="172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2"/>
      <c r="AE1" s="172"/>
      <c r="AF1" s="172"/>
      <c r="AG1" s="172"/>
    </row>
    <row r="2" spans="1:46" x14ac:dyDescent="0.3">
      <c r="A2" s="1" t="s">
        <v>1</v>
      </c>
      <c r="B2" s="2" t="s">
        <v>2</v>
      </c>
      <c r="J2" s="1" t="s">
        <v>3</v>
      </c>
      <c r="K2" s="173"/>
      <c r="L2" s="173"/>
      <c r="M2" s="173"/>
      <c r="N2" s="6"/>
      <c r="P2" s="1" t="s">
        <v>4</v>
      </c>
      <c r="Q2" s="2"/>
      <c r="R2" s="4"/>
      <c r="S2" s="4"/>
      <c r="T2" s="4"/>
      <c r="U2" s="4"/>
      <c r="V2" s="4"/>
      <c r="W2" s="4"/>
      <c r="X2" s="4"/>
      <c r="AA2" s="5"/>
      <c r="AE2" s="1" t="s">
        <v>5</v>
      </c>
      <c r="AF2" s="185">
        <f>+K2</f>
        <v>0</v>
      </c>
      <c r="AG2" s="185"/>
      <c r="AH2" s="185"/>
    </row>
    <row r="3" spans="1:46" x14ac:dyDescent="0.3">
      <c r="A3" s="174"/>
      <c r="B3" s="175"/>
      <c r="C3" s="176"/>
      <c r="D3" s="169" t="s">
        <v>6</v>
      </c>
      <c r="E3" s="170"/>
      <c r="F3" s="171"/>
      <c r="G3" s="7" t="s">
        <v>7</v>
      </c>
      <c r="H3" s="7" t="s">
        <v>7</v>
      </c>
      <c r="I3" s="7" t="s">
        <v>8</v>
      </c>
      <c r="J3" s="8" t="s">
        <v>9</v>
      </c>
      <c r="K3" s="7" t="s">
        <v>10</v>
      </c>
      <c r="L3" s="9"/>
      <c r="M3" s="7" t="s">
        <v>11</v>
      </c>
      <c r="N3" s="7" t="s">
        <v>12</v>
      </c>
      <c r="P3" s="174"/>
      <c r="Q3" s="175"/>
      <c r="R3" s="176"/>
      <c r="S3" s="169" t="s">
        <v>13</v>
      </c>
      <c r="T3" s="170"/>
      <c r="U3" s="170"/>
      <c r="V3" s="171"/>
      <c r="W3" s="169" t="s">
        <v>14</v>
      </c>
      <c r="X3" s="171"/>
      <c r="Y3" s="169" t="s">
        <v>6</v>
      </c>
      <c r="Z3" s="170"/>
      <c r="AA3" s="171"/>
      <c r="AB3" s="7" t="s">
        <v>7</v>
      </c>
      <c r="AC3" s="7" t="s">
        <v>15</v>
      </c>
      <c r="AD3" s="7" t="s">
        <v>8</v>
      </c>
      <c r="AE3" s="8" t="s">
        <v>9</v>
      </c>
      <c r="AF3" s="7" t="s">
        <v>10</v>
      </c>
      <c r="AG3" s="10"/>
      <c r="AH3" s="11"/>
      <c r="AI3" s="11" t="s">
        <v>12</v>
      </c>
      <c r="AJ3" s="9"/>
      <c r="AK3" s="9"/>
      <c r="AL3" s="9"/>
      <c r="AM3" s="9"/>
      <c r="AN3" s="9"/>
      <c r="AO3" s="9"/>
      <c r="AP3" s="9"/>
      <c r="AQ3" s="9"/>
      <c r="AR3" s="9"/>
      <c r="AS3" s="9"/>
    </row>
    <row r="4" spans="1:46" x14ac:dyDescent="0.3">
      <c r="A4" s="12" t="s">
        <v>16</v>
      </c>
      <c r="B4" s="7" t="s">
        <v>17</v>
      </c>
      <c r="C4" s="13" t="s">
        <v>18</v>
      </c>
      <c r="D4" s="7">
        <v>1</v>
      </c>
      <c r="E4" s="7">
        <v>2</v>
      </c>
      <c r="F4" s="14" t="s">
        <v>19</v>
      </c>
      <c r="G4" s="7" t="s">
        <v>20</v>
      </c>
      <c r="H4" s="7" t="s">
        <v>20</v>
      </c>
      <c r="I4" s="7"/>
      <c r="J4" s="7" t="s">
        <v>20</v>
      </c>
      <c r="K4" s="7" t="s">
        <v>21</v>
      </c>
      <c r="L4" s="7" t="s">
        <v>22</v>
      </c>
      <c r="M4" s="7" t="s">
        <v>23</v>
      </c>
      <c r="N4" s="7" t="s">
        <v>22</v>
      </c>
      <c r="P4" s="12" t="s">
        <v>16</v>
      </c>
      <c r="Q4" s="7" t="s">
        <v>17</v>
      </c>
      <c r="R4" s="13" t="s">
        <v>18</v>
      </c>
      <c r="S4" s="13" t="s">
        <v>24</v>
      </c>
      <c r="T4" s="13" t="s">
        <v>25</v>
      </c>
      <c r="U4" s="13" t="s">
        <v>26</v>
      </c>
      <c r="V4" s="13" t="s">
        <v>25</v>
      </c>
      <c r="W4" s="13" t="s">
        <v>27</v>
      </c>
      <c r="X4" s="13" t="s">
        <v>25</v>
      </c>
      <c r="Y4" s="7">
        <v>1</v>
      </c>
      <c r="Z4" s="7">
        <v>2</v>
      </c>
      <c r="AA4" s="14" t="s">
        <v>19</v>
      </c>
      <c r="AB4" s="7" t="s">
        <v>20</v>
      </c>
      <c r="AC4" s="7" t="s">
        <v>20</v>
      </c>
      <c r="AD4" s="7"/>
      <c r="AE4" s="7" t="s">
        <v>20</v>
      </c>
      <c r="AF4" s="7" t="s">
        <v>21</v>
      </c>
      <c r="AG4" s="7" t="s">
        <v>22</v>
      </c>
      <c r="AH4" s="11" t="s">
        <v>28</v>
      </c>
      <c r="AI4" s="11" t="s">
        <v>29</v>
      </c>
      <c r="AJ4" s="7" t="s">
        <v>30</v>
      </c>
      <c r="AK4" s="15" t="s">
        <v>31</v>
      </c>
      <c r="AL4" s="7" t="s">
        <v>32</v>
      </c>
      <c r="AM4" s="7"/>
      <c r="AN4" s="7"/>
      <c r="AO4" s="7"/>
      <c r="AP4" s="7"/>
      <c r="AQ4" s="15"/>
      <c r="AR4" s="7" t="s">
        <v>33</v>
      </c>
      <c r="AS4" s="7" t="s">
        <v>34</v>
      </c>
      <c r="AT4" s="7" t="s">
        <v>23</v>
      </c>
    </row>
    <row r="5" spans="1:46" s="25" customFormat="1" x14ac:dyDescent="0.3">
      <c r="A5" s="16" t="s">
        <v>35</v>
      </c>
      <c r="B5" s="17" t="s">
        <v>36</v>
      </c>
      <c r="C5" s="17">
        <v>72</v>
      </c>
      <c r="D5" s="18"/>
      <c r="E5" s="19"/>
      <c r="F5" s="20">
        <f>+(E5+D5)/C5</f>
        <v>0</v>
      </c>
      <c r="G5" s="21"/>
      <c r="H5" s="21"/>
      <c r="I5" s="21"/>
      <c r="J5" s="16">
        <f>+D5+E5-G5-H5-I5</f>
        <v>0</v>
      </c>
      <c r="K5" s="22">
        <v>381.13</v>
      </c>
      <c r="L5" s="23">
        <f t="shared" ref="L5:L66" si="0">+J5*K5</f>
        <v>0</v>
      </c>
      <c r="M5" s="24"/>
      <c r="N5" s="24">
        <f>+K5*I5</f>
        <v>0</v>
      </c>
      <c r="P5" s="16" t="s">
        <v>35</v>
      </c>
      <c r="Q5" s="17" t="s">
        <v>36</v>
      </c>
      <c r="R5" s="17">
        <v>72</v>
      </c>
      <c r="S5" s="26"/>
      <c r="T5" s="27">
        <f>+S5/R5</f>
        <v>0</v>
      </c>
      <c r="U5" s="26">
        <f>+S5+W5-AE5</f>
        <v>0</v>
      </c>
      <c r="V5" s="27">
        <f>+U5/R5</f>
        <v>0</v>
      </c>
      <c r="W5" s="28">
        <f>+R5*X5</f>
        <v>0</v>
      </c>
      <c r="X5" s="28"/>
      <c r="Y5" s="29">
        <f t="shared" ref="Y5:Z36" si="1">+D5+D96+D187+D278+D369+D460+D551+D642+D733+D824+D915+D1006+D1097+D1188+D1279+D1370+D1461+D1552+D1643+D1734+D1825+D1916+D2007+D2098+D2189+D2280+D2371+D2462+D2553+D2644+D2735+D2826+D2917+D3008+D3099+D3190+D3281+D3372+D3463+D3554</f>
        <v>0</v>
      </c>
      <c r="Z5" s="29">
        <f t="shared" si="1"/>
        <v>0</v>
      </c>
      <c r="AA5" s="30">
        <f t="shared" ref="AA5:AA66" si="2">+(Z5+Y5)/R5</f>
        <v>0</v>
      </c>
      <c r="AB5" s="29">
        <f t="shared" ref="AB5:AE36" si="3">+G5+G96+G187+G278+G369+G460+G551+G642+G733+G824+G915+G1006+G1097+G1188+G1279+G1370+G1461+G1552+G1643+G1734+G1825+G1916+G2007+G2098+G2189+G2280+G2371+G2462+G2553+G2644+G2735+G2826+G2917+G3008+G3099+G3190+G3281+G3372+G3463+G3554</f>
        <v>0</v>
      </c>
      <c r="AC5" s="29">
        <f t="shared" si="3"/>
        <v>0</v>
      </c>
      <c r="AD5" s="29">
        <f t="shared" si="3"/>
        <v>0</v>
      </c>
      <c r="AE5" s="29">
        <f t="shared" si="3"/>
        <v>0</v>
      </c>
      <c r="AF5" s="31">
        <f>+K5</f>
        <v>381.13</v>
      </c>
      <c r="AG5" s="24">
        <f t="shared" ref="AG5:AG66" si="4">+AE5*AF5</f>
        <v>0</v>
      </c>
      <c r="AH5" s="24">
        <f>+AF5*U5</f>
        <v>0</v>
      </c>
      <c r="AI5" s="32">
        <f>+AD5*AF5</f>
        <v>0</v>
      </c>
      <c r="AJ5" s="24">
        <f>+Y5+Z5</f>
        <v>0</v>
      </c>
      <c r="AK5" s="24"/>
      <c r="AL5" s="24"/>
      <c r="AM5" s="24"/>
      <c r="AN5" s="24"/>
      <c r="AO5" s="24"/>
      <c r="AP5" s="24"/>
      <c r="AQ5" s="33"/>
      <c r="AR5" s="24">
        <f>SUM(AJ5:AQ5)</f>
        <v>0</v>
      </c>
      <c r="AS5" s="24"/>
      <c r="AT5" s="24">
        <f>+AS5-AR5</f>
        <v>0</v>
      </c>
    </row>
    <row r="6" spans="1:46" s="25" customFormat="1" x14ac:dyDescent="0.3">
      <c r="A6" s="16" t="s">
        <v>37</v>
      </c>
      <c r="B6" s="17" t="s">
        <v>38</v>
      </c>
      <c r="C6" s="17">
        <v>36</v>
      </c>
      <c r="D6" s="18"/>
      <c r="E6" s="19"/>
      <c r="F6" s="20">
        <f t="shared" ref="F6:F66" si="5">+(E6+D6)/C6</f>
        <v>0</v>
      </c>
      <c r="G6" s="21"/>
      <c r="H6" s="21"/>
      <c r="I6" s="21"/>
      <c r="J6" s="16">
        <f t="shared" ref="J6:J66" si="6">+D6+E6-G6-H6-I6</f>
        <v>0</v>
      </c>
      <c r="K6" s="22">
        <v>741.2</v>
      </c>
      <c r="L6" s="23">
        <f t="shared" si="0"/>
        <v>0</v>
      </c>
      <c r="M6" s="24"/>
      <c r="N6" s="24">
        <f t="shared" ref="N6:N66" si="7">+K6*I6</f>
        <v>0</v>
      </c>
      <c r="P6" s="16" t="s">
        <v>37</v>
      </c>
      <c r="Q6" s="17" t="s">
        <v>38</v>
      </c>
      <c r="R6" s="17">
        <v>36</v>
      </c>
      <c r="S6" s="26"/>
      <c r="T6" s="27">
        <f t="shared" ref="T6:T66" si="8">+S6/R6</f>
        <v>0</v>
      </c>
      <c r="U6" s="26">
        <f t="shared" ref="U6:U66" si="9">+S6+W6-AE6</f>
        <v>0</v>
      </c>
      <c r="V6" s="27">
        <f t="shared" ref="V6:V66" si="10">+U6/R6</f>
        <v>0</v>
      </c>
      <c r="W6" s="28">
        <f t="shared" ref="W6:W66" si="11">+R6*X6</f>
        <v>0</v>
      </c>
      <c r="X6" s="28"/>
      <c r="Y6" s="29">
        <f t="shared" si="1"/>
        <v>0</v>
      </c>
      <c r="Z6" s="29">
        <f t="shared" si="1"/>
        <v>0</v>
      </c>
      <c r="AA6" s="30">
        <f t="shared" si="2"/>
        <v>0</v>
      </c>
      <c r="AB6" s="32">
        <f t="shared" si="3"/>
        <v>0</v>
      </c>
      <c r="AC6" s="32">
        <f t="shared" si="3"/>
        <v>0</v>
      </c>
      <c r="AD6" s="32">
        <f t="shared" si="3"/>
        <v>0</v>
      </c>
      <c r="AE6" s="34">
        <f t="shared" si="3"/>
        <v>0</v>
      </c>
      <c r="AF6" s="31">
        <f t="shared" ref="AF6:AF66" si="12">+K6</f>
        <v>741.2</v>
      </c>
      <c r="AG6" s="24">
        <f t="shared" si="4"/>
        <v>0</v>
      </c>
      <c r="AH6" s="24">
        <f t="shared" ref="AH6:AH66" si="13">+AF6*U6</f>
        <v>0</v>
      </c>
      <c r="AI6" s="32">
        <f t="shared" ref="AI6:AI66" si="14">+AD6*AF6</f>
        <v>0</v>
      </c>
      <c r="AJ6" s="24">
        <f t="shared" ref="AJ6:AJ66" si="15">+Y6+Z6</f>
        <v>0</v>
      </c>
      <c r="AK6" s="24"/>
      <c r="AL6" s="24"/>
      <c r="AM6" s="24"/>
      <c r="AN6" s="24"/>
      <c r="AO6" s="24"/>
      <c r="AP6" s="24"/>
      <c r="AQ6" s="33"/>
      <c r="AR6" s="24">
        <f t="shared" ref="AR6:AR66" si="16">SUM(AJ6:AQ6)</f>
        <v>0</v>
      </c>
      <c r="AS6" s="24"/>
      <c r="AT6" s="24">
        <f t="shared" ref="AT6:AT66" si="17">+AS6-AR6</f>
        <v>0</v>
      </c>
    </row>
    <row r="7" spans="1:46" s="25" customFormat="1" x14ac:dyDescent="0.3">
      <c r="A7" s="16" t="s">
        <v>39</v>
      </c>
      <c r="B7" s="17" t="s">
        <v>40</v>
      </c>
      <c r="C7" s="17">
        <v>18</v>
      </c>
      <c r="D7" s="18"/>
      <c r="E7" s="19"/>
      <c r="F7" s="20">
        <f t="shared" si="5"/>
        <v>0</v>
      </c>
      <c r="G7" s="21"/>
      <c r="H7" s="21"/>
      <c r="I7" s="21"/>
      <c r="J7" s="35">
        <f t="shared" si="6"/>
        <v>0</v>
      </c>
      <c r="K7" s="22">
        <v>1263.5999999999999</v>
      </c>
      <c r="L7" s="36">
        <f t="shared" si="0"/>
        <v>0</v>
      </c>
      <c r="M7" s="37"/>
      <c r="N7" s="37">
        <f t="shared" si="7"/>
        <v>0</v>
      </c>
      <c r="P7" s="16" t="s">
        <v>39</v>
      </c>
      <c r="Q7" s="17" t="s">
        <v>40</v>
      </c>
      <c r="R7" s="17">
        <v>18</v>
      </c>
      <c r="S7" s="26"/>
      <c r="T7" s="27">
        <f t="shared" si="8"/>
        <v>0</v>
      </c>
      <c r="U7" s="26">
        <f t="shared" si="9"/>
        <v>0</v>
      </c>
      <c r="V7" s="27">
        <f t="shared" si="10"/>
        <v>0</v>
      </c>
      <c r="W7" s="28">
        <f t="shared" si="11"/>
        <v>0</v>
      </c>
      <c r="X7" s="28"/>
      <c r="Y7" s="29">
        <f t="shared" si="1"/>
        <v>0</v>
      </c>
      <c r="Z7" s="29">
        <f t="shared" si="1"/>
        <v>0</v>
      </c>
      <c r="AA7" s="30">
        <f t="shared" si="2"/>
        <v>0</v>
      </c>
      <c r="AB7" s="32">
        <f t="shared" si="3"/>
        <v>0</v>
      </c>
      <c r="AC7" s="32">
        <f t="shared" si="3"/>
        <v>0</v>
      </c>
      <c r="AD7" s="32">
        <f t="shared" si="3"/>
        <v>0</v>
      </c>
      <c r="AE7" s="12">
        <f t="shared" si="3"/>
        <v>0</v>
      </c>
      <c r="AF7" s="31">
        <f t="shared" si="12"/>
        <v>1263.5999999999999</v>
      </c>
      <c r="AG7" s="37">
        <f t="shared" si="4"/>
        <v>0</v>
      </c>
      <c r="AH7" s="37">
        <f t="shared" si="13"/>
        <v>0</v>
      </c>
      <c r="AI7" s="32">
        <f t="shared" si="14"/>
        <v>0</v>
      </c>
      <c r="AJ7" s="37">
        <f t="shared" si="15"/>
        <v>0</v>
      </c>
      <c r="AK7" s="37"/>
      <c r="AL7" s="37"/>
      <c r="AM7" s="37"/>
      <c r="AN7" s="37"/>
      <c r="AO7" s="37"/>
      <c r="AP7" s="37"/>
      <c r="AQ7" s="33"/>
      <c r="AR7" s="37">
        <f t="shared" si="16"/>
        <v>0</v>
      </c>
      <c r="AS7" s="37"/>
      <c r="AT7" s="37">
        <f t="shared" si="17"/>
        <v>0</v>
      </c>
    </row>
    <row r="8" spans="1:46" s="25" customFormat="1" x14ac:dyDescent="0.3">
      <c r="A8" s="16" t="s">
        <v>41</v>
      </c>
      <c r="B8" s="17" t="s">
        <v>42</v>
      </c>
      <c r="C8" s="17">
        <v>10</v>
      </c>
      <c r="D8" s="18"/>
      <c r="E8" s="19"/>
      <c r="F8" s="20">
        <f t="shared" si="5"/>
        <v>0</v>
      </c>
      <c r="G8" s="21"/>
      <c r="H8" s="21"/>
      <c r="I8" s="21"/>
      <c r="J8" s="16">
        <f t="shared" si="6"/>
        <v>0</v>
      </c>
      <c r="K8" s="22">
        <v>2059.1999999999998</v>
      </c>
      <c r="L8" s="23">
        <f t="shared" si="0"/>
        <v>0</v>
      </c>
      <c r="M8" s="24"/>
      <c r="N8" s="24">
        <f t="shared" si="7"/>
        <v>0</v>
      </c>
      <c r="P8" s="16" t="s">
        <v>41</v>
      </c>
      <c r="Q8" s="17" t="s">
        <v>42</v>
      </c>
      <c r="R8" s="17">
        <v>10</v>
      </c>
      <c r="S8" s="26"/>
      <c r="T8" s="27">
        <f t="shared" si="8"/>
        <v>0</v>
      </c>
      <c r="U8" s="26">
        <f t="shared" si="9"/>
        <v>0</v>
      </c>
      <c r="V8" s="27">
        <f t="shared" si="10"/>
        <v>0</v>
      </c>
      <c r="W8" s="28">
        <f t="shared" si="11"/>
        <v>0</v>
      </c>
      <c r="X8" s="28"/>
      <c r="Y8" s="29">
        <f t="shared" si="1"/>
        <v>0</v>
      </c>
      <c r="Z8" s="29">
        <f t="shared" si="1"/>
        <v>0</v>
      </c>
      <c r="AA8" s="30">
        <f t="shared" si="2"/>
        <v>0</v>
      </c>
      <c r="AB8" s="32">
        <f t="shared" si="3"/>
        <v>0</v>
      </c>
      <c r="AC8" s="32">
        <f t="shared" si="3"/>
        <v>0</v>
      </c>
      <c r="AD8" s="32">
        <f t="shared" si="3"/>
        <v>0</v>
      </c>
      <c r="AE8" s="34">
        <f t="shared" si="3"/>
        <v>0</v>
      </c>
      <c r="AF8" s="31">
        <f t="shared" si="12"/>
        <v>2059.1999999999998</v>
      </c>
      <c r="AG8" s="24">
        <f t="shared" si="4"/>
        <v>0</v>
      </c>
      <c r="AH8" s="24">
        <f t="shared" si="13"/>
        <v>0</v>
      </c>
      <c r="AI8" s="32">
        <f t="shared" si="14"/>
        <v>0</v>
      </c>
      <c r="AJ8" s="24">
        <f t="shared" si="15"/>
        <v>0</v>
      </c>
      <c r="AK8" s="24"/>
      <c r="AL8" s="24"/>
      <c r="AM8" s="24"/>
      <c r="AN8" s="24"/>
      <c r="AO8" s="24"/>
      <c r="AP8" s="24"/>
      <c r="AQ8" s="33"/>
      <c r="AR8" s="24">
        <f t="shared" si="16"/>
        <v>0</v>
      </c>
      <c r="AS8" s="24"/>
      <c r="AT8" s="24">
        <f t="shared" si="17"/>
        <v>0</v>
      </c>
    </row>
    <row r="9" spans="1:46" s="25" customFormat="1" x14ac:dyDescent="0.3">
      <c r="A9" s="16" t="s">
        <v>43</v>
      </c>
      <c r="B9" s="17" t="s">
        <v>36</v>
      </c>
      <c r="C9" s="17">
        <v>72</v>
      </c>
      <c r="D9" s="18"/>
      <c r="E9" s="19"/>
      <c r="F9" s="20">
        <f t="shared" si="5"/>
        <v>0</v>
      </c>
      <c r="G9" s="21"/>
      <c r="H9" s="21"/>
      <c r="I9" s="21"/>
      <c r="J9" s="16">
        <f t="shared" si="6"/>
        <v>0</v>
      </c>
      <c r="K9" s="22">
        <v>409.5</v>
      </c>
      <c r="L9" s="23">
        <f t="shared" si="0"/>
        <v>0</v>
      </c>
      <c r="M9" s="24"/>
      <c r="N9" s="24">
        <f t="shared" si="7"/>
        <v>0</v>
      </c>
      <c r="P9" s="16" t="s">
        <v>43</v>
      </c>
      <c r="Q9" s="17" t="s">
        <v>36</v>
      </c>
      <c r="R9" s="17">
        <v>72</v>
      </c>
      <c r="S9" s="26"/>
      <c r="T9" s="27">
        <f t="shared" si="8"/>
        <v>0</v>
      </c>
      <c r="U9" s="26">
        <f t="shared" si="9"/>
        <v>0</v>
      </c>
      <c r="V9" s="27">
        <f t="shared" si="10"/>
        <v>0</v>
      </c>
      <c r="W9" s="28">
        <f t="shared" si="11"/>
        <v>0</v>
      </c>
      <c r="X9" s="28"/>
      <c r="Y9" s="29">
        <f t="shared" si="1"/>
        <v>0</v>
      </c>
      <c r="Z9" s="29">
        <f t="shared" si="1"/>
        <v>0</v>
      </c>
      <c r="AA9" s="30">
        <f t="shared" si="2"/>
        <v>0</v>
      </c>
      <c r="AB9" s="32">
        <f t="shared" si="3"/>
        <v>0</v>
      </c>
      <c r="AC9" s="32">
        <f t="shared" si="3"/>
        <v>0</v>
      </c>
      <c r="AD9" s="32">
        <f t="shared" si="3"/>
        <v>0</v>
      </c>
      <c r="AE9" s="34">
        <f t="shared" si="3"/>
        <v>0</v>
      </c>
      <c r="AF9" s="31">
        <f t="shared" si="12"/>
        <v>409.5</v>
      </c>
      <c r="AG9" s="24">
        <f t="shared" si="4"/>
        <v>0</v>
      </c>
      <c r="AH9" s="24">
        <f t="shared" si="13"/>
        <v>0</v>
      </c>
      <c r="AI9" s="32">
        <f t="shared" si="14"/>
        <v>0</v>
      </c>
      <c r="AJ9" s="24">
        <f t="shared" si="15"/>
        <v>0</v>
      </c>
      <c r="AK9" s="24"/>
      <c r="AL9" s="24"/>
      <c r="AM9" s="24"/>
      <c r="AN9" s="24"/>
      <c r="AO9" s="24"/>
      <c r="AP9" s="24"/>
      <c r="AQ9" s="33"/>
      <c r="AR9" s="24">
        <f t="shared" si="16"/>
        <v>0</v>
      </c>
      <c r="AS9" s="24"/>
      <c r="AT9" s="24">
        <f t="shared" si="17"/>
        <v>0</v>
      </c>
    </row>
    <row r="10" spans="1:46" s="25" customFormat="1" x14ac:dyDescent="0.3">
      <c r="A10" s="16" t="s">
        <v>44</v>
      </c>
      <c r="B10" s="17" t="s">
        <v>38</v>
      </c>
      <c r="C10" s="17">
        <v>36</v>
      </c>
      <c r="D10" s="18"/>
      <c r="E10" s="19"/>
      <c r="F10" s="20">
        <f t="shared" si="5"/>
        <v>0</v>
      </c>
      <c r="G10" s="21"/>
      <c r="H10" s="21"/>
      <c r="I10" s="21"/>
      <c r="J10" s="16">
        <f t="shared" si="6"/>
        <v>0</v>
      </c>
      <c r="K10" s="22">
        <v>803.79</v>
      </c>
      <c r="L10" s="23">
        <f t="shared" si="0"/>
        <v>0</v>
      </c>
      <c r="M10" s="24"/>
      <c r="N10" s="24">
        <f t="shared" si="7"/>
        <v>0</v>
      </c>
      <c r="P10" s="16" t="s">
        <v>44</v>
      </c>
      <c r="Q10" s="17" t="s">
        <v>38</v>
      </c>
      <c r="R10" s="17">
        <v>36</v>
      </c>
      <c r="S10" s="26"/>
      <c r="T10" s="27">
        <f t="shared" si="8"/>
        <v>0</v>
      </c>
      <c r="U10" s="26">
        <f t="shared" si="9"/>
        <v>0</v>
      </c>
      <c r="V10" s="27">
        <f t="shared" si="10"/>
        <v>0</v>
      </c>
      <c r="W10" s="28">
        <f t="shared" si="11"/>
        <v>0</v>
      </c>
      <c r="X10" s="28"/>
      <c r="Y10" s="29">
        <f t="shared" si="1"/>
        <v>0</v>
      </c>
      <c r="Z10" s="29">
        <f t="shared" si="1"/>
        <v>0</v>
      </c>
      <c r="AA10" s="30">
        <f t="shared" si="2"/>
        <v>0</v>
      </c>
      <c r="AB10" s="32">
        <f t="shared" si="3"/>
        <v>0</v>
      </c>
      <c r="AC10" s="32">
        <f t="shared" si="3"/>
        <v>0</v>
      </c>
      <c r="AD10" s="32">
        <f t="shared" si="3"/>
        <v>0</v>
      </c>
      <c r="AE10" s="34">
        <f t="shared" si="3"/>
        <v>0</v>
      </c>
      <c r="AF10" s="31">
        <f t="shared" si="12"/>
        <v>803.79</v>
      </c>
      <c r="AG10" s="24">
        <f t="shared" si="4"/>
        <v>0</v>
      </c>
      <c r="AH10" s="24">
        <f t="shared" si="13"/>
        <v>0</v>
      </c>
      <c r="AI10" s="32">
        <f t="shared" si="14"/>
        <v>0</v>
      </c>
      <c r="AJ10" s="24">
        <f t="shared" si="15"/>
        <v>0</v>
      </c>
      <c r="AK10" s="24"/>
      <c r="AL10" s="24"/>
      <c r="AM10" s="24"/>
      <c r="AN10" s="24"/>
      <c r="AO10" s="24"/>
      <c r="AP10" s="24"/>
      <c r="AQ10" s="33"/>
      <c r="AR10" s="24">
        <f t="shared" si="16"/>
        <v>0</v>
      </c>
      <c r="AS10" s="24"/>
      <c r="AT10" s="24">
        <f t="shared" si="17"/>
        <v>0</v>
      </c>
    </row>
    <row r="11" spans="1:46" s="25" customFormat="1" x14ac:dyDescent="0.3">
      <c r="A11" s="16" t="s">
        <v>45</v>
      </c>
      <c r="B11" s="17" t="s">
        <v>36</v>
      </c>
      <c r="C11" s="17">
        <v>72</v>
      </c>
      <c r="D11" s="18"/>
      <c r="E11" s="19"/>
      <c r="F11" s="20">
        <f t="shared" si="5"/>
        <v>0</v>
      </c>
      <c r="G11" s="21"/>
      <c r="H11" s="21"/>
      <c r="I11" s="21"/>
      <c r="J11" s="16">
        <f t="shared" si="6"/>
        <v>0</v>
      </c>
      <c r="K11" s="22">
        <v>409.5</v>
      </c>
      <c r="L11" s="23">
        <f t="shared" si="0"/>
        <v>0</v>
      </c>
      <c r="M11" s="24"/>
      <c r="N11" s="24">
        <f t="shared" si="7"/>
        <v>0</v>
      </c>
      <c r="P11" s="16" t="s">
        <v>45</v>
      </c>
      <c r="Q11" s="17" t="s">
        <v>36</v>
      </c>
      <c r="R11" s="17">
        <v>72</v>
      </c>
      <c r="S11" s="26"/>
      <c r="T11" s="27">
        <f t="shared" si="8"/>
        <v>0</v>
      </c>
      <c r="U11" s="26">
        <f t="shared" si="9"/>
        <v>0</v>
      </c>
      <c r="V11" s="27">
        <f t="shared" si="10"/>
        <v>0</v>
      </c>
      <c r="W11" s="28">
        <f t="shared" si="11"/>
        <v>0</v>
      </c>
      <c r="X11" s="28"/>
      <c r="Y11" s="29">
        <f t="shared" si="1"/>
        <v>0</v>
      </c>
      <c r="Z11" s="29">
        <f t="shared" si="1"/>
        <v>0</v>
      </c>
      <c r="AA11" s="30">
        <f t="shared" si="2"/>
        <v>0</v>
      </c>
      <c r="AB11" s="32">
        <f t="shared" si="3"/>
        <v>0</v>
      </c>
      <c r="AC11" s="32">
        <f t="shared" si="3"/>
        <v>0</v>
      </c>
      <c r="AD11" s="32">
        <f t="shared" si="3"/>
        <v>0</v>
      </c>
      <c r="AE11" s="34">
        <f t="shared" si="3"/>
        <v>0</v>
      </c>
      <c r="AF11" s="31">
        <f t="shared" si="12"/>
        <v>409.5</v>
      </c>
      <c r="AG11" s="24">
        <f t="shared" si="4"/>
        <v>0</v>
      </c>
      <c r="AH11" s="24">
        <f t="shared" si="13"/>
        <v>0</v>
      </c>
      <c r="AI11" s="32">
        <f t="shared" si="14"/>
        <v>0</v>
      </c>
      <c r="AJ11" s="24">
        <f t="shared" si="15"/>
        <v>0</v>
      </c>
      <c r="AK11" s="24"/>
      <c r="AL11" s="24"/>
      <c r="AM11" s="24"/>
      <c r="AN11" s="24"/>
      <c r="AO11" s="24"/>
      <c r="AP11" s="24"/>
      <c r="AQ11" s="33"/>
      <c r="AR11" s="24">
        <f t="shared" si="16"/>
        <v>0</v>
      </c>
      <c r="AS11" s="24"/>
      <c r="AT11" s="24">
        <f t="shared" si="17"/>
        <v>0</v>
      </c>
    </row>
    <row r="12" spans="1:46" s="25" customFormat="1" x14ac:dyDescent="0.3">
      <c r="A12" s="16" t="s">
        <v>46</v>
      </c>
      <c r="B12" s="17" t="s">
        <v>38</v>
      </c>
      <c r="C12" s="17">
        <v>36</v>
      </c>
      <c r="D12" s="18"/>
      <c r="E12" s="19"/>
      <c r="F12" s="20">
        <f t="shared" si="5"/>
        <v>0</v>
      </c>
      <c r="G12" s="21"/>
      <c r="H12" s="21"/>
      <c r="I12" s="21"/>
      <c r="J12" s="16">
        <f t="shared" si="6"/>
        <v>0</v>
      </c>
      <c r="K12" s="22">
        <v>803.79</v>
      </c>
      <c r="L12" s="23">
        <f t="shared" si="0"/>
        <v>0</v>
      </c>
      <c r="M12" s="24"/>
      <c r="N12" s="24">
        <f t="shared" si="7"/>
        <v>0</v>
      </c>
      <c r="P12" s="16" t="s">
        <v>46</v>
      </c>
      <c r="Q12" s="17" t="s">
        <v>38</v>
      </c>
      <c r="R12" s="17">
        <v>36</v>
      </c>
      <c r="S12" s="26"/>
      <c r="T12" s="27">
        <f t="shared" si="8"/>
        <v>0</v>
      </c>
      <c r="U12" s="26">
        <f t="shared" si="9"/>
        <v>0</v>
      </c>
      <c r="V12" s="27">
        <f t="shared" si="10"/>
        <v>0</v>
      </c>
      <c r="W12" s="28">
        <f t="shared" si="11"/>
        <v>0</v>
      </c>
      <c r="X12" s="28"/>
      <c r="Y12" s="29">
        <f t="shared" si="1"/>
        <v>0</v>
      </c>
      <c r="Z12" s="29">
        <f t="shared" si="1"/>
        <v>0</v>
      </c>
      <c r="AA12" s="30">
        <f t="shared" si="2"/>
        <v>0</v>
      </c>
      <c r="AB12" s="32">
        <f t="shared" si="3"/>
        <v>0</v>
      </c>
      <c r="AC12" s="32">
        <f t="shared" si="3"/>
        <v>0</v>
      </c>
      <c r="AD12" s="32">
        <f t="shared" si="3"/>
        <v>0</v>
      </c>
      <c r="AE12" s="34">
        <f t="shared" si="3"/>
        <v>0</v>
      </c>
      <c r="AF12" s="31">
        <f t="shared" si="12"/>
        <v>803.79</v>
      </c>
      <c r="AG12" s="24">
        <f t="shared" si="4"/>
        <v>0</v>
      </c>
      <c r="AH12" s="24">
        <f t="shared" si="13"/>
        <v>0</v>
      </c>
      <c r="AI12" s="32">
        <f t="shared" si="14"/>
        <v>0</v>
      </c>
      <c r="AJ12" s="24">
        <f t="shared" si="15"/>
        <v>0</v>
      </c>
      <c r="AK12" s="24"/>
      <c r="AL12" s="24"/>
      <c r="AM12" s="24"/>
      <c r="AN12" s="24"/>
      <c r="AO12" s="24"/>
      <c r="AP12" s="24"/>
      <c r="AQ12" s="33"/>
      <c r="AR12" s="24">
        <f t="shared" si="16"/>
        <v>0</v>
      </c>
      <c r="AS12" s="24"/>
      <c r="AT12" s="24">
        <f t="shared" si="17"/>
        <v>0</v>
      </c>
    </row>
    <row r="13" spans="1:46" s="25" customFormat="1" x14ac:dyDescent="0.3">
      <c r="A13" s="16" t="s">
        <v>47</v>
      </c>
      <c r="B13" s="17" t="s">
        <v>48</v>
      </c>
      <c r="C13" s="17">
        <v>8</v>
      </c>
      <c r="D13" s="18"/>
      <c r="E13" s="19"/>
      <c r="F13" s="20">
        <f t="shared" si="5"/>
        <v>0</v>
      </c>
      <c r="G13" s="21"/>
      <c r="H13" s="21"/>
      <c r="I13" s="21"/>
      <c r="J13" s="16">
        <f t="shared" si="6"/>
        <v>0</v>
      </c>
      <c r="K13" s="22">
        <v>2767.05</v>
      </c>
      <c r="L13" s="23">
        <f t="shared" si="0"/>
        <v>0</v>
      </c>
      <c r="M13" s="24"/>
      <c r="N13" s="24">
        <f t="shared" si="7"/>
        <v>0</v>
      </c>
      <c r="P13" s="16" t="s">
        <v>47</v>
      </c>
      <c r="Q13" s="17" t="s">
        <v>48</v>
      </c>
      <c r="R13" s="17">
        <v>8</v>
      </c>
      <c r="S13" s="26"/>
      <c r="T13" s="27">
        <f t="shared" si="8"/>
        <v>0</v>
      </c>
      <c r="U13" s="26">
        <f t="shared" si="9"/>
        <v>0</v>
      </c>
      <c r="V13" s="27">
        <f t="shared" si="10"/>
        <v>0</v>
      </c>
      <c r="W13" s="28">
        <f t="shared" si="11"/>
        <v>0</v>
      </c>
      <c r="X13" s="28"/>
      <c r="Y13" s="29">
        <f t="shared" si="1"/>
        <v>0</v>
      </c>
      <c r="Z13" s="29">
        <f t="shared" si="1"/>
        <v>0</v>
      </c>
      <c r="AA13" s="30">
        <f t="shared" si="2"/>
        <v>0</v>
      </c>
      <c r="AB13" s="32">
        <f t="shared" si="3"/>
        <v>0</v>
      </c>
      <c r="AC13" s="32">
        <f t="shared" si="3"/>
        <v>0</v>
      </c>
      <c r="AD13" s="32">
        <f t="shared" si="3"/>
        <v>0</v>
      </c>
      <c r="AE13" s="34">
        <f t="shared" si="3"/>
        <v>0</v>
      </c>
      <c r="AF13" s="31">
        <f t="shared" si="12"/>
        <v>2767.05</v>
      </c>
      <c r="AG13" s="24">
        <f t="shared" si="4"/>
        <v>0</v>
      </c>
      <c r="AH13" s="24">
        <f t="shared" si="13"/>
        <v>0</v>
      </c>
      <c r="AI13" s="32">
        <f t="shared" si="14"/>
        <v>0</v>
      </c>
      <c r="AJ13" s="24">
        <f t="shared" si="15"/>
        <v>0</v>
      </c>
      <c r="AK13" s="24"/>
      <c r="AL13" s="24"/>
      <c r="AM13" s="24"/>
      <c r="AN13" s="29"/>
      <c r="AO13" s="24"/>
      <c r="AP13" s="24"/>
      <c r="AQ13" s="33"/>
      <c r="AR13" s="24">
        <f t="shared" si="16"/>
        <v>0</v>
      </c>
      <c r="AS13" s="24"/>
      <c r="AT13" s="24">
        <f t="shared" si="17"/>
        <v>0</v>
      </c>
    </row>
    <row r="14" spans="1:46" s="25" customFormat="1" x14ac:dyDescent="0.3">
      <c r="A14" s="35" t="s">
        <v>49</v>
      </c>
      <c r="B14" s="17" t="s">
        <v>50</v>
      </c>
      <c r="C14" s="38">
        <v>72</v>
      </c>
      <c r="D14" s="18"/>
      <c r="E14" s="19"/>
      <c r="F14" s="20">
        <f t="shared" si="5"/>
        <v>0</v>
      </c>
      <c r="G14" s="21"/>
      <c r="H14" s="21"/>
      <c r="I14" s="21"/>
      <c r="J14" s="35">
        <f t="shared" si="6"/>
        <v>0</v>
      </c>
      <c r="K14" s="22">
        <v>444.6</v>
      </c>
      <c r="L14" s="36">
        <f t="shared" si="0"/>
        <v>0</v>
      </c>
      <c r="M14" s="37"/>
      <c r="N14" s="37">
        <f t="shared" si="7"/>
        <v>0</v>
      </c>
      <c r="P14" s="35" t="s">
        <v>49</v>
      </c>
      <c r="Q14" s="17" t="s">
        <v>50</v>
      </c>
      <c r="R14" s="38">
        <v>72</v>
      </c>
      <c r="S14" s="26"/>
      <c r="T14" s="39">
        <f t="shared" si="8"/>
        <v>0</v>
      </c>
      <c r="U14" s="26">
        <f t="shared" si="9"/>
        <v>0</v>
      </c>
      <c r="V14" s="39">
        <f t="shared" si="10"/>
        <v>0</v>
      </c>
      <c r="W14" s="40">
        <f t="shared" si="11"/>
        <v>0</v>
      </c>
      <c r="X14" s="40"/>
      <c r="Y14" s="29">
        <f t="shared" si="1"/>
        <v>0</v>
      </c>
      <c r="Z14" s="29">
        <f t="shared" si="1"/>
        <v>0</v>
      </c>
      <c r="AA14" s="30">
        <f t="shared" si="2"/>
        <v>0</v>
      </c>
      <c r="AB14" s="32">
        <f t="shared" si="3"/>
        <v>0</v>
      </c>
      <c r="AC14" s="32">
        <f t="shared" si="3"/>
        <v>0</v>
      </c>
      <c r="AD14" s="32">
        <f t="shared" si="3"/>
        <v>0</v>
      </c>
      <c r="AE14" s="12">
        <f t="shared" si="3"/>
        <v>0</v>
      </c>
      <c r="AF14" s="31">
        <f t="shared" si="12"/>
        <v>444.6</v>
      </c>
      <c r="AG14" s="37">
        <f t="shared" si="4"/>
        <v>0</v>
      </c>
      <c r="AH14" s="37">
        <f t="shared" si="13"/>
        <v>0</v>
      </c>
      <c r="AI14" s="32">
        <f t="shared" si="14"/>
        <v>0</v>
      </c>
      <c r="AJ14" s="37">
        <f t="shared" si="15"/>
        <v>0</v>
      </c>
      <c r="AK14" s="37"/>
      <c r="AL14" s="37"/>
      <c r="AM14" s="37"/>
      <c r="AN14" s="29"/>
      <c r="AO14" s="37"/>
      <c r="AP14" s="37"/>
      <c r="AQ14" s="33"/>
      <c r="AR14" s="37">
        <f t="shared" si="16"/>
        <v>0</v>
      </c>
      <c r="AS14" s="37"/>
      <c r="AT14" s="37">
        <f t="shared" si="17"/>
        <v>0</v>
      </c>
    </row>
    <row r="15" spans="1:46" s="25" customFormat="1" x14ac:dyDescent="0.3">
      <c r="A15" s="16" t="s">
        <v>51</v>
      </c>
      <c r="B15" s="17" t="s">
        <v>52</v>
      </c>
      <c r="C15" s="17">
        <v>36</v>
      </c>
      <c r="D15" s="18"/>
      <c r="E15" s="19"/>
      <c r="F15" s="20">
        <f t="shared" si="5"/>
        <v>0</v>
      </c>
      <c r="G15" s="21"/>
      <c r="H15" s="21"/>
      <c r="I15" s="21"/>
      <c r="J15" s="16">
        <f t="shared" si="6"/>
        <v>0</v>
      </c>
      <c r="K15" s="22">
        <v>868.73</v>
      </c>
      <c r="L15" s="23">
        <f t="shared" si="0"/>
        <v>0</v>
      </c>
      <c r="M15" s="24"/>
      <c r="N15" s="24">
        <f t="shared" si="7"/>
        <v>0</v>
      </c>
      <c r="P15" s="16" t="s">
        <v>51</v>
      </c>
      <c r="Q15" s="17" t="s">
        <v>52</v>
      </c>
      <c r="R15" s="17">
        <v>36</v>
      </c>
      <c r="S15" s="26"/>
      <c r="T15" s="27">
        <f t="shared" si="8"/>
        <v>0</v>
      </c>
      <c r="U15" s="26">
        <f t="shared" si="9"/>
        <v>0</v>
      </c>
      <c r="V15" s="27">
        <f t="shared" si="10"/>
        <v>0</v>
      </c>
      <c r="W15" s="28">
        <f t="shared" si="11"/>
        <v>0</v>
      </c>
      <c r="X15" s="28"/>
      <c r="Y15" s="29">
        <f t="shared" si="1"/>
        <v>0</v>
      </c>
      <c r="Z15" s="29">
        <f t="shared" si="1"/>
        <v>0</v>
      </c>
      <c r="AA15" s="30">
        <f t="shared" si="2"/>
        <v>0</v>
      </c>
      <c r="AB15" s="32">
        <f t="shared" si="3"/>
        <v>0</v>
      </c>
      <c r="AC15" s="32">
        <f t="shared" si="3"/>
        <v>0</v>
      </c>
      <c r="AD15" s="32">
        <f t="shared" si="3"/>
        <v>0</v>
      </c>
      <c r="AE15" s="34">
        <f t="shared" si="3"/>
        <v>0</v>
      </c>
      <c r="AF15" s="31">
        <f t="shared" si="12"/>
        <v>868.73</v>
      </c>
      <c r="AG15" s="24">
        <f t="shared" si="4"/>
        <v>0</v>
      </c>
      <c r="AH15" s="24">
        <f t="shared" si="13"/>
        <v>0</v>
      </c>
      <c r="AI15" s="32">
        <f t="shared" si="14"/>
        <v>0</v>
      </c>
      <c r="AJ15" s="24">
        <f t="shared" si="15"/>
        <v>0</v>
      </c>
      <c r="AK15" s="24"/>
      <c r="AL15" s="24"/>
      <c r="AM15" s="24"/>
      <c r="AN15" s="29"/>
      <c r="AO15" s="24"/>
      <c r="AP15" s="24"/>
      <c r="AQ15" s="33"/>
      <c r="AR15" s="24">
        <f t="shared" si="16"/>
        <v>0</v>
      </c>
      <c r="AS15" s="24"/>
      <c r="AT15" s="24">
        <f t="shared" si="17"/>
        <v>0</v>
      </c>
    </row>
    <row r="16" spans="1:46" s="25" customFormat="1" x14ac:dyDescent="0.3">
      <c r="A16" s="16" t="s">
        <v>53</v>
      </c>
      <c r="B16" s="17" t="s">
        <v>48</v>
      </c>
      <c r="C16" s="17">
        <v>8</v>
      </c>
      <c r="D16" s="18"/>
      <c r="E16" s="19"/>
      <c r="F16" s="20">
        <f t="shared" si="5"/>
        <v>0</v>
      </c>
      <c r="G16" s="21"/>
      <c r="H16" s="21"/>
      <c r="I16" s="21"/>
      <c r="J16" s="16">
        <f t="shared" si="6"/>
        <v>0</v>
      </c>
      <c r="K16" s="22">
        <v>2416.0500000000002</v>
      </c>
      <c r="L16" s="23">
        <f t="shared" si="0"/>
        <v>0</v>
      </c>
      <c r="M16" s="24"/>
      <c r="N16" s="24">
        <f t="shared" si="7"/>
        <v>0</v>
      </c>
      <c r="P16" s="16" t="s">
        <v>53</v>
      </c>
      <c r="Q16" s="17" t="s">
        <v>48</v>
      </c>
      <c r="R16" s="17">
        <v>8</v>
      </c>
      <c r="S16" s="26"/>
      <c r="T16" s="27">
        <f t="shared" si="8"/>
        <v>0</v>
      </c>
      <c r="U16" s="26">
        <f t="shared" si="9"/>
        <v>0</v>
      </c>
      <c r="V16" s="27">
        <f t="shared" si="10"/>
        <v>0</v>
      </c>
      <c r="W16" s="28">
        <f t="shared" si="11"/>
        <v>0</v>
      </c>
      <c r="X16" s="28"/>
      <c r="Y16" s="29">
        <f t="shared" si="1"/>
        <v>0</v>
      </c>
      <c r="Z16" s="29">
        <f t="shared" si="1"/>
        <v>0</v>
      </c>
      <c r="AA16" s="30">
        <f t="shared" si="2"/>
        <v>0</v>
      </c>
      <c r="AB16" s="32">
        <f t="shared" si="3"/>
        <v>0</v>
      </c>
      <c r="AC16" s="32">
        <f t="shared" si="3"/>
        <v>0</v>
      </c>
      <c r="AD16" s="32">
        <f t="shared" si="3"/>
        <v>0</v>
      </c>
      <c r="AE16" s="34">
        <f t="shared" si="3"/>
        <v>0</v>
      </c>
      <c r="AF16" s="31">
        <f t="shared" si="12"/>
        <v>2416.0500000000002</v>
      </c>
      <c r="AG16" s="24">
        <f t="shared" si="4"/>
        <v>0</v>
      </c>
      <c r="AH16" s="24">
        <f t="shared" si="13"/>
        <v>0</v>
      </c>
      <c r="AI16" s="32">
        <f t="shared" si="14"/>
        <v>0</v>
      </c>
      <c r="AJ16" s="24">
        <f t="shared" si="15"/>
        <v>0</v>
      </c>
      <c r="AK16" s="24"/>
      <c r="AL16" s="24"/>
      <c r="AM16" s="24"/>
      <c r="AN16" s="29"/>
      <c r="AO16" s="24"/>
      <c r="AP16" s="24"/>
      <c r="AQ16" s="33"/>
      <c r="AR16" s="24">
        <f t="shared" si="16"/>
        <v>0</v>
      </c>
      <c r="AS16" s="24"/>
      <c r="AT16" s="24">
        <f t="shared" si="17"/>
        <v>0</v>
      </c>
    </row>
    <row r="17" spans="1:46" s="25" customFormat="1" x14ac:dyDescent="0.3">
      <c r="A17" s="16" t="s">
        <v>54</v>
      </c>
      <c r="B17" s="17" t="s">
        <v>50</v>
      </c>
      <c r="C17" s="17">
        <v>72</v>
      </c>
      <c r="D17" s="18"/>
      <c r="E17" s="19"/>
      <c r="F17" s="20">
        <f t="shared" si="5"/>
        <v>0</v>
      </c>
      <c r="G17" s="21"/>
      <c r="H17" s="21"/>
      <c r="I17" s="21"/>
      <c r="J17" s="16">
        <f t="shared" si="6"/>
        <v>0</v>
      </c>
      <c r="K17" s="22">
        <v>377.33</v>
      </c>
      <c r="L17" s="23">
        <f t="shared" si="0"/>
        <v>0</v>
      </c>
      <c r="M17" s="24"/>
      <c r="N17" s="24">
        <f t="shared" si="7"/>
        <v>0</v>
      </c>
      <c r="P17" s="16" t="s">
        <v>54</v>
      </c>
      <c r="Q17" s="17" t="s">
        <v>50</v>
      </c>
      <c r="R17" s="17">
        <v>72</v>
      </c>
      <c r="S17" s="26"/>
      <c r="T17" s="27">
        <f t="shared" si="8"/>
        <v>0</v>
      </c>
      <c r="U17" s="26">
        <f t="shared" si="9"/>
        <v>0</v>
      </c>
      <c r="V17" s="27">
        <f t="shared" si="10"/>
        <v>0</v>
      </c>
      <c r="W17" s="28">
        <f t="shared" si="11"/>
        <v>0</v>
      </c>
      <c r="X17" s="28"/>
      <c r="Y17" s="29">
        <f t="shared" si="1"/>
        <v>0</v>
      </c>
      <c r="Z17" s="29">
        <f t="shared" si="1"/>
        <v>0</v>
      </c>
      <c r="AA17" s="30">
        <f t="shared" si="2"/>
        <v>0</v>
      </c>
      <c r="AB17" s="32">
        <f t="shared" si="3"/>
        <v>0</v>
      </c>
      <c r="AC17" s="32">
        <f t="shared" si="3"/>
        <v>0</v>
      </c>
      <c r="AD17" s="32">
        <f t="shared" si="3"/>
        <v>0</v>
      </c>
      <c r="AE17" s="34">
        <f t="shared" si="3"/>
        <v>0</v>
      </c>
      <c r="AF17" s="31">
        <f t="shared" si="12"/>
        <v>377.33</v>
      </c>
      <c r="AG17" s="24">
        <f t="shared" si="4"/>
        <v>0</v>
      </c>
      <c r="AH17" s="24">
        <f t="shared" si="13"/>
        <v>0</v>
      </c>
      <c r="AI17" s="32">
        <f t="shared" si="14"/>
        <v>0</v>
      </c>
      <c r="AJ17" s="24">
        <f t="shared" si="15"/>
        <v>0</v>
      </c>
      <c r="AK17" s="24"/>
      <c r="AL17" s="24"/>
      <c r="AM17" s="24"/>
      <c r="AN17" s="29"/>
      <c r="AO17" s="24"/>
      <c r="AP17" s="24"/>
      <c r="AQ17" s="33"/>
      <c r="AR17" s="24">
        <f t="shared" si="16"/>
        <v>0</v>
      </c>
      <c r="AS17" s="24"/>
      <c r="AT17" s="24">
        <f t="shared" si="17"/>
        <v>0</v>
      </c>
    </row>
    <row r="18" spans="1:46" s="25" customFormat="1" x14ac:dyDescent="0.3">
      <c r="A18" s="16" t="s">
        <v>55</v>
      </c>
      <c r="B18" s="17" t="s">
        <v>56</v>
      </c>
      <c r="C18" s="17">
        <v>15</v>
      </c>
      <c r="D18" s="18"/>
      <c r="E18" s="41"/>
      <c r="F18" s="20">
        <f t="shared" si="5"/>
        <v>0</v>
      </c>
      <c r="G18" s="42"/>
      <c r="H18" s="42"/>
      <c r="I18" s="42"/>
      <c r="J18" s="35">
        <f t="shared" si="6"/>
        <v>0</v>
      </c>
      <c r="K18" s="43">
        <v>1158.3</v>
      </c>
      <c r="L18" s="36">
        <f t="shared" si="0"/>
        <v>0</v>
      </c>
      <c r="M18" s="37"/>
      <c r="N18" s="37">
        <f t="shared" si="7"/>
        <v>0</v>
      </c>
      <c r="P18" s="16" t="s">
        <v>55</v>
      </c>
      <c r="Q18" s="17" t="s">
        <v>56</v>
      </c>
      <c r="R18" s="17">
        <v>15</v>
      </c>
      <c r="S18" s="26"/>
      <c r="T18" s="27">
        <f t="shared" si="8"/>
        <v>0</v>
      </c>
      <c r="U18" s="26">
        <f t="shared" si="9"/>
        <v>0</v>
      </c>
      <c r="V18" s="27">
        <f t="shared" si="10"/>
        <v>0</v>
      </c>
      <c r="W18" s="28">
        <f t="shared" si="11"/>
        <v>0</v>
      </c>
      <c r="X18" s="28"/>
      <c r="Y18" s="44">
        <f t="shared" si="1"/>
        <v>0</v>
      </c>
      <c r="Z18" s="29">
        <f t="shared" si="1"/>
        <v>0</v>
      </c>
      <c r="AA18" s="30">
        <f t="shared" si="2"/>
        <v>0</v>
      </c>
      <c r="AB18" s="11">
        <f t="shared" si="3"/>
        <v>0</v>
      </c>
      <c r="AC18" s="11">
        <f t="shared" si="3"/>
        <v>0</v>
      </c>
      <c r="AD18" s="11">
        <f t="shared" si="3"/>
        <v>0</v>
      </c>
      <c r="AE18" s="12">
        <f t="shared" si="3"/>
        <v>0</v>
      </c>
      <c r="AF18" s="45">
        <f t="shared" si="12"/>
        <v>1158.3</v>
      </c>
      <c r="AG18" s="37">
        <f t="shared" si="4"/>
        <v>0</v>
      </c>
      <c r="AH18" s="37">
        <f t="shared" si="13"/>
        <v>0</v>
      </c>
      <c r="AI18" s="32">
        <f t="shared" si="14"/>
        <v>0</v>
      </c>
      <c r="AJ18" s="37">
        <f t="shared" si="15"/>
        <v>0</v>
      </c>
      <c r="AK18" s="37"/>
      <c r="AL18" s="37"/>
      <c r="AM18" s="37"/>
      <c r="AN18" s="44"/>
      <c r="AO18" s="37"/>
      <c r="AP18" s="37"/>
      <c r="AQ18" s="33"/>
      <c r="AR18" s="37">
        <f t="shared" si="16"/>
        <v>0</v>
      </c>
      <c r="AS18" s="37"/>
      <c r="AT18" s="37">
        <f t="shared" si="17"/>
        <v>0</v>
      </c>
    </row>
    <row r="19" spans="1:46" s="25" customFormat="1" x14ac:dyDescent="0.3">
      <c r="A19" s="16" t="s">
        <v>57</v>
      </c>
      <c r="B19" s="17" t="s">
        <v>50</v>
      </c>
      <c r="C19" s="17">
        <v>72</v>
      </c>
      <c r="D19" s="18"/>
      <c r="E19" s="19"/>
      <c r="F19" s="20">
        <f t="shared" si="5"/>
        <v>0</v>
      </c>
      <c r="G19" s="21"/>
      <c r="H19" s="21"/>
      <c r="I19" s="21"/>
      <c r="J19" s="16">
        <f t="shared" si="6"/>
        <v>0</v>
      </c>
      <c r="K19" s="22">
        <v>424.13</v>
      </c>
      <c r="L19" s="23">
        <f t="shared" si="0"/>
        <v>0</v>
      </c>
      <c r="M19" s="24"/>
      <c r="N19" s="24">
        <f t="shared" si="7"/>
        <v>0</v>
      </c>
      <c r="P19" s="16" t="s">
        <v>57</v>
      </c>
      <c r="Q19" s="17" t="s">
        <v>50</v>
      </c>
      <c r="R19" s="17">
        <v>72</v>
      </c>
      <c r="S19" s="26"/>
      <c r="T19" s="27">
        <f t="shared" si="8"/>
        <v>0</v>
      </c>
      <c r="U19" s="26">
        <f t="shared" si="9"/>
        <v>0</v>
      </c>
      <c r="V19" s="27">
        <f t="shared" si="10"/>
        <v>0</v>
      </c>
      <c r="W19" s="28">
        <f t="shared" si="11"/>
        <v>0</v>
      </c>
      <c r="X19" s="28"/>
      <c r="Y19" s="29">
        <f t="shared" si="1"/>
        <v>0</v>
      </c>
      <c r="Z19" s="29">
        <f t="shared" si="1"/>
        <v>0</v>
      </c>
      <c r="AA19" s="30">
        <f t="shared" si="2"/>
        <v>0</v>
      </c>
      <c r="AB19" s="32">
        <f t="shared" si="3"/>
        <v>0</v>
      </c>
      <c r="AC19" s="32">
        <f t="shared" si="3"/>
        <v>0</v>
      </c>
      <c r="AD19" s="32">
        <f t="shared" si="3"/>
        <v>0</v>
      </c>
      <c r="AE19" s="34">
        <f t="shared" si="3"/>
        <v>0</v>
      </c>
      <c r="AF19" s="31">
        <f t="shared" si="12"/>
        <v>424.13</v>
      </c>
      <c r="AG19" s="24">
        <f t="shared" si="4"/>
        <v>0</v>
      </c>
      <c r="AH19" s="24">
        <f t="shared" si="13"/>
        <v>0</v>
      </c>
      <c r="AI19" s="32">
        <f t="shared" si="14"/>
        <v>0</v>
      </c>
      <c r="AJ19" s="24">
        <f t="shared" si="15"/>
        <v>0</v>
      </c>
      <c r="AK19" s="24"/>
      <c r="AL19" s="24"/>
      <c r="AM19" s="24"/>
      <c r="AN19" s="29"/>
      <c r="AO19" s="24"/>
      <c r="AP19" s="24"/>
      <c r="AQ19" s="33"/>
      <c r="AR19" s="24">
        <f t="shared" si="16"/>
        <v>0</v>
      </c>
      <c r="AS19" s="24"/>
      <c r="AT19" s="24">
        <f t="shared" si="17"/>
        <v>0</v>
      </c>
    </row>
    <row r="20" spans="1:46" s="25" customFormat="1" x14ac:dyDescent="0.3">
      <c r="A20" s="16" t="s">
        <v>58</v>
      </c>
      <c r="B20" s="17" t="s">
        <v>59</v>
      </c>
      <c r="C20" s="17">
        <v>15</v>
      </c>
      <c r="D20" s="18"/>
      <c r="E20" s="19"/>
      <c r="F20" s="20">
        <f t="shared" si="5"/>
        <v>0</v>
      </c>
      <c r="G20" s="21"/>
      <c r="H20" s="21"/>
      <c r="I20" s="21"/>
      <c r="J20" s="16">
        <f t="shared" si="6"/>
        <v>0</v>
      </c>
      <c r="K20" s="22">
        <v>1199.25</v>
      </c>
      <c r="L20" s="23">
        <f t="shared" si="0"/>
        <v>0</v>
      </c>
      <c r="M20" s="24"/>
      <c r="N20" s="24">
        <f t="shared" si="7"/>
        <v>0</v>
      </c>
      <c r="P20" s="16" t="s">
        <v>58</v>
      </c>
      <c r="Q20" s="17" t="s">
        <v>59</v>
      </c>
      <c r="R20" s="17">
        <v>15</v>
      </c>
      <c r="S20" s="26"/>
      <c r="T20" s="27">
        <f t="shared" si="8"/>
        <v>0</v>
      </c>
      <c r="U20" s="26">
        <f t="shared" si="9"/>
        <v>0</v>
      </c>
      <c r="V20" s="27">
        <f t="shared" si="10"/>
        <v>0</v>
      </c>
      <c r="W20" s="28">
        <f t="shared" si="11"/>
        <v>0</v>
      </c>
      <c r="X20" s="28"/>
      <c r="Y20" s="29">
        <f t="shared" si="1"/>
        <v>0</v>
      </c>
      <c r="Z20" s="29">
        <f t="shared" si="1"/>
        <v>0</v>
      </c>
      <c r="AA20" s="30">
        <f t="shared" si="2"/>
        <v>0</v>
      </c>
      <c r="AB20" s="32">
        <f t="shared" si="3"/>
        <v>0</v>
      </c>
      <c r="AC20" s="32">
        <f t="shared" si="3"/>
        <v>0</v>
      </c>
      <c r="AD20" s="32">
        <f t="shared" si="3"/>
        <v>0</v>
      </c>
      <c r="AE20" s="34">
        <f t="shared" si="3"/>
        <v>0</v>
      </c>
      <c r="AF20" s="31">
        <f t="shared" si="12"/>
        <v>1199.25</v>
      </c>
      <c r="AG20" s="24">
        <f t="shared" si="4"/>
        <v>0</v>
      </c>
      <c r="AH20" s="24">
        <f t="shared" si="13"/>
        <v>0</v>
      </c>
      <c r="AI20" s="32">
        <f t="shared" si="14"/>
        <v>0</v>
      </c>
      <c r="AJ20" s="24">
        <f t="shared" si="15"/>
        <v>0</v>
      </c>
      <c r="AK20" s="24"/>
      <c r="AL20" s="24"/>
      <c r="AM20" s="24"/>
      <c r="AN20" s="29"/>
      <c r="AO20" s="24"/>
      <c r="AP20" s="24"/>
      <c r="AQ20" s="33"/>
      <c r="AR20" s="24">
        <f t="shared" si="16"/>
        <v>0</v>
      </c>
      <c r="AS20" s="24"/>
      <c r="AT20" s="24">
        <f t="shared" si="17"/>
        <v>0</v>
      </c>
    </row>
    <row r="21" spans="1:46" s="25" customFormat="1" x14ac:dyDescent="0.3">
      <c r="A21" s="16" t="s">
        <v>60</v>
      </c>
      <c r="B21" s="17" t="s">
        <v>50</v>
      </c>
      <c r="C21" s="17">
        <v>72</v>
      </c>
      <c r="D21" s="18"/>
      <c r="E21" s="19"/>
      <c r="F21" s="20">
        <f t="shared" si="5"/>
        <v>0</v>
      </c>
      <c r="G21" s="21"/>
      <c r="H21" s="21"/>
      <c r="I21" s="21"/>
      <c r="J21" s="16">
        <f t="shared" si="6"/>
        <v>0</v>
      </c>
      <c r="K21" s="22">
        <v>381.13</v>
      </c>
      <c r="L21" s="23">
        <f t="shared" si="0"/>
        <v>0</v>
      </c>
      <c r="M21" s="24"/>
      <c r="N21" s="24">
        <f t="shared" si="7"/>
        <v>0</v>
      </c>
      <c r="P21" s="16" t="s">
        <v>60</v>
      </c>
      <c r="Q21" s="17" t="s">
        <v>50</v>
      </c>
      <c r="R21" s="17">
        <v>72</v>
      </c>
      <c r="S21" s="26"/>
      <c r="T21" s="27">
        <f t="shared" si="8"/>
        <v>0</v>
      </c>
      <c r="U21" s="26">
        <f t="shared" si="9"/>
        <v>0</v>
      </c>
      <c r="V21" s="27">
        <f t="shared" si="10"/>
        <v>0</v>
      </c>
      <c r="W21" s="28">
        <f t="shared" si="11"/>
        <v>0</v>
      </c>
      <c r="X21" s="28"/>
      <c r="Y21" s="29">
        <f t="shared" si="1"/>
        <v>0</v>
      </c>
      <c r="Z21" s="29">
        <f t="shared" si="1"/>
        <v>0</v>
      </c>
      <c r="AA21" s="30">
        <f t="shared" si="2"/>
        <v>0</v>
      </c>
      <c r="AB21" s="32">
        <f t="shared" si="3"/>
        <v>0</v>
      </c>
      <c r="AC21" s="32">
        <f t="shared" si="3"/>
        <v>0</v>
      </c>
      <c r="AD21" s="32">
        <f t="shared" si="3"/>
        <v>0</v>
      </c>
      <c r="AE21" s="34">
        <f t="shared" si="3"/>
        <v>0</v>
      </c>
      <c r="AF21" s="31">
        <f t="shared" si="12"/>
        <v>381.13</v>
      </c>
      <c r="AG21" s="24">
        <f t="shared" si="4"/>
        <v>0</v>
      </c>
      <c r="AH21" s="24">
        <f t="shared" si="13"/>
        <v>0</v>
      </c>
      <c r="AI21" s="32">
        <f t="shared" si="14"/>
        <v>0</v>
      </c>
      <c r="AJ21" s="24">
        <f t="shared" si="15"/>
        <v>0</v>
      </c>
      <c r="AK21" s="24"/>
      <c r="AL21" s="24"/>
      <c r="AM21" s="24"/>
      <c r="AN21" s="29"/>
      <c r="AO21" s="24"/>
      <c r="AP21" s="24"/>
      <c r="AQ21" s="33"/>
      <c r="AR21" s="24">
        <f t="shared" si="16"/>
        <v>0</v>
      </c>
      <c r="AS21" s="24"/>
      <c r="AT21" s="24">
        <f t="shared" si="17"/>
        <v>0</v>
      </c>
    </row>
    <row r="22" spans="1:46" s="25" customFormat="1" x14ac:dyDescent="0.3">
      <c r="A22" s="16" t="s">
        <v>61</v>
      </c>
      <c r="B22" s="17" t="s">
        <v>50</v>
      </c>
      <c r="C22" s="38">
        <v>72</v>
      </c>
      <c r="D22" s="18"/>
      <c r="E22" s="41"/>
      <c r="F22" s="20">
        <f t="shared" si="5"/>
        <v>0</v>
      </c>
      <c r="G22" s="42"/>
      <c r="H22" s="42"/>
      <c r="I22" s="42"/>
      <c r="J22" s="35">
        <f t="shared" si="6"/>
        <v>0</v>
      </c>
      <c r="K22" s="22">
        <v>424.13</v>
      </c>
      <c r="L22" s="36">
        <f t="shared" si="0"/>
        <v>0</v>
      </c>
      <c r="M22" s="37"/>
      <c r="N22" s="37">
        <f t="shared" si="7"/>
        <v>0</v>
      </c>
      <c r="P22" s="16" t="s">
        <v>61</v>
      </c>
      <c r="Q22" s="17" t="s">
        <v>50</v>
      </c>
      <c r="R22" s="38">
        <v>72</v>
      </c>
      <c r="S22" s="26"/>
      <c r="T22" s="39">
        <f t="shared" si="8"/>
        <v>0</v>
      </c>
      <c r="U22" s="26">
        <f t="shared" si="9"/>
        <v>0</v>
      </c>
      <c r="V22" s="39">
        <f t="shared" si="10"/>
        <v>0</v>
      </c>
      <c r="W22" s="40">
        <f t="shared" si="11"/>
        <v>0</v>
      </c>
      <c r="X22" s="40"/>
      <c r="Y22" s="44">
        <f t="shared" si="1"/>
        <v>0</v>
      </c>
      <c r="Z22" s="29">
        <f t="shared" si="1"/>
        <v>0</v>
      </c>
      <c r="AA22" s="30">
        <f t="shared" si="2"/>
        <v>0</v>
      </c>
      <c r="AB22" s="11">
        <f t="shared" si="3"/>
        <v>0</v>
      </c>
      <c r="AC22" s="11">
        <f t="shared" si="3"/>
        <v>0</v>
      </c>
      <c r="AD22" s="11">
        <f t="shared" si="3"/>
        <v>0</v>
      </c>
      <c r="AE22" s="12">
        <f t="shared" si="3"/>
        <v>0</v>
      </c>
      <c r="AF22" s="31">
        <f t="shared" si="12"/>
        <v>424.13</v>
      </c>
      <c r="AG22" s="37">
        <f t="shared" si="4"/>
        <v>0</v>
      </c>
      <c r="AH22" s="37">
        <f t="shared" si="13"/>
        <v>0</v>
      </c>
      <c r="AI22" s="32">
        <f t="shared" si="14"/>
        <v>0</v>
      </c>
      <c r="AJ22" s="37">
        <f t="shared" si="15"/>
        <v>0</v>
      </c>
      <c r="AK22" s="37"/>
      <c r="AL22" s="37"/>
      <c r="AM22" s="37"/>
      <c r="AN22" s="44"/>
      <c r="AO22" s="37"/>
      <c r="AP22" s="37"/>
      <c r="AQ22" s="33"/>
      <c r="AR22" s="37">
        <f t="shared" si="16"/>
        <v>0</v>
      </c>
      <c r="AS22" s="37"/>
      <c r="AT22" s="37">
        <f t="shared" si="17"/>
        <v>0</v>
      </c>
    </row>
    <row r="23" spans="1:46" x14ac:dyDescent="0.3">
      <c r="A23" s="35" t="s">
        <v>62</v>
      </c>
      <c r="B23" s="17" t="s">
        <v>50</v>
      </c>
      <c r="C23" s="38">
        <v>72</v>
      </c>
      <c r="D23" s="18"/>
      <c r="E23" s="41"/>
      <c r="F23" s="20">
        <f t="shared" si="5"/>
        <v>0</v>
      </c>
      <c r="G23" s="42"/>
      <c r="H23" s="42"/>
      <c r="I23" s="42"/>
      <c r="J23" s="35">
        <f t="shared" si="6"/>
        <v>0</v>
      </c>
      <c r="K23" s="22">
        <v>330.23</v>
      </c>
      <c r="L23" s="36">
        <f t="shared" si="0"/>
        <v>0</v>
      </c>
      <c r="M23" s="37"/>
      <c r="N23" s="37">
        <f t="shared" si="7"/>
        <v>0</v>
      </c>
      <c r="P23" s="35" t="s">
        <v>62</v>
      </c>
      <c r="Q23" s="17" t="s">
        <v>50</v>
      </c>
      <c r="R23" s="38">
        <v>72</v>
      </c>
      <c r="S23" s="26"/>
      <c r="T23" s="46">
        <f t="shared" si="8"/>
        <v>0</v>
      </c>
      <c r="U23" s="26">
        <f t="shared" si="9"/>
        <v>0</v>
      </c>
      <c r="V23" s="46">
        <f t="shared" si="10"/>
        <v>0</v>
      </c>
      <c r="W23" s="13">
        <f t="shared" si="11"/>
        <v>0</v>
      </c>
      <c r="X23" s="13"/>
      <c r="Y23" s="44">
        <f t="shared" si="1"/>
        <v>0</v>
      </c>
      <c r="Z23" s="29">
        <f t="shared" si="1"/>
        <v>0</v>
      </c>
      <c r="AA23" s="30">
        <f t="shared" si="2"/>
        <v>0</v>
      </c>
      <c r="AB23" s="11">
        <f t="shared" si="3"/>
        <v>0</v>
      </c>
      <c r="AC23" s="11">
        <f t="shared" si="3"/>
        <v>0</v>
      </c>
      <c r="AD23" s="11">
        <f t="shared" si="3"/>
        <v>0</v>
      </c>
      <c r="AE23" s="12">
        <f t="shared" si="3"/>
        <v>0</v>
      </c>
      <c r="AF23" s="31">
        <f t="shared" si="12"/>
        <v>330.23</v>
      </c>
      <c r="AG23" s="37">
        <f t="shared" si="4"/>
        <v>0</v>
      </c>
      <c r="AH23" s="37">
        <f t="shared" si="13"/>
        <v>0</v>
      </c>
      <c r="AI23" s="32">
        <f t="shared" si="14"/>
        <v>0</v>
      </c>
      <c r="AJ23" s="37">
        <f t="shared" si="15"/>
        <v>0</v>
      </c>
      <c r="AK23" s="37"/>
      <c r="AL23" s="37"/>
      <c r="AM23" s="37"/>
      <c r="AN23" s="44"/>
      <c r="AO23" s="37"/>
      <c r="AP23" s="37"/>
      <c r="AQ23" s="33"/>
      <c r="AR23" s="37">
        <f t="shared" si="16"/>
        <v>0</v>
      </c>
      <c r="AS23" s="37"/>
      <c r="AT23" s="37">
        <f t="shared" si="17"/>
        <v>0</v>
      </c>
    </row>
    <row r="24" spans="1:46" x14ac:dyDescent="0.3">
      <c r="A24" s="35" t="s">
        <v>63</v>
      </c>
      <c r="B24" s="17" t="s">
        <v>50</v>
      </c>
      <c r="C24" s="38">
        <v>72</v>
      </c>
      <c r="D24" s="18"/>
      <c r="E24" s="41"/>
      <c r="F24" s="20">
        <f t="shared" si="5"/>
        <v>0</v>
      </c>
      <c r="G24" s="42"/>
      <c r="H24" s="42"/>
      <c r="I24" s="42"/>
      <c r="J24" s="35">
        <f t="shared" si="6"/>
        <v>0</v>
      </c>
      <c r="K24" s="22">
        <v>424.13</v>
      </c>
      <c r="L24" s="36">
        <f t="shared" si="0"/>
        <v>0</v>
      </c>
      <c r="M24" s="37"/>
      <c r="N24" s="37">
        <f t="shared" si="7"/>
        <v>0</v>
      </c>
      <c r="P24" s="35" t="s">
        <v>63</v>
      </c>
      <c r="Q24" s="17" t="s">
        <v>50</v>
      </c>
      <c r="R24" s="38">
        <v>72</v>
      </c>
      <c r="S24" s="26"/>
      <c r="T24" s="46">
        <f t="shared" si="8"/>
        <v>0</v>
      </c>
      <c r="U24" s="26">
        <f t="shared" si="9"/>
        <v>0</v>
      </c>
      <c r="V24" s="46">
        <f t="shared" si="10"/>
        <v>0</v>
      </c>
      <c r="W24" s="13">
        <f t="shared" si="11"/>
        <v>0</v>
      </c>
      <c r="X24" s="13"/>
      <c r="Y24" s="44">
        <f t="shared" si="1"/>
        <v>0</v>
      </c>
      <c r="Z24" s="29">
        <f t="shared" si="1"/>
        <v>0</v>
      </c>
      <c r="AA24" s="30">
        <f t="shared" si="2"/>
        <v>0</v>
      </c>
      <c r="AB24" s="11">
        <f t="shared" si="3"/>
        <v>0</v>
      </c>
      <c r="AC24" s="11">
        <f t="shared" si="3"/>
        <v>0</v>
      </c>
      <c r="AD24" s="11">
        <f t="shared" si="3"/>
        <v>0</v>
      </c>
      <c r="AE24" s="12">
        <f t="shared" si="3"/>
        <v>0</v>
      </c>
      <c r="AF24" s="31">
        <f t="shared" si="12"/>
        <v>424.13</v>
      </c>
      <c r="AG24" s="37">
        <f t="shared" si="4"/>
        <v>0</v>
      </c>
      <c r="AH24" s="37">
        <f t="shared" si="13"/>
        <v>0</v>
      </c>
      <c r="AI24" s="32">
        <f t="shared" si="14"/>
        <v>0</v>
      </c>
      <c r="AJ24" s="37">
        <f t="shared" si="15"/>
        <v>0</v>
      </c>
      <c r="AK24" s="37"/>
      <c r="AL24" s="37"/>
      <c r="AM24" s="37"/>
      <c r="AN24" s="44"/>
      <c r="AO24" s="37"/>
      <c r="AP24" s="37"/>
      <c r="AQ24" s="33"/>
      <c r="AR24" s="37">
        <f t="shared" si="16"/>
        <v>0</v>
      </c>
      <c r="AS24" s="37"/>
      <c r="AT24" s="37">
        <f t="shared" si="17"/>
        <v>0</v>
      </c>
    </row>
    <row r="25" spans="1:46" x14ac:dyDescent="0.3">
      <c r="A25" s="35" t="s">
        <v>64</v>
      </c>
      <c r="B25" s="17" t="s">
        <v>65</v>
      </c>
      <c r="C25" s="38">
        <v>72</v>
      </c>
      <c r="D25" s="18"/>
      <c r="E25" s="41"/>
      <c r="F25" s="20">
        <f t="shared" si="5"/>
        <v>0</v>
      </c>
      <c r="G25" s="42"/>
      <c r="H25" s="42"/>
      <c r="I25" s="42"/>
      <c r="J25" s="35">
        <f t="shared" si="6"/>
        <v>0</v>
      </c>
      <c r="K25" s="22">
        <v>389.61</v>
      </c>
      <c r="L25" s="36">
        <f t="shared" si="0"/>
        <v>0</v>
      </c>
      <c r="M25" s="37"/>
      <c r="N25" s="37">
        <f t="shared" si="7"/>
        <v>0</v>
      </c>
      <c r="P25" s="35" t="s">
        <v>64</v>
      </c>
      <c r="Q25" s="17" t="s">
        <v>65</v>
      </c>
      <c r="R25" s="38">
        <v>72</v>
      </c>
      <c r="S25" s="26"/>
      <c r="T25" s="46">
        <f t="shared" si="8"/>
        <v>0</v>
      </c>
      <c r="U25" s="26">
        <f t="shared" si="9"/>
        <v>0</v>
      </c>
      <c r="V25" s="46">
        <f t="shared" si="10"/>
        <v>0</v>
      </c>
      <c r="W25" s="13">
        <f t="shared" si="11"/>
        <v>0</v>
      </c>
      <c r="X25" s="13"/>
      <c r="Y25" s="44">
        <f t="shared" si="1"/>
        <v>0</v>
      </c>
      <c r="Z25" s="29">
        <f t="shared" si="1"/>
        <v>0</v>
      </c>
      <c r="AA25" s="30">
        <f t="shared" si="2"/>
        <v>0</v>
      </c>
      <c r="AB25" s="11">
        <f t="shared" si="3"/>
        <v>0</v>
      </c>
      <c r="AC25" s="11">
        <f t="shared" si="3"/>
        <v>0</v>
      </c>
      <c r="AD25" s="11">
        <f t="shared" si="3"/>
        <v>0</v>
      </c>
      <c r="AE25" s="12">
        <f t="shared" si="3"/>
        <v>0</v>
      </c>
      <c r="AF25" s="31">
        <f t="shared" si="12"/>
        <v>389.61</v>
      </c>
      <c r="AG25" s="37">
        <f t="shared" si="4"/>
        <v>0</v>
      </c>
      <c r="AH25" s="37">
        <f t="shared" si="13"/>
        <v>0</v>
      </c>
      <c r="AI25" s="32">
        <f t="shared" si="14"/>
        <v>0</v>
      </c>
      <c r="AJ25" s="37">
        <f t="shared" si="15"/>
        <v>0</v>
      </c>
      <c r="AK25" s="37"/>
      <c r="AL25" s="37"/>
      <c r="AM25" s="37"/>
      <c r="AN25" s="44"/>
      <c r="AO25" s="37"/>
      <c r="AP25" s="37"/>
      <c r="AQ25" s="33"/>
      <c r="AR25" s="37">
        <f t="shared" si="16"/>
        <v>0</v>
      </c>
      <c r="AS25" s="37"/>
      <c r="AT25" s="37">
        <f t="shared" si="17"/>
        <v>0</v>
      </c>
    </row>
    <row r="26" spans="1:46" x14ac:dyDescent="0.3">
      <c r="A26" s="35" t="s">
        <v>66</v>
      </c>
      <c r="B26" s="17" t="s">
        <v>65</v>
      </c>
      <c r="C26" s="38">
        <v>72</v>
      </c>
      <c r="D26" s="18"/>
      <c r="E26" s="41"/>
      <c r="F26" s="20">
        <f t="shared" si="5"/>
        <v>0</v>
      </c>
      <c r="G26" s="42"/>
      <c r="H26" s="42"/>
      <c r="I26" s="42"/>
      <c r="J26" s="35">
        <f t="shared" si="6"/>
        <v>0</v>
      </c>
      <c r="K26" s="22">
        <v>389.61</v>
      </c>
      <c r="L26" s="36">
        <f t="shared" si="0"/>
        <v>0</v>
      </c>
      <c r="M26" s="37"/>
      <c r="N26" s="37">
        <f t="shared" si="7"/>
        <v>0</v>
      </c>
      <c r="P26" s="35" t="s">
        <v>66</v>
      </c>
      <c r="Q26" s="17" t="s">
        <v>65</v>
      </c>
      <c r="R26" s="38">
        <v>72</v>
      </c>
      <c r="S26" s="26"/>
      <c r="T26" s="46">
        <f t="shared" si="8"/>
        <v>0</v>
      </c>
      <c r="U26" s="26">
        <f t="shared" si="9"/>
        <v>0</v>
      </c>
      <c r="V26" s="46">
        <f t="shared" si="10"/>
        <v>0</v>
      </c>
      <c r="W26" s="13">
        <f t="shared" si="11"/>
        <v>0</v>
      </c>
      <c r="X26" s="13"/>
      <c r="Y26" s="44">
        <f t="shared" si="1"/>
        <v>0</v>
      </c>
      <c r="Z26" s="29">
        <f t="shared" si="1"/>
        <v>0</v>
      </c>
      <c r="AA26" s="30">
        <f t="shared" si="2"/>
        <v>0</v>
      </c>
      <c r="AB26" s="11">
        <f t="shared" si="3"/>
        <v>0</v>
      </c>
      <c r="AC26" s="11">
        <f t="shared" si="3"/>
        <v>0</v>
      </c>
      <c r="AD26" s="11">
        <f t="shared" si="3"/>
        <v>0</v>
      </c>
      <c r="AE26" s="12">
        <f t="shared" si="3"/>
        <v>0</v>
      </c>
      <c r="AF26" s="31">
        <f t="shared" si="12"/>
        <v>389.61</v>
      </c>
      <c r="AG26" s="37">
        <f t="shared" si="4"/>
        <v>0</v>
      </c>
      <c r="AH26" s="37">
        <f t="shared" si="13"/>
        <v>0</v>
      </c>
      <c r="AI26" s="32">
        <f t="shared" si="14"/>
        <v>0</v>
      </c>
      <c r="AJ26" s="37">
        <f t="shared" si="15"/>
        <v>0</v>
      </c>
      <c r="AK26" s="37"/>
      <c r="AL26" s="37"/>
      <c r="AM26" s="37"/>
      <c r="AN26" s="44"/>
      <c r="AO26" s="37"/>
      <c r="AP26" s="37"/>
      <c r="AQ26" s="33"/>
      <c r="AR26" s="37">
        <f t="shared" si="16"/>
        <v>0</v>
      </c>
      <c r="AS26" s="37"/>
      <c r="AT26" s="37">
        <f t="shared" si="17"/>
        <v>0</v>
      </c>
    </row>
    <row r="27" spans="1:46" x14ac:dyDescent="0.3">
      <c r="A27" s="47" t="s">
        <v>67</v>
      </c>
      <c r="B27" s="48" t="s">
        <v>59</v>
      </c>
      <c r="C27" s="49">
        <v>25</v>
      </c>
      <c r="D27" s="50"/>
      <c r="E27" s="51"/>
      <c r="F27" s="52">
        <f t="shared" si="5"/>
        <v>0</v>
      </c>
      <c r="G27" s="53"/>
      <c r="H27" s="53"/>
      <c r="I27" s="53"/>
      <c r="J27" s="47">
        <f t="shared" si="6"/>
        <v>0</v>
      </c>
      <c r="K27" s="54">
        <v>169.65</v>
      </c>
      <c r="L27" s="55">
        <f t="shared" si="0"/>
        <v>0</v>
      </c>
      <c r="M27" s="37"/>
      <c r="N27" s="37">
        <f t="shared" si="7"/>
        <v>0</v>
      </c>
      <c r="P27" s="47" t="s">
        <v>67</v>
      </c>
      <c r="Q27" s="48" t="s">
        <v>59</v>
      </c>
      <c r="R27" s="49">
        <v>25</v>
      </c>
      <c r="S27" s="26"/>
      <c r="T27" s="46">
        <f t="shared" si="8"/>
        <v>0</v>
      </c>
      <c r="U27" s="26">
        <f t="shared" si="9"/>
        <v>0</v>
      </c>
      <c r="V27" s="46">
        <f t="shared" si="10"/>
        <v>0</v>
      </c>
      <c r="W27" s="13">
        <f t="shared" si="11"/>
        <v>0</v>
      </c>
      <c r="X27" s="13"/>
      <c r="Y27" s="44">
        <f t="shared" si="1"/>
        <v>0</v>
      </c>
      <c r="Z27" s="29">
        <f t="shared" si="1"/>
        <v>0</v>
      </c>
      <c r="AA27" s="30">
        <f t="shared" si="2"/>
        <v>0</v>
      </c>
      <c r="AB27" s="11">
        <f t="shared" si="3"/>
        <v>0</v>
      </c>
      <c r="AC27" s="11">
        <f t="shared" si="3"/>
        <v>0</v>
      </c>
      <c r="AD27" s="11">
        <f t="shared" si="3"/>
        <v>0</v>
      </c>
      <c r="AE27" s="12">
        <f t="shared" si="3"/>
        <v>0</v>
      </c>
      <c r="AF27" s="31">
        <f t="shared" si="12"/>
        <v>169.65</v>
      </c>
      <c r="AG27" s="37">
        <f t="shared" si="4"/>
        <v>0</v>
      </c>
      <c r="AH27" s="37">
        <f t="shared" si="13"/>
        <v>0</v>
      </c>
      <c r="AI27" s="32">
        <f t="shared" si="14"/>
        <v>0</v>
      </c>
      <c r="AJ27" s="37">
        <f t="shared" si="15"/>
        <v>0</v>
      </c>
      <c r="AK27" s="37"/>
      <c r="AL27" s="37"/>
      <c r="AM27" s="37"/>
      <c r="AN27" s="44"/>
      <c r="AO27" s="37"/>
      <c r="AP27" s="37"/>
      <c r="AQ27" s="33"/>
      <c r="AR27" s="37">
        <f t="shared" si="16"/>
        <v>0</v>
      </c>
      <c r="AS27" s="37"/>
      <c r="AT27" s="37">
        <f t="shared" si="17"/>
        <v>0</v>
      </c>
    </row>
    <row r="28" spans="1:46" x14ac:dyDescent="0.3">
      <c r="A28" s="47" t="s">
        <v>68</v>
      </c>
      <c r="B28" s="48" t="s">
        <v>42</v>
      </c>
      <c r="C28" s="49">
        <v>50</v>
      </c>
      <c r="D28" s="50"/>
      <c r="E28" s="51"/>
      <c r="F28" s="52">
        <f t="shared" si="5"/>
        <v>0</v>
      </c>
      <c r="G28" s="53"/>
      <c r="H28" s="53"/>
      <c r="I28" s="53"/>
      <c r="J28" s="47">
        <f t="shared" si="6"/>
        <v>0</v>
      </c>
      <c r="K28" s="54">
        <v>88.92</v>
      </c>
      <c r="L28" s="55">
        <f t="shared" si="0"/>
        <v>0</v>
      </c>
      <c r="M28" s="37"/>
      <c r="N28" s="37">
        <f t="shared" si="7"/>
        <v>0</v>
      </c>
      <c r="P28" s="47" t="s">
        <v>68</v>
      </c>
      <c r="Q28" s="48" t="s">
        <v>42</v>
      </c>
      <c r="R28" s="49">
        <v>50</v>
      </c>
      <c r="S28" s="26"/>
      <c r="T28" s="46">
        <f t="shared" si="8"/>
        <v>0</v>
      </c>
      <c r="U28" s="26">
        <f t="shared" si="9"/>
        <v>0</v>
      </c>
      <c r="V28" s="46">
        <f t="shared" si="10"/>
        <v>0</v>
      </c>
      <c r="W28" s="13">
        <f t="shared" si="11"/>
        <v>0</v>
      </c>
      <c r="X28" s="13"/>
      <c r="Y28" s="44">
        <f t="shared" si="1"/>
        <v>0</v>
      </c>
      <c r="Z28" s="29">
        <f t="shared" si="1"/>
        <v>0</v>
      </c>
      <c r="AA28" s="30">
        <f t="shared" si="2"/>
        <v>0</v>
      </c>
      <c r="AB28" s="11">
        <f t="shared" si="3"/>
        <v>0</v>
      </c>
      <c r="AC28" s="11">
        <f t="shared" si="3"/>
        <v>0</v>
      </c>
      <c r="AD28" s="11">
        <f t="shared" si="3"/>
        <v>0</v>
      </c>
      <c r="AE28" s="12">
        <f t="shared" si="3"/>
        <v>0</v>
      </c>
      <c r="AF28" s="31">
        <f t="shared" si="12"/>
        <v>88.92</v>
      </c>
      <c r="AG28" s="37">
        <f t="shared" si="4"/>
        <v>0</v>
      </c>
      <c r="AH28" s="37">
        <f t="shared" si="13"/>
        <v>0</v>
      </c>
      <c r="AI28" s="32">
        <f t="shared" si="14"/>
        <v>0</v>
      </c>
      <c r="AJ28" s="37">
        <f t="shared" si="15"/>
        <v>0</v>
      </c>
      <c r="AK28" s="37"/>
      <c r="AL28" s="37"/>
      <c r="AM28" s="37"/>
      <c r="AN28" s="44"/>
      <c r="AO28" s="37"/>
      <c r="AP28" s="37"/>
      <c r="AQ28" s="33"/>
      <c r="AR28" s="37">
        <f t="shared" si="16"/>
        <v>0</v>
      </c>
      <c r="AS28" s="37"/>
      <c r="AT28" s="37">
        <f t="shared" si="17"/>
        <v>0</v>
      </c>
    </row>
    <row r="29" spans="1:46" x14ac:dyDescent="0.3">
      <c r="A29" s="47" t="s">
        <v>69</v>
      </c>
      <c r="B29" s="48" t="s">
        <v>52</v>
      </c>
      <c r="C29" s="49">
        <v>12</v>
      </c>
      <c r="D29" s="50"/>
      <c r="E29" s="51"/>
      <c r="F29" s="52">
        <f t="shared" si="5"/>
        <v>0</v>
      </c>
      <c r="G29" s="53"/>
      <c r="H29" s="53"/>
      <c r="I29" s="53"/>
      <c r="J29" s="47">
        <f t="shared" si="6"/>
        <v>0</v>
      </c>
      <c r="K29" s="54">
        <v>123.94</v>
      </c>
      <c r="L29" s="55">
        <f t="shared" si="0"/>
        <v>0</v>
      </c>
      <c r="M29" s="37"/>
      <c r="N29" s="37">
        <f t="shared" si="7"/>
        <v>0</v>
      </c>
      <c r="P29" s="47" t="s">
        <v>69</v>
      </c>
      <c r="Q29" s="48" t="s">
        <v>52</v>
      </c>
      <c r="R29" s="49">
        <v>12</v>
      </c>
      <c r="S29" s="26"/>
      <c r="T29" s="46">
        <f t="shared" si="8"/>
        <v>0</v>
      </c>
      <c r="U29" s="26">
        <f t="shared" si="9"/>
        <v>0</v>
      </c>
      <c r="V29" s="46">
        <f t="shared" si="10"/>
        <v>0</v>
      </c>
      <c r="W29" s="13">
        <f t="shared" si="11"/>
        <v>0</v>
      </c>
      <c r="X29" s="13"/>
      <c r="Y29" s="44">
        <f t="shared" si="1"/>
        <v>0</v>
      </c>
      <c r="Z29" s="29">
        <f t="shared" si="1"/>
        <v>0</v>
      </c>
      <c r="AA29" s="30">
        <f t="shared" si="2"/>
        <v>0</v>
      </c>
      <c r="AB29" s="11">
        <f t="shared" si="3"/>
        <v>0</v>
      </c>
      <c r="AC29" s="11">
        <f t="shared" si="3"/>
        <v>0</v>
      </c>
      <c r="AD29" s="11">
        <f t="shared" si="3"/>
        <v>0</v>
      </c>
      <c r="AE29" s="12">
        <f t="shared" si="3"/>
        <v>0</v>
      </c>
      <c r="AF29" s="31">
        <f t="shared" si="12"/>
        <v>123.94</v>
      </c>
      <c r="AG29" s="37">
        <f t="shared" si="4"/>
        <v>0</v>
      </c>
      <c r="AH29" s="37">
        <f t="shared" si="13"/>
        <v>0</v>
      </c>
      <c r="AI29" s="32">
        <f t="shared" si="14"/>
        <v>0</v>
      </c>
      <c r="AJ29" s="37">
        <f t="shared" si="15"/>
        <v>0</v>
      </c>
      <c r="AK29" s="37"/>
      <c r="AL29" s="37"/>
      <c r="AM29" s="37"/>
      <c r="AN29" s="44"/>
      <c r="AO29" s="37"/>
      <c r="AP29" s="37"/>
      <c r="AQ29" s="33"/>
      <c r="AR29" s="37">
        <f t="shared" si="16"/>
        <v>0</v>
      </c>
      <c r="AS29" s="37"/>
      <c r="AT29" s="37">
        <f t="shared" si="17"/>
        <v>0</v>
      </c>
    </row>
    <row r="30" spans="1:46" ht="19.5" thickBot="1" x14ac:dyDescent="0.35">
      <c r="A30" s="47" t="s">
        <v>70</v>
      </c>
      <c r="B30" s="48" t="s">
        <v>50</v>
      </c>
      <c r="C30" s="49">
        <v>60</v>
      </c>
      <c r="D30" s="50"/>
      <c r="E30" s="51"/>
      <c r="F30" s="52">
        <f t="shared" si="5"/>
        <v>0</v>
      </c>
      <c r="G30" s="53"/>
      <c r="H30" s="53"/>
      <c r="I30" s="53"/>
      <c r="J30" s="47">
        <f t="shared" si="6"/>
        <v>0</v>
      </c>
      <c r="K30" s="54">
        <v>67.180000000000007</v>
      </c>
      <c r="L30" s="55">
        <f t="shared" si="0"/>
        <v>0</v>
      </c>
      <c r="M30" s="37"/>
      <c r="N30" s="37">
        <f t="shared" si="7"/>
        <v>0</v>
      </c>
      <c r="P30" s="47" t="s">
        <v>70</v>
      </c>
      <c r="Q30" s="48" t="s">
        <v>50</v>
      </c>
      <c r="R30" s="49">
        <v>60</v>
      </c>
      <c r="S30" s="26"/>
      <c r="T30" s="46">
        <f t="shared" si="8"/>
        <v>0</v>
      </c>
      <c r="U30" s="26">
        <f t="shared" si="9"/>
        <v>0</v>
      </c>
      <c r="V30" s="46">
        <f t="shared" si="10"/>
        <v>0</v>
      </c>
      <c r="W30" s="13">
        <f t="shared" si="11"/>
        <v>0</v>
      </c>
      <c r="X30" s="13"/>
      <c r="Y30" s="44">
        <f t="shared" si="1"/>
        <v>0</v>
      </c>
      <c r="Z30" s="29">
        <f t="shared" si="1"/>
        <v>0</v>
      </c>
      <c r="AA30" s="30">
        <f t="shared" si="2"/>
        <v>0</v>
      </c>
      <c r="AB30" s="11">
        <f t="shared" si="3"/>
        <v>0</v>
      </c>
      <c r="AC30" s="11">
        <f t="shared" si="3"/>
        <v>0</v>
      </c>
      <c r="AD30" s="11">
        <f t="shared" si="3"/>
        <v>0</v>
      </c>
      <c r="AE30" s="12">
        <f t="shared" si="3"/>
        <v>0</v>
      </c>
      <c r="AF30" s="31">
        <f t="shared" si="12"/>
        <v>67.180000000000007</v>
      </c>
      <c r="AG30" s="37">
        <f t="shared" si="4"/>
        <v>0</v>
      </c>
      <c r="AH30" s="37">
        <f t="shared" si="13"/>
        <v>0</v>
      </c>
      <c r="AI30" s="32">
        <f t="shared" si="14"/>
        <v>0</v>
      </c>
      <c r="AJ30" s="37">
        <f t="shared" si="15"/>
        <v>0</v>
      </c>
      <c r="AK30" s="37"/>
      <c r="AL30" s="37"/>
      <c r="AM30" s="37"/>
      <c r="AN30" s="44"/>
      <c r="AO30" s="37"/>
      <c r="AP30" s="37"/>
      <c r="AQ30" s="33"/>
      <c r="AR30" s="37">
        <f t="shared" si="16"/>
        <v>0</v>
      </c>
      <c r="AS30" s="37"/>
      <c r="AT30" s="37">
        <f t="shared" si="17"/>
        <v>0</v>
      </c>
    </row>
    <row r="31" spans="1:46" ht="19.5" thickBot="1" x14ac:dyDescent="0.35">
      <c r="A31" s="56" t="s">
        <v>71</v>
      </c>
      <c r="B31" s="57" t="s">
        <v>50</v>
      </c>
      <c r="C31" s="58">
        <v>60</v>
      </c>
      <c r="D31" s="59"/>
      <c r="E31" s="60"/>
      <c r="F31" s="61">
        <f t="shared" si="5"/>
        <v>0</v>
      </c>
      <c r="G31" s="62"/>
      <c r="H31" s="62"/>
      <c r="I31" s="62"/>
      <c r="J31" s="63">
        <f t="shared" si="6"/>
        <v>0</v>
      </c>
      <c r="K31" s="64">
        <v>67.180000000000007</v>
      </c>
      <c r="L31" s="65">
        <f t="shared" si="0"/>
        <v>0</v>
      </c>
      <c r="M31" s="37"/>
      <c r="N31" s="37">
        <f t="shared" si="7"/>
        <v>0</v>
      </c>
      <c r="P31" s="56" t="s">
        <v>71</v>
      </c>
      <c r="Q31" s="57" t="s">
        <v>50</v>
      </c>
      <c r="R31" s="58">
        <v>60</v>
      </c>
      <c r="S31" s="26"/>
      <c r="T31" s="27">
        <f t="shared" si="8"/>
        <v>0</v>
      </c>
      <c r="U31" s="26">
        <f t="shared" si="9"/>
        <v>0</v>
      </c>
      <c r="V31" s="27">
        <f t="shared" si="10"/>
        <v>0</v>
      </c>
      <c r="W31" s="28">
        <f t="shared" si="11"/>
        <v>0</v>
      </c>
      <c r="X31" s="28"/>
      <c r="Y31" s="44">
        <f t="shared" si="1"/>
        <v>0</v>
      </c>
      <c r="Z31" s="29">
        <f t="shared" si="1"/>
        <v>0</v>
      </c>
      <c r="AA31" s="30">
        <f t="shared" si="2"/>
        <v>0</v>
      </c>
      <c r="AB31" s="11">
        <f t="shared" si="3"/>
        <v>0</v>
      </c>
      <c r="AC31" s="11">
        <f t="shared" si="3"/>
        <v>0</v>
      </c>
      <c r="AD31" s="11">
        <f t="shared" si="3"/>
        <v>0</v>
      </c>
      <c r="AE31" s="12">
        <f t="shared" si="3"/>
        <v>0</v>
      </c>
      <c r="AF31" s="31">
        <f t="shared" si="12"/>
        <v>67.180000000000007</v>
      </c>
      <c r="AG31" s="37">
        <f t="shared" si="4"/>
        <v>0</v>
      </c>
      <c r="AH31" s="37">
        <f t="shared" si="13"/>
        <v>0</v>
      </c>
      <c r="AI31" s="32">
        <f t="shared" si="14"/>
        <v>0</v>
      </c>
      <c r="AJ31" s="37">
        <f t="shared" si="15"/>
        <v>0</v>
      </c>
      <c r="AK31" s="37"/>
      <c r="AL31" s="37"/>
      <c r="AM31" s="37"/>
      <c r="AN31" s="44"/>
      <c r="AO31" s="37"/>
      <c r="AP31" s="37"/>
      <c r="AQ31" s="33"/>
      <c r="AR31" s="37">
        <f t="shared" si="16"/>
        <v>0</v>
      </c>
      <c r="AS31" s="37"/>
      <c r="AT31" s="37">
        <f t="shared" si="17"/>
        <v>0</v>
      </c>
    </row>
    <row r="32" spans="1:46" ht="19.5" thickBot="1" x14ac:dyDescent="0.35">
      <c r="A32" s="56" t="s">
        <v>72</v>
      </c>
      <c r="B32" s="57" t="s">
        <v>50</v>
      </c>
      <c r="C32" s="58">
        <v>60</v>
      </c>
      <c r="D32" s="59"/>
      <c r="E32" s="60"/>
      <c r="F32" s="61">
        <f t="shared" si="5"/>
        <v>0</v>
      </c>
      <c r="G32" s="62"/>
      <c r="H32" s="62"/>
      <c r="I32" s="62"/>
      <c r="J32" s="63">
        <f t="shared" si="6"/>
        <v>0</v>
      </c>
      <c r="K32" s="64">
        <v>67.180000000000007</v>
      </c>
      <c r="L32" s="65">
        <f t="shared" si="0"/>
        <v>0</v>
      </c>
      <c r="M32" s="37"/>
      <c r="N32" s="37">
        <f t="shared" si="7"/>
        <v>0</v>
      </c>
      <c r="P32" s="56" t="s">
        <v>72</v>
      </c>
      <c r="Q32" s="57" t="s">
        <v>50</v>
      </c>
      <c r="R32" s="58">
        <v>60</v>
      </c>
      <c r="S32" s="26"/>
      <c r="T32" s="27">
        <f t="shared" si="8"/>
        <v>0</v>
      </c>
      <c r="U32" s="26">
        <f t="shared" si="9"/>
        <v>0</v>
      </c>
      <c r="V32" s="27">
        <f t="shared" si="10"/>
        <v>0</v>
      </c>
      <c r="W32" s="28">
        <f t="shared" si="11"/>
        <v>0</v>
      </c>
      <c r="X32" s="28"/>
      <c r="Y32" s="44">
        <f t="shared" si="1"/>
        <v>0</v>
      </c>
      <c r="Z32" s="29">
        <f t="shared" si="1"/>
        <v>0</v>
      </c>
      <c r="AA32" s="30">
        <f t="shared" si="2"/>
        <v>0</v>
      </c>
      <c r="AB32" s="11">
        <f t="shared" si="3"/>
        <v>0</v>
      </c>
      <c r="AC32" s="11">
        <f t="shared" si="3"/>
        <v>0</v>
      </c>
      <c r="AD32" s="11">
        <f t="shared" si="3"/>
        <v>0</v>
      </c>
      <c r="AE32" s="12">
        <f t="shared" si="3"/>
        <v>0</v>
      </c>
      <c r="AF32" s="31">
        <f t="shared" si="12"/>
        <v>67.180000000000007</v>
      </c>
      <c r="AG32" s="37">
        <f t="shared" si="4"/>
        <v>0</v>
      </c>
      <c r="AH32" s="37">
        <f t="shared" si="13"/>
        <v>0</v>
      </c>
      <c r="AI32" s="32">
        <f t="shared" si="14"/>
        <v>0</v>
      </c>
      <c r="AJ32" s="37">
        <f t="shared" si="15"/>
        <v>0</v>
      </c>
      <c r="AK32" s="37"/>
      <c r="AL32" s="37"/>
      <c r="AM32" s="37"/>
      <c r="AN32" s="44"/>
      <c r="AO32" s="37"/>
      <c r="AP32" s="37"/>
      <c r="AQ32" s="33"/>
      <c r="AR32" s="37">
        <f t="shared" si="16"/>
        <v>0</v>
      </c>
      <c r="AS32" s="37"/>
      <c r="AT32" s="37">
        <f t="shared" si="17"/>
        <v>0</v>
      </c>
    </row>
    <row r="33" spans="1:46" ht="19.5" thickBot="1" x14ac:dyDescent="0.35">
      <c r="A33" s="56" t="s">
        <v>73</v>
      </c>
      <c r="B33" s="57" t="s">
        <v>74</v>
      </c>
      <c r="C33" s="58">
        <v>150</v>
      </c>
      <c r="D33" s="59"/>
      <c r="E33" s="60"/>
      <c r="F33" s="61">
        <f t="shared" si="5"/>
        <v>0</v>
      </c>
      <c r="G33" s="62"/>
      <c r="H33" s="62"/>
      <c r="I33" s="62"/>
      <c r="J33" s="63">
        <f t="shared" si="6"/>
        <v>0</v>
      </c>
      <c r="K33" s="64">
        <v>21.06</v>
      </c>
      <c r="L33" s="65">
        <f t="shared" si="0"/>
        <v>0</v>
      </c>
      <c r="M33" s="37"/>
      <c r="N33" s="37">
        <f t="shared" si="7"/>
        <v>0</v>
      </c>
      <c r="P33" s="56" t="s">
        <v>73</v>
      </c>
      <c r="Q33" s="57" t="s">
        <v>74</v>
      </c>
      <c r="R33" s="58">
        <v>150</v>
      </c>
      <c r="S33" s="26"/>
      <c r="T33" s="27">
        <f t="shared" si="8"/>
        <v>0</v>
      </c>
      <c r="U33" s="26">
        <f t="shared" si="9"/>
        <v>0</v>
      </c>
      <c r="V33" s="27">
        <f t="shared" si="10"/>
        <v>0</v>
      </c>
      <c r="W33" s="28">
        <f t="shared" si="11"/>
        <v>0</v>
      </c>
      <c r="X33" s="28"/>
      <c r="Y33" s="44">
        <f t="shared" si="1"/>
        <v>0</v>
      </c>
      <c r="Z33" s="29">
        <f t="shared" si="1"/>
        <v>0</v>
      </c>
      <c r="AA33" s="30">
        <f t="shared" si="2"/>
        <v>0</v>
      </c>
      <c r="AB33" s="11">
        <f t="shared" si="3"/>
        <v>0</v>
      </c>
      <c r="AC33" s="11">
        <f t="shared" si="3"/>
        <v>0</v>
      </c>
      <c r="AD33" s="11">
        <f t="shared" si="3"/>
        <v>0</v>
      </c>
      <c r="AE33" s="12">
        <f t="shared" si="3"/>
        <v>0</v>
      </c>
      <c r="AF33" s="31">
        <f t="shared" si="12"/>
        <v>21.06</v>
      </c>
      <c r="AG33" s="37">
        <f t="shared" si="4"/>
        <v>0</v>
      </c>
      <c r="AH33" s="37">
        <f t="shared" si="13"/>
        <v>0</v>
      </c>
      <c r="AI33" s="32">
        <f t="shared" si="14"/>
        <v>0</v>
      </c>
      <c r="AJ33" s="37">
        <f t="shared" si="15"/>
        <v>0</v>
      </c>
      <c r="AK33" s="37"/>
      <c r="AL33" s="37"/>
      <c r="AM33" s="37"/>
      <c r="AN33" s="44"/>
      <c r="AO33" s="37"/>
      <c r="AP33" s="37"/>
      <c r="AQ33" s="33"/>
      <c r="AR33" s="37">
        <f t="shared" si="16"/>
        <v>0</v>
      </c>
      <c r="AS33" s="37"/>
      <c r="AT33" s="37">
        <f t="shared" si="17"/>
        <v>0</v>
      </c>
    </row>
    <row r="34" spans="1:46" ht="19.5" thickBot="1" x14ac:dyDescent="0.35">
      <c r="A34" s="66" t="s">
        <v>75</v>
      </c>
      <c r="B34" s="67" t="s">
        <v>76</v>
      </c>
      <c r="C34" s="68">
        <v>120</v>
      </c>
      <c r="D34" s="69"/>
      <c r="E34" s="70"/>
      <c r="F34" s="71">
        <f t="shared" si="5"/>
        <v>0</v>
      </c>
      <c r="G34" s="72"/>
      <c r="H34" s="72"/>
      <c r="I34" s="72"/>
      <c r="J34" s="73">
        <f t="shared" si="6"/>
        <v>0</v>
      </c>
      <c r="K34" s="74">
        <v>78.98</v>
      </c>
      <c r="L34" s="75">
        <f t="shared" si="0"/>
        <v>0</v>
      </c>
      <c r="M34" s="37"/>
      <c r="N34" s="37">
        <f t="shared" si="7"/>
        <v>0</v>
      </c>
      <c r="P34" s="66" t="s">
        <v>75</v>
      </c>
      <c r="Q34" s="67" t="s">
        <v>76</v>
      </c>
      <c r="R34" s="68">
        <v>120</v>
      </c>
      <c r="S34" s="26"/>
      <c r="T34" s="46">
        <f t="shared" si="8"/>
        <v>0</v>
      </c>
      <c r="U34" s="26">
        <f t="shared" si="9"/>
        <v>0</v>
      </c>
      <c r="V34" s="46">
        <f t="shared" si="10"/>
        <v>0</v>
      </c>
      <c r="W34" s="13">
        <f t="shared" si="11"/>
        <v>0</v>
      </c>
      <c r="X34" s="13"/>
      <c r="Y34" s="44">
        <f t="shared" si="1"/>
        <v>0</v>
      </c>
      <c r="Z34" s="29">
        <f t="shared" si="1"/>
        <v>0</v>
      </c>
      <c r="AA34" s="30">
        <f t="shared" si="2"/>
        <v>0</v>
      </c>
      <c r="AB34" s="11">
        <f t="shared" si="3"/>
        <v>0</v>
      </c>
      <c r="AC34" s="11">
        <f t="shared" si="3"/>
        <v>0</v>
      </c>
      <c r="AD34" s="11">
        <f t="shared" si="3"/>
        <v>0</v>
      </c>
      <c r="AE34" s="12">
        <f t="shared" si="3"/>
        <v>0</v>
      </c>
      <c r="AF34" s="31">
        <f t="shared" si="12"/>
        <v>78.98</v>
      </c>
      <c r="AG34" s="37">
        <f t="shared" si="4"/>
        <v>0</v>
      </c>
      <c r="AH34" s="37">
        <f t="shared" si="13"/>
        <v>0</v>
      </c>
      <c r="AI34" s="32">
        <f t="shared" si="14"/>
        <v>0</v>
      </c>
      <c r="AJ34" s="37">
        <f t="shared" si="15"/>
        <v>0</v>
      </c>
      <c r="AK34" s="37"/>
      <c r="AL34" s="37"/>
      <c r="AM34" s="37"/>
      <c r="AN34" s="44"/>
      <c r="AO34" s="37"/>
      <c r="AP34" s="37"/>
      <c r="AQ34" s="33"/>
      <c r="AR34" s="37">
        <f t="shared" si="16"/>
        <v>0</v>
      </c>
      <c r="AS34" s="37"/>
      <c r="AT34" s="37">
        <f t="shared" si="17"/>
        <v>0</v>
      </c>
    </row>
    <row r="35" spans="1:46" ht="19.5" thickBot="1" x14ac:dyDescent="0.35">
      <c r="A35" s="66" t="s">
        <v>77</v>
      </c>
      <c r="B35" s="67" t="s">
        <v>78</v>
      </c>
      <c r="C35" s="68">
        <v>60</v>
      </c>
      <c r="D35" s="69"/>
      <c r="E35" s="70"/>
      <c r="F35" s="71">
        <f t="shared" si="5"/>
        <v>0</v>
      </c>
      <c r="G35" s="72"/>
      <c r="H35" s="72"/>
      <c r="I35" s="72"/>
      <c r="J35" s="73">
        <f t="shared" si="6"/>
        <v>0</v>
      </c>
      <c r="K35" s="74">
        <v>154.44</v>
      </c>
      <c r="L35" s="75">
        <f t="shared" si="0"/>
        <v>0</v>
      </c>
      <c r="M35" s="37"/>
      <c r="N35" s="37">
        <f t="shared" si="7"/>
        <v>0</v>
      </c>
      <c r="P35" s="66" t="s">
        <v>77</v>
      </c>
      <c r="Q35" s="67" t="s">
        <v>78</v>
      </c>
      <c r="R35" s="68">
        <v>60</v>
      </c>
      <c r="S35" s="26"/>
      <c r="T35" s="46">
        <f t="shared" si="8"/>
        <v>0</v>
      </c>
      <c r="U35" s="26">
        <f t="shared" si="9"/>
        <v>0</v>
      </c>
      <c r="V35" s="46">
        <f t="shared" si="10"/>
        <v>0</v>
      </c>
      <c r="W35" s="13">
        <f t="shared" si="11"/>
        <v>0</v>
      </c>
      <c r="X35" s="13"/>
      <c r="Y35" s="44">
        <f t="shared" si="1"/>
        <v>0</v>
      </c>
      <c r="Z35" s="29">
        <f t="shared" si="1"/>
        <v>0</v>
      </c>
      <c r="AA35" s="30">
        <f t="shared" si="2"/>
        <v>0</v>
      </c>
      <c r="AB35" s="11">
        <f t="shared" si="3"/>
        <v>0</v>
      </c>
      <c r="AC35" s="11">
        <f t="shared" si="3"/>
        <v>0</v>
      </c>
      <c r="AD35" s="11">
        <f t="shared" si="3"/>
        <v>0</v>
      </c>
      <c r="AE35" s="12">
        <f t="shared" si="3"/>
        <v>0</v>
      </c>
      <c r="AF35" s="31">
        <f t="shared" si="12"/>
        <v>154.44</v>
      </c>
      <c r="AG35" s="37">
        <f t="shared" si="4"/>
        <v>0</v>
      </c>
      <c r="AH35" s="37">
        <f t="shared" si="13"/>
        <v>0</v>
      </c>
      <c r="AI35" s="32">
        <f t="shared" si="14"/>
        <v>0</v>
      </c>
      <c r="AJ35" s="37">
        <f t="shared" si="15"/>
        <v>0</v>
      </c>
      <c r="AK35" s="37"/>
      <c r="AL35" s="37"/>
      <c r="AM35" s="37"/>
      <c r="AN35" s="44"/>
      <c r="AO35" s="37"/>
      <c r="AP35" s="37"/>
      <c r="AQ35" s="33"/>
      <c r="AR35" s="37">
        <f t="shared" si="16"/>
        <v>0</v>
      </c>
      <c r="AS35" s="37"/>
      <c r="AT35" s="37">
        <f t="shared" si="17"/>
        <v>0</v>
      </c>
    </row>
    <row r="36" spans="1:46" ht="19.5" thickBot="1" x14ac:dyDescent="0.35">
      <c r="A36" s="66" t="s">
        <v>79</v>
      </c>
      <c r="B36" s="67" t="s">
        <v>50</v>
      </c>
      <c r="C36" s="68">
        <v>30</v>
      </c>
      <c r="D36" s="69"/>
      <c r="E36" s="70"/>
      <c r="F36" s="71">
        <f t="shared" si="5"/>
        <v>0</v>
      </c>
      <c r="G36" s="72"/>
      <c r="H36" s="72"/>
      <c r="I36" s="72"/>
      <c r="J36" s="73">
        <f t="shared" si="6"/>
        <v>0</v>
      </c>
      <c r="K36" s="74">
        <v>274.95</v>
      </c>
      <c r="L36" s="75">
        <f t="shared" si="0"/>
        <v>0</v>
      </c>
      <c r="M36" s="37"/>
      <c r="N36" s="37">
        <f t="shared" si="7"/>
        <v>0</v>
      </c>
      <c r="P36" s="66" t="s">
        <v>79</v>
      </c>
      <c r="Q36" s="67" t="s">
        <v>50</v>
      </c>
      <c r="R36" s="68">
        <v>30</v>
      </c>
      <c r="S36" s="26"/>
      <c r="T36" s="46">
        <f t="shared" si="8"/>
        <v>0</v>
      </c>
      <c r="U36" s="26">
        <f t="shared" si="9"/>
        <v>0</v>
      </c>
      <c r="V36" s="46">
        <f t="shared" si="10"/>
        <v>0</v>
      </c>
      <c r="W36" s="13">
        <f t="shared" si="11"/>
        <v>0</v>
      </c>
      <c r="X36" s="13"/>
      <c r="Y36" s="44">
        <f t="shared" si="1"/>
        <v>0</v>
      </c>
      <c r="Z36" s="29">
        <f t="shared" si="1"/>
        <v>0</v>
      </c>
      <c r="AA36" s="30">
        <f t="shared" si="2"/>
        <v>0</v>
      </c>
      <c r="AB36" s="11">
        <f t="shared" si="3"/>
        <v>0</v>
      </c>
      <c r="AC36" s="11">
        <f t="shared" si="3"/>
        <v>0</v>
      </c>
      <c r="AD36" s="11">
        <f t="shared" si="3"/>
        <v>0</v>
      </c>
      <c r="AE36" s="12">
        <f t="shared" si="3"/>
        <v>0</v>
      </c>
      <c r="AF36" s="31">
        <f t="shared" si="12"/>
        <v>274.95</v>
      </c>
      <c r="AG36" s="37">
        <f t="shared" si="4"/>
        <v>0</v>
      </c>
      <c r="AH36" s="37">
        <f t="shared" si="13"/>
        <v>0</v>
      </c>
      <c r="AI36" s="32">
        <f t="shared" si="14"/>
        <v>0</v>
      </c>
      <c r="AJ36" s="37">
        <f t="shared" si="15"/>
        <v>0</v>
      </c>
      <c r="AK36" s="37"/>
      <c r="AL36" s="37"/>
      <c r="AM36" s="37"/>
      <c r="AN36" s="44"/>
      <c r="AO36" s="37"/>
      <c r="AP36" s="37"/>
      <c r="AQ36" s="33"/>
      <c r="AR36" s="37">
        <f t="shared" si="16"/>
        <v>0</v>
      </c>
      <c r="AS36" s="37"/>
      <c r="AT36" s="37">
        <f t="shared" si="17"/>
        <v>0</v>
      </c>
    </row>
    <row r="37" spans="1:46" ht="19.5" thickBot="1" x14ac:dyDescent="0.35">
      <c r="A37" s="66" t="s">
        <v>80</v>
      </c>
      <c r="B37" s="67" t="s">
        <v>59</v>
      </c>
      <c r="C37" s="68">
        <v>12</v>
      </c>
      <c r="D37" s="69"/>
      <c r="E37" s="70"/>
      <c r="F37" s="71">
        <f t="shared" si="5"/>
        <v>0</v>
      </c>
      <c r="G37" s="72"/>
      <c r="H37" s="72"/>
      <c r="I37" s="72"/>
      <c r="J37" s="73">
        <f t="shared" si="6"/>
        <v>0</v>
      </c>
      <c r="K37" s="74">
        <v>1023.75</v>
      </c>
      <c r="L37" s="75">
        <f t="shared" si="0"/>
        <v>0</v>
      </c>
      <c r="M37" s="37"/>
      <c r="N37" s="37">
        <f t="shared" si="7"/>
        <v>0</v>
      </c>
      <c r="P37" s="66" t="s">
        <v>80</v>
      </c>
      <c r="Q37" s="67" t="s">
        <v>59</v>
      </c>
      <c r="R37" s="68">
        <v>12</v>
      </c>
      <c r="S37" s="26"/>
      <c r="T37" s="46">
        <f t="shared" si="8"/>
        <v>0</v>
      </c>
      <c r="U37" s="26">
        <f t="shared" si="9"/>
        <v>0</v>
      </c>
      <c r="V37" s="46">
        <f t="shared" si="10"/>
        <v>0</v>
      </c>
      <c r="W37" s="13">
        <f t="shared" si="11"/>
        <v>0</v>
      </c>
      <c r="X37" s="13"/>
      <c r="Y37" s="44">
        <f t="shared" ref="Y37:Z66" si="18">+D37+D128+D219+D310+D401+D492+D583+D674+D765+D856+D947+D1038+D1129+D1220+D1311+D1402+D1493+D1584+D1675+D1766+D1857+D1948+D2039+D2130+D2221+D2312+D2403+D2494+D2585+D2676+D2767+D2858+D2949+D3040+D3131+D3222+D3313+D3404+D3495+D3586</f>
        <v>0</v>
      </c>
      <c r="Z37" s="29">
        <f t="shared" si="18"/>
        <v>0</v>
      </c>
      <c r="AA37" s="30">
        <f t="shared" si="2"/>
        <v>0</v>
      </c>
      <c r="AB37" s="11">
        <f t="shared" ref="AB37:AE66" si="19">+G37+G128+G219+G310+G401+G492+G583+G674+G765+G856+G947+G1038+G1129+G1220+G1311+G1402+G1493+G1584+G1675+G1766+G1857+G1948+G2039+G2130+G2221+G2312+G2403+G2494+G2585+G2676+G2767+G2858+G2949+G3040+G3131+G3222+G3313+G3404+G3495+G3586</f>
        <v>0</v>
      </c>
      <c r="AC37" s="11">
        <f t="shared" si="19"/>
        <v>0</v>
      </c>
      <c r="AD37" s="11">
        <f t="shared" si="19"/>
        <v>0</v>
      </c>
      <c r="AE37" s="12">
        <f t="shared" si="19"/>
        <v>0</v>
      </c>
      <c r="AF37" s="31">
        <f t="shared" si="12"/>
        <v>1023.75</v>
      </c>
      <c r="AG37" s="37">
        <f t="shared" si="4"/>
        <v>0</v>
      </c>
      <c r="AH37" s="37">
        <f t="shared" si="13"/>
        <v>0</v>
      </c>
      <c r="AI37" s="32">
        <f t="shared" si="14"/>
        <v>0</v>
      </c>
      <c r="AJ37" s="37">
        <f t="shared" si="15"/>
        <v>0</v>
      </c>
      <c r="AK37" s="37"/>
      <c r="AL37" s="37"/>
      <c r="AM37" s="37"/>
      <c r="AN37" s="44"/>
      <c r="AO37" s="37"/>
      <c r="AP37" s="37"/>
      <c r="AQ37" s="33"/>
      <c r="AR37" s="37">
        <f t="shared" si="16"/>
        <v>0</v>
      </c>
      <c r="AS37" s="37"/>
      <c r="AT37" s="37">
        <f t="shared" si="17"/>
        <v>0</v>
      </c>
    </row>
    <row r="38" spans="1:46" ht="19.5" thickBot="1" x14ac:dyDescent="0.35">
      <c r="A38" s="76" t="s">
        <v>81</v>
      </c>
      <c r="B38" s="77" t="s">
        <v>82</v>
      </c>
      <c r="C38" s="78">
        <v>18</v>
      </c>
      <c r="D38" s="79"/>
      <c r="E38" s="80"/>
      <c r="F38" s="81">
        <f t="shared" si="5"/>
        <v>0</v>
      </c>
      <c r="G38" s="82"/>
      <c r="H38" s="82"/>
      <c r="I38" s="82"/>
      <c r="J38" s="83">
        <f t="shared" si="6"/>
        <v>0</v>
      </c>
      <c r="K38" s="84">
        <v>558.67999999999995</v>
      </c>
      <c r="L38" s="85">
        <f t="shared" si="0"/>
        <v>0</v>
      </c>
      <c r="M38" s="37"/>
      <c r="N38" s="37">
        <f t="shared" si="7"/>
        <v>0</v>
      </c>
      <c r="P38" s="76" t="s">
        <v>81</v>
      </c>
      <c r="Q38" s="77" t="s">
        <v>82</v>
      </c>
      <c r="R38" s="78">
        <v>18</v>
      </c>
      <c r="S38" s="26"/>
      <c r="T38" s="39">
        <f t="shared" si="8"/>
        <v>0</v>
      </c>
      <c r="U38" s="26">
        <f t="shared" si="9"/>
        <v>0</v>
      </c>
      <c r="V38" s="39">
        <f t="shared" si="10"/>
        <v>0</v>
      </c>
      <c r="W38" s="40">
        <f t="shared" si="11"/>
        <v>0</v>
      </c>
      <c r="X38" s="40"/>
      <c r="Y38" s="44">
        <f t="shared" si="18"/>
        <v>0</v>
      </c>
      <c r="Z38" s="29">
        <f t="shared" si="18"/>
        <v>0</v>
      </c>
      <c r="AA38" s="30">
        <f t="shared" si="2"/>
        <v>0</v>
      </c>
      <c r="AB38" s="11">
        <f t="shared" si="19"/>
        <v>0</v>
      </c>
      <c r="AC38" s="11">
        <f t="shared" si="19"/>
        <v>0</v>
      </c>
      <c r="AD38" s="11">
        <f t="shared" si="19"/>
        <v>0</v>
      </c>
      <c r="AE38" s="12">
        <f t="shared" si="19"/>
        <v>0</v>
      </c>
      <c r="AF38" s="31">
        <f t="shared" si="12"/>
        <v>558.67999999999995</v>
      </c>
      <c r="AG38" s="37">
        <f t="shared" si="4"/>
        <v>0</v>
      </c>
      <c r="AH38" s="37">
        <f t="shared" si="13"/>
        <v>0</v>
      </c>
      <c r="AI38" s="32">
        <f t="shared" si="14"/>
        <v>0</v>
      </c>
      <c r="AJ38" s="37">
        <f t="shared" si="15"/>
        <v>0</v>
      </c>
      <c r="AK38" s="37"/>
      <c r="AL38" s="37"/>
      <c r="AM38" s="37"/>
      <c r="AN38" s="44"/>
      <c r="AO38" s="37"/>
      <c r="AP38" s="37"/>
      <c r="AQ38" s="33"/>
      <c r="AR38" s="37">
        <f t="shared" si="16"/>
        <v>0</v>
      </c>
      <c r="AS38" s="37"/>
      <c r="AT38" s="37">
        <f t="shared" si="17"/>
        <v>0</v>
      </c>
    </row>
    <row r="39" spans="1:46" ht="19.5" thickBot="1" x14ac:dyDescent="0.35">
      <c r="A39" s="76" t="s">
        <v>83</v>
      </c>
      <c r="B39" s="77" t="s">
        <v>59</v>
      </c>
      <c r="C39" s="78">
        <v>12</v>
      </c>
      <c r="D39" s="79"/>
      <c r="E39" s="80"/>
      <c r="F39" s="81">
        <f t="shared" si="5"/>
        <v>0</v>
      </c>
      <c r="G39" s="82"/>
      <c r="H39" s="82"/>
      <c r="I39" s="82"/>
      <c r="J39" s="83">
        <f t="shared" si="6"/>
        <v>0</v>
      </c>
      <c r="K39" s="84">
        <v>1092.2</v>
      </c>
      <c r="L39" s="85">
        <f t="shared" si="0"/>
        <v>0</v>
      </c>
      <c r="M39" s="37"/>
      <c r="N39" s="37">
        <f t="shared" si="7"/>
        <v>0</v>
      </c>
      <c r="P39" s="76" t="s">
        <v>83</v>
      </c>
      <c r="Q39" s="77" t="s">
        <v>59</v>
      </c>
      <c r="R39" s="78">
        <v>12</v>
      </c>
      <c r="S39" s="26"/>
      <c r="T39" s="46">
        <f t="shared" si="8"/>
        <v>0</v>
      </c>
      <c r="U39" s="26">
        <f t="shared" si="9"/>
        <v>0</v>
      </c>
      <c r="V39" s="46">
        <f t="shared" si="10"/>
        <v>0</v>
      </c>
      <c r="W39" s="13">
        <f t="shared" si="11"/>
        <v>0</v>
      </c>
      <c r="X39" s="13"/>
      <c r="Y39" s="44">
        <f t="shared" si="18"/>
        <v>0</v>
      </c>
      <c r="Z39" s="29">
        <f t="shared" si="18"/>
        <v>0</v>
      </c>
      <c r="AA39" s="30">
        <f t="shared" si="2"/>
        <v>0</v>
      </c>
      <c r="AB39" s="11">
        <f t="shared" si="19"/>
        <v>0</v>
      </c>
      <c r="AC39" s="11">
        <f t="shared" si="19"/>
        <v>0</v>
      </c>
      <c r="AD39" s="11">
        <f t="shared" si="19"/>
        <v>0</v>
      </c>
      <c r="AE39" s="12">
        <f t="shared" si="19"/>
        <v>0</v>
      </c>
      <c r="AF39" s="31">
        <f t="shared" si="12"/>
        <v>1092.2</v>
      </c>
      <c r="AG39" s="37">
        <f t="shared" si="4"/>
        <v>0</v>
      </c>
      <c r="AH39" s="37">
        <f t="shared" si="13"/>
        <v>0</v>
      </c>
      <c r="AI39" s="32">
        <f t="shared" si="14"/>
        <v>0</v>
      </c>
      <c r="AJ39" s="37">
        <f t="shared" si="15"/>
        <v>0</v>
      </c>
      <c r="AK39" s="37"/>
      <c r="AL39" s="37"/>
      <c r="AM39" s="37"/>
      <c r="AN39" s="44"/>
      <c r="AO39" s="37"/>
      <c r="AP39" s="37"/>
      <c r="AQ39" s="33"/>
      <c r="AR39" s="37">
        <f t="shared" si="16"/>
        <v>0</v>
      </c>
      <c r="AS39" s="37"/>
      <c r="AT39" s="37">
        <f t="shared" si="17"/>
        <v>0</v>
      </c>
    </row>
    <row r="40" spans="1:46" ht="19.5" thickBot="1" x14ac:dyDescent="0.35">
      <c r="A40" s="76" t="s">
        <v>84</v>
      </c>
      <c r="B40" s="77" t="s">
        <v>85</v>
      </c>
      <c r="C40" s="78">
        <v>4</v>
      </c>
      <c r="D40" s="79"/>
      <c r="E40" s="80"/>
      <c r="F40" s="81">
        <f t="shared" si="5"/>
        <v>0</v>
      </c>
      <c r="G40" s="82"/>
      <c r="H40" s="82"/>
      <c r="I40" s="82"/>
      <c r="J40" s="83">
        <f t="shared" si="6"/>
        <v>0</v>
      </c>
      <c r="K40" s="84">
        <v>2670.53</v>
      </c>
      <c r="L40" s="85">
        <f t="shared" si="0"/>
        <v>0</v>
      </c>
      <c r="M40" s="37"/>
      <c r="N40" s="37">
        <f t="shared" si="7"/>
        <v>0</v>
      </c>
      <c r="P40" s="76" t="s">
        <v>84</v>
      </c>
      <c r="Q40" s="77" t="s">
        <v>85</v>
      </c>
      <c r="R40" s="78">
        <v>4</v>
      </c>
      <c r="S40" s="26"/>
      <c r="T40" s="46">
        <f t="shared" si="8"/>
        <v>0</v>
      </c>
      <c r="U40" s="26">
        <f t="shared" si="9"/>
        <v>0</v>
      </c>
      <c r="V40" s="46">
        <f t="shared" si="10"/>
        <v>0</v>
      </c>
      <c r="W40" s="13">
        <f t="shared" si="11"/>
        <v>0</v>
      </c>
      <c r="X40" s="13"/>
      <c r="Y40" s="44">
        <f t="shared" si="18"/>
        <v>0</v>
      </c>
      <c r="Z40" s="29">
        <f t="shared" si="18"/>
        <v>0</v>
      </c>
      <c r="AA40" s="30">
        <f t="shared" si="2"/>
        <v>0</v>
      </c>
      <c r="AB40" s="11">
        <f t="shared" si="19"/>
        <v>0</v>
      </c>
      <c r="AC40" s="11">
        <f t="shared" si="19"/>
        <v>0</v>
      </c>
      <c r="AD40" s="11">
        <f t="shared" si="19"/>
        <v>0</v>
      </c>
      <c r="AE40" s="12">
        <f t="shared" si="19"/>
        <v>0</v>
      </c>
      <c r="AF40" s="31">
        <f t="shared" si="12"/>
        <v>2670.53</v>
      </c>
      <c r="AG40" s="37">
        <f t="shared" si="4"/>
        <v>0</v>
      </c>
      <c r="AH40" s="37">
        <f t="shared" si="13"/>
        <v>0</v>
      </c>
      <c r="AI40" s="32">
        <f t="shared" si="14"/>
        <v>0</v>
      </c>
      <c r="AJ40" s="37">
        <f t="shared" si="15"/>
        <v>0</v>
      </c>
      <c r="AK40" s="37"/>
      <c r="AL40" s="37"/>
      <c r="AM40" s="37"/>
      <c r="AN40" s="44"/>
      <c r="AO40" s="37"/>
      <c r="AP40" s="37"/>
      <c r="AQ40" s="33"/>
      <c r="AR40" s="37">
        <f t="shared" si="16"/>
        <v>0</v>
      </c>
      <c r="AS40" s="37"/>
      <c r="AT40" s="37">
        <f t="shared" si="17"/>
        <v>0</v>
      </c>
    </row>
    <row r="41" spans="1:46" ht="19.5" thickBot="1" x14ac:dyDescent="0.35">
      <c r="A41" s="86" t="s">
        <v>86</v>
      </c>
      <c r="B41" s="87" t="s">
        <v>87</v>
      </c>
      <c r="C41" s="88">
        <v>48</v>
      </c>
      <c r="D41" s="89"/>
      <c r="E41" s="90"/>
      <c r="F41" s="91">
        <f t="shared" si="5"/>
        <v>0</v>
      </c>
      <c r="G41" s="92"/>
      <c r="H41" s="92"/>
      <c r="I41" s="92"/>
      <c r="J41" s="93">
        <f t="shared" si="6"/>
        <v>0</v>
      </c>
      <c r="K41" s="94">
        <v>46.8</v>
      </c>
      <c r="L41" s="95">
        <f t="shared" si="0"/>
        <v>0</v>
      </c>
      <c r="M41" s="37"/>
      <c r="N41" s="37">
        <f t="shared" si="7"/>
        <v>0</v>
      </c>
      <c r="P41" s="86" t="s">
        <v>86</v>
      </c>
      <c r="Q41" s="87" t="s">
        <v>87</v>
      </c>
      <c r="R41" s="88">
        <v>48</v>
      </c>
      <c r="S41" s="26"/>
      <c r="T41" s="46">
        <f t="shared" si="8"/>
        <v>0</v>
      </c>
      <c r="U41" s="26">
        <f t="shared" si="9"/>
        <v>0</v>
      </c>
      <c r="V41" s="46">
        <f t="shared" si="10"/>
        <v>0</v>
      </c>
      <c r="W41" s="13">
        <f t="shared" si="11"/>
        <v>0</v>
      </c>
      <c r="X41" s="13"/>
      <c r="Y41" s="44">
        <f t="shared" si="18"/>
        <v>0</v>
      </c>
      <c r="Z41" s="29">
        <f t="shared" si="18"/>
        <v>0</v>
      </c>
      <c r="AA41" s="30">
        <f t="shared" si="2"/>
        <v>0</v>
      </c>
      <c r="AB41" s="11">
        <f t="shared" si="19"/>
        <v>0</v>
      </c>
      <c r="AC41" s="11">
        <f t="shared" si="19"/>
        <v>0</v>
      </c>
      <c r="AD41" s="11">
        <f t="shared" si="19"/>
        <v>0</v>
      </c>
      <c r="AE41" s="12">
        <f t="shared" si="19"/>
        <v>0</v>
      </c>
      <c r="AF41" s="31">
        <f t="shared" si="12"/>
        <v>46.8</v>
      </c>
      <c r="AG41" s="37">
        <f t="shared" si="4"/>
        <v>0</v>
      </c>
      <c r="AH41" s="37">
        <f t="shared" si="13"/>
        <v>0</v>
      </c>
      <c r="AI41" s="32">
        <f t="shared" si="14"/>
        <v>0</v>
      </c>
      <c r="AJ41" s="37">
        <f t="shared" si="15"/>
        <v>0</v>
      </c>
      <c r="AK41" s="37"/>
      <c r="AL41" s="37"/>
      <c r="AM41" s="37"/>
      <c r="AN41" s="44"/>
      <c r="AO41" s="37"/>
      <c r="AP41" s="37"/>
      <c r="AQ41" s="33"/>
      <c r="AR41" s="37">
        <f t="shared" si="16"/>
        <v>0</v>
      </c>
      <c r="AS41" s="37"/>
      <c r="AT41" s="37">
        <f t="shared" si="17"/>
        <v>0</v>
      </c>
    </row>
    <row r="42" spans="1:46" ht="19.5" thickBot="1" x14ac:dyDescent="0.35">
      <c r="A42" s="86" t="s">
        <v>88</v>
      </c>
      <c r="B42" s="87" t="s">
        <v>87</v>
      </c>
      <c r="C42" s="88">
        <v>48</v>
      </c>
      <c r="D42" s="89"/>
      <c r="E42" s="90"/>
      <c r="F42" s="91">
        <f t="shared" si="5"/>
        <v>0</v>
      </c>
      <c r="G42" s="92"/>
      <c r="H42" s="92"/>
      <c r="I42" s="92"/>
      <c r="J42" s="93">
        <f t="shared" si="6"/>
        <v>0</v>
      </c>
      <c r="K42" s="94">
        <v>46.8</v>
      </c>
      <c r="L42" s="95">
        <f t="shared" si="0"/>
        <v>0</v>
      </c>
      <c r="M42" s="37"/>
      <c r="N42" s="37">
        <f t="shared" si="7"/>
        <v>0</v>
      </c>
      <c r="P42" s="86" t="s">
        <v>88</v>
      </c>
      <c r="Q42" s="87" t="s">
        <v>87</v>
      </c>
      <c r="R42" s="88">
        <v>48</v>
      </c>
      <c r="S42" s="26"/>
      <c r="T42" s="46">
        <f t="shared" si="8"/>
        <v>0</v>
      </c>
      <c r="U42" s="26">
        <f t="shared" si="9"/>
        <v>0</v>
      </c>
      <c r="V42" s="46">
        <f t="shared" si="10"/>
        <v>0</v>
      </c>
      <c r="W42" s="13">
        <f t="shared" si="11"/>
        <v>0</v>
      </c>
      <c r="X42" s="13"/>
      <c r="Y42" s="44">
        <f t="shared" si="18"/>
        <v>0</v>
      </c>
      <c r="Z42" s="29">
        <f t="shared" si="18"/>
        <v>0</v>
      </c>
      <c r="AA42" s="30">
        <f t="shared" si="2"/>
        <v>0</v>
      </c>
      <c r="AB42" s="11">
        <f t="shared" si="19"/>
        <v>0</v>
      </c>
      <c r="AC42" s="11">
        <f t="shared" si="19"/>
        <v>0</v>
      </c>
      <c r="AD42" s="11">
        <f t="shared" si="19"/>
        <v>0</v>
      </c>
      <c r="AE42" s="12">
        <f t="shared" si="19"/>
        <v>0</v>
      </c>
      <c r="AF42" s="31">
        <f t="shared" si="12"/>
        <v>46.8</v>
      </c>
      <c r="AG42" s="37">
        <f t="shared" si="4"/>
        <v>0</v>
      </c>
      <c r="AH42" s="37">
        <f t="shared" si="13"/>
        <v>0</v>
      </c>
      <c r="AI42" s="32">
        <f t="shared" si="14"/>
        <v>0</v>
      </c>
      <c r="AJ42" s="37">
        <f t="shared" si="15"/>
        <v>0</v>
      </c>
      <c r="AK42" s="37"/>
      <c r="AL42" s="37"/>
      <c r="AM42" s="37"/>
      <c r="AN42" s="44"/>
      <c r="AO42" s="37"/>
      <c r="AP42" s="37"/>
      <c r="AQ42" s="33"/>
      <c r="AR42" s="37">
        <f t="shared" si="16"/>
        <v>0</v>
      </c>
      <c r="AS42" s="37"/>
      <c r="AT42" s="37">
        <f t="shared" si="17"/>
        <v>0</v>
      </c>
    </row>
    <row r="43" spans="1:46" x14ac:dyDescent="0.3">
      <c r="A43" s="96" t="s">
        <v>89</v>
      </c>
      <c r="B43" s="97">
        <v>25</v>
      </c>
      <c r="C43" s="97">
        <v>25</v>
      </c>
      <c r="D43" s="98"/>
      <c r="E43" s="99"/>
      <c r="F43" s="100">
        <f t="shared" si="5"/>
        <v>0</v>
      </c>
      <c r="G43" s="101"/>
      <c r="H43" s="101"/>
      <c r="I43" s="101"/>
      <c r="J43" s="102">
        <f t="shared" si="6"/>
        <v>0</v>
      </c>
      <c r="K43" s="103">
        <v>111.25</v>
      </c>
      <c r="L43" s="104">
        <f t="shared" si="0"/>
        <v>0</v>
      </c>
      <c r="M43" s="37"/>
      <c r="N43" s="37">
        <f t="shared" si="7"/>
        <v>0</v>
      </c>
      <c r="P43" s="96" t="s">
        <v>89</v>
      </c>
      <c r="Q43" s="97">
        <v>25</v>
      </c>
      <c r="R43" s="97">
        <v>25</v>
      </c>
      <c r="S43" s="26"/>
      <c r="T43" s="46">
        <f t="shared" si="8"/>
        <v>0</v>
      </c>
      <c r="U43" s="26">
        <f t="shared" si="9"/>
        <v>0</v>
      </c>
      <c r="V43" s="46">
        <f t="shared" si="10"/>
        <v>0</v>
      </c>
      <c r="W43" s="13">
        <f t="shared" si="11"/>
        <v>0</v>
      </c>
      <c r="X43" s="13"/>
      <c r="Y43" s="44">
        <f t="shared" si="18"/>
        <v>0</v>
      </c>
      <c r="Z43" s="29">
        <f t="shared" si="18"/>
        <v>0</v>
      </c>
      <c r="AA43" s="30">
        <f t="shared" si="2"/>
        <v>0</v>
      </c>
      <c r="AB43" s="11">
        <f t="shared" si="19"/>
        <v>0</v>
      </c>
      <c r="AC43" s="11">
        <f t="shared" si="19"/>
        <v>0</v>
      </c>
      <c r="AD43" s="11">
        <f t="shared" si="19"/>
        <v>0</v>
      </c>
      <c r="AE43" s="12">
        <f t="shared" si="19"/>
        <v>0</v>
      </c>
      <c r="AF43" s="31">
        <f t="shared" si="12"/>
        <v>111.25</v>
      </c>
      <c r="AG43" s="37">
        <f t="shared" si="4"/>
        <v>0</v>
      </c>
      <c r="AH43" s="37">
        <f t="shared" si="13"/>
        <v>0</v>
      </c>
      <c r="AI43" s="32">
        <f t="shared" si="14"/>
        <v>0</v>
      </c>
      <c r="AJ43" s="37">
        <f t="shared" si="15"/>
        <v>0</v>
      </c>
      <c r="AK43" s="37"/>
      <c r="AL43" s="37"/>
      <c r="AM43" s="37"/>
      <c r="AN43" s="44"/>
      <c r="AO43" s="37"/>
      <c r="AP43" s="37"/>
      <c r="AQ43" s="33"/>
      <c r="AR43" s="37">
        <f t="shared" si="16"/>
        <v>0</v>
      </c>
      <c r="AS43" s="37"/>
      <c r="AT43" s="37">
        <f t="shared" si="17"/>
        <v>0</v>
      </c>
    </row>
    <row r="44" spans="1:46" x14ac:dyDescent="0.3">
      <c r="A44" s="105" t="s">
        <v>90</v>
      </c>
      <c r="B44" s="106">
        <v>10</v>
      </c>
      <c r="C44" s="106">
        <v>10</v>
      </c>
      <c r="D44" s="98"/>
      <c r="E44" s="99"/>
      <c r="F44" s="100">
        <f t="shared" si="5"/>
        <v>0</v>
      </c>
      <c r="G44" s="101"/>
      <c r="H44" s="101"/>
      <c r="I44" s="101"/>
      <c r="J44" s="102">
        <f t="shared" si="6"/>
        <v>0</v>
      </c>
      <c r="K44" s="103">
        <v>1760</v>
      </c>
      <c r="L44" s="104">
        <f t="shared" si="0"/>
        <v>0</v>
      </c>
      <c r="M44" s="37"/>
      <c r="N44" s="37">
        <f t="shared" si="7"/>
        <v>0</v>
      </c>
      <c r="P44" s="105" t="s">
        <v>90</v>
      </c>
      <c r="Q44" s="106">
        <v>10</v>
      </c>
      <c r="R44" s="106">
        <v>10</v>
      </c>
      <c r="S44" s="26"/>
      <c r="T44" s="46">
        <f t="shared" si="8"/>
        <v>0</v>
      </c>
      <c r="U44" s="26">
        <f t="shared" si="9"/>
        <v>0</v>
      </c>
      <c r="V44" s="46">
        <f t="shared" si="10"/>
        <v>0</v>
      </c>
      <c r="W44" s="13">
        <f t="shared" si="11"/>
        <v>0</v>
      </c>
      <c r="X44" s="13"/>
      <c r="Y44" s="44">
        <f t="shared" si="18"/>
        <v>0</v>
      </c>
      <c r="Z44" s="29">
        <f t="shared" si="18"/>
        <v>0</v>
      </c>
      <c r="AA44" s="30">
        <f t="shared" si="2"/>
        <v>0</v>
      </c>
      <c r="AB44" s="11">
        <f t="shared" si="19"/>
        <v>0</v>
      </c>
      <c r="AC44" s="11">
        <f t="shared" si="19"/>
        <v>0</v>
      </c>
      <c r="AD44" s="11">
        <f t="shared" si="19"/>
        <v>0</v>
      </c>
      <c r="AE44" s="12">
        <f t="shared" si="19"/>
        <v>0</v>
      </c>
      <c r="AF44" s="31">
        <f t="shared" si="12"/>
        <v>1760</v>
      </c>
      <c r="AG44" s="37">
        <f t="shared" si="4"/>
        <v>0</v>
      </c>
      <c r="AH44" s="37">
        <f t="shared" si="13"/>
        <v>0</v>
      </c>
      <c r="AI44" s="32">
        <f t="shared" si="14"/>
        <v>0</v>
      </c>
      <c r="AJ44" s="37">
        <f t="shared" si="15"/>
        <v>0</v>
      </c>
      <c r="AK44" s="37"/>
      <c r="AL44" s="37"/>
      <c r="AM44" s="37"/>
      <c r="AN44" s="44"/>
      <c r="AO44" s="37"/>
      <c r="AP44" s="37"/>
      <c r="AQ44" s="33"/>
      <c r="AR44" s="37">
        <f t="shared" si="16"/>
        <v>0</v>
      </c>
      <c r="AS44" s="37"/>
      <c r="AT44" s="37">
        <f t="shared" si="17"/>
        <v>0</v>
      </c>
    </row>
    <row r="45" spans="1:46" x14ac:dyDescent="0.3">
      <c r="A45" s="105" t="s">
        <v>91</v>
      </c>
      <c r="B45" s="106">
        <v>8</v>
      </c>
      <c r="C45" s="106">
        <v>8</v>
      </c>
      <c r="D45" s="98"/>
      <c r="E45" s="99"/>
      <c r="F45" s="100">
        <f t="shared" si="5"/>
        <v>0</v>
      </c>
      <c r="G45" s="101"/>
      <c r="H45" s="101"/>
      <c r="I45" s="101"/>
      <c r="J45" s="102">
        <f t="shared" si="6"/>
        <v>0</v>
      </c>
      <c r="K45" s="103">
        <v>2365</v>
      </c>
      <c r="L45" s="104">
        <f t="shared" si="0"/>
        <v>0</v>
      </c>
      <c r="M45" s="37"/>
      <c r="N45" s="37">
        <f t="shared" si="7"/>
        <v>0</v>
      </c>
      <c r="P45" s="105" t="s">
        <v>91</v>
      </c>
      <c r="Q45" s="106">
        <v>8</v>
      </c>
      <c r="R45" s="106">
        <v>8</v>
      </c>
      <c r="S45" s="26"/>
      <c r="T45" s="46">
        <f t="shared" si="8"/>
        <v>0</v>
      </c>
      <c r="U45" s="26">
        <f t="shared" si="9"/>
        <v>0</v>
      </c>
      <c r="V45" s="46">
        <f t="shared" si="10"/>
        <v>0</v>
      </c>
      <c r="W45" s="13">
        <f t="shared" si="11"/>
        <v>0</v>
      </c>
      <c r="X45" s="13"/>
      <c r="Y45" s="44">
        <f t="shared" si="18"/>
        <v>0</v>
      </c>
      <c r="Z45" s="29">
        <f t="shared" si="18"/>
        <v>0</v>
      </c>
      <c r="AA45" s="30">
        <f t="shared" si="2"/>
        <v>0</v>
      </c>
      <c r="AB45" s="11">
        <f t="shared" si="19"/>
        <v>0</v>
      </c>
      <c r="AC45" s="11">
        <f t="shared" si="19"/>
        <v>0</v>
      </c>
      <c r="AD45" s="11">
        <f t="shared" si="19"/>
        <v>0</v>
      </c>
      <c r="AE45" s="12">
        <f t="shared" si="19"/>
        <v>0</v>
      </c>
      <c r="AF45" s="31">
        <f t="shared" si="12"/>
        <v>2365</v>
      </c>
      <c r="AG45" s="37">
        <f t="shared" si="4"/>
        <v>0</v>
      </c>
      <c r="AH45" s="37">
        <f t="shared" si="13"/>
        <v>0</v>
      </c>
      <c r="AI45" s="32">
        <f t="shared" si="14"/>
        <v>0</v>
      </c>
      <c r="AJ45" s="37">
        <f t="shared" si="15"/>
        <v>0</v>
      </c>
      <c r="AK45" s="37"/>
      <c r="AL45" s="37"/>
      <c r="AM45" s="37"/>
      <c r="AN45" s="44"/>
      <c r="AO45" s="37"/>
      <c r="AP45" s="37"/>
      <c r="AQ45" s="33"/>
      <c r="AR45" s="37">
        <f t="shared" si="16"/>
        <v>0</v>
      </c>
      <c r="AS45" s="37"/>
      <c r="AT45" s="37">
        <f t="shared" si="17"/>
        <v>0</v>
      </c>
    </row>
    <row r="46" spans="1:46" x14ac:dyDescent="0.3">
      <c r="A46" s="105" t="s">
        <v>92</v>
      </c>
      <c r="B46" s="106">
        <v>8</v>
      </c>
      <c r="C46" s="106">
        <v>8</v>
      </c>
      <c r="D46" s="98"/>
      <c r="E46" s="99"/>
      <c r="F46" s="100">
        <f t="shared" si="5"/>
        <v>0</v>
      </c>
      <c r="G46" s="101"/>
      <c r="H46" s="101"/>
      <c r="I46" s="101"/>
      <c r="J46" s="102">
        <f t="shared" si="6"/>
        <v>0</v>
      </c>
      <c r="K46" s="103">
        <v>2065</v>
      </c>
      <c r="L46" s="104">
        <f t="shared" si="0"/>
        <v>0</v>
      </c>
      <c r="M46" s="37"/>
      <c r="N46" s="37">
        <f t="shared" si="7"/>
        <v>0</v>
      </c>
      <c r="P46" s="105" t="s">
        <v>92</v>
      </c>
      <c r="Q46" s="106">
        <v>8</v>
      </c>
      <c r="R46" s="106">
        <v>8</v>
      </c>
      <c r="S46" s="26"/>
      <c r="T46" s="46">
        <f t="shared" si="8"/>
        <v>0</v>
      </c>
      <c r="U46" s="26">
        <f t="shared" si="9"/>
        <v>0</v>
      </c>
      <c r="V46" s="46">
        <f t="shared" si="10"/>
        <v>0</v>
      </c>
      <c r="W46" s="13">
        <f t="shared" si="11"/>
        <v>0</v>
      </c>
      <c r="X46" s="13"/>
      <c r="Y46" s="44">
        <f t="shared" si="18"/>
        <v>0</v>
      </c>
      <c r="Z46" s="29">
        <f t="shared" si="18"/>
        <v>0</v>
      </c>
      <c r="AA46" s="30">
        <f t="shared" si="2"/>
        <v>0</v>
      </c>
      <c r="AB46" s="11">
        <f t="shared" si="19"/>
        <v>0</v>
      </c>
      <c r="AC46" s="11">
        <f t="shared" si="19"/>
        <v>0</v>
      </c>
      <c r="AD46" s="11">
        <f t="shared" si="19"/>
        <v>0</v>
      </c>
      <c r="AE46" s="12">
        <f t="shared" si="19"/>
        <v>0</v>
      </c>
      <c r="AF46" s="31">
        <f t="shared" si="12"/>
        <v>2065</v>
      </c>
      <c r="AG46" s="37">
        <f t="shared" si="4"/>
        <v>0</v>
      </c>
      <c r="AH46" s="37">
        <f t="shared" si="13"/>
        <v>0</v>
      </c>
      <c r="AI46" s="32">
        <f t="shared" si="14"/>
        <v>0</v>
      </c>
      <c r="AJ46" s="37">
        <f t="shared" si="15"/>
        <v>0</v>
      </c>
      <c r="AK46" s="37"/>
      <c r="AL46" s="37"/>
      <c r="AM46" s="37"/>
      <c r="AN46" s="44"/>
      <c r="AO46" s="37"/>
      <c r="AP46" s="37"/>
      <c r="AQ46" s="33"/>
      <c r="AR46" s="37">
        <f t="shared" si="16"/>
        <v>0</v>
      </c>
      <c r="AS46" s="37"/>
      <c r="AT46" s="37">
        <f t="shared" si="17"/>
        <v>0</v>
      </c>
    </row>
    <row r="47" spans="1:46" x14ac:dyDescent="0.3">
      <c r="A47" s="105" t="s">
        <v>93</v>
      </c>
      <c r="B47" s="106">
        <v>15</v>
      </c>
      <c r="C47" s="106">
        <v>15</v>
      </c>
      <c r="D47" s="98"/>
      <c r="E47" s="99"/>
      <c r="F47" s="100">
        <f t="shared" si="5"/>
        <v>0</v>
      </c>
      <c r="G47" s="101"/>
      <c r="H47" s="101"/>
      <c r="I47" s="101"/>
      <c r="J47" s="102">
        <f t="shared" si="6"/>
        <v>0</v>
      </c>
      <c r="K47" s="103">
        <v>990</v>
      </c>
      <c r="L47" s="104">
        <f t="shared" si="0"/>
        <v>0</v>
      </c>
      <c r="M47" s="37"/>
      <c r="N47" s="37">
        <f t="shared" si="7"/>
        <v>0</v>
      </c>
      <c r="P47" s="105" t="s">
        <v>93</v>
      </c>
      <c r="Q47" s="106">
        <v>15</v>
      </c>
      <c r="R47" s="106">
        <v>15</v>
      </c>
      <c r="S47" s="26"/>
      <c r="T47" s="46">
        <f t="shared" si="8"/>
        <v>0</v>
      </c>
      <c r="U47" s="26">
        <f t="shared" si="9"/>
        <v>0</v>
      </c>
      <c r="V47" s="46">
        <f t="shared" si="10"/>
        <v>0</v>
      </c>
      <c r="W47" s="13">
        <f t="shared" si="11"/>
        <v>0</v>
      </c>
      <c r="X47" s="13"/>
      <c r="Y47" s="44">
        <f t="shared" si="18"/>
        <v>0</v>
      </c>
      <c r="Z47" s="29">
        <f t="shared" si="18"/>
        <v>0</v>
      </c>
      <c r="AA47" s="30">
        <f t="shared" si="2"/>
        <v>0</v>
      </c>
      <c r="AB47" s="11">
        <f t="shared" si="19"/>
        <v>0</v>
      </c>
      <c r="AC47" s="11">
        <f t="shared" si="19"/>
        <v>0</v>
      </c>
      <c r="AD47" s="11">
        <f t="shared" si="19"/>
        <v>0</v>
      </c>
      <c r="AE47" s="12">
        <f t="shared" si="19"/>
        <v>0</v>
      </c>
      <c r="AF47" s="31">
        <f t="shared" si="12"/>
        <v>990</v>
      </c>
      <c r="AG47" s="37">
        <f t="shared" si="4"/>
        <v>0</v>
      </c>
      <c r="AH47" s="37">
        <f t="shared" si="13"/>
        <v>0</v>
      </c>
      <c r="AI47" s="32">
        <f t="shared" si="14"/>
        <v>0</v>
      </c>
      <c r="AJ47" s="37">
        <f t="shared" si="15"/>
        <v>0</v>
      </c>
      <c r="AK47" s="37"/>
      <c r="AL47" s="37"/>
      <c r="AM47" s="37"/>
      <c r="AN47" s="44"/>
      <c r="AO47" s="37"/>
      <c r="AP47" s="37"/>
      <c r="AQ47" s="33"/>
      <c r="AR47" s="37">
        <f t="shared" si="16"/>
        <v>0</v>
      </c>
      <c r="AS47" s="37"/>
      <c r="AT47" s="37">
        <f t="shared" si="17"/>
        <v>0</v>
      </c>
    </row>
    <row r="48" spans="1:46" x14ac:dyDescent="0.3">
      <c r="A48" s="105" t="s">
        <v>94</v>
      </c>
      <c r="B48" s="106">
        <v>15</v>
      </c>
      <c r="C48" s="106">
        <v>15</v>
      </c>
      <c r="D48" s="98"/>
      <c r="E48" s="99"/>
      <c r="F48" s="100">
        <f t="shared" si="5"/>
        <v>0</v>
      </c>
      <c r="G48" s="101"/>
      <c r="H48" s="101"/>
      <c r="I48" s="101"/>
      <c r="J48" s="102">
        <f t="shared" si="6"/>
        <v>0</v>
      </c>
      <c r="K48" s="103">
        <v>1025</v>
      </c>
      <c r="L48" s="104">
        <f t="shared" si="0"/>
        <v>0</v>
      </c>
      <c r="M48" s="37"/>
      <c r="N48" s="37">
        <f t="shared" si="7"/>
        <v>0</v>
      </c>
      <c r="P48" s="105" t="s">
        <v>94</v>
      </c>
      <c r="Q48" s="106">
        <v>15</v>
      </c>
      <c r="R48" s="106">
        <v>15</v>
      </c>
      <c r="S48" s="26"/>
      <c r="T48" s="46">
        <f t="shared" si="8"/>
        <v>0</v>
      </c>
      <c r="U48" s="26">
        <f t="shared" si="9"/>
        <v>0</v>
      </c>
      <c r="V48" s="46">
        <f t="shared" si="10"/>
        <v>0</v>
      </c>
      <c r="W48" s="13">
        <f t="shared" si="11"/>
        <v>0</v>
      </c>
      <c r="X48" s="13"/>
      <c r="Y48" s="44">
        <f t="shared" si="18"/>
        <v>0</v>
      </c>
      <c r="Z48" s="29">
        <f t="shared" si="18"/>
        <v>0</v>
      </c>
      <c r="AA48" s="30">
        <f t="shared" si="2"/>
        <v>0</v>
      </c>
      <c r="AB48" s="11">
        <f t="shared" si="19"/>
        <v>0</v>
      </c>
      <c r="AC48" s="11">
        <f t="shared" si="19"/>
        <v>0</v>
      </c>
      <c r="AD48" s="11">
        <f t="shared" si="19"/>
        <v>0</v>
      </c>
      <c r="AE48" s="12">
        <f t="shared" si="19"/>
        <v>0</v>
      </c>
      <c r="AF48" s="31">
        <f t="shared" si="12"/>
        <v>1025</v>
      </c>
      <c r="AG48" s="37">
        <f t="shared" si="4"/>
        <v>0</v>
      </c>
      <c r="AH48" s="37">
        <f t="shared" si="13"/>
        <v>0</v>
      </c>
      <c r="AI48" s="32">
        <f t="shared" si="14"/>
        <v>0</v>
      </c>
      <c r="AJ48" s="37">
        <f t="shared" si="15"/>
        <v>0</v>
      </c>
      <c r="AK48" s="37"/>
      <c r="AL48" s="37"/>
      <c r="AM48" s="37"/>
      <c r="AN48" s="44"/>
      <c r="AO48" s="37"/>
      <c r="AP48" s="37"/>
      <c r="AQ48" s="33"/>
      <c r="AR48" s="37">
        <f t="shared" si="16"/>
        <v>0</v>
      </c>
      <c r="AS48" s="37"/>
      <c r="AT48" s="37">
        <f t="shared" si="17"/>
        <v>0</v>
      </c>
    </row>
    <row r="49" spans="1:46" x14ac:dyDescent="0.3">
      <c r="A49" s="105" t="s">
        <v>95</v>
      </c>
      <c r="B49" s="106">
        <v>10</v>
      </c>
      <c r="C49" s="106">
        <v>10</v>
      </c>
      <c r="D49" s="98"/>
      <c r="E49" s="99"/>
      <c r="F49" s="100">
        <f t="shared" si="5"/>
        <v>0</v>
      </c>
      <c r="G49" s="101"/>
      <c r="H49" s="101"/>
      <c r="I49" s="101"/>
      <c r="J49" s="102">
        <f t="shared" si="6"/>
        <v>0</v>
      </c>
      <c r="K49" s="103">
        <v>1620</v>
      </c>
      <c r="L49" s="104">
        <f t="shared" si="0"/>
        <v>0</v>
      </c>
      <c r="M49" s="37"/>
      <c r="N49" s="37">
        <f t="shared" si="7"/>
        <v>0</v>
      </c>
      <c r="P49" s="105" t="s">
        <v>95</v>
      </c>
      <c r="Q49" s="106">
        <v>10</v>
      </c>
      <c r="R49" s="106">
        <v>10</v>
      </c>
      <c r="S49" s="26"/>
      <c r="T49" s="46">
        <f t="shared" si="8"/>
        <v>0</v>
      </c>
      <c r="U49" s="26">
        <f t="shared" si="9"/>
        <v>0</v>
      </c>
      <c r="V49" s="46">
        <f t="shared" si="10"/>
        <v>0</v>
      </c>
      <c r="W49" s="13">
        <f t="shared" si="11"/>
        <v>0</v>
      </c>
      <c r="X49" s="13"/>
      <c r="Y49" s="44">
        <f t="shared" si="18"/>
        <v>0</v>
      </c>
      <c r="Z49" s="29">
        <f t="shared" si="18"/>
        <v>0</v>
      </c>
      <c r="AA49" s="30">
        <f t="shared" si="2"/>
        <v>0</v>
      </c>
      <c r="AB49" s="11">
        <f t="shared" si="19"/>
        <v>0</v>
      </c>
      <c r="AC49" s="11">
        <f t="shared" si="19"/>
        <v>0</v>
      </c>
      <c r="AD49" s="11">
        <f t="shared" si="19"/>
        <v>0</v>
      </c>
      <c r="AE49" s="12">
        <f t="shared" si="19"/>
        <v>0</v>
      </c>
      <c r="AF49" s="31">
        <f t="shared" si="12"/>
        <v>1620</v>
      </c>
      <c r="AG49" s="37">
        <f t="shared" si="4"/>
        <v>0</v>
      </c>
      <c r="AH49" s="37">
        <f t="shared" si="13"/>
        <v>0</v>
      </c>
      <c r="AI49" s="32">
        <f t="shared" si="14"/>
        <v>0</v>
      </c>
      <c r="AJ49" s="37">
        <f t="shared" si="15"/>
        <v>0</v>
      </c>
      <c r="AK49" s="37"/>
      <c r="AL49" s="37"/>
      <c r="AM49" s="37"/>
      <c r="AN49" s="44"/>
      <c r="AO49" s="37"/>
      <c r="AP49" s="37"/>
      <c r="AQ49" s="33"/>
      <c r="AR49" s="37">
        <f t="shared" si="16"/>
        <v>0</v>
      </c>
      <c r="AS49" s="37"/>
      <c r="AT49" s="37">
        <f t="shared" si="17"/>
        <v>0</v>
      </c>
    </row>
    <row r="50" spans="1:46" x14ac:dyDescent="0.3">
      <c r="A50" s="105" t="s">
        <v>96</v>
      </c>
      <c r="B50" s="106">
        <v>8</v>
      </c>
      <c r="C50" s="106">
        <v>8</v>
      </c>
      <c r="D50" s="98"/>
      <c r="E50" s="99"/>
      <c r="F50" s="100">
        <f t="shared" si="5"/>
        <v>0</v>
      </c>
      <c r="G50" s="101"/>
      <c r="H50" s="101"/>
      <c r="I50" s="101"/>
      <c r="J50" s="102">
        <f t="shared" si="6"/>
        <v>0</v>
      </c>
      <c r="K50" s="103">
        <v>2130</v>
      </c>
      <c r="L50" s="104">
        <f t="shared" si="0"/>
        <v>0</v>
      </c>
      <c r="M50" s="37"/>
      <c r="N50" s="37">
        <f t="shared" si="7"/>
        <v>0</v>
      </c>
      <c r="P50" s="105" t="s">
        <v>96</v>
      </c>
      <c r="Q50" s="106">
        <v>8</v>
      </c>
      <c r="R50" s="106">
        <v>8</v>
      </c>
      <c r="S50" s="26"/>
      <c r="T50" s="46">
        <f t="shared" si="8"/>
        <v>0</v>
      </c>
      <c r="U50" s="26">
        <f t="shared" si="9"/>
        <v>0</v>
      </c>
      <c r="V50" s="46">
        <f t="shared" si="10"/>
        <v>0</v>
      </c>
      <c r="W50" s="13">
        <f t="shared" si="11"/>
        <v>0</v>
      </c>
      <c r="X50" s="13"/>
      <c r="Y50" s="44">
        <f t="shared" si="18"/>
        <v>0</v>
      </c>
      <c r="Z50" s="29">
        <f t="shared" si="18"/>
        <v>0</v>
      </c>
      <c r="AA50" s="30">
        <f t="shared" si="2"/>
        <v>0</v>
      </c>
      <c r="AB50" s="11">
        <f t="shared" si="19"/>
        <v>0</v>
      </c>
      <c r="AC50" s="11">
        <f t="shared" si="19"/>
        <v>0</v>
      </c>
      <c r="AD50" s="11">
        <f t="shared" si="19"/>
        <v>0</v>
      </c>
      <c r="AE50" s="12">
        <f t="shared" si="19"/>
        <v>0</v>
      </c>
      <c r="AF50" s="31">
        <f t="shared" si="12"/>
        <v>2130</v>
      </c>
      <c r="AG50" s="37">
        <f t="shared" si="4"/>
        <v>0</v>
      </c>
      <c r="AH50" s="37">
        <f t="shared" si="13"/>
        <v>0</v>
      </c>
      <c r="AI50" s="32">
        <f t="shared" si="14"/>
        <v>0</v>
      </c>
      <c r="AJ50" s="37">
        <f t="shared" si="15"/>
        <v>0</v>
      </c>
      <c r="AK50" s="37"/>
      <c r="AL50" s="37"/>
      <c r="AM50" s="37"/>
      <c r="AN50" s="37"/>
      <c r="AO50" s="37"/>
      <c r="AP50" s="37"/>
      <c r="AQ50" s="33"/>
      <c r="AR50" s="37">
        <f t="shared" si="16"/>
        <v>0</v>
      </c>
      <c r="AS50" s="37"/>
      <c r="AT50" s="37">
        <f t="shared" si="17"/>
        <v>0</v>
      </c>
    </row>
    <row r="51" spans="1:46" x14ac:dyDescent="0.3">
      <c r="A51" s="105" t="s">
        <v>97</v>
      </c>
      <c r="B51" s="106">
        <v>15</v>
      </c>
      <c r="C51" s="106">
        <v>15</v>
      </c>
      <c r="D51" s="98"/>
      <c r="E51" s="99"/>
      <c r="F51" s="100">
        <f t="shared" si="5"/>
        <v>0</v>
      </c>
      <c r="G51" s="101"/>
      <c r="H51" s="101"/>
      <c r="I51" s="101"/>
      <c r="J51" s="102">
        <f t="shared" si="6"/>
        <v>0</v>
      </c>
      <c r="K51" s="103">
        <v>880</v>
      </c>
      <c r="L51" s="104">
        <f t="shared" si="0"/>
        <v>0</v>
      </c>
      <c r="M51" s="37"/>
      <c r="N51" s="37">
        <f t="shared" si="7"/>
        <v>0</v>
      </c>
      <c r="P51" s="105" t="s">
        <v>97</v>
      </c>
      <c r="Q51" s="106">
        <v>15</v>
      </c>
      <c r="R51" s="106">
        <v>15</v>
      </c>
      <c r="S51" s="26"/>
      <c r="T51" s="46">
        <f t="shared" si="8"/>
        <v>0</v>
      </c>
      <c r="U51" s="26">
        <f t="shared" si="9"/>
        <v>0</v>
      </c>
      <c r="V51" s="46">
        <f t="shared" si="10"/>
        <v>0</v>
      </c>
      <c r="W51" s="13">
        <f t="shared" si="11"/>
        <v>0</v>
      </c>
      <c r="X51" s="13"/>
      <c r="Y51" s="44">
        <f t="shared" si="18"/>
        <v>0</v>
      </c>
      <c r="Z51" s="29">
        <f t="shared" si="18"/>
        <v>0</v>
      </c>
      <c r="AA51" s="30">
        <f t="shared" si="2"/>
        <v>0</v>
      </c>
      <c r="AB51" s="11">
        <f t="shared" si="19"/>
        <v>0</v>
      </c>
      <c r="AC51" s="11">
        <f t="shared" si="19"/>
        <v>0</v>
      </c>
      <c r="AD51" s="11">
        <f t="shared" si="19"/>
        <v>0</v>
      </c>
      <c r="AE51" s="12">
        <f t="shared" si="19"/>
        <v>0</v>
      </c>
      <c r="AF51" s="31">
        <f t="shared" si="12"/>
        <v>880</v>
      </c>
      <c r="AG51" s="37">
        <f t="shared" si="4"/>
        <v>0</v>
      </c>
      <c r="AH51" s="37">
        <f t="shared" si="13"/>
        <v>0</v>
      </c>
      <c r="AI51" s="32">
        <f t="shared" si="14"/>
        <v>0</v>
      </c>
      <c r="AJ51" s="37">
        <f t="shared" si="15"/>
        <v>0</v>
      </c>
      <c r="AK51" s="37"/>
      <c r="AL51" s="37"/>
      <c r="AM51" s="37"/>
      <c r="AN51" s="37"/>
      <c r="AO51" s="37"/>
      <c r="AP51" s="37"/>
      <c r="AQ51" s="33"/>
      <c r="AR51" s="37">
        <f t="shared" si="16"/>
        <v>0</v>
      </c>
      <c r="AS51" s="37"/>
      <c r="AT51" s="37">
        <f t="shared" si="17"/>
        <v>0</v>
      </c>
    </row>
    <row r="52" spans="1:46" x14ac:dyDescent="0.3">
      <c r="A52" s="105" t="s">
        <v>98</v>
      </c>
      <c r="B52" s="106">
        <v>15</v>
      </c>
      <c r="C52" s="106">
        <v>15</v>
      </c>
      <c r="D52" s="98"/>
      <c r="E52" s="99"/>
      <c r="F52" s="100">
        <f t="shared" si="5"/>
        <v>0</v>
      </c>
      <c r="G52" s="101"/>
      <c r="H52" s="101"/>
      <c r="I52" s="101"/>
      <c r="J52" s="102">
        <f t="shared" si="6"/>
        <v>0</v>
      </c>
      <c r="K52" s="103">
        <v>915</v>
      </c>
      <c r="L52" s="104">
        <f t="shared" si="0"/>
        <v>0</v>
      </c>
      <c r="M52" s="37"/>
      <c r="N52" s="37">
        <f t="shared" si="7"/>
        <v>0</v>
      </c>
      <c r="P52" s="105" t="s">
        <v>98</v>
      </c>
      <c r="Q52" s="106">
        <v>15</v>
      </c>
      <c r="R52" s="106">
        <v>15</v>
      </c>
      <c r="S52" s="26"/>
      <c r="T52" s="46">
        <f t="shared" si="8"/>
        <v>0</v>
      </c>
      <c r="U52" s="26">
        <f t="shared" si="9"/>
        <v>0</v>
      </c>
      <c r="V52" s="46">
        <f t="shared" si="10"/>
        <v>0</v>
      </c>
      <c r="W52" s="13">
        <f t="shared" si="11"/>
        <v>0</v>
      </c>
      <c r="X52" s="13"/>
      <c r="Y52" s="44">
        <f t="shared" si="18"/>
        <v>0</v>
      </c>
      <c r="Z52" s="29">
        <f t="shared" si="18"/>
        <v>0</v>
      </c>
      <c r="AA52" s="30">
        <f t="shared" si="2"/>
        <v>0</v>
      </c>
      <c r="AB52" s="11">
        <f t="shared" si="19"/>
        <v>0</v>
      </c>
      <c r="AC52" s="11">
        <f t="shared" si="19"/>
        <v>0</v>
      </c>
      <c r="AD52" s="11">
        <f t="shared" si="19"/>
        <v>0</v>
      </c>
      <c r="AE52" s="12">
        <f t="shared" si="19"/>
        <v>0</v>
      </c>
      <c r="AF52" s="31">
        <f t="shared" si="12"/>
        <v>915</v>
      </c>
      <c r="AG52" s="37">
        <f t="shared" si="4"/>
        <v>0</v>
      </c>
      <c r="AH52" s="37">
        <f t="shared" si="13"/>
        <v>0</v>
      </c>
      <c r="AI52" s="32">
        <f t="shared" si="14"/>
        <v>0</v>
      </c>
      <c r="AJ52" s="37">
        <f t="shared" si="15"/>
        <v>0</v>
      </c>
      <c r="AK52" s="37"/>
      <c r="AL52" s="37"/>
      <c r="AM52" s="37"/>
      <c r="AN52" s="37"/>
      <c r="AO52" s="37"/>
      <c r="AP52" s="37"/>
      <c r="AQ52" s="33"/>
      <c r="AR52" s="37">
        <f t="shared" si="16"/>
        <v>0</v>
      </c>
      <c r="AS52" s="37"/>
      <c r="AT52" s="37">
        <f t="shared" si="17"/>
        <v>0</v>
      </c>
    </row>
    <row r="53" spans="1:46" x14ac:dyDescent="0.3">
      <c r="A53" s="105" t="s">
        <v>99</v>
      </c>
      <c r="B53" s="106">
        <v>3</v>
      </c>
      <c r="C53" s="106">
        <v>3</v>
      </c>
      <c r="D53" s="98"/>
      <c r="E53" s="99"/>
      <c r="F53" s="100">
        <f t="shared" si="5"/>
        <v>0</v>
      </c>
      <c r="G53" s="101"/>
      <c r="H53" s="101"/>
      <c r="I53" s="101"/>
      <c r="J53" s="102">
        <f t="shared" si="6"/>
        <v>0</v>
      </c>
      <c r="K53" s="103">
        <v>1970</v>
      </c>
      <c r="L53" s="104">
        <f t="shared" si="0"/>
        <v>0</v>
      </c>
      <c r="M53" s="37"/>
      <c r="N53" s="37">
        <f t="shared" si="7"/>
        <v>0</v>
      </c>
      <c r="P53" s="105" t="s">
        <v>99</v>
      </c>
      <c r="Q53" s="106">
        <v>3</v>
      </c>
      <c r="R53" s="106">
        <v>3</v>
      </c>
      <c r="S53" s="26"/>
      <c r="T53" s="46">
        <f t="shared" si="8"/>
        <v>0</v>
      </c>
      <c r="U53" s="26">
        <f t="shared" si="9"/>
        <v>0</v>
      </c>
      <c r="V53" s="46">
        <f t="shared" si="10"/>
        <v>0</v>
      </c>
      <c r="W53" s="13">
        <f t="shared" si="11"/>
        <v>0</v>
      </c>
      <c r="X53" s="13"/>
      <c r="Y53" s="44">
        <f t="shared" si="18"/>
        <v>0</v>
      </c>
      <c r="Z53" s="29">
        <f t="shared" si="18"/>
        <v>0</v>
      </c>
      <c r="AA53" s="30">
        <f t="shared" si="2"/>
        <v>0</v>
      </c>
      <c r="AB53" s="11">
        <f t="shared" si="19"/>
        <v>0</v>
      </c>
      <c r="AC53" s="11">
        <f t="shared" si="19"/>
        <v>0</v>
      </c>
      <c r="AD53" s="11">
        <f t="shared" si="19"/>
        <v>0</v>
      </c>
      <c r="AE53" s="12">
        <f t="shared" si="19"/>
        <v>0</v>
      </c>
      <c r="AF53" s="31">
        <f t="shared" si="12"/>
        <v>1970</v>
      </c>
      <c r="AG53" s="37">
        <f t="shared" si="4"/>
        <v>0</v>
      </c>
      <c r="AH53" s="37">
        <f t="shared" si="13"/>
        <v>0</v>
      </c>
      <c r="AI53" s="32">
        <f t="shared" si="14"/>
        <v>0</v>
      </c>
      <c r="AJ53" s="37">
        <f t="shared" si="15"/>
        <v>0</v>
      </c>
      <c r="AK53" s="37"/>
      <c r="AL53" s="37"/>
      <c r="AM53" s="37"/>
      <c r="AN53" s="37"/>
      <c r="AO53" s="37"/>
      <c r="AP53" s="37"/>
      <c r="AQ53" s="33"/>
      <c r="AR53" s="37">
        <f t="shared" si="16"/>
        <v>0</v>
      </c>
      <c r="AS53" s="37"/>
      <c r="AT53" s="37">
        <f t="shared" si="17"/>
        <v>0</v>
      </c>
    </row>
    <row r="54" spans="1:46" x14ac:dyDescent="0.3">
      <c r="A54" s="105" t="s">
        <v>100</v>
      </c>
      <c r="B54" s="106">
        <v>3</v>
      </c>
      <c r="C54" s="106">
        <v>3</v>
      </c>
      <c r="D54" s="98"/>
      <c r="E54" s="99"/>
      <c r="F54" s="100">
        <f t="shared" si="5"/>
        <v>0</v>
      </c>
      <c r="G54" s="101"/>
      <c r="H54" s="101"/>
      <c r="I54" s="101"/>
      <c r="J54" s="102">
        <f t="shared" si="6"/>
        <v>0</v>
      </c>
      <c r="K54" s="103">
        <v>2035</v>
      </c>
      <c r="L54" s="104">
        <f t="shared" si="0"/>
        <v>0</v>
      </c>
      <c r="M54" s="37"/>
      <c r="N54" s="37">
        <f t="shared" si="7"/>
        <v>0</v>
      </c>
      <c r="P54" s="105" t="s">
        <v>100</v>
      </c>
      <c r="Q54" s="106">
        <v>3</v>
      </c>
      <c r="R54" s="106">
        <v>3</v>
      </c>
      <c r="S54" s="26"/>
      <c r="T54" s="27">
        <f t="shared" si="8"/>
        <v>0</v>
      </c>
      <c r="U54" s="26">
        <f t="shared" si="9"/>
        <v>0</v>
      </c>
      <c r="V54" s="27">
        <f t="shared" si="10"/>
        <v>0</v>
      </c>
      <c r="W54" s="28">
        <f t="shared" si="11"/>
        <v>0</v>
      </c>
      <c r="X54" s="28"/>
      <c r="Y54" s="44">
        <f t="shared" si="18"/>
        <v>0</v>
      </c>
      <c r="Z54" s="29">
        <f t="shared" si="18"/>
        <v>0</v>
      </c>
      <c r="AA54" s="30">
        <f t="shared" si="2"/>
        <v>0</v>
      </c>
      <c r="AB54" s="11">
        <f t="shared" si="19"/>
        <v>0</v>
      </c>
      <c r="AC54" s="11">
        <f t="shared" si="19"/>
        <v>0</v>
      </c>
      <c r="AD54" s="11">
        <f t="shared" si="19"/>
        <v>0</v>
      </c>
      <c r="AE54" s="12">
        <f t="shared" si="19"/>
        <v>0</v>
      </c>
      <c r="AF54" s="31">
        <f t="shared" si="12"/>
        <v>2035</v>
      </c>
      <c r="AG54" s="37">
        <f t="shared" si="4"/>
        <v>0</v>
      </c>
      <c r="AH54" s="37">
        <f t="shared" si="13"/>
        <v>0</v>
      </c>
      <c r="AI54" s="32">
        <f t="shared" si="14"/>
        <v>0</v>
      </c>
      <c r="AJ54" s="37">
        <f t="shared" si="15"/>
        <v>0</v>
      </c>
      <c r="AK54" s="37"/>
      <c r="AL54" s="37"/>
      <c r="AM54" s="37"/>
      <c r="AN54" s="37"/>
      <c r="AO54" s="37"/>
      <c r="AP54" s="37"/>
      <c r="AQ54" s="33"/>
      <c r="AR54" s="37">
        <f t="shared" si="16"/>
        <v>0</v>
      </c>
      <c r="AS54" s="37"/>
      <c r="AT54" s="37">
        <f t="shared" si="17"/>
        <v>0</v>
      </c>
    </row>
    <row r="55" spans="1:46" x14ac:dyDescent="0.3">
      <c r="A55" s="105" t="s">
        <v>101</v>
      </c>
      <c r="B55" s="106">
        <v>8</v>
      </c>
      <c r="C55" s="106">
        <v>8</v>
      </c>
      <c r="D55" s="98"/>
      <c r="E55" s="99"/>
      <c r="F55" s="100">
        <f t="shared" si="5"/>
        <v>0</v>
      </c>
      <c r="G55" s="101"/>
      <c r="H55" s="101"/>
      <c r="I55" s="101"/>
      <c r="J55" s="102">
        <f t="shared" si="6"/>
        <v>0</v>
      </c>
      <c r="K55" s="103">
        <v>2120</v>
      </c>
      <c r="L55" s="104">
        <f t="shared" si="0"/>
        <v>0</v>
      </c>
      <c r="M55" s="37"/>
      <c r="N55" s="37">
        <f t="shared" si="7"/>
        <v>0</v>
      </c>
      <c r="P55" s="105" t="s">
        <v>101</v>
      </c>
      <c r="Q55" s="106">
        <v>8</v>
      </c>
      <c r="R55" s="106">
        <v>8</v>
      </c>
      <c r="S55" s="26"/>
      <c r="T55" s="27">
        <f t="shared" si="8"/>
        <v>0</v>
      </c>
      <c r="U55" s="26">
        <f t="shared" si="9"/>
        <v>0</v>
      </c>
      <c r="V55" s="27">
        <f t="shared" si="10"/>
        <v>0</v>
      </c>
      <c r="W55" s="28">
        <f t="shared" si="11"/>
        <v>0</v>
      </c>
      <c r="X55" s="28"/>
      <c r="Y55" s="44">
        <f t="shared" si="18"/>
        <v>0</v>
      </c>
      <c r="Z55" s="29">
        <f t="shared" si="18"/>
        <v>0</v>
      </c>
      <c r="AA55" s="30">
        <f t="shared" si="2"/>
        <v>0</v>
      </c>
      <c r="AB55" s="11">
        <f t="shared" si="19"/>
        <v>0</v>
      </c>
      <c r="AC55" s="11">
        <f t="shared" si="19"/>
        <v>0</v>
      </c>
      <c r="AD55" s="11">
        <f t="shared" si="19"/>
        <v>0</v>
      </c>
      <c r="AE55" s="12">
        <f t="shared" si="19"/>
        <v>0</v>
      </c>
      <c r="AF55" s="31">
        <f t="shared" si="12"/>
        <v>2120</v>
      </c>
      <c r="AG55" s="37">
        <f t="shared" si="4"/>
        <v>0</v>
      </c>
      <c r="AH55" s="37">
        <f t="shared" si="13"/>
        <v>0</v>
      </c>
      <c r="AI55" s="32">
        <f t="shared" si="14"/>
        <v>0</v>
      </c>
      <c r="AJ55" s="37">
        <f t="shared" si="15"/>
        <v>0</v>
      </c>
      <c r="AK55" s="37"/>
      <c r="AL55" s="37"/>
      <c r="AM55" s="37"/>
      <c r="AN55" s="37"/>
      <c r="AO55" s="37"/>
      <c r="AP55" s="37"/>
      <c r="AQ55" s="33"/>
      <c r="AR55" s="37">
        <f t="shared" si="16"/>
        <v>0</v>
      </c>
      <c r="AS55" s="37"/>
      <c r="AT55" s="37">
        <f t="shared" si="17"/>
        <v>0</v>
      </c>
    </row>
    <row r="56" spans="1:46" x14ac:dyDescent="0.3">
      <c r="A56" s="105" t="s">
        <v>102</v>
      </c>
      <c r="B56" s="106">
        <v>10</v>
      </c>
      <c r="C56" s="106">
        <v>10</v>
      </c>
      <c r="D56" s="98"/>
      <c r="E56" s="99"/>
      <c r="F56" s="100">
        <f t="shared" si="5"/>
        <v>0</v>
      </c>
      <c r="G56" s="101"/>
      <c r="H56" s="101"/>
      <c r="I56" s="101"/>
      <c r="J56" s="102">
        <f t="shared" si="6"/>
        <v>0</v>
      </c>
      <c r="K56" s="103">
        <v>1980</v>
      </c>
      <c r="L56" s="104">
        <f t="shared" si="0"/>
        <v>0</v>
      </c>
      <c r="M56" s="37"/>
      <c r="N56" s="37">
        <f t="shared" si="7"/>
        <v>0</v>
      </c>
      <c r="P56" s="105" t="s">
        <v>102</v>
      </c>
      <c r="Q56" s="106">
        <v>10</v>
      </c>
      <c r="R56" s="106">
        <v>10</v>
      </c>
      <c r="S56" s="26"/>
      <c r="T56" s="27">
        <f t="shared" si="8"/>
        <v>0</v>
      </c>
      <c r="U56" s="26">
        <f t="shared" si="9"/>
        <v>0</v>
      </c>
      <c r="V56" s="27">
        <f t="shared" si="10"/>
        <v>0</v>
      </c>
      <c r="W56" s="28">
        <f t="shared" si="11"/>
        <v>0</v>
      </c>
      <c r="X56" s="28"/>
      <c r="Y56" s="44">
        <f t="shared" si="18"/>
        <v>0</v>
      </c>
      <c r="Z56" s="29">
        <f t="shared" si="18"/>
        <v>0</v>
      </c>
      <c r="AA56" s="30">
        <f t="shared" si="2"/>
        <v>0</v>
      </c>
      <c r="AB56" s="11">
        <f t="shared" si="19"/>
        <v>0</v>
      </c>
      <c r="AC56" s="11">
        <f t="shared" si="19"/>
        <v>0</v>
      </c>
      <c r="AD56" s="11">
        <f t="shared" si="19"/>
        <v>0</v>
      </c>
      <c r="AE56" s="12">
        <f t="shared" si="19"/>
        <v>0</v>
      </c>
      <c r="AF56" s="31">
        <f t="shared" si="12"/>
        <v>1980</v>
      </c>
      <c r="AG56" s="37">
        <f t="shared" si="4"/>
        <v>0</v>
      </c>
      <c r="AH56" s="37">
        <f t="shared" si="13"/>
        <v>0</v>
      </c>
      <c r="AI56" s="32">
        <f t="shared" si="14"/>
        <v>0</v>
      </c>
      <c r="AJ56" s="37">
        <f t="shared" si="15"/>
        <v>0</v>
      </c>
      <c r="AK56" s="37"/>
      <c r="AL56" s="37"/>
      <c r="AM56" s="37"/>
      <c r="AN56" s="37"/>
      <c r="AO56" s="37"/>
      <c r="AP56" s="37"/>
      <c r="AQ56" s="33"/>
      <c r="AR56" s="37">
        <f t="shared" si="16"/>
        <v>0</v>
      </c>
      <c r="AS56" s="37"/>
      <c r="AT56" s="37">
        <f t="shared" si="17"/>
        <v>0</v>
      </c>
    </row>
    <row r="57" spans="1:46" x14ac:dyDescent="0.3">
      <c r="A57" s="105" t="s">
        <v>103</v>
      </c>
      <c r="B57" s="106">
        <v>12</v>
      </c>
      <c r="C57" s="106">
        <v>12</v>
      </c>
      <c r="D57" s="98"/>
      <c r="E57" s="99"/>
      <c r="F57" s="100">
        <f t="shared" si="5"/>
        <v>0</v>
      </c>
      <c r="G57" s="101"/>
      <c r="H57" s="101"/>
      <c r="I57" s="101"/>
      <c r="J57" s="102">
        <f t="shared" si="6"/>
        <v>0</v>
      </c>
      <c r="K57" s="103">
        <v>875</v>
      </c>
      <c r="L57" s="104">
        <f t="shared" si="0"/>
        <v>0</v>
      </c>
      <c r="M57" s="37"/>
      <c r="N57" s="37">
        <f t="shared" si="7"/>
        <v>0</v>
      </c>
      <c r="P57" s="105" t="s">
        <v>103</v>
      </c>
      <c r="Q57" s="106">
        <v>12</v>
      </c>
      <c r="R57" s="106">
        <v>12</v>
      </c>
      <c r="S57" s="26"/>
      <c r="T57" s="27">
        <f t="shared" si="8"/>
        <v>0</v>
      </c>
      <c r="U57" s="26">
        <f t="shared" si="9"/>
        <v>0</v>
      </c>
      <c r="V57" s="27">
        <f t="shared" si="10"/>
        <v>0</v>
      </c>
      <c r="W57" s="28">
        <f t="shared" si="11"/>
        <v>0</v>
      </c>
      <c r="X57" s="28"/>
      <c r="Y57" s="44">
        <f t="shared" si="18"/>
        <v>0</v>
      </c>
      <c r="Z57" s="29">
        <f t="shared" si="18"/>
        <v>0</v>
      </c>
      <c r="AA57" s="30">
        <f t="shared" si="2"/>
        <v>0</v>
      </c>
      <c r="AB57" s="11">
        <f t="shared" si="19"/>
        <v>0</v>
      </c>
      <c r="AC57" s="11">
        <f t="shared" si="19"/>
        <v>0</v>
      </c>
      <c r="AD57" s="11">
        <f t="shared" si="19"/>
        <v>0</v>
      </c>
      <c r="AE57" s="12">
        <f t="shared" si="19"/>
        <v>0</v>
      </c>
      <c r="AF57" s="31">
        <f t="shared" si="12"/>
        <v>875</v>
      </c>
      <c r="AG57" s="37">
        <f t="shared" si="4"/>
        <v>0</v>
      </c>
      <c r="AH57" s="37">
        <f t="shared" si="13"/>
        <v>0</v>
      </c>
      <c r="AI57" s="32">
        <f t="shared" si="14"/>
        <v>0</v>
      </c>
      <c r="AJ57" s="37">
        <f t="shared" si="15"/>
        <v>0</v>
      </c>
      <c r="AK57" s="37"/>
      <c r="AL57" s="37"/>
      <c r="AM57" s="37"/>
      <c r="AN57" s="37"/>
      <c r="AO57" s="37"/>
      <c r="AP57" s="37"/>
      <c r="AQ57" s="33"/>
      <c r="AR57" s="37">
        <f t="shared" si="16"/>
        <v>0</v>
      </c>
      <c r="AS57" s="37"/>
      <c r="AT57" s="37">
        <f t="shared" si="17"/>
        <v>0</v>
      </c>
    </row>
    <row r="58" spans="1:46" ht="19.5" thickBot="1" x14ac:dyDescent="0.35">
      <c r="A58" s="105" t="s">
        <v>104</v>
      </c>
      <c r="B58" s="106">
        <v>3</v>
      </c>
      <c r="C58" s="106">
        <v>3</v>
      </c>
      <c r="D58" s="98"/>
      <c r="E58" s="99"/>
      <c r="F58" s="100">
        <f t="shared" si="5"/>
        <v>0</v>
      </c>
      <c r="G58" s="101"/>
      <c r="H58" s="101"/>
      <c r="I58" s="101"/>
      <c r="J58" s="102">
        <f t="shared" si="6"/>
        <v>0</v>
      </c>
      <c r="K58" s="103">
        <v>2145</v>
      </c>
      <c r="L58" s="104">
        <f t="shared" si="0"/>
        <v>0</v>
      </c>
      <c r="M58" s="37"/>
      <c r="N58" s="37">
        <f t="shared" si="7"/>
        <v>0</v>
      </c>
      <c r="P58" s="105" t="s">
        <v>104</v>
      </c>
      <c r="Q58" s="106">
        <v>3</v>
      </c>
      <c r="R58" s="106">
        <v>3</v>
      </c>
      <c r="S58" s="26"/>
      <c r="T58" s="27">
        <f t="shared" si="8"/>
        <v>0</v>
      </c>
      <c r="U58" s="26">
        <f t="shared" si="9"/>
        <v>0</v>
      </c>
      <c r="V58" s="27">
        <f t="shared" si="10"/>
        <v>0</v>
      </c>
      <c r="W58" s="28">
        <f t="shared" si="11"/>
        <v>0</v>
      </c>
      <c r="X58" s="28"/>
      <c r="Y58" s="44">
        <f t="shared" si="18"/>
        <v>0</v>
      </c>
      <c r="Z58" s="29">
        <f t="shared" si="18"/>
        <v>0</v>
      </c>
      <c r="AA58" s="30">
        <f t="shared" si="2"/>
        <v>0</v>
      </c>
      <c r="AB58" s="11">
        <f t="shared" si="19"/>
        <v>0</v>
      </c>
      <c r="AC58" s="11">
        <f t="shared" si="19"/>
        <v>0</v>
      </c>
      <c r="AD58" s="11">
        <f t="shared" si="19"/>
        <v>0</v>
      </c>
      <c r="AE58" s="12">
        <f t="shared" si="19"/>
        <v>0</v>
      </c>
      <c r="AF58" s="31">
        <f t="shared" si="12"/>
        <v>2145</v>
      </c>
      <c r="AG58" s="37">
        <f t="shared" si="4"/>
        <v>0</v>
      </c>
      <c r="AH58" s="37">
        <f t="shared" si="13"/>
        <v>0</v>
      </c>
      <c r="AI58" s="32">
        <f t="shared" si="14"/>
        <v>0</v>
      </c>
      <c r="AJ58" s="37">
        <f t="shared" si="15"/>
        <v>0</v>
      </c>
      <c r="AK58" s="37"/>
      <c r="AL58" s="37"/>
      <c r="AM58" s="37"/>
      <c r="AN58" s="37"/>
      <c r="AO58" s="37"/>
      <c r="AP58" s="37"/>
      <c r="AQ58" s="33"/>
      <c r="AR58" s="37">
        <f t="shared" si="16"/>
        <v>0</v>
      </c>
      <c r="AS58" s="37"/>
      <c r="AT58" s="37">
        <f t="shared" si="17"/>
        <v>0</v>
      </c>
    </row>
    <row r="59" spans="1:46" ht="19.5" thickBot="1" x14ac:dyDescent="0.35">
      <c r="A59" s="56" t="s">
        <v>105</v>
      </c>
      <c r="B59" s="57" t="s">
        <v>74</v>
      </c>
      <c r="C59" s="58">
        <v>150</v>
      </c>
      <c r="D59" s="59"/>
      <c r="E59" s="60"/>
      <c r="F59" s="61">
        <f t="shared" si="5"/>
        <v>0</v>
      </c>
      <c r="G59" s="62"/>
      <c r="H59" s="62"/>
      <c r="I59" s="62"/>
      <c r="J59" s="63">
        <f t="shared" si="6"/>
        <v>0</v>
      </c>
      <c r="K59" s="64">
        <v>21.06</v>
      </c>
      <c r="L59" s="65">
        <f t="shared" si="0"/>
        <v>0</v>
      </c>
      <c r="M59" s="37"/>
      <c r="N59" s="37">
        <f t="shared" si="7"/>
        <v>0</v>
      </c>
      <c r="P59" s="56" t="s">
        <v>73</v>
      </c>
      <c r="Q59" s="57" t="s">
        <v>74</v>
      </c>
      <c r="R59" s="58">
        <v>150</v>
      </c>
      <c r="S59" s="26"/>
      <c r="T59" s="27">
        <f t="shared" si="8"/>
        <v>0</v>
      </c>
      <c r="U59" s="26">
        <f t="shared" si="9"/>
        <v>0</v>
      </c>
      <c r="V59" s="27">
        <f t="shared" si="10"/>
        <v>0</v>
      </c>
      <c r="W59" s="28">
        <f t="shared" si="11"/>
        <v>0</v>
      </c>
      <c r="X59" s="28"/>
      <c r="Y59" s="44">
        <f t="shared" si="18"/>
        <v>0</v>
      </c>
      <c r="Z59" s="29">
        <f t="shared" si="18"/>
        <v>0</v>
      </c>
      <c r="AA59" s="30">
        <f t="shared" si="2"/>
        <v>0</v>
      </c>
      <c r="AB59" s="11">
        <f t="shared" si="19"/>
        <v>0</v>
      </c>
      <c r="AC59" s="11">
        <f t="shared" si="19"/>
        <v>0</v>
      </c>
      <c r="AD59" s="11">
        <f t="shared" si="19"/>
        <v>0</v>
      </c>
      <c r="AE59" s="12">
        <f t="shared" si="19"/>
        <v>0</v>
      </c>
      <c r="AF59" s="31">
        <f t="shared" si="12"/>
        <v>21.06</v>
      </c>
      <c r="AG59" s="37">
        <f t="shared" si="4"/>
        <v>0</v>
      </c>
      <c r="AH59" s="37">
        <f t="shared" si="13"/>
        <v>0</v>
      </c>
      <c r="AI59" s="32">
        <f t="shared" si="14"/>
        <v>0</v>
      </c>
      <c r="AJ59" s="37">
        <f t="shared" si="15"/>
        <v>0</v>
      </c>
      <c r="AK59" s="37"/>
      <c r="AL59" s="37"/>
      <c r="AM59" s="37"/>
      <c r="AN59" s="44"/>
      <c r="AO59" s="37"/>
      <c r="AP59" s="37"/>
      <c r="AQ59" s="33"/>
      <c r="AR59" s="37">
        <f>SUM(AJ59:AQ59)</f>
        <v>0</v>
      </c>
      <c r="AS59" s="37"/>
      <c r="AT59" s="37">
        <f t="shared" si="17"/>
        <v>0</v>
      </c>
    </row>
    <row r="60" spans="1:46" hidden="1" x14ac:dyDescent="0.3">
      <c r="A60" s="107"/>
      <c r="B60" s="108"/>
      <c r="C60" s="108"/>
      <c r="D60" s="109"/>
      <c r="E60" s="11"/>
      <c r="F60" s="30" t="e">
        <f t="shared" si="5"/>
        <v>#DIV/0!</v>
      </c>
      <c r="G60" s="11"/>
      <c r="H60" s="11"/>
      <c r="I60" s="11"/>
      <c r="J60" s="12">
        <f t="shared" si="6"/>
        <v>0</v>
      </c>
      <c r="K60" s="31">
        <v>116.5</v>
      </c>
      <c r="L60" s="37">
        <f t="shared" si="0"/>
        <v>0</v>
      </c>
      <c r="M60" s="37"/>
      <c r="N60" s="37">
        <f t="shared" si="7"/>
        <v>0</v>
      </c>
      <c r="P60" s="107"/>
      <c r="Q60" s="108"/>
      <c r="R60" s="108"/>
      <c r="S60" s="11"/>
      <c r="T60" s="27" t="e">
        <f t="shared" si="8"/>
        <v>#DIV/0!</v>
      </c>
      <c r="U60" s="26">
        <f t="shared" si="9"/>
        <v>0</v>
      </c>
      <c r="V60" s="27" t="e">
        <f t="shared" si="10"/>
        <v>#DIV/0!</v>
      </c>
      <c r="W60" s="28">
        <f t="shared" si="11"/>
        <v>0</v>
      </c>
      <c r="X60" s="40"/>
      <c r="Y60" s="44">
        <f t="shared" si="18"/>
        <v>0</v>
      </c>
      <c r="Z60" s="29">
        <f t="shared" si="18"/>
        <v>0</v>
      </c>
      <c r="AA60" s="30" t="e">
        <f t="shared" si="2"/>
        <v>#DIV/0!</v>
      </c>
      <c r="AB60" s="11">
        <f t="shared" si="19"/>
        <v>0</v>
      </c>
      <c r="AC60" s="11">
        <f t="shared" si="19"/>
        <v>0</v>
      </c>
      <c r="AD60" s="11">
        <f t="shared" si="19"/>
        <v>0</v>
      </c>
      <c r="AE60" s="12">
        <f t="shared" si="19"/>
        <v>0</v>
      </c>
      <c r="AF60" s="31">
        <f t="shared" si="12"/>
        <v>116.5</v>
      </c>
      <c r="AG60" s="37">
        <f t="shared" si="4"/>
        <v>0</v>
      </c>
      <c r="AH60" s="37">
        <f t="shared" si="13"/>
        <v>0</v>
      </c>
      <c r="AI60" s="32">
        <f t="shared" si="14"/>
        <v>0</v>
      </c>
      <c r="AJ60" s="37">
        <f t="shared" si="15"/>
        <v>0</v>
      </c>
      <c r="AK60" s="37"/>
      <c r="AL60" s="37"/>
      <c r="AM60" s="37"/>
      <c r="AN60" s="37"/>
      <c r="AO60" s="37"/>
      <c r="AP60" s="37"/>
      <c r="AQ60" s="33"/>
      <c r="AR60" s="37">
        <f t="shared" si="16"/>
        <v>0</v>
      </c>
      <c r="AS60" s="37"/>
      <c r="AT60" s="37">
        <f t="shared" si="17"/>
        <v>0</v>
      </c>
    </row>
    <row r="61" spans="1:46" hidden="1" x14ac:dyDescent="0.3">
      <c r="A61" s="107"/>
      <c r="B61" s="108"/>
      <c r="C61" s="108"/>
      <c r="D61" s="110"/>
      <c r="E61" s="11"/>
      <c r="F61" s="30" t="e">
        <f t="shared" si="5"/>
        <v>#DIV/0!</v>
      </c>
      <c r="G61" s="11"/>
      <c r="H61" s="11"/>
      <c r="I61" s="11"/>
      <c r="J61" s="12">
        <f t="shared" si="6"/>
        <v>0</v>
      </c>
      <c r="K61" s="31">
        <v>0</v>
      </c>
      <c r="L61" s="37">
        <f t="shared" si="0"/>
        <v>0</v>
      </c>
      <c r="M61" s="37"/>
      <c r="N61" s="37">
        <f t="shared" si="7"/>
        <v>0</v>
      </c>
      <c r="P61" s="107"/>
      <c r="Q61" s="108"/>
      <c r="R61" s="108"/>
      <c r="S61" s="11"/>
      <c r="T61" s="27" t="e">
        <f t="shared" si="8"/>
        <v>#DIV/0!</v>
      </c>
      <c r="U61" s="26">
        <f t="shared" si="9"/>
        <v>0</v>
      </c>
      <c r="V61" s="27" t="e">
        <f t="shared" si="10"/>
        <v>#DIV/0!</v>
      </c>
      <c r="W61" s="28">
        <f t="shared" si="11"/>
        <v>0</v>
      </c>
      <c r="X61" s="40"/>
      <c r="Y61" s="44">
        <f t="shared" si="18"/>
        <v>0</v>
      </c>
      <c r="Z61" s="29">
        <f t="shared" si="18"/>
        <v>0</v>
      </c>
      <c r="AA61" s="30" t="e">
        <f t="shared" si="2"/>
        <v>#DIV/0!</v>
      </c>
      <c r="AB61" s="11">
        <f t="shared" si="19"/>
        <v>0</v>
      </c>
      <c r="AC61" s="11">
        <f t="shared" si="19"/>
        <v>0</v>
      </c>
      <c r="AD61" s="11">
        <f t="shared" si="19"/>
        <v>0</v>
      </c>
      <c r="AE61" s="12">
        <f t="shared" si="19"/>
        <v>0</v>
      </c>
      <c r="AF61" s="31">
        <f t="shared" si="12"/>
        <v>0</v>
      </c>
      <c r="AG61" s="37">
        <f t="shared" si="4"/>
        <v>0</v>
      </c>
      <c r="AH61" s="37">
        <f t="shared" si="13"/>
        <v>0</v>
      </c>
      <c r="AI61" s="32">
        <f t="shared" si="14"/>
        <v>0</v>
      </c>
      <c r="AJ61" s="37">
        <f t="shared" si="15"/>
        <v>0</v>
      </c>
      <c r="AK61" s="37"/>
      <c r="AL61" s="37"/>
      <c r="AM61" s="37"/>
      <c r="AN61" s="37"/>
      <c r="AO61" s="37"/>
      <c r="AP61" s="37"/>
      <c r="AQ61" s="33"/>
      <c r="AR61" s="37">
        <f t="shared" si="16"/>
        <v>0</v>
      </c>
      <c r="AS61" s="37"/>
      <c r="AT61" s="37">
        <f t="shared" si="17"/>
        <v>0</v>
      </c>
    </row>
    <row r="62" spans="1:46" hidden="1" x14ac:dyDescent="0.3">
      <c r="A62" s="107"/>
      <c r="B62" s="108"/>
      <c r="C62" s="108"/>
      <c r="D62" s="11"/>
      <c r="E62" s="11"/>
      <c r="F62" s="30" t="e">
        <f t="shared" si="5"/>
        <v>#DIV/0!</v>
      </c>
      <c r="G62" s="11"/>
      <c r="H62" s="11"/>
      <c r="I62" s="11"/>
      <c r="J62" s="12">
        <f t="shared" si="6"/>
        <v>0</v>
      </c>
      <c r="K62" s="31">
        <v>23</v>
      </c>
      <c r="L62" s="37">
        <f t="shared" si="0"/>
        <v>0</v>
      </c>
      <c r="M62" s="37"/>
      <c r="N62" s="37">
        <f t="shared" si="7"/>
        <v>0</v>
      </c>
      <c r="P62" s="107"/>
      <c r="Q62" s="108"/>
      <c r="R62" s="108"/>
      <c r="S62" s="11"/>
      <c r="T62" s="27" t="e">
        <f t="shared" si="8"/>
        <v>#DIV/0!</v>
      </c>
      <c r="U62" s="26">
        <f t="shared" si="9"/>
        <v>0</v>
      </c>
      <c r="V62" s="27" t="e">
        <f t="shared" si="10"/>
        <v>#DIV/0!</v>
      </c>
      <c r="W62" s="28">
        <f t="shared" si="11"/>
        <v>0</v>
      </c>
      <c r="X62" s="40"/>
      <c r="Y62" s="44">
        <f t="shared" si="18"/>
        <v>0</v>
      </c>
      <c r="Z62" s="29">
        <f t="shared" si="18"/>
        <v>0</v>
      </c>
      <c r="AA62" s="30" t="e">
        <f t="shared" si="2"/>
        <v>#DIV/0!</v>
      </c>
      <c r="AB62" s="11">
        <f t="shared" si="19"/>
        <v>0</v>
      </c>
      <c r="AC62" s="11">
        <f t="shared" si="19"/>
        <v>0</v>
      </c>
      <c r="AD62" s="11">
        <f t="shared" si="19"/>
        <v>0</v>
      </c>
      <c r="AE62" s="12">
        <f t="shared" si="19"/>
        <v>0</v>
      </c>
      <c r="AF62" s="31">
        <f t="shared" si="12"/>
        <v>23</v>
      </c>
      <c r="AG62" s="37">
        <f t="shared" si="4"/>
        <v>0</v>
      </c>
      <c r="AH62" s="37">
        <f t="shared" si="13"/>
        <v>0</v>
      </c>
      <c r="AI62" s="32">
        <f t="shared" si="14"/>
        <v>0</v>
      </c>
      <c r="AJ62" s="37">
        <f t="shared" si="15"/>
        <v>0</v>
      </c>
      <c r="AK62" s="37"/>
      <c r="AL62" s="37"/>
      <c r="AM62" s="37"/>
      <c r="AN62" s="37"/>
      <c r="AO62" s="37"/>
      <c r="AP62" s="37"/>
      <c r="AQ62" s="33"/>
      <c r="AR62" s="37">
        <f t="shared" si="16"/>
        <v>0</v>
      </c>
      <c r="AS62" s="37"/>
      <c r="AT62" s="37">
        <f t="shared" si="17"/>
        <v>0</v>
      </c>
    </row>
    <row r="63" spans="1:46" hidden="1" x14ac:dyDescent="0.3">
      <c r="A63" s="107"/>
      <c r="B63" s="108"/>
      <c r="C63" s="108"/>
      <c r="D63" s="11"/>
      <c r="E63" s="11"/>
      <c r="F63" s="30" t="e">
        <f t="shared" si="5"/>
        <v>#DIV/0!</v>
      </c>
      <c r="G63" s="11"/>
      <c r="H63" s="11"/>
      <c r="I63" s="11"/>
      <c r="J63" s="12">
        <f t="shared" si="6"/>
        <v>0</v>
      </c>
      <c r="K63" s="31">
        <v>0</v>
      </c>
      <c r="L63" s="37">
        <f t="shared" si="0"/>
        <v>0</v>
      </c>
      <c r="M63" s="37"/>
      <c r="N63" s="37">
        <f t="shared" si="7"/>
        <v>0</v>
      </c>
      <c r="P63" s="107"/>
      <c r="Q63" s="108"/>
      <c r="R63" s="108"/>
      <c r="S63" s="26"/>
      <c r="T63" s="27" t="e">
        <f t="shared" si="8"/>
        <v>#DIV/0!</v>
      </c>
      <c r="U63" s="26">
        <f t="shared" si="9"/>
        <v>0</v>
      </c>
      <c r="V63" s="27" t="e">
        <f t="shared" si="10"/>
        <v>#DIV/0!</v>
      </c>
      <c r="W63" s="28">
        <f t="shared" si="11"/>
        <v>0</v>
      </c>
      <c r="X63" s="40"/>
      <c r="Y63" s="44">
        <f t="shared" si="18"/>
        <v>0</v>
      </c>
      <c r="Z63" s="29">
        <f t="shared" si="18"/>
        <v>0</v>
      </c>
      <c r="AA63" s="30" t="e">
        <f t="shared" si="2"/>
        <v>#DIV/0!</v>
      </c>
      <c r="AB63" s="11">
        <f t="shared" si="19"/>
        <v>0</v>
      </c>
      <c r="AC63" s="11">
        <f t="shared" si="19"/>
        <v>0</v>
      </c>
      <c r="AD63" s="11">
        <f t="shared" si="19"/>
        <v>0</v>
      </c>
      <c r="AE63" s="12">
        <f t="shared" si="19"/>
        <v>0</v>
      </c>
      <c r="AF63" s="31">
        <f t="shared" si="12"/>
        <v>0</v>
      </c>
      <c r="AG63" s="37">
        <f t="shared" si="4"/>
        <v>0</v>
      </c>
      <c r="AH63" s="37">
        <f t="shared" si="13"/>
        <v>0</v>
      </c>
      <c r="AI63" s="32">
        <f t="shared" si="14"/>
        <v>0</v>
      </c>
      <c r="AJ63" s="37">
        <f t="shared" si="15"/>
        <v>0</v>
      </c>
      <c r="AK63" s="37"/>
      <c r="AL63" s="37"/>
      <c r="AM63" s="37"/>
      <c r="AN63" s="37"/>
      <c r="AO63" s="37"/>
      <c r="AP63" s="37"/>
      <c r="AQ63" s="33"/>
      <c r="AR63" s="37">
        <f t="shared" si="16"/>
        <v>0</v>
      </c>
      <c r="AS63" s="37"/>
      <c r="AT63" s="37">
        <f t="shared" si="17"/>
        <v>0</v>
      </c>
    </row>
    <row r="64" spans="1:46" hidden="1" x14ac:dyDescent="0.3">
      <c r="A64" s="11"/>
      <c r="B64" s="10"/>
      <c r="C64" s="10"/>
      <c r="D64" s="11"/>
      <c r="E64" s="11"/>
      <c r="F64" s="30" t="e">
        <f t="shared" si="5"/>
        <v>#DIV/0!</v>
      </c>
      <c r="G64" s="11"/>
      <c r="H64" s="11"/>
      <c r="I64" s="11"/>
      <c r="J64" s="12">
        <f t="shared" si="6"/>
        <v>0</v>
      </c>
      <c r="K64" s="31">
        <v>0</v>
      </c>
      <c r="L64" s="37">
        <f t="shared" si="0"/>
        <v>0</v>
      </c>
      <c r="M64" s="37"/>
      <c r="N64" s="37">
        <f t="shared" si="7"/>
        <v>0</v>
      </c>
      <c r="P64" s="11"/>
      <c r="Q64" s="10"/>
      <c r="R64" s="10"/>
      <c r="S64" s="26"/>
      <c r="T64" s="27" t="e">
        <f t="shared" si="8"/>
        <v>#DIV/0!</v>
      </c>
      <c r="U64" s="26">
        <f t="shared" si="9"/>
        <v>0</v>
      </c>
      <c r="V64" s="27" t="e">
        <f t="shared" si="10"/>
        <v>#DIV/0!</v>
      </c>
      <c r="W64" s="28">
        <f t="shared" si="11"/>
        <v>0</v>
      </c>
      <c r="X64" s="40"/>
      <c r="Y64" s="44">
        <f t="shared" si="18"/>
        <v>0</v>
      </c>
      <c r="Z64" s="29">
        <f t="shared" si="18"/>
        <v>0</v>
      </c>
      <c r="AA64" s="30" t="e">
        <f t="shared" si="2"/>
        <v>#DIV/0!</v>
      </c>
      <c r="AB64" s="11">
        <f t="shared" si="19"/>
        <v>0</v>
      </c>
      <c r="AC64" s="11">
        <f t="shared" si="19"/>
        <v>0</v>
      </c>
      <c r="AD64" s="11">
        <f t="shared" si="19"/>
        <v>0</v>
      </c>
      <c r="AE64" s="12">
        <f t="shared" si="19"/>
        <v>0</v>
      </c>
      <c r="AF64" s="31">
        <f t="shared" si="12"/>
        <v>0</v>
      </c>
      <c r="AG64" s="37">
        <f t="shared" si="4"/>
        <v>0</v>
      </c>
      <c r="AH64" s="37">
        <f t="shared" si="13"/>
        <v>0</v>
      </c>
      <c r="AI64" s="32">
        <f t="shared" si="14"/>
        <v>0</v>
      </c>
      <c r="AJ64" s="37">
        <f t="shared" si="15"/>
        <v>0</v>
      </c>
      <c r="AK64" s="37"/>
      <c r="AL64" s="37"/>
      <c r="AM64" s="37"/>
      <c r="AN64" s="37"/>
      <c r="AO64" s="37"/>
      <c r="AP64" s="37"/>
      <c r="AQ64" s="33"/>
      <c r="AR64" s="37">
        <f t="shared" si="16"/>
        <v>0</v>
      </c>
      <c r="AS64" s="37"/>
      <c r="AT64" s="37">
        <f t="shared" si="17"/>
        <v>0</v>
      </c>
    </row>
    <row r="65" spans="1:46" hidden="1" x14ac:dyDescent="0.3">
      <c r="A65" s="11"/>
      <c r="B65" s="10"/>
      <c r="C65" s="10"/>
      <c r="D65" s="11"/>
      <c r="E65" s="11"/>
      <c r="F65" s="30" t="e">
        <f t="shared" si="5"/>
        <v>#DIV/0!</v>
      </c>
      <c r="G65" s="11"/>
      <c r="H65" s="11"/>
      <c r="I65" s="11"/>
      <c r="J65" s="12">
        <f t="shared" si="6"/>
        <v>0</v>
      </c>
      <c r="K65" s="31">
        <v>0</v>
      </c>
      <c r="L65" s="37">
        <f t="shared" si="0"/>
        <v>0</v>
      </c>
      <c r="M65" s="37"/>
      <c r="N65" s="37">
        <f t="shared" si="7"/>
        <v>0</v>
      </c>
      <c r="P65" s="11"/>
      <c r="Q65" s="10"/>
      <c r="R65" s="10"/>
      <c r="S65" s="11"/>
      <c r="T65" s="27" t="e">
        <f t="shared" si="8"/>
        <v>#DIV/0!</v>
      </c>
      <c r="U65" s="26">
        <f t="shared" si="9"/>
        <v>0</v>
      </c>
      <c r="V65" s="27" t="e">
        <f t="shared" si="10"/>
        <v>#DIV/0!</v>
      </c>
      <c r="W65" s="28">
        <f t="shared" si="11"/>
        <v>0</v>
      </c>
      <c r="X65" s="40"/>
      <c r="Y65" s="44">
        <f t="shared" si="18"/>
        <v>0</v>
      </c>
      <c r="Z65" s="29">
        <f t="shared" si="18"/>
        <v>0</v>
      </c>
      <c r="AA65" s="30" t="e">
        <f t="shared" si="2"/>
        <v>#DIV/0!</v>
      </c>
      <c r="AB65" s="11">
        <f t="shared" si="19"/>
        <v>0</v>
      </c>
      <c r="AC65" s="11">
        <f t="shared" si="19"/>
        <v>0</v>
      </c>
      <c r="AD65" s="11">
        <f t="shared" si="19"/>
        <v>0</v>
      </c>
      <c r="AE65" s="12">
        <f t="shared" si="19"/>
        <v>0</v>
      </c>
      <c r="AF65" s="31">
        <f t="shared" si="12"/>
        <v>0</v>
      </c>
      <c r="AG65" s="37">
        <f t="shared" si="4"/>
        <v>0</v>
      </c>
      <c r="AH65" s="37">
        <f t="shared" si="13"/>
        <v>0</v>
      </c>
      <c r="AI65" s="32">
        <f t="shared" si="14"/>
        <v>0</v>
      </c>
      <c r="AJ65" s="37">
        <f t="shared" si="15"/>
        <v>0</v>
      </c>
      <c r="AK65" s="37"/>
      <c r="AL65" s="37"/>
      <c r="AM65" s="37"/>
      <c r="AN65" s="37"/>
      <c r="AO65" s="37"/>
      <c r="AP65" s="37"/>
      <c r="AQ65" s="33"/>
      <c r="AR65" s="37">
        <f t="shared" si="16"/>
        <v>0</v>
      </c>
      <c r="AS65" s="37"/>
      <c r="AT65" s="37">
        <f t="shared" si="17"/>
        <v>0</v>
      </c>
    </row>
    <row r="66" spans="1:46" hidden="1" x14ac:dyDescent="0.3">
      <c r="A66" s="11"/>
      <c r="B66" s="10"/>
      <c r="C66" s="10"/>
      <c r="D66" s="11"/>
      <c r="E66" s="11"/>
      <c r="F66" s="30" t="e">
        <f t="shared" si="5"/>
        <v>#DIV/0!</v>
      </c>
      <c r="G66" s="11"/>
      <c r="H66" s="11"/>
      <c r="I66" s="11"/>
      <c r="J66" s="12">
        <f t="shared" si="6"/>
        <v>0</v>
      </c>
      <c r="K66" s="31">
        <v>0</v>
      </c>
      <c r="L66" s="37">
        <f t="shared" si="0"/>
        <v>0</v>
      </c>
      <c r="M66" s="37"/>
      <c r="N66" s="37">
        <f t="shared" si="7"/>
        <v>0</v>
      </c>
      <c r="P66" s="11"/>
      <c r="Q66" s="10"/>
      <c r="R66" s="10"/>
      <c r="S66" s="11"/>
      <c r="T66" s="27" t="e">
        <f t="shared" si="8"/>
        <v>#DIV/0!</v>
      </c>
      <c r="U66" s="26">
        <f t="shared" si="9"/>
        <v>0</v>
      </c>
      <c r="V66" s="27" t="e">
        <f t="shared" si="10"/>
        <v>#DIV/0!</v>
      </c>
      <c r="W66" s="28">
        <f t="shared" si="11"/>
        <v>0</v>
      </c>
      <c r="X66" s="40"/>
      <c r="Y66" s="44">
        <f t="shared" si="18"/>
        <v>0</v>
      </c>
      <c r="Z66" s="29">
        <f t="shared" si="18"/>
        <v>0</v>
      </c>
      <c r="AA66" s="30" t="e">
        <f t="shared" si="2"/>
        <v>#DIV/0!</v>
      </c>
      <c r="AB66" s="11">
        <f t="shared" si="19"/>
        <v>0</v>
      </c>
      <c r="AC66" s="11">
        <f t="shared" si="19"/>
        <v>0</v>
      </c>
      <c r="AD66" s="11">
        <f t="shared" si="19"/>
        <v>0</v>
      </c>
      <c r="AE66" s="12">
        <f t="shared" si="19"/>
        <v>0</v>
      </c>
      <c r="AF66" s="31">
        <f t="shared" si="12"/>
        <v>0</v>
      </c>
      <c r="AG66" s="37">
        <f t="shared" si="4"/>
        <v>0</v>
      </c>
      <c r="AH66" s="37">
        <f t="shared" si="13"/>
        <v>0</v>
      </c>
      <c r="AI66" s="32">
        <f t="shared" si="14"/>
        <v>0</v>
      </c>
      <c r="AJ66" s="37">
        <f t="shared" si="15"/>
        <v>0</v>
      </c>
      <c r="AK66" s="37"/>
      <c r="AL66" s="37"/>
      <c r="AM66" s="37"/>
      <c r="AN66" s="37"/>
      <c r="AO66" s="37"/>
      <c r="AP66" s="37"/>
      <c r="AQ66" s="33"/>
      <c r="AR66" s="37">
        <f t="shared" si="16"/>
        <v>0</v>
      </c>
      <c r="AS66" s="37"/>
      <c r="AT66" s="37">
        <f t="shared" si="17"/>
        <v>0</v>
      </c>
    </row>
    <row r="67" spans="1:46" x14ac:dyDescent="0.3">
      <c r="A67" s="11" t="s">
        <v>33</v>
      </c>
      <c r="B67" s="11"/>
      <c r="C67" s="13"/>
      <c r="D67" s="111">
        <f t="shared" ref="D67:J67" si="20">SUM(D5:D66)</f>
        <v>0</v>
      </c>
      <c r="E67" s="111">
        <f t="shared" si="20"/>
        <v>0</v>
      </c>
      <c r="F67" s="111" t="e">
        <f t="shared" si="20"/>
        <v>#DIV/0!</v>
      </c>
      <c r="G67" s="111">
        <f t="shared" si="20"/>
        <v>0</v>
      </c>
      <c r="H67" s="111">
        <f t="shared" si="20"/>
        <v>0</v>
      </c>
      <c r="I67" s="111">
        <f t="shared" si="20"/>
        <v>0</v>
      </c>
      <c r="J67" s="12">
        <f t="shared" si="20"/>
        <v>0</v>
      </c>
      <c r="K67" s="31">
        <v>0</v>
      </c>
      <c r="L67" s="111">
        <f>SUM(L5:L66)</f>
        <v>0</v>
      </c>
      <c r="M67" s="111">
        <f>SUM(M5:M66)</f>
        <v>0</v>
      </c>
      <c r="N67" s="111">
        <f>SUM(N5:N66)</f>
        <v>0</v>
      </c>
      <c r="P67" s="11" t="s">
        <v>33</v>
      </c>
      <c r="Q67" s="11"/>
      <c r="R67" s="13"/>
      <c r="S67" s="112">
        <f t="shared" ref="S67:AG67" si="21">SUM(S5:S66)</f>
        <v>0</v>
      </c>
      <c r="T67" s="112" t="e">
        <f t="shared" si="21"/>
        <v>#DIV/0!</v>
      </c>
      <c r="U67" s="112">
        <f t="shared" si="21"/>
        <v>0</v>
      </c>
      <c r="V67" s="112" t="e">
        <f t="shared" si="21"/>
        <v>#DIV/0!</v>
      </c>
      <c r="W67" s="112">
        <f t="shared" si="21"/>
        <v>0</v>
      </c>
      <c r="X67" s="112">
        <f t="shared" si="21"/>
        <v>0</v>
      </c>
      <c r="Y67" s="112">
        <f t="shared" si="21"/>
        <v>0</v>
      </c>
      <c r="Z67" s="112">
        <f t="shared" si="21"/>
        <v>0</v>
      </c>
      <c r="AA67" s="112" t="e">
        <f t="shared" si="21"/>
        <v>#DIV/0!</v>
      </c>
      <c r="AB67" s="112">
        <f t="shared" si="21"/>
        <v>0</v>
      </c>
      <c r="AC67" s="112">
        <f t="shared" si="21"/>
        <v>0</v>
      </c>
      <c r="AD67" s="112">
        <f t="shared" si="21"/>
        <v>0</v>
      </c>
      <c r="AE67" s="112">
        <f t="shared" si="21"/>
        <v>0</v>
      </c>
      <c r="AF67" s="112"/>
      <c r="AG67" s="112">
        <f t="shared" si="21"/>
        <v>0</v>
      </c>
      <c r="AH67" s="112">
        <f>SUM(AH5:AH66)</f>
        <v>0</v>
      </c>
      <c r="AI67" s="112">
        <f>SUM(AI5:AI66)</f>
        <v>0</v>
      </c>
      <c r="AJ67" s="112">
        <f t="shared" ref="AJ67:AS67" si="22">SUM(AJ5:AJ66)</f>
        <v>0</v>
      </c>
      <c r="AK67" s="112">
        <f t="shared" si="22"/>
        <v>0</v>
      </c>
      <c r="AL67" s="112">
        <f t="shared" si="22"/>
        <v>0</v>
      </c>
      <c r="AM67" s="112">
        <f t="shared" si="22"/>
        <v>0</v>
      </c>
      <c r="AN67" s="112">
        <f t="shared" si="22"/>
        <v>0</v>
      </c>
      <c r="AO67" s="112">
        <f t="shared" si="22"/>
        <v>0</v>
      </c>
      <c r="AP67" s="112">
        <f t="shared" si="22"/>
        <v>0</v>
      </c>
      <c r="AQ67" s="112">
        <f t="shared" si="22"/>
        <v>0</v>
      </c>
      <c r="AR67" s="112">
        <f t="shared" si="22"/>
        <v>0</v>
      </c>
      <c r="AS67" s="112">
        <f t="shared" si="22"/>
        <v>0</v>
      </c>
      <c r="AT67" s="112">
        <f>SUM(AT5:AT66)</f>
        <v>0</v>
      </c>
    </row>
    <row r="68" spans="1:46" hidden="1" x14ac:dyDescent="0.3">
      <c r="A68" s="113"/>
      <c r="B68" s="114"/>
      <c r="C68" s="115"/>
      <c r="D68" s="116"/>
      <c r="E68" s="116"/>
      <c r="F68" s="7" t="s">
        <v>106</v>
      </c>
      <c r="G68" s="7"/>
      <c r="H68" s="7"/>
      <c r="I68" s="7"/>
      <c r="J68" s="7"/>
      <c r="K68" s="117"/>
      <c r="L68" s="117"/>
      <c r="M68" s="7" t="s">
        <v>107</v>
      </c>
      <c r="N68" s="118"/>
      <c r="R68" s="119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</row>
    <row r="69" spans="1:46" ht="32.25" hidden="1" thickBot="1" x14ac:dyDescent="0.55000000000000004">
      <c r="A69" s="113"/>
      <c r="B69" s="114"/>
      <c r="C69" s="115"/>
      <c r="D69" s="116"/>
      <c r="E69" s="116"/>
      <c r="F69" s="121"/>
      <c r="G69" s="121"/>
      <c r="H69" s="121"/>
      <c r="I69" s="121"/>
      <c r="J69" s="121"/>
      <c r="K69" s="122"/>
      <c r="L69" s="121">
        <f>+F69-G69-H69-I69-J69</f>
        <v>0</v>
      </c>
      <c r="M69" s="123"/>
      <c r="N69" s="124"/>
      <c r="R69" s="119"/>
      <c r="S69" s="120"/>
      <c r="T69" s="120"/>
      <c r="U69" s="120"/>
      <c r="V69" s="120"/>
      <c r="W69" s="120"/>
      <c r="X69" s="120" t="s">
        <v>108</v>
      </c>
      <c r="Y69" s="120"/>
      <c r="Z69" s="112"/>
      <c r="AA69" s="112">
        <f>+AG67</f>
        <v>0</v>
      </c>
      <c r="AB69" s="112"/>
      <c r="AC69" s="120"/>
      <c r="AD69" s="183">
        <f>AG67</f>
        <v>0</v>
      </c>
      <c r="AE69" s="184"/>
      <c r="AF69" s="120"/>
      <c r="AG69" s="120"/>
      <c r="AH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</row>
    <row r="70" spans="1:46" x14ac:dyDescent="0.3">
      <c r="A70" s="177" t="s">
        <v>109</v>
      </c>
      <c r="B70" s="178"/>
      <c r="C70" s="178"/>
      <c r="D70" s="178"/>
      <c r="E70" s="178"/>
      <c r="F70" s="178"/>
      <c r="G70" s="178"/>
      <c r="H70" s="178"/>
      <c r="I70" s="178"/>
      <c r="J70" s="179"/>
      <c r="K70" s="125"/>
      <c r="L70" s="125"/>
      <c r="M70" s="126"/>
      <c r="N70" s="127"/>
      <c r="P70" s="177" t="s">
        <v>109</v>
      </c>
      <c r="Q70" s="178"/>
      <c r="R70" s="178"/>
      <c r="S70" s="178"/>
      <c r="T70" s="178"/>
      <c r="U70" s="178"/>
      <c r="V70" s="178"/>
      <c r="W70" s="178"/>
      <c r="X70" s="178"/>
      <c r="Y70" s="179"/>
      <c r="Z70" s="128"/>
      <c r="AA70" s="44">
        <f>+L70+L161+L252+L343+L434+L525+L616+L707+L798+L889+L980+L1071+L1162+L1253+L1344+L1435+L1526+L1617+L1708+L1799+L1890+L1981+L2072+L2163+L2254+L2345+L2436+L2527+L2618+L2709+L2800+L2891+L2982+L3073+L3164+L3255+L3346+L3437+L3528+L3619</f>
        <v>0</v>
      </c>
      <c r="AB70" s="126"/>
    </row>
    <row r="71" spans="1:46" x14ac:dyDescent="0.3">
      <c r="A71" s="180" t="s">
        <v>110</v>
      </c>
      <c r="B71" s="181"/>
      <c r="C71" s="181"/>
      <c r="D71" s="181"/>
      <c r="E71" s="181"/>
      <c r="F71" s="181"/>
      <c r="G71" s="181"/>
      <c r="H71" s="181"/>
      <c r="I71" s="181"/>
      <c r="J71" s="182"/>
      <c r="K71" s="129"/>
      <c r="L71" s="129"/>
      <c r="M71" s="126"/>
      <c r="N71" s="127"/>
      <c r="P71" s="180" t="s">
        <v>110</v>
      </c>
      <c r="Q71" s="181"/>
      <c r="R71" s="181"/>
      <c r="S71" s="181"/>
      <c r="T71" s="181"/>
      <c r="U71" s="181"/>
      <c r="V71" s="181"/>
      <c r="W71" s="181"/>
      <c r="X71" s="181"/>
      <c r="Y71" s="182"/>
      <c r="Z71" s="128"/>
      <c r="AA71" s="44">
        <f>+L71+L162+L253+L344+L435+L526+L617+L708+L799+L890+L981+L1072+L1163+L1254+L1345+L1436+L1527+L1618+L1709+L1800+L1891+L1982+L2073+L2164+L2255+L2346+L2437+L2528+L2619+L2710+L2801+L2892+L2983+L3074+L3165+L3256+L3347+L3438+L3529+L3620</f>
        <v>0</v>
      </c>
      <c r="AB71" s="126"/>
    </row>
    <row r="72" spans="1:46" x14ac:dyDescent="0.3">
      <c r="A72" s="160" t="s">
        <v>111</v>
      </c>
      <c r="B72" s="161"/>
      <c r="C72" s="161"/>
      <c r="D72" s="161"/>
      <c r="E72" s="161"/>
      <c r="F72" s="161"/>
      <c r="G72" s="161"/>
      <c r="H72" s="161"/>
      <c r="I72" s="161"/>
      <c r="J72" s="162"/>
      <c r="K72" s="130"/>
      <c r="L72" s="130"/>
      <c r="M72" s="131" t="e">
        <f>+L72/L67%</f>
        <v>#DIV/0!</v>
      </c>
      <c r="N72" s="127"/>
      <c r="P72" s="160" t="s">
        <v>111</v>
      </c>
      <c r="Q72" s="161"/>
      <c r="R72" s="161"/>
      <c r="S72" s="161"/>
      <c r="T72" s="161"/>
      <c r="U72" s="161"/>
      <c r="V72" s="161"/>
      <c r="W72" s="161"/>
      <c r="X72" s="161"/>
      <c r="Y72" s="162"/>
      <c r="Z72" s="128"/>
      <c r="AA72" s="44">
        <f>+L72+L163+L254+L345+L436+L527+L618+L709+L800+L891+L982+L1073+L1164+L1255+L1346+L1437+L1528+L1619+L1710+L1801+L1892+L1983+L2074+L2165+L2256+L2347+L2438+L2529+L2620+L2711+L2802+L2893+L2984+L3075+L3166+L3257+L3348+L3439+L3530+L3621</f>
        <v>0</v>
      </c>
      <c r="AB72" s="126"/>
    </row>
    <row r="73" spans="1:46" x14ac:dyDescent="0.3">
      <c r="A73" s="163" t="s">
        <v>112</v>
      </c>
      <c r="B73" s="164"/>
      <c r="C73" s="164"/>
      <c r="D73" s="164"/>
      <c r="E73" s="164"/>
      <c r="F73" s="164"/>
      <c r="G73" s="164"/>
      <c r="H73" s="164"/>
      <c r="I73" s="164"/>
      <c r="J73" s="165"/>
      <c r="K73" s="132"/>
      <c r="L73" s="133">
        <f>+E89</f>
        <v>0</v>
      </c>
      <c r="M73" s="126"/>
      <c r="N73" s="127"/>
      <c r="P73" s="163" t="s">
        <v>112</v>
      </c>
      <c r="Q73" s="164"/>
      <c r="R73" s="164"/>
      <c r="S73" s="164"/>
      <c r="T73" s="164"/>
      <c r="U73" s="164"/>
      <c r="V73" s="164"/>
      <c r="W73" s="164"/>
      <c r="X73" s="164"/>
      <c r="Y73" s="165"/>
      <c r="Z73" s="128"/>
      <c r="AA73" s="12">
        <f>+T89</f>
        <v>0</v>
      </c>
      <c r="AB73" s="126"/>
    </row>
    <row r="74" spans="1:46" x14ac:dyDescent="0.3">
      <c r="A74" s="166" t="s">
        <v>113</v>
      </c>
      <c r="B74" s="167"/>
      <c r="C74" s="167"/>
      <c r="D74" s="167"/>
      <c r="E74" s="167"/>
      <c r="F74" s="167"/>
      <c r="G74" s="167"/>
      <c r="H74" s="167"/>
      <c r="I74" s="167"/>
      <c r="J74" s="168"/>
      <c r="K74" s="134"/>
      <c r="L74" s="135">
        <f>+M89</f>
        <v>0</v>
      </c>
      <c r="M74" s="126"/>
      <c r="N74" s="127"/>
      <c r="P74" s="166" t="s">
        <v>113</v>
      </c>
      <c r="Q74" s="167"/>
      <c r="R74" s="167"/>
      <c r="S74" s="167"/>
      <c r="T74" s="167"/>
      <c r="U74" s="167"/>
      <c r="V74" s="167"/>
      <c r="W74" s="167"/>
      <c r="X74" s="167"/>
      <c r="Y74" s="168"/>
      <c r="Z74" s="128"/>
      <c r="AA74" s="12">
        <f>+AB89</f>
        <v>0</v>
      </c>
      <c r="AB74" s="126"/>
    </row>
    <row r="75" spans="1:46" x14ac:dyDescent="0.3">
      <c r="A75" s="169"/>
      <c r="B75" s="170"/>
      <c r="C75" s="170"/>
      <c r="D75" s="170"/>
      <c r="E75" s="170"/>
      <c r="F75" s="170"/>
      <c r="G75" s="170"/>
      <c r="H75" s="170"/>
      <c r="I75" s="170"/>
      <c r="J75" s="171"/>
      <c r="K75" s="128"/>
      <c r="L75" s="126"/>
      <c r="M75" s="126"/>
      <c r="N75" s="127"/>
      <c r="P75" s="169"/>
      <c r="Q75" s="170"/>
      <c r="R75" s="170"/>
      <c r="S75" s="170"/>
      <c r="T75" s="170"/>
      <c r="U75" s="170"/>
      <c r="V75" s="170"/>
      <c r="W75" s="170"/>
      <c r="X75" s="170"/>
      <c r="Y75" s="171"/>
      <c r="Z75" s="128"/>
      <c r="AA75" s="44">
        <f>+L75+L166+L257+L348+L439+L530+L621+L712+L803+L894+L985+L1076+L1167+L1258+L1349+L1440+L1531+L1622+L1713+L1804+L1895+L1986+L2077+L2168+L2259+L2350+L2441+L2532+L2623+L2714+L2805+L2896+L2987+L3078+L3169+L3260+L3351+L3442+L3533+L3624</f>
        <v>0</v>
      </c>
      <c r="AB75" s="126"/>
    </row>
    <row r="76" spans="1:46" x14ac:dyDescent="0.3">
      <c r="A76" s="169"/>
      <c r="B76" s="170"/>
      <c r="C76" s="170"/>
      <c r="D76" s="170"/>
      <c r="E76" s="170"/>
      <c r="F76" s="170"/>
      <c r="G76" s="170"/>
      <c r="H76" s="170"/>
      <c r="I76" s="170"/>
      <c r="J76" s="171"/>
      <c r="K76" s="128"/>
      <c r="L76" s="126"/>
      <c r="M76" s="126"/>
      <c r="N76" s="127"/>
      <c r="P76" s="169"/>
      <c r="Q76" s="170"/>
      <c r="R76" s="170"/>
      <c r="S76" s="170"/>
      <c r="T76" s="170"/>
      <c r="U76" s="170"/>
      <c r="V76" s="170"/>
      <c r="W76" s="170"/>
      <c r="X76" s="170"/>
      <c r="Y76" s="171"/>
      <c r="Z76" s="128"/>
      <c r="AA76" s="44">
        <f>+L76+L167+L258+L349+L440+L531+L622+L713+L804+L895+L986+L1077+L1168+L1259+L1350+L1441+L1532+L1623+L1714+L1805+L1896+L1987+L2078+L2169+L2260+L2351+L2442+L2533+L2624+L2715+L2806+L2897+L2988+L3079+L3170+L3261+L3352+L3443+L3534+L3625</f>
        <v>0</v>
      </c>
      <c r="AB76" s="126"/>
    </row>
    <row r="77" spans="1:46" x14ac:dyDescent="0.3">
      <c r="A77" s="169" t="s">
        <v>114</v>
      </c>
      <c r="B77" s="170"/>
      <c r="C77" s="170"/>
      <c r="D77" s="170"/>
      <c r="E77" s="170"/>
      <c r="F77" s="170"/>
      <c r="G77" s="170"/>
      <c r="H77" s="170"/>
      <c r="I77" s="170"/>
      <c r="J77" s="171"/>
      <c r="K77" s="136"/>
      <c r="L77" s="111">
        <f>+L67-L70-L71-L72-L73+L74-L75-L76</f>
        <v>0</v>
      </c>
      <c r="M77" s="126"/>
      <c r="N77" s="127"/>
      <c r="P77" s="169" t="s">
        <v>114</v>
      </c>
      <c r="Q77" s="170"/>
      <c r="R77" s="170"/>
      <c r="S77" s="170"/>
      <c r="T77" s="170"/>
      <c r="U77" s="170"/>
      <c r="V77" s="170"/>
      <c r="W77" s="170"/>
      <c r="X77" s="170"/>
      <c r="Y77" s="171"/>
      <c r="Z77" s="136"/>
      <c r="AA77" s="111">
        <f>+AA69-AA70-AA71-AA72-AA73+AA74-AA75-AA76-AA74</f>
        <v>0</v>
      </c>
      <c r="AB77" s="126"/>
    </row>
    <row r="78" spans="1:46" ht="19.5" thickBot="1" x14ac:dyDescent="0.35">
      <c r="M78" s="138">
        <f>+L78-L77</f>
        <v>0</v>
      </c>
      <c r="Q78" s="137"/>
      <c r="R78" s="4"/>
      <c r="U78" s="5"/>
      <c r="AB78" s="138">
        <f>+AA78-AA77</f>
        <v>0</v>
      </c>
    </row>
    <row r="79" spans="1:46" ht="19.5" thickBot="1" x14ac:dyDescent="0.35">
      <c r="A79" s="157" t="s">
        <v>115</v>
      </c>
      <c r="B79" s="158"/>
      <c r="C79" s="158"/>
      <c r="D79" s="158"/>
      <c r="E79" s="158"/>
      <c r="F79" s="159"/>
      <c r="G79" s="127"/>
      <c r="H79" s="157" t="s">
        <v>116</v>
      </c>
      <c r="I79" s="158"/>
      <c r="J79" s="159"/>
      <c r="K79" s="157" t="s">
        <v>117</v>
      </c>
      <c r="L79" s="158"/>
      <c r="M79" s="159"/>
      <c r="N79" s="139"/>
      <c r="P79" s="157" t="s">
        <v>115</v>
      </c>
      <c r="Q79" s="158"/>
      <c r="R79" s="158"/>
      <c r="S79" s="158"/>
      <c r="T79" s="158"/>
      <c r="U79" s="159"/>
      <c r="V79" s="127"/>
      <c r="W79" s="157" t="s">
        <v>116</v>
      </c>
      <c r="X79" s="158"/>
      <c r="Y79" s="159"/>
      <c r="Z79" s="157" t="s">
        <v>117</v>
      </c>
      <c r="AA79" s="158"/>
      <c r="AB79" s="159"/>
    </row>
    <row r="80" spans="1:46" ht="19.5" thickBot="1" x14ac:dyDescent="0.35">
      <c r="A80" s="140" t="s">
        <v>118</v>
      </c>
      <c r="B80" s="157" t="s">
        <v>119</v>
      </c>
      <c r="C80" s="159"/>
      <c r="D80" s="140" t="s">
        <v>120</v>
      </c>
      <c r="E80" s="157" t="s">
        <v>22</v>
      </c>
      <c r="F80" s="159"/>
      <c r="G80" s="127"/>
      <c r="H80" s="157" t="s">
        <v>119</v>
      </c>
      <c r="I80" s="159"/>
      <c r="J80" s="140" t="s">
        <v>22</v>
      </c>
      <c r="K80" s="157" t="s">
        <v>119</v>
      </c>
      <c r="L80" s="159"/>
      <c r="M80" s="140" t="s">
        <v>22</v>
      </c>
      <c r="N80" s="139"/>
      <c r="P80" s="140" t="s">
        <v>118</v>
      </c>
      <c r="Q80" s="157" t="s">
        <v>119</v>
      </c>
      <c r="R80" s="159"/>
      <c r="S80" s="140" t="s">
        <v>120</v>
      </c>
      <c r="T80" s="157" t="s">
        <v>22</v>
      </c>
      <c r="U80" s="159"/>
      <c r="V80" s="127"/>
      <c r="W80" s="157" t="s">
        <v>119</v>
      </c>
      <c r="X80" s="159"/>
      <c r="Y80" s="140" t="s">
        <v>22</v>
      </c>
      <c r="Z80" s="157" t="s">
        <v>119</v>
      </c>
      <c r="AA80" s="159"/>
      <c r="AB80" s="140" t="s">
        <v>22</v>
      </c>
    </row>
    <row r="81" spans="1:28" ht="19.5" thickBot="1" x14ac:dyDescent="0.35">
      <c r="A81" s="141"/>
      <c r="B81" s="153"/>
      <c r="C81" s="154"/>
      <c r="D81" s="141"/>
      <c r="E81" s="155"/>
      <c r="F81" s="156"/>
      <c r="G81" s="127"/>
      <c r="H81" s="153"/>
      <c r="I81" s="154"/>
      <c r="J81" s="142"/>
      <c r="K81" s="153"/>
      <c r="L81" s="154"/>
      <c r="M81" s="143"/>
      <c r="N81" s="144"/>
      <c r="P81" s="141"/>
      <c r="Q81" s="153"/>
      <c r="R81" s="154"/>
      <c r="S81" s="141"/>
      <c r="T81" s="44">
        <f t="shared" ref="T81:T88" si="23">+E81+E172+E263+E354+E445+E536+E627+E718+E809+E900+E991+E1082+E1173+E1264+E1355+E1446+E1537+E1628+E1719+E1810+E1901+E1992+E2083+E2174+E2265+E2356+E2447+E2538+E2629+E2720+E2811+E2902+E2993+E3084+E3175+E3266+E3357+E3448+E3539+E3630</f>
        <v>0</v>
      </c>
      <c r="U81" s="44"/>
      <c r="V81" s="127"/>
      <c r="W81" s="153"/>
      <c r="X81" s="154"/>
      <c r="Y81" s="142"/>
      <c r="Z81" s="153"/>
      <c r="AA81" s="154"/>
      <c r="AB81" s="44">
        <f t="shared" ref="AB81:AB88" si="24">+M81+M172+M263+M354+M445+M536+M627+M718+M809+M900+M991+M1082+M1173+M1264+M1355+M1446+M1537+M1628+M1719+M1810+M1901+M1992+M2083+M2174+M2265+M2356+M2447+M2538+M2629+M2720+M2811+M2902+M2993+M3084+M3175+M3266+M3357+M3448+M3539+M3630</f>
        <v>0</v>
      </c>
    </row>
    <row r="82" spans="1:28" ht="19.5" thickBot="1" x14ac:dyDescent="0.35">
      <c r="A82" s="141"/>
      <c r="B82" s="153"/>
      <c r="C82" s="154"/>
      <c r="D82" s="141"/>
      <c r="E82" s="155"/>
      <c r="F82" s="156"/>
      <c r="G82" s="127"/>
      <c r="H82" s="153"/>
      <c r="I82" s="154"/>
      <c r="J82" s="142"/>
      <c r="K82" s="153"/>
      <c r="L82" s="154"/>
      <c r="M82" s="143"/>
      <c r="N82" s="144"/>
      <c r="P82" s="141"/>
      <c r="Q82" s="153"/>
      <c r="R82" s="154"/>
      <c r="S82" s="141"/>
      <c r="T82" s="44">
        <f t="shared" si="23"/>
        <v>0</v>
      </c>
      <c r="U82" s="44"/>
      <c r="V82" s="127"/>
      <c r="W82" s="153"/>
      <c r="X82" s="154"/>
      <c r="Y82" s="142"/>
      <c r="Z82" s="153"/>
      <c r="AA82" s="154"/>
      <c r="AB82" s="44">
        <f t="shared" si="24"/>
        <v>0</v>
      </c>
    </row>
    <row r="83" spans="1:28" ht="19.5" thickBot="1" x14ac:dyDescent="0.35">
      <c r="A83" s="141"/>
      <c r="B83" s="153"/>
      <c r="C83" s="154"/>
      <c r="D83" s="141"/>
      <c r="E83" s="155"/>
      <c r="F83" s="156"/>
      <c r="G83" s="127"/>
      <c r="H83" s="153"/>
      <c r="I83" s="154"/>
      <c r="J83" s="142"/>
      <c r="K83" s="153"/>
      <c r="L83" s="154"/>
      <c r="M83" s="143"/>
      <c r="N83" s="144"/>
      <c r="P83" s="141"/>
      <c r="Q83" s="153"/>
      <c r="R83" s="154"/>
      <c r="S83" s="141"/>
      <c r="T83" s="44">
        <f t="shared" si="23"/>
        <v>0</v>
      </c>
      <c r="U83" s="44"/>
      <c r="V83" s="127"/>
      <c r="W83" s="153"/>
      <c r="X83" s="154"/>
      <c r="Y83" s="142"/>
      <c r="Z83" s="153"/>
      <c r="AA83" s="154"/>
      <c r="AB83" s="44">
        <f t="shared" si="24"/>
        <v>0</v>
      </c>
    </row>
    <row r="84" spans="1:28" ht="19.5" thickBot="1" x14ac:dyDescent="0.35">
      <c r="A84" s="141"/>
      <c r="B84" s="153"/>
      <c r="C84" s="154"/>
      <c r="D84" s="141"/>
      <c r="E84" s="155"/>
      <c r="F84" s="156"/>
      <c r="G84" s="127"/>
      <c r="H84" s="153"/>
      <c r="I84" s="154"/>
      <c r="J84" s="142"/>
      <c r="K84" s="153"/>
      <c r="L84" s="154"/>
      <c r="M84" s="143"/>
      <c r="N84" s="144"/>
      <c r="P84" s="141"/>
      <c r="Q84" s="153"/>
      <c r="R84" s="154"/>
      <c r="S84" s="141"/>
      <c r="T84" s="44">
        <f t="shared" si="23"/>
        <v>0</v>
      </c>
      <c r="U84" s="44"/>
      <c r="V84" s="127"/>
      <c r="W84" s="153"/>
      <c r="X84" s="154"/>
      <c r="Y84" s="142"/>
      <c r="Z84" s="153"/>
      <c r="AA84" s="154"/>
      <c r="AB84" s="44">
        <f t="shared" si="24"/>
        <v>0</v>
      </c>
    </row>
    <row r="85" spans="1:28" ht="19.5" thickBot="1" x14ac:dyDescent="0.35">
      <c r="A85" s="141"/>
      <c r="B85" s="153"/>
      <c r="C85" s="154"/>
      <c r="D85" s="141"/>
      <c r="E85" s="155"/>
      <c r="F85" s="156"/>
      <c r="G85" s="127"/>
      <c r="H85" s="153"/>
      <c r="I85" s="154"/>
      <c r="J85" s="142"/>
      <c r="K85" s="153"/>
      <c r="L85" s="154"/>
      <c r="M85" s="143"/>
      <c r="N85" s="144"/>
      <c r="P85" s="141"/>
      <c r="Q85" s="153"/>
      <c r="R85" s="154"/>
      <c r="S85" s="141"/>
      <c r="T85" s="44">
        <f t="shared" si="23"/>
        <v>0</v>
      </c>
      <c r="U85" s="44"/>
      <c r="V85" s="127"/>
      <c r="W85" s="153"/>
      <c r="X85" s="154"/>
      <c r="Y85" s="142"/>
      <c r="Z85" s="153"/>
      <c r="AA85" s="154"/>
      <c r="AB85" s="44">
        <f t="shared" si="24"/>
        <v>0</v>
      </c>
    </row>
    <row r="86" spans="1:28" ht="19.5" thickBot="1" x14ac:dyDescent="0.35">
      <c r="A86" s="141"/>
      <c r="B86" s="153"/>
      <c r="C86" s="154"/>
      <c r="D86" s="141"/>
      <c r="E86" s="155"/>
      <c r="F86" s="156"/>
      <c r="G86" s="127"/>
      <c r="H86" s="153"/>
      <c r="I86" s="154"/>
      <c r="J86" s="142"/>
      <c r="K86" s="153"/>
      <c r="L86" s="154"/>
      <c r="M86" s="143"/>
      <c r="N86" s="144"/>
      <c r="P86" s="141"/>
      <c r="Q86" s="153"/>
      <c r="R86" s="154"/>
      <c r="S86" s="141"/>
      <c r="T86" s="44">
        <f t="shared" si="23"/>
        <v>0</v>
      </c>
      <c r="U86" s="44"/>
      <c r="V86" s="127"/>
      <c r="W86" s="153"/>
      <c r="X86" s="154"/>
      <c r="Y86" s="142"/>
      <c r="Z86" s="153"/>
      <c r="AA86" s="154"/>
      <c r="AB86" s="44">
        <f t="shared" si="24"/>
        <v>0</v>
      </c>
    </row>
    <row r="87" spans="1:28" ht="19.5" thickBot="1" x14ac:dyDescent="0.35">
      <c r="A87" s="141"/>
      <c r="B87" s="153"/>
      <c r="C87" s="154"/>
      <c r="D87" s="141"/>
      <c r="E87" s="155"/>
      <c r="F87" s="156"/>
      <c r="G87" s="127"/>
      <c r="H87" s="153"/>
      <c r="I87" s="154"/>
      <c r="J87" s="142"/>
      <c r="K87" s="153"/>
      <c r="L87" s="154"/>
      <c r="M87" s="143"/>
      <c r="N87" s="144"/>
      <c r="P87" s="141"/>
      <c r="Q87" s="153"/>
      <c r="R87" s="154"/>
      <c r="S87" s="141"/>
      <c r="T87" s="44">
        <f t="shared" si="23"/>
        <v>0</v>
      </c>
      <c r="U87" s="44"/>
      <c r="V87" s="127"/>
      <c r="W87" s="153"/>
      <c r="X87" s="154"/>
      <c r="Y87" s="142"/>
      <c r="Z87" s="153"/>
      <c r="AA87" s="154"/>
      <c r="AB87" s="44">
        <f t="shared" si="24"/>
        <v>0</v>
      </c>
    </row>
    <row r="88" spans="1:28" ht="19.5" thickBot="1" x14ac:dyDescent="0.35">
      <c r="A88" s="141"/>
      <c r="B88" s="153"/>
      <c r="C88" s="154"/>
      <c r="D88" s="141"/>
      <c r="E88" s="155"/>
      <c r="F88" s="156"/>
      <c r="G88" s="127"/>
      <c r="H88" s="153"/>
      <c r="I88" s="154"/>
      <c r="J88" s="142"/>
      <c r="K88" s="153"/>
      <c r="L88" s="154"/>
      <c r="M88" s="143"/>
      <c r="N88" s="144"/>
      <c r="P88" s="141"/>
      <c r="Q88" s="153"/>
      <c r="R88" s="154"/>
      <c r="S88" s="141"/>
      <c r="T88" s="44">
        <f t="shared" si="23"/>
        <v>0</v>
      </c>
      <c r="U88" s="44"/>
      <c r="V88" s="127"/>
      <c r="W88" s="153"/>
      <c r="X88" s="154"/>
      <c r="Y88" s="142"/>
      <c r="Z88" s="153"/>
      <c r="AA88" s="154"/>
      <c r="AB88" s="44">
        <f t="shared" si="24"/>
        <v>0</v>
      </c>
    </row>
    <row r="89" spans="1:28" ht="19.5" thickBot="1" x14ac:dyDescent="0.35">
      <c r="A89" s="141" t="s">
        <v>121</v>
      </c>
      <c r="B89" s="153"/>
      <c r="C89" s="154"/>
      <c r="D89" s="141"/>
      <c r="E89" s="155">
        <f>SUM(E81:F88)</f>
        <v>0</v>
      </c>
      <c r="F89" s="156"/>
      <c r="G89" s="127"/>
      <c r="H89" s="153" t="s">
        <v>121</v>
      </c>
      <c r="I89" s="154"/>
      <c r="J89" s="140">
        <f>SUM(J81:J88)</f>
        <v>0</v>
      </c>
      <c r="K89" s="153" t="s">
        <v>121</v>
      </c>
      <c r="L89" s="154"/>
      <c r="M89" s="145">
        <f>SUM(M81:M88)</f>
        <v>0</v>
      </c>
      <c r="N89" s="139"/>
      <c r="P89" s="141" t="s">
        <v>121</v>
      </c>
      <c r="Q89" s="153"/>
      <c r="R89" s="154"/>
      <c r="S89" s="141"/>
      <c r="T89" s="155">
        <f>SUM(T81:U88)</f>
        <v>0</v>
      </c>
      <c r="U89" s="156"/>
      <c r="V89" s="127"/>
      <c r="W89" s="153" t="s">
        <v>121</v>
      </c>
      <c r="X89" s="154"/>
      <c r="Y89" s="140">
        <f>SUM(Y81:Y88)</f>
        <v>0</v>
      </c>
      <c r="Z89" s="153" t="s">
        <v>121</v>
      </c>
      <c r="AA89" s="154"/>
      <c r="AB89" s="145">
        <f>SUM(AB81:AB88)</f>
        <v>0</v>
      </c>
    </row>
    <row r="90" spans="1:28" x14ac:dyDescent="0.3">
      <c r="A90" s="146"/>
      <c r="B90" s="146"/>
      <c r="C90" s="146"/>
      <c r="D90" s="146"/>
      <c r="E90" s="139"/>
      <c r="F90" s="139"/>
      <c r="G90" s="127"/>
      <c r="H90" s="146"/>
      <c r="I90" s="146"/>
      <c r="J90" s="139"/>
      <c r="K90" s="146"/>
      <c r="L90" s="146"/>
      <c r="M90" s="139"/>
      <c r="N90" s="139"/>
    </row>
    <row r="91" spans="1:28" x14ac:dyDescent="0.3">
      <c r="A91" s="146"/>
      <c r="B91" s="146"/>
      <c r="C91" s="146"/>
      <c r="D91" s="146"/>
      <c r="E91" s="139"/>
      <c r="F91" s="139"/>
      <c r="G91" s="127"/>
      <c r="H91" s="146"/>
      <c r="I91" s="146"/>
      <c r="J91" s="139"/>
      <c r="K91" s="146"/>
      <c r="L91" s="146"/>
      <c r="M91" s="139"/>
      <c r="N91" s="139"/>
    </row>
    <row r="92" spans="1:28" x14ac:dyDescent="0.3">
      <c r="A92" s="172" t="s">
        <v>0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"/>
      <c r="N92" s="2"/>
    </row>
    <row r="93" spans="1:28" x14ac:dyDescent="0.3">
      <c r="A93" s="1" t="s">
        <v>1</v>
      </c>
      <c r="B93" s="2" t="s">
        <v>122</v>
      </c>
      <c r="J93" s="1" t="s">
        <v>3</v>
      </c>
      <c r="K93" s="173">
        <f>+K2</f>
        <v>0</v>
      </c>
      <c r="L93" s="173"/>
      <c r="M93" s="173"/>
      <c r="N93" s="6"/>
    </row>
    <row r="94" spans="1:28" x14ac:dyDescent="0.3">
      <c r="A94" s="174"/>
      <c r="B94" s="175"/>
      <c r="C94" s="176"/>
      <c r="D94" s="169" t="s">
        <v>6</v>
      </c>
      <c r="E94" s="170"/>
      <c r="F94" s="171"/>
      <c r="G94" s="7" t="s">
        <v>7</v>
      </c>
      <c r="H94" s="7" t="s">
        <v>7</v>
      </c>
      <c r="I94" s="7" t="s">
        <v>8</v>
      </c>
      <c r="J94" s="8" t="s">
        <v>9</v>
      </c>
      <c r="K94" s="7" t="s">
        <v>10</v>
      </c>
      <c r="L94" s="9"/>
      <c r="M94" s="7" t="s">
        <v>11</v>
      </c>
      <c r="N94" s="7" t="s">
        <v>12</v>
      </c>
    </row>
    <row r="95" spans="1:28" x14ac:dyDescent="0.3">
      <c r="A95" s="12" t="s">
        <v>16</v>
      </c>
      <c r="B95" s="7" t="s">
        <v>17</v>
      </c>
      <c r="C95" s="13" t="s">
        <v>18</v>
      </c>
      <c r="D95" s="7">
        <v>1</v>
      </c>
      <c r="E95" s="7">
        <v>2</v>
      </c>
      <c r="F95" s="14" t="s">
        <v>19</v>
      </c>
      <c r="G95" s="7" t="s">
        <v>20</v>
      </c>
      <c r="H95" s="7" t="s">
        <v>20</v>
      </c>
      <c r="I95" s="7"/>
      <c r="J95" s="7" t="s">
        <v>20</v>
      </c>
      <c r="K95" s="7" t="s">
        <v>21</v>
      </c>
      <c r="L95" s="7" t="s">
        <v>22</v>
      </c>
      <c r="M95" s="7" t="s">
        <v>23</v>
      </c>
      <c r="N95" s="7" t="s">
        <v>22</v>
      </c>
    </row>
    <row r="96" spans="1:28" x14ac:dyDescent="0.3">
      <c r="A96" s="16" t="s">
        <v>35</v>
      </c>
      <c r="B96" s="17" t="s">
        <v>36</v>
      </c>
      <c r="C96" s="17">
        <v>72</v>
      </c>
      <c r="D96" s="29"/>
      <c r="E96" s="29"/>
      <c r="F96" s="30">
        <f>+(E96+D96)/C96</f>
        <v>0</v>
      </c>
      <c r="G96" s="32"/>
      <c r="H96" s="32"/>
      <c r="I96" s="32"/>
      <c r="J96" s="34">
        <f>+D96+E96-G96-H96-I96</f>
        <v>0</v>
      </c>
      <c r="K96" s="31">
        <f>+K5</f>
        <v>381.13</v>
      </c>
      <c r="L96" s="24">
        <f t="shared" ref="L96:L157" si="25">+J96*K96</f>
        <v>0</v>
      </c>
      <c r="M96" s="24"/>
      <c r="N96" s="24">
        <f>+K96*I96</f>
        <v>0</v>
      </c>
    </row>
    <row r="97" spans="1:14" x14ac:dyDescent="0.3">
      <c r="A97" s="16" t="s">
        <v>37</v>
      </c>
      <c r="B97" s="17" t="s">
        <v>38</v>
      </c>
      <c r="C97" s="17">
        <v>36</v>
      </c>
      <c r="D97" s="29"/>
      <c r="E97" s="29"/>
      <c r="F97" s="30">
        <f t="shared" ref="F97:F157" si="26">+(E97+D97)/C97</f>
        <v>0</v>
      </c>
      <c r="G97" s="32"/>
      <c r="H97" s="32"/>
      <c r="I97" s="32"/>
      <c r="J97" s="34">
        <f t="shared" ref="J97:J157" si="27">+D97+E97-G97-H97-I97</f>
        <v>0</v>
      </c>
      <c r="K97" s="31">
        <f t="shared" ref="K97:K157" si="28">+K6</f>
        <v>741.2</v>
      </c>
      <c r="L97" s="24">
        <f t="shared" si="25"/>
        <v>0</v>
      </c>
      <c r="M97" s="24"/>
      <c r="N97" s="24">
        <f t="shared" ref="N97:N157" si="29">+K97*I97</f>
        <v>0</v>
      </c>
    </row>
    <row r="98" spans="1:14" x14ac:dyDescent="0.3">
      <c r="A98" s="16" t="s">
        <v>39</v>
      </c>
      <c r="B98" s="17" t="s">
        <v>40</v>
      </c>
      <c r="C98" s="17">
        <v>18</v>
      </c>
      <c r="D98" s="29"/>
      <c r="E98" s="29"/>
      <c r="F98" s="30">
        <f t="shared" si="26"/>
        <v>0</v>
      </c>
      <c r="G98" s="32"/>
      <c r="H98" s="32"/>
      <c r="I98" s="32"/>
      <c r="J98" s="12">
        <f t="shared" si="27"/>
        <v>0</v>
      </c>
      <c r="K98" s="31">
        <f t="shared" si="28"/>
        <v>1263.5999999999999</v>
      </c>
      <c r="L98" s="37">
        <f t="shared" si="25"/>
        <v>0</v>
      </c>
      <c r="M98" s="37"/>
      <c r="N98" s="37">
        <f t="shared" si="29"/>
        <v>0</v>
      </c>
    </row>
    <row r="99" spans="1:14" x14ac:dyDescent="0.3">
      <c r="A99" s="16" t="s">
        <v>41</v>
      </c>
      <c r="B99" s="17" t="s">
        <v>42</v>
      </c>
      <c r="C99" s="17">
        <v>10</v>
      </c>
      <c r="D99" s="29"/>
      <c r="E99" s="29"/>
      <c r="F99" s="30">
        <f t="shared" si="26"/>
        <v>0</v>
      </c>
      <c r="G99" s="32"/>
      <c r="H99" s="32"/>
      <c r="I99" s="32"/>
      <c r="J99" s="34">
        <f t="shared" si="27"/>
        <v>0</v>
      </c>
      <c r="K99" s="31">
        <f t="shared" si="28"/>
        <v>2059.1999999999998</v>
      </c>
      <c r="L99" s="24">
        <f t="shared" si="25"/>
        <v>0</v>
      </c>
      <c r="M99" s="24"/>
      <c r="N99" s="24">
        <f t="shared" si="29"/>
        <v>0</v>
      </c>
    </row>
    <row r="100" spans="1:14" x14ac:dyDescent="0.3">
      <c r="A100" s="16" t="s">
        <v>43</v>
      </c>
      <c r="B100" s="17" t="s">
        <v>36</v>
      </c>
      <c r="C100" s="17">
        <v>72</v>
      </c>
      <c r="D100" s="29"/>
      <c r="E100" s="29"/>
      <c r="F100" s="30">
        <f t="shared" si="26"/>
        <v>0</v>
      </c>
      <c r="G100" s="32"/>
      <c r="H100" s="32"/>
      <c r="I100" s="32"/>
      <c r="J100" s="34">
        <f t="shared" si="27"/>
        <v>0</v>
      </c>
      <c r="K100" s="31">
        <f t="shared" si="28"/>
        <v>409.5</v>
      </c>
      <c r="L100" s="24">
        <f t="shared" si="25"/>
        <v>0</v>
      </c>
      <c r="M100" s="24"/>
      <c r="N100" s="24">
        <f t="shared" si="29"/>
        <v>0</v>
      </c>
    </row>
    <row r="101" spans="1:14" x14ac:dyDescent="0.3">
      <c r="A101" s="16" t="s">
        <v>44</v>
      </c>
      <c r="B101" s="17" t="s">
        <v>38</v>
      </c>
      <c r="C101" s="17">
        <v>36</v>
      </c>
      <c r="D101" s="29"/>
      <c r="E101" s="29"/>
      <c r="F101" s="30">
        <f t="shared" si="26"/>
        <v>0</v>
      </c>
      <c r="G101" s="32"/>
      <c r="H101" s="32"/>
      <c r="I101" s="32"/>
      <c r="J101" s="34">
        <f t="shared" si="27"/>
        <v>0</v>
      </c>
      <c r="K101" s="31">
        <f t="shared" si="28"/>
        <v>803.79</v>
      </c>
      <c r="L101" s="24">
        <f t="shared" si="25"/>
        <v>0</v>
      </c>
      <c r="M101" s="24"/>
      <c r="N101" s="24">
        <f t="shared" si="29"/>
        <v>0</v>
      </c>
    </row>
    <row r="102" spans="1:14" x14ac:dyDescent="0.3">
      <c r="A102" s="16" t="s">
        <v>45</v>
      </c>
      <c r="B102" s="17" t="s">
        <v>36</v>
      </c>
      <c r="C102" s="17">
        <v>72</v>
      </c>
      <c r="D102" s="29"/>
      <c r="E102" s="29"/>
      <c r="F102" s="30">
        <f t="shared" si="26"/>
        <v>0</v>
      </c>
      <c r="G102" s="32"/>
      <c r="H102" s="32"/>
      <c r="I102" s="32"/>
      <c r="J102" s="34">
        <f t="shared" si="27"/>
        <v>0</v>
      </c>
      <c r="K102" s="31">
        <f t="shared" si="28"/>
        <v>409.5</v>
      </c>
      <c r="L102" s="24">
        <f t="shared" si="25"/>
        <v>0</v>
      </c>
      <c r="M102" s="24"/>
      <c r="N102" s="24">
        <f t="shared" si="29"/>
        <v>0</v>
      </c>
    </row>
    <row r="103" spans="1:14" x14ac:dyDescent="0.3">
      <c r="A103" s="16" t="s">
        <v>46</v>
      </c>
      <c r="B103" s="17" t="s">
        <v>38</v>
      </c>
      <c r="C103" s="17">
        <v>36</v>
      </c>
      <c r="D103" s="29"/>
      <c r="E103" s="29"/>
      <c r="F103" s="30">
        <f t="shared" si="26"/>
        <v>0</v>
      </c>
      <c r="G103" s="32"/>
      <c r="H103" s="32"/>
      <c r="I103" s="32"/>
      <c r="J103" s="34">
        <f t="shared" si="27"/>
        <v>0</v>
      </c>
      <c r="K103" s="31">
        <f t="shared" si="28"/>
        <v>803.79</v>
      </c>
      <c r="L103" s="24">
        <f t="shared" si="25"/>
        <v>0</v>
      </c>
      <c r="M103" s="24"/>
      <c r="N103" s="24">
        <f t="shared" si="29"/>
        <v>0</v>
      </c>
    </row>
    <row r="104" spans="1:14" x14ac:dyDescent="0.3">
      <c r="A104" s="16" t="s">
        <v>47</v>
      </c>
      <c r="B104" s="17" t="s">
        <v>48</v>
      </c>
      <c r="C104" s="17">
        <v>8</v>
      </c>
      <c r="D104" s="29"/>
      <c r="E104" s="29"/>
      <c r="F104" s="30">
        <f t="shared" si="26"/>
        <v>0</v>
      </c>
      <c r="G104" s="32"/>
      <c r="H104" s="32"/>
      <c r="I104" s="32"/>
      <c r="J104" s="34">
        <f t="shared" si="27"/>
        <v>0</v>
      </c>
      <c r="K104" s="31">
        <f t="shared" si="28"/>
        <v>2767.05</v>
      </c>
      <c r="L104" s="24">
        <f t="shared" si="25"/>
        <v>0</v>
      </c>
      <c r="M104" s="24"/>
      <c r="N104" s="24">
        <f t="shared" si="29"/>
        <v>0</v>
      </c>
    </row>
    <row r="105" spans="1:14" x14ac:dyDescent="0.3">
      <c r="A105" s="35" t="s">
        <v>49</v>
      </c>
      <c r="B105" s="17" t="s">
        <v>50</v>
      </c>
      <c r="C105" s="38">
        <v>72</v>
      </c>
      <c r="D105" s="29"/>
      <c r="E105" s="29"/>
      <c r="F105" s="30">
        <f t="shared" si="26"/>
        <v>0</v>
      </c>
      <c r="G105" s="32"/>
      <c r="H105" s="32"/>
      <c r="I105" s="32"/>
      <c r="J105" s="12">
        <f t="shared" si="27"/>
        <v>0</v>
      </c>
      <c r="K105" s="31">
        <f t="shared" si="28"/>
        <v>444.6</v>
      </c>
      <c r="L105" s="37">
        <f t="shared" si="25"/>
        <v>0</v>
      </c>
      <c r="M105" s="37"/>
      <c r="N105" s="37">
        <f t="shared" si="29"/>
        <v>0</v>
      </c>
    </row>
    <row r="106" spans="1:14" x14ac:dyDescent="0.3">
      <c r="A106" s="16" t="s">
        <v>51</v>
      </c>
      <c r="B106" s="17" t="s">
        <v>52</v>
      </c>
      <c r="C106" s="17">
        <v>36</v>
      </c>
      <c r="D106" s="29"/>
      <c r="E106" s="29"/>
      <c r="F106" s="30">
        <f t="shared" si="26"/>
        <v>0</v>
      </c>
      <c r="G106" s="32"/>
      <c r="H106" s="32"/>
      <c r="I106" s="32"/>
      <c r="J106" s="34">
        <f t="shared" si="27"/>
        <v>0</v>
      </c>
      <c r="K106" s="31">
        <f t="shared" si="28"/>
        <v>868.73</v>
      </c>
      <c r="L106" s="24">
        <f t="shared" si="25"/>
        <v>0</v>
      </c>
      <c r="M106" s="24"/>
      <c r="N106" s="24">
        <f t="shared" si="29"/>
        <v>0</v>
      </c>
    </row>
    <row r="107" spans="1:14" x14ac:dyDescent="0.3">
      <c r="A107" s="16" t="s">
        <v>53</v>
      </c>
      <c r="B107" s="17" t="s">
        <v>48</v>
      </c>
      <c r="C107" s="17">
        <v>8</v>
      </c>
      <c r="D107" s="29"/>
      <c r="E107" s="29"/>
      <c r="F107" s="30">
        <f t="shared" si="26"/>
        <v>0</v>
      </c>
      <c r="G107" s="32"/>
      <c r="H107" s="32"/>
      <c r="I107" s="32"/>
      <c r="J107" s="34">
        <f t="shared" si="27"/>
        <v>0</v>
      </c>
      <c r="K107" s="31">
        <f t="shared" si="28"/>
        <v>2416.0500000000002</v>
      </c>
      <c r="L107" s="24">
        <f t="shared" si="25"/>
        <v>0</v>
      </c>
      <c r="M107" s="24"/>
      <c r="N107" s="24">
        <f t="shared" si="29"/>
        <v>0</v>
      </c>
    </row>
    <row r="108" spans="1:14" x14ac:dyDescent="0.3">
      <c r="A108" s="16" t="s">
        <v>54</v>
      </c>
      <c r="B108" s="17" t="s">
        <v>50</v>
      </c>
      <c r="C108" s="17">
        <v>72</v>
      </c>
      <c r="D108" s="29"/>
      <c r="E108" s="29"/>
      <c r="F108" s="30">
        <f t="shared" si="26"/>
        <v>0</v>
      </c>
      <c r="G108" s="32"/>
      <c r="H108" s="32"/>
      <c r="I108" s="32"/>
      <c r="J108" s="34">
        <f t="shared" si="27"/>
        <v>0</v>
      </c>
      <c r="K108" s="31">
        <f t="shared" si="28"/>
        <v>377.33</v>
      </c>
      <c r="L108" s="24">
        <f t="shared" si="25"/>
        <v>0</v>
      </c>
      <c r="M108" s="24"/>
      <c r="N108" s="24">
        <f t="shared" si="29"/>
        <v>0</v>
      </c>
    </row>
    <row r="109" spans="1:14" x14ac:dyDescent="0.3">
      <c r="A109" s="16" t="s">
        <v>55</v>
      </c>
      <c r="B109" s="17" t="s">
        <v>56</v>
      </c>
      <c r="C109" s="17">
        <v>15</v>
      </c>
      <c r="D109" s="44"/>
      <c r="E109" s="44"/>
      <c r="F109" s="30">
        <f t="shared" si="26"/>
        <v>0</v>
      </c>
      <c r="G109" s="11"/>
      <c r="H109" s="11"/>
      <c r="I109" s="11"/>
      <c r="J109" s="12">
        <f t="shared" si="27"/>
        <v>0</v>
      </c>
      <c r="K109" s="45">
        <f t="shared" si="28"/>
        <v>1158.3</v>
      </c>
      <c r="L109" s="37">
        <f t="shared" si="25"/>
        <v>0</v>
      </c>
      <c r="M109" s="37"/>
      <c r="N109" s="37">
        <f t="shared" si="29"/>
        <v>0</v>
      </c>
    </row>
    <row r="110" spans="1:14" x14ac:dyDescent="0.3">
      <c r="A110" s="16" t="s">
        <v>57</v>
      </c>
      <c r="B110" s="17" t="s">
        <v>50</v>
      </c>
      <c r="C110" s="17">
        <v>72</v>
      </c>
      <c r="D110" s="29"/>
      <c r="E110" s="29"/>
      <c r="F110" s="30">
        <f t="shared" si="26"/>
        <v>0</v>
      </c>
      <c r="G110" s="32"/>
      <c r="H110" s="32"/>
      <c r="I110" s="32"/>
      <c r="J110" s="34">
        <f t="shared" si="27"/>
        <v>0</v>
      </c>
      <c r="K110" s="31">
        <f t="shared" si="28"/>
        <v>424.13</v>
      </c>
      <c r="L110" s="24">
        <f t="shared" si="25"/>
        <v>0</v>
      </c>
      <c r="M110" s="24"/>
      <c r="N110" s="24">
        <f t="shared" si="29"/>
        <v>0</v>
      </c>
    </row>
    <row r="111" spans="1:14" x14ac:dyDescent="0.3">
      <c r="A111" s="16" t="s">
        <v>58</v>
      </c>
      <c r="B111" s="17" t="s">
        <v>59</v>
      </c>
      <c r="C111" s="17">
        <v>15</v>
      </c>
      <c r="D111" s="29"/>
      <c r="E111" s="29"/>
      <c r="F111" s="30">
        <f t="shared" si="26"/>
        <v>0</v>
      </c>
      <c r="G111" s="32"/>
      <c r="H111" s="32"/>
      <c r="I111" s="32"/>
      <c r="J111" s="34">
        <f t="shared" si="27"/>
        <v>0</v>
      </c>
      <c r="K111" s="31">
        <f t="shared" si="28"/>
        <v>1199.25</v>
      </c>
      <c r="L111" s="24">
        <f t="shared" si="25"/>
        <v>0</v>
      </c>
      <c r="M111" s="24"/>
      <c r="N111" s="24">
        <f t="shared" si="29"/>
        <v>0</v>
      </c>
    </row>
    <row r="112" spans="1:14" x14ac:dyDescent="0.3">
      <c r="A112" s="16" t="s">
        <v>60</v>
      </c>
      <c r="B112" s="17" t="s">
        <v>50</v>
      </c>
      <c r="C112" s="17">
        <v>72</v>
      </c>
      <c r="D112" s="29"/>
      <c r="E112" s="29"/>
      <c r="F112" s="30">
        <f t="shared" si="26"/>
        <v>0</v>
      </c>
      <c r="G112" s="32"/>
      <c r="H112" s="32"/>
      <c r="I112" s="32"/>
      <c r="J112" s="34">
        <f t="shared" si="27"/>
        <v>0</v>
      </c>
      <c r="K112" s="31">
        <f t="shared" si="28"/>
        <v>381.13</v>
      </c>
      <c r="L112" s="24">
        <f t="shared" si="25"/>
        <v>0</v>
      </c>
      <c r="M112" s="24"/>
      <c r="N112" s="24">
        <f t="shared" si="29"/>
        <v>0</v>
      </c>
    </row>
    <row r="113" spans="1:14" x14ac:dyDescent="0.3">
      <c r="A113" s="16" t="s">
        <v>61</v>
      </c>
      <c r="B113" s="17" t="s">
        <v>50</v>
      </c>
      <c r="C113" s="38">
        <v>72</v>
      </c>
      <c r="D113" s="44"/>
      <c r="E113" s="44"/>
      <c r="F113" s="30">
        <f t="shared" si="26"/>
        <v>0</v>
      </c>
      <c r="G113" s="11"/>
      <c r="H113" s="11"/>
      <c r="I113" s="11"/>
      <c r="J113" s="12">
        <f t="shared" si="27"/>
        <v>0</v>
      </c>
      <c r="K113" s="31">
        <f t="shared" si="28"/>
        <v>424.13</v>
      </c>
      <c r="L113" s="37">
        <f t="shared" si="25"/>
        <v>0</v>
      </c>
      <c r="M113" s="37"/>
      <c r="N113" s="37">
        <f t="shared" si="29"/>
        <v>0</v>
      </c>
    </row>
    <row r="114" spans="1:14" x14ac:dyDescent="0.3">
      <c r="A114" s="35" t="s">
        <v>62</v>
      </c>
      <c r="B114" s="17" t="s">
        <v>50</v>
      </c>
      <c r="C114" s="38">
        <v>72</v>
      </c>
      <c r="D114" s="44"/>
      <c r="E114" s="44"/>
      <c r="F114" s="30">
        <f t="shared" si="26"/>
        <v>0</v>
      </c>
      <c r="G114" s="11"/>
      <c r="H114" s="11"/>
      <c r="I114" s="11"/>
      <c r="J114" s="12">
        <f t="shared" si="27"/>
        <v>0</v>
      </c>
      <c r="K114" s="31">
        <f t="shared" si="28"/>
        <v>330.23</v>
      </c>
      <c r="L114" s="37">
        <f t="shared" si="25"/>
        <v>0</v>
      </c>
      <c r="M114" s="37"/>
      <c r="N114" s="37">
        <f t="shared" si="29"/>
        <v>0</v>
      </c>
    </row>
    <row r="115" spans="1:14" x14ac:dyDescent="0.3">
      <c r="A115" s="35" t="s">
        <v>63</v>
      </c>
      <c r="B115" s="17" t="s">
        <v>50</v>
      </c>
      <c r="C115" s="38">
        <v>72</v>
      </c>
      <c r="D115" s="44"/>
      <c r="E115" s="44"/>
      <c r="F115" s="30">
        <f t="shared" si="26"/>
        <v>0</v>
      </c>
      <c r="G115" s="11"/>
      <c r="H115" s="11"/>
      <c r="I115" s="11"/>
      <c r="J115" s="12">
        <f t="shared" si="27"/>
        <v>0</v>
      </c>
      <c r="K115" s="31">
        <f t="shared" si="28"/>
        <v>424.13</v>
      </c>
      <c r="L115" s="37">
        <f t="shared" si="25"/>
        <v>0</v>
      </c>
      <c r="M115" s="37"/>
      <c r="N115" s="37">
        <f t="shared" si="29"/>
        <v>0</v>
      </c>
    </row>
    <row r="116" spans="1:14" x14ac:dyDescent="0.3">
      <c r="A116" s="35" t="s">
        <v>64</v>
      </c>
      <c r="B116" s="17" t="s">
        <v>65</v>
      </c>
      <c r="C116" s="38">
        <v>72</v>
      </c>
      <c r="D116" s="44"/>
      <c r="E116" s="44"/>
      <c r="F116" s="30">
        <f t="shared" si="26"/>
        <v>0</v>
      </c>
      <c r="G116" s="11"/>
      <c r="H116" s="11"/>
      <c r="I116" s="11"/>
      <c r="J116" s="12">
        <f t="shared" si="27"/>
        <v>0</v>
      </c>
      <c r="K116" s="31">
        <f t="shared" si="28"/>
        <v>389.61</v>
      </c>
      <c r="L116" s="37">
        <f t="shared" si="25"/>
        <v>0</v>
      </c>
      <c r="M116" s="37"/>
      <c r="N116" s="37">
        <f t="shared" si="29"/>
        <v>0</v>
      </c>
    </row>
    <row r="117" spans="1:14" x14ac:dyDescent="0.3">
      <c r="A117" s="35" t="s">
        <v>66</v>
      </c>
      <c r="B117" s="17" t="s">
        <v>65</v>
      </c>
      <c r="C117" s="38">
        <v>72</v>
      </c>
      <c r="D117" s="44"/>
      <c r="E117" s="44"/>
      <c r="F117" s="30">
        <f t="shared" si="26"/>
        <v>0</v>
      </c>
      <c r="G117" s="11"/>
      <c r="H117" s="11"/>
      <c r="I117" s="11"/>
      <c r="J117" s="12">
        <f t="shared" si="27"/>
        <v>0</v>
      </c>
      <c r="K117" s="31">
        <f t="shared" si="28"/>
        <v>389.61</v>
      </c>
      <c r="L117" s="37">
        <f t="shared" si="25"/>
        <v>0</v>
      </c>
      <c r="M117" s="37"/>
      <c r="N117" s="37">
        <f t="shared" si="29"/>
        <v>0</v>
      </c>
    </row>
    <row r="118" spans="1:14" x14ac:dyDescent="0.3">
      <c r="A118" s="47" t="s">
        <v>67</v>
      </c>
      <c r="B118" s="48" t="s">
        <v>59</v>
      </c>
      <c r="C118" s="49">
        <v>25</v>
      </c>
      <c r="D118" s="44"/>
      <c r="E118" s="44"/>
      <c r="F118" s="30">
        <f t="shared" si="26"/>
        <v>0</v>
      </c>
      <c r="G118" s="11"/>
      <c r="H118" s="11"/>
      <c r="I118" s="11"/>
      <c r="J118" s="12">
        <f t="shared" si="27"/>
        <v>0</v>
      </c>
      <c r="K118" s="31">
        <f t="shared" si="28"/>
        <v>169.65</v>
      </c>
      <c r="L118" s="37">
        <f t="shared" si="25"/>
        <v>0</v>
      </c>
      <c r="M118" s="37"/>
      <c r="N118" s="37">
        <f t="shared" si="29"/>
        <v>0</v>
      </c>
    </row>
    <row r="119" spans="1:14" x14ac:dyDescent="0.3">
      <c r="A119" s="47" t="s">
        <v>68</v>
      </c>
      <c r="B119" s="48" t="s">
        <v>42</v>
      </c>
      <c r="C119" s="49">
        <v>50</v>
      </c>
      <c r="D119" s="44"/>
      <c r="E119" s="44"/>
      <c r="F119" s="30">
        <f t="shared" si="26"/>
        <v>0</v>
      </c>
      <c r="G119" s="11"/>
      <c r="H119" s="11"/>
      <c r="I119" s="11"/>
      <c r="J119" s="12">
        <f t="shared" si="27"/>
        <v>0</v>
      </c>
      <c r="K119" s="31">
        <f t="shared" si="28"/>
        <v>88.92</v>
      </c>
      <c r="L119" s="37">
        <f t="shared" si="25"/>
        <v>0</v>
      </c>
      <c r="M119" s="37"/>
      <c r="N119" s="37">
        <f t="shared" si="29"/>
        <v>0</v>
      </c>
    </row>
    <row r="120" spans="1:14" x14ac:dyDescent="0.3">
      <c r="A120" s="47" t="s">
        <v>69</v>
      </c>
      <c r="B120" s="48" t="s">
        <v>52</v>
      </c>
      <c r="C120" s="49">
        <v>12</v>
      </c>
      <c r="D120" s="44"/>
      <c r="E120" s="44"/>
      <c r="F120" s="30">
        <f t="shared" si="26"/>
        <v>0</v>
      </c>
      <c r="G120" s="11"/>
      <c r="H120" s="11"/>
      <c r="I120" s="11"/>
      <c r="J120" s="12">
        <f t="shared" si="27"/>
        <v>0</v>
      </c>
      <c r="K120" s="31">
        <f t="shared" si="28"/>
        <v>123.94</v>
      </c>
      <c r="L120" s="37">
        <f t="shared" si="25"/>
        <v>0</v>
      </c>
      <c r="M120" s="37"/>
      <c r="N120" s="37">
        <f t="shared" si="29"/>
        <v>0</v>
      </c>
    </row>
    <row r="121" spans="1:14" ht="19.5" thickBot="1" x14ac:dyDescent="0.35">
      <c r="A121" s="47" t="s">
        <v>70</v>
      </c>
      <c r="B121" s="48" t="s">
        <v>50</v>
      </c>
      <c r="C121" s="49">
        <v>60</v>
      </c>
      <c r="D121" s="44"/>
      <c r="E121" s="44"/>
      <c r="F121" s="30">
        <f t="shared" si="26"/>
        <v>0</v>
      </c>
      <c r="G121" s="11"/>
      <c r="H121" s="11"/>
      <c r="I121" s="11"/>
      <c r="J121" s="12">
        <f t="shared" si="27"/>
        <v>0</v>
      </c>
      <c r="K121" s="31">
        <f t="shared" si="28"/>
        <v>67.180000000000007</v>
      </c>
      <c r="L121" s="37">
        <f t="shared" si="25"/>
        <v>0</v>
      </c>
      <c r="M121" s="37"/>
      <c r="N121" s="37">
        <f t="shared" si="29"/>
        <v>0</v>
      </c>
    </row>
    <row r="122" spans="1:14" ht="19.5" thickBot="1" x14ac:dyDescent="0.35">
      <c r="A122" s="56" t="s">
        <v>71</v>
      </c>
      <c r="B122" s="57" t="s">
        <v>50</v>
      </c>
      <c r="C122" s="58">
        <v>60</v>
      </c>
      <c r="D122" s="44"/>
      <c r="E122" s="44"/>
      <c r="F122" s="30">
        <f t="shared" si="26"/>
        <v>0</v>
      </c>
      <c r="G122" s="11"/>
      <c r="H122" s="11"/>
      <c r="I122" s="11"/>
      <c r="J122" s="12">
        <f t="shared" si="27"/>
        <v>0</v>
      </c>
      <c r="K122" s="31">
        <f t="shared" si="28"/>
        <v>67.180000000000007</v>
      </c>
      <c r="L122" s="37">
        <f t="shared" si="25"/>
        <v>0</v>
      </c>
      <c r="M122" s="37"/>
      <c r="N122" s="37">
        <f t="shared" si="29"/>
        <v>0</v>
      </c>
    </row>
    <row r="123" spans="1:14" ht="19.5" thickBot="1" x14ac:dyDescent="0.35">
      <c r="A123" s="56" t="s">
        <v>72</v>
      </c>
      <c r="B123" s="57" t="s">
        <v>50</v>
      </c>
      <c r="C123" s="58">
        <v>60</v>
      </c>
      <c r="D123" s="44"/>
      <c r="E123" s="44"/>
      <c r="F123" s="30">
        <f t="shared" si="26"/>
        <v>0</v>
      </c>
      <c r="G123" s="11"/>
      <c r="H123" s="11"/>
      <c r="I123" s="11"/>
      <c r="J123" s="12">
        <f t="shared" si="27"/>
        <v>0</v>
      </c>
      <c r="K123" s="31">
        <f t="shared" si="28"/>
        <v>67.180000000000007</v>
      </c>
      <c r="L123" s="37">
        <f t="shared" si="25"/>
        <v>0</v>
      </c>
      <c r="M123" s="37"/>
      <c r="N123" s="37">
        <f t="shared" si="29"/>
        <v>0</v>
      </c>
    </row>
    <row r="124" spans="1:14" ht="19.5" thickBot="1" x14ac:dyDescent="0.35">
      <c r="A124" s="56" t="s">
        <v>73</v>
      </c>
      <c r="B124" s="57" t="s">
        <v>74</v>
      </c>
      <c r="C124" s="58">
        <v>150</v>
      </c>
      <c r="D124" s="44"/>
      <c r="E124" s="44"/>
      <c r="F124" s="30">
        <f t="shared" si="26"/>
        <v>0</v>
      </c>
      <c r="G124" s="11"/>
      <c r="H124" s="11"/>
      <c r="I124" s="11"/>
      <c r="J124" s="12">
        <f t="shared" si="27"/>
        <v>0</v>
      </c>
      <c r="K124" s="31">
        <f t="shared" si="28"/>
        <v>21.06</v>
      </c>
      <c r="L124" s="37">
        <f t="shared" si="25"/>
        <v>0</v>
      </c>
      <c r="M124" s="37"/>
      <c r="N124" s="37">
        <f t="shared" si="29"/>
        <v>0</v>
      </c>
    </row>
    <row r="125" spans="1:14" ht="19.5" thickBot="1" x14ac:dyDescent="0.35">
      <c r="A125" s="66" t="s">
        <v>75</v>
      </c>
      <c r="B125" s="67" t="s">
        <v>76</v>
      </c>
      <c r="C125" s="68">
        <v>120</v>
      </c>
      <c r="D125" s="44"/>
      <c r="E125" s="44"/>
      <c r="F125" s="30">
        <f t="shared" si="26"/>
        <v>0</v>
      </c>
      <c r="G125" s="11"/>
      <c r="H125" s="11"/>
      <c r="I125" s="11"/>
      <c r="J125" s="12">
        <f t="shared" si="27"/>
        <v>0</v>
      </c>
      <c r="K125" s="31">
        <f t="shared" si="28"/>
        <v>78.98</v>
      </c>
      <c r="L125" s="37">
        <f t="shared" si="25"/>
        <v>0</v>
      </c>
      <c r="M125" s="37"/>
      <c r="N125" s="37">
        <f t="shared" si="29"/>
        <v>0</v>
      </c>
    </row>
    <row r="126" spans="1:14" ht="19.5" thickBot="1" x14ac:dyDescent="0.35">
      <c r="A126" s="66" t="s">
        <v>77</v>
      </c>
      <c r="B126" s="67" t="s">
        <v>78</v>
      </c>
      <c r="C126" s="68">
        <v>60</v>
      </c>
      <c r="D126" s="44"/>
      <c r="E126" s="44"/>
      <c r="F126" s="30">
        <f t="shared" si="26"/>
        <v>0</v>
      </c>
      <c r="G126" s="11"/>
      <c r="H126" s="11"/>
      <c r="I126" s="11"/>
      <c r="J126" s="12">
        <f t="shared" si="27"/>
        <v>0</v>
      </c>
      <c r="K126" s="31">
        <f t="shared" si="28"/>
        <v>154.44</v>
      </c>
      <c r="L126" s="37">
        <f t="shared" si="25"/>
        <v>0</v>
      </c>
      <c r="M126" s="37"/>
      <c r="N126" s="37">
        <f t="shared" si="29"/>
        <v>0</v>
      </c>
    </row>
    <row r="127" spans="1:14" ht="19.5" thickBot="1" x14ac:dyDescent="0.35">
      <c r="A127" s="66" t="s">
        <v>79</v>
      </c>
      <c r="B127" s="67" t="s">
        <v>50</v>
      </c>
      <c r="C127" s="68">
        <v>30</v>
      </c>
      <c r="D127" s="44"/>
      <c r="E127" s="44"/>
      <c r="F127" s="30">
        <f t="shared" si="26"/>
        <v>0</v>
      </c>
      <c r="G127" s="11"/>
      <c r="H127" s="11"/>
      <c r="I127" s="11"/>
      <c r="J127" s="12">
        <f t="shared" si="27"/>
        <v>0</v>
      </c>
      <c r="K127" s="31">
        <f t="shared" si="28"/>
        <v>274.95</v>
      </c>
      <c r="L127" s="37">
        <f t="shared" si="25"/>
        <v>0</v>
      </c>
      <c r="M127" s="37"/>
      <c r="N127" s="37">
        <f t="shared" si="29"/>
        <v>0</v>
      </c>
    </row>
    <row r="128" spans="1:14" ht="19.5" thickBot="1" x14ac:dyDescent="0.35">
      <c r="A128" s="66" t="s">
        <v>80</v>
      </c>
      <c r="B128" s="67" t="s">
        <v>59</v>
      </c>
      <c r="C128" s="68">
        <v>12</v>
      </c>
      <c r="D128" s="44"/>
      <c r="E128" s="44"/>
      <c r="F128" s="30">
        <f t="shared" si="26"/>
        <v>0</v>
      </c>
      <c r="G128" s="11"/>
      <c r="H128" s="11"/>
      <c r="I128" s="11"/>
      <c r="J128" s="12">
        <f t="shared" si="27"/>
        <v>0</v>
      </c>
      <c r="K128" s="31">
        <f t="shared" si="28"/>
        <v>1023.75</v>
      </c>
      <c r="L128" s="37">
        <f t="shared" si="25"/>
        <v>0</v>
      </c>
      <c r="M128" s="37"/>
      <c r="N128" s="37">
        <f t="shared" si="29"/>
        <v>0</v>
      </c>
    </row>
    <row r="129" spans="1:14" ht="19.5" thickBot="1" x14ac:dyDescent="0.35">
      <c r="A129" s="76" t="s">
        <v>81</v>
      </c>
      <c r="B129" s="77" t="s">
        <v>82</v>
      </c>
      <c r="C129" s="78">
        <v>18</v>
      </c>
      <c r="D129" s="44"/>
      <c r="E129" s="44"/>
      <c r="F129" s="30">
        <f t="shared" si="26"/>
        <v>0</v>
      </c>
      <c r="G129" s="11"/>
      <c r="H129" s="11"/>
      <c r="I129" s="11"/>
      <c r="J129" s="12">
        <f t="shared" si="27"/>
        <v>0</v>
      </c>
      <c r="K129" s="31">
        <f t="shared" si="28"/>
        <v>558.67999999999995</v>
      </c>
      <c r="L129" s="37">
        <f t="shared" si="25"/>
        <v>0</v>
      </c>
      <c r="M129" s="37"/>
      <c r="N129" s="37">
        <f t="shared" si="29"/>
        <v>0</v>
      </c>
    </row>
    <row r="130" spans="1:14" ht="19.5" thickBot="1" x14ac:dyDescent="0.35">
      <c r="A130" s="76" t="s">
        <v>83</v>
      </c>
      <c r="B130" s="77" t="s">
        <v>59</v>
      </c>
      <c r="C130" s="78">
        <v>12</v>
      </c>
      <c r="D130" s="44"/>
      <c r="E130" s="44"/>
      <c r="F130" s="30">
        <f t="shared" si="26"/>
        <v>0</v>
      </c>
      <c r="G130" s="11"/>
      <c r="H130" s="11"/>
      <c r="I130" s="11"/>
      <c r="J130" s="12">
        <f t="shared" si="27"/>
        <v>0</v>
      </c>
      <c r="K130" s="31">
        <f t="shared" si="28"/>
        <v>1092.2</v>
      </c>
      <c r="L130" s="37">
        <f t="shared" si="25"/>
        <v>0</v>
      </c>
      <c r="M130" s="37"/>
      <c r="N130" s="37">
        <f t="shared" si="29"/>
        <v>0</v>
      </c>
    </row>
    <row r="131" spans="1:14" ht="19.5" thickBot="1" x14ac:dyDescent="0.35">
      <c r="A131" s="76" t="s">
        <v>84</v>
      </c>
      <c r="B131" s="77" t="s">
        <v>85</v>
      </c>
      <c r="C131" s="78">
        <v>4</v>
      </c>
      <c r="D131" s="44"/>
      <c r="E131" s="44"/>
      <c r="F131" s="30">
        <f t="shared" si="26"/>
        <v>0</v>
      </c>
      <c r="G131" s="11"/>
      <c r="H131" s="11"/>
      <c r="I131" s="11"/>
      <c r="J131" s="12">
        <f t="shared" si="27"/>
        <v>0</v>
      </c>
      <c r="K131" s="31">
        <f t="shared" si="28"/>
        <v>2670.53</v>
      </c>
      <c r="L131" s="37">
        <f t="shared" si="25"/>
        <v>0</v>
      </c>
      <c r="M131" s="37"/>
      <c r="N131" s="37">
        <f t="shared" si="29"/>
        <v>0</v>
      </c>
    </row>
    <row r="132" spans="1:14" ht="19.5" thickBot="1" x14ac:dyDescent="0.35">
      <c r="A132" s="86" t="s">
        <v>86</v>
      </c>
      <c r="B132" s="87" t="s">
        <v>87</v>
      </c>
      <c r="C132" s="88">
        <v>48</v>
      </c>
      <c r="D132" s="44"/>
      <c r="E132" s="44"/>
      <c r="F132" s="30">
        <f t="shared" si="26"/>
        <v>0</v>
      </c>
      <c r="G132" s="11"/>
      <c r="H132" s="11"/>
      <c r="I132" s="11"/>
      <c r="J132" s="12">
        <f t="shared" si="27"/>
        <v>0</v>
      </c>
      <c r="K132" s="31">
        <f t="shared" si="28"/>
        <v>46.8</v>
      </c>
      <c r="L132" s="37">
        <f t="shared" si="25"/>
        <v>0</v>
      </c>
      <c r="M132" s="37"/>
      <c r="N132" s="37">
        <f t="shared" si="29"/>
        <v>0</v>
      </c>
    </row>
    <row r="133" spans="1:14" ht="19.5" thickBot="1" x14ac:dyDescent="0.35">
      <c r="A133" s="86" t="s">
        <v>88</v>
      </c>
      <c r="B133" s="87" t="s">
        <v>87</v>
      </c>
      <c r="C133" s="88">
        <v>48</v>
      </c>
      <c r="D133" s="44"/>
      <c r="E133" s="44"/>
      <c r="F133" s="30">
        <f t="shared" si="26"/>
        <v>0</v>
      </c>
      <c r="G133" s="11"/>
      <c r="H133" s="11"/>
      <c r="I133" s="11"/>
      <c r="J133" s="12">
        <f t="shared" si="27"/>
        <v>0</v>
      </c>
      <c r="K133" s="31">
        <f t="shared" si="28"/>
        <v>46.8</v>
      </c>
      <c r="L133" s="37">
        <f t="shared" si="25"/>
        <v>0</v>
      </c>
      <c r="M133" s="37"/>
      <c r="N133" s="37">
        <f t="shared" si="29"/>
        <v>0</v>
      </c>
    </row>
    <row r="134" spans="1:14" x14ac:dyDescent="0.3">
      <c r="A134" s="96" t="s">
        <v>89</v>
      </c>
      <c r="B134" s="97">
        <v>25</v>
      </c>
      <c r="C134" s="97">
        <v>25</v>
      </c>
      <c r="D134" s="44"/>
      <c r="E134" s="44"/>
      <c r="F134" s="30">
        <f t="shared" si="26"/>
        <v>0</v>
      </c>
      <c r="G134" s="11"/>
      <c r="H134" s="11"/>
      <c r="I134" s="11"/>
      <c r="J134" s="12">
        <f t="shared" si="27"/>
        <v>0</v>
      </c>
      <c r="K134" s="31">
        <f t="shared" si="28"/>
        <v>111.25</v>
      </c>
      <c r="L134" s="37">
        <f t="shared" si="25"/>
        <v>0</v>
      </c>
      <c r="M134" s="37"/>
      <c r="N134" s="37">
        <f t="shared" si="29"/>
        <v>0</v>
      </c>
    </row>
    <row r="135" spans="1:14" x14ac:dyDescent="0.3">
      <c r="A135" s="105" t="s">
        <v>90</v>
      </c>
      <c r="B135" s="106">
        <v>10</v>
      </c>
      <c r="C135" s="106">
        <v>10</v>
      </c>
      <c r="D135" s="44"/>
      <c r="E135" s="44"/>
      <c r="F135" s="30">
        <f t="shared" si="26"/>
        <v>0</v>
      </c>
      <c r="G135" s="11"/>
      <c r="H135" s="11"/>
      <c r="I135" s="11"/>
      <c r="J135" s="12">
        <f t="shared" si="27"/>
        <v>0</v>
      </c>
      <c r="K135" s="31">
        <f t="shared" si="28"/>
        <v>1760</v>
      </c>
      <c r="L135" s="37">
        <f t="shared" si="25"/>
        <v>0</v>
      </c>
      <c r="M135" s="37"/>
      <c r="N135" s="37">
        <f t="shared" si="29"/>
        <v>0</v>
      </c>
    </row>
    <row r="136" spans="1:14" x14ac:dyDescent="0.3">
      <c r="A136" s="105" t="s">
        <v>91</v>
      </c>
      <c r="B136" s="106">
        <v>8</v>
      </c>
      <c r="C136" s="106">
        <v>8</v>
      </c>
      <c r="D136" s="44"/>
      <c r="E136" s="44"/>
      <c r="F136" s="30">
        <f t="shared" si="26"/>
        <v>0</v>
      </c>
      <c r="G136" s="11"/>
      <c r="H136" s="11"/>
      <c r="I136" s="11"/>
      <c r="J136" s="12">
        <f t="shared" si="27"/>
        <v>0</v>
      </c>
      <c r="K136" s="31">
        <f t="shared" si="28"/>
        <v>2365</v>
      </c>
      <c r="L136" s="37">
        <f t="shared" si="25"/>
        <v>0</v>
      </c>
      <c r="M136" s="37"/>
      <c r="N136" s="37">
        <f t="shared" si="29"/>
        <v>0</v>
      </c>
    </row>
    <row r="137" spans="1:14" x14ac:dyDescent="0.3">
      <c r="A137" s="105" t="s">
        <v>92</v>
      </c>
      <c r="B137" s="106">
        <v>8</v>
      </c>
      <c r="C137" s="106">
        <v>8</v>
      </c>
      <c r="D137" s="44"/>
      <c r="E137" s="44"/>
      <c r="F137" s="30">
        <f t="shared" si="26"/>
        <v>0</v>
      </c>
      <c r="G137" s="11"/>
      <c r="H137" s="11"/>
      <c r="I137" s="11"/>
      <c r="J137" s="12">
        <f t="shared" si="27"/>
        <v>0</v>
      </c>
      <c r="K137" s="31">
        <f t="shared" si="28"/>
        <v>2065</v>
      </c>
      <c r="L137" s="37">
        <f t="shared" si="25"/>
        <v>0</v>
      </c>
      <c r="M137" s="37"/>
      <c r="N137" s="37">
        <f t="shared" si="29"/>
        <v>0</v>
      </c>
    </row>
    <row r="138" spans="1:14" x14ac:dyDescent="0.3">
      <c r="A138" s="105" t="s">
        <v>93</v>
      </c>
      <c r="B138" s="106">
        <v>15</v>
      </c>
      <c r="C138" s="106">
        <v>15</v>
      </c>
      <c r="D138" s="44"/>
      <c r="E138" s="44"/>
      <c r="F138" s="30">
        <f t="shared" si="26"/>
        <v>0</v>
      </c>
      <c r="G138" s="11"/>
      <c r="H138" s="11"/>
      <c r="I138" s="11"/>
      <c r="J138" s="12">
        <f t="shared" si="27"/>
        <v>0</v>
      </c>
      <c r="K138" s="31">
        <f t="shared" si="28"/>
        <v>990</v>
      </c>
      <c r="L138" s="37">
        <f t="shared" si="25"/>
        <v>0</v>
      </c>
      <c r="M138" s="37"/>
      <c r="N138" s="37">
        <f t="shared" si="29"/>
        <v>0</v>
      </c>
    </row>
    <row r="139" spans="1:14" x14ac:dyDescent="0.3">
      <c r="A139" s="105" t="s">
        <v>94</v>
      </c>
      <c r="B139" s="106">
        <v>15</v>
      </c>
      <c r="C139" s="106">
        <v>15</v>
      </c>
      <c r="D139" s="44"/>
      <c r="E139" s="44"/>
      <c r="F139" s="30">
        <f t="shared" si="26"/>
        <v>0</v>
      </c>
      <c r="G139" s="11"/>
      <c r="H139" s="11"/>
      <c r="I139" s="11"/>
      <c r="J139" s="12">
        <f t="shared" si="27"/>
        <v>0</v>
      </c>
      <c r="K139" s="31">
        <f t="shared" si="28"/>
        <v>1025</v>
      </c>
      <c r="L139" s="37">
        <f t="shared" si="25"/>
        <v>0</v>
      </c>
      <c r="M139" s="37"/>
      <c r="N139" s="37">
        <f t="shared" si="29"/>
        <v>0</v>
      </c>
    </row>
    <row r="140" spans="1:14" x14ac:dyDescent="0.3">
      <c r="A140" s="105" t="s">
        <v>95</v>
      </c>
      <c r="B140" s="106">
        <v>10</v>
      </c>
      <c r="C140" s="106">
        <v>10</v>
      </c>
      <c r="D140" s="44"/>
      <c r="E140" s="44"/>
      <c r="F140" s="30">
        <f t="shared" si="26"/>
        <v>0</v>
      </c>
      <c r="G140" s="11"/>
      <c r="H140" s="11"/>
      <c r="I140" s="11"/>
      <c r="J140" s="12">
        <f t="shared" si="27"/>
        <v>0</v>
      </c>
      <c r="K140" s="31">
        <f t="shared" si="28"/>
        <v>1620</v>
      </c>
      <c r="L140" s="37">
        <f t="shared" si="25"/>
        <v>0</v>
      </c>
      <c r="M140" s="37"/>
      <c r="N140" s="37">
        <f t="shared" si="29"/>
        <v>0</v>
      </c>
    </row>
    <row r="141" spans="1:14" x14ac:dyDescent="0.3">
      <c r="A141" s="105" t="s">
        <v>96</v>
      </c>
      <c r="B141" s="106">
        <v>8</v>
      </c>
      <c r="C141" s="106">
        <v>8</v>
      </c>
      <c r="D141" s="44"/>
      <c r="E141" s="44"/>
      <c r="F141" s="30">
        <f t="shared" si="26"/>
        <v>0</v>
      </c>
      <c r="G141" s="11"/>
      <c r="H141" s="11"/>
      <c r="I141" s="11"/>
      <c r="J141" s="12">
        <f t="shared" si="27"/>
        <v>0</v>
      </c>
      <c r="K141" s="31">
        <f t="shared" si="28"/>
        <v>2130</v>
      </c>
      <c r="L141" s="37">
        <f t="shared" si="25"/>
        <v>0</v>
      </c>
      <c r="M141" s="37"/>
      <c r="N141" s="37">
        <f t="shared" si="29"/>
        <v>0</v>
      </c>
    </row>
    <row r="142" spans="1:14" x14ac:dyDescent="0.3">
      <c r="A142" s="105" t="s">
        <v>97</v>
      </c>
      <c r="B142" s="106">
        <v>15</v>
      </c>
      <c r="C142" s="106">
        <v>15</v>
      </c>
      <c r="D142" s="44"/>
      <c r="E142" s="44"/>
      <c r="F142" s="30">
        <f t="shared" si="26"/>
        <v>0</v>
      </c>
      <c r="G142" s="11"/>
      <c r="H142" s="11"/>
      <c r="I142" s="11"/>
      <c r="J142" s="12">
        <f t="shared" si="27"/>
        <v>0</v>
      </c>
      <c r="K142" s="31">
        <f t="shared" si="28"/>
        <v>880</v>
      </c>
      <c r="L142" s="37">
        <f t="shared" si="25"/>
        <v>0</v>
      </c>
      <c r="M142" s="37"/>
      <c r="N142" s="37">
        <f t="shared" si="29"/>
        <v>0</v>
      </c>
    </row>
    <row r="143" spans="1:14" x14ac:dyDescent="0.3">
      <c r="A143" s="105" t="s">
        <v>98</v>
      </c>
      <c r="B143" s="106">
        <v>15</v>
      </c>
      <c r="C143" s="106">
        <v>15</v>
      </c>
      <c r="D143" s="44"/>
      <c r="E143" s="44"/>
      <c r="F143" s="30">
        <f t="shared" si="26"/>
        <v>0</v>
      </c>
      <c r="G143" s="11"/>
      <c r="H143" s="11"/>
      <c r="I143" s="11"/>
      <c r="J143" s="12">
        <f t="shared" si="27"/>
        <v>0</v>
      </c>
      <c r="K143" s="31">
        <f t="shared" si="28"/>
        <v>915</v>
      </c>
      <c r="L143" s="37">
        <f t="shared" si="25"/>
        <v>0</v>
      </c>
      <c r="M143" s="37"/>
      <c r="N143" s="37">
        <f t="shared" si="29"/>
        <v>0</v>
      </c>
    </row>
    <row r="144" spans="1:14" x14ac:dyDescent="0.3">
      <c r="A144" s="105" t="s">
        <v>99</v>
      </c>
      <c r="B144" s="106">
        <v>3</v>
      </c>
      <c r="C144" s="106">
        <v>3</v>
      </c>
      <c r="D144" s="44"/>
      <c r="E144" s="44"/>
      <c r="F144" s="30">
        <f t="shared" si="26"/>
        <v>0</v>
      </c>
      <c r="G144" s="11"/>
      <c r="H144" s="11"/>
      <c r="I144" s="11"/>
      <c r="J144" s="12">
        <f t="shared" si="27"/>
        <v>0</v>
      </c>
      <c r="K144" s="31">
        <f t="shared" si="28"/>
        <v>1970</v>
      </c>
      <c r="L144" s="37">
        <f t="shared" si="25"/>
        <v>0</v>
      </c>
      <c r="M144" s="37"/>
      <c r="N144" s="37">
        <f t="shared" si="29"/>
        <v>0</v>
      </c>
    </row>
    <row r="145" spans="1:14" x14ac:dyDescent="0.3">
      <c r="A145" s="105" t="s">
        <v>100</v>
      </c>
      <c r="B145" s="106">
        <v>3</v>
      </c>
      <c r="C145" s="106">
        <v>3</v>
      </c>
      <c r="D145" s="44"/>
      <c r="E145" s="44"/>
      <c r="F145" s="30">
        <f t="shared" si="26"/>
        <v>0</v>
      </c>
      <c r="G145" s="11"/>
      <c r="H145" s="11"/>
      <c r="I145" s="11"/>
      <c r="J145" s="12">
        <f t="shared" si="27"/>
        <v>0</v>
      </c>
      <c r="K145" s="31">
        <f t="shared" si="28"/>
        <v>2035</v>
      </c>
      <c r="L145" s="37">
        <f t="shared" si="25"/>
        <v>0</v>
      </c>
      <c r="M145" s="37"/>
      <c r="N145" s="37">
        <f t="shared" si="29"/>
        <v>0</v>
      </c>
    </row>
    <row r="146" spans="1:14" x14ac:dyDescent="0.3">
      <c r="A146" s="105" t="s">
        <v>101</v>
      </c>
      <c r="B146" s="106">
        <v>8</v>
      </c>
      <c r="C146" s="106">
        <v>8</v>
      </c>
      <c r="D146" s="44"/>
      <c r="E146" s="44"/>
      <c r="F146" s="30">
        <f t="shared" si="26"/>
        <v>0</v>
      </c>
      <c r="G146" s="11"/>
      <c r="H146" s="11"/>
      <c r="I146" s="11"/>
      <c r="J146" s="12">
        <f t="shared" si="27"/>
        <v>0</v>
      </c>
      <c r="K146" s="31">
        <f t="shared" si="28"/>
        <v>2120</v>
      </c>
      <c r="L146" s="37">
        <f t="shared" si="25"/>
        <v>0</v>
      </c>
      <c r="M146" s="37"/>
      <c r="N146" s="37">
        <f t="shared" si="29"/>
        <v>0</v>
      </c>
    </row>
    <row r="147" spans="1:14" x14ac:dyDescent="0.3">
      <c r="A147" s="105" t="s">
        <v>102</v>
      </c>
      <c r="B147" s="106">
        <v>10</v>
      </c>
      <c r="C147" s="106">
        <v>10</v>
      </c>
      <c r="D147" s="44"/>
      <c r="E147" s="44"/>
      <c r="F147" s="30">
        <f t="shared" si="26"/>
        <v>0</v>
      </c>
      <c r="G147" s="11"/>
      <c r="H147" s="11"/>
      <c r="I147" s="11"/>
      <c r="J147" s="12">
        <f t="shared" si="27"/>
        <v>0</v>
      </c>
      <c r="K147" s="31">
        <f t="shared" si="28"/>
        <v>1980</v>
      </c>
      <c r="L147" s="37">
        <f t="shared" si="25"/>
        <v>0</v>
      </c>
      <c r="M147" s="37"/>
      <c r="N147" s="37">
        <f t="shared" si="29"/>
        <v>0</v>
      </c>
    </row>
    <row r="148" spans="1:14" x14ac:dyDescent="0.3">
      <c r="A148" s="105" t="s">
        <v>103</v>
      </c>
      <c r="B148" s="106">
        <v>12</v>
      </c>
      <c r="C148" s="106">
        <v>12</v>
      </c>
      <c r="D148" s="44"/>
      <c r="E148" s="44"/>
      <c r="F148" s="30">
        <f t="shared" si="26"/>
        <v>0</v>
      </c>
      <c r="G148" s="11"/>
      <c r="H148" s="11"/>
      <c r="I148" s="11"/>
      <c r="J148" s="12">
        <f t="shared" si="27"/>
        <v>0</v>
      </c>
      <c r="K148" s="31">
        <f t="shared" si="28"/>
        <v>875</v>
      </c>
      <c r="L148" s="37">
        <f t="shared" si="25"/>
        <v>0</v>
      </c>
      <c r="M148" s="37"/>
      <c r="N148" s="37">
        <f t="shared" si="29"/>
        <v>0</v>
      </c>
    </row>
    <row r="149" spans="1:14" ht="19.5" thickBot="1" x14ac:dyDescent="0.35">
      <c r="A149" s="105" t="s">
        <v>104</v>
      </c>
      <c r="B149" s="106">
        <v>3</v>
      </c>
      <c r="C149" s="106">
        <v>3</v>
      </c>
      <c r="D149" s="44"/>
      <c r="E149" s="44"/>
      <c r="F149" s="30">
        <f t="shared" si="26"/>
        <v>0</v>
      </c>
      <c r="G149" s="11"/>
      <c r="H149" s="11"/>
      <c r="I149" s="11"/>
      <c r="J149" s="12">
        <f t="shared" si="27"/>
        <v>0</v>
      </c>
      <c r="K149" s="31">
        <f t="shared" si="28"/>
        <v>2145</v>
      </c>
      <c r="L149" s="37">
        <f t="shared" si="25"/>
        <v>0</v>
      </c>
      <c r="M149" s="37"/>
      <c r="N149" s="37">
        <f t="shared" si="29"/>
        <v>0</v>
      </c>
    </row>
    <row r="150" spans="1:14" ht="19.5" thickBot="1" x14ac:dyDescent="0.35">
      <c r="A150" s="56" t="s">
        <v>105</v>
      </c>
      <c r="B150" s="57" t="s">
        <v>74</v>
      </c>
      <c r="C150" s="58">
        <v>150</v>
      </c>
      <c r="D150" s="44"/>
      <c r="E150" s="44"/>
      <c r="F150" s="30">
        <f t="shared" si="26"/>
        <v>0</v>
      </c>
      <c r="G150" s="11"/>
      <c r="H150" s="11"/>
      <c r="I150" s="11"/>
      <c r="J150" s="12">
        <f t="shared" si="27"/>
        <v>0</v>
      </c>
      <c r="K150" s="31">
        <f t="shared" si="28"/>
        <v>21.06</v>
      </c>
      <c r="L150" s="37">
        <f t="shared" si="25"/>
        <v>0</v>
      </c>
      <c r="M150" s="37"/>
      <c r="N150" s="37">
        <f t="shared" si="29"/>
        <v>0</v>
      </c>
    </row>
    <row r="151" spans="1:14" x14ac:dyDescent="0.3">
      <c r="A151" s="107"/>
      <c r="B151" s="108"/>
      <c r="C151" s="108"/>
      <c r="D151" s="11"/>
      <c r="E151" s="11"/>
      <c r="F151" s="30" t="e">
        <f t="shared" si="26"/>
        <v>#DIV/0!</v>
      </c>
      <c r="G151" s="11"/>
      <c r="H151" s="11"/>
      <c r="I151" s="11"/>
      <c r="J151" s="12">
        <f t="shared" si="27"/>
        <v>0</v>
      </c>
      <c r="K151" s="31">
        <f t="shared" si="28"/>
        <v>116.5</v>
      </c>
      <c r="L151" s="37">
        <f t="shared" si="25"/>
        <v>0</v>
      </c>
      <c r="M151" s="37"/>
      <c r="N151" s="37">
        <f t="shared" si="29"/>
        <v>0</v>
      </c>
    </row>
    <row r="152" spans="1:14" x14ac:dyDescent="0.3">
      <c r="A152" s="107"/>
      <c r="B152" s="108"/>
      <c r="C152" s="108"/>
      <c r="D152" s="11"/>
      <c r="E152" s="11"/>
      <c r="F152" s="30" t="e">
        <f t="shared" si="26"/>
        <v>#DIV/0!</v>
      </c>
      <c r="G152" s="11"/>
      <c r="H152" s="11"/>
      <c r="I152" s="11"/>
      <c r="J152" s="12">
        <f t="shared" si="27"/>
        <v>0</v>
      </c>
      <c r="K152" s="31">
        <f t="shared" si="28"/>
        <v>0</v>
      </c>
      <c r="L152" s="37">
        <f t="shared" si="25"/>
        <v>0</v>
      </c>
      <c r="M152" s="37"/>
      <c r="N152" s="37">
        <f t="shared" si="29"/>
        <v>0</v>
      </c>
    </row>
    <row r="153" spans="1:14" x14ac:dyDescent="0.3">
      <c r="A153" s="107"/>
      <c r="B153" s="108"/>
      <c r="C153" s="108"/>
      <c r="D153" s="11"/>
      <c r="E153" s="11"/>
      <c r="F153" s="30" t="e">
        <f t="shared" si="26"/>
        <v>#DIV/0!</v>
      </c>
      <c r="G153" s="11"/>
      <c r="H153" s="11"/>
      <c r="I153" s="11"/>
      <c r="J153" s="12">
        <f t="shared" si="27"/>
        <v>0</v>
      </c>
      <c r="K153" s="31">
        <f t="shared" si="28"/>
        <v>23</v>
      </c>
      <c r="L153" s="37">
        <f t="shared" si="25"/>
        <v>0</v>
      </c>
      <c r="M153" s="37"/>
      <c r="N153" s="37">
        <f t="shared" si="29"/>
        <v>0</v>
      </c>
    </row>
    <row r="154" spans="1:14" x14ac:dyDescent="0.3">
      <c r="A154" s="107"/>
      <c r="B154" s="108"/>
      <c r="C154" s="108"/>
      <c r="D154" s="11"/>
      <c r="E154" s="11"/>
      <c r="F154" s="30" t="e">
        <f t="shared" si="26"/>
        <v>#DIV/0!</v>
      </c>
      <c r="G154" s="11"/>
      <c r="H154" s="11"/>
      <c r="I154" s="11"/>
      <c r="J154" s="12">
        <f t="shared" si="27"/>
        <v>0</v>
      </c>
      <c r="K154" s="31">
        <f t="shared" si="28"/>
        <v>0</v>
      </c>
      <c r="L154" s="37">
        <f t="shared" si="25"/>
        <v>0</v>
      </c>
      <c r="M154" s="37"/>
      <c r="N154" s="37">
        <f t="shared" si="29"/>
        <v>0</v>
      </c>
    </row>
    <row r="155" spans="1:14" x14ac:dyDescent="0.3">
      <c r="A155" s="11"/>
      <c r="B155" s="10"/>
      <c r="C155" s="10"/>
      <c r="D155" s="11"/>
      <c r="E155" s="11"/>
      <c r="F155" s="30" t="e">
        <f t="shared" si="26"/>
        <v>#DIV/0!</v>
      </c>
      <c r="G155" s="11"/>
      <c r="H155" s="11"/>
      <c r="I155" s="11"/>
      <c r="J155" s="12">
        <f t="shared" si="27"/>
        <v>0</v>
      </c>
      <c r="K155" s="31">
        <f t="shared" si="28"/>
        <v>0</v>
      </c>
      <c r="L155" s="37">
        <f t="shared" si="25"/>
        <v>0</v>
      </c>
      <c r="M155" s="37"/>
      <c r="N155" s="37">
        <f t="shared" si="29"/>
        <v>0</v>
      </c>
    </row>
    <row r="156" spans="1:14" x14ac:dyDescent="0.3">
      <c r="A156" s="11"/>
      <c r="B156" s="10"/>
      <c r="C156" s="10"/>
      <c r="D156" s="11"/>
      <c r="E156" s="11"/>
      <c r="F156" s="30" t="e">
        <f t="shared" si="26"/>
        <v>#DIV/0!</v>
      </c>
      <c r="G156" s="11"/>
      <c r="H156" s="11"/>
      <c r="I156" s="11"/>
      <c r="J156" s="12">
        <f t="shared" si="27"/>
        <v>0</v>
      </c>
      <c r="K156" s="31">
        <f t="shared" si="28"/>
        <v>0</v>
      </c>
      <c r="L156" s="37">
        <f t="shared" si="25"/>
        <v>0</v>
      </c>
      <c r="M156" s="37"/>
      <c r="N156" s="37">
        <f t="shared" si="29"/>
        <v>0</v>
      </c>
    </row>
    <row r="157" spans="1:14" x14ac:dyDescent="0.3">
      <c r="A157" s="11"/>
      <c r="B157" s="10"/>
      <c r="C157" s="10"/>
      <c r="D157" s="11"/>
      <c r="E157" s="11"/>
      <c r="F157" s="30" t="e">
        <f t="shared" si="26"/>
        <v>#DIV/0!</v>
      </c>
      <c r="G157" s="11"/>
      <c r="H157" s="11"/>
      <c r="I157" s="11"/>
      <c r="J157" s="12">
        <f t="shared" si="27"/>
        <v>0</v>
      </c>
      <c r="K157" s="31">
        <f t="shared" si="28"/>
        <v>0</v>
      </c>
      <c r="L157" s="37">
        <f t="shared" si="25"/>
        <v>0</v>
      </c>
      <c r="M157" s="37"/>
      <c r="N157" s="37">
        <f t="shared" si="29"/>
        <v>0</v>
      </c>
    </row>
    <row r="158" spans="1:14" x14ac:dyDescent="0.3">
      <c r="A158" s="11" t="s">
        <v>33</v>
      </c>
      <c r="B158" s="11"/>
      <c r="C158" s="13"/>
      <c r="D158" s="111">
        <f t="shared" ref="D158:J158" si="30">SUM(D96:D157)</f>
        <v>0</v>
      </c>
      <c r="E158" s="111">
        <f t="shared" si="30"/>
        <v>0</v>
      </c>
      <c r="F158" s="111" t="e">
        <f t="shared" si="30"/>
        <v>#DIV/0!</v>
      </c>
      <c r="G158" s="111">
        <f t="shared" si="30"/>
        <v>0</v>
      </c>
      <c r="H158" s="111">
        <f t="shared" si="30"/>
        <v>0</v>
      </c>
      <c r="I158" s="111">
        <f t="shared" si="30"/>
        <v>0</v>
      </c>
      <c r="J158" s="12">
        <f t="shared" si="30"/>
        <v>0</v>
      </c>
      <c r="K158" s="111"/>
      <c r="L158" s="111">
        <f>SUM(L96:L157)</f>
        <v>0</v>
      </c>
      <c r="M158" s="111">
        <f>SUM(M96:M157)</f>
        <v>0</v>
      </c>
      <c r="N158" s="111">
        <f>SUM(N96:N157)</f>
        <v>0</v>
      </c>
    </row>
    <row r="159" spans="1:14" x14ac:dyDescent="0.3">
      <c r="A159" s="113"/>
      <c r="B159" s="114"/>
      <c r="C159" s="115"/>
      <c r="D159" s="116"/>
      <c r="E159" s="116"/>
      <c r="F159" s="7" t="s">
        <v>106</v>
      </c>
      <c r="G159" s="7" t="s">
        <v>123</v>
      </c>
      <c r="H159" s="7" t="s">
        <v>124</v>
      </c>
      <c r="I159" s="7" t="s">
        <v>125</v>
      </c>
      <c r="J159" s="7" t="s">
        <v>126</v>
      </c>
      <c r="K159" s="117"/>
      <c r="L159" s="117"/>
      <c r="M159" s="7" t="s">
        <v>107</v>
      </c>
      <c r="N159" s="118"/>
    </row>
    <row r="160" spans="1:14" ht="31.5" x14ac:dyDescent="0.5">
      <c r="A160" s="113"/>
      <c r="B160" s="114"/>
      <c r="C160" s="115"/>
      <c r="D160" s="116"/>
      <c r="E160" s="116"/>
      <c r="F160" s="121"/>
      <c r="G160" s="121"/>
      <c r="H160" s="121"/>
      <c r="I160" s="121"/>
      <c r="J160" s="121"/>
      <c r="K160" s="122"/>
      <c r="L160" s="121">
        <f>+F160-G160-H160-I160-J160</f>
        <v>0</v>
      </c>
      <c r="M160" s="123"/>
      <c r="N160" s="124"/>
    </row>
    <row r="161" spans="1:14" x14ac:dyDescent="0.3">
      <c r="A161" s="177" t="s">
        <v>109</v>
      </c>
      <c r="B161" s="178"/>
      <c r="C161" s="178"/>
      <c r="D161" s="178"/>
      <c r="E161" s="178"/>
      <c r="F161" s="178"/>
      <c r="G161" s="178"/>
      <c r="H161" s="178"/>
      <c r="I161" s="178"/>
      <c r="J161" s="179"/>
      <c r="K161" s="125"/>
      <c r="L161" s="12"/>
      <c r="M161" s="126"/>
      <c r="N161" s="127"/>
    </row>
    <row r="162" spans="1:14" x14ac:dyDescent="0.3">
      <c r="A162" s="180" t="s">
        <v>110</v>
      </c>
      <c r="B162" s="181"/>
      <c r="C162" s="181"/>
      <c r="D162" s="181"/>
      <c r="E162" s="181"/>
      <c r="F162" s="181"/>
      <c r="G162" s="181"/>
      <c r="H162" s="181"/>
      <c r="I162" s="181"/>
      <c r="J162" s="182"/>
      <c r="K162" s="129"/>
      <c r="L162" s="12"/>
      <c r="M162" s="126"/>
      <c r="N162" s="127"/>
    </row>
    <row r="163" spans="1:14" x14ac:dyDescent="0.3">
      <c r="A163" s="160" t="s">
        <v>111</v>
      </c>
      <c r="B163" s="161"/>
      <c r="C163" s="161"/>
      <c r="D163" s="161"/>
      <c r="E163" s="161"/>
      <c r="F163" s="161"/>
      <c r="G163" s="161"/>
      <c r="H163" s="161"/>
      <c r="I163" s="161"/>
      <c r="J163" s="162"/>
      <c r="K163" s="130"/>
      <c r="L163" s="12"/>
      <c r="M163" s="131" t="e">
        <f>+L163/L158%</f>
        <v>#DIV/0!</v>
      </c>
      <c r="N163" s="127"/>
    </row>
    <row r="164" spans="1:14" x14ac:dyDescent="0.3">
      <c r="A164" s="163" t="s">
        <v>112</v>
      </c>
      <c r="B164" s="164"/>
      <c r="C164" s="164"/>
      <c r="D164" s="164"/>
      <c r="E164" s="164"/>
      <c r="F164" s="164"/>
      <c r="G164" s="164"/>
      <c r="H164" s="164"/>
      <c r="I164" s="164"/>
      <c r="J164" s="165"/>
      <c r="K164" s="132"/>
      <c r="L164" s="12">
        <f>+E180</f>
        <v>0</v>
      </c>
      <c r="M164" s="126"/>
      <c r="N164" s="127"/>
    </row>
    <row r="165" spans="1:14" x14ac:dyDescent="0.3">
      <c r="A165" s="166" t="s">
        <v>113</v>
      </c>
      <c r="B165" s="167"/>
      <c r="C165" s="167"/>
      <c r="D165" s="167"/>
      <c r="E165" s="167"/>
      <c r="F165" s="167"/>
      <c r="G165" s="167"/>
      <c r="H165" s="167"/>
      <c r="I165" s="167"/>
      <c r="J165" s="168"/>
      <c r="K165" s="134"/>
      <c r="L165" s="12">
        <f>+M180</f>
        <v>0</v>
      </c>
      <c r="M165" s="126"/>
      <c r="N165" s="127"/>
    </row>
    <row r="166" spans="1:14" x14ac:dyDescent="0.3">
      <c r="A166" s="169"/>
      <c r="B166" s="170"/>
      <c r="C166" s="170"/>
      <c r="D166" s="170"/>
      <c r="E166" s="170"/>
      <c r="F166" s="170"/>
      <c r="G166" s="170"/>
      <c r="H166" s="170"/>
      <c r="I166" s="170"/>
      <c r="J166" s="171"/>
      <c r="K166" s="128"/>
      <c r="L166" s="126"/>
      <c r="M166" s="126"/>
      <c r="N166" s="127"/>
    </row>
    <row r="167" spans="1:14" x14ac:dyDescent="0.3">
      <c r="A167" s="169"/>
      <c r="B167" s="170"/>
      <c r="C167" s="170"/>
      <c r="D167" s="170"/>
      <c r="E167" s="170"/>
      <c r="F167" s="170"/>
      <c r="G167" s="170"/>
      <c r="H167" s="170"/>
      <c r="I167" s="170"/>
      <c r="J167" s="171"/>
      <c r="K167" s="128"/>
      <c r="L167" s="126"/>
      <c r="M167" s="126"/>
      <c r="N167" s="127"/>
    </row>
    <row r="168" spans="1:14" x14ac:dyDescent="0.3">
      <c r="A168" s="169" t="s">
        <v>114</v>
      </c>
      <c r="B168" s="170"/>
      <c r="C168" s="170"/>
      <c r="D168" s="170"/>
      <c r="E168" s="170"/>
      <c r="F168" s="170"/>
      <c r="G168" s="170"/>
      <c r="H168" s="170"/>
      <c r="I168" s="170"/>
      <c r="J168" s="171"/>
      <c r="K168" s="136"/>
      <c r="L168" s="111">
        <f>+L158-L161-L162-L163-L164+L165-L166-L167</f>
        <v>0</v>
      </c>
      <c r="M168" s="126"/>
      <c r="N168" s="127"/>
    </row>
    <row r="169" spans="1:14" ht="19.5" thickBot="1" x14ac:dyDescent="0.35">
      <c r="M169" s="138">
        <f>+L169-L168</f>
        <v>0</v>
      </c>
    </row>
    <row r="170" spans="1:14" ht="19.5" thickBot="1" x14ac:dyDescent="0.35">
      <c r="A170" s="157" t="s">
        <v>115</v>
      </c>
      <c r="B170" s="158"/>
      <c r="C170" s="158"/>
      <c r="D170" s="158"/>
      <c r="E170" s="158"/>
      <c r="F170" s="159"/>
      <c r="G170" s="127"/>
      <c r="H170" s="157" t="s">
        <v>116</v>
      </c>
      <c r="I170" s="158"/>
      <c r="J170" s="159"/>
      <c r="K170" s="157" t="s">
        <v>117</v>
      </c>
      <c r="L170" s="158"/>
      <c r="M170" s="159"/>
      <c r="N170" s="139"/>
    </row>
    <row r="171" spans="1:14" ht="19.5" thickBot="1" x14ac:dyDescent="0.35">
      <c r="A171" s="140" t="s">
        <v>118</v>
      </c>
      <c r="B171" s="157" t="s">
        <v>119</v>
      </c>
      <c r="C171" s="159"/>
      <c r="D171" s="140" t="s">
        <v>120</v>
      </c>
      <c r="E171" s="157" t="s">
        <v>22</v>
      </c>
      <c r="F171" s="159"/>
      <c r="G171" s="127"/>
      <c r="H171" s="157" t="s">
        <v>119</v>
      </c>
      <c r="I171" s="159"/>
      <c r="J171" s="140" t="s">
        <v>22</v>
      </c>
      <c r="K171" s="157" t="s">
        <v>119</v>
      </c>
      <c r="L171" s="159"/>
      <c r="M171" s="140" t="s">
        <v>22</v>
      </c>
      <c r="N171" s="139"/>
    </row>
    <row r="172" spans="1:14" ht="19.5" thickBot="1" x14ac:dyDescent="0.35">
      <c r="A172" s="141"/>
      <c r="B172" s="153"/>
      <c r="C172" s="154"/>
      <c r="D172" s="141"/>
      <c r="E172" s="155"/>
      <c r="F172" s="156"/>
      <c r="G172" s="127"/>
      <c r="H172" s="153"/>
      <c r="I172" s="154"/>
      <c r="J172" s="142"/>
      <c r="K172" s="153"/>
      <c r="L172" s="154"/>
      <c r="M172" s="143"/>
      <c r="N172" s="144"/>
    </row>
    <row r="173" spans="1:14" ht="19.5" thickBot="1" x14ac:dyDescent="0.35">
      <c r="A173" s="141"/>
      <c r="B173" s="153"/>
      <c r="C173" s="154"/>
      <c r="D173" s="141"/>
      <c r="E173" s="155"/>
      <c r="F173" s="156"/>
      <c r="G173" s="127"/>
      <c r="H173" s="153"/>
      <c r="I173" s="154"/>
      <c r="J173" s="142"/>
      <c r="K173" s="153"/>
      <c r="L173" s="154"/>
      <c r="M173" s="143"/>
      <c r="N173" s="144"/>
    </row>
    <row r="174" spans="1:14" ht="19.5" thickBot="1" x14ac:dyDescent="0.35">
      <c r="A174" s="141"/>
      <c r="B174" s="153"/>
      <c r="C174" s="154"/>
      <c r="D174" s="141"/>
      <c r="E174" s="155"/>
      <c r="F174" s="156"/>
      <c r="G174" s="127"/>
      <c r="H174" s="153"/>
      <c r="I174" s="154"/>
      <c r="J174" s="142"/>
      <c r="K174" s="153"/>
      <c r="L174" s="154"/>
      <c r="M174" s="143"/>
      <c r="N174" s="144"/>
    </row>
    <row r="175" spans="1:14" ht="19.5" thickBot="1" x14ac:dyDescent="0.35">
      <c r="A175" s="141"/>
      <c r="B175" s="153"/>
      <c r="C175" s="154"/>
      <c r="D175" s="141"/>
      <c r="E175" s="155"/>
      <c r="F175" s="156"/>
      <c r="G175" s="127"/>
      <c r="H175" s="153"/>
      <c r="I175" s="154"/>
      <c r="J175" s="142"/>
      <c r="K175" s="153"/>
      <c r="L175" s="154"/>
      <c r="M175" s="143"/>
      <c r="N175" s="144"/>
    </row>
    <row r="176" spans="1:14" ht="19.5" thickBot="1" x14ac:dyDescent="0.35">
      <c r="A176" s="141"/>
      <c r="B176" s="153"/>
      <c r="C176" s="154"/>
      <c r="D176" s="141"/>
      <c r="E176" s="155"/>
      <c r="F176" s="156"/>
      <c r="G176" s="127"/>
      <c r="H176" s="153"/>
      <c r="I176" s="154"/>
      <c r="J176" s="142"/>
      <c r="K176" s="153"/>
      <c r="L176" s="154"/>
      <c r="M176" s="143"/>
      <c r="N176" s="144"/>
    </row>
    <row r="177" spans="1:14" ht="19.5" thickBot="1" x14ac:dyDescent="0.35">
      <c r="A177" s="141"/>
      <c r="B177" s="153"/>
      <c r="C177" s="154"/>
      <c r="D177" s="141"/>
      <c r="E177" s="155"/>
      <c r="F177" s="156"/>
      <c r="G177" s="127"/>
      <c r="H177" s="153"/>
      <c r="I177" s="154"/>
      <c r="J177" s="142"/>
      <c r="K177" s="153"/>
      <c r="L177" s="154"/>
      <c r="M177" s="143"/>
      <c r="N177" s="144"/>
    </row>
    <row r="178" spans="1:14" ht="19.5" thickBot="1" x14ac:dyDescent="0.35">
      <c r="A178" s="141"/>
      <c r="B178" s="153"/>
      <c r="C178" s="154"/>
      <c r="D178" s="141"/>
      <c r="E178" s="155"/>
      <c r="F178" s="156"/>
      <c r="G178" s="127"/>
      <c r="H178" s="153"/>
      <c r="I178" s="154"/>
      <c r="J178" s="142"/>
      <c r="K178" s="153"/>
      <c r="L178" s="154"/>
      <c r="M178" s="143"/>
      <c r="N178" s="144"/>
    </row>
    <row r="179" spans="1:14" ht="19.5" thickBot="1" x14ac:dyDescent="0.35">
      <c r="A179" s="141"/>
      <c r="B179" s="153"/>
      <c r="C179" s="154"/>
      <c r="D179" s="141"/>
      <c r="E179" s="155"/>
      <c r="F179" s="156"/>
      <c r="G179" s="127"/>
      <c r="H179" s="153"/>
      <c r="I179" s="154"/>
      <c r="J179" s="142"/>
      <c r="K179" s="153"/>
      <c r="L179" s="154"/>
      <c r="M179" s="143"/>
      <c r="N179" s="144"/>
    </row>
    <row r="180" spans="1:14" ht="19.5" thickBot="1" x14ac:dyDescent="0.35">
      <c r="A180" s="141" t="s">
        <v>121</v>
      </c>
      <c r="B180" s="153"/>
      <c r="C180" s="154"/>
      <c r="D180" s="141"/>
      <c r="E180" s="155">
        <f>SUM(E172:F179)</f>
        <v>0</v>
      </c>
      <c r="F180" s="156"/>
      <c r="G180" s="127"/>
      <c r="H180" s="153" t="s">
        <v>121</v>
      </c>
      <c r="I180" s="154"/>
      <c r="J180" s="140">
        <f>SUM(J172:J179)</f>
        <v>0</v>
      </c>
      <c r="K180" s="153" t="s">
        <v>121</v>
      </c>
      <c r="L180" s="154"/>
      <c r="M180" s="145">
        <f>SUM(M172:M179)</f>
        <v>0</v>
      </c>
      <c r="N180" s="139"/>
    </row>
    <row r="183" spans="1:14" x14ac:dyDescent="0.3">
      <c r="A183" s="172" t="s">
        <v>0</v>
      </c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"/>
      <c r="N183" s="2"/>
    </row>
    <row r="184" spans="1:14" x14ac:dyDescent="0.3">
      <c r="A184" s="1" t="s">
        <v>1</v>
      </c>
      <c r="B184" s="2" t="s">
        <v>127</v>
      </c>
      <c r="J184" s="1" t="s">
        <v>3</v>
      </c>
      <c r="K184" s="173">
        <f>+K93</f>
        <v>0</v>
      </c>
      <c r="L184" s="173"/>
      <c r="M184" s="173"/>
      <c r="N184" s="6"/>
    </row>
    <row r="185" spans="1:14" x14ac:dyDescent="0.3">
      <c r="A185" s="174"/>
      <c r="B185" s="175"/>
      <c r="C185" s="176"/>
      <c r="D185" s="169" t="s">
        <v>6</v>
      </c>
      <c r="E185" s="170"/>
      <c r="F185" s="171"/>
      <c r="G185" s="7" t="s">
        <v>7</v>
      </c>
      <c r="H185" s="7" t="s">
        <v>7</v>
      </c>
      <c r="I185" s="7" t="s">
        <v>8</v>
      </c>
      <c r="J185" s="8" t="s">
        <v>9</v>
      </c>
      <c r="K185" s="7" t="s">
        <v>10</v>
      </c>
      <c r="L185" s="9"/>
      <c r="M185" s="7" t="s">
        <v>11</v>
      </c>
      <c r="N185" s="7" t="s">
        <v>12</v>
      </c>
    </row>
    <row r="186" spans="1:14" x14ac:dyDescent="0.3">
      <c r="A186" s="12" t="s">
        <v>16</v>
      </c>
      <c r="B186" s="7" t="s">
        <v>17</v>
      </c>
      <c r="C186" s="13" t="s">
        <v>18</v>
      </c>
      <c r="D186" s="7">
        <v>1</v>
      </c>
      <c r="E186" s="7">
        <v>2</v>
      </c>
      <c r="F186" s="14" t="s">
        <v>19</v>
      </c>
      <c r="G186" s="7" t="s">
        <v>20</v>
      </c>
      <c r="H186" s="7" t="s">
        <v>20</v>
      </c>
      <c r="I186" s="7"/>
      <c r="J186" s="7" t="s">
        <v>20</v>
      </c>
      <c r="K186" s="7" t="s">
        <v>21</v>
      </c>
      <c r="L186" s="7" t="s">
        <v>22</v>
      </c>
      <c r="M186" s="7" t="s">
        <v>23</v>
      </c>
      <c r="N186" s="7" t="s">
        <v>22</v>
      </c>
    </row>
    <row r="187" spans="1:14" x14ac:dyDescent="0.3">
      <c r="A187" s="16" t="s">
        <v>35</v>
      </c>
      <c r="B187" s="17" t="s">
        <v>36</v>
      </c>
      <c r="C187" s="17">
        <v>72</v>
      </c>
      <c r="D187" s="29"/>
      <c r="E187" s="29"/>
      <c r="F187" s="30">
        <f>+(E187+D187)/C187</f>
        <v>0</v>
      </c>
      <c r="G187" s="32"/>
      <c r="H187" s="32"/>
      <c r="I187" s="32"/>
      <c r="J187" s="34">
        <f>+D187+E187-G187-H187-I187</f>
        <v>0</v>
      </c>
      <c r="K187" s="31">
        <f>+K96</f>
        <v>381.13</v>
      </c>
      <c r="L187" s="24">
        <f t="shared" ref="L187:L248" si="31">+J187*K187</f>
        <v>0</v>
      </c>
      <c r="M187" s="24"/>
      <c r="N187" s="24">
        <f>+K187*I187</f>
        <v>0</v>
      </c>
    </row>
    <row r="188" spans="1:14" x14ac:dyDescent="0.3">
      <c r="A188" s="16" t="s">
        <v>37</v>
      </c>
      <c r="B188" s="17" t="s">
        <v>38</v>
      </c>
      <c r="C188" s="17">
        <v>36</v>
      </c>
      <c r="D188" s="29"/>
      <c r="E188" s="29"/>
      <c r="F188" s="30">
        <f t="shared" ref="F188:F248" si="32">+(E188+D188)/C188</f>
        <v>0</v>
      </c>
      <c r="G188" s="32"/>
      <c r="H188" s="32"/>
      <c r="I188" s="32"/>
      <c r="J188" s="34">
        <f t="shared" ref="J188:J248" si="33">+D188+E188-G188-H188-I188</f>
        <v>0</v>
      </c>
      <c r="K188" s="31">
        <f t="shared" ref="K188:K248" si="34">+K97</f>
        <v>741.2</v>
      </c>
      <c r="L188" s="24">
        <f t="shared" si="31"/>
        <v>0</v>
      </c>
      <c r="M188" s="24"/>
      <c r="N188" s="24">
        <f t="shared" ref="N188:N248" si="35">+K188*I188</f>
        <v>0</v>
      </c>
    </row>
    <row r="189" spans="1:14" x14ac:dyDescent="0.3">
      <c r="A189" s="16" t="s">
        <v>39</v>
      </c>
      <c r="B189" s="17" t="s">
        <v>40</v>
      </c>
      <c r="C189" s="17">
        <v>18</v>
      </c>
      <c r="D189" s="29"/>
      <c r="E189" s="29"/>
      <c r="F189" s="30">
        <f t="shared" si="32"/>
        <v>0</v>
      </c>
      <c r="G189" s="32"/>
      <c r="H189" s="32"/>
      <c r="I189" s="32"/>
      <c r="J189" s="12">
        <f t="shared" si="33"/>
        <v>0</v>
      </c>
      <c r="K189" s="31">
        <f t="shared" si="34"/>
        <v>1263.5999999999999</v>
      </c>
      <c r="L189" s="37">
        <f t="shared" si="31"/>
        <v>0</v>
      </c>
      <c r="M189" s="37"/>
      <c r="N189" s="37">
        <f t="shared" si="35"/>
        <v>0</v>
      </c>
    </row>
    <row r="190" spans="1:14" x14ac:dyDescent="0.3">
      <c r="A190" s="16" t="s">
        <v>41</v>
      </c>
      <c r="B190" s="17" t="s">
        <v>42</v>
      </c>
      <c r="C190" s="17">
        <v>10</v>
      </c>
      <c r="D190" s="29"/>
      <c r="E190" s="29"/>
      <c r="F190" s="30">
        <f t="shared" si="32"/>
        <v>0</v>
      </c>
      <c r="G190" s="32"/>
      <c r="H190" s="32"/>
      <c r="I190" s="32"/>
      <c r="J190" s="34">
        <f t="shared" si="33"/>
        <v>0</v>
      </c>
      <c r="K190" s="31">
        <f t="shared" si="34"/>
        <v>2059.1999999999998</v>
      </c>
      <c r="L190" s="24">
        <f t="shared" si="31"/>
        <v>0</v>
      </c>
      <c r="M190" s="24"/>
      <c r="N190" s="24">
        <f t="shared" si="35"/>
        <v>0</v>
      </c>
    </row>
    <row r="191" spans="1:14" x14ac:dyDescent="0.3">
      <c r="A191" s="16" t="s">
        <v>43</v>
      </c>
      <c r="B191" s="17" t="s">
        <v>36</v>
      </c>
      <c r="C191" s="17">
        <v>72</v>
      </c>
      <c r="D191" s="29"/>
      <c r="E191" s="29"/>
      <c r="F191" s="30">
        <f t="shared" si="32"/>
        <v>0</v>
      </c>
      <c r="G191" s="32"/>
      <c r="H191" s="32"/>
      <c r="I191" s="32"/>
      <c r="J191" s="34">
        <f t="shared" si="33"/>
        <v>0</v>
      </c>
      <c r="K191" s="31">
        <f t="shared" si="34"/>
        <v>409.5</v>
      </c>
      <c r="L191" s="24">
        <f t="shared" si="31"/>
        <v>0</v>
      </c>
      <c r="M191" s="24"/>
      <c r="N191" s="24">
        <f t="shared" si="35"/>
        <v>0</v>
      </c>
    </row>
    <row r="192" spans="1:14" x14ac:dyDescent="0.3">
      <c r="A192" s="16" t="s">
        <v>44</v>
      </c>
      <c r="B192" s="17" t="s">
        <v>38</v>
      </c>
      <c r="C192" s="17">
        <v>36</v>
      </c>
      <c r="D192" s="29"/>
      <c r="E192" s="29"/>
      <c r="F192" s="30">
        <f t="shared" si="32"/>
        <v>0</v>
      </c>
      <c r="G192" s="32"/>
      <c r="H192" s="32"/>
      <c r="I192" s="32"/>
      <c r="J192" s="34">
        <f t="shared" si="33"/>
        <v>0</v>
      </c>
      <c r="K192" s="31">
        <f t="shared" si="34"/>
        <v>803.79</v>
      </c>
      <c r="L192" s="24">
        <f t="shared" si="31"/>
        <v>0</v>
      </c>
      <c r="M192" s="24"/>
      <c r="N192" s="24">
        <f t="shared" si="35"/>
        <v>0</v>
      </c>
    </row>
    <row r="193" spans="1:14" x14ac:dyDescent="0.3">
      <c r="A193" s="16" t="s">
        <v>45</v>
      </c>
      <c r="B193" s="17" t="s">
        <v>36</v>
      </c>
      <c r="C193" s="17">
        <v>72</v>
      </c>
      <c r="D193" s="29"/>
      <c r="E193" s="29"/>
      <c r="F193" s="30">
        <f t="shared" si="32"/>
        <v>0</v>
      </c>
      <c r="G193" s="32"/>
      <c r="H193" s="32"/>
      <c r="I193" s="32"/>
      <c r="J193" s="34">
        <f t="shared" si="33"/>
        <v>0</v>
      </c>
      <c r="K193" s="31">
        <f t="shared" si="34"/>
        <v>409.5</v>
      </c>
      <c r="L193" s="24">
        <f t="shared" si="31"/>
        <v>0</v>
      </c>
      <c r="M193" s="24"/>
      <c r="N193" s="24">
        <f t="shared" si="35"/>
        <v>0</v>
      </c>
    </row>
    <row r="194" spans="1:14" x14ac:dyDescent="0.3">
      <c r="A194" s="16" t="s">
        <v>46</v>
      </c>
      <c r="B194" s="17" t="s">
        <v>38</v>
      </c>
      <c r="C194" s="17">
        <v>36</v>
      </c>
      <c r="D194" s="29"/>
      <c r="E194" s="29"/>
      <c r="F194" s="30">
        <f t="shared" si="32"/>
        <v>0</v>
      </c>
      <c r="G194" s="32"/>
      <c r="H194" s="32"/>
      <c r="I194" s="32"/>
      <c r="J194" s="34">
        <f t="shared" si="33"/>
        <v>0</v>
      </c>
      <c r="K194" s="31">
        <f t="shared" si="34"/>
        <v>803.79</v>
      </c>
      <c r="L194" s="24">
        <f t="shared" si="31"/>
        <v>0</v>
      </c>
      <c r="M194" s="24"/>
      <c r="N194" s="24">
        <f t="shared" si="35"/>
        <v>0</v>
      </c>
    </row>
    <row r="195" spans="1:14" x14ac:dyDescent="0.3">
      <c r="A195" s="16" t="s">
        <v>47</v>
      </c>
      <c r="B195" s="17" t="s">
        <v>48</v>
      </c>
      <c r="C195" s="17">
        <v>8</v>
      </c>
      <c r="D195" s="29"/>
      <c r="E195" s="29"/>
      <c r="F195" s="30">
        <f t="shared" si="32"/>
        <v>0</v>
      </c>
      <c r="G195" s="32"/>
      <c r="H195" s="32"/>
      <c r="I195" s="32"/>
      <c r="J195" s="34">
        <f t="shared" si="33"/>
        <v>0</v>
      </c>
      <c r="K195" s="31">
        <f t="shared" si="34"/>
        <v>2767.05</v>
      </c>
      <c r="L195" s="24">
        <f t="shared" si="31"/>
        <v>0</v>
      </c>
      <c r="M195" s="24"/>
      <c r="N195" s="24">
        <f t="shared" si="35"/>
        <v>0</v>
      </c>
    </row>
    <row r="196" spans="1:14" x14ac:dyDescent="0.3">
      <c r="A196" s="35" t="s">
        <v>49</v>
      </c>
      <c r="B196" s="17" t="s">
        <v>50</v>
      </c>
      <c r="C196" s="38">
        <v>72</v>
      </c>
      <c r="D196" s="29"/>
      <c r="E196" s="29"/>
      <c r="F196" s="30">
        <f t="shared" si="32"/>
        <v>0</v>
      </c>
      <c r="G196" s="32"/>
      <c r="H196" s="32"/>
      <c r="I196" s="32"/>
      <c r="J196" s="12">
        <f t="shared" si="33"/>
        <v>0</v>
      </c>
      <c r="K196" s="31">
        <f t="shared" si="34"/>
        <v>444.6</v>
      </c>
      <c r="L196" s="37">
        <f t="shared" si="31"/>
        <v>0</v>
      </c>
      <c r="M196" s="37"/>
      <c r="N196" s="37">
        <f t="shared" si="35"/>
        <v>0</v>
      </c>
    </row>
    <row r="197" spans="1:14" x14ac:dyDescent="0.3">
      <c r="A197" s="16" t="s">
        <v>51</v>
      </c>
      <c r="B197" s="17" t="s">
        <v>52</v>
      </c>
      <c r="C197" s="17">
        <v>36</v>
      </c>
      <c r="D197" s="29"/>
      <c r="E197" s="29"/>
      <c r="F197" s="30">
        <f t="shared" si="32"/>
        <v>0</v>
      </c>
      <c r="G197" s="32"/>
      <c r="H197" s="32"/>
      <c r="I197" s="32"/>
      <c r="J197" s="34">
        <f t="shared" si="33"/>
        <v>0</v>
      </c>
      <c r="K197" s="31">
        <f t="shared" si="34"/>
        <v>868.73</v>
      </c>
      <c r="L197" s="24">
        <f t="shared" si="31"/>
        <v>0</v>
      </c>
      <c r="M197" s="24"/>
      <c r="N197" s="24">
        <f t="shared" si="35"/>
        <v>0</v>
      </c>
    </row>
    <row r="198" spans="1:14" x14ac:dyDescent="0.3">
      <c r="A198" s="16" t="s">
        <v>53</v>
      </c>
      <c r="B198" s="17" t="s">
        <v>48</v>
      </c>
      <c r="C198" s="17">
        <v>8</v>
      </c>
      <c r="D198" s="29"/>
      <c r="E198" s="29"/>
      <c r="F198" s="30">
        <f t="shared" si="32"/>
        <v>0</v>
      </c>
      <c r="G198" s="32"/>
      <c r="H198" s="32"/>
      <c r="I198" s="32"/>
      <c r="J198" s="34">
        <f t="shared" si="33"/>
        <v>0</v>
      </c>
      <c r="K198" s="31">
        <f t="shared" si="34"/>
        <v>2416.0500000000002</v>
      </c>
      <c r="L198" s="24">
        <f t="shared" si="31"/>
        <v>0</v>
      </c>
      <c r="M198" s="24"/>
      <c r="N198" s="24">
        <f t="shared" si="35"/>
        <v>0</v>
      </c>
    </row>
    <row r="199" spans="1:14" x14ac:dyDescent="0.3">
      <c r="A199" s="16" t="s">
        <v>54</v>
      </c>
      <c r="B199" s="17" t="s">
        <v>50</v>
      </c>
      <c r="C199" s="17">
        <v>72</v>
      </c>
      <c r="D199" s="29"/>
      <c r="E199" s="29"/>
      <c r="F199" s="30">
        <f t="shared" si="32"/>
        <v>0</v>
      </c>
      <c r="G199" s="32"/>
      <c r="H199" s="32"/>
      <c r="I199" s="32"/>
      <c r="J199" s="34">
        <f t="shared" si="33"/>
        <v>0</v>
      </c>
      <c r="K199" s="31">
        <f t="shared" si="34"/>
        <v>377.33</v>
      </c>
      <c r="L199" s="24">
        <f t="shared" si="31"/>
        <v>0</v>
      </c>
      <c r="M199" s="24"/>
      <c r="N199" s="24">
        <f t="shared" si="35"/>
        <v>0</v>
      </c>
    </row>
    <row r="200" spans="1:14" x14ac:dyDescent="0.3">
      <c r="A200" s="16" t="s">
        <v>55</v>
      </c>
      <c r="B200" s="17" t="s">
        <v>56</v>
      </c>
      <c r="C200" s="17">
        <v>15</v>
      </c>
      <c r="D200" s="44"/>
      <c r="E200" s="44"/>
      <c r="F200" s="30">
        <f t="shared" si="32"/>
        <v>0</v>
      </c>
      <c r="G200" s="11"/>
      <c r="H200" s="11"/>
      <c r="I200" s="11"/>
      <c r="J200" s="12">
        <f t="shared" si="33"/>
        <v>0</v>
      </c>
      <c r="K200" s="45">
        <f t="shared" si="34"/>
        <v>1158.3</v>
      </c>
      <c r="L200" s="37">
        <f t="shared" si="31"/>
        <v>0</v>
      </c>
      <c r="M200" s="37"/>
      <c r="N200" s="37">
        <f t="shared" si="35"/>
        <v>0</v>
      </c>
    </row>
    <row r="201" spans="1:14" x14ac:dyDescent="0.3">
      <c r="A201" s="16" t="s">
        <v>57</v>
      </c>
      <c r="B201" s="17" t="s">
        <v>50</v>
      </c>
      <c r="C201" s="17">
        <v>72</v>
      </c>
      <c r="D201" s="29"/>
      <c r="E201" s="29"/>
      <c r="F201" s="30">
        <f t="shared" si="32"/>
        <v>0</v>
      </c>
      <c r="G201" s="32"/>
      <c r="H201" s="32"/>
      <c r="I201" s="32"/>
      <c r="J201" s="34">
        <f t="shared" si="33"/>
        <v>0</v>
      </c>
      <c r="K201" s="31">
        <f t="shared" si="34"/>
        <v>424.13</v>
      </c>
      <c r="L201" s="24">
        <f t="shared" si="31"/>
        <v>0</v>
      </c>
      <c r="M201" s="24"/>
      <c r="N201" s="24">
        <f t="shared" si="35"/>
        <v>0</v>
      </c>
    </row>
    <row r="202" spans="1:14" x14ac:dyDescent="0.3">
      <c r="A202" s="16" t="s">
        <v>58</v>
      </c>
      <c r="B202" s="17" t="s">
        <v>59</v>
      </c>
      <c r="C202" s="17">
        <v>15</v>
      </c>
      <c r="D202" s="29"/>
      <c r="E202" s="29"/>
      <c r="F202" s="30">
        <f t="shared" si="32"/>
        <v>0</v>
      </c>
      <c r="G202" s="32"/>
      <c r="H202" s="32"/>
      <c r="I202" s="32"/>
      <c r="J202" s="34">
        <f t="shared" si="33"/>
        <v>0</v>
      </c>
      <c r="K202" s="31">
        <f t="shared" si="34"/>
        <v>1199.25</v>
      </c>
      <c r="L202" s="24">
        <f t="shared" si="31"/>
        <v>0</v>
      </c>
      <c r="M202" s="24"/>
      <c r="N202" s="24">
        <f t="shared" si="35"/>
        <v>0</v>
      </c>
    </row>
    <row r="203" spans="1:14" x14ac:dyDescent="0.3">
      <c r="A203" s="16" t="s">
        <v>60</v>
      </c>
      <c r="B203" s="17" t="s">
        <v>50</v>
      </c>
      <c r="C203" s="17">
        <v>72</v>
      </c>
      <c r="D203" s="29"/>
      <c r="E203" s="29"/>
      <c r="F203" s="30">
        <f t="shared" si="32"/>
        <v>0</v>
      </c>
      <c r="G203" s="32"/>
      <c r="H203" s="32"/>
      <c r="I203" s="32"/>
      <c r="J203" s="34">
        <f t="shared" si="33"/>
        <v>0</v>
      </c>
      <c r="K203" s="31">
        <f t="shared" si="34"/>
        <v>381.13</v>
      </c>
      <c r="L203" s="24">
        <f t="shared" si="31"/>
        <v>0</v>
      </c>
      <c r="M203" s="24"/>
      <c r="N203" s="24">
        <f t="shared" si="35"/>
        <v>0</v>
      </c>
    </row>
    <row r="204" spans="1:14" x14ac:dyDescent="0.3">
      <c r="A204" s="16" t="s">
        <v>61</v>
      </c>
      <c r="B204" s="17" t="s">
        <v>50</v>
      </c>
      <c r="C204" s="38">
        <v>72</v>
      </c>
      <c r="D204" s="44"/>
      <c r="E204" s="44"/>
      <c r="F204" s="30">
        <f t="shared" si="32"/>
        <v>0</v>
      </c>
      <c r="G204" s="11"/>
      <c r="H204" s="11"/>
      <c r="I204" s="11"/>
      <c r="J204" s="12">
        <f t="shared" si="33"/>
        <v>0</v>
      </c>
      <c r="K204" s="31">
        <f t="shared" si="34"/>
        <v>424.13</v>
      </c>
      <c r="L204" s="37">
        <f t="shared" si="31"/>
        <v>0</v>
      </c>
      <c r="M204" s="37"/>
      <c r="N204" s="37">
        <f t="shared" si="35"/>
        <v>0</v>
      </c>
    </row>
    <row r="205" spans="1:14" x14ac:dyDescent="0.3">
      <c r="A205" s="35" t="s">
        <v>62</v>
      </c>
      <c r="B205" s="17" t="s">
        <v>50</v>
      </c>
      <c r="C205" s="38">
        <v>72</v>
      </c>
      <c r="D205" s="44"/>
      <c r="E205" s="44"/>
      <c r="F205" s="30">
        <f t="shared" si="32"/>
        <v>0</v>
      </c>
      <c r="G205" s="11"/>
      <c r="H205" s="11"/>
      <c r="I205" s="11"/>
      <c r="J205" s="12">
        <f t="shared" si="33"/>
        <v>0</v>
      </c>
      <c r="K205" s="31">
        <f t="shared" si="34"/>
        <v>330.23</v>
      </c>
      <c r="L205" s="37">
        <f t="shared" si="31"/>
        <v>0</v>
      </c>
      <c r="M205" s="37"/>
      <c r="N205" s="37">
        <f t="shared" si="35"/>
        <v>0</v>
      </c>
    </row>
    <row r="206" spans="1:14" x14ac:dyDescent="0.3">
      <c r="A206" s="35" t="s">
        <v>63</v>
      </c>
      <c r="B206" s="17" t="s">
        <v>50</v>
      </c>
      <c r="C206" s="38">
        <v>72</v>
      </c>
      <c r="D206" s="44"/>
      <c r="E206" s="44"/>
      <c r="F206" s="30">
        <f t="shared" si="32"/>
        <v>0</v>
      </c>
      <c r="G206" s="11"/>
      <c r="H206" s="11"/>
      <c r="I206" s="11"/>
      <c r="J206" s="12">
        <f t="shared" si="33"/>
        <v>0</v>
      </c>
      <c r="K206" s="31">
        <f t="shared" si="34"/>
        <v>424.13</v>
      </c>
      <c r="L206" s="37">
        <f t="shared" si="31"/>
        <v>0</v>
      </c>
      <c r="M206" s="37"/>
      <c r="N206" s="37">
        <f t="shared" si="35"/>
        <v>0</v>
      </c>
    </row>
    <row r="207" spans="1:14" x14ac:dyDescent="0.3">
      <c r="A207" s="35" t="s">
        <v>64</v>
      </c>
      <c r="B207" s="17" t="s">
        <v>65</v>
      </c>
      <c r="C207" s="38">
        <v>72</v>
      </c>
      <c r="D207" s="44"/>
      <c r="E207" s="44"/>
      <c r="F207" s="30">
        <f t="shared" si="32"/>
        <v>0</v>
      </c>
      <c r="G207" s="11"/>
      <c r="H207" s="11"/>
      <c r="I207" s="11"/>
      <c r="J207" s="12">
        <f t="shared" si="33"/>
        <v>0</v>
      </c>
      <c r="K207" s="31">
        <f t="shared" si="34"/>
        <v>389.61</v>
      </c>
      <c r="L207" s="37">
        <f t="shared" si="31"/>
        <v>0</v>
      </c>
      <c r="M207" s="37"/>
      <c r="N207" s="37">
        <f t="shared" si="35"/>
        <v>0</v>
      </c>
    </row>
    <row r="208" spans="1:14" x14ac:dyDescent="0.3">
      <c r="A208" s="35" t="s">
        <v>66</v>
      </c>
      <c r="B208" s="17" t="s">
        <v>65</v>
      </c>
      <c r="C208" s="38">
        <v>72</v>
      </c>
      <c r="D208" s="44"/>
      <c r="E208" s="44"/>
      <c r="F208" s="30">
        <f t="shared" si="32"/>
        <v>0</v>
      </c>
      <c r="G208" s="11"/>
      <c r="H208" s="11"/>
      <c r="I208" s="11"/>
      <c r="J208" s="12">
        <f t="shared" si="33"/>
        <v>0</v>
      </c>
      <c r="K208" s="31">
        <f t="shared" si="34"/>
        <v>389.61</v>
      </c>
      <c r="L208" s="37">
        <f t="shared" si="31"/>
        <v>0</v>
      </c>
      <c r="M208" s="37"/>
      <c r="N208" s="37">
        <f t="shared" si="35"/>
        <v>0</v>
      </c>
    </row>
    <row r="209" spans="1:14" x14ac:dyDescent="0.3">
      <c r="A209" s="47" t="s">
        <v>67</v>
      </c>
      <c r="B209" s="48" t="s">
        <v>59</v>
      </c>
      <c r="C209" s="49">
        <v>25</v>
      </c>
      <c r="D209" s="44"/>
      <c r="E209" s="44"/>
      <c r="F209" s="30">
        <f t="shared" si="32"/>
        <v>0</v>
      </c>
      <c r="G209" s="11"/>
      <c r="H209" s="11"/>
      <c r="I209" s="11"/>
      <c r="J209" s="12">
        <f t="shared" si="33"/>
        <v>0</v>
      </c>
      <c r="K209" s="31">
        <f t="shared" si="34"/>
        <v>169.65</v>
      </c>
      <c r="L209" s="37">
        <f t="shared" si="31"/>
        <v>0</v>
      </c>
      <c r="M209" s="37"/>
      <c r="N209" s="37">
        <f t="shared" si="35"/>
        <v>0</v>
      </c>
    </row>
    <row r="210" spans="1:14" x14ac:dyDescent="0.3">
      <c r="A210" s="47" t="s">
        <v>68</v>
      </c>
      <c r="B210" s="48" t="s">
        <v>42</v>
      </c>
      <c r="C210" s="49">
        <v>50</v>
      </c>
      <c r="D210" s="44"/>
      <c r="E210" s="44"/>
      <c r="F210" s="30">
        <f t="shared" si="32"/>
        <v>0</v>
      </c>
      <c r="G210" s="11"/>
      <c r="H210" s="11"/>
      <c r="I210" s="11"/>
      <c r="J210" s="12">
        <f t="shared" si="33"/>
        <v>0</v>
      </c>
      <c r="K210" s="31">
        <f t="shared" si="34"/>
        <v>88.92</v>
      </c>
      <c r="L210" s="37">
        <f t="shared" si="31"/>
        <v>0</v>
      </c>
      <c r="M210" s="37"/>
      <c r="N210" s="37">
        <f t="shared" si="35"/>
        <v>0</v>
      </c>
    </row>
    <row r="211" spans="1:14" x14ac:dyDescent="0.3">
      <c r="A211" s="47" t="s">
        <v>69</v>
      </c>
      <c r="B211" s="48" t="s">
        <v>52</v>
      </c>
      <c r="C211" s="49">
        <v>12</v>
      </c>
      <c r="D211" s="44"/>
      <c r="E211" s="44"/>
      <c r="F211" s="30">
        <f t="shared" si="32"/>
        <v>0</v>
      </c>
      <c r="G211" s="11"/>
      <c r="H211" s="11"/>
      <c r="I211" s="11"/>
      <c r="J211" s="12">
        <f t="shared" si="33"/>
        <v>0</v>
      </c>
      <c r="K211" s="31">
        <f t="shared" si="34"/>
        <v>123.94</v>
      </c>
      <c r="L211" s="37">
        <f t="shared" si="31"/>
        <v>0</v>
      </c>
      <c r="M211" s="37"/>
      <c r="N211" s="37">
        <f t="shared" si="35"/>
        <v>0</v>
      </c>
    </row>
    <row r="212" spans="1:14" ht="19.5" thickBot="1" x14ac:dyDescent="0.35">
      <c r="A212" s="47" t="s">
        <v>70</v>
      </c>
      <c r="B212" s="48" t="s">
        <v>50</v>
      </c>
      <c r="C212" s="49">
        <v>60</v>
      </c>
      <c r="D212" s="44"/>
      <c r="E212" s="44"/>
      <c r="F212" s="30">
        <f t="shared" si="32"/>
        <v>0</v>
      </c>
      <c r="G212" s="11"/>
      <c r="H212" s="11"/>
      <c r="I212" s="11"/>
      <c r="J212" s="12">
        <f t="shared" si="33"/>
        <v>0</v>
      </c>
      <c r="K212" s="31">
        <f t="shared" si="34"/>
        <v>67.180000000000007</v>
      </c>
      <c r="L212" s="37">
        <f t="shared" si="31"/>
        <v>0</v>
      </c>
      <c r="M212" s="37"/>
      <c r="N212" s="37">
        <f t="shared" si="35"/>
        <v>0</v>
      </c>
    </row>
    <row r="213" spans="1:14" ht="19.5" thickBot="1" x14ac:dyDescent="0.35">
      <c r="A213" s="56" t="s">
        <v>71</v>
      </c>
      <c r="B213" s="57" t="s">
        <v>50</v>
      </c>
      <c r="C213" s="58">
        <v>60</v>
      </c>
      <c r="D213" s="44"/>
      <c r="E213" s="44"/>
      <c r="F213" s="30">
        <f t="shared" si="32"/>
        <v>0</v>
      </c>
      <c r="G213" s="11"/>
      <c r="H213" s="11"/>
      <c r="I213" s="11"/>
      <c r="J213" s="12">
        <f t="shared" si="33"/>
        <v>0</v>
      </c>
      <c r="K213" s="31">
        <f t="shared" si="34"/>
        <v>67.180000000000007</v>
      </c>
      <c r="L213" s="37">
        <f t="shared" si="31"/>
        <v>0</v>
      </c>
      <c r="M213" s="37"/>
      <c r="N213" s="37">
        <f t="shared" si="35"/>
        <v>0</v>
      </c>
    </row>
    <row r="214" spans="1:14" ht="19.5" thickBot="1" x14ac:dyDescent="0.35">
      <c r="A214" s="56" t="s">
        <v>72</v>
      </c>
      <c r="B214" s="57" t="s">
        <v>50</v>
      </c>
      <c r="C214" s="58">
        <v>60</v>
      </c>
      <c r="D214" s="44"/>
      <c r="E214" s="44"/>
      <c r="F214" s="30">
        <f t="shared" si="32"/>
        <v>0</v>
      </c>
      <c r="G214" s="11"/>
      <c r="H214" s="11"/>
      <c r="I214" s="11"/>
      <c r="J214" s="12">
        <f t="shared" si="33"/>
        <v>0</v>
      </c>
      <c r="K214" s="31">
        <f t="shared" si="34"/>
        <v>67.180000000000007</v>
      </c>
      <c r="L214" s="37">
        <f t="shared" si="31"/>
        <v>0</v>
      </c>
      <c r="M214" s="37"/>
      <c r="N214" s="37">
        <f t="shared" si="35"/>
        <v>0</v>
      </c>
    </row>
    <row r="215" spans="1:14" ht="19.5" thickBot="1" x14ac:dyDescent="0.35">
      <c r="A215" s="56" t="s">
        <v>73</v>
      </c>
      <c r="B215" s="57" t="s">
        <v>74</v>
      </c>
      <c r="C215" s="58">
        <v>150</v>
      </c>
      <c r="D215" s="44"/>
      <c r="E215" s="44"/>
      <c r="F215" s="30">
        <f t="shared" si="32"/>
        <v>0</v>
      </c>
      <c r="G215" s="11"/>
      <c r="H215" s="11"/>
      <c r="I215" s="11"/>
      <c r="J215" s="12">
        <f t="shared" si="33"/>
        <v>0</v>
      </c>
      <c r="K215" s="31">
        <f t="shared" si="34"/>
        <v>21.06</v>
      </c>
      <c r="L215" s="37">
        <f t="shared" si="31"/>
        <v>0</v>
      </c>
      <c r="M215" s="37"/>
      <c r="N215" s="37">
        <f t="shared" si="35"/>
        <v>0</v>
      </c>
    </row>
    <row r="216" spans="1:14" ht="19.5" thickBot="1" x14ac:dyDescent="0.35">
      <c r="A216" s="66" t="s">
        <v>75</v>
      </c>
      <c r="B216" s="67" t="s">
        <v>76</v>
      </c>
      <c r="C216" s="68">
        <v>120</v>
      </c>
      <c r="D216" s="44"/>
      <c r="E216" s="44"/>
      <c r="F216" s="30">
        <f t="shared" si="32"/>
        <v>0</v>
      </c>
      <c r="G216" s="11"/>
      <c r="H216" s="11"/>
      <c r="I216" s="11"/>
      <c r="J216" s="12">
        <f t="shared" si="33"/>
        <v>0</v>
      </c>
      <c r="K216" s="31">
        <f t="shared" si="34"/>
        <v>78.98</v>
      </c>
      <c r="L216" s="37">
        <f t="shared" si="31"/>
        <v>0</v>
      </c>
      <c r="M216" s="37"/>
      <c r="N216" s="37">
        <f t="shared" si="35"/>
        <v>0</v>
      </c>
    </row>
    <row r="217" spans="1:14" ht="19.5" thickBot="1" x14ac:dyDescent="0.35">
      <c r="A217" s="66" t="s">
        <v>77</v>
      </c>
      <c r="B217" s="67" t="s">
        <v>78</v>
      </c>
      <c r="C217" s="68">
        <v>60</v>
      </c>
      <c r="D217" s="44"/>
      <c r="E217" s="44"/>
      <c r="F217" s="30">
        <f t="shared" si="32"/>
        <v>0</v>
      </c>
      <c r="G217" s="11"/>
      <c r="H217" s="11"/>
      <c r="I217" s="11"/>
      <c r="J217" s="12">
        <f t="shared" si="33"/>
        <v>0</v>
      </c>
      <c r="K217" s="31">
        <f t="shared" si="34"/>
        <v>154.44</v>
      </c>
      <c r="L217" s="37">
        <f t="shared" si="31"/>
        <v>0</v>
      </c>
      <c r="M217" s="37"/>
      <c r="N217" s="37">
        <f t="shared" si="35"/>
        <v>0</v>
      </c>
    </row>
    <row r="218" spans="1:14" ht="19.5" thickBot="1" x14ac:dyDescent="0.35">
      <c r="A218" s="66" t="s">
        <v>79</v>
      </c>
      <c r="B218" s="67" t="s">
        <v>50</v>
      </c>
      <c r="C218" s="68">
        <v>30</v>
      </c>
      <c r="D218" s="44"/>
      <c r="E218" s="44"/>
      <c r="F218" s="30">
        <f t="shared" si="32"/>
        <v>0</v>
      </c>
      <c r="G218" s="11"/>
      <c r="H218" s="11"/>
      <c r="I218" s="11"/>
      <c r="J218" s="12">
        <f t="shared" si="33"/>
        <v>0</v>
      </c>
      <c r="K218" s="31">
        <f t="shared" si="34"/>
        <v>274.95</v>
      </c>
      <c r="L218" s="37">
        <f t="shared" si="31"/>
        <v>0</v>
      </c>
      <c r="M218" s="37"/>
      <c r="N218" s="37">
        <f t="shared" si="35"/>
        <v>0</v>
      </c>
    </row>
    <row r="219" spans="1:14" ht="19.5" thickBot="1" x14ac:dyDescent="0.35">
      <c r="A219" s="66" t="s">
        <v>80</v>
      </c>
      <c r="B219" s="67" t="s">
        <v>59</v>
      </c>
      <c r="C219" s="68">
        <v>12</v>
      </c>
      <c r="D219" s="44"/>
      <c r="E219" s="44"/>
      <c r="F219" s="30">
        <f t="shared" si="32"/>
        <v>0</v>
      </c>
      <c r="G219" s="11"/>
      <c r="H219" s="11"/>
      <c r="I219" s="11"/>
      <c r="J219" s="12">
        <f t="shared" si="33"/>
        <v>0</v>
      </c>
      <c r="K219" s="31">
        <f t="shared" si="34"/>
        <v>1023.75</v>
      </c>
      <c r="L219" s="37">
        <f t="shared" si="31"/>
        <v>0</v>
      </c>
      <c r="M219" s="37"/>
      <c r="N219" s="37">
        <f t="shared" si="35"/>
        <v>0</v>
      </c>
    </row>
    <row r="220" spans="1:14" ht="19.5" thickBot="1" x14ac:dyDescent="0.35">
      <c r="A220" s="76" t="s">
        <v>81</v>
      </c>
      <c r="B220" s="77" t="s">
        <v>82</v>
      </c>
      <c r="C220" s="78">
        <v>18</v>
      </c>
      <c r="D220" s="44"/>
      <c r="E220" s="44"/>
      <c r="F220" s="30">
        <f t="shared" si="32"/>
        <v>0</v>
      </c>
      <c r="G220" s="11"/>
      <c r="H220" s="11"/>
      <c r="I220" s="11"/>
      <c r="J220" s="12">
        <f t="shared" si="33"/>
        <v>0</v>
      </c>
      <c r="K220" s="31">
        <f t="shared" si="34"/>
        <v>558.67999999999995</v>
      </c>
      <c r="L220" s="37">
        <f t="shared" si="31"/>
        <v>0</v>
      </c>
      <c r="M220" s="37"/>
      <c r="N220" s="37">
        <f t="shared" si="35"/>
        <v>0</v>
      </c>
    </row>
    <row r="221" spans="1:14" ht="19.5" thickBot="1" x14ac:dyDescent="0.35">
      <c r="A221" s="76" t="s">
        <v>83</v>
      </c>
      <c r="B221" s="77" t="s">
        <v>59</v>
      </c>
      <c r="C221" s="78">
        <v>12</v>
      </c>
      <c r="D221" s="44"/>
      <c r="E221" s="44"/>
      <c r="F221" s="30">
        <f t="shared" si="32"/>
        <v>0</v>
      </c>
      <c r="G221" s="11"/>
      <c r="H221" s="11"/>
      <c r="I221" s="11"/>
      <c r="J221" s="12">
        <f t="shared" si="33"/>
        <v>0</v>
      </c>
      <c r="K221" s="31">
        <f t="shared" si="34"/>
        <v>1092.2</v>
      </c>
      <c r="L221" s="37">
        <f t="shared" si="31"/>
        <v>0</v>
      </c>
      <c r="M221" s="37"/>
      <c r="N221" s="37">
        <f t="shared" si="35"/>
        <v>0</v>
      </c>
    </row>
    <row r="222" spans="1:14" ht="19.5" thickBot="1" x14ac:dyDescent="0.35">
      <c r="A222" s="76" t="s">
        <v>84</v>
      </c>
      <c r="B222" s="77" t="s">
        <v>85</v>
      </c>
      <c r="C222" s="78">
        <v>4</v>
      </c>
      <c r="D222" s="44"/>
      <c r="E222" s="44"/>
      <c r="F222" s="30">
        <f t="shared" si="32"/>
        <v>0</v>
      </c>
      <c r="G222" s="11"/>
      <c r="H222" s="11"/>
      <c r="I222" s="11"/>
      <c r="J222" s="12">
        <f t="shared" si="33"/>
        <v>0</v>
      </c>
      <c r="K222" s="31">
        <f t="shared" si="34"/>
        <v>2670.53</v>
      </c>
      <c r="L222" s="37">
        <f t="shared" si="31"/>
        <v>0</v>
      </c>
      <c r="M222" s="37"/>
      <c r="N222" s="37">
        <f t="shared" si="35"/>
        <v>0</v>
      </c>
    </row>
    <row r="223" spans="1:14" ht="19.5" thickBot="1" x14ac:dyDescent="0.35">
      <c r="A223" s="86" t="s">
        <v>86</v>
      </c>
      <c r="B223" s="87" t="s">
        <v>87</v>
      </c>
      <c r="C223" s="88">
        <v>48</v>
      </c>
      <c r="D223" s="44"/>
      <c r="E223" s="44"/>
      <c r="F223" s="30">
        <f t="shared" si="32"/>
        <v>0</v>
      </c>
      <c r="G223" s="11"/>
      <c r="H223" s="11"/>
      <c r="I223" s="11"/>
      <c r="J223" s="12">
        <f t="shared" si="33"/>
        <v>0</v>
      </c>
      <c r="K223" s="31">
        <f t="shared" si="34"/>
        <v>46.8</v>
      </c>
      <c r="L223" s="37">
        <f t="shared" si="31"/>
        <v>0</v>
      </c>
      <c r="M223" s="37"/>
      <c r="N223" s="37">
        <f t="shared" si="35"/>
        <v>0</v>
      </c>
    </row>
    <row r="224" spans="1:14" ht="19.5" thickBot="1" x14ac:dyDescent="0.35">
      <c r="A224" s="86" t="s">
        <v>88</v>
      </c>
      <c r="B224" s="87" t="s">
        <v>87</v>
      </c>
      <c r="C224" s="88">
        <v>48</v>
      </c>
      <c r="D224" s="44"/>
      <c r="E224" s="44"/>
      <c r="F224" s="30">
        <f t="shared" si="32"/>
        <v>0</v>
      </c>
      <c r="G224" s="11"/>
      <c r="H224" s="11"/>
      <c r="I224" s="11"/>
      <c r="J224" s="12">
        <f t="shared" si="33"/>
        <v>0</v>
      </c>
      <c r="K224" s="31">
        <f t="shared" si="34"/>
        <v>46.8</v>
      </c>
      <c r="L224" s="37">
        <f t="shared" si="31"/>
        <v>0</v>
      </c>
      <c r="M224" s="37"/>
      <c r="N224" s="37">
        <f t="shared" si="35"/>
        <v>0</v>
      </c>
    </row>
    <row r="225" spans="1:14" x14ac:dyDescent="0.3">
      <c r="A225" s="96" t="s">
        <v>89</v>
      </c>
      <c r="B225" s="97">
        <v>25</v>
      </c>
      <c r="C225" s="97">
        <v>25</v>
      </c>
      <c r="D225" s="44"/>
      <c r="E225" s="44"/>
      <c r="F225" s="30">
        <f t="shared" si="32"/>
        <v>0</v>
      </c>
      <c r="G225" s="11"/>
      <c r="H225" s="11"/>
      <c r="I225" s="11"/>
      <c r="J225" s="12">
        <f t="shared" si="33"/>
        <v>0</v>
      </c>
      <c r="K225" s="31">
        <f t="shared" si="34"/>
        <v>111.25</v>
      </c>
      <c r="L225" s="37">
        <f t="shared" si="31"/>
        <v>0</v>
      </c>
      <c r="M225" s="37"/>
      <c r="N225" s="37">
        <f t="shared" si="35"/>
        <v>0</v>
      </c>
    </row>
    <row r="226" spans="1:14" x14ac:dyDescent="0.3">
      <c r="A226" s="105" t="s">
        <v>90</v>
      </c>
      <c r="B226" s="106">
        <v>10</v>
      </c>
      <c r="C226" s="106">
        <v>10</v>
      </c>
      <c r="D226" s="44"/>
      <c r="E226" s="44"/>
      <c r="F226" s="30">
        <f t="shared" si="32"/>
        <v>0</v>
      </c>
      <c r="G226" s="11"/>
      <c r="H226" s="11"/>
      <c r="I226" s="11"/>
      <c r="J226" s="12">
        <f t="shared" si="33"/>
        <v>0</v>
      </c>
      <c r="K226" s="31">
        <f t="shared" si="34"/>
        <v>1760</v>
      </c>
      <c r="L226" s="37">
        <f t="shared" si="31"/>
        <v>0</v>
      </c>
      <c r="M226" s="37"/>
      <c r="N226" s="37">
        <f t="shared" si="35"/>
        <v>0</v>
      </c>
    </row>
    <row r="227" spans="1:14" x14ac:dyDescent="0.3">
      <c r="A227" s="105" t="s">
        <v>91</v>
      </c>
      <c r="B227" s="106">
        <v>8</v>
      </c>
      <c r="C227" s="106">
        <v>8</v>
      </c>
      <c r="D227" s="44"/>
      <c r="E227" s="44"/>
      <c r="F227" s="30">
        <f t="shared" si="32"/>
        <v>0</v>
      </c>
      <c r="G227" s="11"/>
      <c r="H227" s="11"/>
      <c r="I227" s="11"/>
      <c r="J227" s="12">
        <f t="shared" si="33"/>
        <v>0</v>
      </c>
      <c r="K227" s="31">
        <f t="shared" si="34"/>
        <v>2365</v>
      </c>
      <c r="L227" s="37">
        <f t="shared" si="31"/>
        <v>0</v>
      </c>
      <c r="M227" s="37"/>
      <c r="N227" s="37">
        <f t="shared" si="35"/>
        <v>0</v>
      </c>
    </row>
    <row r="228" spans="1:14" x14ac:dyDescent="0.3">
      <c r="A228" s="105" t="s">
        <v>92</v>
      </c>
      <c r="B228" s="106">
        <v>8</v>
      </c>
      <c r="C228" s="106">
        <v>8</v>
      </c>
      <c r="D228" s="44"/>
      <c r="E228" s="44"/>
      <c r="F228" s="30">
        <f t="shared" si="32"/>
        <v>0</v>
      </c>
      <c r="G228" s="11"/>
      <c r="H228" s="11"/>
      <c r="I228" s="11"/>
      <c r="J228" s="12">
        <f t="shared" si="33"/>
        <v>0</v>
      </c>
      <c r="K228" s="31">
        <f t="shared" si="34"/>
        <v>2065</v>
      </c>
      <c r="L228" s="37">
        <f t="shared" si="31"/>
        <v>0</v>
      </c>
      <c r="M228" s="37"/>
      <c r="N228" s="37">
        <f t="shared" si="35"/>
        <v>0</v>
      </c>
    </row>
    <row r="229" spans="1:14" x14ac:dyDescent="0.3">
      <c r="A229" s="105" t="s">
        <v>93</v>
      </c>
      <c r="B229" s="106">
        <v>15</v>
      </c>
      <c r="C229" s="106">
        <v>15</v>
      </c>
      <c r="D229" s="44"/>
      <c r="E229" s="44"/>
      <c r="F229" s="30">
        <f t="shared" si="32"/>
        <v>0</v>
      </c>
      <c r="G229" s="11"/>
      <c r="H229" s="11"/>
      <c r="I229" s="11"/>
      <c r="J229" s="12">
        <f t="shared" si="33"/>
        <v>0</v>
      </c>
      <c r="K229" s="31">
        <f t="shared" si="34"/>
        <v>990</v>
      </c>
      <c r="L229" s="37">
        <f t="shared" si="31"/>
        <v>0</v>
      </c>
      <c r="M229" s="37"/>
      <c r="N229" s="37">
        <f t="shared" si="35"/>
        <v>0</v>
      </c>
    </row>
    <row r="230" spans="1:14" x14ac:dyDescent="0.3">
      <c r="A230" s="105" t="s">
        <v>94</v>
      </c>
      <c r="B230" s="106">
        <v>15</v>
      </c>
      <c r="C230" s="106">
        <v>15</v>
      </c>
      <c r="D230" s="44"/>
      <c r="E230" s="44"/>
      <c r="F230" s="30">
        <f t="shared" si="32"/>
        <v>0</v>
      </c>
      <c r="G230" s="11"/>
      <c r="H230" s="11"/>
      <c r="I230" s="11"/>
      <c r="J230" s="12">
        <f t="shared" si="33"/>
        <v>0</v>
      </c>
      <c r="K230" s="31">
        <f t="shared" si="34"/>
        <v>1025</v>
      </c>
      <c r="L230" s="37">
        <f t="shared" si="31"/>
        <v>0</v>
      </c>
      <c r="M230" s="37"/>
      <c r="N230" s="37">
        <f t="shared" si="35"/>
        <v>0</v>
      </c>
    </row>
    <row r="231" spans="1:14" x14ac:dyDescent="0.3">
      <c r="A231" s="105" t="s">
        <v>95</v>
      </c>
      <c r="B231" s="106">
        <v>10</v>
      </c>
      <c r="C231" s="106">
        <v>10</v>
      </c>
      <c r="D231" s="44"/>
      <c r="E231" s="44"/>
      <c r="F231" s="30">
        <f t="shared" si="32"/>
        <v>0</v>
      </c>
      <c r="G231" s="11"/>
      <c r="H231" s="11"/>
      <c r="I231" s="11"/>
      <c r="J231" s="12">
        <f t="shared" si="33"/>
        <v>0</v>
      </c>
      <c r="K231" s="31">
        <f t="shared" si="34"/>
        <v>1620</v>
      </c>
      <c r="L231" s="37">
        <f t="shared" si="31"/>
        <v>0</v>
      </c>
      <c r="M231" s="37"/>
      <c r="N231" s="37">
        <f t="shared" si="35"/>
        <v>0</v>
      </c>
    </row>
    <row r="232" spans="1:14" x14ac:dyDescent="0.3">
      <c r="A232" s="105" t="s">
        <v>96</v>
      </c>
      <c r="B232" s="106">
        <v>8</v>
      </c>
      <c r="C232" s="106">
        <v>8</v>
      </c>
      <c r="D232" s="44"/>
      <c r="E232" s="44"/>
      <c r="F232" s="30">
        <f t="shared" si="32"/>
        <v>0</v>
      </c>
      <c r="G232" s="11"/>
      <c r="H232" s="11"/>
      <c r="I232" s="11"/>
      <c r="J232" s="12">
        <f t="shared" si="33"/>
        <v>0</v>
      </c>
      <c r="K232" s="31">
        <f t="shared" si="34"/>
        <v>2130</v>
      </c>
      <c r="L232" s="37">
        <f t="shared" si="31"/>
        <v>0</v>
      </c>
      <c r="M232" s="37"/>
      <c r="N232" s="37">
        <f t="shared" si="35"/>
        <v>0</v>
      </c>
    </row>
    <row r="233" spans="1:14" x14ac:dyDescent="0.3">
      <c r="A233" s="105" t="s">
        <v>97</v>
      </c>
      <c r="B233" s="106">
        <v>15</v>
      </c>
      <c r="C233" s="106">
        <v>15</v>
      </c>
      <c r="D233" s="44"/>
      <c r="E233" s="44"/>
      <c r="F233" s="30">
        <f t="shared" si="32"/>
        <v>0</v>
      </c>
      <c r="G233" s="11"/>
      <c r="H233" s="11"/>
      <c r="I233" s="11"/>
      <c r="J233" s="12">
        <f t="shared" si="33"/>
        <v>0</v>
      </c>
      <c r="K233" s="31">
        <f t="shared" si="34"/>
        <v>880</v>
      </c>
      <c r="L233" s="37">
        <f t="shared" si="31"/>
        <v>0</v>
      </c>
      <c r="M233" s="37"/>
      <c r="N233" s="37">
        <f t="shared" si="35"/>
        <v>0</v>
      </c>
    </row>
    <row r="234" spans="1:14" x14ac:dyDescent="0.3">
      <c r="A234" s="105" t="s">
        <v>98</v>
      </c>
      <c r="B234" s="106">
        <v>15</v>
      </c>
      <c r="C234" s="106">
        <v>15</v>
      </c>
      <c r="D234" s="44"/>
      <c r="E234" s="44"/>
      <c r="F234" s="30">
        <f t="shared" si="32"/>
        <v>0</v>
      </c>
      <c r="G234" s="11"/>
      <c r="H234" s="11"/>
      <c r="I234" s="11"/>
      <c r="J234" s="12">
        <f t="shared" si="33"/>
        <v>0</v>
      </c>
      <c r="K234" s="31">
        <f t="shared" si="34"/>
        <v>915</v>
      </c>
      <c r="L234" s="37">
        <f t="shared" si="31"/>
        <v>0</v>
      </c>
      <c r="M234" s="37"/>
      <c r="N234" s="37">
        <f t="shared" si="35"/>
        <v>0</v>
      </c>
    </row>
    <row r="235" spans="1:14" x14ac:dyDescent="0.3">
      <c r="A235" s="105" t="s">
        <v>99</v>
      </c>
      <c r="B235" s="106">
        <v>3</v>
      </c>
      <c r="C235" s="106">
        <v>3</v>
      </c>
      <c r="D235" s="44"/>
      <c r="E235" s="44"/>
      <c r="F235" s="30">
        <f t="shared" si="32"/>
        <v>0</v>
      </c>
      <c r="G235" s="11"/>
      <c r="H235" s="11"/>
      <c r="I235" s="11"/>
      <c r="J235" s="12">
        <f t="shared" si="33"/>
        <v>0</v>
      </c>
      <c r="K235" s="31">
        <f t="shared" si="34"/>
        <v>1970</v>
      </c>
      <c r="L235" s="37">
        <f t="shared" si="31"/>
        <v>0</v>
      </c>
      <c r="M235" s="37"/>
      <c r="N235" s="37">
        <f t="shared" si="35"/>
        <v>0</v>
      </c>
    </row>
    <row r="236" spans="1:14" x14ac:dyDescent="0.3">
      <c r="A236" s="105" t="s">
        <v>100</v>
      </c>
      <c r="B236" s="106">
        <v>3</v>
      </c>
      <c r="C236" s="106">
        <v>3</v>
      </c>
      <c r="D236" s="44"/>
      <c r="E236" s="44"/>
      <c r="F236" s="30">
        <f t="shared" si="32"/>
        <v>0</v>
      </c>
      <c r="G236" s="11"/>
      <c r="H236" s="11"/>
      <c r="I236" s="11"/>
      <c r="J236" s="12">
        <f t="shared" si="33"/>
        <v>0</v>
      </c>
      <c r="K236" s="31">
        <f t="shared" si="34"/>
        <v>2035</v>
      </c>
      <c r="L236" s="37">
        <f t="shared" si="31"/>
        <v>0</v>
      </c>
      <c r="M236" s="37"/>
      <c r="N236" s="37">
        <f t="shared" si="35"/>
        <v>0</v>
      </c>
    </row>
    <row r="237" spans="1:14" x14ac:dyDescent="0.3">
      <c r="A237" s="105" t="s">
        <v>101</v>
      </c>
      <c r="B237" s="106">
        <v>8</v>
      </c>
      <c r="C237" s="106">
        <v>8</v>
      </c>
      <c r="D237" s="44"/>
      <c r="E237" s="44"/>
      <c r="F237" s="30">
        <f t="shared" si="32"/>
        <v>0</v>
      </c>
      <c r="G237" s="11"/>
      <c r="H237" s="11"/>
      <c r="I237" s="11"/>
      <c r="J237" s="12">
        <f t="shared" si="33"/>
        <v>0</v>
      </c>
      <c r="K237" s="31">
        <f t="shared" si="34"/>
        <v>2120</v>
      </c>
      <c r="L237" s="37">
        <f t="shared" si="31"/>
        <v>0</v>
      </c>
      <c r="M237" s="37"/>
      <c r="N237" s="37">
        <f t="shared" si="35"/>
        <v>0</v>
      </c>
    </row>
    <row r="238" spans="1:14" x14ac:dyDescent="0.3">
      <c r="A238" s="105" t="s">
        <v>102</v>
      </c>
      <c r="B238" s="106">
        <v>10</v>
      </c>
      <c r="C238" s="106">
        <v>10</v>
      </c>
      <c r="D238" s="44"/>
      <c r="E238" s="44"/>
      <c r="F238" s="30">
        <f t="shared" si="32"/>
        <v>0</v>
      </c>
      <c r="G238" s="11"/>
      <c r="H238" s="11"/>
      <c r="I238" s="11"/>
      <c r="J238" s="12">
        <f t="shared" si="33"/>
        <v>0</v>
      </c>
      <c r="K238" s="31">
        <f t="shared" si="34"/>
        <v>1980</v>
      </c>
      <c r="L238" s="37">
        <f t="shared" si="31"/>
        <v>0</v>
      </c>
      <c r="M238" s="37"/>
      <c r="N238" s="37">
        <f t="shared" si="35"/>
        <v>0</v>
      </c>
    </row>
    <row r="239" spans="1:14" x14ac:dyDescent="0.3">
      <c r="A239" s="105" t="s">
        <v>103</v>
      </c>
      <c r="B239" s="106">
        <v>12</v>
      </c>
      <c r="C239" s="106">
        <v>12</v>
      </c>
      <c r="D239" s="44"/>
      <c r="E239" s="44"/>
      <c r="F239" s="30">
        <f t="shared" si="32"/>
        <v>0</v>
      </c>
      <c r="G239" s="11"/>
      <c r="H239" s="11"/>
      <c r="I239" s="11"/>
      <c r="J239" s="12">
        <f t="shared" si="33"/>
        <v>0</v>
      </c>
      <c r="K239" s="31">
        <f t="shared" si="34"/>
        <v>875</v>
      </c>
      <c r="L239" s="37">
        <f t="shared" si="31"/>
        <v>0</v>
      </c>
      <c r="M239" s="37"/>
      <c r="N239" s="37">
        <f t="shared" si="35"/>
        <v>0</v>
      </c>
    </row>
    <row r="240" spans="1:14" ht="19.5" thickBot="1" x14ac:dyDescent="0.35">
      <c r="A240" s="105" t="s">
        <v>104</v>
      </c>
      <c r="B240" s="106">
        <v>3</v>
      </c>
      <c r="C240" s="106">
        <v>3</v>
      </c>
      <c r="D240" s="44"/>
      <c r="E240" s="44"/>
      <c r="F240" s="30">
        <f t="shared" si="32"/>
        <v>0</v>
      </c>
      <c r="G240" s="11"/>
      <c r="H240" s="11"/>
      <c r="I240" s="11"/>
      <c r="J240" s="12">
        <f t="shared" si="33"/>
        <v>0</v>
      </c>
      <c r="K240" s="31">
        <f t="shared" si="34"/>
        <v>2145</v>
      </c>
      <c r="L240" s="37">
        <f t="shared" si="31"/>
        <v>0</v>
      </c>
      <c r="M240" s="37"/>
      <c r="N240" s="37">
        <f t="shared" si="35"/>
        <v>0</v>
      </c>
    </row>
    <row r="241" spans="1:14" ht="19.5" thickBot="1" x14ac:dyDescent="0.35">
      <c r="A241" s="56" t="s">
        <v>105</v>
      </c>
      <c r="B241" s="57" t="s">
        <v>74</v>
      </c>
      <c r="C241" s="58">
        <v>150</v>
      </c>
      <c r="D241" s="44"/>
      <c r="E241" s="44"/>
      <c r="F241" s="30">
        <f t="shared" si="32"/>
        <v>0</v>
      </c>
      <c r="G241" s="11"/>
      <c r="H241" s="11"/>
      <c r="I241" s="11"/>
      <c r="J241" s="12">
        <f t="shared" si="33"/>
        <v>0</v>
      </c>
      <c r="K241" s="31">
        <f t="shared" si="34"/>
        <v>21.06</v>
      </c>
      <c r="L241" s="37">
        <f t="shared" si="31"/>
        <v>0</v>
      </c>
      <c r="M241" s="37"/>
      <c r="N241" s="37">
        <f t="shared" si="35"/>
        <v>0</v>
      </c>
    </row>
    <row r="242" spans="1:14" x14ac:dyDescent="0.3">
      <c r="A242" s="107"/>
      <c r="B242" s="108"/>
      <c r="C242" s="108"/>
      <c r="D242" s="11"/>
      <c r="E242" s="11"/>
      <c r="F242" s="30" t="e">
        <f t="shared" si="32"/>
        <v>#DIV/0!</v>
      </c>
      <c r="G242" s="11"/>
      <c r="H242" s="11"/>
      <c r="I242" s="11"/>
      <c r="J242" s="12">
        <f t="shared" si="33"/>
        <v>0</v>
      </c>
      <c r="K242" s="31">
        <f t="shared" si="34"/>
        <v>116.5</v>
      </c>
      <c r="L242" s="37">
        <f t="shared" si="31"/>
        <v>0</v>
      </c>
      <c r="M242" s="37"/>
      <c r="N242" s="37">
        <f t="shared" si="35"/>
        <v>0</v>
      </c>
    </row>
    <row r="243" spans="1:14" x14ac:dyDescent="0.3">
      <c r="A243" s="107"/>
      <c r="B243" s="108"/>
      <c r="C243" s="108"/>
      <c r="D243" s="11"/>
      <c r="E243" s="11"/>
      <c r="F243" s="30" t="e">
        <f t="shared" si="32"/>
        <v>#DIV/0!</v>
      </c>
      <c r="G243" s="11"/>
      <c r="H243" s="11"/>
      <c r="I243" s="11"/>
      <c r="J243" s="12">
        <f t="shared" si="33"/>
        <v>0</v>
      </c>
      <c r="K243" s="31">
        <f t="shared" si="34"/>
        <v>0</v>
      </c>
      <c r="L243" s="37">
        <f t="shared" si="31"/>
        <v>0</v>
      </c>
      <c r="M243" s="37"/>
      <c r="N243" s="37">
        <f t="shared" si="35"/>
        <v>0</v>
      </c>
    </row>
    <row r="244" spans="1:14" x14ac:dyDescent="0.3">
      <c r="A244" s="107"/>
      <c r="B244" s="108"/>
      <c r="C244" s="108"/>
      <c r="D244" s="11"/>
      <c r="E244" s="11"/>
      <c r="F244" s="30" t="e">
        <f t="shared" si="32"/>
        <v>#DIV/0!</v>
      </c>
      <c r="G244" s="11"/>
      <c r="H244" s="11"/>
      <c r="I244" s="11"/>
      <c r="J244" s="12">
        <f t="shared" si="33"/>
        <v>0</v>
      </c>
      <c r="K244" s="31">
        <f t="shared" si="34"/>
        <v>23</v>
      </c>
      <c r="L244" s="37">
        <f t="shared" si="31"/>
        <v>0</v>
      </c>
      <c r="M244" s="37"/>
      <c r="N244" s="37">
        <f t="shared" si="35"/>
        <v>0</v>
      </c>
    </row>
    <row r="245" spans="1:14" x14ac:dyDescent="0.3">
      <c r="A245" s="107"/>
      <c r="B245" s="108"/>
      <c r="C245" s="108"/>
      <c r="D245" s="11"/>
      <c r="E245" s="11"/>
      <c r="F245" s="30" t="e">
        <f t="shared" si="32"/>
        <v>#DIV/0!</v>
      </c>
      <c r="G245" s="11"/>
      <c r="H245" s="11"/>
      <c r="I245" s="11"/>
      <c r="J245" s="12">
        <f t="shared" si="33"/>
        <v>0</v>
      </c>
      <c r="K245" s="31">
        <f t="shared" si="34"/>
        <v>0</v>
      </c>
      <c r="L245" s="37">
        <f t="shared" si="31"/>
        <v>0</v>
      </c>
      <c r="M245" s="37"/>
      <c r="N245" s="37">
        <f t="shared" si="35"/>
        <v>0</v>
      </c>
    </row>
    <row r="246" spans="1:14" x14ac:dyDescent="0.3">
      <c r="A246" s="11"/>
      <c r="B246" s="10"/>
      <c r="C246" s="10"/>
      <c r="D246" s="11"/>
      <c r="E246" s="11"/>
      <c r="F246" s="30" t="e">
        <f t="shared" si="32"/>
        <v>#DIV/0!</v>
      </c>
      <c r="G246" s="11"/>
      <c r="H246" s="11"/>
      <c r="I246" s="11"/>
      <c r="J246" s="12">
        <f t="shared" si="33"/>
        <v>0</v>
      </c>
      <c r="K246" s="31">
        <f t="shared" si="34"/>
        <v>0</v>
      </c>
      <c r="L246" s="37">
        <f t="shared" si="31"/>
        <v>0</v>
      </c>
      <c r="M246" s="37"/>
      <c r="N246" s="37">
        <f t="shared" si="35"/>
        <v>0</v>
      </c>
    </row>
    <row r="247" spans="1:14" x14ac:dyDescent="0.3">
      <c r="A247" s="11"/>
      <c r="B247" s="10"/>
      <c r="C247" s="10"/>
      <c r="D247" s="11"/>
      <c r="E247" s="11"/>
      <c r="F247" s="30" t="e">
        <f t="shared" si="32"/>
        <v>#DIV/0!</v>
      </c>
      <c r="G247" s="11"/>
      <c r="H247" s="11"/>
      <c r="I247" s="11"/>
      <c r="J247" s="12">
        <f t="shared" si="33"/>
        <v>0</v>
      </c>
      <c r="K247" s="31">
        <f t="shared" si="34"/>
        <v>0</v>
      </c>
      <c r="L247" s="37">
        <f t="shared" si="31"/>
        <v>0</v>
      </c>
      <c r="M247" s="37"/>
      <c r="N247" s="37">
        <f t="shared" si="35"/>
        <v>0</v>
      </c>
    </row>
    <row r="248" spans="1:14" x14ac:dyDescent="0.3">
      <c r="A248" s="11"/>
      <c r="B248" s="10"/>
      <c r="C248" s="10"/>
      <c r="D248" s="11"/>
      <c r="E248" s="11"/>
      <c r="F248" s="30" t="e">
        <f t="shared" si="32"/>
        <v>#DIV/0!</v>
      </c>
      <c r="G248" s="11"/>
      <c r="H248" s="11"/>
      <c r="I248" s="11"/>
      <c r="J248" s="12">
        <f t="shared" si="33"/>
        <v>0</v>
      </c>
      <c r="K248" s="31">
        <f t="shared" si="34"/>
        <v>0</v>
      </c>
      <c r="L248" s="37">
        <f t="shared" si="31"/>
        <v>0</v>
      </c>
      <c r="M248" s="37"/>
      <c r="N248" s="37">
        <f t="shared" si="35"/>
        <v>0</v>
      </c>
    </row>
    <row r="249" spans="1:14" x14ac:dyDescent="0.3">
      <c r="A249" s="11" t="s">
        <v>33</v>
      </c>
      <c r="B249" s="11"/>
      <c r="C249" s="13"/>
      <c r="D249" s="111">
        <f t="shared" ref="D249:J249" si="36">SUM(D187:D248)</f>
        <v>0</v>
      </c>
      <c r="E249" s="111">
        <f t="shared" si="36"/>
        <v>0</v>
      </c>
      <c r="F249" s="111" t="e">
        <f t="shared" si="36"/>
        <v>#DIV/0!</v>
      </c>
      <c r="G249" s="111">
        <f t="shared" si="36"/>
        <v>0</v>
      </c>
      <c r="H249" s="111">
        <f t="shared" si="36"/>
        <v>0</v>
      </c>
      <c r="I249" s="111">
        <f t="shared" si="36"/>
        <v>0</v>
      </c>
      <c r="J249" s="12">
        <f t="shared" si="36"/>
        <v>0</v>
      </c>
      <c r="K249" s="111"/>
      <c r="L249" s="111">
        <f>SUM(L187:L248)</f>
        <v>0</v>
      </c>
      <c r="M249" s="111">
        <f>SUM(M187:M248)</f>
        <v>0</v>
      </c>
      <c r="N249" s="111">
        <f>SUM(N187:N248)</f>
        <v>0</v>
      </c>
    </row>
    <row r="250" spans="1:14" x14ac:dyDescent="0.3">
      <c r="A250" s="113"/>
      <c r="B250" s="114"/>
      <c r="C250" s="115"/>
      <c r="D250" s="116"/>
      <c r="E250" s="116"/>
      <c r="F250" s="7" t="s">
        <v>106</v>
      </c>
      <c r="G250" s="7" t="s">
        <v>123</v>
      </c>
      <c r="H250" s="7" t="s">
        <v>124</v>
      </c>
      <c r="I250" s="7" t="s">
        <v>125</v>
      </c>
      <c r="J250" s="7" t="s">
        <v>126</v>
      </c>
      <c r="K250" s="117"/>
      <c r="L250" s="117"/>
      <c r="M250" s="7" t="s">
        <v>107</v>
      </c>
      <c r="N250" s="118"/>
    </row>
    <row r="251" spans="1:14" ht="31.5" x14ac:dyDescent="0.5">
      <c r="A251" s="113"/>
      <c r="B251" s="114"/>
      <c r="C251" s="115"/>
      <c r="D251" s="116"/>
      <c r="E251" s="116"/>
      <c r="F251" s="121"/>
      <c r="G251" s="121"/>
      <c r="H251" s="121"/>
      <c r="I251" s="121"/>
      <c r="J251" s="121"/>
      <c r="K251" s="122"/>
      <c r="L251" s="121">
        <f>+F251-G251-H251-I251-J251</f>
        <v>0</v>
      </c>
      <c r="M251" s="123"/>
      <c r="N251" s="124"/>
    </row>
    <row r="252" spans="1:14" x14ac:dyDescent="0.3">
      <c r="A252" s="177" t="s">
        <v>109</v>
      </c>
      <c r="B252" s="178"/>
      <c r="C252" s="178"/>
      <c r="D252" s="178"/>
      <c r="E252" s="178"/>
      <c r="F252" s="178"/>
      <c r="G252" s="178"/>
      <c r="H252" s="178"/>
      <c r="I252" s="178"/>
      <c r="J252" s="179"/>
      <c r="K252" s="125"/>
      <c r="L252" s="12"/>
      <c r="M252" s="126"/>
      <c r="N252" s="127"/>
    </row>
    <row r="253" spans="1:14" x14ac:dyDescent="0.3">
      <c r="A253" s="180" t="s">
        <v>110</v>
      </c>
      <c r="B253" s="181"/>
      <c r="C253" s="181"/>
      <c r="D253" s="181"/>
      <c r="E253" s="181"/>
      <c r="F253" s="181"/>
      <c r="G253" s="181"/>
      <c r="H253" s="181"/>
      <c r="I253" s="181"/>
      <c r="J253" s="182"/>
      <c r="K253" s="129"/>
      <c r="L253" s="12"/>
      <c r="M253" s="126"/>
      <c r="N253" s="127"/>
    </row>
    <row r="254" spans="1:14" x14ac:dyDescent="0.3">
      <c r="A254" s="160" t="s">
        <v>111</v>
      </c>
      <c r="B254" s="161"/>
      <c r="C254" s="161"/>
      <c r="D254" s="161"/>
      <c r="E254" s="161"/>
      <c r="F254" s="161"/>
      <c r="G254" s="161"/>
      <c r="H254" s="161"/>
      <c r="I254" s="161"/>
      <c r="J254" s="162"/>
      <c r="K254" s="130"/>
      <c r="L254" s="12"/>
      <c r="M254" s="131" t="e">
        <f>+L254/L249%</f>
        <v>#DIV/0!</v>
      </c>
      <c r="N254" s="127"/>
    </row>
    <row r="255" spans="1:14" x14ac:dyDescent="0.3">
      <c r="A255" s="163" t="s">
        <v>112</v>
      </c>
      <c r="B255" s="164"/>
      <c r="C255" s="164"/>
      <c r="D255" s="164"/>
      <c r="E255" s="164"/>
      <c r="F255" s="164"/>
      <c r="G255" s="164"/>
      <c r="H255" s="164"/>
      <c r="I255" s="164"/>
      <c r="J255" s="165"/>
      <c r="K255" s="132"/>
      <c r="L255" s="12">
        <f>+E271</f>
        <v>0</v>
      </c>
      <c r="M255" s="126"/>
      <c r="N255" s="127"/>
    </row>
    <row r="256" spans="1:14" x14ac:dyDescent="0.3">
      <c r="A256" s="166" t="s">
        <v>113</v>
      </c>
      <c r="B256" s="167"/>
      <c r="C256" s="167"/>
      <c r="D256" s="167"/>
      <c r="E256" s="167"/>
      <c r="F256" s="167"/>
      <c r="G256" s="167"/>
      <c r="H256" s="167"/>
      <c r="I256" s="167"/>
      <c r="J256" s="168"/>
      <c r="K256" s="134"/>
      <c r="L256" s="12">
        <f>+M271</f>
        <v>0</v>
      </c>
      <c r="M256" s="126"/>
      <c r="N256" s="127"/>
    </row>
    <row r="257" spans="1:14" x14ac:dyDescent="0.3">
      <c r="A257" s="169"/>
      <c r="B257" s="170"/>
      <c r="C257" s="170"/>
      <c r="D257" s="170"/>
      <c r="E257" s="170"/>
      <c r="F257" s="170"/>
      <c r="G257" s="170"/>
      <c r="H257" s="170"/>
      <c r="I257" s="170"/>
      <c r="J257" s="171"/>
      <c r="K257" s="128"/>
      <c r="L257" s="126"/>
      <c r="M257" s="126"/>
      <c r="N257" s="127"/>
    </row>
    <row r="258" spans="1:14" x14ac:dyDescent="0.3">
      <c r="A258" s="169"/>
      <c r="B258" s="170"/>
      <c r="C258" s="170"/>
      <c r="D258" s="170"/>
      <c r="E258" s="170"/>
      <c r="F258" s="170"/>
      <c r="G258" s="170"/>
      <c r="H258" s="170"/>
      <c r="I258" s="170"/>
      <c r="J258" s="171"/>
      <c r="K258" s="128"/>
      <c r="L258" s="126"/>
      <c r="M258" s="126"/>
      <c r="N258" s="127"/>
    </row>
    <row r="259" spans="1:14" x14ac:dyDescent="0.3">
      <c r="A259" s="169" t="s">
        <v>114</v>
      </c>
      <c r="B259" s="170"/>
      <c r="C259" s="170"/>
      <c r="D259" s="170"/>
      <c r="E259" s="170"/>
      <c r="F259" s="170"/>
      <c r="G259" s="170"/>
      <c r="H259" s="170"/>
      <c r="I259" s="170"/>
      <c r="J259" s="171"/>
      <c r="K259" s="136"/>
      <c r="L259" s="111">
        <f>+L249-L252-L253-L254-L255+L256-L257-L258</f>
        <v>0</v>
      </c>
      <c r="M259" s="126"/>
      <c r="N259" s="127"/>
    </row>
    <row r="260" spans="1:14" ht="19.5" thickBot="1" x14ac:dyDescent="0.35">
      <c r="M260" s="138">
        <f>+L260-L259</f>
        <v>0</v>
      </c>
    </row>
    <row r="261" spans="1:14" ht="19.5" thickBot="1" x14ac:dyDescent="0.35">
      <c r="A261" s="157" t="s">
        <v>115</v>
      </c>
      <c r="B261" s="158"/>
      <c r="C261" s="158"/>
      <c r="D261" s="158"/>
      <c r="E261" s="158"/>
      <c r="F261" s="159"/>
      <c r="G261" s="127"/>
      <c r="H261" s="157" t="s">
        <v>116</v>
      </c>
      <c r="I261" s="158"/>
      <c r="J261" s="159"/>
      <c r="K261" s="157" t="s">
        <v>117</v>
      </c>
      <c r="L261" s="158"/>
      <c r="M261" s="159"/>
      <c r="N261" s="139"/>
    </row>
    <row r="262" spans="1:14" ht="19.5" thickBot="1" x14ac:dyDescent="0.35">
      <c r="A262" s="140" t="s">
        <v>118</v>
      </c>
      <c r="B262" s="157" t="s">
        <v>119</v>
      </c>
      <c r="C262" s="159"/>
      <c r="D262" s="140" t="s">
        <v>120</v>
      </c>
      <c r="E262" s="157" t="s">
        <v>22</v>
      </c>
      <c r="F262" s="159"/>
      <c r="G262" s="127"/>
      <c r="H262" s="157" t="s">
        <v>119</v>
      </c>
      <c r="I262" s="159"/>
      <c r="J262" s="140" t="s">
        <v>22</v>
      </c>
      <c r="K262" s="157" t="s">
        <v>119</v>
      </c>
      <c r="L262" s="159"/>
      <c r="M262" s="140" t="s">
        <v>22</v>
      </c>
      <c r="N262" s="139"/>
    </row>
    <row r="263" spans="1:14" ht="19.5" thickBot="1" x14ac:dyDescent="0.35">
      <c r="A263" s="141"/>
      <c r="B263" s="153"/>
      <c r="C263" s="154"/>
      <c r="D263" s="141"/>
      <c r="E263" s="155"/>
      <c r="F263" s="156"/>
      <c r="G263" s="127"/>
      <c r="H263" s="153"/>
      <c r="I263" s="154"/>
      <c r="J263" s="142"/>
      <c r="K263" s="153"/>
      <c r="L263" s="154"/>
      <c r="M263" s="143"/>
      <c r="N263" s="144"/>
    </row>
    <row r="264" spans="1:14" ht="19.5" thickBot="1" x14ac:dyDescent="0.35">
      <c r="A264" s="141"/>
      <c r="B264" s="153"/>
      <c r="C264" s="154"/>
      <c r="D264" s="141"/>
      <c r="E264" s="155"/>
      <c r="F264" s="156"/>
      <c r="G264" s="127"/>
      <c r="H264" s="153"/>
      <c r="I264" s="154"/>
      <c r="J264" s="142"/>
      <c r="K264" s="153"/>
      <c r="L264" s="154"/>
      <c r="M264" s="143"/>
      <c r="N264" s="144"/>
    </row>
    <row r="265" spans="1:14" ht="19.5" thickBot="1" x14ac:dyDescent="0.35">
      <c r="A265" s="141"/>
      <c r="B265" s="153"/>
      <c r="C265" s="154"/>
      <c r="D265" s="141"/>
      <c r="E265" s="155"/>
      <c r="F265" s="156"/>
      <c r="G265" s="127"/>
      <c r="H265" s="153"/>
      <c r="I265" s="154"/>
      <c r="J265" s="142"/>
      <c r="K265" s="153"/>
      <c r="L265" s="154"/>
      <c r="M265" s="143"/>
      <c r="N265" s="144"/>
    </row>
    <row r="266" spans="1:14" ht="19.5" thickBot="1" x14ac:dyDescent="0.35">
      <c r="A266" s="141"/>
      <c r="B266" s="153"/>
      <c r="C266" s="154"/>
      <c r="D266" s="141"/>
      <c r="E266" s="155"/>
      <c r="F266" s="156"/>
      <c r="G266" s="127"/>
      <c r="H266" s="153"/>
      <c r="I266" s="154"/>
      <c r="J266" s="142"/>
      <c r="K266" s="153"/>
      <c r="L266" s="154"/>
      <c r="M266" s="143"/>
      <c r="N266" s="144"/>
    </row>
    <row r="267" spans="1:14" ht="19.5" thickBot="1" x14ac:dyDescent="0.35">
      <c r="A267" s="141"/>
      <c r="B267" s="153"/>
      <c r="C267" s="154"/>
      <c r="D267" s="141"/>
      <c r="E267" s="155"/>
      <c r="F267" s="156"/>
      <c r="G267" s="127"/>
      <c r="H267" s="153"/>
      <c r="I267" s="154"/>
      <c r="J267" s="142"/>
      <c r="K267" s="153"/>
      <c r="L267" s="154"/>
      <c r="M267" s="143"/>
      <c r="N267" s="144"/>
    </row>
    <row r="268" spans="1:14" ht="19.5" thickBot="1" x14ac:dyDescent="0.35">
      <c r="A268" s="141"/>
      <c r="B268" s="153"/>
      <c r="C268" s="154"/>
      <c r="D268" s="141"/>
      <c r="E268" s="155"/>
      <c r="F268" s="156"/>
      <c r="G268" s="127"/>
      <c r="H268" s="153"/>
      <c r="I268" s="154"/>
      <c r="J268" s="142"/>
      <c r="K268" s="153"/>
      <c r="L268" s="154"/>
      <c r="M268" s="143"/>
      <c r="N268" s="144"/>
    </row>
    <row r="269" spans="1:14" ht="19.5" thickBot="1" x14ac:dyDescent="0.35">
      <c r="A269" s="141"/>
      <c r="B269" s="153"/>
      <c r="C269" s="154"/>
      <c r="D269" s="141"/>
      <c r="E269" s="155"/>
      <c r="F269" s="156"/>
      <c r="G269" s="127"/>
      <c r="H269" s="153"/>
      <c r="I269" s="154"/>
      <c r="J269" s="142"/>
      <c r="K269" s="153"/>
      <c r="L269" s="154"/>
      <c r="M269" s="143"/>
      <c r="N269" s="144"/>
    </row>
    <row r="270" spans="1:14" ht="19.5" thickBot="1" x14ac:dyDescent="0.35">
      <c r="A270" s="141"/>
      <c r="B270" s="153"/>
      <c r="C270" s="154"/>
      <c r="D270" s="141"/>
      <c r="E270" s="155"/>
      <c r="F270" s="156"/>
      <c r="G270" s="127"/>
      <c r="H270" s="153"/>
      <c r="I270" s="154"/>
      <c r="J270" s="142"/>
      <c r="K270" s="153"/>
      <c r="L270" s="154"/>
      <c r="M270" s="143"/>
      <c r="N270" s="144"/>
    </row>
    <row r="271" spans="1:14" ht="19.5" thickBot="1" x14ac:dyDescent="0.35">
      <c r="A271" s="141" t="s">
        <v>121</v>
      </c>
      <c r="B271" s="153"/>
      <c r="C271" s="154"/>
      <c r="D271" s="141"/>
      <c r="E271" s="155">
        <f>SUM(E263:F270)</f>
        <v>0</v>
      </c>
      <c r="F271" s="156"/>
      <c r="G271" s="127"/>
      <c r="H271" s="153" t="s">
        <v>121</v>
      </c>
      <c r="I271" s="154"/>
      <c r="J271" s="140">
        <f>SUM(J263:J270)</f>
        <v>0</v>
      </c>
      <c r="K271" s="153" t="s">
        <v>121</v>
      </c>
      <c r="L271" s="154"/>
      <c r="M271" s="145">
        <f>SUM(M263:M270)</f>
        <v>0</v>
      </c>
      <c r="N271" s="139"/>
    </row>
    <row r="274" spans="1:14" x14ac:dyDescent="0.3">
      <c r="A274" s="172" t="s">
        <v>0</v>
      </c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"/>
      <c r="N274" s="2"/>
    </row>
    <row r="275" spans="1:14" x14ac:dyDescent="0.3">
      <c r="A275" s="1" t="s">
        <v>1</v>
      </c>
      <c r="B275" s="2" t="s">
        <v>128</v>
      </c>
      <c r="J275" s="1" t="s">
        <v>3</v>
      </c>
      <c r="K275" s="173">
        <f>+K184</f>
        <v>0</v>
      </c>
      <c r="L275" s="173"/>
      <c r="M275" s="173"/>
      <c r="N275" s="6"/>
    </row>
    <row r="276" spans="1:14" x14ac:dyDescent="0.3">
      <c r="A276" s="174"/>
      <c r="B276" s="175"/>
      <c r="C276" s="176"/>
      <c r="D276" s="169" t="s">
        <v>6</v>
      </c>
      <c r="E276" s="170"/>
      <c r="F276" s="171"/>
      <c r="G276" s="7" t="s">
        <v>7</v>
      </c>
      <c r="H276" s="7" t="s">
        <v>7</v>
      </c>
      <c r="I276" s="7" t="s">
        <v>8</v>
      </c>
      <c r="J276" s="8" t="s">
        <v>9</v>
      </c>
      <c r="K276" s="7" t="s">
        <v>10</v>
      </c>
      <c r="L276" s="9"/>
      <c r="M276" s="7" t="s">
        <v>11</v>
      </c>
      <c r="N276" s="7" t="s">
        <v>12</v>
      </c>
    </row>
    <row r="277" spans="1:14" x14ac:dyDescent="0.3">
      <c r="A277" s="12" t="s">
        <v>16</v>
      </c>
      <c r="B277" s="7" t="s">
        <v>17</v>
      </c>
      <c r="C277" s="13" t="s">
        <v>18</v>
      </c>
      <c r="D277" s="7">
        <v>1</v>
      </c>
      <c r="E277" s="7">
        <v>2</v>
      </c>
      <c r="F277" s="14" t="s">
        <v>19</v>
      </c>
      <c r="G277" s="7" t="s">
        <v>20</v>
      </c>
      <c r="H277" s="7" t="s">
        <v>20</v>
      </c>
      <c r="I277" s="7"/>
      <c r="J277" s="7" t="s">
        <v>20</v>
      </c>
      <c r="K277" s="7" t="s">
        <v>21</v>
      </c>
      <c r="L277" s="7" t="s">
        <v>22</v>
      </c>
      <c r="M277" s="7" t="s">
        <v>23</v>
      </c>
      <c r="N277" s="7" t="s">
        <v>22</v>
      </c>
    </row>
    <row r="278" spans="1:14" x14ac:dyDescent="0.3">
      <c r="A278" s="16" t="s">
        <v>35</v>
      </c>
      <c r="B278" s="17" t="s">
        <v>36</v>
      </c>
      <c r="C278" s="17">
        <v>72</v>
      </c>
      <c r="D278" s="29"/>
      <c r="E278" s="29"/>
      <c r="F278" s="30">
        <f>+(E278+D278)/C278</f>
        <v>0</v>
      </c>
      <c r="G278" s="32"/>
      <c r="H278" s="32"/>
      <c r="I278" s="32"/>
      <c r="J278" s="34">
        <f>+D278+E278-G278-H278-I278</f>
        <v>0</v>
      </c>
      <c r="K278" s="31">
        <f t="shared" ref="K278:K339" si="37">+K187</f>
        <v>381.13</v>
      </c>
      <c r="L278" s="24">
        <f t="shared" ref="L278:L339" si="38">+J278*K278</f>
        <v>0</v>
      </c>
      <c r="M278" s="24"/>
      <c r="N278" s="24">
        <f>+K278*I278</f>
        <v>0</v>
      </c>
    </row>
    <row r="279" spans="1:14" x14ac:dyDescent="0.3">
      <c r="A279" s="16" t="s">
        <v>37</v>
      </c>
      <c r="B279" s="17" t="s">
        <v>38</v>
      </c>
      <c r="C279" s="17">
        <v>36</v>
      </c>
      <c r="D279" s="29"/>
      <c r="E279" s="29"/>
      <c r="F279" s="30">
        <f t="shared" ref="F279:F339" si="39">+(E279+D279)/C279</f>
        <v>0</v>
      </c>
      <c r="G279" s="32"/>
      <c r="H279" s="32"/>
      <c r="I279" s="32"/>
      <c r="J279" s="34">
        <f t="shared" ref="J279:J339" si="40">+D279+E279-G279-H279-I279</f>
        <v>0</v>
      </c>
      <c r="K279" s="31">
        <f t="shared" si="37"/>
        <v>741.2</v>
      </c>
      <c r="L279" s="24">
        <f t="shared" si="38"/>
        <v>0</v>
      </c>
      <c r="M279" s="24"/>
      <c r="N279" s="24">
        <f t="shared" ref="N279:N339" si="41">+K279*I279</f>
        <v>0</v>
      </c>
    </row>
    <row r="280" spans="1:14" x14ac:dyDescent="0.3">
      <c r="A280" s="16" t="s">
        <v>39</v>
      </c>
      <c r="B280" s="17" t="s">
        <v>40</v>
      </c>
      <c r="C280" s="17">
        <v>18</v>
      </c>
      <c r="D280" s="29"/>
      <c r="E280" s="29"/>
      <c r="F280" s="30">
        <f t="shared" si="39"/>
        <v>0</v>
      </c>
      <c r="G280" s="32"/>
      <c r="H280" s="32"/>
      <c r="I280" s="32"/>
      <c r="J280" s="12">
        <f t="shared" si="40"/>
        <v>0</v>
      </c>
      <c r="K280" s="31">
        <f t="shared" si="37"/>
        <v>1263.5999999999999</v>
      </c>
      <c r="L280" s="37">
        <f t="shared" si="38"/>
        <v>0</v>
      </c>
      <c r="M280" s="37"/>
      <c r="N280" s="37">
        <f t="shared" si="41"/>
        <v>0</v>
      </c>
    </row>
    <row r="281" spans="1:14" x14ac:dyDescent="0.3">
      <c r="A281" s="16" t="s">
        <v>41</v>
      </c>
      <c r="B281" s="17" t="s">
        <v>42</v>
      </c>
      <c r="C281" s="17">
        <v>10</v>
      </c>
      <c r="D281" s="29"/>
      <c r="E281" s="29"/>
      <c r="F281" s="30">
        <f t="shared" si="39"/>
        <v>0</v>
      </c>
      <c r="G281" s="32"/>
      <c r="H281" s="32"/>
      <c r="I281" s="32"/>
      <c r="J281" s="34">
        <f t="shared" si="40"/>
        <v>0</v>
      </c>
      <c r="K281" s="31">
        <f t="shared" si="37"/>
        <v>2059.1999999999998</v>
      </c>
      <c r="L281" s="24">
        <f t="shared" si="38"/>
        <v>0</v>
      </c>
      <c r="M281" s="24"/>
      <c r="N281" s="24">
        <f t="shared" si="41"/>
        <v>0</v>
      </c>
    </row>
    <row r="282" spans="1:14" x14ac:dyDescent="0.3">
      <c r="A282" s="16" t="s">
        <v>43</v>
      </c>
      <c r="B282" s="17" t="s">
        <v>36</v>
      </c>
      <c r="C282" s="17">
        <v>72</v>
      </c>
      <c r="D282" s="29"/>
      <c r="E282" s="29"/>
      <c r="F282" s="30">
        <f t="shared" si="39"/>
        <v>0</v>
      </c>
      <c r="G282" s="32"/>
      <c r="H282" s="32"/>
      <c r="I282" s="32"/>
      <c r="J282" s="34">
        <f t="shared" si="40"/>
        <v>0</v>
      </c>
      <c r="K282" s="31">
        <f t="shared" si="37"/>
        <v>409.5</v>
      </c>
      <c r="L282" s="24">
        <f t="shared" si="38"/>
        <v>0</v>
      </c>
      <c r="M282" s="24"/>
      <c r="N282" s="24">
        <f t="shared" si="41"/>
        <v>0</v>
      </c>
    </row>
    <row r="283" spans="1:14" x14ac:dyDescent="0.3">
      <c r="A283" s="16" t="s">
        <v>44</v>
      </c>
      <c r="B283" s="17" t="s">
        <v>38</v>
      </c>
      <c r="C283" s="17">
        <v>36</v>
      </c>
      <c r="D283" s="29"/>
      <c r="E283" s="29"/>
      <c r="F283" s="30">
        <f t="shared" si="39"/>
        <v>0</v>
      </c>
      <c r="G283" s="32"/>
      <c r="H283" s="32"/>
      <c r="I283" s="32"/>
      <c r="J283" s="34">
        <f t="shared" si="40"/>
        <v>0</v>
      </c>
      <c r="K283" s="31">
        <f t="shared" si="37"/>
        <v>803.79</v>
      </c>
      <c r="L283" s="24">
        <f t="shared" si="38"/>
        <v>0</v>
      </c>
      <c r="M283" s="24"/>
      <c r="N283" s="24">
        <f t="shared" si="41"/>
        <v>0</v>
      </c>
    </row>
    <row r="284" spans="1:14" x14ac:dyDescent="0.3">
      <c r="A284" s="16" t="s">
        <v>45</v>
      </c>
      <c r="B284" s="17" t="s">
        <v>36</v>
      </c>
      <c r="C284" s="17">
        <v>72</v>
      </c>
      <c r="D284" s="29"/>
      <c r="E284" s="29"/>
      <c r="F284" s="30">
        <f t="shared" si="39"/>
        <v>0</v>
      </c>
      <c r="G284" s="32"/>
      <c r="H284" s="32"/>
      <c r="I284" s="32"/>
      <c r="J284" s="34">
        <f t="shared" si="40"/>
        <v>0</v>
      </c>
      <c r="K284" s="31">
        <f t="shared" si="37"/>
        <v>409.5</v>
      </c>
      <c r="L284" s="24">
        <f t="shared" si="38"/>
        <v>0</v>
      </c>
      <c r="M284" s="24"/>
      <c r="N284" s="24">
        <f t="shared" si="41"/>
        <v>0</v>
      </c>
    </row>
    <row r="285" spans="1:14" x14ac:dyDescent="0.3">
      <c r="A285" s="16" t="s">
        <v>46</v>
      </c>
      <c r="B285" s="17" t="s">
        <v>38</v>
      </c>
      <c r="C285" s="17">
        <v>36</v>
      </c>
      <c r="D285" s="29"/>
      <c r="E285" s="29"/>
      <c r="F285" s="30">
        <f t="shared" si="39"/>
        <v>0</v>
      </c>
      <c r="G285" s="32"/>
      <c r="H285" s="32"/>
      <c r="I285" s="32"/>
      <c r="J285" s="34">
        <f t="shared" si="40"/>
        <v>0</v>
      </c>
      <c r="K285" s="31">
        <f t="shared" si="37"/>
        <v>803.79</v>
      </c>
      <c r="L285" s="24">
        <f t="shared" si="38"/>
        <v>0</v>
      </c>
      <c r="M285" s="24"/>
      <c r="N285" s="24">
        <f t="shared" si="41"/>
        <v>0</v>
      </c>
    </row>
    <row r="286" spans="1:14" x14ac:dyDescent="0.3">
      <c r="A286" s="16" t="s">
        <v>47</v>
      </c>
      <c r="B286" s="17" t="s">
        <v>48</v>
      </c>
      <c r="C286" s="17">
        <v>8</v>
      </c>
      <c r="D286" s="29"/>
      <c r="E286" s="29"/>
      <c r="F286" s="30">
        <f t="shared" si="39"/>
        <v>0</v>
      </c>
      <c r="G286" s="32"/>
      <c r="H286" s="32"/>
      <c r="I286" s="32"/>
      <c r="J286" s="34">
        <f t="shared" si="40"/>
        <v>0</v>
      </c>
      <c r="K286" s="31">
        <f t="shared" si="37"/>
        <v>2767.05</v>
      </c>
      <c r="L286" s="24">
        <f t="shared" si="38"/>
        <v>0</v>
      </c>
      <c r="M286" s="24"/>
      <c r="N286" s="24">
        <f t="shared" si="41"/>
        <v>0</v>
      </c>
    </row>
    <row r="287" spans="1:14" x14ac:dyDescent="0.3">
      <c r="A287" s="35" t="s">
        <v>49</v>
      </c>
      <c r="B287" s="17" t="s">
        <v>50</v>
      </c>
      <c r="C287" s="38">
        <v>72</v>
      </c>
      <c r="D287" s="29"/>
      <c r="E287" s="29"/>
      <c r="F287" s="30">
        <f t="shared" si="39"/>
        <v>0</v>
      </c>
      <c r="G287" s="32"/>
      <c r="H287" s="32"/>
      <c r="I287" s="32"/>
      <c r="J287" s="12">
        <f t="shared" si="40"/>
        <v>0</v>
      </c>
      <c r="K287" s="31">
        <f t="shared" si="37"/>
        <v>444.6</v>
      </c>
      <c r="L287" s="37">
        <f t="shared" si="38"/>
        <v>0</v>
      </c>
      <c r="M287" s="37"/>
      <c r="N287" s="37">
        <f t="shared" si="41"/>
        <v>0</v>
      </c>
    </row>
    <row r="288" spans="1:14" x14ac:dyDescent="0.3">
      <c r="A288" s="16" t="s">
        <v>51</v>
      </c>
      <c r="B288" s="17" t="s">
        <v>52</v>
      </c>
      <c r="C288" s="17">
        <v>36</v>
      </c>
      <c r="D288" s="29"/>
      <c r="E288" s="29"/>
      <c r="F288" s="30">
        <f t="shared" si="39"/>
        <v>0</v>
      </c>
      <c r="G288" s="32"/>
      <c r="H288" s="32"/>
      <c r="I288" s="32"/>
      <c r="J288" s="34">
        <f t="shared" si="40"/>
        <v>0</v>
      </c>
      <c r="K288" s="31">
        <f t="shared" si="37"/>
        <v>868.73</v>
      </c>
      <c r="L288" s="24">
        <f t="shared" si="38"/>
        <v>0</v>
      </c>
      <c r="M288" s="24"/>
      <c r="N288" s="24">
        <f t="shared" si="41"/>
        <v>0</v>
      </c>
    </row>
    <row r="289" spans="1:14" x14ac:dyDescent="0.3">
      <c r="A289" s="16" t="s">
        <v>53</v>
      </c>
      <c r="B289" s="17" t="s">
        <v>48</v>
      </c>
      <c r="C289" s="17">
        <v>8</v>
      </c>
      <c r="D289" s="29"/>
      <c r="E289" s="29"/>
      <c r="F289" s="30">
        <f t="shared" si="39"/>
        <v>0</v>
      </c>
      <c r="G289" s="32"/>
      <c r="H289" s="32"/>
      <c r="I289" s="32"/>
      <c r="J289" s="34">
        <f t="shared" si="40"/>
        <v>0</v>
      </c>
      <c r="K289" s="31">
        <f t="shared" si="37"/>
        <v>2416.0500000000002</v>
      </c>
      <c r="L289" s="24">
        <f t="shared" si="38"/>
        <v>0</v>
      </c>
      <c r="M289" s="24"/>
      <c r="N289" s="24">
        <f t="shared" si="41"/>
        <v>0</v>
      </c>
    </row>
    <row r="290" spans="1:14" x14ac:dyDescent="0.3">
      <c r="A290" s="16" t="s">
        <v>54</v>
      </c>
      <c r="B290" s="17" t="s">
        <v>50</v>
      </c>
      <c r="C290" s="17">
        <v>72</v>
      </c>
      <c r="D290" s="29"/>
      <c r="E290" s="29"/>
      <c r="F290" s="30">
        <f t="shared" si="39"/>
        <v>0</v>
      </c>
      <c r="G290" s="32"/>
      <c r="H290" s="32"/>
      <c r="I290" s="32"/>
      <c r="J290" s="34">
        <f t="shared" si="40"/>
        <v>0</v>
      </c>
      <c r="K290" s="31">
        <f t="shared" si="37"/>
        <v>377.33</v>
      </c>
      <c r="L290" s="24">
        <f t="shared" si="38"/>
        <v>0</v>
      </c>
      <c r="M290" s="24"/>
      <c r="N290" s="24">
        <f t="shared" si="41"/>
        <v>0</v>
      </c>
    </row>
    <row r="291" spans="1:14" x14ac:dyDescent="0.3">
      <c r="A291" s="16" t="s">
        <v>55</v>
      </c>
      <c r="B291" s="17" t="s">
        <v>56</v>
      </c>
      <c r="C291" s="17">
        <v>15</v>
      </c>
      <c r="D291" s="44"/>
      <c r="E291" s="44"/>
      <c r="F291" s="30">
        <f t="shared" si="39"/>
        <v>0</v>
      </c>
      <c r="G291" s="11"/>
      <c r="H291" s="11"/>
      <c r="I291" s="11"/>
      <c r="J291" s="12">
        <f t="shared" si="40"/>
        <v>0</v>
      </c>
      <c r="K291" s="45">
        <f t="shared" si="37"/>
        <v>1158.3</v>
      </c>
      <c r="L291" s="37">
        <f t="shared" si="38"/>
        <v>0</v>
      </c>
      <c r="M291" s="37"/>
      <c r="N291" s="37">
        <f t="shared" si="41"/>
        <v>0</v>
      </c>
    </row>
    <row r="292" spans="1:14" x14ac:dyDescent="0.3">
      <c r="A292" s="16" t="s">
        <v>57</v>
      </c>
      <c r="B292" s="17" t="s">
        <v>50</v>
      </c>
      <c r="C292" s="17">
        <v>72</v>
      </c>
      <c r="D292" s="29"/>
      <c r="E292" s="29"/>
      <c r="F292" s="30">
        <f t="shared" si="39"/>
        <v>0</v>
      </c>
      <c r="G292" s="32"/>
      <c r="H292" s="32"/>
      <c r="I292" s="32"/>
      <c r="J292" s="34">
        <f t="shared" si="40"/>
        <v>0</v>
      </c>
      <c r="K292" s="31">
        <f t="shared" si="37"/>
        <v>424.13</v>
      </c>
      <c r="L292" s="24">
        <f t="shared" si="38"/>
        <v>0</v>
      </c>
      <c r="M292" s="24"/>
      <c r="N292" s="24">
        <f t="shared" si="41"/>
        <v>0</v>
      </c>
    </row>
    <row r="293" spans="1:14" x14ac:dyDescent="0.3">
      <c r="A293" s="16" t="s">
        <v>58</v>
      </c>
      <c r="B293" s="17" t="s">
        <v>59</v>
      </c>
      <c r="C293" s="17">
        <v>15</v>
      </c>
      <c r="D293" s="29"/>
      <c r="E293" s="29"/>
      <c r="F293" s="30">
        <f t="shared" si="39"/>
        <v>0</v>
      </c>
      <c r="G293" s="32"/>
      <c r="H293" s="32"/>
      <c r="I293" s="32"/>
      <c r="J293" s="34">
        <f t="shared" si="40"/>
        <v>0</v>
      </c>
      <c r="K293" s="31">
        <f t="shared" si="37"/>
        <v>1199.25</v>
      </c>
      <c r="L293" s="24">
        <f t="shared" si="38"/>
        <v>0</v>
      </c>
      <c r="M293" s="24"/>
      <c r="N293" s="24">
        <f t="shared" si="41"/>
        <v>0</v>
      </c>
    </row>
    <row r="294" spans="1:14" x14ac:dyDescent="0.3">
      <c r="A294" s="16" t="s">
        <v>60</v>
      </c>
      <c r="B294" s="17" t="s">
        <v>50</v>
      </c>
      <c r="C294" s="17">
        <v>72</v>
      </c>
      <c r="D294" s="29"/>
      <c r="E294" s="29"/>
      <c r="F294" s="30">
        <f t="shared" si="39"/>
        <v>0</v>
      </c>
      <c r="G294" s="32"/>
      <c r="H294" s="32"/>
      <c r="I294" s="32"/>
      <c r="J294" s="34">
        <f t="shared" si="40"/>
        <v>0</v>
      </c>
      <c r="K294" s="31">
        <f t="shared" si="37"/>
        <v>381.13</v>
      </c>
      <c r="L294" s="24">
        <f t="shared" si="38"/>
        <v>0</v>
      </c>
      <c r="M294" s="24"/>
      <c r="N294" s="24">
        <f t="shared" si="41"/>
        <v>0</v>
      </c>
    </row>
    <row r="295" spans="1:14" x14ac:dyDescent="0.3">
      <c r="A295" s="16" t="s">
        <v>61</v>
      </c>
      <c r="B295" s="17" t="s">
        <v>50</v>
      </c>
      <c r="C295" s="38">
        <v>72</v>
      </c>
      <c r="D295" s="44"/>
      <c r="E295" s="44"/>
      <c r="F295" s="30">
        <f t="shared" si="39"/>
        <v>0</v>
      </c>
      <c r="G295" s="11"/>
      <c r="H295" s="11"/>
      <c r="I295" s="11"/>
      <c r="J295" s="12">
        <f t="shared" si="40"/>
        <v>0</v>
      </c>
      <c r="K295" s="31">
        <f t="shared" si="37"/>
        <v>424.13</v>
      </c>
      <c r="L295" s="37">
        <f t="shared" si="38"/>
        <v>0</v>
      </c>
      <c r="M295" s="37"/>
      <c r="N295" s="37">
        <f t="shared" si="41"/>
        <v>0</v>
      </c>
    </row>
    <row r="296" spans="1:14" x14ac:dyDescent="0.3">
      <c r="A296" s="35" t="s">
        <v>62</v>
      </c>
      <c r="B296" s="17" t="s">
        <v>50</v>
      </c>
      <c r="C296" s="38">
        <v>72</v>
      </c>
      <c r="D296" s="44"/>
      <c r="E296" s="44"/>
      <c r="F296" s="30">
        <f t="shared" si="39"/>
        <v>0</v>
      </c>
      <c r="G296" s="11"/>
      <c r="H296" s="11"/>
      <c r="I296" s="11"/>
      <c r="J296" s="12">
        <f t="shared" si="40"/>
        <v>0</v>
      </c>
      <c r="K296" s="31">
        <f t="shared" si="37"/>
        <v>330.23</v>
      </c>
      <c r="L296" s="37">
        <f t="shared" si="38"/>
        <v>0</v>
      </c>
      <c r="M296" s="37"/>
      <c r="N296" s="37">
        <f t="shared" si="41"/>
        <v>0</v>
      </c>
    </row>
    <row r="297" spans="1:14" x14ac:dyDescent="0.3">
      <c r="A297" s="35" t="s">
        <v>63</v>
      </c>
      <c r="B297" s="17" t="s">
        <v>50</v>
      </c>
      <c r="C297" s="38">
        <v>72</v>
      </c>
      <c r="D297" s="44"/>
      <c r="E297" s="44"/>
      <c r="F297" s="30">
        <f t="shared" si="39"/>
        <v>0</v>
      </c>
      <c r="G297" s="11"/>
      <c r="H297" s="11"/>
      <c r="I297" s="11"/>
      <c r="J297" s="12">
        <f t="shared" si="40"/>
        <v>0</v>
      </c>
      <c r="K297" s="31">
        <f t="shared" si="37"/>
        <v>424.13</v>
      </c>
      <c r="L297" s="37">
        <f t="shared" si="38"/>
        <v>0</v>
      </c>
      <c r="M297" s="37"/>
      <c r="N297" s="37">
        <f t="shared" si="41"/>
        <v>0</v>
      </c>
    </row>
    <row r="298" spans="1:14" x14ac:dyDescent="0.3">
      <c r="A298" s="35" t="s">
        <v>64</v>
      </c>
      <c r="B298" s="17" t="s">
        <v>65</v>
      </c>
      <c r="C298" s="38">
        <v>72</v>
      </c>
      <c r="D298" s="44"/>
      <c r="E298" s="44"/>
      <c r="F298" s="30">
        <f t="shared" si="39"/>
        <v>0</v>
      </c>
      <c r="G298" s="11"/>
      <c r="H298" s="11"/>
      <c r="I298" s="11"/>
      <c r="J298" s="12">
        <f t="shared" si="40"/>
        <v>0</v>
      </c>
      <c r="K298" s="31">
        <f t="shared" si="37"/>
        <v>389.61</v>
      </c>
      <c r="L298" s="37">
        <f t="shared" si="38"/>
        <v>0</v>
      </c>
      <c r="M298" s="37"/>
      <c r="N298" s="37">
        <f t="shared" si="41"/>
        <v>0</v>
      </c>
    </row>
    <row r="299" spans="1:14" x14ac:dyDescent="0.3">
      <c r="A299" s="35" t="s">
        <v>66</v>
      </c>
      <c r="B299" s="17" t="s">
        <v>65</v>
      </c>
      <c r="C299" s="38">
        <v>72</v>
      </c>
      <c r="D299" s="44"/>
      <c r="E299" s="44"/>
      <c r="F299" s="30">
        <f t="shared" si="39"/>
        <v>0</v>
      </c>
      <c r="G299" s="11"/>
      <c r="H299" s="11"/>
      <c r="I299" s="11"/>
      <c r="J299" s="12">
        <f t="shared" si="40"/>
        <v>0</v>
      </c>
      <c r="K299" s="31">
        <f t="shared" si="37"/>
        <v>389.61</v>
      </c>
      <c r="L299" s="37">
        <f t="shared" si="38"/>
        <v>0</v>
      </c>
      <c r="M299" s="37"/>
      <c r="N299" s="37">
        <f t="shared" si="41"/>
        <v>0</v>
      </c>
    </row>
    <row r="300" spans="1:14" x14ac:dyDescent="0.3">
      <c r="A300" s="47" t="s">
        <v>67</v>
      </c>
      <c r="B300" s="48" t="s">
        <v>59</v>
      </c>
      <c r="C300" s="49">
        <v>25</v>
      </c>
      <c r="D300" s="44"/>
      <c r="E300" s="44"/>
      <c r="F300" s="30">
        <f t="shared" si="39"/>
        <v>0</v>
      </c>
      <c r="G300" s="11"/>
      <c r="H300" s="11"/>
      <c r="I300" s="11"/>
      <c r="J300" s="12">
        <f t="shared" si="40"/>
        <v>0</v>
      </c>
      <c r="K300" s="31">
        <f t="shared" si="37"/>
        <v>169.65</v>
      </c>
      <c r="L300" s="37">
        <f t="shared" si="38"/>
        <v>0</v>
      </c>
      <c r="M300" s="37"/>
      <c r="N300" s="37">
        <f t="shared" si="41"/>
        <v>0</v>
      </c>
    </row>
    <row r="301" spans="1:14" x14ac:dyDescent="0.3">
      <c r="A301" s="47" t="s">
        <v>68</v>
      </c>
      <c r="B301" s="48" t="s">
        <v>42</v>
      </c>
      <c r="C301" s="49">
        <v>50</v>
      </c>
      <c r="D301" s="44"/>
      <c r="E301" s="44"/>
      <c r="F301" s="30">
        <f t="shared" si="39"/>
        <v>0</v>
      </c>
      <c r="G301" s="11"/>
      <c r="H301" s="11"/>
      <c r="I301" s="11"/>
      <c r="J301" s="12">
        <f t="shared" si="40"/>
        <v>0</v>
      </c>
      <c r="K301" s="31">
        <f t="shared" si="37"/>
        <v>88.92</v>
      </c>
      <c r="L301" s="37">
        <f t="shared" si="38"/>
        <v>0</v>
      </c>
      <c r="M301" s="37"/>
      <c r="N301" s="37">
        <f t="shared" si="41"/>
        <v>0</v>
      </c>
    </row>
    <row r="302" spans="1:14" x14ac:dyDescent="0.3">
      <c r="A302" s="47" t="s">
        <v>69</v>
      </c>
      <c r="B302" s="48" t="s">
        <v>52</v>
      </c>
      <c r="C302" s="49">
        <v>12</v>
      </c>
      <c r="D302" s="44"/>
      <c r="E302" s="44"/>
      <c r="F302" s="30">
        <f t="shared" si="39"/>
        <v>0</v>
      </c>
      <c r="G302" s="11"/>
      <c r="H302" s="11"/>
      <c r="I302" s="11"/>
      <c r="J302" s="12">
        <f t="shared" si="40"/>
        <v>0</v>
      </c>
      <c r="K302" s="31">
        <f t="shared" si="37"/>
        <v>123.94</v>
      </c>
      <c r="L302" s="37">
        <f t="shared" si="38"/>
        <v>0</v>
      </c>
      <c r="M302" s="37"/>
      <c r="N302" s="37">
        <f t="shared" si="41"/>
        <v>0</v>
      </c>
    </row>
    <row r="303" spans="1:14" ht="19.5" thickBot="1" x14ac:dyDescent="0.35">
      <c r="A303" s="47" t="s">
        <v>70</v>
      </c>
      <c r="B303" s="48" t="s">
        <v>50</v>
      </c>
      <c r="C303" s="49">
        <v>60</v>
      </c>
      <c r="D303" s="44"/>
      <c r="E303" s="44"/>
      <c r="F303" s="30">
        <f t="shared" si="39"/>
        <v>0</v>
      </c>
      <c r="G303" s="11"/>
      <c r="H303" s="11"/>
      <c r="I303" s="11"/>
      <c r="J303" s="12">
        <f t="shared" si="40"/>
        <v>0</v>
      </c>
      <c r="K303" s="31">
        <f t="shared" si="37"/>
        <v>67.180000000000007</v>
      </c>
      <c r="L303" s="37">
        <f t="shared" si="38"/>
        <v>0</v>
      </c>
      <c r="M303" s="37"/>
      <c r="N303" s="37">
        <f t="shared" si="41"/>
        <v>0</v>
      </c>
    </row>
    <row r="304" spans="1:14" ht="19.5" thickBot="1" x14ac:dyDescent="0.35">
      <c r="A304" s="56" t="s">
        <v>71</v>
      </c>
      <c r="B304" s="57" t="s">
        <v>50</v>
      </c>
      <c r="C304" s="58">
        <v>60</v>
      </c>
      <c r="D304" s="44"/>
      <c r="E304" s="44"/>
      <c r="F304" s="30">
        <f t="shared" si="39"/>
        <v>0</v>
      </c>
      <c r="G304" s="11"/>
      <c r="H304" s="11"/>
      <c r="I304" s="11"/>
      <c r="J304" s="12">
        <f t="shared" si="40"/>
        <v>0</v>
      </c>
      <c r="K304" s="31">
        <f t="shared" si="37"/>
        <v>67.180000000000007</v>
      </c>
      <c r="L304" s="37">
        <f t="shared" si="38"/>
        <v>0</v>
      </c>
      <c r="M304" s="37"/>
      <c r="N304" s="37">
        <f t="shared" si="41"/>
        <v>0</v>
      </c>
    </row>
    <row r="305" spans="1:14" ht="19.5" thickBot="1" x14ac:dyDescent="0.35">
      <c r="A305" s="56" t="s">
        <v>72</v>
      </c>
      <c r="B305" s="57" t="s">
        <v>50</v>
      </c>
      <c r="C305" s="58">
        <v>60</v>
      </c>
      <c r="D305" s="44"/>
      <c r="E305" s="44"/>
      <c r="F305" s="30">
        <f t="shared" si="39"/>
        <v>0</v>
      </c>
      <c r="G305" s="11"/>
      <c r="H305" s="11"/>
      <c r="I305" s="11"/>
      <c r="J305" s="12">
        <f t="shared" si="40"/>
        <v>0</v>
      </c>
      <c r="K305" s="31">
        <f t="shared" si="37"/>
        <v>67.180000000000007</v>
      </c>
      <c r="L305" s="37">
        <f t="shared" si="38"/>
        <v>0</v>
      </c>
      <c r="M305" s="37"/>
      <c r="N305" s="37">
        <f t="shared" si="41"/>
        <v>0</v>
      </c>
    </row>
    <row r="306" spans="1:14" ht="19.5" thickBot="1" x14ac:dyDescent="0.35">
      <c r="A306" s="56" t="s">
        <v>73</v>
      </c>
      <c r="B306" s="57" t="s">
        <v>74</v>
      </c>
      <c r="C306" s="58">
        <v>150</v>
      </c>
      <c r="D306" s="44"/>
      <c r="E306" s="44"/>
      <c r="F306" s="30">
        <f t="shared" si="39"/>
        <v>0</v>
      </c>
      <c r="G306" s="11"/>
      <c r="H306" s="11"/>
      <c r="I306" s="11"/>
      <c r="J306" s="12">
        <f t="shared" si="40"/>
        <v>0</v>
      </c>
      <c r="K306" s="31">
        <f t="shared" si="37"/>
        <v>21.06</v>
      </c>
      <c r="L306" s="37">
        <f t="shared" si="38"/>
        <v>0</v>
      </c>
      <c r="M306" s="37"/>
      <c r="N306" s="37">
        <f t="shared" si="41"/>
        <v>0</v>
      </c>
    </row>
    <row r="307" spans="1:14" ht="19.5" thickBot="1" x14ac:dyDescent="0.35">
      <c r="A307" s="66" t="s">
        <v>75</v>
      </c>
      <c r="B307" s="67" t="s">
        <v>76</v>
      </c>
      <c r="C307" s="68">
        <v>120</v>
      </c>
      <c r="D307" s="44"/>
      <c r="E307" s="44"/>
      <c r="F307" s="30">
        <f t="shared" si="39"/>
        <v>0</v>
      </c>
      <c r="G307" s="11"/>
      <c r="H307" s="11"/>
      <c r="I307" s="11"/>
      <c r="J307" s="12">
        <f t="shared" si="40"/>
        <v>0</v>
      </c>
      <c r="K307" s="31">
        <f t="shared" si="37"/>
        <v>78.98</v>
      </c>
      <c r="L307" s="37">
        <f t="shared" si="38"/>
        <v>0</v>
      </c>
      <c r="M307" s="37"/>
      <c r="N307" s="37">
        <f t="shared" si="41"/>
        <v>0</v>
      </c>
    </row>
    <row r="308" spans="1:14" ht="19.5" thickBot="1" x14ac:dyDescent="0.35">
      <c r="A308" s="66" t="s">
        <v>77</v>
      </c>
      <c r="B308" s="67" t="s">
        <v>78</v>
      </c>
      <c r="C308" s="68">
        <v>60</v>
      </c>
      <c r="D308" s="44"/>
      <c r="E308" s="44"/>
      <c r="F308" s="30">
        <f t="shared" si="39"/>
        <v>0</v>
      </c>
      <c r="G308" s="11"/>
      <c r="H308" s="11"/>
      <c r="I308" s="11"/>
      <c r="J308" s="12">
        <f t="shared" si="40"/>
        <v>0</v>
      </c>
      <c r="K308" s="31">
        <f t="shared" si="37"/>
        <v>154.44</v>
      </c>
      <c r="L308" s="37">
        <f t="shared" si="38"/>
        <v>0</v>
      </c>
      <c r="M308" s="37"/>
      <c r="N308" s="37">
        <f t="shared" si="41"/>
        <v>0</v>
      </c>
    </row>
    <row r="309" spans="1:14" ht="19.5" thickBot="1" x14ac:dyDescent="0.35">
      <c r="A309" s="66" t="s">
        <v>79</v>
      </c>
      <c r="B309" s="67" t="s">
        <v>50</v>
      </c>
      <c r="C309" s="68">
        <v>30</v>
      </c>
      <c r="D309" s="44"/>
      <c r="E309" s="44"/>
      <c r="F309" s="30">
        <f t="shared" si="39"/>
        <v>0</v>
      </c>
      <c r="G309" s="11"/>
      <c r="H309" s="11"/>
      <c r="I309" s="11"/>
      <c r="J309" s="12">
        <f t="shared" si="40"/>
        <v>0</v>
      </c>
      <c r="K309" s="31">
        <f t="shared" si="37"/>
        <v>274.95</v>
      </c>
      <c r="L309" s="37">
        <f t="shared" si="38"/>
        <v>0</v>
      </c>
      <c r="M309" s="37"/>
      <c r="N309" s="37">
        <f t="shared" si="41"/>
        <v>0</v>
      </c>
    </row>
    <row r="310" spans="1:14" ht="19.5" thickBot="1" x14ac:dyDescent="0.35">
      <c r="A310" s="66" t="s">
        <v>80</v>
      </c>
      <c r="B310" s="67" t="s">
        <v>59</v>
      </c>
      <c r="C310" s="68">
        <v>12</v>
      </c>
      <c r="D310" s="44"/>
      <c r="E310" s="44"/>
      <c r="F310" s="30">
        <f t="shared" si="39"/>
        <v>0</v>
      </c>
      <c r="G310" s="11"/>
      <c r="H310" s="11"/>
      <c r="I310" s="11"/>
      <c r="J310" s="12">
        <f t="shared" si="40"/>
        <v>0</v>
      </c>
      <c r="K310" s="31">
        <f t="shared" si="37"/>
        <v>1023.75</v>
      </c>
      <c r="L310" s="37">
        <f t="shared" si="38"/>
        <v>0</v>
      </c>
      <c r="M310" s="37"/>
      <c r="N310" s="37">
        <f t="shared" si="41"/>
        <v>0</v>
      </c>
    </row>
    <row r="311" spans="1:14" ht="19.5" thickBot="1" x14ac:dyDescent="0.35">
      <c r="A311" s="76" t="s">
        <v>81</v>
      </c>
      <c r="B311" s="77" t="s">
        <v>82</v>
      </c>
      <c r="C311" s="78">
        <v>18</v>
      </c>
      <c r="D311" s="44"/>
      <c r="E311" s="44"/>
      <c r="F311" s="30">
        <f t="shared" si="39"/>
        <v>0</v>
      </c>
      <c r="G311" s="11"/>
      <c r="H311" s="11"/>
      <c r="I311" s="11"/>
      <c r="J311" s="12">
        <f t="shared" si="40"/>
        <v>0</v>
      </c>
      <c r="K311" s="31">
        <f t="shared" si="37"/>
        <v>558.67999999999995</v>
      </c>
      <c r="L311" s="37">
        <f t="shared" si="38"/>
        <v>0</v>
      </c>
      <c r="M311" s="37"/>
      <c r="N311" s="37">
        <f t="shared" si="41"/>
        <v>0</v>
      </c>
    </row>
    <row r="312" spans="1:14" ht="19.5" thickBot="1" x14ac:dyDescent="0.35">
      <c r="A312" s="76" t="s">
        <v>83</v>
      </c>
      <c r="B312" s="77" t="s">
        <v>59</v>
      </c>
      <c r="C312" s="78">
        <v>12</v>
      </c>
      <c r="D312" s="44"/>
      <c r="E312" s="44"/>
      <c r="F312" s="30">
        <f t="shared" si="39"/>
        <v>0</v>
      </c>
      <c r="G312" s="11"/>
      <c r="H312" s="11"/>
      <c r="I312" s="11"/>
      <c r="J312" s="12">
        <f t="shared" si="40"/>
        <v>0</v>
      </c>
      <c r="K312" s="31">
        <f t="shared" si="37"/>
        <v>1092.2</v>
      </c>
      <c r="L312" s="37">
        <f t="shared" si="38"/>
        <v>0</v>
      </c>
      <c r="M312" s="37"/>
      <c r="N312" s="37">
        <f t="shared" si="41"/>
        <v>0</v>
      </c>
    </row>
    <row r="313" spans="1:14" ht="19.5" thickBot="1" x14ac:dyDescent="0.35">
      <c r="A313" s="76" t="s">
        <v>84</v>
      </c>
      <c r="B313" s="77" t="s">
        <v>85</v>
      </c>
      <c r="C313" s="78">
        <v>4</v>
      </c>
      <c r="D313" s="44"/>
      <c r="E313" s="44"/>
      <c r="F313" s="30">
        <f t="shared" si="39"/>
        <v>0</v>
      </c>
      <c r="G313" s="11"/>
      <c r="H313" s="11"/>
      <c r="I313" s="11"/>
      <c r="J313" s="12">
        <f t="shared" si="40"/>
        <v>0</v>
      </c>
      <c r="K313" s="31">
        <f t="shared" si="37"/>
        <v>2670.53</v>
      </c>
      <c r="L313" s="37">
        <f t="shared" si="38"/>
        <v>0</v>
      </c>
      <c r="M313" s="37"/>
      <c r="N313" s="37">
        <f t="shared" si="41"/>
        <v>0</v>
      </c>
    </row>
    <row r="314" spans="1:14" ht="19.5" thickBot="1" x14ac:dyDescent="0.35">
      <c r="A314" s="86" t="s">
        <v>86</v>
      </c>
      <c r="B314" s="87" t="s">
        <v>87</v>
      </c>
      <c r="C314" s="88">
        <v>48</v>
      </c>
      <c r="D314" s="44"/>
      <c r="E314" s="44"/>
      <c r="F314" s="30">
        <f t="shared" si="39"/>
        <v>0</v>
      </c>
      <c r="G314" s="11"/>
      <c r="H314" s="11"/>
      <c r="I314" s="11"/>
      <c r="J314" s="12">
        <f t="shared" si="40"/>
        <v>0</v>
      </c>
      <c r="K314" s="31">
        <f t="shared" si="37"/>
        <v>46.8</v>
      </c>
      <c r="L314" s="37">
        <f t="shared" si="38"/>
        <v>0</v>
      </c>
      <c r="M314" s="37"/>
      <c r="N314" s="37">
        <f t="shared" si="41"/>
        <v>0</v>
      </c>
    </row>
    <row r="315" spans="1:14" ht="19.5" thickBot="1" x14ac:dyDescent="0.35">
      <c r="A315" s="86" t="s">
        <v>88</v>
      </c>
      <c r="B315" s="87" t="s">
        <v>87</v>
      </c>
      <c r="C315" s="88">
        <v>48</v>
      </c>
      <c r="D315" s="44"/>
      <c r="E315" s="44"/>
      <c r="F315" s="30">
        <f t="shared" si="39"/>
        <v>0</v>
      </c>
      <c r="G315" s="11"/>
      <c r="H315" s="11"/>
      <c r="I315" s="11"/>
      <c r="J315" s="12">
        <f t="shared" si="40"/>
        <v>0</v>
      </c>
      <c r="K315" s="31">
        <f t="shared" si="37"/>
        <v>46.8</v>
      </c>
      <c r="L315" s="37">
        <f t="shared" si="38"/>
        <v>0</v>
      </c>
      <c r="M315" s="37"/>
      <c r="N315" s="37">
        <f t="shared" si="41"/>
        <v>0</v>
      </c>
    </row>
    <row r="316" spans="1:14" x14ac:dyDescent="0.3">
      <c r="A316" s="96" t="s">
        <v>89</v>
      </c>
      <c r="B316" s="97">
        <v>25</v>
      </c>
      <c r="C316" s="97">
        <v>25</v>
      </c>
      <c r="D316" s="44"/>
      <c r="E316" s="44"/>
      <c r="F316" s="30">
        <f t="shared" si="39"/>
        <v>0</v>
      </c>
      <c r="G316" s="11"/>
      <c r="H316" s="11"/>
      <c r="I316" s="11"/>
      <c r="J316" s="12">
        <f t="shared" si="40"/>
        <v>0</v>
      </c>
      <c r="K316" s="31">
        <f t="shared" si="37"/>
        <v>111.25</v>
      </c>
      <c r="L316" s="37">
        <f t="shared" si="38"/>
        <v>0</v>
      </c>
      <c r="M316" s="37"/>
      <c r="N316" s="37">
        <f t="shared" si="41"/>
        <v>0</v>
      </c>
    </row>
    <row r="317" spans="1:14" x14ac:dyDescent="0.3">
      <c r="A317" s="105" t="s">
        <v>90</v>
      </c>
      <c r="B317" s="106">
        <v>10</v>
      </c>
      <c r="C317" s="106">
        <v>10</v>
      </c>
      <c r="D317" s="44"/>
      <c r="E317" s="44"/>
      <c r="F317" s="30">
        <f t="shared" si="39"/>
        <v>0</v>
      </c>
      <c r="G317" s="11"/>
      <c r="H317" s="11"/>
      <c r="I317" s="11"/>
      <c r="J317" s="12">
        <f t="shared" si="40"/>
        <v>0</v>
      </c>
      <c r="K317" s="31">
        <f t="shared" si="37"/>
        <v>1760</v>
      </c>
      <c r="L317" s="37">
        <f t="shared" si="38"/>
        <v>0</v>
      </c>
      <c r="M317" s="37"/>
      <c r="N317" s="37">
        <f t="shared" si="41"/>
        <v>0</v>
      </c>
    </row>
    <row r="318" spans="1:14" x14ac:dyDescent="0.3">
      <c r="A318" s="105" t="s">
        <v>91</v>
      </c>
      <c r="B318" s="106">
        <v>8</v>
      </c>
      <c r="C318" s="106">
        <v>8</v>
      </c>
      <c r="D318" s="44"/>
      <c r="E318" s="44"/>
      <c r="F318" s="30">
        <f t="shared" si="39"/>
        <v>0</v>
      </c>
      <c r="G318" s="11"/>
      <c r="H318" s="11"/>
      <c r="I318" s="11"/>
      <c r="J318" s="12">
        <f t="shared" si="40"/>
        <v>0</v>
      </c>
      <c r="K318" s="31">
        <f t="shared" si="37"/>
        <v>2365</v>
      </c>
      <c r="L318" s="37">
        <f t="shared" si="38"/>
        <v>0</v>
      </c>
      <c r="M318" s="37"/>
      <c r="N318" s="37">
        <f t="shared" si="41"/>
        <v>0</v>
      </c>
    </row>
    <row r="319" spans="1:14" x14ac:dyDescent="0.3">
      <c r="A319" s="105" t="s">
        <v>92</v>
      </c>
      <c r="B319" s="106">
        <v>8</v>
      </c>
      <c r="C319" s="106">
        <v>8</v>
      </c>
      <c r="D319" s="44"/>
      <c r="E319" s="44"/>
      <c r="F319" s="30">
        <f t="shared" si="39"/>
        <v>0</v>
      </c>
      <c r="G319" s="11"/>
      <c r="H319" s="11"/>
      <c r="I319" s="11"/>
      <c r="J319" s="12">
        <f t="shared" si="40"/>
        <v>0</v>
      </c>
      <c r="K319" s="31">
        <f t="shared" si="37"/>
        <v>2065</v>
      </c>
      <c r="L319" s="37">
        <f t="shared" si="38"/>
        <v>0</v>
      </c>
      <c r="M319" s="37"/>
      <c r="N319" s="37">
        <f t="shared" si="41"/>
        <v>0</v>
      </c>
    </row>
    <row r="320" spans="1:14" x14ac:dyDescent="0.3">
      <c r="A320" s="105" t="s">
        <v>93</v>
      </c>
      <c r="B320" s="106">
        <v>15</v>
      </c>
      <c r="C320" s="106">
        <v>15</v>
      </c>
      <c r="D320" s="44"/>
      <c r="E320" s="44"/>
      <c r="F320" s="30">
        <f t="shared" si="39"/>
        <v>0</v>
      </c>
      <c r="G320" s="11"/>
      <c r="H320" s="11"/>
      <c r="I320" s="11"/>
      <c r="J320" s="12">
        <f t="shared" si="40"/>
        <v>0</v>
      </c>
      <c r="K320" s="31">
        <f t="shared" si="37"/>
        <v>990</v>
      </c>
      <c r="L320" s="37">
        <f t="shared" si="38"/>
        <v>0</v>
      </c>
      <c r="M320" s="37"/>
      <c r="N320" s="37">
        <f t="shared" si="41"/>
        <v>0</v>
      </c>
    </row>
    <row r="321" spans="1:14" x14ac:dyDescent="0.3">
      <c r="A321" s="105" t="s">
        <v>94</v>
      </c>
      <c r="B321" s="106">
        <v>15</v>
      </c>
      <c r="C321" s="106">
        <v>15</v>
      </c>
      <c r="D321" s="44"/>
      <c r="E321" s="44"/>
      <c r="F321" s="30">
        <f t="shared" si="39"/>
        <v>0</v>
      </c>
      <c r="G321" s="11"/>
      <c r="H321" s="11"/>
      <c r="I321" s="11"/>
      <c r="J321" s="12">
        <f t="shared" si="40"/>
        <v>0</v>
      </c>
      <c r="K321" s="31">
        <f t="shared" si="37"/>
        <v>1025</v>
      </c>
      <c r="L321" s="37">
        <f t="shared" si="38"/>
        <v>0</v>
      </c>
      <c r="M321" s="37"/>
      <c r="N321" s="37">
        <f t="shared" si="41"/>
        <v>0</v>
      </c>
    </row>
    <row r="322" spans="1:14" x14ac:dyDescent="0.3">
      <c r="A322" s="105" t="s">
        <v>95</v>
      </c>
      <c r="B322" s="106">
        <v>10</v>
      </c>
      <c r="C322" s="106">
        <v>10</v>
      </c>
      <c r="D322" s="44"/>
      <c r="E322" s="44"/>
      <c r="F322" s="30">
        <f t="shared" si="39"/>
        <v>0</v>
      </c>
      <c r="G322" s="11"/>
      <c r="H322" s="11"/>
      <c r="I322" s="11"/>
      <c r="J322" s="12">
        <f t="shared" si="40"/>
        <v>0</v>
      </c>
      <c r="K322" s="31">
        <f t="shared" si="37"/>
        <v>1620</v>
      </c>
      <c r="L322" s="37">
        <f t="shared" si="38"/>
        <v>0</v>
      </c>
      <c r="M322" s="37"/>
      <c r="N322" s="37">
        <f t="shared" si="41"/>
        <v>0</v>
      </c>
    </row>
    <row r="323" spans="1:14" x14ac:dyDescent="0.3">
      <c r="A323" s="105" t="s">
        <v>96</v>
      </c>
      <c r="B323" s="106">
        <v>8</v>
      </c>
      <c r="C323" s="106">
        <v>8</v>
      </c>
      <c r="D323" s="44"/>
      <c r="E323" s="44"/>
      <c r="F323" s="30">
        <f t="shared" si="39"/>
        <v>0</v>
      </c>
      <c r="G323" s="11"/>
      <c r="H323" s="11"/>
      <c r="I323" s="11"/>
      <c r="J323" s="12">
        <f t="shared" si="40"/>
        <v>0</v>
      </c>
      <c r="K323" s="31">
        <f t="shared" si="37"/>
        <v>2130</v>
      </c>
      <c r="L323" s="37">
        <f t="shared" si="38"/>
        <v>0</v>
      </c>
      <c r="M323" s="37"/>
      <c r="N323" s="37">
        <f t="shared" si="41"/>
        <v>0</v>
      </c>
    </row>
    <row r="324" spans="1:14" x14ac:dyDescent="0.3">
      <c r="A324" s="105" t="s">
        <v>97</v>
      </c>
      <c r="B324" s="106">
        <v>15</v>
      </c>
      <c r="C324" s="106">
        <v>15</v>
      </c>
      <c r="D324" s="44"/>
      <c r="E324" s="44"/>
      <c r="F324" s="30">
        <f t="shared" si="39"/>
        <v>0</v>
      </c>
      <c r="G324" s="11"/>
      <c r="H324" s="11"/>
      <c r="I324" s="11"/>
      <c r="J324" s="12">
        <f t="shared" si="40"/>
        <v>0</v>
      </c>
      <c r="K324" s="31">
        <f t="shared" si="37"/>
        <v>880</v>
      </c>
      <c r="L324" s="37">
        <f t="shared" si="38"/>
        <v>0</v>
      </c>
      <c r="M324" s="37"/>
      <c r="N324" s="37">
        <f t="shared" si="41"/>
        <v>0</v>
      </c>
    </row>
    <row r="325" spans="1:14" x14ac:dyDescent="0.3">
      <c r="A325" s="105" t="s">
        <v>98</v>
      </c>
      <c r="B325" s="106">
        <v>15</v>
      </c>
      <c r="C325" s="106">
        <v>15</v>
      </c>
      <c r="D325" s="44"/>
      <c r="E325" s="44"/>
      <c r="F325" s="30">
        <f t="shared" si="39"/>
        <v>0</v>
      </c>
      <c r="G325" s="11"/>
      <c r="H325" s="11"/>
      <c r="I325" s="11"/>
      <c r="J325" s="12">
        <f t="shared" si="40"/>
        <v>0</v>
      </c>
      <c r="K325" s="31">
        <f t="shared" si="37"/>
        <v>915</v>
      </c>
      <c r="L325" s="37">
        <f t="shared" si="38"/>
        <v>0</v>
      </c>
      <c r="M325" s="37"/>
      <c r="N325" s="37">
        <f t="shared" si="41"/>
        <v>0</v>
      </c>
    </row>
    <row r="326" spans="1:14" x14ac:dyDescent="0.3">
      <c r="A326" s="105" t="s">
        <v>99</v>
      </c>
      <c r="B326" s="106">
        <v>3</v>
      </c>
      <c r="C326" s="106">
        <v>3</v>
      </c>
      <c r="D326" s="44"/>
      <c r="E326" s="44"/>
      <c r="F326" s="30">
        <f t="shared" si="39"/>
        <v>0</v>
      </c>
      <c r="G326" s="11"/>
      <c r="H326" s="11"/>
      <c r="I326" s="11"/>
      <c r="J326" s="12">
        <f t="shared" si="40"/>
        <v>0</v>
      </c>
      <c r="K326" s="31">
        <f t="shared" si="37"/>
        <v>1970</v>
      </c>
      <c r="L326" s="37">
        <f t="shared" si="38"/>
        <v>0</v>
      </c>
      <c r="M326" s="37"/>
      <c r="N326" s="37">
        <f t="shared" si="41"/>
        <v>0</v>
      </c>
    </row>
    <row r="327" spans="1:14" x14ac:dyDescent="0.3">
      <c r="A327" s="105" t="s">
        <v>100</v>
      </c>
      <c r="B327" s="106">
        <v>3</v>
      </c>
      <c r="C327" s="106">
        <v>3</v>
      </c>
      <c r="D327" s="44"/>
      <c r="E327" s="44"/>
      <c r="F327" s="30">
        <f t="shared" si="39"/>
        <v>0</v>
      </c>
      <c r="G327" s="11"/>
      <c r="H327" s="11"/>
      <c r="I327" s="11"/>
      <c r="J327" s="12">
        <f t="shared" si="40"/>
        <v>0</v>
      </c>
      <c r="K327" s="31">
        <f t="shared" si="37"/>
        <v>2035</v>
      </c>
      <c r="L327" s="37">
        <f t="shared" si="38"/>
        <v>0</v>
      </c>
      <c r="M327" s="37"/>
      <c r="N327" s="37">
        <f t="shared" si="41"/>
        <v>0</v>
      </c>
    </row>
    <row r="328" spans="1:14" x14ac:dyDescent="0.3">
      <c r="A328" s="105" t="s">
        <v>101</v>
      </c>
      <c r="B328" s="106">
        <v>8</v>
      </c>
      <c r="C328" s="106">
        <v>8</v>
      </c>
      <c r="D328" s="44"/>
      <c r="E328" s="44"/>
      <c r="F328" s="30">
        <f t="shared" si="39"/>
        <v>0</v>
      </c>
      <c r="G328" s="11"/>
      <c r="H328" s="11"/>
      <c r="I328" s="11"/>
      <c r="J328" s="12">
        <f t="shared" si="40"/>
        <v>0</v>
      </c>
      <c r="K328" s="31">
        <f t="shared" si="37"/>
        <v>2120</v>
      </c>
      <c r="L328" s="37">
        <f t="shared" si="38"/>
        <v>0</v>
      </c>
      <c r="M328" s="37"/>
      <c r="N328" s="37">
        <f t="shared" si="41"/>
        <v>0</v>
      </c>
    </row>
    <row r="329" spans="1:14" x14ac:dyDescent="0.3">
      <c r="A329" s="105" t="s">
        <v>102</v>
      </c>
      <c r="B329" s="106">
        <v>10</v>
      </c>
      <c r="C329" s="106">
        <v>10</v>
      </c>
      <c r="D329" s="44"/>
      <c r="E329" s="44"/>
      <c r="F329" s="30">
        <f t="shared" si="39"/>
        <v>0</v>
      </c>
      <c r="G329" s="11"/>
      <c r="H329" s="11"/>
      <c r="I329" s="11"/>
      <c r="J329" s="12">
        <f t="shared" si="40"/>
        <v>0</v>
      </c>
      <c r="K329" s="31">
        <f t="shared" si="37"/>
        <v>1980</v>
      </c>
      <c r="L329" s="37">
        <f t="shared" si="38"/>
        <v>0</v>
      </c>
      <c r="M329" s="37"/>
      <c r="N329" s="37">
        <f t="shared" si="41"/>
        <v>0</v>
      </c>
    </row>
    <row r="330" spans="1:14" x14ac:dyDescent="0.3">
      <c r="A330" s="105" t="s">
        <v>103</v>
      </c>
      <c r="B330" s="106">
        <v>12</v>
      </c>
      <c r="C330" s="106">
        <v>12</v>
      </c>
      <c r="D330" s="44"/>
      <c r="E330" s="44"/>
      <c r="F330" s="30">
        <f t="shared" si="39"/>
        <v>0</v>
      </c>
      <c r="G330" s="11"/>
      <c r="H330" s="11"/>
      <c r="I330" s="11"/>
      <c r="J330" s="12">
        <f t="shared" si="40"/>
        <v>0</v>
      </c>
      <c r="K330" s="31">
        <f t="shared" si="37"/>
        <v>875</v>
      </c>
      <c r="L330" s="37">
        <f t="shared" si="38"/>
        <v>0</v>
      </c>
      <c r="M330" s="37"/>
      <c r="N330" s="37">
        <f t="shared" si="41"/>
        <v>0</v>
      </c>
    </row>
    <row r="331" spans="1:14" ht="19.5" thickBot="1" x14ac:dyDescent="0.35">
      <c r="A331" s="105" t="s">
        <v>104</v>
      </c>
      <c r="B331" s="106">
        <v>3</v>
      </c>
      <c r="C331" s="106">
        <v>3</v>
      </c>
      <c r="D331" s="44"/>
      <c r="E331" s="44"/>
      <c r="F331" s="30">
        <f t="shared" si="39"/>
        <v>0</v>
      </c>
      <c r="G331" s="11"/>
      <c r="H331" s="11"/>
      <c r="I331" s="11"/>
      <c r="J331" s="12">
        <f t="shared" si="40"/>
        <v>0</v>
      </c>
      <c r="K331" s="31">
        <f t="shared" si="37"/>
        <v>2145</v>
      </c>
      <c r="L331" s="37">
        <f t="shared" si="38"/>
        <v>0</v>
      </c>
      <c r="M331" s="37"/>
      <c r="N331" s="37">
        <f t="shared" si="41"/>
        <v>0</v>
      </c>
    </row>
    <row r="332" spans="1:14" ht="19.5" thickBot="1" x14ac:dyDescent="0.35">
      <c r="A332" s="56" t="s">
        <v>105</v>
      </c>
      <c r="B332" s="57" t="s">
        <v>74</v>
      </c>
      <c r="C332" s="58">
        <v>150</v>
      </c>
      <c r="D332" s="44"/>
      <c r="E332" s="44"/>
      <c r="F332" s="30">
        <f t="shared" si="39"/>
        <v>0</v>
      </c>
      <c r="G332" s="11"/>
      <c r="H332" s="11"/>
      <c r="I332" s="11"/>
      <c r="J332" s="12">
        <f t="shared" si="40"/>
        <v>0</v>
      </c>
      <c r="K332" s="31">
        <f t="shared" si="37"/>
        <v>21.06</v>
      </c>
      <c r="L332" s="37">
        <f t="shared" si="38"/>
        <v>0</v>
      </c>
      <c r="M332" s="37"/>
      <c r="N332" s="37">
        <f t="shared" si="41"/>
        <v>0</v>
      </c>
    </row>
    <row r="333" spans="1:14" x14ac:dyDescent="0.3">
      <c r="A333" s="107"/>
      <c r="B333" s="108"/>
      <c r="C333" s="108"/>
      <c r="D333" s="11"/>
      <c r="E333" s="11"/>
      <c r="F333" s="30" t="e">
        <f t="shared" si="39"/>
        <v>#DIV/0!</v>
      </c>
      <c r="G333" s="11"/>
      <c r="H333" s="11"/>
      <c r="I333" s="11"/>
      <c r="J333" s="12">
        <f t="shared" si="40"/>
        <v>0</v>
      </c>
      <c r="K333" s="31">
        <f t="shared" si="37"/>
        <v>116.5</v>
      </c>
      <c r="L333" s="37">
        <f t="shared" si="38"/>
        <v>0</v>
      </c>
      <c r="M333" s="37"/>
      <c r="N333" s="37">
        <f t="shared" si="41"/>
        <v>0</v>
      </c>
    </row>
    <row r="334" spans="1:14" x14ac:dyDescent="0.3">
      <c r="A334" s="107"/>
      <c r="B334" s="108"/>
      <c r="C334" s="108"/>
      <c r="D334" s="11"/>
      <c r="E334" s="11"/>
      <c r="F334" s="30" t="e">
        <f t="shared" si="39"/>
        <v>#DIV/0!</v>
      </c>
      <c r="G334" s="11"/>
      <c r="H334" s="11"/>
      <c r="I334" s="11"/>
      <c r="J334" s="12">
        <f t="shared" si="40"/>
        <v>0</v>
      </c>
      <c r="K334" s="31">
        <f t="shared" si="37"/>
        <v>0</v>
      </c>
      <c r="L334" s="37">
        <f t="shared" si="38"/>
        <v>0</v>
      </c>
      <c r="M334" s="37"/>
      <c r="N334" s="37">
        <f t="shared" si="41"/>
        <v>0</v>
      </c>
    </row>
    <row r="335" spans="1:14" x14ac:dyDescent="0.3">
      <c r="A335" s="107"/>
      <c r="B335" s="108"/>
      <c r="C335" s="108"/>
      <c r="D335" s="11"/>
      <c r="E335" s="11"/>
      <c r="F335" s="30" t="e">
        <f t="shared" si="39"/>
        <v>#DIV/0!</v>
      </c>
      <c r="G335" s="11"/>
      <c r="H335" s="11"/>
      <c r="I335" s="11"/>
      <c r="J335" s="12">
        <f t="shared" si="40"/>
        <v>0</v>
      </c>
      <c r="K335" s="31">
        <f t="shared" si="37"/>
        <v>23</v>
      </c>
      <c r="L335" s="37">
        <f t="shared" si="38"/>
        <v>0</v>
      </c>
      <c r="M335" s="37"/>
      <c r="N335" s="37">
        <f t="shared" si="41"/>
        <v>0</v>
      </c>
    </row>
    <row r="336" spans="1:14" x14ac:dyDescent="0.3">
      <c r="A336" s="107"/>
      <c r="B336" s="108"/>
      <c r="C336" s="108"/>
      <c r="D336" s="11"/>
      <c r="E336" s="11"/>
      <c r="F336" s="30" t="e">
        <f t="shared" si="39"/>
        <v>#DIV/0!</v>
      </c>
      <c r="G336" s="11"/>
      <c r="H336" s="11"/>
      <c r="I336" s="11"/>
      <c r="J336" s="12">
        <f t="shared" si="40"/>
        <v>0</v>
      </c>
      <c r="K336" s="31">
        <f t="shared" si="37"/>
        <v>0</v>
      </c>
      <c r="L336" s="37">
        <f t="shared" si="38"/>
        <v>0</v>
      </c>
      <c r="M336" s="37"/>
      <c r="N336" s="37">
        <f t="shared" si="41"/>
        <v>0</v>
      </c>
    </row>
    <row r="337" spans="1:14" x14ac:dyDescent="0.3">
      <c r="A337" s="11"/>
      <c r="B337" s="10"/>
      <c r="C337" s="10"/>
      <c r="D337" s="11"/>
      <c r="E337" s="11"/>
      <c r="F337" s="30" t="e">
        <f t="shared" si="39"/>
        <v>#DIV/0!</v>
      </c>
      <c r="G337" s="11"/>
      <c r="H337" s="11"/>
      <c r="I337" s="11"/>
      <c r="J337" s="12">
        <f t="shared" si="40"/>
        <v>0</v>
      </c>
      <c r="K337" s="31">
        <f t="shared" si="37"/>
        <v>0</v>
      </c>
      <c r="L337" s="37">
        <f t="shared" si="38"/>
        <v>0</v>
      </c>
      <c r="M337" s="37"/>
      <c r="N337" s="37">
        <f t="shared" si="41"/>
        <v>0</v>
      </c>
    </row>
    <row r="338" spans="1:14" x14ac:dyDescent="0.3">
      <c r="A338" s="11"/>
      <c r="B338" s="10"/>
      <c r="C338" s="10"/>
      <c r="D338" s="11"/>
      <c r="E338" s="11"/>
      <c r="F338" s="30" t="e">
        <f t="shared" si="39"/>
        <v>#DIV/0!</v>
      </c>
      <c r="G338" s="11"/>
      <c r="H338" s="11"/>
      <c r="I338" s="11"/>
      <c r="J338" s="12">
        <f t="shared" si="40"/>
        <v>0</v>
      </c>
      <c r="K338" s="31">
        <f t="shared" si="37"/>
        <v>0</v>
      </c>
      <c r="L338" s="37">
        <f t="shared" si="38"/>
        <v>0</v>
      </c>
      <c r="M338" s="37"/>
      <c r="N338" s="37">
        <f t="shared" si="41"/>
        <v>0</v>
      </c>
    </row>
    <row r="339" spans="1:14" x14ac:dyDescent="0.3">
      <c r="A339" s="11"/>
      <c r="B339" s="10"/>
      <c r="C339" s="10"/>
      <c r="D339" s="11"/>
      <c r="E339" s="11"/>
      <c r="F339" s="30" t="e">
        <f t="shared" si="39"/>
        <v>#DIV/0!</v>
      </c>
      <c r="G339" s="11"/>
      <c r="H339" s="11"/>
      <c r="I339" s="11"/>
      <c r="J339" s="12">
        <f t="shared" si="40"/>
        <v>0</v>
      </c>
      <c r="K339" s="31">
        <f t="shared" si="37"/>
        <v>0</v>
      </c>
      <c r="L339" s="37">
        <f t="shared" si="38"/>
        <v>0</v>
      </c>
      <c r="M339" s="37"/>
      <c r="N339" s="37">
        <f t="shared" si="41"/>
        <v>0</v>
      </c>
    </row>
    <row r="340" spans="1:14" x14ac:dyDescent="0.3">
      <c r="A340" s="11" t="s">
        <v>33</v>
      </c>
      <c r="B340" s="11"/>
      <c r="C340" s="13"/>
      <c r="D340" s="111">
        <f t="shared" ref="D340:J340" si="42">SUM(D278:D339)</f>
        <v>0</v>
      </c>
      <c r="E340" s="111">
        <f t="shared" si="42"/>
        <v>0</v>
      </c>
      <c r="F340" s="111" t="e">
        <f t="shared" si="42"/>
        <v>#DIV/0!</v>
      </c>
      <c r="G340" s="111">
        <f t="shared" si="42"/>
        <v>0</v>
      </c>
      <c r="H340" s="111">
        <f t="shared" si="42"/>
        <v>0</v>
      </c>
      <c r="I340" s="111">
        <f t="shared" si="42"/>
        <v>0</v>
      </c>
      <c r="J340" s="12">
        <f t="shared" si="42"/>
        <v>0</v>
      </c>
      <c r="K340" s="111"/>
      <c r="L340" s="111">
        <f>SUM(L278:L339)</f>
        <v>0</v>
      </c>
      <c r="M340" s="111">
        <f>SUM(M278:M339)</f>
        <v>0</v>
      </c>
      <c r="N340" s="111">
        <f>SUM(N278:N339)</f>
        <v>0</v>
      </c>
    </row>
    <row r="341" spans="1:14" x14ac:dyDescent="0.3">
      <c r="A341" s="113"/>
      <c r="B341" s="114"/>
      <c r="C341" s="115"/>
      <c r="D341" s="116"/>
      <c r="E341" s="116"/>
      <c r="F341" s="7" t="s">
        <v>106</v>
      </c>
      <c r="G341" s="7" t="s">
        <v>123</v>
      </c>
      <c r="H341" s="7" t="s">
        <v>124</v>
      </c>
      <c r="I341" s="7" t="s">
        <v>125</v>
      </c>
      <c r="J341" s="7" t="s">
        <v>126</v>
      </c>
      <c r="K341" s="117"/>
      <c r="L341" s="117"/>
      <c r="M341" s="7" t="s">
        <v>107</v>
      </c>
      <c r="N341" s="118"/>
    </row>
    <row r="342" spans="1:14" ht="31.5" x14ac:dyDescent="0.5">
      <c r="A342" s="113"/>
      <c r="B342" s="114"/>
      <c r="C342" s="115"/>
      <c r="D342" s="116"/>
      <c r="E342" s="116"/>
      <c r="F342" s="121"/>
      <c r="G342" s="121"/>
      <c r="H342" s="121"/>
      <c r="I342" s="121"/>
      <c r="J342" s="121"/>
      <c r="K342" s="122"/>
      <c r="L342" s="121">
        <f>+F342-G342-H342-I342-J342</f>
        <v>0</v>
      </c>
      <c r="M342" s="123"/>
      <c r="N342" s="124"/>
    </row>
    <row r="343" spans="1:14" x14ac:dyDescent="0.3">
      <c r="A343" s="177" t="s">
        <v>109</v>
      </c>
      <c r="B343" s="178"/>
      <c r="C343" s="178"/>
      <c r="D343" s="178"/>
      <c r="E343" s="178"/>
      <c r="F343" s="178"/>
      <c r="G343" s="178"/>
      <c r="H343" s="178"/>
      <c r="I343" s="178"/>
      <c r="J343" s="179"/>
      <c r="K343" s="125"/>
      <c r="L343" s="12"/>
      <c r="M343" s="126"/>
      <c r="N343" s="127"/>
    </row>
    <row r="344" spans="1:14" x14ac:dyDescent="0.3">
      <c r="A344" s="180" t="s">
        <v>110</v>
      </c>
      <c r="B344" s="181"/>
      <c r="C344" s="181"/>
      <c r="D344" s="181"/>
      <c r="E344" s="181"/>
      <c r="F344" s="181"/>
      <c r="G344" s="181"/>
      <c r="H344" s="181"/>
      <c r="I344" s="181"/>
      <c r="J344" s="182"/>
      <c r="K344" s="129"/>
      <c r="L344" s="12"/>
      <c r="M344" s="126"/>
      <c r="N344" s="127"/>
    </row>
    <row r="345" spans="1:14" x14ac:dyDescent="0.3">
      <c r="A345" s="160" t="s">
        <v>111</v>
      </c>
      <c r="B345" s="161"/>
      <c r="C345" s="161"/>
      <c r="D345" s="161"/>
      <c r="E345" s="161"/>
      <c r="F345" s="161"/>
      <c r="G345" s="161"/>
      <c r="H345" s="161"/>
      <c r="I345" s="161"/>
      <c r="J345" s="162"/>
      <c r="K345" s="130"/>
      <c r="L345" s="12"/>
      <c r="M345" s="131" t="e">
        <f>+L345/L340%</f>
        <v>#DIV/0!</v>
      </c>
      <c r="N345" s="127"/>
    </row>
    <row r="346" spans="1:14" x14ac:dyDescent="0.3">
      <c r="A346" s="163" t="s">
        <v>112</v>
      </c>
      <c r="B346" s="164"/>
      <c r="C346" s="164"/>
      <c r="D346" s="164"/>
      <c r="E346" s="164"/>
      <c r="F346" s="164"/>
      <c r="G346" s="164"/>
      <c r="H346" s="164"/>
      <c r="I346" s="164"/>
      <c r="J346" s="165"/>
      <c r="K346" s="132"/>
      <c r="L346" s="12">
        <f>+E362</f>
        <v>0</v>
      </c>
      <c r="M346" s="126"/>
      <c r="N346" s="127"/>
    </row>
    <row r="347" spans="1:14" x14ac:dyDescent="0.3">
      <c r="A347" s="166" t="s">
        <v>113</v>
      </c>
      <c r="B347" s="167"/>
      <c r="C347" s="167"/>
      <c r="D347" s="167"/>
      <c r="E347" s="167"/>
      <c r="F347" s="167"/>
      <c r="G347" s="167"/>
      <c r="H347" s="167"/>
      <c r="I347" s="167"/>
      <c r="J347" s="168"/>
      <c r="K347" s="134"/>
      <c r="L347" s="12">
        <f>+M362</f>
        <v>0</v>
      </c>
      <c r="M347" s="126"/>
      <c r="N347" s="127"/>
    </row>
    <row r="348" spans="1:14" x14ac:dyDescent="0.3">
      <c r="A348" s="169"/>
      <c r="B348" s="170"/>
      <c r="C348" s="170"/>
      <c r="D348" s="170"/>
      <c r="E348" s="170"/>
      <c r="F348" s="170"/>
      <c r="G348" s="170"/>
      <c r="H348" s="170"/>
      <c r="I348" s="170"/>
      <c r="J348" s="171"/>
      <c r="K348" s="128"/>
      <c r="L348" s="126"/>
      <c r="M348" s="126"/>
      <c r="N348" s="127"/>
    </row>
    <row r="349" spans="1:14" x14ac:dyDescent="0.3">
      <c r="A349" s="169"/>
      <c r="B349" s="170"/>
      <c r="C349" s="170"/>
      <c r="D349" s="170"/>
      <c r="E349" s="170"/>
      <c r="F349" s="170"/>
      <c r="G349" s="170"/>
      <c r="H349" s="170"/>
      <c r="I349" s="170"/>
      <c r="J349" s="171"/>
      <c r="K349" s="128"/>
      <c r="L349" s="126"/>
      <c r="M349" s="126"/>
      <c r="N349" s="127"/>
    </row>
    <row r="350" spans="1:14" x14ac:dyDescent="0.3">
      <c r="A350" s="169" t="s">
        <v>114</v>
      </c>
      <c r="B350" s="170"/>
      <c r="C350" s="170"/>
      <c r="D350" s="170"/>
      <c r="E350" s="170"/>
      <c r="F350" s="170"/>
      <c r="G350" s="170"/>
      <c r="H350" s="170"/>
      <c r="I350" s="170"/>
      <c r="J350" s="171"/>
      <c r="K350" s="136"/>
      <c r="L350" s="111">
        <f>+L340-L343-L344-L345-L346+L347-L348-L349</f>
        <v>0</v>
      </c>
      <c r="M350" s="126"/>
      <c r="N350" s="127"/>
    </row>
    <row r="351" spans="1:14" ht="19.5" thickBot="1" x14ac:dyDescent="0.35">
      <c r="M351" s="138">
        <f>+L351-L350</f>
        <v>0</v>
      </c>
    </row>
    <row r="352" spans="1:14" ht="19.5" thickBot="1" x14ac:dyDescent="0.35">
      <c r="A352" s="157" t="s">
        <v>115</v>
      </c>
      <c r="B352" s="158"/>
      <c r="C352" s="158"/>
      <c r="D352" s="158"/>
      <c r="E352" s="158"/>
      <c r="F352" s="159"/>
      <c r="G352" s="127"/>
      <c r="H352" s="157" t="s">
        <v>116</v>
      </c>
      <c r="I352" s="158"/>
      <c r="J352" s="159"/>
      <c r="K352" s="157" t="s">
        <v>117</v>
      </c>
      <c r="L352" s="158"/>
      <c r="M352" s="159"/>
      <c r="N352" s="139"/>
    </row>
    <row r="353" spans="1:14" ht="19.5" thickBot="1" x14ac:dyDescent="0.35">
      <c r="A353" s="140" t="s">
        <v>118</v>
      </c>
      <c r="B353" s="157" t="s">
        <v>119</v>
      </c>
      <c r="C353" s="159"/>
      <c r="D353" s="140" t="s">
        <v>120</v>
      </c>
      <c r="E353" s="157" t="s">
        <v>22</v>
      </c>
      <c r="F353" s="159"/>
      <c r="G353" s="127"/>
      <c r="H353" s="157" t="s">
        <v>119</v>
      </c>
      <c r="I353" s="159"/>
      <c r="J353" s="140" t="s">
        <v>22</v>
      </c>
      <c r="K353" s="157" t="s">
        <v>119</v>
      </c>
      <c r="L353" s="159"/>
      <c r="M353" s="140" t="s">
        <v>22</v>
      </c>
      <c r="N353" s="139"/>
    </row>
    <row r="354" spans="1:14" ht="19.5" thickBot="1" x14ac:dyDescent="0.35">
      <c r="A354" s="141"/>
      <c r="B354" s="153"/>
      <c r="C354" s="154"/>
      <c r="D354" s="141"/>
      <c r="E354" s="155"/>
      <c r="F354" s="156"/>
      <c r="G354" s="127"/>
      <c r="H354" s="153"/>
      <c r="I354" s="154"/>
      <c r="J354" s="142"/>
      <c r="K354" s="153"/>
      <c r="L354" s="154"/>
      <c r="M354" s="143"/>
      <c r="N354" s="144"/>
    </row>
    <row r="355" spans="1:14" ht="19.5" thickBot="1" x14ac:dyDescent="0.35">
      <c r="A355" s="141"/>
      <c r="B355" s="153"/>
      <c r="C355" s="154"/>
      <c r="D355" s="141"/>
      <c r="E355" s="155"/>
      <c r="F355" s="156"/>
      <c r="G355" s="127"/>
      <c r="H355" s="153"/>
      <c r="I355" s="154"/>
      <c r="J355" s="142"/>
      <c r="K355" s="153"/>
      <c r="L355" s="154"/>
      <c r="M355" s="143"/>
      <c r="N355" s="144"/>
    </row>
    <row r="356" spans="1:14" ht="19.5" thickBot="1" x14ac:dyDescent="0.35">
      <c r="A356" s="141"/>
      <c r="B356" s="153"/>
      <c r="C356" s="154"/>
      <c r="D356" s="141"/>
      <c r="E356" s="155"/>
      <c r="F356" s="156"/>
      <c r="G356" s="127"/>
      <c r="H356" s="153"/>
      <c r="I356" s="154"/>
      <c r="J356" s="142"/>
      <c r="K356" s="153"/>
      <c r="L356" s="154"/>
      <c r="M356" s="143"/>
      <c r="N356" s="144"/>
    </row>
    <row r="357" spans="1:14" ht="19.5" thickBot="1" x14ac:dyDescent="0.35">
      <c r="A357" s="141"/>
      <c r="B357" s="153"/>
      <c r="C357" s="154"/>
      <c r="D357" s="141"/>
      <c r="E357" s="155"/>
      <c r="F357" s="156"/>
      <c r="G357" s="127"/>
      <c r="H357" s="153"/>
      <c r="I357" s="154"/>
      <c r="J357" s="142"/>
      <c r="K357" s="153"/>
      <c r="L357" s="154"/>
      <c r="M357" s="143"/>
      <c r="N357" s="144"/>
    </row>
    <row r="358" spans="1:14" ht="19.5" thickBot="1" x14ac:dyDescent="0.35">
      <c r="A358" s="141"/>
      <c r="B358" s="153"/>
      <c r="C358" s="154"/>
      <c r="D358" s="141"/>
      <c r="E358" s="155"/>
      <c r="F358" s="156"/>
      <c r="G358" s="127"/>
      <c r="H358" s="153"/>
      <c r="I358" s="154"/>
      <c r="J358" s="142"/>
      <c r="K358" s="153"/>
      <c r="L358" s="154"/>
      <c r="M358" s="143"/>
      <c r="N358" s="144"/>
    </row>
    <row r="359" spans="1:14" ht="19.5" thickBot="1" x14ac:dyDescent="0.35">
      <c r="A359" s="141"/>
      <c r="B359" s="153"/>
      <c r="C359" s="154"/>
      <c r="D359" s="141"/>
      <c r="E359" s="155"/>
      <c r="F359" s="156"/>
      <c r="G359" s="127"/>
      <c r="H359" s="153"/>
      <c r="I359" s="154"/>
      <c r="J359" s="142"/>
      <c r="K359" s="153"/>
      <c r="L359" s="154"/>
      <c r="M359" s="143"/>
      <c r="N359" s="144"/>
    </row>
    <row r="360" spans="1:14" ht="19.5" thickBot="1" x14ac:dyDescent="0.35">
      <c r="A360" s="141"/>
      <c r="B360" s="153"/>
      <c r="C360" s="154"/>
      <c r="D360" s="141"/>
      <c r="E360" s="155"/>
      <c r="F360" s="156"/>
      <c r="G360" s="127"/>
      <c r="H360" s="153"/>
      <c r="I360" s="154"/>
      <c r="J360" s="142"/>
      <c r="K360" s="153"/>
      <c r="L360" s="154"/>
      <c r="M360" s="143"/>
      <c r="N360" s="144"/>
    </row>
    <row r="361" spans="1:14" ht="19.5" thickBot="1" x14ac:dyDescent="0.35">
      <c r="A361" s="141"/>
      <c r="B361" s="153"/>
      <c r="C361" s="154"/>
      <c r="D361" s="141"/>
      <c r="E361" s="155"/>
      <c r="F361" s="156"/>
      <c r="G361" s="127"/>
      <c r="H361" s="153"/>
      <c r="I361" s="154"/>
      <c r="J361" s="142"/>
      <c r="K361" s="153"/>
      <c r="L361" s="154"/>
      <c r="M361" s="143"/>
      <c r="N361" s="144"/>
    </row>
    <row r="362" spans="1:14" ht="19.5" thickBot="1" x14ac:dyDescent="0.35">
      <c r="A362" s="141" t="s">
        <v>121</v>
      </c>
      <c r="B362" s="153"/>
      <c r="C362" s="154"/>
      <c r="D362" s="141"/>
      <c r="E362" s="155">
        <f>SUM(E354:F361)</f>
        <v>0</v>
      </c>
      <c r="F362" s="156"/>
      <c r="G362" s="127"/>
      <c r="H362" s="153" t="s">
        <v>121</v>
      </c>
      <c r="I362" s="154"/>
      <c r="J362" s="140">
        <f>SUM(J354:J361)</f>
        <v>0</v>
      </c>
      <c r="K362" s="153" t="s">
        <v>121</v>
      </c>
      <c r="L362" s="154"/>
      <c r="M362" s="145">
        <f>SUM(M354:M361)</f>
        <v>0</v>
      </c>
      <c r="N362" s="139"/>
    </row>
    <row r="365" spans="1:14" x14ac:dyDescent="0.3">
      <c r="A365" s="172" t="s">
        <v>0</v>
      </c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"/>
      <c r="N365" s="2"/>
    </row>
    <row r="366" spans="1:14" x14ac:dyDescent="0.3">
      <c r="A366" s="1" t="s">
        <v>1</v>
      </c>
      <c r="B366" s="2" t="s">
        <v>129</v>
      </c>
      <c r="J366" s="1" t="s">
        <v>3</v>
      </c>
      <c r="K366" s="173">
        <f>+K275</f>
        <v>0</v>
      </c>
      <c r="L366" s="173"/>
      <c r="M366" s="173"/>
      <c r="N366" s="6"/>
    </row>
    <row r="367" spans="1:14" x14ac:dyDescent="0.3">
      <c r="A367" s="174"/>
      <c r="B367" s="175"/>
      <c r="C367" s="176"/>
      <c r="D367" s="169" t="s">
        <v>6</v>
      </c>
      <c r="E367" s="170"/>
      <c r="F367" s="171"/>
      <c r="G367" s="7" t="s">
        <v>7</v>
      </c>
      <c r="H367" s="7" t="s">
        <v>7</v>
      </c>
      <c r="I367" s="7" t="s">
        <v>8</v>
      </c>
      <c r="J367" s="8" t="s">
        <v>9</v>
      </c>
      <c r="K367" s="7" t="s">
        <v>10</v>
      </c>
      <c r="L367" s="9"/>
      <c r="M367" s="7" t="s">
        <v>11</v>
      </c>
      <c r="N367" s="7" t="s">
        <v>12</v>
      </c>
    </row>
    <row r="368" spans="1:14" x14ac:dyDescent="0.3">
      <c r="A368" s="12" t="s">
        <v>16</v>
      </c>
      <c r="B368" s="7" t="s">
        <v>17</v>
      </c>
      <c r="C368" s="13" t="s">
        <v>18</v>
      </c>
      <c r="D368" s="7">
        <v>1</v>
      </c>
      <c r="E368" s="7">
        <v>2</v>
      </c>
      <c r="F368" s="14" t="s">
        <v>19</v>
      </c>
      <c r="G368" s="7" t="s">
        <v>20</v>
      </c>
      <c r="H368" s="7" t="s">
        <v>20</v>
      </c>
      <c r="I368" s="7"/>
      <c r="J368" s="7" t="s">
        <v>20</v>
      </c>
      <c r="K368" s="7" t="s">
        <v>21</v>
      </c>
      <c r="L368" s="7" t="s">
        <v>22</v>
      </c>
      <c r="M368" s="7" t="s">
        <v>23</v>
      </c>
      <c r="N368" s="7" t="s">
        <v>22</v>
      </c>
    </row>
    <row r="369" spans="1:14" x14ac:dyDescent="0.3">
      <c r="A369" s="16" t="s">
        <v>35</v>
      </c>
      <c r="B369" s="17" t="s">
        <v>36</v>
      </c>
      <c r="C369" s="17">
        <v>72</v>
      </c>
      <c r="D369" s="29"/>
      <c r="E369" s="29"/>
      <c r="F369" s="30">
        <f>+(E369+D369)/C369</f>
        <v>0</v>
      </c>
      <c r="G369" s="32"/>
      <c r="H369" s="32"/>
      <c r="I369" s="32"/>
      <c r="J369" s="34">
        <f>+D369+E369-G369-H369-I369</f>
        <v>0</v>
      </c>
      <c r="K369" s="31">
        <f>+K278</f>
        <v>381.13</v>
      </c>
      <c r="L369" s="24">
        <f t="shared" ref="L369:L430" si="43">+J369*K369</f>
        <v>0</v>
      </c>
      <c r="M369" s="24"/>
      <c r="N369" s="24">
        <f>+K369*I369</f>
        <v>0</v>
      </c>
    </row>
    <row r="370" spans="1:14" x14ac:dyDescent="0.3">
      <c r="A370" s="16" t="s">
        <v>37</v>
      </c>
      <c r="B370" s="17" t="s">
        <v>38</v>
      </c>
      <c r="C370" s="17">
        <v>36</v>
      </c>
      <c r="D370" s="29"/>
      <c r="E370" s="29"/>
      <c r="F370" s="30">
        <f t="shared" ref="F370:F430" si="44">+(E370+D370)/C370</f>
        <v>0</v>
      </c>
      <c r="G370" s="32"/>
      <c r="H370" s="32"/>
      <c r="I370" s="32"/>
      <c r="J370" s="34">
        <f t="shared" ref="J370:J430" si="45">+D370+E370-G370-H370-I370</f>
        <v>0</v>
      </c>
      <c r="K370" s="31">
        <f t="shared" ref="K370:K430" si="46">+K279</f>
        <v>741.2</v>
      </c>
      <c r="L370" s="24">
        <f t="shared" si="43"/>
        <v>0</v>
      </c>
      <c r="M370" s="24"/>
      <c r="N370" s="24">
        <f t="shared" ref="N370:N430" si="47">+K370*I370</f>
        <v>0</v>
      </c>
    </row>
    <row r="371" spans="1:14" x14ac:dyDescent="0.3">
      <c r="A371" s="16" t="s">
        <v>39</v>
      </c>
      <c r="B371" s="17" t="s">
        <v>40</v>
      </c>
      <c r="C371" s="17">
        <v>18</v>
      </c>
      <c r="D371" s="29"/>
      <c r="E371" s="29"/>
      <c r="F371" s="30">
        <f t="shared" si="44"/>
        <v>0</v>
      </c>
      <c r="G371" s="32"/>
      <c r="H371" s="32"/>
      <c r="I371" s="32"/>
      <c r="J371" s="12">
        <f t="shared" si="45"/>
        <v>0</v>
      </c>
      <c r="K371" s="31">
        <f t="shared" si="46"/>
        <v>1263.5999999999999</v>
      </c>
      <c r="L371" s="37">
        <f t="shared" si="43"/>
        <v>0</v>
      </c>
      <c r="M371" s="37"/>
      <c r="N371" s="37">
        <f t="shared" si="47"/>
        <v>0</v>
      </c>
    </row>
    <row r="372" spans="1:14" x14ac:dyDescent="0.3">
      <c r="A372" s="16" t="s">
        <v>41</v>
      </c>
      <c r="B372" s="17" t="s">
        <v>42</v>
      </c>
      <c r="C372" s="17">
        <v>10</v>
      </c>
      <c r="D372" s="29"/>
      <c r="E372" s="29"/>
      <c r="F372" s="30">
        <f t="shared" si="44"/>
        <v>0</v>
      </c>
      <c r="G372" s="32"/>
      <c r="H372" s="32"/>
      <c r="I372" s="32"/>
      <c r="J372" s="34">
        <f t="shared" si="45"/>
        <v>0</v>
      </c>
      <c r="K372" s="31">
        <f t="shared" si="46"/>
        <v>2059.1999999999998</v>
      </c>
      <c r="L372" s="24">
        <f t="shared" si="43"/>
        <v>0</v>
      </c>
      <c r="M372" s="24"/>
      <c r="N372" s="24">
        <f t="shared" si="47"/>
        <v>0</v>
      </c>
    </row>
    <row r="373" spans="1:14" x14ac:dyDescent="0.3">
      <c r="A373" s="16" t="s">
        <v>43</v>
      </c>
      <c r="B373" s="17" t="s">
        <v>36</v>
      </c>
      <c r="C373" s="17">
        <v>72</v>
      </c>
      <c r="D373" s="29"/>
      <c r="E373" s="29"/>
      <c r="F373" s="30">
        <f t="shared" si="44"/>
        <v>0</v>
      </c>
      <c r="G373" s="32"/>
      <c r="H373" s="32"/>
      <c r="I373" s="32"/>
      <c r="J373" s="34">
        <f t="shared" si="45"/>
        <v>0</v>
      </c>
      <c r="K373" s="31">
        <f t="shared" si="46"/>
        <v>409.5</v>
      </c>
      <c r="L373" s="24">
        <f t="shared" si="43"/>
        <v>0</v>
      </c>
      <c r="M373" s="24"/>
      <c r="N373" s="24">
        <f t="shared" si="47"/>
        <v>0</v>
      </c>
    </row>
    <row r="374" spans="1:14" x14ac:dyDescent="0.3">
      <c r="A374" s="16" t="s">
        <v>44</v>
      </c>
      <c r="B374" s="17" t="s">
        <v>38</v>
      </c>
      <c r="C374" s="17">
        <v>36</v>
      </c>
      <c r="D374" s="29"/>
      <c r="E374" s="29"/>
      <c r="F374" s="30">
        <f t="shared" si="44"/>
        <v>0</v>
      </c>
      <c r="G374" s="32"/>
      <c r="H374" s="32"/>
      <c r="I374" s="32"/>
      <c r="J374" s="34">
        <f t="shared" si="45"/>
        <v>0</v>
      </c>
      <c r="K374" s="31">
        <f t="shared" si="46"/>
        <v>803.79</v>
      </c>
      <c r="L374" s="24">
        <f t="shared" si="43"/>
        <v>0</v>
      </c>
      <c r="M374" s="24"/>
      <c r="N374" s="24">
        <f t="shared" si="47"/>
        <v>0</v>
      </c>
    </row>
    <row r="375" spans="1:14" x14ac:dyDescent="0.3">
      <c r="A375" s="16" t="s">
        <v>45</v>
      </c>
      <c r="B375" s="17" t="s">
        <v>36</v>
      </c>
      <c r="C375" s="17">
        <v>72</v>
      </c>
      <c r="D375" s="29"/>
      <c r="E375" s="29"/>
      <c r="F375" s="30">
        <f t="shared" si="44"/>
        <v>0</v>
      </c>
      <c r="G375" s="32"/>
      <c r="H375" s="32"/>
      <c r="I375" s="32"/>
      <c r="J375" s="34">
        <f t="shared" si="45"/>
        <v>0</v>
      </c>
      <c r="K375" s="31">
        <f t="shared" si="46"/>
        <v>409.5</v>
      </c>
      <c r="L375" s="24">
        <f t="shared" si="43"/>
        <v>0</v>
      </c>
      <c r="M375" s="24"/>
      <c r="N375" s="24">
        <f t="shared" si="47"/>
        <v>0</v>
      </c>
    </row>
    <row r="376" spans="1:14" x14ac:dyDescent="0.3">
      <c r="A376" s="16" t="s">
        <v>46</v>
      </c>
      <c r="B376" s="17" t="s">
        <v>38</v>
      </c>
      <c r="C376" s="17">
        <v>36</v>
      </c>
      <c r="D376" s="29"/>
      <c r="E376" s="29"/>
      <c r="F376" s="30">
        <f t="shared" si="44"/>
        <v>0</v>
      </c>
      <c r="G376" s="32"/>
      <c r="H376" s="32"/>
      <c r="I376" s="32"/>
      <c r="J376" s="34">
        <f t="shared" si="45"/>
        <v>0</v>
      </c>
      <c r="K376" s="31">
        <f t="shared" si="46"/>
        <v>803.79</v>
      </c>
      <c r="L376" s="24">
        <f t="shared" si="43"/>
        <v>0</v>
      </c>
      <c r="M376" s="24"/>
      <c r="N376" s="24">
        <f t="shared" si="47"/>
        <v>0</v>
      </c>
    </row>
    <row r="377" spans="1:14" x14ac:dyDescent="0.3">
      <c r="A377" s="16" t="s">
        <v>47</v>
      </c>
      <c r="B377" s="17" t="s">
        <v>48</v>
      </c>
      <c r="C377" s="17">
        <v>8</v>
      </c>
      <c r="D377" s="29"/>
      <c r="E377" s="29"/>
      <c r="F377" s="30">
        <f t="shared" si="44"/>
        <v>0</v>
      </c>
      <c r="G377" s="32"/>
      <c r="H377" s="32"/>
      <c r="I377" s="32"/>
      <c r="J377" s="34">
        <f t="shared" si="45"/>
        <v>0</v>
      </c>
      <c r="K377" s="31">
        <f t="shared" si="46"/>
        <v>2767.05</v>
      </c>
      <c r="L377" s="24">
        <f t="shared" si="43"/>
        <v>0</v>
      </c>
      <c r="M377" s="24"/>
      <c r="N377" s="24">
        <f t="shared" si="47"/>
        <v>0</v>
      </c>
    </row>
    <row r="378" spans="1:14" x14ac:dyDescent="0.3">
      <c r="A378" s="35" t="s">
        <v>49</v>
      </c>
      <c r="B378" s="17" t="s">
        <v>50</v>
      </c>
      <c r="C378" s="38">
        <v>72</v>
      </c>
      <c r="D378" s="29"/>
      <c r="E378" s="29"/>
      <c r="F378" s="30">
        <f t="shared" si="44"/>
        <v>0</v>
      </c>
      <c r="G378" s="32"/>
      <c r="H378" s="32"/>
      <c r="I378" s="32"/>
      <c r="J378" s="12">
        <f t="shared" si="45"/>
        <v>0</v>
      </c>
      <c r="K378" s="31">
        <f t="shared" si="46"/>
        <v>444.6</v>
      </c>
      <c r="L378" s="37">
        <f t="shared" si="43"/>
        <v>0</v>
      </c>
      <c r="M378" s="37"/>
      <c r="N378" s="37">
        <f t="shared" si="47"/>
        <v>0</v>
      </c>
    </row>
    <row r="379" spans="1:14" x14ac:dyDescent="0.3">
      <c r="A379" s="16" t="s">
        <v>51</v>
      </c>
      <c r="B379" s="17" t="s">
        <v>52</v>
      </c>
      <c r="C379" s="17">
        <v>36</v>
      </c>
      <c r="D379" s="29"/>
      <c r="E379" s="29"/>
      <c r="F379" s="30">
        <f t="shared" si="44"/>
        <v>0</v>
      </c>
      <c r="G379" s="32"/>
      <c r="H379" s="32"/>
      <c r="I379" s="32"/>
      <c r="J379" s="34">
        <f t="shared" si="45"/>
        <v>0</v>
      </c>
      <c r="K379" s="31">
        <f t="shared" si="46"/>
        <v>868.73</v>
      </c>
      <c r="L379" s="24">
        <f t="shared" si="43"/>
        <v>0</v>
      </c>
      <c r="M379" s="24"/>
      <c r="N379" s="24">
        <f t="shared" si="47"/>
        <v>0</v>
      </c>
    </row>
    <row r="380" spans="1:14" x14ac:dyDescent="0.3">
      <c r="A380" s="16" t="s">
        <v>53</v>
      </c>
      <c r="B380" s="17" t="s">
        <v>48</v>
      </c>
      <c r="C380" s="17">
        <v>8</v>
      </c>
      <c r="D380" s="29"/>
      <c r="E380" s="29"/>
      <c r="F380" s="30">
        <f t="shared" si="44"/>
        <v>0</v>
      </c>
      <c r="G380" s="32"/>
      <c r="H380" s="32"/>
      <c r="I380" s="32"/>
      <c r="J380" s="34">
        <f t="shared" si="45"/>
        <v>0</v>
      </c>
      <c r="K380" s="31">
        <f t="shared" si="46"/>
        <v>2416.0500000000002</v>
      </c>
      <c r="L380" s="24">
        <f t="shared" si="43"/>
        <v>0</v>
      </c>
      <c r="M380" s="24"/>
      <c r="N380" s="24">
        <f t="shared" si="47"/>
        <v>0</v>
      </c>
    </row>
    <row r="381" spans="1:14" x14ac:dyDescent="0.3">
      <c r="A381" s="16" t="s">
        <v>54</v>
      </c>
      <c r="B381" s="17" t="s">
        <v>50</v>
      </c>
      <c r="C381" s="17">
        <v>72</v>
      </c>
      <c r="D381" s="29"/>
      <c r="E381" s="29"/>
      <c r="F381" s="30">
        <f t="shared" si="44"/>
        <v>0</v>
      </c>
      <c r="G381" s="32"/>
      <c r="H381" s="32"/>
      <c r="I381" s="32"/>
      <c r="J381" s="34">
        <f t="shared" si="45"/>
        <v>0</v>
      </c>
      <c r="K381" s="31">
        <f t="shared" si="46"/>
        <v>377.33</v>
      </c>
      <c r="L381" s="24">
        <f t="shared" si="43"/>
        <v>0</v>
      </c>
      <c r="M381" s="24"/>
      <c r="N381" s="24">
        <f t="shared" si="47"/>
        <v>0</v>
      </c>
    </row>
    <row r="382" spans="1:14" x14ac:dyDescent="0.3">
      <c r="A382" s="16" t="s">
        <v>55</v>
      </c>
      <c r="B382" s="17" t="s">
        <v>56</v>
      </c>
      <c r="C382" s="17">
        <v>15</v>
      </c>
      <c r="D382" s="44"/>
      <c r="E382" s="44"/>
      <c r="F382" s="30">
        <f t="shared" si="44"/>
        <v>0</v>
      </c>
      <c r="G382" s="11"/>
      <c r="H382" s="11"/>
      <c r="I382" s="11"/>
      <c r="J382" s="12">
        <f t="shared" si="45"/>
        <v>0</v>
      </c>
      <c r="K382" s="45">
        <f t="shared" si="46"/>
        <v>1158.3</v>
      </c>
      <c r="L382" s="37">
        <f t="shared" si="43"/>
        <v>0</v>
      </c>
      <c r="M382" s="37"/>
      <c r="N382" s="37">
        <f t="shared" si="47"/>
        <v>0</v>
      </c>
    </row>
    <row r="383" spans="1:14" x14ac:dyDescent="0.3">
      <c r="A383" s="16" t="s">
        <v>57</v>
      </c>
      <c r="B383" s="17" t="s">
        <v>50</v>
      </c>
      <c r="C383" s="17">
        <v>72</v>
      </c>
      <c r="D383" s="29"/>
      <c r="E383" s="29"/>
      <c r="F383" s="30">
        <f t="shared" si="44"/>
        <v>0</v>
      </c>
      <c r="G383" s="32"/>
      <c r="H383" s="32"/>
      <c r="I383" s="32"/>
      <c r="J383" s="34">
        <f t="shared" si="45"/>
        <v>0</v>
      </c>
      <c r="K383" s="31">
        <f t="shared" si="46"/>
        <v>424.13</v>
      </c>
      <c r="L383" s="24">
        <f t="shared" si="43"/>
        <v>0</v>
      </c>
      <c r="M383" s="24"/>
      <c r="N383" s="24">
        <f t="shared" si="47"/>
        <v>0</v>
      </c>
    </row>
    <row r="384" spans="1:14" x14ac:dyDescent="0.3">
      <c r="A384" s="16" t="s">
        <v>58</v>
      </c>
      <c r="B384" s="17" t="s">
        <v>59</v>
      </c>
      <c r="C384" s="17">
        <v>15</v>
      </c>
      <c r="D384" s="29"/>
      <c r="E384" s="29"/>
      <c r="F384" s="30">
        <f t="shared" si="44"/>
        <v>0</v>
      </c>
      <c r="G384" s="32"/>
      <c r="H384" s="32"/>
      <c r="I384" s="32"/>
      <c r="J384" s="34">
        <f t="shared" si="45"/>
        <v>0</v>
      </c>
      <c r="K384" s="31">
        <f t="shared" si="46"/>
        <v>1199.25</v>
      </c>
      <c r="L384" s="24">
        <f t="shared" si="43"/>
        <v>0</v>
      </c>
      <c r="M384" s="24"/>
      <c r="N384" s="24">
        <f t="shared" si="47"/>
        <v>0</v>
      </c>
    </row>
    <row r="385" spans="1:14" x14ac:dyDescent="0.3">
      <c r="A385" s="16" t="s">
        <v>60</v>
      </c>
      <c r="B385" s="17" t="s">
        <v>50</v>
      </c>
      <c r="C385" s="17">
        <v>72</v>
      </c>
      <c r="D385" s="29"/>
      <c r="E385" s="29"/>
      <c r="F385" s="30">
        <f t="shared" si="44"/>
        <v>0</v>
      </c>
      <c r="G385" s="32"/>
      <c r="H385" s="32"/>
      <c r="I385" s="32"/>
      <c r="J385" s="34">
        <f t="shared" si="45"/>
        <v>0</v>
      </c>
      <c r="K385" s="31">
        <f t="shared" si="46"/>
        <v>381.13</v>
      </c>
      <c r="L385" s="24">
        <f t="shared" si="43"/>
        <v>0</v>
      </c>
      <c r="M385" s="24"/>
      <c r="N385" s="24">
        <f t="shared" si="47"/>
        <v>0</v>
      </c>
    </row>
    <row r="386" spans="1:14" x14ac:dyDescent="0.3">
      <c r="A386" s="16" t="s">
        <v>61</v>
      </c>
      <c r="B386" s="17" t="s">
        <v>50</v>
      </c>
      <c r="C386" s="38">
        <v>72</v>
      </c>
      <c r="D386" s="44"/>
      <c r="E386" s="44"/>
      <c r="F386" s="30">
        <f t="shared" si="44"/>
        <v>0</v>
      </c>
      <c r="G386" s="11"/>
      <c r="H386" s="11"/>
      <c r="I386" s="11"/>
      <c r="J386" s="12">
        <f t="shared" si="45"/>
        <v>0</v>
      </c>
      <c r="K386" s="31">
        <f t="shared" si="46"/>
        <v>424.13</v>
      </c>
      <c r="L386" s="37">
        <f t="shared" si="43"/>
        <v>0</v>
      </c>
      <c r="M386" s="37"/>
      <c r="N386" s="37">
        <f t="shared" si="47"/>
        <v>0</v>
      </c>
    </row>
    <row r="387" spans="1:14" x14ac:dyDescent="0.3">
      <c r="A387" s="35" t="s">
        <v>62</v>
      </c>
      <c r="B387" s="17" t="s">
        <v>50</v>
      </c>
      <c r="C387" s="38">
        <v>72</v>
      </c>
      <c r="D387" s="44"/>
      <c r="E387" s="44"/>
      <c r="F387" s="30">
        <f t="shared" si="44"/>
        <v>0</v>
      </c>
      <c r="G387" s="11"/>
      <c r="H387" s="11"/>
      <c r="I387" s="11"/>
      <c r="J387" s="12">
        <f t="shared" si="45"/>
        <v>0</v>
      </c>
      <c r="K387" s="31">
        <f t="shared" si="46"/>
        <v>330.23</v>
      </c>
      <c r="L387" s="37">
        <f t="shared" si="43"/>
        <v>0</v>
      </c>
      <c r="M387" s="37"/>
      <c r="N387" s="37">
        <f t="shared" si="47"/>
        <v>0</v>
      </c>
    </row>
    <row r="388" spans="1:14" x14ac:dyDescent="0.3">
      <c r="A388" s="35" t="s">
        <v>63</v>
      </c>
      <c r="B388" s="17" t="s">
        <v>50</v>
      </c>
      <c r="C388" s="38">
        <v>72</v>
      </c>
      <c r="D388" s="44"/>
      <c r="E388" s="44"/>
      <c r="F388" s="30">
        <f t="shared" si="44"/>
        <v>0</v>
      </c>
      <c r="G388" s="11"/>
      <c r="H388" s="11"/>
      <c r="I388" s="11"/>
      <c r="J388" s="12">
        <f t="shared" si="45"/>
        <v>0</v>
      </c>
      <c r="K388" s="31">
        <f t="shared" si="46"/>
        <v>424.13</v>
      </c>
      <c r="L388" s="37">
        <f t="shared" si="43"/>
        <v>0</v>
      </c>
      <c r="M388" s="37"/>
      <c r="N388" s="37">
        <f t="shared" si="47"/>
        <v>0</v>
      </c>
    </row>
    <row r="389" spans="1:14" x14ac:dyDescent="0.3">
      <c r="A389" s="35" t="s">
        <v>64</v>
      </c>
      <c r="B389" s="17" t="s">
        <v>65</v>
      </c>
      <c r="C389" s="38">
        <v>72</v>
      </c>
      <c r="D389" s="44"/>
      <c r="E389" s="44"/>
      <c r="F389" s="30">
        <f t="shared" si="44"/>
        <v>0</v>
      </c>
      <c r="G389" s="11"/>
      <c r="H389" s="11"/>
      <c r="I389" s="11"/>
      <c r="J389" s="12">
        <f t="shared" si="45"/>
        <v>0</v>
      </c>
      <c r="K389" s="31">
        <f t="shared" si="46"/>
        <v>389.61</v>
      </c>
      <c r="L389" s="37">
        <f t="shared" si="43"/>
        <v>0</v>
      </c>
      <c r="M389" s="37"/>
      <c r="N389" s="37">
        <f t="shared" si="47"/>
        <v>0</v>
      </c>
    </row>
    <row r="390" spans="1:14" x14ac:dyDescent="0.3">
      <c r="A390" s="35" t="s">
        <v>66</v>
      </c>
      <c r="B390" s="17" t="s">
        <v>65</v>
      </c>
      <c r="C390" s="38">
        <v>72</v>
      </c>
      <c r="D390" s="44"/>
      <c r="E390" s="44"/>
      <c r="F390" s="30">
        <f t="shared" si="44"/>
        <v>0</v>
      </c>
      <c r="G390" s="11"/>
      <c r="H390" s="11"/>
      <c r="I390" s="11"/>
      <c r="J390" s="12">
        <f t="shared" si="45"/>
        <v>0</v>
      </c>
      <c r="K390" s="31">
        <f t="shared" si="46"/>
        <v>389.61</v>
      </c>
      <c r="L390" s="37">
        <f t="shared" si="43"/>
        <v>0</v>
      </c>
      <c r="M390" s="37"/>
      <c r="N390" s="37">
        <f t="shared" si="47"/>
        <v>0</v>
      </c>
    </row>
    <row r="391" spans="1:14" x14ac:dyDescent="0.3">
      <c r="A391" s="47" t="s">
        <v>67</v>
      </c>
      <c r="B391" s="48" t="s">
        <v>59</v>
      </c>
      <c r="C391" s="49">
        <v>25</v>
      </c>
      <c r="D391" s="44"/>
      <c r="E391" s="44"/>
      <c r="F391" s="30">
        <f t="shared" si="44"/>
        <v>0</v>
      </c>
      <c r="G391" s="11"/>
      <c r="H391" s="11"/>
      <c r="I391" s="11"/>
      <c r="J391" s="12">
        <f t="shared" si="45"/>
        <v>0</v>
      </c>
      <c r="K391" s="31">
        <f t="shared" si="46"/>
        <v>169.65</v>
      </c>
      <c r="L391" s="37">
        <f t="shared" si="43"/>
        <v>0</v>
      </c>
      <c r="M391" s="37"/>
      <c r="N391" s="37">
        <f t="shared" si="47"/>
        <v>0</v>
      </c>
    </row>
    <row r="392" spans="1:14" x14ac:dyDescent="0.3">
      <c r="A392" s="47" t="s">
        <v>68</v>
      </c>
      <c r="B392" s="48" t="s">
        <v>42</v>
      </c>
      <c r="C392" s="49">
        <v>50</v>
      </c>
      <c r="D392" s="44"/>
      <c r="E392" s="44"/>
      <c r="F392" s="30">
        <f t="shared" si="44"/>
        <v>0</v>
      </c>
      <c r="G392" s="11"/>
      <c r="H392" s="11"/>
      <c r="I392" s="11"/>
      <c r="J392" s="12">
        <f t="shared" si="45"/>
        <v>0</v>
      </c>
      <c r="K392" s="31">
        <f t="shared" si="46"/>
        <v>88.92</v>
      </c>
      <c r="L392" s="37">
        <f t="shared" si="43"/>
        <v>0</v>
      </c>
      <c r="M392" s="37"/>
      <c r="N392" s="37">
        <f t="shared" si="47"/>
        <v>0</v>
      </c>
    </row>
    <row r="393" spans="1:14" x14ac:dyDescent="0.3">
      <c r="A393" s="47" t="s">
        <v>69</v>
      </c>
      <c r="B393" s="48" t="s">
        <v>52</v>
      </c>
      <c r="C393" s="49">
        <v>12</v>
      </c>
      <c r="D393" s="44"/>
      <c r="E393" s="44"/>
      <c r="F393" s="30">
        <f t="shared" si="44"/>
        <v>0</v>
      </c>
      <c r="G393" s="11"/>
      <c r="H393" s="11"/>
      <c r="I393" s="11"/>
      <c r="J393" s="12">
        <f t="shared" si="45"/>
        <v>0</v>
      </c>
      <c r="K393" s="31">
        <f t="shared" si="46"/>
        <v>123.94</v>
      </c>
      <c r="L393" s="37">
        <f t="shared" si="43"/>
        <v>0</v>
      </c>
      <c r="M393" s="37"/>
      <c r="N393" s="37">
        <f t="shared" si="47"/>
        <v>0</v>
      </c>
    </row>
    <row r="394" spans="1:14" ht="19.5" thickBot="1" x14ac:dyDescent="0.35">
      <c r="A394" s="47" t="s">
        <v>70</v>
      </c>
      <c r="B394" s="48" t="s">
        <v>50</v>
      </c>
      <c r="C394" s="49">
        <v>60</v>
      </c>
      <c r="D394" s="44"/>
      <c r="E394" s="44"/>
      <c r="F394" s="30">
        <f t="shared" si="44"/>
        <v>0</v>
      </c>
      <c r="G394" s="11"/>
      <c r="H394" s="11"/>
      <c r="I394" s="11"/>
      <c r="J394" s="12">
        <f t="shared" si="45"/>
        <v>0</v>
      </c>
      <c r="K394" s="31">
        <f t="shared" si="46"/>
        <v>67.180000000000007</v>
      </c>
      <c r="L394" s="37">
        <f t="shared" si="43"/>
        <v>0</v>
      </c>
      <c r="M394" s="37"/>
      <c r="N394" s="37">
        <f t="shared" si="47"/>
        <v>0</v>
      </c>
    </row>
    <row r="395" spans="1:14" ht="19.5" thickBot="1" x14ac:dyDescent="0.35">
      <c r="A395" s="56" t="s">
        <v>71</v>
      </c>
      <c r="B395" s="57" t="s">
        <v>50</v>
      </c>
      <c r="C395" s="58">
        <v>60</v>
      </c>
      <c r="D395" s="44"/>
      <c r="E395" s="44"/>
      <c r="F395" s="30">
        <f t="shared" si="44"/>
        <v>0</v>
      </c>
      <c r="G395" s="11"/>
      <c r="H395" s="11"/>
      <c r="I395" s="11"/>
      <c r="J395" s="12">
        <f t="shared" si="45"/>
        <v>0</v>
      </c>
      <c r="K395" s="31">
        <f t="shared" si="46"/>
        <v>67.180000000000007</v>
      </c>
      <c r="L395" s="37">
        <f t="shared" si="43"/>
        <v>0</v>
      </c>
      <c r="M395" s="37"/>
      <c r="N395" s="37">
        <f t="shared" si="47"/>
        <v>0</v>
      </c>
    </row>
    <row r="396" spans="1:14" ht="19.5" thickBot="1" x14ac:dyDescent="0.35">
      <c r="A396" s="56" t="s">
        <v>72</v>
      </c>
      <c r="B396" s="57" t="s">
        <v>50</v>
      </c>
      <c r="C396" s="58">
        <v>60</v>
      </c>
      <c r="D396" s="44"/>
      <c r="E396" s="44"/>
      <c r="F396" s="30">
        <f t="shared" si="44"/>
        <v>0</v>
      </c>
      <c r="G396" s="11"/>
      <c r="H396" s="11"/>
      <c r="I396" s="11"/>
      <c r="J396" s="12">
        <f t="shared" si="45"/>
        <v>0</v>
      </c>
      <c r="K396" s="31">
        <f t="shared" si="46"/>
        <v>67.180000000000007</v>
      </c>
      <c r="L396" s="37">
        <f t="shared" si="43"/>
        <v>0</v>
      </c>
      <c r="M396" s="37"/>
      <c r="N396" s="37">
        <f t="shared" si="47"/>
        <v>0</v>
      </c>
    </row>
    <row r="397" spans="1:14" ht="19.5" thickBot="1" x14ac:dyDescent="0.35">
      <c r="A397" s="56" t="s">
        <v>73</v>
      </c>
      <c r="B397" s="57" t="s">
        <v>74</v>
      </c>
      <c r="C397" s="58">
        <v>150</v>
      </c>
      <c r="D397" s="44"/>
      <c r="E397" s="44"/>
      <c r="F397" s="30">
        <f t="shared" si="44"/>
        <v>0</v>
      </c>
      <c r="G397" s="11"/>
      <c r="H397" s="11"/>
      <c r="I397" s="11"/>
      <c r="J397" s="12">
        <f t="shared" si="45"/>
        <v>0</v>
      </c>
      <c r="K397" s="31">
        <f t="shared" si="46"/>
        <v>21.06</v>
      </c>
      <c r="L397" s="37">
        <f t="shared" si="43"/>
        <v>0</v>
      </c>
      <c r="M397" s="37"/>
      <c r="N397" s="37">
        <f t="shared" si="47"/>
        <v>0</v>
      </c>
    </row>
    <row r="398" spans="1:14" ht="19.5" thickBot="1" x14ac:dyDescent="0.35">
      <c r="A398" s="66" t="s">
        <v>75</v>
      </c>
      <c r="B398" s="67" t="s">
        <v>76</v>
      </c>
      <c r="C398" s="68">
        <v>120</v>
      </c>
      <c r="D398" s="44"/>
      <c r="E398" s="44"/>
      <c r="F398" s="30">
        <f t="shared" si="44"/>
        <v>0</v>
      </c>
      <c r="G398" s="11"/>
      <c r="H398" s="11"/>
      <c r="I398" s="11"/>
      <c r="J398" s="12">
        <f t="shared" si="45"/>
        <v>0</v>
      </c>
      <c r="K398" s="31">
        <f t="shared" si="46"/>
        <v>78.98</v>
      </c>
      <c r="L398" s="37">
        <f t="shared" si="43"/>
        <v>0</v>
      </c>
      <c r="M398" s="37"/>
      <c r="N398" s="37">
        <f t="shared" si="47"/>
        <v>0</v>
      </c>
    </row>
    <row r="399" spans="1:14" ht="19.5" thickBot="1" x14ac:dyDescent="0.35">
      <c r="A399" s="66" t="s">
        <v>77</v>
      </c>
      <c r="B399" s="67" t="s">
        <v>78</v>
      </c>
      <c r="C399" s="68">
        <v>60</v>
      </c>
      <c r="D399" s="44"/>
      <c r="E399" s="44"/>
      <c r="F399" s="30">
        <f t="shared" si="44"/>
        <v>0</v>
      </c>
      <c r="G399" s="11"/>
      <c r="H399" s="11"/>
      <c r="I399" s="11"/>
      <c r="J399" s="12">
        <f t="shared" si="45"/>
        <v>0</v>
      </c>
      <c r="K399" s="31">
        <f t="shared" si="46"/>
        <v>154.44</v>
      </c>
      <c r="L399" s="37">
        <f t="shared" si="43"/>
        <v>0</v>
      </c>
      <c r="M399" s="37"/>
      <c r="N399" s="37">
        <f t="shared" si="47"/>
        <v>0</v>
      </c>
    </row>
    <row r="400" spans="1:14" ht="19.5" thickBot="1" x14ac:dyDescent="0.35">
      <c r="A400" s="66" t="s">
        <v>79</v>
      </c>
      <c r="B400" s="67" t="s">
        <v>50</v>
      </c>
      <c r="C400" s="68">
        <v>30</v>
      </c>
      <c r="D400" s="44"/>
      <c r="E400" s="44"/>
      <c r="F400" s="30">
        <f t="shared" si="44"/>
        <v>0</v>
      </c>
      <c r="G400" s="11"/>
      <c r="H400" s="11"/>
      <c r="I400" s="11"/>
      <c r="J400" s="12">
        <f t="shared" si="45"/>
        <v>0</v>
      </c>
      <c r="K400" s="31">
        <f t="shared" si="46"/>
        <v>274.95</v>
      </c>
      <c r="L400" s="37">
        <f t="shared" si="43"/>
        <v>0</v>
      </c>
      <c r="M400" s="37"/>
      <c r="N400" s="37">
        <f t="shared" si="47"/>
        <v>0</v>
      </c>
    </row>
    <row r="401" spans="1:14" ht="19.5" thickBot="1" x14ac:dyDescent="0.35">
      <c r="A401" s="66" t="s">
        <v>80</v>
      </c>
      <c r="B401" s="67" t="s">
        <v>59</v>
      </c>
      <c r="C401" s="68">
        <v>12</v>
      </c>
      <c r="D401" s="44"/>
      <c r="E401" s="44"/>
      <c r="F401" s="30">
        <f t="shared" si="44"/>
        <v>0</v>
      </c>
      <c r="G401" s="11"/>
      <c r="H401" s="11"/>
      <c r="I401" s="11"/>
      <c r="J401" s="12">
        <f t="shared" si="45"/>
        <v>0</v>
      </c>
      <c r="K401" s="31">
        <f t="shared" si="46"/>
        <v>1023.75</v>
      </c>
      <c r="L401" s="37">
        <f t="shared" si="43"/>
        <v>0</v>
      </c>
      <c r="M401" s="37"/>
      <c r="N401" s="37">
        <f t="shared" si="47"/>
        <v>0</v>
      </c>
    </row>
    <row r="402" spans="1:14" ht="19.5" thickBot="1" x14ac:dyDescent="0.35">
      <c r="A402" s="76" t="s">
        <v>81</v>
      </c>
      <c r="B402" s="77" t="s">
        <v>82</v>
      </c>
      <c r="C402" s="78">
        <v>18</v>
      </c>
      <c r="D402" s="44"/>
      <c r="E402" s="44"/>
      <c r="F402" s="30">
        <f t="shared" si="44"/>
        <v>0</v>
      </c>
      <c r="G402" s="11"/>
      <c r="H402" s="11"/>
      <c r="I402" s="11"/>
      <c r="J402" s="12">
        <f t="shared" si="45"/>
        <v>0</v>
      </c>
      <c r="K402" s="31">
        <f t="shared" si="46"/>
        <v>558.67999999999995</v>
      </c>
      <c r="L402" s="37">
        <f t="shared" si="43"/>
        <v>0</v>
      </c>
      <c r="M402" s="37"/>
      <c r="N402" s="37">
        <f t="shared" si="47"/>
        <v>0</v>
      </c>
    </row>
    <row r="403" spans="1:14" ht="19.5" thickBot="1" x14ac:dyDescent="0.35">
      <c r="A403" s="76" t="s">
        <v>83</v>
      </c>
      <c r="B403" s="77" t="s">
        <v>59</v>
      </c>
      <c r="C403" s="78">
        <v>12</v>
      </c>
      <c r="D403" s="44"/>
      <c r="E403" s="44"/>
      <c r="F403" s="30">
        <f t="shared" si="44"/>
        <v>0</v>
      </c>
      <c r="G403" s="11"/>
      <c r="H403" s="11"/>
      <c r="I403" s="11"/>
      <c r="J403" s="12">
        <f t="shared" si="45"/>
        <v>0</v>
      </c>
      <c r="K403" s="31">
        <f t="shared" si="46"/>
        <v>1092.2</v>
      </c>
      <c r="L403" s="37">
        <f t="shared" si="43"/>
        <v>0</v>
      </c>
      <c r="M403" s="37"/>
      <c r="N403" s="37">
        <f t="shared" si="47"/>
        <v>0</v>
      </c>
    </row>
    <row r="404" spans="1:14" ht="19.5" thickBot="1" x14ac:dyDescent="0.35">
      <c r="A404" s="76" t="s">
        <v>84</v>
      </c>
      <c r="B404" s="77" t="s">
        <v>85</v>
      </c>
      <c r="C404" s="78">
        <v>4</v>
      </c>
      <c r="D404" s="44"/>
      <c r="E404" s="44"/>
      <c r="F404" s="30">
        <f t="shared" si="44"/>
        <v>0</v>
      </c>
      <c r="G404" s="11"/>
      <c r="H404" s="11"/>
      <c r="I404" s="11"/>
      <c r="J404" s="12">
        <f t="shared" si="45"/>
        <v>0</v>
      </c>
      <c r="K404" s="31">
        <f t="shared" si="46"/>
        <v>2670.53</v>
      </c>
      <c r="L404" s="37">
        <f t="shared" si="43"/>
        <v>0</v>
      </c>
      <c r="M404" s="37"/>
      <c r="N404" s="37">
        <f t="shared" si="47"/>
        <v>0</v>
      </c>
    </row>
    <row r="405" spans="1:14" ht="19.5" thickBot="1" x14ac:dyDescent="0.35">
      <c r="A405" s="86" t="s">
        <v>86</v>
      </c>
      <c r="B405" s="87" t="s">
        <v>87</v>
      </c>
      <c r="C405" s="88">
        <v>48</v>
      </c>
      <c r="D405" s="44"/>
      <c r="E405" s="44"/>
      <c r="F405" s="30">
        <f t="shared" si="44"/>
        <v>0</v>
      </c>
      <c r="G405" s="11"/>
      <c r="H405" s="11"/>
      <c r="I405" s="11"/>
      <c r="J405" s="12">
        <f t="shared" si="45"/>
        <v>0</v>
      </c>
      <c r="K405" s="31">
        <f t="shared" si="46"/>
        <v>46.8</v>
      </c>
      <c r="L405" s="37">
        <f t="shared" si="43"/>
        <v>0</v>
      </c>
      <c r="M405" s="37"/>
      <c r="N405" s="37">
        <f t="shared" si="47"/>
        <v>0</v>
      </c>
    </row>
    <row r="406" spans="1:14" ht="19.5" thickBot="1" x14ac:dyDescent="0.35">
      <c r="A406" s="86" t="s">
        <v>88</v>
      </c>
      <c r="B406" s="87" t="s">
        <v>87</v>
      </c>
      <c r="C406" s="88">
        <v>48</v>
      </c>
      <c r="D406" s="44"/>
      <c r="E406" s="44"/>
      <c r="F406" s="30">
        <f t="shared" si="44"/>
        <v>0</v>
      </c>
      <c r="G406" s="11"/>
      <c r="H406" s="11"/>
      <c r="I406" s="11"/>
      <c r="J406" s="12">
        <f t="shared" si="45"/>
        <v>0</v>
      </c>
      <c r="K406" s="31">
        <f t="shared" si="46"/>
        <v>46.8</v>
      </c>
      <c r="L406" s="37">
        <f t="shared" si="43"/>
        <v>0</v>
      </c>
      <c r="M406" s="37"/>
      <c r="N406" s="37">
        <f t="shared" si="47"/>
        <v>0</v>
      </c>
    </row>
    <row r="407" spans="1:14" x14ac:dyDescent="0.3">
      <c r="A407" s="96" t="s">
        <v>89</v>
      </c>
      <c r="B407" s="97">
        <v>25</v>
      </c>
      <c r="C407" s="97">
        <v>25</v>
      </c>
      <c r="D407" s="44"/>
      <c r="E407" s="44"/>
      <c r="F407" s="30">
        <f t="shared" si="44"/>
        <v>0</v>
      </c>
      <c r="G407" s="11"/>
      <c r="H407" s="11"/>
      <c r="I407" s="11"/>
      <c r="J407" s="12">
        <f t="shared" si="45"/>
        <v>0</v>
      </c>
      <c r="K407" s="31">
        <f t="shared" si="46"/>
        <v>111.25</v>
      </c>
      <c r="L407" s="37">
        <f t="shared" si="43"/>
        <v>0</v>
      </c>
      <c r="M407" s="37"/>
      <c r="N407" s="37">
        <f t="shared" si="47"/>
        <v>0</v>
      </c>
    </row>
    <row r="408" spans="1:14" x14ac:dyDescent="0.3">
      <c r="A408" s="105" t="s">
        <v>90</v>
      </c>
      <c r="B408" s="106">
        <v>10</v>
      </c>
      <c r="C408" s="106">
        <v>10</v>
      </c>
      <c r="D408" s="44"/>
      <c r="E408" s="44"/>
      <c r="F408" s="30">
        <f t="shared" si="44"/>
        <v>0</v>
      </c>
      <c r="G408" s="11"/>
      <c r="H408" s="11"/>
      <c r="I408" s="11"/>
      <c r="J408" s="12">
        <f t="shared" si="45"/>
        <v>0</v>
      </c>
      <c r="K408" s="31">
        <f t="shared" si="46"/>
        <v>1760</v>
      </c>
      <c r="L408" s="37">
        <f t="shared" si="43"/>
        <v>0</v>
      </c>
      <c r="M408" s="37"/>
      <c r="N408" s="37">
        <f t="shared" si="47"/>
        <v>0</v>
      </c>
    </row>
    <row r="409" spans="1:14" x14ac:dyDescent="0.3">
      <c r="A409" s="105" t="s">
        <v>91</v>
      </c>
      <c r="B409" s="106">
        <v>8</v>
      </c>
      <c r="C409" s="106">
        <v>8</v>
      </c>
      <c r="D409" s="44"/>
      <c r="E409" s="44"/>
      <c r="F409" s="30">
        <f t="shared" si="44"/>
        <v>0</v>
      </c>
      <c r="G409" s="11"/>
      <c r="H409" s="11"/>
      <c r="I409" s="11"/>
      <c r="J409" s="12">
        <f t="shared" si="45"/>
        <v>0</v>
      </c>
      <c r="K409" s="31">
        <f t="shared" si="46"/>
        <v>2365</v>
      </c>
      <c r="L409" s="37">
        <f t="shared" si="43"/>
        <v>0</v>
      </c>
      <c r="M409" s="37"/>
      <c r="N409" s="37">
        <f t="shared" si="47"/>
        <v>0</v>
      </c>
    </row>
    <row r="410" spans="1:14" x14ac:dyDescent="0.3">
      <c r="A410" s="105" t="s">
        <v>92</v>
      </c>
      <c r="B410" s="106">
        <v>8</v>
      </c>
      <c r="C410" s="106">
        <v>8</v>
      </c>
      <c r="D410" s="44"/>
      <c r="E410" s="44"/>
      <c r="F410" s="30">
        <f t="shared" si="44"/>
        <v>0</v>
      </c>
      <c r="G410" s="11"/>
      <c r="H410" s="11"/>
      <c r="I410" s="11"/>
      <c r="J410" s="12">
        <f t="shared" si="45"/>
        <v>0</v>
      </c>
      <c r="K410" s="31">
        <f t="shared" si="46"/>
        <v>2065</v>
      </c>
      <c r="L410" s="37">
        <f t="shared" si="43"/>
        <v>0</v>
      </c>
      <c r="M410" s="37"/>
      <c r="N410" s="37">
        <f t="shared" si="47"/>
        <v>0</v>
      </c>
    </row>
    <row r="411" spans="1:14" x14ac:dyDescent="0.3">
      <c r="A411" s="105" t="s">
        <v>93</v>
      </c>
      <c r="B411" s="106">
        <v>15</v>
      </c>
      <c r="C411" s="106">
        <v>15</v>
      </c>
      <c r="D411" s="44"/>
      <c r="E411" s="44"/>
      <c r="F411" s="30">
        <f t="shared" si="44"/>
        <v>0</v>
      </c>
      <c r="G411" s="11"/>
      <c r="H411" s="11"/>
      <c r="I411" s="11"/>
      <c r="J411" s="12">
        <f t="shared" si="45"/>
        <v>0</v>
      </c>
      <c r="K411" s="31">
        <f t="shared" si="46"/>
        <v>990</v>
      </c>
      <c r="L411" s="37">
        <f t="shared" si="43"/>
        <v>0</v>
      </c>
      <c r="M411" s="37"/>
      <c r="N411" s="37">
        <f t="shared" si="47"/>
        <v>0</v>
      </c>
    </row>
    <row r="412" spans="1:14" x14ac:dyDescent="0.3">
      <c r="A412" s="105" t="s">
        <v>94</v>
      </c>
      <c r="B412" s="106">
        <v>15</v>
      </c>
      <c r="C412" s="106">
        <v>15</v>
      </c>
      <c r="D412" s="44"/>
      <c r="E412" s="44"/>
      <c r="F412" s="30">
        <f t="shared" si="44"/>
        <v>0</v>
      </c>
      <c r="G412" s="11"/>
      <c r="H412" s="11"/>
      <c r="I412" s="11"/>
      <c r="J412" s="12">
        <f t="shared" si="45"/>
        <v>0</v>
      </c>
      <c r="K412" s="31">
        <f t="shared" si="46"/>
        <v>1025</v>
      </c>
      <c r="L412" s="37">
        <f t="shared" si="43"/>
        <v>0</v>
      </c>
      <c r="M412" s="37"/>
      <c r="N412" s="37">
        <f t="shared" si="47"/>
        <v>0</v>
      </c>
    </row>
    <row r="413" spans="1:14" x14ac:dyDescent="0.3">
      <c r="A413" s="105" t="s">
        <v>95</v>
      </c>
      <c r="B413" s="106">
        <v>10</v>
      </c>
      <c r="C413" s="106">
        <v>10</v>
      </c>
      <c r="D413" s="44"/>
      <c r="E413" s="44"/>
      <c r="F413" s="30">
        <f t="shared" si="44"/>
        <v>0</v>
      </c>
      <c r="G413" s="11"/>
      <c r="H413" s="11"/>
      <c r="I413" s="11"/>
      <c r="J413" s="12">
        <f t="shared" si="45"/>
        <v>0</v>
      </c>
      <c r="K413" s="31">
        <f t="shared" si="46"/>
        <v>1620</v>
      </c>
      <c r="L413" s="37">
        <f t="shared" si="43"/>
        <v>0</v>
      </c>
      <c r="M413" s="37"/>
      <c r="N413" s="37">
        <f t="shared" si="47"/>
        <v>0</v>
      </c>
    </row>
    <row r="414" spans="1:14" x14ac:dyDescent="0.3">
      <c r="A414" s="105" t="s">
        <v>96</v>
      </c>
      <c r="B414" s="106">
        <v>8</v>
      </c>
      <c r="C414" s="106">
        <v>8</v>
      </c>
      <c r="D414" s="44"/>
      <c r="E414" s="44"/>
      <c r="F414" s="30">
        <f t="shared" si="44"/>
        <v>0</v>
      </c>
      <c r="G414" s="11"/>
      <c r="H414" s="11"/>
      <c r="I414" s="11"/>
      <c r="J414" s="12">
        <f t="shared" si="45"/>
        <v>0</v>
      </c>
      <c r="K414" s="31">
        <f t="shared" si="46"/>
        <v>2130</v>
      </c>
      <c r="L414" s="37">
        <f t="shared" si="43"/>
        <v>0</v>
      </c>
      <c r="M414" s="37"/>
      <c r="N414" s="37">
        <f t="shared" si="47"/>
        <v>0</v>
      </c>
    </row>
    <row r="415" spans="1:14" x14ac:dyDescent="0.3">
      <c r="A415" s="105" t="s">
        <v>97</v>
      </c>
      <c r="B415" s="106">
        <v>15</v>
      </c>
      <c r="C415" s="106">
        <v>15</v>
      </c>
      <c r="D415" s="44"/>
      <c r="E415" s="44"/>
      <c r="F415" s="30">
        <f t="shared" si="44"/>
        <v>0</v>
      </c>
      <c r="G415" s="11"/>
      <c r="H415" s="11"/>
      <c r="I415" s="11"/>
      <c r="J415" s="12">
        <f t="shared" si="45"/>
        <v>0</v>
      </c>
      <c r="K415" s="31">
        <f t="shared" si="46"/>
        <v>880</v>
      </c>
      <c r="L415" s="37">
        <f t="shared" si="43"/>
        <v>0</v>
      </c>
      <c r="M415" s="37"/>
      <c r="N415" s="37">
        <f t="shared" si="47"/>
        <v>0</v>
      </c>
    </row>
    <row r="416" spans="1:14" x14ac:dyDescent="0.3">
      <c r="A416" s="105" t="s">
        <v>98</v>
      </c>
      <c r="B416" s="106">
        <v>15</v>
      </c>
      <c r="C416" s="106">
        <v>15</v>
      </c>
      <c r="D416" s="44"/>
      <c r="E416" s="44"/>
      <c r="F416" s="30">
        <f t="shared" si="44"/>
        <v>0</v>
      </c>
      <c r="G416" s="11"/>
      <c r="H416" s="11"/>
      <c r="I416" s="11"/>
      <c r="J416" s="12">
        <f t="shared" si="45"/>
        <v>0</v>
      </c>
      <c r="K416" s="31">
        <f t="shared" si="46"/>
        <v>915</v>
      </c>
      <c r="L416" s="37">
        <f t="shared" si="43"/>
        <v>0</v>
      </c>
      <c r="M416" s="37"/>
      <c r="N416" s="37">
        <f t="shared" si="47"/>
        <v>0</v>
      </c>
    </row>
    <row r="417" spans="1:14" x14ac:dyDescent="0.3">
      <c r="A417" s="105" t="s">
        <v>99</v>
      </c>
      <c r="B417" s="106">
        <v>3</v>
      </c>
      <c r="C417" s="106">
        <v>3</v>
      </c>
      <c r="D417" s="44"/>
      <c r="E417" s="44"/>
      <c r="F417" s="30">
        <f t="shared" si="44"/>
        <v>0</v>
      </c>
      <c r="G417" s="11"/>
      <c r="H417" s="11"/>
      <c r="I417" s="11"/>
      <c r="J417" s="12">
        <f t="shared" si="45"/>
        <v>0</v>
      </c>
      <c r="K417" s="31">
        <f t="shared" si="46"/>
        <v>1970</v>
      </c>
      <c r="L417" s="37">
        <f t="shared" si="43"/>
        <v>0</v>
      </c>
      <c r="M417" s="37"/>
      <c r="N417" s="37">
        <f t="shared" si="47"/>
        <v>0</v>
      </c>
    </row>
    <row r="418" spans="1:14" x14ac:dyDescent="0.3">
      <c r="A418" s="105" t="s">
        <v>100</v>
      </c>
      <c r="B418" s="106">
        <v>3</v>
      </c>
      <c r="C418" s="106">
        <v>3</v>
      </c>
      <c r="D418" s="44"/>
      <c r="E418" s="44"/>
      <c r="F418" s="30">
        <f t="shared" si="44"/>
        <v>0</v>
      </c>
      <c r="G418" s="11"/>
      <c r="H418" s="11"/>
      <c r="I418" s="11"/>
      <c r="J418" s="12">
        <f t="shared" si="45"/>
        <v>0</v>
      </c>
      <c r="K418" s="31">
        <f t="shared" si="46"/>
        <v>2035</v>
      </c>
      <c r="L418" s="37">
        <f t="shared" si="43"/>
        <v>0</v>
      </c>
      <c r="M418" s="37"/>
      <c r="N418" s="37">
        <f t="shared" si="47"/>
        <v>0</v>
      </c>
    </row>
    <row r="419" spans="1:14" x14ac:dyDescent="0.3">
      <c r="A419" s="105" t="s">
        <v>101</v>
      </c>
      <c r="B419" s="106">
        <v>8</v>
      </c>
      <c r="C419" s="106">
        <v>8</v>
      </c>
      <c r="D419" s="44"/>
      <c r="E419" s="44"/>
      <c r="F419" s="30">
        <f t="shared" si="44"/>
        <v>0</v>
      </c>
      <c r="G419" s="11"/>
      <c r="H419" s="11"/>
      <c r="I419" s="11"/>
      <c r="J419" s="12">
        <f t="shared" si="45"/>
        <v>0</v>
      </c>
      <c r="K419" s="31">
        <f t="shared" si="46"/>
        <v>2120</v>
      </c>
      <c r="L419" s="37">
        <f t="shared" si="43"/>
        <v>0</v>
      </c>
      <c r="M419" s="37"/>
      <c r="N419" s="37">
        <f t="shared" si="47"/>
        <v>0</v>
      </c>
    </row>
    <row r="420" spans="1:14" x14ac:dyDescent="0.3">
      <c r="A420" s="105" t="s">
        <v>102</v>
      </c>
      <c r="B420" s="106">
        <v>10</v>
      </c>
      <c r="C420" s="106">
        <v>10</v>
      </c>
      <c r="D420" s="44"/>
      <c r="E420" s="44"/>
      <c r="F420" s="30">
        <f t="shared" si="44"/>
        <v>0</v>
      </c>
      <c r="G420" s="11"/>
      <c r="H420" s="11"/>
      <c r="I420" s="11"/>
      <c r="J420" s="12">
        <f t="shared" si="45"/>
        <v>0</v>
      </c>
      <c r="K420" s="31">
        <f t="shared" si="46"/>
        <v>1980</v>
      </c>
      <c r="L420" s="37">
        <f t="shared" si="43"/>
        <v>0</v>
      </c>
      <c r="M420" s="37"/>
      <c r="N420" s="37">
        <f t="shared" si="47"/>
        <v>0</v>
      </c>
    </row>
    <row r="421" spans="1:14" x14ac:dyDescent="0.3">
      <c r="A421" s="105" t="s">
        <v>103</v>
      </c>
      <c r="B421" s="106">
        <v>12</v>
      </c>
      <c r="C421" s="106">
        <v>12</v>
      </c>
      <c r="D421" s="44"/>
      <c r="E421" s="44"/>
      <c r="F421" s="30">
        <f t="shared" si="44"/>
        <v>0</v>
      </c>
      <c r="G421" s="11"/>
      <c r="H421" s="11"/>
      <c r="I421" s="11"/>
      <c r="J421" s="12">
        <f t="shared" si="45"/>
        <v>0</v>
      </c>
      <c r="K421" s="31">
        <f t="shared" si="46"/>
        <v>875</v>
      </c>
      <c r="L421" s="37">
        <f t="shared" si="43"/>
        <v>0</v>
      </c>
      <c r="M421" s="37"/>
      <c r="N421" s="37">
        <f t="shared" si="47"/>
        <v>0</v>
      </c>
    </row>
    <row r="422" spans="1:14" ht="19.5" thickBot="1" x14ac:dyDescent="0.35">
      <c r="A422" s="105" t="s">
        <v>104</v>
      </c>
      <c r="B422" s="106">
        <v>3</v>
      </c>
      <c r="C422" s="106">
        <v>3</v>
      </c>
      <c r="D422" s="44"/>
      <c r="E422" s="44"/>
      <c r="F422" s="30">
        <f t="shared" si="44"/>
        <v>0</v>
      </c>
      <c r="G422" s="11"/>
      <c r="H422" s="11"/>
      <c r="I422" s="11"/>
      <c r="J422" s="12">
        <f t="shared" si="45"/>
        <v>0</v>
      </c>
      <c r="K422" s="31">
        <f t="shared" si="46"/>
        <v>2145</v>
      </c>
      <c r="L422" s="37">
        <f t="shared" si="43"/>
        <v>0</v>
      </c>
      <c r="M422" s="37"/>
      <c r="N422" s="37">
        <f t="shared" si="47"/>
        <v>0</v>
      </c>
    </row>
    <row r="423" spans="1:14" ht="19.5" thickBot="1" x14ac:dyDescent="0.35">
      <c r="A423" s="56" t="s">
        <v>105</v>
      </c>
      <c r="B423" s="57" t="s">
        <v>74</v>
      </c>
      <c r="C423" s="58">
        <v>150</v>
      </c>
      <c r="D423" s="44"/>
      <c r="E423" s="44"/>
      <c r="F423" s="30">
        <f t="shared" si="44"/>
        <v>0</v>
      </c>
      <c r="G423" s="11"/>
      <c r="H423" s="11"/>
      <c r="I423" s="11"/>
      <c r="J423" s="12">
        <f t="shared" si="45"/>
        <v>0</v>
      </c>
      <c r="K423" s="31">
        <f t="shared" si="46"/>
        <v>21.06</v>
      </c>
      <c r="L423" s="37">
        <f t="shared" si="43"/>
        <v>0</v>
      </c>
      <c r="M423" s="37"/>
      <c r="N423" s="37">
        <f t="shared" si="47"/>
        <v>0</v>
      </c>
    </row>
    <row r="424" spans="1:14" x14ac:dyDescent="0.3">
      <c r="A424" s="107"/>
      <c r="B424" s="108"/>
      <c r="C424" s="108"/>
      <c r="D424" s="11"/>
      <c r="E424" s="11"/>
      <c r="F424" s="30" t="e">
        <f t="shared" si="44"/>
        <v>#DIV/0!</v>
      </c>
      <c r="G424" s="11"/>
      <c r="H424" s="11"/>
      <c r="I424" s="11"/>
      <c r="J424" s="12">
        <f t="shared" si="45"/>
        <v>0</v>
      </c>
      <c r="K424" s="31">
        <f t="shared" si="46"/>
        <v>116.5</v>
      </c>
      <c r="L424" s="37">
        <f t="shared" si="43"/>
        <v>0</v>
      </c>
      <c r="M424" s="37"/>
      <c r="N424" s="37">
        <f t="shared" si="47"/>
        <v>0</v>
      </c>
    </row>
    <row r="425" spans="1:14" x14ac:dyDescent="0.3">
      <c r="A425" s="107"/>
      <c r="B425" s="108"/>
      <c r="C425" s="108"/>
      <c r="D425" s="11"/>
      <c r="E425" s="11"/>
      <c r="F425" s="30" t="e">
        <f t="shared" si="44"/>
        <v>#DIV/0!</v>
      </c>
      <c r="G425" s="11"/>
      <c r="H425" s="11"/>
      <c r="I425" s="11"/>
      <c r="J425" s="12">
        <f t="shared" si="45"/>
        <v>0</v>
      </c>
      <c r="K425" s="31">
        <f t="shared" si="46"/>
        <v>0</v>
      </c>
      <c r="L425" s="37">
        <f t="shared" si="43"/>
        <v>0</v>
      </c>
      <c r="M425" s="37"/>
      <c r="N425" s="37">
        <f t="shared" si="47"/>
        <v>0</v>
      </c>
    </row>
    <row r="426" spans="1:14" x14ac:dyDescent="0.3">
      <c r="A426" s="107"/>
      <c r="B426" s="108"/>
      <c r="C426" s="108"/>
      <c r="D426" s="11"/>
      <c r="E426" s="11"/>
      <c r="F426" s="30" t="e">
        <f t="shared" si="44"/>
        <v>#DIV/0!</v>
      </c>
      <c r="G426" s="11"/>
      <c r="H426" s="11"/>
      <c r="I426" s="11"/>
      <c r="J426" s="12">
        <f t="shared" si="45"/>
        <v>0</v>
      </c>
      <c r="K426" s="31">
        <f t="shared" si="46"/>
        <v>23</v>
      </c>
      <c r="L426" s="37">
        <f t="shared" si="43"/>
        <v>0</v>
      </c>
      <c r="M426" s="37"/>
      <c r="N426" s="37">
        <f t="shared" si="47"/>
        <v>0</v>
      </c>
    </row>
    <row r="427" spans="1:14" x14ac:dyDescent="0.3">
      <c r="A427" s="107"/>
      <c r="B427" s="108"/>
      <c r="C427" s="108"/>
      <c r="D427" s="11"/>
      <c r="E427" s="11"/>
      <c r="F427" s="30" t="e">
        <f t="shared" si="44"/>
        <v>#DIV/0!</v>
      </c>
      <c r="G427" s="11"/>
      <c r="H427" s="11"/>
      <c r="I427" s="11"/>
      <c r="J427" s="12">
        <f t="shared" si="45"/>
        <v>0</v>
      </c>
      <c r="K427" s="31">
        <f t="shared" si="46"/>
        <v>0</v>
      </c>
      <c r="L427" s="37">
        <f t="shared" si="43"/>
        <v>0</v>
      </c>
      <c r="M427" s="37"/>
      <c r="N427" s="37">
        <f t="shared" si="47"/>
        <v>0</v>
      </c>
    </row>
    <row r="428" spans="1:14" x14ac:dyDescent="0.3">
      <c r="A428" s="11"/>
      <c r="B428" s="10"/>
      <c r="C428" s="10"/>
      <c r="D428" s="11"/>
      <c r="E428" s="11"/>
      <c r="F428" s="30" t="e">
        <f t="shared" si="44"/>
        <v>#DIV/0!</v>
      </c>
      <c r="G428" s="11"/>
      <c r="H428" s="11"/>
      <c r="I428" s="11"/>
      <c r="J428" s="12">
        <f t="shared" si="45"/>
        <v>0</v>
      </c>
      <c r="K428" s="31">
        <f t="shared" si="46"/>
        <v>0</v>
      </c>
      <c r="L428" s="37">
        <f t="shared" si="43"/>
        <v>0</v>
      </c>
      <c r="M428" s="37"/>
      <c r="N428" s="37">
        <f t="shared" si="47"/>
        <v>0</v>
      </c>
    </row>
    <row r="429" spans="1:14" x14ac:dyDescent="0.3">
      <c r="A429" s="11"/>
      <c r="B429" s="10"/>
      <c r="C429" s="10"/>
      <c r="D429" s="11"/>
      <c r="E429" s="11"/>
      <c r="F429" s="30" t="e">
        <f t="shared" si="44"/>
        <v>#DIV/0!</v>
      </c>
      <c r="G429" s="11"/>
      <c r="H429" s="11"/>
      <c r="I429" s="11"/>
      <c r="J429" s="12">
        <f t="shared" si="45"/>
        <v>0</v>
      </c>
      <c r="K429" s="31">
        <f t="shared" si="46"/>
        <v>0</v>
      </c>
      <c r="L429" s="37">
        <f t="shared" si="43"/>
        <v>0</v>
      </c>
      <c r="M429" s="37"/>
      <c r="N429" s="37">
        <f t="shared" si="47"/>
        <v>0</v>
      </c>
    </row>
    <row r="430" spans="1:14" x14ac:dyDescent="0.3">
      <c r="A430" s="11"/>
      <c r="B430" s="10"/>
      <c r="C430" s="10"/>
      <c r="D430" s="11"/>
      <c r="E430" s="11"/>
      <c r="F430" s="30" t="e">
        <f t="shared" si="44"/>
        <v>#DIV/0!</v>
      </c>
      <c r="G430" s="11"/>
      <c r="H430" s="11"/>
      <c r="I430" s="11"/>
      <c r="J430" s="12">
        <f t="shared" si="45"/>
        <v>0</v>
      </c>
      <c r="K430" s="31">
        <f t="shared" si="46"/>
        <v>0</v>
      </c>
      <c r="L430" s="37">
        <f t="shared" si="43"/>
        <v>0</v>
      </c>
      <c r="M430" s="37"/>
      <c r="N430" s="37">
        <f t="shared" si="47"/>
        <v>0</v>
      </c>
    </row>
    <row r="431" spans="1:14" x14ac:dyDescent="0.3">
      <c r="A431" s="11" t="s">
        <v>33</v>
      </c>
      <c r="B431" s="11"/>
      <c r="C431" s="13"/>
      <c r="D431" s="111">
        <f t="shared" ref="D431:J431" si="48">SUM(D369:D430)</f>
        <v>0</v>
      </c>
      <c r="E431" s="111">
        <f t="shared" si="48"/>
        <v>0</v>
      </c>
      <c r="F431" s="111" t="e">
        <f t="shared" si="48"/>
        <v>#DIV/0!</v>
      </c>
      <c r="G431" s="111">
        <f t="shared" si="48"/>
        <v>0</v>
      </c>
      <c r="H431" s="111">
        <f t="shared" si="48"/>
        <v>0</v>
      </c>
      <c r="I431" s="111">
        <f t="shared" si="48"/>
        <v>0</v>
      </c>
      <c r="J431" s="12">
        <f t="shared" si="48"/>
        <v>0</v>
      </c>
      <c r="K431" s="111"/>
      <c r="L431" s="111">
        <f>SUM(L369:L430)</f>
        <v>0</v>
      </c>
      <c r="M431" s="111">
        <f>SUM(M369:M430)</f>
        <v>0</v>
      </c>
      <c r="N431" s="111">
        <f>SUM(N369:N430)</f>
        <v>0</v>
      </c>
    </row>
    <row r="432" spans="1:14" x14ac:dyDescent="0.3">
      <c r="A432" s="113"/>
      <c r="B432" s="114"/>
      <c r="C432" s="115"/>
      <c r="D432" s="116"/>
      <c r="E432" s="116"/>
      <c r="F432" s="7" t="s">
        <v>106</v>
      </c>
      <c r="G432" s="7" t="s">
        <v>123</v>
      </c>
      <c r="H432" s="7" t="s">
        <v>124</v>
      </c>
      <c r="I432" s="7" t="s">
        <v>125</v>
      </c>
      <c r="J432" s="7" t="s">
        <v>126</v>
      </c>
      <c r="K432" s="117"/>
      <c r="L432" s="117"/>
      <c r="M432" s="7" t="s">
        <v>107</v>
      </c>
      <c r="N432" s="118"/>
    </row>
    <row r="433" spans="1:14" ht="31.5" x14ac:dyDescent="0.5">
      <c r="A433" s="113"/>
      <c r="B433" s="114"/>
      <c r="C433" s="115"/>
      <c r="D433" s="116"/>
      <c r="E433" s="116"/>
      <c r="F433" s="121"/>
      <c r="G433" s="121"/>
      <c r="H433" s="121"/>
      <c r="I433" s="121"/>
      <c r="J433" s="121"/>
      <c r="K433" s="122"/>
      <c r="L433" s="121">
        <f>+F433-G433-H433-I433-J433</f>
        <v>0</v>
      </c>
      <c r="M433" s="123"/>
      <c r="N433" s="124"/>
    </row>
    <row r="434" spans="1:14" x14ac:dyDescent="0.3">
      <c r="A434" s="177" t="s">
        <v>109</v>
      </c>
      <c r="B434" s="178"/>
      <c r="C434" s="178"/>
      <c r="D434" s="178"/>
      <c r="E434" s="178"/>
      <c r="F434" s="178"/>
      <c r="G434" s="178"/>
      <c r="H434" s="178"/>
      <c r="I434" s="178"/>
      <c r="J434" s="179"/>
      <c r="K434" s="125"/>
      <c r="L434" s="12"/>
      <c r="M434" s="126"/>
      <c r="N434" s="127"/>
    </row>
    <row r="435" spans="1:14" x14ac:dyDescent="0.3">
      <c r="A435" s="180" t="s">
        <v>110</v>
      </c>
      <c r="B435" s="181"/>
      <c r="C435" s="181"/>
      <c r="D435" s="181"/>
      <c r="E435" s="181"/>
      <c r="F435" s="181"/>
      <c r="G435" s="181"/>
      <c r="H435" s="181"/>
      <c r="I435" s="181"/>
      <c r="J435" s="182"/>
      <c r="K435" s="129"/>
      <c r="L435" s="12"/>
      <c r="M435" s="126"/>
      <c r="N435" s="127"/>
    </row>
    <row r="436" spans="1:14" x14ac:dyDescent="0.3">
      <c r="A436" s="160" t="s">
        <v>111</v>
      </c>
      <c r="B436" s="161"/>
      <c r="C436" s="161"/>
      <c r="D436" s="161"/>
      <c r="E436" s="161"/>
      <c r="F436" s="161"/>
      <c r="G436" s="161"/>
      <c r="H436" s="161"/>
      <c r="I436" s="161"/>
      <c r="J436" s="162"/>
      <c r="K436" s="130"/>
      <c r="L436" s="12"/>
      <c r="M436" s="131" t="e">
        <f>+L436/L431%</f>
        <v>#DIV/0!</v>
      </c>
      <c r="N436" s="127"/>
    </row>
    <row r="437" spans="1:14" x14ac:dyDescent="0.3">
      <c r="A437" s="163" t="s">
        <v>112</v>
      </c>
      <c r="B437" s="164"/>
      <c r="C437" s="164"/>
      <c r="D437" s="164"/>
      <c r="E437" s="164"/>
      <c r="F437" s="164"/>
      <c r="G437" s="164"/>
      <c r="H437" s="164"/>
      <c r="I437" s="164"/>
      <c r="J437" s="165"/>
      <c r="K437" s="132"/>
      <c r="L437" s="12">
        <f>+E453</f>
        <v>0</v>
      </c>
      <c r="M437" s="126"/>
      <c r="N437" s="127"/>
    </row>
    <row r="438" spans="1:14" x14ac:dyDescent="0.3">
      <c r="A438" s="166" t="s">
        <v>113</v>
      </c>
      <c r="B438" s="167"/>
      <c r="C438" s="167"/>
      <c r="D438" s="167"/>
      <c r="E438" s="167"/>
      <c r="F438" s="167"/>
      <c r="G438" s="167"/>
      <c r="H438" s="167"/>
      <c r="I438" s="167"/>
      <c r="J438" s="168"/>
      <c r="K438" s="134"/>
      <c r="L438" s="12">
        <f>+M453</f>
        <v>0</v>
      </c>
      <c r="M438" s="126"/>
      <c r="N438" s="127"/>
    </row>
    <row r="439" spans="1:14" x14ac:dyDescent="0.3">
      <c r="A439" s="169"/>
      <c r="B439" s="170"/>
      <c r="C439" s="170"/>
      <c r="D439" s="170"/>
      <c r="E439" s="170"/>
      <c r="F439" s="170"/>
      <c r="G439" s="170"/>
      <c r="H439" s="170"/>
      <c r="I439" s="170"/>
      <c r="J439" s="171"/>
      <c r="K439" s="128"/>
      <c r="L439" s="126"/>
      <c r="M439" s="126"/>
      <c r="N439" s="127"/>
    </row>
    <row r="440" spans="1:14" x14ac:dyDescent="0.3">
      <c r="A440" s="169"/>
      <c r="B440" s="170"/>
      <c r="C440" s="170"/>
      <c r="D440" s="170"/>
      <c r="E440" s="170"/>
      <c r="F440" s="170"/>
      <c r="G440" s="170"/>
      <c r="H440" s="170"/>
      <c r="I440" s="170"/>
      <c r="J440" s="171"/>
      <c r="K440" s="128"/>
      <c r="L440" s="126"/>
      <c r="M440" s="126"/>
      <c r="N440" s="127"/>
    </row>
    <row r="441" spans="1:14" x14ac:dyDescent="0.3">
      <c r="A441" s="169" t="s">
        <v>114</v>
      </c>
      <c r="B441" s="170"/>
      <c r="C441" s="170"/>
      <c r="D441" s="170"/>
      <c r="E441" s="170"/>
      <c r="F441" s="170"/>
      <c r="G441" s="170"/>
      <c r="H441" s="170"/>
      <c r="I441" s="170"/>
      <c r="J441" s="171"/>
      <c r="K441" s="136"/>
      <c r="L441" s="111">
        <f>+L431-L434-L435-L436-L437+L438-L439-L440</f>
        <v>0</v>
      </c>
      <c r="M441" s="126"/>
      <c r="N441" s="127"/>
    </row>
    <row r="442" spans="1:14" ht="19.5" thickBot="1" x14ac:dyDescent="0.35">
      <c r="M442" s="138">
        <f>+L442-L441</f>
        <v>0</v>
      </c>
    </row>
    <row r="443" spans="1:14" ht="19.5" thickBot="1" x14ac:dyDescent="0.35">
      <c r="A443" s="157" t="s">
        <v>115</v>
      </c>
      <c r="B443" s="158"/>
      <c r="C443" s="158"/>
      <c r="D443" s="158"/>
      <c r="E443" s="158"/>
      <c r="F443" s="159"/>
      <c r="G443" s="127"/>
      <c r="H443" s="157" t="s">
        <v>116</v>
      </c>
      <c r="I443" s="158"/>
      <c r="J443" s="159"/>
      <c r="K443" s="157" t="s">
        <v>117</v>
      </c>
      <c r="L443" s="158"/>
      <c r="M443" s="159"/>
      <c r="N443" s="139"/>
    </row>
    <row r="444" spans="1:14" ht="19.5" thickBot="1" x14ac:dyDescent="0.35">
      <c r="A444" s="140" t="s">
        <v>118</v>
      </c>
      <c r="B444" s="157" t="s">
        <v>119</v>
      </c>
      <c r="C444" s="159"/>
      <c r="D444" s="140" t="s">
        <v>120</v>
      </c>
      <c r="E444" s="157" t="s">
        <v>22</v>
      </c>
      <c r="F444" s="159"/>
      <c r="G444" s="127"/>
      <c r="H444" s="157" t="s">
        <v>119</v>
      </c>
      <c r="I444" s="159"/>
      <c r="J444" s="140" t="s">
        <v>22</v>
      </c>
      <c r="K444" s="157" t="s">
        <v>119</v>
      </c>
      <c r="L444" s="159"/>
      <c r="M444" s="140" t="s">
        <v>22</v>
      </c>
      <c r="N444" s="139"/>
    </row>
    <row r="445" spans="1:14" ht="19.5" thickBot="1" x14ac:dyDescent="0.35">
      <c r="A445" s="141"/>
      <c r="B445" s="153"/>
      <c r="C445" s="154"/>
      <c r="D445" s="141"/>
      <c r="E445" s="155"/>
      <c r="F445" s="156"/>
      <c r="G445" s="127"/>
      <c r="H445" s="153"/>
      <c r="I445" s="154"/>
      <c r="J445" s="142"/>
      <c r="K445" s="153"/>
      <c r="L445" s="154"/>
      <c r="M445" s="143"/>
      <c r="N445" s="144"/>
    </row>
    <row r="446" spans="1:14" ht="19.5" thickBot="1" x14ac:dyDescent="0.35">
      <c r="A446" s="141"/>
      <c r="B446" s="153"/>
      <c r="C446" s="154"/>
      <c r="D446" s="141"/>
      <c r="E446" s="155"/>
      <c r="F446" s="156"/>
      <c r="G446" s="127"/>
      <c r="H446" s="153"/>
      <c r="I446" s="154"/>
      <c r="J446" s="142"/>
      <c r="K446" s="153"/>
      <c r="L446" s="154"/>
      <c r="M446" s="143"/>
      <c r="N446" s="144"/>
    </row>
    <row r="447" spans="1:14" ht="19.5" thickBot="1" x14ac:dyDescent="0.35">
      <c r="A447" s="141"/>
      <c r="B447" s="153"/>
      <c r="C447" s="154"/>
      <c r="D447" s="141"/>
      <c r="E447" s="155"/>
      <c r="F447" s="156"/>
      <c r="G447" s="127"/>
      <c r="H447" s="153"/>
      <c r="I447" s="154"/>
      <c r="J447" s="142"/>
      <c r="K447" s="153"/>
      <c r="L447" s="154"/>
      <c r="M447" s="143"/>
      <c r="N447" s="144"/>
    </row>
    <row r="448" spans="1:14" ht="19.5" thickBot="1" x14ac:dyDescent="0.35">
      <c r="A448" s="141"/>
      <c r="B448" s="153"/>
      <c r="C448" s="154"/>
      <c r="D448" s="141"/>
      <c r="E448" s="155"/>
      <c r="F448" s="156"/>
      <c r="G448" s="127"/>
      <c r="H448" s="153"/>
      <c r="I448" s="154"/>
      <c r="J448" s="142"/>
      <c r="K448" s="153"/>
      <c r="L448" s="154"/>
      <c r="M448" s="143"/>
      <c r="N448" s="144"/>
    </row>
    <row r="449" spans="1:14" ht="19.5" thickBot="1" x14ac:dyDescent="0.35">
      <c r="A449" s="141"/>
      <c r="B449" s="153"/>
      <c r="C449" s="154"/>
      <c r="D449" s="141"/>
      <c r="E449" s="155"/>
      <c r="F449" s="156"/>
      <c r="G449" s="127"/>
      <c r="H449" s="153"/>
      <c r="I449" s="154"/>
      <c r="J449" s="142"/>
      <c r="K449" s="153"/>
      <c r="L449" s="154"/>
      <c r="M449" s="143"/>
      <c r="N449" s="144"/>
    </row>
    <row r="450" spans="1:14" ht="19.5" thickBot="1" x14ac:dyDescent="0.35">
      <c r="A450" s="141"/>
      <c r="B450" s="153"/>
      <c r="C450" s="154"/>
      <c r="D450" s="141"/>
      <c r="E450" s="155"/>
      <c r="F450" s="156"/>
      <c r="G450" s="127"/>
      <c r="H450" s="153"/>
      <c r="I450" s="154"/>
      <c r="J450" s="142"/>
      <c r="K450" s="153"/>
      <c r="L450" s="154"/>
      <c r="M450" s="143"/>
      <c r="N450" s="144"/>
    </row>
    <row r="451" spans="1:14" ht="19.5" thickBot="1" x14ac:dyDescent="0.35">
      <c r="A451" s="141"/>
      <c r="B451" s="153"/>
      <c r="C451" s="154"/>
      <c r="D451" s="141"/>
      <c r="E451" s="155"/>
      <c r="F451" s="156"/>
      <c r="G451" s="127"/>
      <c r="H451" s="153"/>
      <c r="I451" s="154"/>
      <c r="J451" s="142"/>
      <c r="K451" s="153"/>
      <c r="L451" s="154"/>
      <c r="M451" s="143"/>
      <c r="N451" s="144"/>
    </row>
    <row r="452" spans="1:14" ht="19.5" thickBot="1" x14ac:dyDescent="0.35">
      <c r="A452" s="141"/>
      <c r="B452" s="153"/>
      <c r="C452" s="154"/>
      <c r="D452" s="141"/>
      <c r="E452" s="155"/>
      <c r="F452" s="156"/>
      <c r="G452" s="127"/>
      <c r="H452" s="153"/>
      <c r="I452" s="154"/>
      <c r="J452" s="142"/>
      <c r="K452" s="153"/>
      <c r="L452" s="154"/>
      <c r="M452" s="143"/>
      <c r="N452" s="144"/>
    </row>
    <row r="453" spans="1:14" ht="19.5" thickBot="1" x14ac:dyDescent="0.35">
      <c r="A453" s="141" t="s">
        <v>121</v>
      </c>
      <c r="B453" s="153"/>
      <c r="C453" s="154"/>
      <c r="D453" s="141"/>
      <c r="E453" s="155">
        <f>SUM(E445:F452)</f>
        <v>0</v>
      </c>
      <c r="F453" s="156"/>
      <c r="G453" s="127"/>
      <c r="H453" s="153" t="s">
        <v>121</v>
      </c>
      <c r="I453" s="154"/>
      <c r="J453" s="140">
        <f>SUM(J445:J452)</f>
        <v>0</v>
      </c>
      <c r="K453" s="153" t="s">
        <v>121</v>
      </c>
      <c r="L453" s="154"/>
      <c r="M453" s="145">
        <f>SUM(M445:M452)</f>
        <v>0</v>
      </c>
      <c r="N453" s="139"/>
    </row>
    <row r="456" spans="1:14" x14ac:dyDescent="0.3">
      <c r="A456" s="172" t="s">
        <v>0</v>
      </c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"/>
      <c r="N456" s="2"/>
    </row>
    <row r="457" spans="1:14" x14ac:dyDescent="0.3">
      <c r="A457" s="1" t="s">
        <v>1</v>
      </c>
      <c r="B457" s="2" t="s">
        <v>130</v>
      </c>
      <c r="J457" s="1" t="s">
        <v>3</v>
      </c>
      <c r="K457" s="173">
        <f>+K366</f>
        <v>0</v>
      </c>
      <c r="L457" s="173"/>
      <c r="M457" s="173"/>
      <c r="N457" s="6"/>
    </row>
    <row r="458" spans="1:14" x14ac:dyDescent="0.3">
      <c r="A458" s="174"/>
      <c r="B458" s="175"/>
      <c r="C458" s="176"/>
      <c r="D458" s="169" t="s">
        <v>6</v>
      </c>
      <c r="E458" s="170"/>
      <c r="F458" s="171"/>
      <c r="G458" s="7" t="s">
        <v>7</v>
      </c>
      <c r="H458" s="7" t="s">
        <v>7</v>
      </c>
      <c r="I458" s="7" t="s">
        <v>8</v>
      </c>
      <c r="J458" s="8" t="s">
        <v>9</v>
      </c>
      <c r="K458" s="7" t="s">
        <v>10</v>
      </c>
      <c r="L458" s="9"/>
      <c r="M458" s="7" t="s">
        <v>11</v>
      </c>
      <c r="N458" s="7" t="s">
        <v>12</v>
      </c>
    </row>
    <row r="459" spans="1:14" x14ac:dyDescent="0.3">
      <c r="A459" s="12" t="s">
        <v>16</v>
      </c>
      <c r="B459" s="7" t="s">
        <v>17</v>
      </c>
      <c r="C459" s="13" t="s">
        <v>18</v>
      </c>
      <c r="D459" s="7">
        <v>1</v>
      </c>
      <c r="E459" s="7">
        <v>2</v>
      </c>
      <c r="F459" s="14" t="s">
        <v>19</v>
      </c>
      <c r="G459" s="7" t="s">
        <v>20</v>
      </c>
      <c r="H459" s="7" t="s">
        <v>20</v>
      </c>
      <c r="I459" s="7"/>
      <c r="J459" s="7" t="s">
        <v>20</v>
      </c>
      <c r="K459" s="7" t="s">
        <v>21</v>
      </c>
      <c r="L459" s="7" t="s">
        <v>22</v>
      </c>
      <c r="M459" s="7" t="s">
        <v>23</v>
      </c>
      <c r="N459" s="7" t="s">
        <v>22</v>
      </c>
    </row>
    <row r="460" spans="1:14" x14ac:dyDescent="0.3">
      <c r="A460" s="16" t="s">
        <v>35</v>
      </c>
      <c r="B460" s="17" t="s">
        <v>36</v>
      </c>
      <c r="C460" s="17">
        <v>72</v>
      </c>
      <c r="D460" s="29"/>
      <c r="E460" s="29"/>
      <c r="F460" s="30">
        <f>+(E460+D460)/C460</f>
        <v>0</v>
      </c>
      <c r="G460" s="32"/>
      <c r="H460" s="32"/>
      <c r="I460" s="32"/>
      <c r="J460" s="34">
        <f>+D460+E460-G460-H460-I460</f>
        <v>0</v>
      </c>
      <c r="K460" s="31">
        <f>+K369</f>
        <v>381.13</v>
      </c>
      <c r="L460" s="24">
        <f t="shared" ref="L460:L521" si="49">+J460*K460</f>
        <v>0</v>
      </c>
      <c r="M460" s="24"/>
      <c r="N460" s="24">
        <f>+K460*I460</f>
        <v>0</v>
      </c>
    </row>
    <row r="461" spans="1:14" x14ac:dyDescent="0.3">
      <c r="A461" s="16" t="s">
        <v>37</v>
      </c>
      <c r="B461" s="17" t="s">
        <v>38</v>
      </c>
      <c r="C461" s="17">
        <v>36</v>
      </c>
      <c r="D461" s="29"/>
      <c r="E461" s="29"/>
      <c r="F461" s="30">
        <f t="shared" ref="F461:F521" si="50">+(E461+D461)/C461</f>
        <v>0</v>
      </c>
      <c r="G461" s="32"/>
      <c r="H461" s="32"/>
      <c r="I461" s="32"/>
      <c r="J461" s="34">
        <f t="shared" ref="J461:J521" si="51">+D461+E461-G461-H461-I461</f>
        <v>0</v>
      </c>
      <c r="K461" s="31">
        <f t="shared" ref="K461:K521" si="52">+K370</f>
        <v>741.2</v>
      </c>
      <c r="L461" s="24">
        <f t="shared" si="49"/>
        <v>0</v>
      </c>
      <c r="M461" s="24"/>
      <c r="N461" s="24">
        <f t="shared" ref="N461:N521" si="53">+K461*I461</f>
        <v>0</v>
      </c>
    </row>
    <row r="462" spans="1:14" x14ac:dyDescent="0.3">
      <c r="A462" s="16" t="s">
        <v>39</v>
      </c>
      <c r="B462" s="17" t="s">
        <v>40</v>
      </c>
      <c r="C462" s="17">
        <v>18</v>
      </c>
      <c r="D462" s="29"/>
      <c r="E462" s="29"/>
      <c r="F462" s="30">
        <f t="shared" si="50"/>
        <v>0</v>
      </c>
      <c r="G462" s="32"/>
      <c r="H462" s="32"/>
      <c r="I462" s="32"/>
      <c r="J462" s="12">
        <f t="shared" si="51"/>
        <v>0</v>
      </c>
      <c r="K462" s="31">
        <f t="shared" si="52"/>
        <v>1263.5999999999999</v>
      </c>
      <c r="L462" s="37">
        <f t="shared" si="49"/>
        <v>0</v>
      </c>
      <c r="M462" s="37"/>
      <c r="N462" s="37">
        <f t="shared" si="53"/>
        <v>0</v>
      </c>
    </row>
    <row r="463" spans="1:14" x14ac:dyDescent="0.3">
      <c r="A463" s="16" t="s">
        <v>41</v>
      </c>
      <c r="B463" s="17" t="s">
        <v>42</v>
      </c>
      <c r="C463" s="17">
        <v>10</v>
      </c>
      <c r="D463" s="29"/>
      <c r="E463" s="29"/>
      <c r="F463" s="30">
        <f t="shared" si="50"/>
        <v>0</v>
      </c>
      <c r="G463" s="32"/>
      <c r="H463" s="32"/>
      <c r="I463" s="32"/>
      <c r="J463" s="34">
        <f t="shared" si="51"/>
        <v>0</v>
      </c>
      <c r="K463" s="31">
        <f t="shared" si="52"/>
        <v>2059.1999999999998</v>
      </c>
      <c r="L463" s="24">
        <f t="shared" si="49"/>
        <v>0</v>
      </c>
      <c r="M463" s="24"/>
      <c r="N463" s="24">
        <f t="shared" si="53"/>
        <v>0</v>
      </c>
    </row>
    <row r="464" spans="1:14" x14ac:dyDescent="0.3">
      <c r="A464" s="16" t="s">
        <v>43</v>
      </c>
      <c r="B464" s="17" t="s">
        <v>36</v>
      </c>
      <c r="C464" s="17">
        <v>72</v>
      </c>
      <c r="D464" s="29"/>
      <c r="E464" s="29"/>
      <c r="F464" s="30">
        <f t="shared" si="50"/>
        <v>0</v>
      </c>
      <c r="G464" s="32"/>
      <c r="H464" s="32"/>
      <c r="I464" s="32"/>
      <c r="J464" s="34">
        <f t="shared" si="51"/>
        <v>0</v>
      </c>
      <c r="K464" s="31">
        <f t="shared" si="52"/>
        <v>409.5</v>
      </c>
      <c r="L464" s="24">
        <f t="shared" si="49"/>
        <v>0</v>
      </c>
      <c r="M464" s="24"/>
      <c r="N464" s="24">
        <f t="shared" si="53"/>
        <v>0</v>
      </c>
    </row>
    <row r="465" spans="1:14" x14ac:dyDescent="0.3">
      <c r="A465" s="16" t="s">
        <v>44</v>
      </c>
      <c r="B465" s="17" t="s">
        <v>38</v>
      </c>
      <c r="C465" s="17">
        <v>36</v>
      </c>
      <c r="D465" s="29"/>
      <c r="E465" s="29"/>
      <c r="F465" s="30">
        <f t="shared" si="50"/>
        <v>0</v>
      </c>
      <c r="G465" s="32"/>
      <c r="H465" s="32"/>
      <c r="I465" s="32"/>
      <c r="J465" s="34">
        <f t="shared" si="51"/>
        <v>0</v>
      </c>
      <c r="K465" s="31">
        <f t="shared" si="52"/>
        <v>803.79</v>
      </c>
      <c r="L465" s="24">
        <f t="shared" si="49"/>
        <v>0</v>
      </c>
      <c r="M465" s="24"/>
      <c r="N465" s="24">
        <f t="shared" si="53"/>
        <v>0</v>
      </c>
    </row>
    <row r="466" spans="1:14" x14ac:dyDescent="0.3">
      <c r="A466" s="16" t="s">
        <v>45</v>
      </c>
      <c r="B466" s="17" t="s">
        <v>36</v>
      </c>
      <c r="C466" s="17">
        <v>72</v>
      </c>
      <c r="D466" s="29"/>
      <c r="E466" s="29"/>
      <c r="F466" s="30">
        <f t="shared" si="50"/>
        <v>0</v>
      </c>
      <c r="G466" s="32"/>
      <c r="H466" s="32"/>
      <c r="I466" s="32"/>
      <c r="J466" s="34">
        <f t="shared" si="51"/>
        <v>0</v>
      </c>
      <c r="K466" s="31">
        <f t="shared" si="52"/>
        <v>409.5</v>
      </c>
      <c r="L466" s="24">
        <f t="shared" si="49"/>
        <v>0</v>
      </c>
      <c r="M466" s="24"/>
      <c r="N466" s="24">
        <f t="shared" si="53"/>
        <v>0</v>
      </c>
    </row>
    <row r="467" spans="1:14" x14ac:dyDescent="0.3">
      <c r="A467" s="16" t="s">
        <v>46</v>
      </c>
      <c r="B467" s="17" t="s">
        <v>38</v>
      </c>
      <c r="C467" s="17">
        <v>36</v>
      </c>
      <c r="D467" s="29"/>
      <c r="E467" s="29"/>
      <c r="F467" s="30">
        <f t="shared" si="50"/>
        <v>0</v>
      </c>
      <c r="G467" s="32"/>
      <c r="H467" s="32"/>
      <c r="I467" s="32"/>
      <c r="J467" s="34">
        <f t="shared" si="51"/>
        <v>0</v>
      </c>
      <c r="K467" s="31">
        <f t="shared" si="52"/>
        <v>803.79</v>
      </c>
      <c r="L467" s="24">
        <f t="shared" si="49"/>
        <v>0</v>
      </c>
      <c r="M467" s="24"/>
      <c r="N467" s="24">
        <f t="shared" si="53"/>
        <v>0</v>
      </c>
    </row>
    <row r="468" spans="1:14" x14ac:dyDescent="0.3">
      <c r="A468" s="16" t="s">
        <v>47</v>
      </c>
      <c r="B468" s="17" t="s">
        <v>48</v>
      </c>
      <c r="C468" s="17">
        <v>8</v>
      </c>
      <c r="D468" s="29"/>
      <c r="E468" s="29"/>
      <c r="F468" s="30">
        <f t="shared" si="50"/>
        <v>0</v>
      </c>
      <c r="G468" s="32"/>
      <c r="H468" s="32"/>
      <c r="I468" s="32"/>
      <c r="J468" s="34">
        <f t="shared" si="51"/>
        <v>0</v>
      </c>
      <c r="K468" s="31">
        <f t="shared" si="52"/>
        <v>2767.05</v>
      </c>
      <c r="L468" s="24">
        <f t="shared" si="49"/>
        <v>0</v>
      </c>
      <c r="M468" s="24"/>
      <c r="N468" s="24">
        <f t="shared" si="53"/>
        <v>0</v>
      </c>
    </row>
    <row r="469" spans="1:14" x14ac:dyDescent="0.3">
      <c r="A469" s="35" t="s">
        <v>49</v>
      </c>
      <c r="B469" s="17" t="s">
        <v>50</v>
      </c>
      <c r="C469" s="38">
        <v>72</v>
      </c>
      <c r="D469" s="29"/>
      <c r="E469" s="29"/>
      <c r="F469" s="30">
        <f t="shared" si="50"/>
        <v>0</v>
      </c>
      <c r="G469" s="32"/>
      <c r="H469" s="32"/>
      <c r="I469" s="32"/>
      <c r="J469" s="12">
        <f t="shared" si="51"/>
        <v>0</v>
      </c>
      <c r="K469" s="31">
        <f t="shared" si="52"/>
        <v>444.6</v>
      </c>
      <c r="L469" s="37">
        <f t="shared" si="49"/>
        <v>0</v>
      </c>
      <c r="M469" s="37"/>
      <c r="N469" s="37">
        <f t="shared" si="53"/>
        <v>0</v>
      </c>
    </row>
    <row r="470" spans="1:14" x14ac:dyDescent="0.3">
      <c r="A470" s="16" t="s">
        <v>51</v>
      </c>
      <c r="B470" s="17" t="s">
        <v>52</v>
      </c>
      <c r="C470" s="17">
        <v>36</v>
      </c>
      <c r="D470" s="29"/>
      <c r="E470" s="29"/>
      <c r="F470" s="30">
        <f t="shared" si="50"/>
        <v>0</v>
      </c>
      <c r="G470" s="32"/>
      <c r="H470" s="32"/>
      <c r="I470" s="32"/>
      <c r="J470" s="34">
        <f t="shared" si="51"/>
        <v>0</v>
      </c>
      <c r="K470" s="31">
        <f t="shared" si="52"/>
        <v>868.73</v>
      </c>
      <c r="L470" s="24">
        <f t="shared" si="49"/>
        <v>0</v>
      </c>
      <c r="M470" s="24"/>
      <c r="N470" s="24">
        <f t="shared" si="53"/>
        <v>0</v>
      </c>
    </row>
    <row r="471" spans="1:14" x14ac:dyDescent="0.3">
      <c r="A471" s="16" t="s">
        <v>53</v>
      </c>
      <c r="B471" s="17" t="s">
        <v>48</v>
      </c>
      <c r="C471" s="17">
        <v>8</v>
      </c>
      <c r="D471" s="29"/>
      <c r="E471" s="29"/>
      <c r="F471" s="30">
        <f t="shared" si="50"/>
        <v>0</v>
      </c>
      <c r="G471" s="32"/>
      <c r="H471" s="32"/>
      <c r="I471" s="32"/>
      <c r="J471" s="34">
        <f t="shared" si="51"/>
        <v>0</v>
      </c>
      <c r="K471" s="31">
        <f t="shared" si="52"/>
        <v>2416.0500000000002</v>
      </c>
      <c r="L471" s="24">
        <f t="shared" si="49"/>
        <v>0</v>
      </c>
      <c r="M471" s="24"/>
      <c r="N471" s="24">
        <f t="shared" si="53"/>
        <v>0</v>
      </c>
    </row>
    <row r="472" spans="1:14" x14ac:dyDescent="0.3">
      <c r="A472" s="16" t="s">
        <v>54</v>
      </c>
      <c r="B472" s="17" t="s">
        <v>50</v>
      </c>
      <c r="C472" s="17">
        <v>72</v>
      </c>
      <c r="D472" s="29"/>
      <c r="E472" s="29"/>
      <c r="F472" s="30">
        <f t="shared" si="50"/>
        <v>0</v>
      </c>
      <c r="G472" s="32"/>
      <c r="H472" s="32"/>
      <c r="I472" s="32"/>
      <c r="J472" s="34">
        <f t="shared" si="51"/>
        <v>0</v>
      </c>
      <c r="K472" s="31">
        <f t="shared" si="52"/>
        <v>377.33</v>
      </c>
      <c r="L472" s="24">
        <f t="shared" si="49"/>
        <v>0</v>
      </c>
      <c r="M472" s="24"/>
      <c r="N472" s="24">
        <f t="shared" si="53"/>
        <v>0</v>
      </c>
    </row>
    <row r="473" spans="1:14" x14ac:dyDescent="0.3">
      <c r="A473" s="16" t="s">
        <v>55</v>
      </c>
      <c r="B473" s="17" t="s">
        <v>56</v>
      </c>
      <c r="C473" s="17">
        <v>15</v>
      </c>
      <c r="D473" s="44"/>
      <c r="E473" s="44"/>
      <c r="F473" s="30">
        <f t="shared" si="50"/>
        <v>0</v>
      </c>
      <c r="G473" s="11"/>
      <c r="H473" s="11"/>
      <c r="I473" s="11"/>
      <c r="J473" s="12">
        <f t="shared" si="51"/>
        <v>0</v>
      </c>
      <c r="K473" s="45">
        <f t="shared" si="52"/>
        <v>1158.3</v>
      </c>
      <c r="L473" s="37">
        <f t="shared" si="49"/>
        <v>0</v>
      </c>
      <c r="M473" s="37"/>
      <c r="N473" s="37">
        <f t="shared" si="53"/>
        <v>0</v>
      </c>
    </row>
    <row r="474" spans="1:14" x14ac:dyDescent="0.3">
      <c r="A474" s="16" t="s">
        <v>57</v>
      </c>
      <c r="B474" s="17" t="s">
        <v>50</v>
      </c>
      <c r="C474" s="17">
        <v>72</v>
      </c>
      <c r="D474" s="29"/>
      <c r="E474" s="29"/>
      <c r="F474" s="30">
        <f t="shared" si="50"/>
        <v>0</v>
      </c>
      <c r="G474" s="32"/>
      <c r="H474" s="32"/>
      <c r="I474" s="32"/>
      <c r="J474" s="34">
        <f t="shared" si="51"/>
        <v>0</v>
      </c>
      <c r="K474" s="31">
        <f t="shared" si="52"/>
        <v>424.13</v>
      </c>
      <c r="L474" s="24">
        <f t="shared" si="49"/>
        <v>0</v>
      </c>
      <c r="M474" s="24"/>
      <c r="N474" s="24">
        <f t="shared" si="53"/>
        <v>0</v>
      </c>
    </row>
    <row r="475" spans="1:14" x14ac:dyDescent="0.3">
      <c r="A475" s="16" t="s">
        <v>58</v>
      </c>
      <c r="B475" s="17" t="s">
        <v>59</v>
      </c>
      <c r="C475" s="17">
        <v>15</v>
      </c>
      <c r="D475" s="29"/>
      <c r="E475" s="29"/>
      <c r="F475" s="30">
        <f t="shared" si="50"/>
        <v>0</v>
      </c>
      <c r="G475" s="32"/>
      <c r="H475" s="32"/>
      <c r="I475" s="32"/>
      <c r="J475" s="34">
        <f t="shared" si="51"/>
        <v>0</v>
      </c>
      <c r="K475" s="31">
        <f t="shared" si="52"/>
        <v>1199.25</v>
      </c>
      <c r="L475" s="24">
        <f t="shared" si="49"/>
        <v>0</v>
      </c>
      <c r="M475" s="24"/>
      <c r="N475" s="24">
        <f t="shared" si="53"/>
        <v>0</v>
      </c>
    </row>
    <row r="476" spans="1:14" x14ac:dyDescent="0.3">
      <c r="A476" s="16" t="s">
        <v>60</v>
      </c>
      <c r="B476" s="17" t="s">
        <v>50</v>
      </c>
      <c r="C476" s="17">
        <v>72</v>
      </c>
      <c r="D476" s="29"/>
      <c r="E476" s="29"/>
      <c r="F476" s="30">
        <f t="shared" si="50"/>
        <v>0</v>
      </c>
      <c r="G476" s="32"/>
      <c r="H476" s="32"/>
      <c r="I476" s="32"/>
      <c r="J476" s="34">
        <f t="shared" si="51"/>
        <v>0</v>
      </c>
      <c r="K476" s="31">
        <f t="shared" si="52"/>
        <v>381.13</v>
      </c>
      <c r="L476" s="24">
        <f t="shared" si="49"/>
        <v>0</v>
      </c>
      <c r="M476" s="24"/>
      <c r="N476" s="24">
        <f t="shared" si="53"/>
        <v>0</v>
      </c>
    </row>
    <row r="477" spans="1:14" x14ac:dyDescent="0.3">
      <c r="A477" s="16" t="s">
        <v>61</v>
      </c>
      <c r="B477" s="17" t="s">
        <v>50</v>
      </c>
      <c r="C477" s="38">
        <v>72</v>
      </c>
      <c r="D477" s="44"/>
      <c r="E477" s="44"/>
      <c r="F477" s="30">
        <f t="shared" si="50"/>
        <v>0</v>
      </c>
      <c r="G477" s="11"/>
      <c r="H477" s="11"/>
      <c r="I477" s="11"/>
      <c r="J477" s="12">
        <f t="shared" si="51"/>
        <v>0</v>
      </c>
      <c r="K477" s="31">
        <f t="shared" si="52"/>
        <v>424.13</v>
      </c>
      <c r="L477" s="37">
        <f t="shared" si="49"/>
        <v>0</v>
      </c>
      <c r="M477" s="37"/>
      <c r="N477" s="37">
        <f t="shared" si="53"/>
        <v>0</v>
      </c>
    </row>
    <row r="478" spans="1:14" x14ac:dyDescent="0.3">
      <c r="A478" s="35" t="s">
        <v>62</v>
      </c>
      <c r="B478" s="17" t="s">
        <v>50</v>
      </c>
      <c r="C478" s="38">
        <v>72</v>
      </c>
      <c r="D478" s="44"/>
      <c r="E478" s="44"/>
      <c r="F478" s="30">
        <f t="shared" si="50"/>
        <v>0</v>
      </c>
      <c r="G478" s="11"/>
      <c r="H478" s="11"/>
      <c r="I478" s="11"/>
      <c r="J478" s="12">
        <f t="shared" si="51"/>
        <v>0</v>
      </c>
      <c r="K478" s="31">
        <f t="shared" si="52"/>
        <v>330.23</v>
      </c>
      <c r="L478" s="37">
        <f t="shared" si="49"/>
        <v>0</v>
      </c>
      <c r="M478" s="37"/>
      <c r="N478" s="37">
        <f t="shared" si="53"/>
        <v>0</v>
      </c>
    </row>
    <row r="479" spans="1:14" x14ac:dyDescent="0.3">
      <c r="A479" s="35" t="s">
        <v>63</v>
      </c>
      <c r="B479" s="17" t="s">
        <v>50</v>
      </c>
      <c r="C479" s="38">
        <v>72</v>
      </c>
      <c r="D479" s="44"/>
      <c r="E479" s="44"/>
      <c r="F479" s="30">
        <f t="shared" si="50"/>
        <v>0</v>
      </c>
      <c r="G479" s="11"/>
      <c r="H479" s="11"/>
      <c r="I479" s="11"/>
      <c r="J479" s="12">
        <f t="shared" si="51"/>
        <v>0</v>
      </c>
      <c r="K479" s="31">
        <f t="shared" si="52"/>
        <v>424.13</v>
      </c>
      <c r="L479" s="37">
        <f t="shared" si="49"/>
        <v>0</v>
      </c>
      <c r="M479" s="37"/>
      <c r="N479" s="37">
        <f t="shared" si="53"/>
        <v>0</v>
      </c>
    </row>
    <row r="480" spans="1:14" x14ac:dyDescent="0.3">
      <c r="A480" s="35" t="s">
        <v>64</v>
      </c>
      <c r="B480" s="17" t="s">
        <v>65</v>
      </c>
      <c r="C480" s="38">
        <v>72</v>
      </c>
      <c r="D480" s="44"/>
      <c r="E480" s="44"/>
      <c r="F480" s="30">
        <f t="shared" si="50"/>
        <v>0</v>
      </c>
      <c r="G480" s="11"/>
      <c r="H480" s="11"/>
      <c r="I480" s="11"/>
      <c r="J480" s="12">
        <f t="shared" si="51"/>
        <v>0</v>
      </c>
      <c r="K480" s="31">
        <f t="shared" si="52"/>
        <v>389.61</v>
      </c>
      <c r="L480" s="37">
        <f t="shared" si="49"/>
        <v>0</v>
      </c>
      <c r="M480" s="37"/>
      <c r="N480" s="37">
        <f t="shared" si="53"/>
        <v>0</v>
      </c>
    </row>
    <row r="481" spans="1:14" x14ac:dyDescent="0.3">
      <c r="A481" s="35" t="s">
        <v>66</v>
      </c>
      <c r="B481" s="17" t="s">
        <v>65</v>
      </c>
      <c r="C481" s="38">
        <v>72</v>
      </c>
      <c r="D481" s="44"/>
      <c r="E481" s="44"/>
      <c r="F481" s="30">
        <f t="shared" si="50"/>
        <v>0</v>
      </c>
      <c r="G481" s="11"/>
      <c r="H481" s="11"/>
      <c r="I481" s="11"/>
      <c r="J481" s="12">
        <f t="shared" si="51"/>
        <v>0</v>
      </c>
      <c r="K481" s="31">
        <f t="shared" si="52"/>
        <v>389.61</v>
      </c>
      <c r="L481" s="37">
        <f t="shared" si="49"/>
        <v>0</v>
      </c>
      <c r="M481" s="37"/>
      <c r="N481" s="37">
        <f t="shared" si="53"/>
        <v>0</v>
      </c>
    </row>
    <row r="482" spans="1:14" x14ac:dyDescent="0.3">
      <c r="A482" s="47" t="s">
        <v>67</v>
      </c>
      <c r="B482" s="48" t="s">
        <v>59</v>
      </c>
      <c r="C482" s="49">
        <v>25</v>
      </c>
      <c r="D482" s="44"/>
      <c r="E482" s="44"/>
      <c r="F482" s="30">
        <f t="shared" si="50"/>
        <v>0</v>
      </c>
      <c r="G482" s="11"/>
      <c r="H482" s="11"/>
      <c r="I482" s="11"/>
      <c r="J482" s="12">
        <f t="shared" si="51"/>
        <v>0</v>
      </c>
      <c r="K482" s="31">
        <f t="shared" si="52"/>
        <v>169.65</v>
      </c>
      <c r="L482" s="37">
        <f t="shared" si="49"/>
        <v>0</v>
      </c>
      <c r="M482" s="37"/>
      <c r="N482" s="37">
        <f t="shared" si="53"/>
        <v>0</v>
      </c>
    </row>
    <row r="483" spans="1:14" x14ac:dyDescent="0.3">
      <c r="A483" s="47" t="s">
        <v>68</v>
      </c>
      <c r="B483" s="48" t="s">
        <v>42</v>
      </c>
      <c r="C483" s="49">
        <v>50</v>
      </c>
      <c r="D483" s="44"/>
      <c r="E483" s="44"/>
      <c r="F483" s="30">
        <f t="shared" si="50"/>
        <v>0</v>
      </c>
      <c r="G483" s="11"/>
      <c r="H483" s="11"/>
      <c r="I483" s="11"/>
      <c r="J483" s="12">
        <f t="shared" si="51"/>
        <v>0</v>
      </c>
      <c r="K483" s="31">
        <f t="shared" si="52"/>
        <v>88.92</v>
      </c>
      <c r="L483" s="37">
        <f t="shared" si="49"/>
        <v>0</v>
      </c>
      <c r="M483" s="37"/>
      <c r="N483" s="37">
        <f t="shared" si="53"/>
        <v>0</v>
      </c>
    </row>
    <row r="484" spans="1:14" x14ac:dyDescent="0.3">
      <c r="A484" s="47" t="s">
        <v>69</v>
      </c>
      <c r="B484" s="48" t="s">
        <v>52</v>
      </c>
      <c r="C484" s="49">
        <v>12</v>
      </c>
      <c r="D484" s="44"/>
      <c r="E484" s="44"/>
      <c r="F484" s="30">
        <f t="shared" si="50"/>
        <v>0</v>
      </c>
      <c r="G484" s="11"/>
      <c r="H484" s="11"/>
      <c r="I484" s="11"/>
      <c r="J484" s="12">
        <f t="shared" si="51"/>
        <v>0</v>
      </c>
      <c r="K484" s="31">
        <f t="shared" si="52"/>
        <v>123.94</v>
      </c>
      <c r="L484" s="37">
        <f t="shared" si="49"/>
        <v>0</v>
      </c>
      <c r="M484" s="37"/>
      <c r="N484" s="37">
        <f t="shared" si="53"/>
        <v>0</v>
      </c>
    </row>
    <row r="485" spans="1:14" ht="19.5" thickBot="1" x14ac:dyDescent="0.35">
      <c r="A485" s="47" t="s">
        <v>70</v>
      </c>
      <c r="B485" s="48" t="s">
        <v>50</v>
      </c>
      <c r="C485" s="49">
        <v>60</v>
      </c>
      <c r="D485" s="44"/>
      <c r="E485" s="44"/>
      <c r="F485" s="30">
        <f t="shared" si="50"/>
        <v>0</v>
      </c>
      <c r="G485" s="11"/>
      <c r="H485" s="11"/>
      <c r="I485" s="11"/>
      <c r="J485" s="12">
        <f t="shared" si="51"/>
        <v>0</v>
      </c>
      <c r="K485" s="31">
        <f t="shared" si="52"/>
        <v>67.180000000000007</v>
      </c>
      <c r="L485" s="37">
        <f t="shared" si="49"/>
        <v>0</v>
      </c>
      <c r="M485" s="37"/>
      <c r="N485" s="37">
        <f t="shared" si="53"/>
        <v>0</v>
      </c>
    </row>
    <row r="486" spans="1:14" ht="19.5" thickBot="1" x14ac:dyDescent="0.35">
      <c r="A486" s="56" t="s">
        <v>71</v>
      </c>
      <c r="B486" s="57" t="s">
        <v>50</v>
      </c>
      <c r="C486" s="58">
        <v>60</v>
      </c>
      <c r="D486" s="44"/>
      <c r="E486" s="44"/>
      <c r="F486" s="30">
        <f t="shared" si="50"/>
        <v>0</v>
      </c>
      <c r="G486" s="11"/>
      <c r="H486" s="11"/>
      <c r="I486" s="11"/>
      <c r="J486" s="12">
        <f t="shared" si="51"/>
        <v>0</v>
      </c>
      <c r="K486" s="31">
        <f t="shared" si="52"/>
        <v>67.180000000000007</v>
      </c>
      <c r="L486" s="37">
        <f t="shared" si="49"/>
        <v>0</v>
      </c>
      <c r="M486" s="37"/>
      <c r="N486" s="37">
        <f t="shared" si="53"/>
        <v>0</v>
      </c>
    </row>
    <row r="487" spans="1:14" ht="19.5" thickBot="1" x14ac:dyDescent="0.35">
      <c r="A487" s="56" t="s">
        <v>72</v>
      </c>
      <c r="B487" s="57" t="s">
        <v>50</v>
      </c>
      <c r="C487" s="58">
        <v>60</v>
      </c>
      <c r="D487" s="44"/>
      <c r="E487" s="44"/>
      <c r="F487" s="30">
        <f t="shared" si="50"/>
        <v>0</v>
      </c>
      <c r="G487" s="11"/>
      <c r="H487" s="11"/>
      <c r="I487" s="11"/>
      <c r="J487" s="12">
        <f t="shared" si="51"/>
        <v>0</v>
      </c>
      <c r="K487" s="31">
        <f t="shared" si="52"/>
        <v>67.180000000000007</v>
      </c>
      <c r="L487" s="37">
        <f t="shared" si="49"/>
        <v>0</v>
      </c>
      <c r="M487" s="37"/>
      <c r="N487" s="37">
        <f t="shared" si="53"/>
        <v>0</v>
      </c>
    </row>
    <row r="488" spans="1:14" ht="19.5" thickBot="1" x14ac:dyDescent="0.35">
      <c r="A488" s="56" t="s">
        <v>73</v>
      </c>
      <c r="B488" s="57" t="s">
        <v>74</v>
      </c>
      <c r="C488" s="58">
        <v>150</v>
      </c>
      <c r="D488" s="44"/>
      <c r="E488" s="44"/>
      <c r="F488" s="30">
        <f t="shared" si="50"/>
        <v>0</v>
      </c>
      <c r="G488" s="11"/>
      <c r="H488" s="11"/>
      <c r="I488" s="11"/>
      <c r="J488" s="12">
        <f t="shared" si="51"/>
        <v>0</v>
      </c>
      <c r="K488" s="31">
        <f t="shared" si="52"/>
        <v>21.06</v>
      </c>
      <c r="L488" s="37">
        <f t="shared" si="49"/>
        <v>0</v>
      </c>
      <c r="M488" s="37"/>
      <c r="N488" s="37">
        <f t="shared" si="53"/>
        <v>0</v>
      </c>
    </row>
    <row r="489" spans="1:14" ht="19.5" thickBot="1" x14ac:dyDescent="0.35">
      <c r="A489" s="66" t="s">
        <v>75</v>
      </c>
      <c r="B489" s="67" t="s">
        <v>76</v>
      </c>
      <c r="C489" s="68">
        <v>120</v>
      </c>
      <c r="D489" s="44"/>
      <c r="E489" s="44"/>
      <c r="F489" s="30">
        <f t="shared" si="50"/>
        <v>0</v>
      </c>
      <c r="G489" s="11"/>
      <c r="H489" s="11"/>
      <c r="I489" s="11"/>
      <c r="J489" s="12">
        <f t="shared" si="51"/>
        <v>0</v>
      </c>
      <c r="K489" s="31">
        <f t="shared" si="52"/>
        <v>78.98</v>
      </c>
      <c r="L489" s="37">
        <f t="shared" si="49"/>
        <v>0</v>
      </c>
      <c r="M489" s="37"/>
      <c r="N489" s="37">
        <f t="shared" si="53"/>
        <v>0</v>
      </c>
    </row>
    <row r="490" spans="1:14" ht="19.5" thickBot="1" x14ac:dyDescent="0.35">
      <c r="A490" s="66" t="s">
        <v>77</v>
      </c>
      <c r="B490" s="67" t="s">
        <v>78</v>
      </c>
      <c r="C490" s="68">
        <v>60</v>
      </c>
      <c r="D490" s="44"/>
      <c r="E490" s="44"/>
      <c r="F490" s="30">
        <f t="shared" si="50"/>
        <v>0</v>
      </c>
      <c r="G490" s="11"/>
      <c r="H490" s="11"/>
      <c r="I490" s="11"/>
      <c r="J490" s="12">
        <f t="shared" si="51"/>
        <v>0</v>
      </c>
      <c r="K490" s="31">
        <f t="shared" si="52"/>
        <v>154.44</v>
      </c>
      <c r="L490" s="37">
        <f t="shared" si="49"/>
        <v>0</v>
      </c>
      <c r="M490" s="37"/>
      <c r="N490" s="37">
        <f t="shared" si="53"/>
        <v>0</v>
      </c>
    </row>
    <row r="491" spans="1:14" ht="19.5" thickBot="1" x14ac:dyDescent="0.35">
      <c r="A491" s="66" t="s">
        <v>79</v>
      </c>
      <c r="B491" s="67" t="s">
        <v>50</v>
      </c>
      <c r="C491" s="68">
        <v>30</v>
      </c>
      <c r="D491" s="44"/>
      <c r="E491" s="44"/>
      <c r="F491" s="30">
        <f t="shared" si="50"/>
        <v>0</v>
      </c>
      <c r="G491" s="11"/>
      <c r="H491" s="11"/>
      <c r="I491" s="11"/>
      <c r="J491" s="12">
        <f t="shared" si="51"/>
        <v>0</v>
      </c>
      <c r="K491" s="31">
        <f t="shared" si="52"/>
        <v>274.95</v>
      </c>
      <c r="L491" s="37">
        <f t="shared" si="49"/>
        <v>0</v>
      </c>
      <c r="M491" s="37"/>
      <c r="N491" s="37">
        <f t="shared" si="53"/>
        <v>0</v>
      </c>
    </row>
    <row r="492" spans="1:14" ht="19.5" thickBot="1" x14ac:dyDescent="0.35">
      <c r="A492" s="66" t="s">
        <v>80</v>
      </c>
      <c r="B492" s="67" t="s">
        <v>59</v>
      </c>
      <c r="C492" s="68">
        <v>12</v>
      </c>
      <c r="D492" s="44"/>
      <c r="E492" s="44"/>
      <c r="F492" s="30">
        <f t="shared" si="50"/>
        <v>0</v>
      </c>
      <c r="G492" s="11"/>
      <c r="H492" s="11"/>
      <c r="I492" s="11"/>
      <c r="J492" s="12">
        <f t="shared" si="51"/>
        <v>0</v>
      </c>
      <c r="K492" s="31">
        <f t="shared" si="52"/>
        <v>1023.75</v>
      </c>
      <c r="L492" s="37">
        <f t="shared" si="49"/>
        <v>0</v>
      </c>
      <c r="M492" s="37"/>
      <c r="N492" s="37">
        <f t="shared" si="53"/>
        <v>0</v>
      </c>
    </row>
    <row r="493" spans="1:14" ht="19.5" thickBot="1" x14ac:dyDescent="0.35">
      <c r="A493" s="76" t="s">
        <v>81</v>
      </c>
      <c r="B493" s="77" t="s">
        <v>82</v>
      </c>
      <c r="C493" s="78">
        <v>18</v>
      </c>
      <c r="D493" s="44"/>
      <c r="E493" s="44"/>
      <c r="F493" s="30">
        <f t="shared" si="50"/>
        <v>0</v>
      </c>
      <c r="G493" s="11"/>
      <c r="H493" s="11"/>
      <c r="I493" s="11"/>
      <c r="J493" s="12">
        <f t="shared" si="51"/>
        <v>0</v>
      </c>
      <c r="K493" s="31">
        <f t="shared" si="52"/>
        <v>558.67999999999995</v>
      </c>
      <c r="L493" s="37">
        <f t="shared" si="49"/>
        <v>0</v>
      </c>
      <c r="M493" s="37"/>
      <c r="N493" s="37">
        <f t="shared" si="53"/>
        <v>0</v>
      </c>
    </row>
    <row r="494" spans="1:14" ht="19.5" thickBot="1" x14ac:dyDescent="0.35">
      <c r="A494" s="76" t="s">
        <v>83</v>
      </c>
      <c r="B494" s="77" t="s">
        <v>59</v>
      </c>
      <c r="C494" s="78">
        <v>12</v>
      </c>
      <c r="D494" s="44"/>
      <c r="E494" s="44"/>
      <c r="F494" s="30">
        <f t="shared" si="50"/>
        <v>0</v>
      </c>
      <c r="G494" s="11"/>
      <c r="H494" s="11"/>
      <c r="I494" s="11"/>
      <c r="J494" s="12">
        <f t="shared" si="51"/>
        <v>0</v>
      </c>
      <c r="K494" s="31">
        <f t="shared" si="52"/>
        <v>1092.2</v>
      </c>
      <c r="L494" s="37">
        <f t="shared" si="49"/>
        <v>0</v>
      </c>
      <c r="M494" s="37"/>
      <c r="N494" s="37">
        <f t="shared" si="53"/>
        <v>0</v>
      </c>
    </row>
    <row r="495" spans="1:14" ht="19.5" thickBot="1" x14ac:dyDescent="0.35">
      <c r="A495" s="76" t="s">
        <v>84</v>
      </c>
      <c r="B495" s="77" t="s">
        <v>85</v>
      </c>
      <c r="C495" s="78">
        <v>4</v>
      </c>
      <c r="D495" s="44"/>
      <c r="E495" s="44"/>
      <c r="F495" s="30">
        <f t="shared" si="50"/>
        <v>0</v>
      </c>
      <c r="G495" s="11"/>
      <c r="H495" s="11"/>
      <c r="I495" s="11"/>
      <c r="J495" s="12">
        <f t="shared" si="51"/>
        <v>0</v>
      </c>
      <c r="K495" s="31">
        <f t="shared" si="52"/>
        <v>2670.53</v>
      </c>
      <c r="L495" s="37">
        <f t="shared" si="49"/>
        <v>0</v>
      </c>
      <c r="M495" s="37"/>
      <c r="N495" s="37">
        <f t="shared" si="53"/>
        <v>0</v>
      </c>
    </row>
    <row r="496" spans="1:14" ht="19.5" thickBot="1" x14ac:dyDescent="0.35">
      <c r="A496" s="86" t="s">
        <v>86</v>
      </c>
      <c r="B496" s="87" t="s">
        <v>87</v>
      </c>
      <c r="C496" s="88">
        <v>48</v>
      </c>
      <c r="D496" s="44"/>
      <c r="E496" s="44"/>
      <c r="F496" s="30">
        <f t="shared" si="50"/>
        <v>0</v>
      </c>
      <c r="G496" s="11"/>
      <c r="H496" s="11"/>
      <c r="I496" s="11"/>
      <c r="J496" s="12">
        <f t="shared" si="51"/>
        <v>0</v>
      </c>
      <c r="K496" s="31">
        <f t="shared" si="52"/>
        <v>46.8</v>
      </c>
      <c r="L496" s="37">
        <f t="shared" si="49"/>
        <v>0</v>
      </c>
      <c r="M496" s="37"/>
      <c r="N496" s="37">
        <f t="shared" si="53"/>
        <v>0</v>
      </c>
    </row>
    <row r="497" spans="1:14" ht="19.5" thickBot="1" x14ac:dyDescent="0.35">
      <c r="A497" s="86" t="s">
        <v>88</v>
      </c>
      <c r="B497" s="87" t="s">
        <v>87</v>
      </c>
      <c r="C497" s="88">
        <v>48</v>
      </c>
      <c r="D497" s="44"/>
      <c r="E497" s="44"/>
      <c r="F497" s="30">
        <f t="shared" si="50"/>
        <v>0</v>
      </c>
      <c r="G497" s="11"/>
      <c r="H497" s="11"/>
      <c r="I497" s="11"/>
      <c r="J497" s="12">
        <f t="shared" si="51"/>
        <v>0</v>
      </c>
      <c r="K497" s="31">
        <f t="shared" si="52"/>
        <v>46.8</v>
      </c>
      <c r="L497" s="37">
        <f t="shared" si="49"/>
        <v>0</v>
      </c>
      <c r="M497" s="37"/>
      <c r="N497" s="37">
        <f t="shared" si="53"/>
        <v>0</v>
      </c>
    </row>
    <row r="498" spans="1:14" x14ac:dyDescent="0.3">
      <c r="A498" s="96" t="s">
        <v>89</v>
      </c>
      <c r="B498" s="97">
        <v>25</v>
      </c>
      <c r="C498" s="97">
        <v>25</v>
      </c>
      <c r="D498" s="44"/>
      <c r="E498" s="44"/>
      <c r="F498" s="30">
        <f t="shared" si="50"/>
        <v>0</v>
      </c>
      <c r="G498" s="11"/>
      <c r="H498" s="11"/>
      <c r="I498" s="11"/>
      <c r="J498" s="12">
        <f t="shared" si="51"/>
        <v>0</v>
      </c>
      <c r="K498" s="31">
        <f t="shared" si="52"/>
        <v>111.25</v>
      </c>
      <c r="L498" s="37">
        <f t="shared" si="49"/>
        <v>0</v>
      </c>
      <c r="M498" s="37"/>
      <c r="N498" s="37">
        <f t="shared" si="53"/>
        <v>0</v>
      </c>
    </row>
    <row r="499" spans="1:14" x14ac:dyDescent="0.3">
      <c r="A499" s="105" t="s">
        <v>90</v>
      </c>
      <c r="B499" s="106">
        <v>10</v>
      </c>
      <c r="C499" s="106">
        <v>10</v>
      </c>
      <c r="D499" s="44"/>
      <c r="E499" s="44"/>
      <c r="F499" s="30">
        <f t="shared" si="50"/>
        <v>0</v>
      </c>
      <c r="G499" s="11"/>
      <c r="H499" s="11"/>
      <c r="I499" s="11"/>
      <c r="J499" s="12">
        <f t="shared" si="51"/>
        <v>0</v>
      </c>
      <c r="K499" s="31">
        <f t="shared" si="52"/>
        <v>1760</v>
      </c>
      <c r="L499" s="37">
        <f t="shared" si="49"/>
        <v>0</v>
      </c>
      <c r="M499" s="37"/>
      <c r="N499" s="37">
        <f t="shared" si="53"/>
        <v>0</v>
      </c>
    </row>
    <row r="500" spans="1:14" x14ac:dyDescent="0.3">
      <c r="A500" s="105" t="s">
        <v>91</v>
      </c>
      <c r="B500" s="106">
        <v>8</v>
      </c>
      <c r="C500" s="106">
        <v>8</v>
      </c>
      <c r="D500" s="44"/>
      <c r="E500" s="44"/>
      <c r="F500" s="30">
        <f t="shared" si="50"/>
        <v>0</v>
      </c>
      <c r="G500" s="11"/>
      <c r="H500" s="11"/>
      <c r="I500" s="11"/>
      <c r="J500" s="12">
        <f t="shared" si="51"/>
        <v>0</v>
      </c>
      <c r="K500" s="31">
        <f t="shared" si="52"/>
        <v>2365</v>
      </c>
      <c r="L500" s="37">
        <f t="shared" si="49"/>
        <v>0</v>
      </c>
      <c r="M500" s="37"/>
      <c r="N500" s="37">
        <f t="shared" si="53"/>
        <v>0</v>
      </c>
    </row>
    <row r="501" spans="1:14" x14ac:dyDescent="0.3">
      <c r="A501" s="105" t="s">
        <v>92</v>
      </c>
      <c r="B501" s="106">
        <v>8</v>
      </c>
      <c r="C501" s="106">
        <v>8</v>
      </c>
      <c r="D501" s="44"/>
      <c r="E501" s="44"/>
      <c r="F501" s="30">
        <f t="shared" si="50"/>
        <v>0</v>
      </c>
      <c r="G501" s="11"/>
      <c r="H501" s="11"/>
      <c r="I501" s="11"/>
      <c r="J501" s="12">
        <f t="shared" si="51"/>
        <v>0</v>
      </c>
      <c r="K501" s="31">
        <f t="shared" si="52"/>
        <v>2065</v>
      </c>
      <c r="L501" s="37">
        <f t="shared" si="49"/>
        <v>0</v>
      </c>
      <c r="M501" s="37"/>
      <c r="N501" s="37">
        <f t="shared" si="53"/>
        <v>0</v>
      </c>
    </row>
    <row r="502" spans="1:14" x14ac:dyDescent="0.3">
      <c r="A502" s="105" t="s">
        <v>93</v>
      </c>
      <c r="B502" s="106">
        <v>15</v>
      </c>
      <c r="C502" s="106">
        <v>15</v>
      </c>
      <c r="D502" s="44"/>
      <c r="E502" s="44"/>
      <c r="F502" s="30">
        <f t="shared" si="50"/>
        <v>0</v>
      </c>
      <c r="G502" s="11"/>
      <c r="H502" s="11"/>
      <c r="I502" s="11"/>
      <c r="J502" s="12">
        <f t="shared" si="51"/>
        <v>0</v>
      </c>
      <c r="K502" s="31">
        <f t="shared" si="52"/>
        <v>990</v>
      </c>
      <c r="L502" s="37">
        <f t="shared" si="49"/>
        <v>0</v>
      </c>
      <c r="M502" s="37"/>
      <c r="N502" s="37">
        <f t="shared" si="53"/>
        <v>0</v>
      </c>
    </row>
    <row r="503" spans="1:14" x14ac:dyDescent="0.3">
      <c r="A503" s="105" t="s">
        <v>94</v>
      </c>
      <c r="B503" s="106">
        <v>15</v>
      </c>
      <c r="C503" s="106">
        <v>15</v>
      </c>
      <c r="D503" s="44"/>
      <c r="E503" s="44"/>
      <c r="F503" s="30">
        <f t="shared" si="50"/>
        <v>0</v>
      </c>
      <c r="G503" s="11"/>
      <c r="H503" s="11"/>
      <c r="I503" s="11"/>
      <c r="J503" s="12">
        <f t="shared" si="51"/>
        <v>0</v>
      </c>
      <c r="K503" s="31">
        <f t="shared" si="52"/>
        <v>1025</v>
      </c>
      <c r="L503" s="37">
        <f t="shared" si="49"/>
        <v>0</v>
      </c>
      <c r="M503" s="37"/>
      <c r="N503" s="37">
        <f t="shared" si="53"/>
        <v>0</v>
      </c>
    </row>
    <row r="504" spans="1:14" x14ac:dyDescent="0.3">
      <c r="A504" s="105" t="s">
        <v>95</v>
      </c>
      <c r="B504" s="106">
        <v>10</v>
      </c>
      <c r="C504" s="106">
        <v>10</v>
      </c>
      <c r="D504" s="44"/>
      <c r="E504" s="44"/>
      <c r="F504" s="30">
        <f t="shared" si="50"/>
        <v>0</v>
      </c>
      <c r="G504" s="11"/>
      <c r="H504" s="11"/>
      <c r="I504" s="11"/>
      <c r="J504" s="12">
        <f t="shared" si="51"/>
        <v>0</v>
      </c>
      <c r="K504" s="31">
        <f t="shared" si="52"/>
        <v>1620</v>
      </c>
      <c r="L504" s="37">
        <f t="shared" si="49"/>
        <v>0</v>
      </c>
      <c r="M504" s="37"/>
      <c r="N504" s="37">
        <f t="shared" si="53"/>
        <v>0</v>
      </c>
    </row>
    <row r="505" spans="1:14" x14ac:dyDescent="0.3">
      <c r="A505" s="105" t="s">
        <v>96</v>
      </c>
      <c r="B505" s="106">
        <v>8</v>
      </c>
      <c r="C505" s="106">
        <v>8</v>
      </c>
      <c r="D505" s="44"/>
      <c r="E505" s="44"/>
      <c r="F505" s="30">
        <f t="shared" si="50"/>
        <v>0</v>
      </c>
      <c r="G505" s="11"/>
      <c r="H505" s="11"/>
      <c r="I505" s="11"/>
      <c r="J505" s="12">
        <f t="shared" si="51"/>
        <v>0</v>
      </c>
      <c r="K505" s="31">
        <f t="shared" si="52"/>
        <v>2130</v>
      </c>
      <c r="L505" s="37">
        <f t="shared" si="49"/>
        <v>0</v>
      </c>
      <c r="M505" s="37"/>
      <c r="N505" s="37">
        <f t="shared" si="53"/>
        <v>0</v>
      </c>
    </row>
    <row r="506" spans="1:14" x14ac:dyDescent="0.3">
      <c r="A506" s="105" t="s">
        <v>97</v>
      </c>
      <c r="B506" s="106">
        <v>15</v>
      </c>
      <c r="C506" s="106">
        <v>15</v>
      </c>
      <c r="D506" s="44"/>
      <c r="E506" s="44"/>
      <c r="F506" s="30">
        <f t="shared" si="50"/>
        <v>0</v>
      </c>
      <c r="G506" s="11"/>
      <c r="H506" s="11"/>
      <c r="I506" s="11"/>
      <c r="J506" s="12">
        <f t="shared" si="51"/>
        <v>0</v>
      </c>
      <c r="K506" s="31">
        <f t="shared" si="52"/>
        <v>880</v>
      </c>
      <c r="L506" s="37">
        <f t="shared" si="49"/>
        <v>0</v>
      </c>
      <c r="M506" s="37"/>
      <c r="N506" s="37">
        <f t="shared" si="53"/>
        <v>0</v>
      </c>
    </row>
    <row r="507" spans="1:14" x14ac:dyDescent="0.3">
      <c r="A507" s="105" t="s">
        <v>98</v>
      </c>
      <c r="B507" s="106">
        <v>15</v>
      </c>
      <c r="C507" s="106">
        <v>15</v>
      </c>
      <c r="D507" s="44"/>
      <c r="E507" s="44"/>
      <c r="F507" s="30">
        <f t="shared" si="50"/>
        <v>0</v>
      </c>
      <c r="G507" s="11"/>
      <c r="H507" s="11"/>
      <c r="I507" s="11"/>
      <c r="J507" s="12">
        <f t="shared" si="51"/>
        <v>0</v>
      </c>
      <c r="K507" s="31">
        <f t="shared" si="52"/>
        <v>915</v>
      </c>
      <c r="L507" s="37">
        <f t="shared" si="49"/>
        <v>0</v>
      </c>
      <c r="M507" s="37"/>
      <c r="N507" s="37">
        <f t="shared" si="53"/>
        <v>0</v>
      </c>
    </row>
    <row r="508" spans="1:14" x14ac:dyDescent="0.3">
      <c r="A508" s="105" t="s">
        <v>99</v>
      </c>
      <c r="B508" s="106">
        <v>3</v>
      </c>
      <c r="C508" s="106">
        <v>3</v>
      </c>
      <c r="D508" s="44"/>
      <c r="E508" s="44"/>
      <c r="F508" s="30">
        <f t="shared" si="50"/>
        <v>0</v>
      </c>
      <c r="G508" s="11"/>
      <c r="H508" s="11"/>
      <c r="I508" s="11"/>
      <c r="J508" s="12">
        <f t="shared" si="51"/>
        <v>0</v>
      </c>
      <c r="K508" s="31">
        <f t="shared" si="52"/>
        <v>1970</v>
      </c>
      <c r="L508" s="37">
        <f t="shared" si="49"/>
        <v>0</v>
      </c>
      <c r="M508" s="37"/>
      <c r="N508" s="37">
        <f t="shared" si="53"/>
        <v>0</v>
      </c>
    </row>
    <row r="509" spans="1:14" x14ac:dyDescent="0.3">
      <c r="A509" s="105" t="s">
        <v>100</v>
      </c>
      <c r="B509" s="106">
        <v>3</v>
      </c>
      <c r="C509" s="106">
        <v>3</v>
      </c>
      <c r="D509" s="44"/>
      <c r="E509" s="44"/>
      <c r="F509" s="30">
        <f t="shared" si="50"/>
        <v>0</v>
      </c>
      <c r="G509" s="11"/>
      <c r="H509" s="11"/>
      <c r="I509" s="11"/>
      <c r="J509" s="12">
        <f t="shared" si="51"/>
        <v>0</v>
      </c>
      <c r="K509" s="31">
        <f t="shared" si="52"/>
        <v>2035</v>
      </c>
      <c r="L509" s="37">
        <f t="shared" si="49"/>
        <v>0</v>
      </c>
      <c r="M509" s="37"/>
      <c r="N509" s="37">
        <f t="shared" si="53"/>
        <v>0</v>
      </c>
    </row>
    <row r="510" spans="1:14" x14ac:dyDescent="0.3">
      <c r="A510" s="105" t="s">
        <v>101</v>
      </c>
      <c r="B510" s="106">
        <v>8</v>
      </c>
      <c r="C510" s="106">
        <v>8</v>
      </c>
      <c r="D510" s="44"/>
      <c r="E510" s="44"/>
      <c r="F510" s="30">
        <f t="shared" si="50"/>
        <v>0</v>
      </c>
      <c r="G510" s="11"/>
      <c r="H510" s="11"/>
      <c r="I510" s="11"/>
      <c r="J510" s="12">
        <f t="shared" si="51"/>
        <v>0</v>
      </c>
      <c r="K510" s="31">
        <f t="shared" si="52"/>
        <v>2120</v>
      </c>
      <c r="L510" s="37">
        <f t="shared" si="49"/>
        <v>0</v>
      </c>
      <c r="M510" s="37"/>
      <c r="N510" s="37">
        <f t="shared" si="53"/>
        <v>0</v>
      </c>
    </row>
    <row r="511" spans="1:14" x14ac:dyDescent="0.3">
      <c r="A511" s="105" t="s">
        <v>102</v>
      </c>
      <c r="B511" s="106">
        <v>10</v>
      </c>
      <c r="C511" s="106">
        <v>10</v>
      </c>
      <c r="D511" s="44"/>
      <c r="E511" s="44"/>
      <c r="F511" s="30">
        <f t="shared" si="50"/>
        <v>0</v>
      </c>
      <c r="G511" s="11"/>
      <c r="H511" s="11"/>
      <c r="I511" s="11"/>
      <c r="J511" s="12">
        <f t="shared" si="51"/>
        <v>0</v>
      </c>
      <c r="K511" s="31">
        <f t="shared" si="52"/>
        <v>1980</v>
      </c>
      <c r="L511" s="37">
        <f t="shared" si="49"/>
        <v>0</v>
      </c>
      <c r="M511" s="37"/>
      <c r="N511" s="37">
        <f t="shared" si="53"/>
        <v>0</v>
      </c>
    </row>
    <row r="512" spans="1:14" x14ac:dyDescent="0.3">
      <c r="A512" s="105" t="s">
        <v>103</v>
      </c>
      <c r="B512" s="106">
        <v>12</v>
      </c>
      <c r="C512" s="106">
        <v>12</v>
      </c>
      <c r="D512" s="44"/>
      <c r="E512" s="44"/>
      <c r="F512" s="30">
        <f t="shared" si="50"/>
        <v>0</v>
      </c>
      <c r="G512" s="11"/>
      <c r="H512" s="11"/>
      <c r="I512" s="11"/>
      <c r="J512" s="12">
        <f t="shared" si="51"/>
        <v>0</v>
      </c>
      <c r="K512" s="31">
        <f t="shared" si="52"/>
        <v>875</v>
      </c>
      <c r="L512" s="37">
        <f t="shared" si="49"/>
        <v>0</v>
      </c>
      <c r="M512" s="37"/>
      <c r="N512" s="37">
        <f t="shared" si="53"/>
        <v>0</v>
      </c>
    </row>
    <row r="513" spans="1:14" ht="19.5" thickBot="1" x14ac:dyDescent="0.35">
      <c r="A513" s="105" t="s">
        <v>104</v>
      </c>
      <c r="B513" s="106">
        <v>3</v>
      </c>
      <c r="C513" s="106">
        <v>3</v>
      </c>
      <c r="D513" s="44"/>
      <c r="E513" s="44"/>
      <c r="F513" s="30">
        <f t="shared" si="50"/>
        <v>0</v>
      </c>
      <c r="G513" s="11"/>
      <c r="H513" s="11"/>
      <c r="I513" s="11"/>
      <c r="J513" s="12">
        <f t="shared" si="51"/>
        <v>0</v>
      </c>
      <c r="K513" s="31">
        <f t="shared" si="52"/>
        <v>2145</v>
      </c>
      <c r="L513" s="37">
        <f t="shared" si="49"/>
        <v>0</v>
      </c>
      <c r="M513" s="37"/>
      <c r="N513" s="37">
        <f t="shared" si="53"/>
        <v>0</v>
      </c>
    </row>
    <row r="514" spans="1:14" ht="19.5" thickBot="1" x14ac:dyDescent="0.35">
      <c r="A514" s="56" t="s">
        <v>105</v>
      </c>
      <c r="B514" s="57" t="s">
        <v>74</v>
      </c>
      <c r="C514" s="58">
        <v>150</v>
      </c>
      <c r="D514" s="44"/>
      <c r="E514" s="44"/>
      <c r="F514" s="30">
        <f t="shared" si="50"/>
        <v>0</v>
      </c>
      <c r="G514" s="11"/>
      <c r="H514" s="11"/>
      <c r="I514" s="11"/>
      <c r="J514" s="12">
        <f t="shared" si="51"/>
        <v>0</v>
      </c>
      <c r="K514" s="31">
        <f t="shared" si="52"/>
        <v>21.06</v>
      </c>
      <c r="L514" s="37">
        <f t="shared" si="49"/>
        <v>0</v>
      </c>
      <c r="M514" s="37"/>
      <c r="N514" s="37">
        <f t="shared" si="53"/>
        <v>0</v>
      </c>
    </row>
    <row r="515" spans="1:14" x14ac:dyDescent="0.3">
      <c r="A515" s="107"/>
      <c r="B515" s="108"/>
      <c r="C515" s="108"/>
      <c r="D515" s="11"/>
      <c r="E515" s="11"/>
      <c r="F515" s="30" t="e">
        <f t="shared" si="50"/>
        <v>#DIV/0!</v>
      </c>
      <c r="G515" s="11"/>
      <c r="H515" s="11"/>
      <c r="I515" s="11"/>
      <c r="J515" s="12">
        <f t="shared" si="51"/>
        <v>0</v>
      </c>
      <c r="K515" s="31">
        <f t="shared" si="52"/>
        <v>116.5</v>
      </c>
      <c r="L515" s="37">
        <f t="shared" si="49"/>
        <v>0</v>
      </c>
      <c r="M515" s="37"/>
      <c r="N515" s="37">
        <f t="shared" si="53"/>
        <v>0</v>
      </c>
    </row>
    <row r="516" spans="1:14" x14ac:dyDescent="0.3">
      <c r="A516" s="107"/>
      <c r="B516" s="108"/>
      <c r="C516" s="108"/>
      <c r="D516" s="11"/>
      <c r="E516" s="11"/>
      <c r="F516" s="30" t="e">
        <f t="shared" si="50"/>
        <v>#DIV/0!</v>
      </c>
      <c r="G516" s="11"/>
      <c r="H516" s="11"/>
      <c r="I516" s="11"/>
      <c r="J516" s="12">
        <f t="shared" si="51"/>
        <v>0</v>
      </c>
      <c r="K516" s="31">
        <f t="shared" si="52"/>
        <v>0</v>
      </c>
      <c r="L516" s="37">
        <f t="shared" si="49"/>
        <v>0</v>
      </c>
      <c r="M516" s="37"/>
      <c r="N516" s="37">
        <f t="shared" si="53"/>
        <v>0</v>
      </c>
    </row>
    <row r="517" spans="1:14" x14ac:dyDescent="0.3">
      <c r="A517" s="107"/>
      <c r="B517" s="108"/>
      <c r="C517" s="108"/>
      <c r="D517" s="11"/>
      <c r="E517" s="11"/>
      <c r="F517" s="30" t="e">
        <f t="shared" si="50"/>
        <v>#DIV/0!</v>
      </c>
      <c r="G517" s="11"/>
      <c r="H517" s="11"/>
      <c r="I517" s="11"/>
      <c r="J517" s="12">
        <f t="shared" si="51"/>
        <v>0</v>
      </c>
      <c r="K517" s="31">
        <f t="shared" si="52"/>
        <v>23</v>
      </c>
      <c r="L517" s="37">
        <f t="shared" si="49"/>
        <v>0</v>
      </c>
      <c r="M517" s="37"/>
      <c r="N517" s="37">
        <f t="shared" si="53"/>
        <v>0</v>
      </c>
    </row>
    <row r="518" spans="1:14" x14ac:dyDescent="0.3">
      <c r="A518" s="107"/>
      <c r="B518" s="108"/>
      <c r="C518" s="108"/>
      <c r="D518" s="11"/>
      <c r="E518" s="11"/>
      <c r="F518" s="30" t="e">
        <f t="shared" si="50"/>
        <v>#DIV/0!</v>
      </c>
      <c r="G518" s="11"/>
      <c r="H518" s="11"/>
      <c r="I518" s="11"/>
      <c r="J518" s="12">
        <f t="shared" si="51"/>
        <v>0</v>
      </c>
      <c r="K518" s="31">
        <f t="shared" si="52"/>
        <v>0</v>
      </c>
      <c r="L518" s="37">
        <f t="shared" si="49"/>
        <v>0</v>
      </c>
      <c r="M518" s="37"/>
      <c r="N518" s="37">
        <f t="shared" si="53"/>
        <v>0</v>
      </c>
    </row>
    <row r="519" spans="1:14" x14ac:dyDescent="0.3">
      <c r="A519" s="11"/>
      <c r="B519" s="10"/>
      <c r="C519" s="10"/>
      <c r="D519" s="11"/>
      <c r="E519" s="11"/>
      <c r="F519" s="30" t="e">
        <f t="shared" si="50"/>
        <v>#DIV/0!</v>
      </c>
      <c r="G519" s="11"/>
      <c r="H519" s="11"/>
      <c r="I519" s="11"/>
      <c r="J519" s="12">
        <f t="shared" si="51"/>
        <v>0</v>
      </c>
      <c r="K519" s="31">
        <f t="shared" si="52"/>
        <v>0</v>
      </c>
      <c r="L519" s="37">
        <f t="shared" si="49"/>
        <v>0</v>
      </c>
      <c r="M519" s="37"/>
      <c r="N519" s="37">
        <f t="shared" si="53"/>
        <v>0</v>
      </c>
    </row>
    <row r="520" spans="1:14" x14ac:dyDescent="0.3">
      <c r="A520" s="11"/>
      <c r="B520" s="10"/>
      <c r="C520" s="10"/>
      <c r="D520" s="11"/>
      <c r="E520" s="11"/>
      <c r="F520" s="30" t="e">
        <f t="shared" si="50"/>
        <v>#DIV/0!</v>
      </c>
      <c r="G520" s="11"/>
      <c r="H520" s="11"/>
      <c r="I520" s="11"/>
      <c r="J520" s="12">
        <f t="shared" si="51"/>
        <v>0</v>
      </c>
      <c r="K520" s="31">
        <f t="shared" si="52"/>
        <v>0</v>
      </c>
      <c r="L520" s="37">
        <f t="shared" si="49"/>
        <v>0</v>
      </c>
      <c r="M520" s="37"/>
      <c r="N520" s="37">
        <f t="shared" si="53"/>
        <v>0</v>
      </c>
    </row>
    <row r="521" spans="1:14" x14ac:dyDescent="0.3">
      <c r="A521" s="11"/>
      <c r="B521" s="10"/>
      <c r="C521" s="10"/>
      <c r="D521" s="11"/>
      <c r="E521" s="11"/>
      <c r="F521" s="30" t="e">
        <f t="shared" si="50"/>
        <v>#DIV/0!</v>
      </c>
      <c r="G521" s="11"/>
      <c r="H521" s="11"/>
      <c r="I521" s="11"/>
      <c r="J521" s="12">
        <f t="shared" si="51"/>
        <v>0</v>
      </c>
      <c r="K521" s="31">
        <f t="shared" si="52"/>
        <v>0</v>
      </c>
      <c r="L521" s="37">
        <f t="shared" si="49"/>
        <v>0</v>
      </c>
      <c r="M521" s="37"/>
      <c r="N521" s="37">
        <f t="shared" si="53"/>
        <v>0</v>
      </c>
    </row>
    <row r="522" spans="1:14" x14ac:dyDescent="0.3">
      <c r="A522" s="11" t="s">
        <v>33</v>
      </c>
      <c r="B522" s="11"/>
      <c r="C522" s="13"/>
      <c r="D522" s="111">
        <f t="shared" ref="D522:J522" si="54">SUM(D460:D521)</f>
        <v>0</v>
      </c>
      <c r="E522" s="111">
        <f t="shared" si="54"/>
        <v>0</v>
      </c>
      <c r="F522" s="111" t="e">
        <f t="shared" si="54"/>
        <v>#DIV/0!</v>
      </c>
      <c r="G522" s="111">
        <f t="shared" si="54"/>
        <v>0</v>
      </c>
      <c r="H522" s="111">
        <f t="shared" si="54"/>
        <v>0</v>
      </c>
      <c r="I522" s="111">
        <f t="shared" si="54"/>
        <v>0</v>
      </c>
      <c r="J522" s="12">
        <f t="shared" si="54"/>
        <v>0</v>
      </c>
      <c r="K522" s="111"/>
      <c r="L522" s="111">
        <f>SUM(L460:L521)</f>
        <v>0</v>
      </c>
      <c r="M522" s="111">
        <f>SUM(M460:M521)</f>
        <v>0</v>
      </c>
      <c r="N522" s="111">
        <f>SUM(N460:N521)</f>
        <v>0</v>
      </c>
    </row>
    <row r="523" spans="1:14" x14ac:dyDescent="0.3">
      <c r="A523" s="113"/>
      <c r="B523" s="114"/>
      <c r="C523" s="115"/>
      <c r="D523" s="116"/>
      <c r="E523" s="116"/>
      <c r="F523" s="7" t="s">
        <v>106</v>
      </c>
      <c r="G523" s="7" t="s">
        <v>123</v>
      </c>
      <c r="H523" s="7" t="s">
        <v>124</v>
      </c>
      <c r="I523" s="7" t="s">
        <v>125</v>
      </c>
      <c r="J523" s="7" t="s">
        <v>126</v>
      </c>
      <c r="K523" s="117"/>
      <c r="L523" s="117"/>
      <c r="M523" s="7" t="s">
        <v>107</v>
      </c>
      <c r="N523" s="118"/>
    </row>
    <row r="524" spans="1:14" ht="31.5" x14ac:dyDescent="0.5">
      <c r="A524" s="113"/>
      <c r="B524" s="114"/>
      <c r="C524" s="115"/>
      <c r="D524" s="116"/>
      <c r="E524" s="116"/>
      <c r="F524" s="121"/>
      <c r="G524" s="121"/>
      <c r="H524" s="121"/>
      <c r="I524" s="121"/>
      <c r="J524" s="121"/>
      <c r="K524" s="122"/>
      <c r="L524" s="121">
        <f>+F524-G524-H524-I524-J524</f>
        <v>0</v>
      </c>
      <c r="M524" s="123"/>
      <c r="N524" s="124"/>
    </row>
    <row r="525" spans="1:14" x14ac:dyDescent="0.3">
      <c r="A525" s="177" t="s">
        <v>109</v>
      </c>
      <c r="B525" s="178"/>
      <c r="C525" s="178"/>
      <c r="D525" s="178"/>
      <c r="E525" s="178"/>
      <c r="F525" s="178"/>
      <c r="G525" s="178"/>
      <c r="H525" s="178"/>
      <c r="I525" s="178"/>
      <c r="J525" s="179"/>
      <c r="K525" s="125"/>
      <c r="L525" s="12"/>
      <c r="M525" s="126"/>
      <c r="N525" s="127"/>
    </row>
    <row r="526" spans="1:14" x14ac:dyDescent="0.3">
      <c r="A526" s="180" t="s">
        <v>110</v>
      </c>
      <c r="B526" s="181"/>
      <c r="C526" s="181"/>
      <c r="D526" s="181"/>
      <c r="E526" s="181"/>
      <c r="F526" s="181"/>
      <c r="G526" s="181"/>
      <c r="H526" s="181"/>
      <c r="I526" s="181"/>
      <c r="J526" s="182"/>
      <c r="K526" s="129"/>
      <c r="L526" s="12"/>
      <c r="M526" s="126"/>
      <c r="N526" s="127"/>
    </row>
    <row r="527" spans="1:14" x14ac:dyDescent="0.3">
      <c r="A527" s="160" t="s">
        <v>111</v>
      </c>
      <c r="B527" s="161"/>
      <c r="C527" s="161"/>
      <c r="D527" s="161"/>
      <c r="E527" s="161"/>
      <c r="F527" s="161"/>
      <c r="G527" s="161"/>
      <c r="H527" s="161"/>
      <c r="I527" s="161"/>
      <c r="J527" s="162"/>
      <c r="K527" s="130"/>
      <c r="L527" s="12"/>
      <c r="M527" s="131" t="e">
        <f>+L527/L522%</f>
        <v>#DIV/0!</v>
      </c>
      <c r="N527" s="127"/>
    </row>
    <row r="528" spans="1:14" x14ac:dyDescent="0.3">
      <c r="A528" s="163" t="s">
        <v>112</v>
      </c>
      <c r="B528" s="164"/>
      <c r="C528" s="164"/>
      <c r="D528" s="164"/>
      <c r="E528" s="164"/>
      <c r="F528" s="164"/>
      <c r="G528" s="164"/>
      <c r="H528" s="164"/>
      <c r="I528" s="164"/>
      <c r="J528" s="165"/>
      <c r="K528" s="132"/>
      <c r="L528" s="12">
        <f>+E544</f>
        <v>0</v>
      </c>
      <c r="M528" s="126"/>
      <c r="N528" s="127"/>
    </row>
    <row r="529" spans="1:14" x14ac:dyDescent="0.3">
      <c r="A529" s="166" t="s">
        <v>113</v>
      </c>
      <c r="B529" s="167"/>
      <c r="C529" s="167"/>
      <c r="D529" s="167"/>
      <c r="E529" s="167"/>
      <c r="F529" s="167"/>
      <c r="G529" s="167"/>
      <c r="H529" s="167"/>
      <c r="I529" s="167"/>
      <c r="J529" s="168"/>
      <c r="K529" s="134"/>
      <c r="L529" s="12">
        <f>+M544</f>
        <v>0</v>
      </c>
      <c r="M529" s="126"/>
      <c r="N529" s="127"/>
    </row>
    <row r="530" spans="1:14" x14ac:dyDescent="0.3">
      <c r="A530" s="169"/>
      <c r="B530" s="170"/>
      <c r="C530" s="170"/>
      <c r="D530" s="170"/>
      <c r="E530" s="170"/>
      <c r="F530" s="170"/>
      <c r="G530" s="170"/>
      <c r="H530" s="170"/>
      <c r="I530" s="170"/>
      <c r="J530" s="171"/>
      <c r="K530" s="128"/>
      <c r="L530" s="126"/>
      <c r="M530" s="126"/>
      <c r="N530" s="127"/>
    </row>
    <row r="531" spans="1:14" x14ac:dyDescent="0.3">
      <c r="A531" s="169"/>
      <c r="B531" s="170"/>
      <c r="C531" s="170"/>
      <c r="D531" s="170"/>
      <c r="E531" s="170"/>
      <c r="F531" s="170"/>
      <c r="G531" s="170"/>
      <c r="H531" s="170"/>
      <c r="I531" s="170"/>
      <c r="J531" s="171"/>
      <c r="K531" s="128"/>
      <c r="L531" s="126"/>
      <c r="M531" s="126"/>
      <c r="N531" s="127"/>
    </row>
    <row r="532" spans="1:14" x14ac:dyDescent="0.3">
      <c r="A532" s="169" t="s">
        <v>114</v>
      </c>
      <c r="B532" s="170"/>
      <c r="C532" s="170"/>
      <c r="D532" s="170"/>
      <c r="E532" s="170"/>
      <c r="F532" s="170"/>
      <c r="G532" s="170"/>
      <c r="H532" s="170"/>
      <c r="I532" s="170"/>
      <c r="J532" s="171"/>
      <c r="K532" s="136"/>
      <c r="L532" s="111">
        <f>+L522-L525-L526-L527-L528+L529-L530-L531</f>
        <v>0</v>
      </c>
      <c r="M532" s="126"/>
      <c r="N532" s="127"/>
    </row>
    <row r="533" spans="1:14" ht="19.5" thickBot="1" x14ac:dyDescent="0.35">
      <c r="M533" s="138">
        <f>+L533-L532</f>
        <v>0</v>
      </c>
    </row>
    <row r="534" spans="1:14" ht="19.5" thickBot="1" x14ac:dyDescent="0.35">
      <c r="A534" s="157" t="s">
        <v>115</v>
      </c>
      <c r="B534" s="158"/>
      <c r="C534" s="158"/>
      <c r="D534" s="158"/>
      <c r="E534" s="158"/>
      <c r="F534" s="159"/>
      <c r="G534" s="127"/>
      <c r="H534" s="157" t="s">
        <v>116</v>
      </c>
      <c r="I534" s="158"/>
      <c r="J534" s="159"/>
      <c r="K534" s="157" t="s">
        <v>117</v>
      </c>
      <c r="L534" s="158"/>
      <c r="M534" s="159"/>
      <c r="N534" s="139"/>
    </row>
    <row r="535" spans="1:14" ht="19.5" thickBot="1" x14ac:dyDescent="0.35">
      <c r="A535" s="140" t="s">
        <v>118</v>
      </c>
      <c r="B535" s="157" t="s">
        <v>119</v>
      </c>
      <c r="C535" s="159"/>
      <c r="D535" s="140" t="s">
        <v>120</v>
      </c>
      <c r="E535" s="157" t="s">
        <v>22</v>
      </c>
      <c r="F535" s="159"/>
      <c r="G535" s="127"/>
      <c r="H535" s="157" t="s">
        <v>119</v>
      </c>
      <c r="I535" s="159"/>
      <c r="J535" s="140" t="s">
        <v>22</v>
      </c>
      <c r="K535" s="157" t="s">
        <v>119</v>
      </c>
      <c r="L535" s="159"/>
      <c r="M535" s="140" t="s">
        <v>22</v>
      </c>
      <c r="N535" s="139"/>
    </row>
    <row r="536" spans="1:14" ht="19.5" thickBot="1" x14ac:dyDescent="0.35">
      <c r="A536" s="141"/>
      <c r="B536" s="153"/>
      <c r="C536" s="154"/>
      <c r="D536" s="141"/>
      <c r="E536" s="155"/>
      <c r="F536" s="156"/>
      <c r="G536" s="127"/>
      <c r="H536" s="153"/>
      <c r="I536" s="154"/>
      <c r="J536" s="142"/>
      <c r="K536" s="153"/>
      <c r="L536" s="154"/>
      <c r="M536" s="143"/>
      <c r="N536" s="144"/>
    </row>
    <row r="537" spans="1:14" ht="19.5" thickBot="1" x14ac:dyDescent="0.35">
      <c r="A537" s="141"/>
      <c r="B537" s="153"/>
      <c r="C537" s="154"/>
      <c r="D537" s="141"/>
      <c r="E537" s="155"/>
      <c r="F537" s="156"/>
      <c r="G537" s="127"/>
      <c r="H537" s="153"/>
      <c r="I537" s="154"/>
      <c r="J537" s="142"/>
      <c r="K537" s="153"/>
      <c r="L537" s="154"/>
      <c r="M537" s="143"/>
      <c r="N537" s="144"/>
    </row>
    <row r="538" spans="1:14" ht="19.5" thickBot="1" x14ac:dyDescent="0.35">
      <c r="A538" s="141"/>
      <c r="B538" s="153"/>
      <c r="C538" s="154"/>
      <c r="D538" s="141"/>
      <c r="E538" s="155"/>
      <c r="F538" s="156"/>
      <c r="G538" s="127"/>
      <c r="H538" s="153"/>
      <c r="I538" s="154"/>
      <c r="J538" s="142"/>
      <c r="K538" s="153"/>
      <c r="L538" s="154"/>
      <c r="M538" s="143"/>
      <c r="N538" s="144"/>
    </row>
    <row r="539" spans="1:14" ht="19.5" thickBot="1" x14ac:dyDescent="0.35">
      <c r="A539" s="141"/>
      <c r="B539" s="153"/>
      <c r="C539" s="154"/>
      <c r="D539" s="141"/>
      <c r="E539" s="155"/>
      <c r="F539" s="156"/>
      <c r="G539" s="127"/>
      <c r="H539" s="153"/>
      <c r="I539" s="154"/>
      <c r="J539" s="142"/>
      <c r="K539" s="153"/>
      <c r="L539" s="154"/>
      <c r="M539" s="143"/>
      <c r="N539" s="144"/>
    </row>
    <row r="540" spans="1:14" ht="19.5" thickBot="1" x14ac:dyDescent="0.35">
      <c r="A540" s="141"/>
      <c r="B540" s="153"/>
      <c r="C540" s="154"/>
      <c r="D540" s="141"/>
      <c r="E540" s="155"/>
      <c r="F540" s="156"/>
      <c r="G540" s="127"/>
      <c r="H540" s="153"/>
      <c r="I540" s="154"/>
      <c r="J540" s="142"/>
      <c r="K540" s="153"/>
      <c r="L540" s="154"/>
      <c r="M540" s="143"/>
      <c r="N540" s="144"/>
    </row>
    <row r="541" spans="1:14" ht="19.5" thickBot="1" x14ac:dyDescent="0.35">
      <c r="A541" s="141"/>
      <c r="B541" s="153"/>
      <c r="C541" s="154"/>
      <c r="D541" s="141"/>
      <c r="E541" s="155"/>
      <c r="F541" s="156"/>
      <c r="G541" s="127"/>
      <c r="H541" s="153"/>
      <c r="I541" s="154"/>
      <c r="J541" s="142"/>
      <c r="K541" s="153"/>
      <c r="L541" s="154"/>
      <c r="M541" s="143"/>
      <c r="N541" s="144"/>
    </row>
    <row r="542" spans="1:14" ht="19.5" thickBot="1" x14ac:dyDescent="0.35">
      <c r="A542" s="141"/>
      <c r="B542" s="153"/>
      <c r="C542" s="154"/>
      <c r="D542" s="141"/>
      <c r="E542" s="155"/>
      <c r="F542" s="156"/>
      <c r="G542" s="127"/>
      <c r="H542" s="153"/>
      <c r="I542" s="154"/>
      <c r="J542" s="142"/>
      <c r="K542" s="153"/>
      <c r="L542" s="154"/>
      <c r="M542" s="143"/>
      <c r="N542" s="144"/>
    </row>
    <row r="543" spans="1:14" ht="19.5" thickBot="1" x14ac:dyDescent="0.35">
      <c r="A543" s="141"/>
      <c r="B543" s="153"/>
      <c r="C543" s="154"/>
      <c r="D543" s="141"/>
      <c r="E543" s="155"/>
      <c r="F543" s="156"/>
      <c r="G543" s="127"/>
      <c r="H543" s="153"/>
      <c r="I543" s="154"/>
      <c r="J543" s="142"/>
      <c r="K543" s="153"/>
      <c r="L543" s="154"/>
      <c r="M543" s="143"/>
      <c r="N543" s="144"/>
    </row>
    <row r="544" spans="1:14" ht="19.5" thickBot="1" x14ac:dyDescent="0.35">
      <c r="A544" s="141" t="s">
        <v>121</v>
      </c>
      <c r="B544" s="153"/>
      <c r="C544" s="154"/>
      <c r="D544" s="141"/>
      <c r="E544" s="155">
        <f>SUM(E536:F543)</f>
        <v>0</v>
      </c>
      <c r="F544" s="156"/>
      <c r="G544" s="127"/>
      <c r="H544" s="153" t="s">
        <v>121</v>
      </c>
      <c r="I544" s="154"/>
      <c r="J544" s="140">
        <f>SUM(J536:J543)</f>
        <v>0</v>
      </c>
      <c r="K544" s="153" t="s">
        <v>121</v>
      </c>
      <c r="L544" s="154"/>
      <c r="M544" s="145">
        <f>SUM(M536:M543)</f>
        <v>0</v>
      </c>
      <c r="N544" s="139"/>
    </row>
    <row r="547" spans="1:14" x14ac:dyDescent="0.3">
      <c r="A547" s="172" t="s">
        <v>0</v>
      </c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"/>
      <c r="N547" s="2"/>
    </row>
    <row r="548" spans="1:14" x14ac:dyDescent="0.3">
      <c r="A548" s="1" t="s">
        <v>1</v>
      </c>
      <c r="B548" s="2" t="s">
        <v>131</v>
      </c>
      <c r="J548" s="1" t="s">
        <v>3</v>
      </c>
      <c r="K548" s="173">
        <f>+K457</f>
        <v>0</v>
      </c>
      <c r="L548" s="173"/>
      <c r="M548" s="173"/>
      <c r="N548" s="6"/>
    </row>
    <row r="549" spans="1:14" x14ac:dyDescent="0.3">
      <c r="A549" s="174"/>
      <c r="B549" s="175"/>
      <c r="C549" s="176"/>
      <c r="D549" s="169" t="s">
        <v>6</v>
      </c>
      <c r="E549" s="170"/>
      <c r="F549" s="171"/>
      <c r="G549" s="7" t="s">
        <v>7</v>
      </c>
      <c r="H549" s="7" t="s">
        <v>7</v>
      </c>
      <c r="I549" s="7" t="s">
        <v>8</v>
      </c>
      <c r="J549" s="8" t="s">
        <v>9</v>
      </c>
      <c r="K549" s="7" t="s">
        <v>10</v>
      </c>
      <c r="L549" s="9"/>
      <c r="M549" s="7" t="s">
        <v>11</v>
      </c>
      <c r="N549" s="7" t="s">
        <v>12</v>
      </c>
    </row>
    <row r="550" spans="1:14" x14ac:dyDescent="0.3">
      <c r="A550" s="12" t="s">
        <v>16</v>
      </c>
      <c r="B550" s="7" t="s">
        <v>17</v>
      </c>
      <c r="C550" s="13" t="s">
        <v>18</v>
      </c>
      <c r="D550" s="7">
        <v>1</v>
      </c>
      <c r="E550" s="7">
        <v>2</v>
      </c>
      <c r="F550" s="14" t="s">
        <v>19</v>
      </c>
      <c r="G550" s="7" t="s">
        <v>20</v>
      </c>
      <c r="H550" s="7" t="s">
        <v>20</v>
      </c>
      <c r="I550" s="7"/>
      <c r="J550" s="7" t="s">
        <v>20</v>
      </c>
      <c r="K550" s="7" t="s">
        <v>21</v>
      </c>
      <c r="L550" s="7" t="s">
        <v>22</v>
      </c>
      <c r="M550" s="7" t="s">
        <v>23</v>
      </c>
      <c r="N550" s="7" t="s">
        <v>22</v>
      </c>
    </row>
    <row r="551" spans="1:14" x14ac:dyDescent="0.3">
      <c r="A551" s="16" t="s">
        <v>35</v>
      </c>
      <c r="B551" s="17" t="s">
        <v>36</v>
      </c>
      <c r="C551" s="17">
        <v>72</v>
      </c>
      <c r="D551" s="29"/>
      <c r="E551" s="29"/>
      <c r="F551" s="30">
        <f>+(E551+D551)/C551</f>
        <v>0</v>
      </c>
      <c r="G551" s="32"/>
      <c r="H551" s="32"/>
      <c r="I551" s="32"/>
      <c r="J551" s="34">
        <f>+D551+E551-G551-H551-I551</f>
        <v>0</v>
      </c>
      <c r="K551" s="31">
        <f>+K460</f>
        <v>381.13</v>
      </c>
      <c r="L551" s="24">
        <f t="shared" ref="L551:L612" si="55">+J551*K551</f>
        <v>0</v>
      </c>
      <c r="M551" s="24"/>
      <c r="N551" s="24">
        <f>+K551*I551</f>
        <v>0</v>
      </c>
    </row>
    <row r="552" spans="1:14" x14ac:dyDescent="0.3">
      <c r="A552" s="16" t="s">
        <v>37</v>
      </c>
      <c r="B552" s="17" t="s">
        <v>38</v>
      </c>
      <c r="C552" s="17">
        <v>36</v>
      </c>
      <c r="D552" s="29"/>
      <c r="E552" s="29"/>
      <c r="F552" s="30">
        <f t="shared" ref="F552:F612" si="56">+(E552+D552)/C552</f>
        <v>0</v>
      </c>
      <c r="G552" s="32"/>
      <c r="H552" s="32"/>
      <c r="I552" s="32"/>
      <c r="J552" s="34">
        <f t="shared" ref="J552:J612" si="57">+D552+E552-G552-H552-I552</f>
        <v>0</v>
      </c>
      <c r="K552" s="31">
        <f t="shared" ref="K552:K612" si="58">+K461</f>
        <v>741.2</v>
      </c>
      <c r="L552" s="24">
        <f t="shared" si="55"/>
        <v>0</v>
      </c>
      <c r="M552" s="24"/>
      <c r="N552" s="24">
        <f t="shared" ref="N552:N612" si="59">+K552*I552</f>
        <v>0</v>
      </c>
    </row>
    <row r="553" spans="1:14" x14ac:dyDescent="0.3">
      <c r="A553" s="16" t="s">
        <v>39</v>
      </c>
      <c r="B553" s="17" t="s">
        <v>40</v>
      </c>
      <c r="C553" s="17">
        <v>18</v>
      </c>
      <c r="D553" s="29"/>
      <c r="E553" s="29"/>
      <c r="F553" s="30">
        <f t="shared" si="56"/>
        <v>0</v>
      </c>
      <c r="G553" s="32"/>
      <c r="H553" s="32"/>
      <c r="I553" s="32"/>
      <c r="J553" s="12">
        <f t="shared" si="57"/>
        <v>0</v>
      </c>
      <c r="K553" s="31">
        <f t="shared" si="58"/>
        <v>1263.5999999999999</v>
      </c>
      <c r="L553" s="37">
        <f t="shared" si="55"/>
        <v>0</v>
      </c>
      <c r="M553" s="37"/>
      <c r="N553" s="37">
        <f t="shared" si="59"/>
        <v>0</v>
      </c>
    </row>
    <row r="554" spans="1:14" x14ac:dyDescent="0.3">
      <c r="A554" s="16" t="s">
        <v>41</v>
      </c>
      <c r="B554" s="17" t="s">
        <v>42</v>
      </c>
      <c r="C554" s="17">
        <v>10</v>
      </c>
      <c r="D554" s="29"/>
      <c r="E554" s="29"/>
      <c r="F554" s="30">
        <f t="shared" si="56"/>
        <v>0</v>
      </c>
      <c r="G554" s="32"/>
      <c r="H554" s="32"/>
      <c r="I554" s="32"/>
      <c r="J554" s="34">
        <f t="shared" si="57"/>
        <v>0</v>
      </c>
      <c r="K554" s="31">
        <f t="shared" si="58"/>
        <v>2059.1999999999998</v>
      </c>
      <c r="L554" s="24">
        <f t="shared" si="55"/>
        <v>0</v>
      </c>
      <c r="M554" s="24"/>
      <c r="N554" s="24">
        <f t="shared" si="59"/>
        <v>0</v>
      </c>
    </row>
    <row r="555" spans="1:14" x14ac:dyDescent="0.3">
      <c r="A555" s="16" t="s">
        <v>43</v>
      </c>
      <c r="B555" s="17" t="s">
        <v>36</v>
      </c>
      <c r="C555" s="17">
        <v>72</v>
      </c>
      <c r="D555" s="29"/>
      <c r="E555" s="29"/>
      <c r="F555" s="30">
        <f t="shared" si="56"/>
        <v>0</v>
      </c>
      <c r="G555" s="32"/>
      <c r="H555" s="32"/>
      <c r="I555" s="32"/>
      <c r="J555" s="34">
        <f t="shared" si="57"/>
        <v>0</v>
      </c>
      <c r="K555" s="31">
        <f t="shared" si="58"/>
        <v>409.5</v>
      </c>
      <c r="L555" s="24">
        <f t="shared" si="55"/>
        <v>0</v>
      </c>
      <c r="M555" s="24"/>
      <c r="N555" s="24">
        <f t="shared" si="59"/>
        <v>0</v>
      </c>
    </row>
    <row r="556" spans="1:14" x14ac:dyDescent="0.3">
      <c r="A556" s="16" t="s">
        <v>44</v>
      </c>
      <c r="B556" s="17" t="s">
        <v>38</v>
      </c>
      <c r="C556" s="17">
        <v>36</v>
      </c>
      <c r="D556" s="29"/>
      <c r="E556" s="29"/>
      <c r="F556" s="30">
        <f t="shared" si="56"/>
        <v>0</v>
      </c>
      <c r="G556" s="32"/>
      <c r="H556" s="32"/>
      <c r="I556" s="32"/>
      <c r="J556" s="34">
        <f t="shared" si="57"/>
        <v>0</v>
      </c>
      <c r="K556" s="31">
        <f t="shared" si="58"/>
        <v>803.79</v>
      </c>
      <c r="L556" s="24">
        <f t="shared" si="55"/>
        <v>0</v>
      </c>
      <c r="M556" s="24"/>
      <c r="N556" s="24">
        <f t="shared" si="59"/>
        <v>0</v>
      </c>
    </row>
    <row r="557" spans="1:14" x14ac:dyDescent="0.3">
      <c r="A557" s="16" t="s">
        <v>45</v>
      </c>
      <c r="B557" s="17" t="s">
        <v>36</v>
      </c>
      <c r="C557" s="17">
        <v>72</v>
      </c>
      <c r="D557" s="29"/>
      <c r="E557" s="29"/>
      <c r="F557" s="30">
        <f t="shared" si="56"/>
        <v>0</v>
      </c>
      <c r="G557" s="32"/>
      <c r="H557" s="32"/>
      <c r="I557" s="32"/>
      <c r="J557" s="34">
        <f t="shared" si="57"/>
        <v>0</v>
      </c>
      <c r="K557" s="31">
        <f t="shared" si="58"/>
        <v>409.5</v>
      </c>
      <c r="L557" s="24">
        <f t="shared" si="55"/>
        <v>0</v>
      </c>
      <c r="M557" s="24"/>
      <c r="N557" s="24">
        <f t="shared" si="59"/>
        <v>0</v>
      </c>
    </row>
    <row r="558" spans="1:14" x14ac:dyDescent="0.3">
      <c r="A558" s="16" t="s">
        <v>46</v>
      </c>
      <c r="B558" s="17" t="s">
        <v>38</v>
      </c>
      <c r="C558" s="17">
        <v>36</v>
      </c>
      <c r="D558" s="29"/>
      <c r="E558" s="29"/>
      <c r="F558" s="30">
        <f t="shared" si="56"/>
        <v>0</v>
      </c>
      <c r="G558" s="32"/>
      <c r="H558" s="32"/>
      <c r="I558" s="32"/>
      <c r="J558" s="34">
        <f t="shared" si="57"/>
        <v>0</v>
      </c>
      <c r="K558" s="31">
        <f t="shared" si="58"/>
        <v>803.79</v>
      </c>
      <c r="L558" s="24">
        <f t="shared" si="55"/>
        <v>0</v>
      </c>
      <c r="M558" s="24"/>
      <c r="N558" s="24">
        <f t="shared" si="59"/>
        <v>0</v>
      </c>
    </row>
    <row r="559" spans="1:14" x14ac:dyDescent="0.3">
      <c r="A559" s="16" t="s">
        <v>47</v>
      </c>
      <c r="B559" s="17" t="s">
        <v>48</v>
      </c>
      <c r="C559" s="17">
        <v>8</v>
      </c>
      <c r="D559" s="29"/>
      <c r="E559" s="29"/>
      <c r="F559" s="30">
        <f t="shared" si="56"/>
        <v>0</v>
      </c>
      <c r="G559" s="32"/>
      <c r="H559" s="32"/>
      <c r="I559" s="32"/>
      <c r="J559" s="34">
        <f t="shared" si="57"/>
        <v>0</v>
      </c>
      <c r="K559" s="31">
        <f t="shared" si="58"/>
        <v>2767.05</v>
      </c>
      <c r="L559" s="24">
        <f t="shared" si="55"/>
        <v>0</v>
      </c>
      <c r="M559" s="24"/>
      <c r="N559" s="24">
        <f t="shared" si="59"/>
        <v>0</v>
      </c>
    </row>
    <row r="560" spans="1:14" x14ac:dyDescent="0.3">
      <c r="A560" s="35" t="s">
        <v>49</v>
      </c>
      <c r="B560" s="17" t="s">
        <v>50</v>
      </c>
      <c r="C560" s="38">
        <v>72</v>
      </c>
      <c r="D560" s="29"/>
      <c r="E560" s="29"/>
      <c r="F560" s="30">
        <f t="shared" si="56"/>
        <v>0</v>
      </c>
      <c r="G560" s="32"/>
      <c r="H560" s="32"/>
      <c r="I560" s="32"/>
      <c r="J560" s="12">
        <f t="shared" si="57"/>
        <v>0</v>
      </c>
      <c r="K560" s="31">
        <f t="shared" si="58"/>
        <v>444.6</v>
      </c>
      <c r="L560" s="37">
        <f t="shared" si="55"/>
        <v>0</v>
      </c>
      <c r="M560" s="37"/>
      <c r="N560" s="37">
        <f t="shared" si="59"/>
        <v>0</v>
      </c>
    </row>
    <row r="561" spans="1:14" x14ac:dyDescent="0.3">
      <c r="A561" s="16" t="s">
        <v>51</v>
      </c>
      <c r="B561" s="17" t="s">
        <v>52</v>
      </c>
      <c r="C561" s="17">
        <v>36</v>
      </c>
      <c r="D561" s="29"/>
      <c r="E561" s="29"/>
      <c r="F561" s="30">
        <f t="shared" si="56"/>
        <v>0</v>
      </c>
      <c r="G561" s="32"/>
      <c r="H561" s="32"/>
      <c r="I561" s="32"/>
      <c r="J561" s="34">
        <f t="shared" si="57"/>
        <v>0</v>
      </c>
      <c r="K561" s="31">
        <f t="shared" si="58"/>
        <v>868.73</v>
      </c>
      <c r="L561" s="24">
        <f t="shared" si="55"/>
        <v>0</v>
      </c>
      <c r="M561" s="24"/>
      <c r="N561" s="24">
        <f t="shared" si="59"/>
        <v>0</v>
      </c>
    </row>
    <row r="562" spans="1:14" x14ac:dyDescent="0.3">
      <c r="A562" s="16" t="s">
        <v>53</v>
      </c>
      <c r="B562" s="17" t="s">
        <v>48</v>
      </c>
      <c r="C562" s="17">
        <v>8</v>
      </c>
      <c r="D562" s="29"/>
      <c r="E562" s="29"/>
      <c r="F562" s="30">
        <f t="shared" si="56"/>
        <v>0</v>
      </c>
      <c r="G562" s="32"/>
      <c r="H562" s="32"/>
      <c r="I562" s="32"/>
      <c r="J562" s="34">
        <f t="shared" si="57"/>
        <v>0</v>
      </c>
      <c r="K562" s="31">
        <f t="shared" si="58"/>
        <v>2416.0500000000002</v>
      </c>
      <c r="L562" s="24">
        <f t="shared" si="55"/>
        <v>0</v>
      </c>
      <c r="M562" s="24"/>
      <c r="N562" s="24">
        <f t="shared" si="59"/>
        <v>0</v>
      </c>
    </row>
    <row r="563" spans="1:14" x14ac:dyDescent="0.3">
      <c r="A563" s="16" t="s">
        <v>54</v>
      </c>
      <c r="B563" s="17" t="s">
        <v>50</v>
      </c>
      <c r="C563" s="17">
        <v>72</v>
      </c>
      <c r="D563" s="29"/>
      <c r="E563" s="29"/>
      <c r="F563" s="30">
        <f t="shared" si="56"/>
        <v>0</v>
      </c>
      <c r="G563" s="32"/>
      <c r="H563" s="32"/>
      <c r="I563" s="32"/>
      <c r="J563" s="34">
        <f t="shared" si="57"/>
        <v>0</v>
      </c>
      <c r="K563" s="31">
        <f t="shared" si="58"/>
        <v>377.33</v>
      </c>
      <c r="L563" s="24">
        <f t="shared" si="55"/>
        <v>0</v>
      </c>
      <c r="M563" s="24"/>
      <c r="N563" s="24">
        <f t="shared" si="59"/>
        <v>0</v>
      </c>
    </row>
    <row r="564" spans="1:14" x14ac:dyDescent="0.3">
      <c r="A564" s="16" t="s">
        <v>55</v>
      </c>
      <c r="B564" s="17" t="s">
        <v>56</v>
      </c>
      <c r="C564" s="17">
        <v>15</v>
      </c>
      <c r="D564" s="44"/>
      <c r="E564" s="44"/>
      <c r="F564" s="30">
        <f t="shared" si="56"/>
        <v>0</v>
      </c>
      <c r="G564" s="11"/>
      <c r="H564" s="11"/>
      <c r="I564" s="11"/>
      <c r="J564" s="12">
        <f t="shared" si="57"/>
        <v>0</v>
      </c>
      <c r="K564" s="45">
        <f t="shared" si="58"/>
        <v>1158.3</v>
      </c>
      <c r="L564" s="37">
        <f t="shared" si="55"/>
        <v>0</v>
      </c>
      <c r="M564" s="37"/>
      <c r="N564" s="37">
        <f t="shared" si="59"/>
        <v>0</v>
      </c>
    </row>
    <row r="565" spans="1:14" x14ac:dyDescent="0.3">
      <c r="A565" s="16" t="s">
        <v>57</v>
      </c>
      <c r="B565" s="17" t="s">
        <v>50</v>
      </c>
      <c r="C565" s="17">
        <v>72</v>
      </c>
      <c r="D565" s="29"/>
      <c r="E565" s="29"/>
      <c r="F565" s="30">
        <f t="shared" si="56"/>
        <v>0</v>
      </c>
      <c r="G565" s="32"/>
      <c r="H565" s="32"/>
      <c r="I565" s="32"/>
      <c r="J565" s="34">
        <f t="shared" si="57"/>
        <v>0</v>
      </c>
      <c r="K565" s="31">
        <f t="shared" si="58"/>
        <v>424.13</v>
      </c>
      <c r="L565" s="24">
        <f t="shared" si="55"/>
        <v>0</v>
      </c>
      <c r="M565" s="24"/>
      <c r="N565" s="24">
        <f t="shared" si="59"/>
        <v>0</v>
      </c>
    </row>
    <row r="566" spans="1:14" x14ac:dyDescent="0.3">
      <c r="A566" s="16" t="s">
        <v>58</v>
      </c>
      <c r="B566" s="17" t="s">
        <v>59</v>
      </c>
      <c r="C566" s="17">
        <v>15</v>
      </c>
      <c r="D566" s="29"/>
      <c r="E566" s="29"/>
      <c r="F566" s="30">
        <f t="shared" si="56"/>
        <v>0</v>
      </c>
      <c r="G566" s="32"/>
      <c r="H566" s="32"/>
      <c r="I566" s="32"/>
      <c r="J566" s="34">
        <f t="shared" si="57"/>
        <v>0</v>
      </c>
      <c r="K566" s="31">
        <f t="shared" si="58"/>
        <v>1199.25</v>
      </c>
      <c r="L566" s="24">
        <f t="shared" si="55"/>
        <v>0</v>
      </c>
      <c r="M566" s="24"/>
      <c r="N566" s="24">
        <f t="shared" si="59"/>
        <v>0</v>
      </c>
    </row>
    <row r="567" spans="1:14" x14ac:dyDescent="0.3">
      <c r="A567" s="16" t="s">
        <v>60</v>
      </c>
      <c r="B567" s="17" t="s">
        <v>50</v>
      </c>
      <c r="C567" s="17">
        <v>72</v>
      </c>
      <c r="D567" s="29"/>
      <c r="E567" s="29"/>
      <c r="F567" s="30">
        <f t="shared" si="56"/>
        <v>0</v>
      </c>
      <c r="G567" s="32"/>
      <c r="H567" s="32"/>
      <c r="I567" s="32"/>
      <c r="J567" s="34">
        <f t="shared" si="57"/>
        <v>0</v>
      </c>
      <c r="K567" s="31">
        <f t="shared" si="58"/>
        <v>381.13</v>
      </c>
      <c r="L567" s="24">
        <f t="shared" si="55"/>
        <v>0</v>
      </c>
      <c r="M567" s="24"/>
      <c r="N567" s="24">
        <f t="shared" si="59"/>
        <v>0</v>
      </c>
    </row>
    <row r="568" spans="1:14" x14ac:dyDescent="0.3">
      <c r="A568" s="16" t="s">
        <v>61</v>
      </c>
      <c r="B568" s="17" t="s">
        <v>50</v>
      </c>
      <c r="C568" s="38">
        <v>72</v>
      </c>
      <c r="D568" s="44"/>
      <c r="E568" s="44"/>
      <c r="F568" s="30">
        <f t="shared" si="56"/>
        <v>0</v>
      </c>
      <c r="G568" s="11"/>
      <c r="H568" s="11"/>
      <c r="I568" s="11"/>
      <c r="J568" s="12">
        <f t="shared" si="57"/>
        <v>0</v>
      </c>
      <c r="K568" s="31">
        <f t="shared" si="58"/>
        <v>424.13</v>
      </c>
      <c r="L568" s="37">
        <f t="shared" si="55"/>
        <v>0</v>
      </c>
      <c r="M568" s="37"/>
      <c r="N568" s="37">
        <f t="shared" si="59"/>
        <v>0</v>
      </c>
    </row>
    <row r="569" spans="1:14" x14ac:dyDescent="0.3">
      <c r="A569" s="35" t="s">
        <v>62</v>
      </c>
      <c r="B569" s="17" t="s">
        <v>50</v>
      </c>
      <c r="C569" s="38">
        <v>72</v>
      </c>
      <c r="D569" s="44"/>
      <c r="E569" s="44"/>
      <c r="F569" s="30">
        <f t="shared" si="56"/>
        <v>0</v>
      </c>
      <c r="G569" s="11"/>
      <c r="H569" s="11"/>
      <c r="I569" s="11"/>
      <c r="J569" s="12">
        <f t="shared" si="57"/>
        <v>0</v>
      </c>
      <c r="K569" s="31">
        <f t="shared" si="58"/>
        <v>330.23</v>
      </c>
      <c r="L569" s="37">
        <f t="shared" si="55"/>
        <v>0</v>
      </c>
      <c r="M569" s="37"/>
      <c r="N569" s="37">
        <f t="shared" si="59"/>
        <v>0</v>
      </c>
    </row>
    <row r="570" spans="1:14" x14ac:dyDescent="0.3">
      <c r="A570" s="35" t="s">
        <v>63</v>
      </c>
      <c r="B570" s="17" t="s">
        <v>50</v>
      </c>
      <c r="C570" s="38">
        <v>72</v>
      </c>
      <c r="D570" s="44"/>
      <c r="E570" s="44"/>
      <c r="F570" s="30">
        <f t="shared" si="56"/>
        <v>0</v>
      </c>
      <c r="G570" s="11"/>
      <c r="H570" s="11"/>
      <c r="I570" s="11"/>
      <c r="J570" s="12">
        <f t="shared" si="57"/>
        <v>0</v>
      </c>
      <c r="K570" s="31">
        <f t="shared" si="58"/>
        <v>424.13</v>
      </c>
      <c r="L570" s="37">
        <f t="shared" si="55"/>
        <v>0</v>
      </c>
      <c r="M570" s="37"/>
      <c r="N570" s="37">
        <f t="shared" si="59"/>
        <v>0</v>
      </c>
    </row>
    <row r="571" spans="1:14" x14ac:dyDescent="0.3">
      <c r="A571" s="35" t="s">
        <v>64</v>
      </c>
      <c r="B571" s="17" t="s">
        <v>65</v>
      </c>
      <c r="C571" s="38">
        <v>72</v>
      </c>
      <c r="D571" s="44"/>
      <c r="E571" s="44"/>
      <c r="F571" s="30">
        <f t="shared" si="56"/>
        <v>0</v>
      </c>
      <c r="G571" s="11"/>
      <c r="H571" s="11"/>
      <c r="I571" s="11"/>
      <c r="J571" s="12">
        <f t="shared" si="57"/>
        <v>0</v>
      </c>
      <c r="K571" s="31">
        <f t="shared" si="58"/>
        <v>389.61</v>
      </c>
      <c r="L571" s="37">
        <f t="shared" si="55"/>
        <v>0</v>
      </c>
      <c r="M571" s="37"/>
      <c r="N571" s="37">
        <f t="shared" si="59"/>
        <v>0</v>
      </c>
    </row>
    <row r="572" spans="1:14" x14ac:dyDescent="0.3">
      <c r="A572" s="35" t="s">
        <v>66</v>
      </c>
      <c r="B572" s="17" t="s">
        <v>65</v>
      </c>
      <c r="C572" s="38">
        <v>72</v>
      </c>
      <c r="D572" s="44"/>
      <c r="E572" s="44"/>
      <c r="F572" s="30">
        <f t="shared" si="56"/>
        <v>0</v>
      </c>
      <c r="G572" s="11"/>
      <c r="H572" s="11"/>
      <c r="I572" s="11"/>
      <c r="J572" s="12">
        <f t="shared" si="57"/>
        <v>0</v>
      </c>
      <c r="K572" s="31">
        <f t="shared" si="58"/>
        <v>389.61</v>
      </c>
      <c r="L572" s="37">
        <f t="shared" si="55"/>
        <v>0</v>
      </c>
      <c r="M572" s="37"/>
      <c r="N572" s="37">
        <f t="shared" si="59"/>
        <v>0</v>
      </c>
    </row>
    <row r="573" spans="1:14" x14ac:dyDescent="0.3">
      <c r="A573" s="47" t="s">
        <v>67</v>
      </c>
      <c r="B573" s="48" t="s">
        <v>59</v>
      </c>
      <c r="C573" s="49">
        <v>25</v>
      </c>
      <c r="D573" s="44"/>
      <c r="E573" s="44"/>
      <c r="F573" s="30">
        <f t="shared" si="56"/>
        <v>0</v>
      </c>
      <c r="G573" s="11"/>
      <c r="H573" s="11"/>
      <c r="I573" s="11"/>
      <c r="J573" s="12">
        <f t="shared" si="57"/>
        <v>0</v>
      </c>
      <c r="K573" s="31">
        <f t="shared" si="58"/>
        <v>169.65</v>
      </c>
      <c r="L573" s="37">
        <f t="shared" si="55"/>
        <v>0</v>
      </c>
      <c r="M573" s="37"/>
      <c r="N573" s="37">
        <f t="shared" si="59"/>
        <v>0</v>
      </c>
    </row>
    <row r="574" spans="1:14" x14ac:dyDescent="0.3">
      <c r="A574" s="47" t="s">
        <v>68</v>
      </c>
      <c r="B574" s="48" t="s">
        <v>42</v>
      </c>
      <c r="C574" s="49">
        <v>50</v>
      </c>
      <c r="D574" s="44"/>
      <c r="E574" s="44"/>
      <c r="F574" s="30">
        <f t="shared" si="56"/>
        <v>0</v>
      </c>
      <c r="G574" s="11"/>
      <c r="H574" s="11"/>
      <c r="I574" s="11"/>
      <c r="J574" s="12">
        <f t="shared" si="57"/>
        <v>0</v>
      </c>
      <c r="K574" s="31">
        <f t="shared" si="58"/>
        <v>88.92</v>
      </c>
      <c r="L574" s="37">
        <f t="shared" si="55"/>
        <v>0</v>
      </c>
      <c r="M574" s="37"/>
      <c r="N574" s="37">
        <f t="shared" si="59"/>
        <v>0</v>
      </c>
    </row>
    <row r="575" spans="1:14" x14ac:dyDescent="0.3">
      <c r="A575" s="47" t="s">
        <v>69</v>
      </c>
      <c r="B575" s="48" t="s">
        <v>52</v>
      </c>
      <c r="C575" s="49">
        <v>12</v>
      </c>
      <c r="D575" s="44"/>
      <c r="E575" s="44"/>
      <c r="F575" s="30">
        <f t="shared" si="56"/>
        <v>0</v>
      </c>
      <c r="G575" s="11"/>
      <c r="H575" s="11"/>
      <c r="I575" s="11"/>
      <c r="J575" s="12">
        <f t="shared" si="57"/>
        <v>0</v>
      </c>
      <c r="K575" s="31">
        <f t="shared" si="58"/>
        <v>123.94</v>
      </c>
      <c r="L575" s="37">
        <f t="shared" si="55"/>
        <v>0</v>
      </c>
      <c r="M575" s="37"/>
      <c r="N575" s="37">
        <f t="shared" si="59"/>
        <v>0</v>
      </c>
    </row>
    <row r="576" spans="1:14" ht="19.5" thickBot="1" x14ac:dyDescent="0.35">
      <c r="A576" s="47" t="s">
        <v>70</v>
      </c>
      <c r="B576" s="48" t="s">
        <v>50</v>
      </c>
      <c r="C576" s="49">
        <v>60</v>
      </c>
      <c r="D576" s="44"/>
      <c r="E576" s="44"/>
      <c r="F576" s="30">
        <f t="shared" si="56"/>
        <v>0</v>
      </c>
      <c r="G576" s="11"/>
      <c r="H576" s="11"/>
      <c r="I576" s="11"/>
      <c r="J576" s="12">
        <f t="shared" si="57"/>
        <v>0</v>
      </c>
      <c r="K576" s="31">
        <f t="shared" si="58"/>
        <v>67.180000000000007</v>
      </c>
      <c r="L576" s="37">
        <f t="shared" si="55"/>
        <v>0</v>
      </c>
      <c r="M576" s="37"/>
      <c r="N576" s="37">
        <f t="shared" si="59"/>
        <v>0</v>
      </c>
    </row>
    <row r="577" spans="1:14" ht="19.5" thickBot="1" x14ac:dyDescent="0.35">
      <c r="A577" s="56" t="s">
        <v>71</v>
      </c>
      <c r="B577" s="57" t="s">
        <v>50</v>
      </c>
      <c r="C577" s="58">
        <v>60</v>
      </c>
      <c r="D577" s="44"/>
      <c r="E577" s="44"/>
      <c r="F577" s="30">
        <f t="shared" si="56"/>
        <v>0</v>
      </c>
      <c r="G577" s="11"/>
      <c r="H577" s="11"/>
      <c r="I577" s="11"/>
      <c r="J577" s="12">
        <f t="shared" si="57"/>
        <v>0</v>
      </c>
      <c r="K577" s="31">
        <f t="shared" si="58"/>
        <v>67.180000000000007</v>
      </c>
      <c r="L577" s="37">
        <f t="shared" si="55"/>
        <v>0</v>
      </c>
      <c r="M577" s="37"/>
      <c r="N577" s="37">
        <f t="shared" si="59"/>
        <v>0</v>
      </c>
    </row>
    <row r="578" spans="1:14" ht="19.5" thickBot="1" x14ac:dyDescent="0.35">
      <c r="A578" s="56" t="s">
        <v>72</v>
      </c>
      <c r="B578" s="57" t="s">
        <v>50</v>
      </c>
      <c r="C578" s="58">
        <v>60</v>
      </c>
      <c r="D578" s="44"/>
      <c r="E578" s="44"/>
      <c r="F578" s="30">
        <f t="shared" si="56"/>
        <v>0</v>
      </c>
      <c r="G578" s="11"/>
      <c r="H578" s="11"/>
      <c r="I578" s="11"/>
      <c r="J578" s="12">
        <f t="shared" si="57"/>
        <v>0</v>
      </c>
      <c r="K578" s="31">
        <f t="shared" si="58"/>
        <v>67.180000000000007</v>
      </c>
      <c r="L578" s="37">
        <f t="shared" si="55"/>
        <v>0</v>
      </c>
      <c r="M578" s="37"/>
      <c r="N578" s="37">
        <f t="shared" si="59"/>
        <v>0</v>
      </c>
    </row>
    <row r="579" spans="1:14" ht="19.5" thickBot="1" x14ac:dyDescent="0.35">
      <c r="A579" s="56" t="s">
        <v>73</v>
      </c>
      <c r="B579" s="57" t="s">
        <v>74</v>
      </c>
      <c r="C579" s="58">
        <v>150</v>
      </c>
      <c r="D579" s="44"/>
      <c r="E579" s="44"/>
      <c r="F579" s="30">
        <f t="shared" si="56"/>
        <v>0</v>
      </c>
      <c r="G579" s="11"/>
      <c r="H579" s="11"/>
      <c r="I579" s="11"/>
      <c r="J579" s="12">
        <f t="shared" si="57"/>
        <v>0</v>
      </c>
      <c r="K579" s="31">
        <f t="shared" si="58"/>
        <v>21.06</v>
      </c>
      <c r="L579" s="37">
        <f t="shared" si="55"/>
        <v>0</v>
      </c>
      <c r="M579" s="37"/>
      <c r="N579" s="37">
        <f t="shared" si="59"/>
        <v>0</v>
      </c>
    </row>
    <row r="580" spans="1:14" ht="19.5" thickBot="1" x14ac:dyDescent="0.35">
      <c r="A580" s="66" t="s">
        <v>75</v>
      </c>
      <c r="B580" s="67" t="s">
        <v>76</v>
      </c>
      <c r="C580" s="68">
        <v>120</v>
      </c>
      <c r="D580" s="44"/>
      <c r="E580" s="44"/>
      <c r="F580" s="30">
        <f t="shared" si="56"/>
        <v>0</v>
      </c>
      <c r="G580" s="11"/>
      <c r="H580" s="11"/>
      <c r="I580" s="11"/>
      <c r="J580" s="12">
        <f t="shared" si="57"/>
        <v>0</v>
      </c>
      <c r="K580" s="31">
        <f t="shared" si="58"/>
        <v>78.98</v>
      </c>
      <c r="L580" s="37">
        <f t="shared" si="55"/>
        <v>0</v>
      </c>
      <c r="M580" s="37"/>
      <c r="N580" s="37">
        <f t="shared" si="59"/>
        <v>0</v>
      </c>
    </row>
    <row r="581" spans="1:14" ht="19.5" thickBot="1" x14ac:dyDescent="0.35">
      <c r="A581" s="66" t="s">
        <v>77</v>
      </c>
      <c r="B581" s="67" t="s">
        <v>78</v>
      </c>
      <c r="C581" s="68">
        <v>60</v>
      </c>
      <c r="D581" s="44"/>
      <c r="E581" s="44"/>
      <c r="F581" s="30">
        <f t="shared" si="56"/>
        <v>0</v>
      </c>
      <c r="G581" s="11"/>
      <c r="H581" s="11"/>
      <c r="I581" s="11"/>
      <c r="J581" s="12">
        <f t="shared" si="57"/>
        <v>0</v>
      </c>
      <c r="K581" s="31">
        <f t="shared" si="58"/>
        <v>154.44</v>
      </c>
      <c r="L581" s="37">
        <f t="shared" si="55"/>
        <v>0</v>
      </c>
      <c r="M581" s="37"/>
      <c r="N581" s="37">
        <f t="shared" si="59"/>
        <v>0</v>
      </c>
    </row>
    <row r="582" spans="1:14" ht="19.5" thickBot="1" x14ac:dyDescent="0.35">
      <c r="A582" s="66" t="s">
        <v>79</v>
      </c>
      <c r="B582" s="67" t="s">
        <v>50</v>
      </c>
      <c r="C582" s="68">
        <v>30</v>
      </c>
      <c r="D582" s="44"/>
      <c r="E582" s="44"/>
      <c r="F582" s="30">
        <f t="shared" si="56"/>
        <v>0</v>
      </c>
      <c r="G582" s="11"/>
      <c r="H582" s="11"/>
      <c r="I582" s="11"/>
      <c r="J582" s="12">
        <f t="shared" si="57"/>
        <v>0</v>
      </c>
      <c r="K582" s="31">
        <f t="shared" si="58"/>
        <v>274.95</v>
      </c>
      <c r="L582" s="37">
        <f t="shared" si="55"/>
        <v>0</v>
      </c>
      <c r="M582" s="37"/>
      <c r="N582" s="37">
        <f t="shared" si="59"/>
        <v>0</v>
      </c>
    </row>
    <row r="583" spans="1:14" ht="19.5" thickBot="1" x14ac:dyDescent="0.35">
      <c r="A583" s="66" t="s">
        <v>80</v>
      </c>
      <c r="B583" s="67" t="s">
        <v>59</v>
      </c>
      <c r="C583" s="68">
        <v>12</v>
      </c>
      <c r="D583" s="44"/>
      <c r="E583" s="44"/>
      <c r="F583" s="30">
        <f t="shared" si="56"/>
        <v>0</v>
      </c>
      <c r="G583" s="11"/>
      <c r="H583" s="11"/>
      <c r="I583" s="11"/>
      <c r="J583" s="12">
        <f t="shared" si="57"/>
        <v>0</v>
      </c>
      <c r="K583" s="31">
        <f t="shared" si="58"/>
        <v>1023.75</v>
      </c>
      <c r="L583" s="37">
        <f t="shared" si="55"/>
        <v>0</v>
      </c>
      <c r="M583" s="37"/>
      <c r="N583" s="37">
        <f t="shared" si="59"/>
        <v>0</v>
      </c>
    </row>
    <row r="584" spans="1:14" ht="19.5" thickBot="1" x14ac:dyDescent="0.35">
      <c r="A584" s="76" t="s">
        <v>81</v>
      </c>
      <c r="B584" s="77" t="s">
        <v>82</v>
      </c>
      <c r="C584" s="78">
        <v>18</v>
      </c>
      <c r="D584" s="44"/>
      <c r="E584" s="44"/>
      <c r="F584" s="30">
        <f t="shared" si="56"/>
        <v>0</v>
      </c>
      <c r="G584" s="11"/>
      <c r="H584" s="11"/>
      <c r="I584" s="11"/>
      <c r="J584" s="12">
        <f t="shared" si="57"/>
        <v>0</v>
      </c>
      <c r="K584" s="31">
        <f t="shared" si="58"/>
        <v>558.67999999999995</v>
      </c>
      <c r="L584" s="37">
        <f t="shared" si="55"/>
        <v>0</v>
      </c>
      <c r="M584" s="37"/>
      <c r="N584" s="37">
        <f t="shared" si="59"/>
        <v>0</v>
      </c>
    </row>
    <row r="585" spans="1:14" ht="19.5" thickBot="1" x14ac:dyDescent="0.35">
      <c r="A585" s="76" t="s">
        <v>83</v>
      </c>
      <c r="B585" s="77" t="s">
        <v>59</v>
      </c>
      <c r="C585" s="78">
        <v>12</v>
      </c>
      <c r="D585" s="44"/>
      <c r="E585" s="44"/>
      <c r="F585" s="30">
        <f t="shared" si="56"/>
        <v>0</v>
      </c>
      <c r="G585" s="11"/>
      <c r="H585" s="11"/>
      <c r="I585" s="11"/>
      <c r="J585" s="12">
        <f t="shared" si="57"/>
        <v>0</v>
      </c>
      <c r="K585" s="31">
        <f t="shared" si="58"/>
        <v>1092.2</v>
      </c>
      <c r="L585" s="37">
        <f t="shared" si="55"/>
        <v>0</v>
      </c>
      <c r="M585" s="37"/>
      <c r="N585" s="37">
        <f t="shared" si="59"/>
        <v>0</v>
      </c>
    </row>
    <row r="586" spans="1:14" ht="19.5" thickBot="1" x14ac:dyDescent="0.35">
      <c r="A586" s="76" t="s">
        <v>84</v>
      </c>
      <c r="B586" s="77" t="s">
        <v>85</v>
      </c>
      <c r="C586" s="78">
        <v>4</v>
      </c>
      <c r="D586" s="44"/>
      <c r="E586" s="44"/>
      <c r="F586" s="30">
        <f t="shared" si="56"/>
        <v>0</v>
      </c>
      <c r="G586" s="11"/>
      <c r="H586" s="11"/>
      <c r="I586" s="11"/>
      <c r="J586" s="12">
        <f t="shared" si="57"/>
        <v>0</v>
      </c>
      <c r="K586" s="31">
        <f t="shared" si="58"/>
        <v>2670.53</v>
      </c>
      <c r="L586" s="37">
        <f t="shared" si="55"/>
        <v>0</v>
      </c>
      <c r="M586" s="37"/>
      <c r="N586" s="37">
        <f t="shared" si="59"/>
        <v>0</v>
      </c>
    </row>
    <row r="587" spans="1:14" ht="19.5" thickBot="1" x14ac:dyDescent="0.35">
      <c r="A587" s="86" t="s">
        <v>86</v>
      </c>
      <c r="B587" s="87" t="s">
        <v>87</v>
      </c>
      <c r="C587" s="88">
        <v>48</v>
      </c>
      <c r="D587" s="44"/>
      <c r="E587" s="44"/>
      <c r="F587" s="30">
        <f t="shared" si="56"/>
        <v>0</v>
      </c>
      <c r="G587" s="11"/>
      <c r="H587" s="11"/>
      <c r="I587" s="11"/>
      <c r="J587" s="12">
        <f t="shared" si="57"/>
        <v>0</v>
      </c>
      <c r="K587" s="31">
        <f t="shared" si="58"/>
        <v>46.8</v>
      </c>
      <c r="L587" s="37">
        <f t="shared" si="55"/>
        <v>0</v>
      </c>
      <c r="M587" s="37"/>
      <c r="N587" s="37">
        <f t="shared" si="59"/>
        <v>0</v>
      </c>
    </row>
    <row r="588" spans="1:14" ht="19.5" thickBot="1" x14ac:dyDescent="0.35">
      <c r="A588" s="86" t="s">
        <v>88</v>
      </c>
      <c r="B588" s="87" t="s">
        <v>87</v>
      </c>
      <c r="C588" s="88">
        <v>48</v>
      </c>
      <c r="D588" s="44"/>
      <c r="E588" s="44"/>
      <c r="F588" s="30">
        <f t="shared" si="56"/>
        <v>0</v>
      </c>
      <c r="G588" s="11"/>
      <c r="H588" s="11"/>
      <c r="I588" s="11"/>
      <c r="J588" s="12">
        <f t="shared" si="57"/>
        <v>0</v>
      </c>
      <c r="K588" s="31">
        <f t="shared" si="58"/>
        <v>46.8</v>
      </c>
      <c r="L588" s="37">
        <f t="shared" si="55"/>
        <v>0</v>
      </c>
      <c r="M588" s="37"/>
      <c r="N588" s="37">
        <f t="shared" si="59"/>
        <v>0</v>
      </c>
    </row>
    <row r="589" spans="1:14" x14ac:dyDescent="0.3">
      <c r="A589" s="96" t="s">
        <v>89</v>
      </c>
      <c r="B589" s="97">
        <v>25</v>
      </c>
      <c r="C589" s="97">
        <v>25</v>
      </c>
      <c r="D589" s="44"/>
      <c r="E589" s="44"/>
      <c r="F589" s="30">
        <f t="shared" si="56"/>
        <v>0</v>
      </c>
      <c r="G589" s="11"/>
      <c r="H589" s="11"/>
      <c r="I589" s="11"/>
      <c r="J589" s="12">
        <f t="shared" si="57"/>
        <v>0</v>
      </c>
      <c r="K589" s="31">
        <f t="shared" si="58"/>
        <v>111.25</v>
      </c>
      <c r="L589" s="37">
        <f t="shared" si="55"/>
        <v>0</v>
      </c>
      <c r="M589" s="37"/>
      <c r="N589" s="37">
        <f t="shared" si="59"/>
        <v>0</v>
      </c>
    </row>
    <row r="590" spans="1:14" x14ac:dyDescent="0.3">
      <c r="A590" s="105" t="s">
        <v>90</v>
      </c>
      <c r="B590" s="106">
        <v>10</v>
      </c>
      <c r="C590" s="106">
        <v>10</v>
      </c>
      <c r="D590" s="44"/>
      <c r="E590" s="44"/>
      <c r="F590" s="30">
        <f t="shared" si="56"/>
        <v>0</v>
      </c>
      <c r="G590" s="11"/>
      <c r="H590" s="11"/>
      <c r="I590" s="11"/>
      <c r="J590" s="12">
        <f t="shared" si="57"/>
        <v>0</v>
      </c>
      <c r="K590" s="31">
        <f t="shared" si="58"/>
        <v>1760</v>
      </c>
      <c r="L590" s="37">
        <f t="shared" si="55"/>
        <v>0</v>
      </c>
      <c r="M590" s="37"/>
      <c r="N590" s="37">
        <f t="shared" si="59"/>
        <v>0</v>
      </c>
    </row>
    <row r="591" spans="1:14" x14ac:dyDescent="0.3">
      <c r="A591" s="105" t="s">
        <v>91</v>
      </c>
      <c r="B591" s="106">
        <v>8</v>
      </c>
      <c r="C591" s="106">
        <v>8</v>
      </c>
      <c r="D591" s="44"/>
      <c r="E591" s="44"/>
      <c r="F591" s="30">
        <f t="shared" si="56"/>
        <v>0</v>
      </c>
      <c r="G591" s="11"/>
      <c r="H591" s="11"/>
      <c r="I591" s="11"/>
      <c r="J591" s="12">
        <f t="shared" si="57"/>
        <v>0</v>
      </c>
      <c r="K591" s="31">
        <f t="shared" si="58"/>
        <v>2365</v>
      </c>
      <c r="L591" s="37">
        <f t="shared" si="55"/>
        <v>0</v>
      </c>
      <c r="M591" s="37"/>
      <c r="N591" s="37">
        <f t="shared" si="59"/>
        <v>0</v>
      </c>
    </row>
    <row r="592" spans="1:14" x14ac:dyDescent="0.3">
      <c r="A592" s="105" t="s">
        <v>92</v>
      </c>
      <c r="B592" s="106">
        <v>8</v>
      </c>
      <c r="C592" s="106">
        <v>8</v>
      </c>
      <c r="D592" s="44"/>
      <c r="E592" s="44"/>
      <c r="F592" s="30">
        <f t="shared" si="56"/>
        <v>0</v>
      </c>
      <c r="G592" s="11"/>
      <c r="H592" s="11"/>
      <c r="I592" s="11"/>
      <c r="J592" s="12">
        <f t="shared" si="57"/>
        <v>0</v>
      </c>
      <c r="K592" s="31">
        <f t="shared" si="58"/>
        <v>2065</v>
      </c>
      <c r="L592" s="37">
        <f t="shared" si="55"/>
        <v>0</v>
      </c>
      <c r="M592" s="37"/>
      <c r="N592" s="37">
        <f t="shared" si="59"/>
        <v>0</v>
      </c>
    </row>
    <row r="593" spans="1:14" x14ac:dyDescent="0.3">
      <c r="A593" s="105" t="s">
        <v>93</v>
      </c>
      <c r="B593" s="106">
        <v>15</v>
      </c>
      <c r="C593" s="106">
        <v>15</v>
      </c>
      <c r="D593" s="44"/>
      <c r="E593" s="44"/>
      <c r="F593" s="30">
        <f t="shared" si="56"/>
        <v>0</v>
      </c>
      <c r="G593" s="11"/>
      <c r="H593" s="11"/>
      <c r="I593" s="11"/>
      <c r="J593" s="12">
        <f t="shared" si="57"/>
        <v>0</v>
      </c>
      <c r="K593" s="31">
        <f t="shared" si="58"/>
        <v>990</v>
      </c>
      <c r="L593" s="37">
        <f t="shared" si="55"/>
        <v>0</v>
      </c>
      <c r="M593" s="37"/>
      <c r="N593" s="37">
        <f t="shared" si="59"/>
        <v>0</v>
      </c>
    </row>
    <row r="594" spans="1:14" x14ac:dyDescent="0.3">
      <c r="A594" s="105" t="s">
        <v>94</v>
      </c>
      <c r="B594" s="106">
        <v>15</v>
      </c>
      <c r="C594" s="106">
        <v>15</v>
      </c>
      <c r="D594" s="44"/>
      <c r="E594" s="44"/>
      <c r="F594" s="30">
        <f t="shared" si="56"/>
        <v>0</v>
      </c>
      <c r="G594" s="11"/>
      <c r="H594" s="11"/>
      <c r="I594" s="11"/>
      <c r="J594" s="12">
        <f t="shared" si="57"/>
        <v>0</v>
      </c>
      <c r="K594" s="31">
        <f t="shared" si="58"/>
        <v>1025</v>
      </c>
      <c r="L594" s="37">
        <f t="shared" si="55"/>
        <v>0</v>
      </c>
      <c r="M594" s="37"/>
      <c r="N594" s="37">
        <f t="shared" si="59"/>
        <v>0</v>
      </c>
    </row>
    <row r="595" spans="1:14" x14ac:dyDescent="0.3">
      <c r="A595" s="105" t="s">
        <v>95</v>
      </c>
      <c r="B595" s="106">
        <v>10</v>
      </c>
      <c r="C595" s="106">
        <v>10</v>
      </c>
      <c r="D595" s="44"/>
      <c r="E595" s="44"/>
      <c r="F595" s="30">
        <f t="shared" si="56"/>
        <v>0</v>
      </c>
      <c r="G595" s="11"/>
      <c r="H595" s="11"/>
      <c r="I595" s="11"/>
      <c r="J595" s="12">
        <f t="shared" si="57"/>
        <v>0</v>
      </c>
      <c r="K595" s="31">
        <f t="shared" si="58"/>
        <v>1620</v>
      </c>
      <c r="L595" s="37">
        <f t="shared" si="55"/>
        <v>0</v>
      </c>
      <c r="M595" s="37"/>
      <c r="N595" s="37">
        <f t="shared" si="59"/>
        <v>0</v>
      </c>
    </row>
    <row r="596" spans="1:14" x14ac:dyDescent="0.3">
      <c r="A596" s="105" t="s">
        <v>96</v>
      </c>
      <c r="B596" s="106">
        <v>8</v>
      </c>
      <c r="C596" s="106">
        <v>8</v>
      </c>
      <c r="D596" s="44"/>
      <c r="E596" s="44"/>
      <c r="F596" s="30">
        <f t="shared" si="56"/>
        <v>0</v>
      </c>
      <c r="G596" s="11"/>
      <c r="H596" s="11"/>
      <c r="I596" s="11"/>
      <c r="J596" s="12">
        <f t="shared" si="57"/>
        <v>0</v>
      </c>
      <c r="K596" s="31">
        <f t="shared" si="58"/>
        <v>2130</v>
      </c>
      <c r="L596" s="37">
        <f t="shared" si="55"/>
        <v>0</v>
      </c>
      <c r="M596" s="37"/>
      <c r="N596" s="37">
        <f t="shared" si="59"/>
        <v>0</v>
      </c>
    </row>
    <row r="597" spans="1:14" x14ac:dyDescent="0.3">
      <c r="A597" s="105" t="s">
        <v>97</v>
      </c>
      <c r="B597" s="106">
        <v>15</v>
      </c>
      <c r="C597" s="106">
        <v>15</v>
      </c>
      <c r="D597" s="44"/>
      <c r="E597" s="44"/>
      <c r="F597" s="30">
        <f t="shared" si="56"/>
        <v>0</v>
      </c>
      <c r="G597" s="11"/>
      <c r="H597" s="11"/>
      <c r="I597" s="11"/>
      <c r="J597" s="12">
        <f t="shared" si="57"/>
        <v>0</v>
      </c>
      <c r="K597" s="31">
        <f t="shared" si="58"/>
        <v>880</v>
      </c>
      <c r="L597" s="37">
        <f t="shared" si="55"/>
        <v>0</v>
      </c>
      <c r="M597" s="37"/>
      <c r="N597" s="37">
        <f t="shared" si="59"/>
        <v>0</v>
      </c>
    </row>
    <row r="598" spans="1:14" x14ac:dyDescent="0.3">
      <c r="A598" s="105" t="s">
        <v>98</v>
      </c>
      <c r="B598" s="106">
        <v>15</v>
      </c>
      <c r="C598" s="106">
        <v>15</v>
      </c>
      <c r="D598" s="44"/>
      <c r="E598" s="44"/>
      <c r="F598" s="30">
        <f t="shared" si="56"/>
        <v>0</v>
      </c>
      <c r="G598" s="11"/>
      <c r="H598" s="11"/>
      <c r="I598" s="11"/>
      <c r="J598" s="12">
        <f t="shared" si="57"/>
        <v>0</v>
      </c>
      <c r="K598" s="31">
        <f t="shared" si="58"/>
        <v>915</v>
      </c>
      <c r="L598" s="37">
        <f t="shared" si="55"/>
        <v>0</v>
      </c>
      <c r="M598" s="37"/>
      <c r="N598" s="37">
        <f t="shared" si="59"/>
        <v>0</v>
      </c>
    </row>
    <row r="599" spans="1:14" x14ac:dyDescent="0.3">
      <c r="A599" s="105" t="s">
        <v>99</v>
      </c>
      <c r="B599" s="106">
        <v>3</v>
      </c>
      <c r="C599" s="106">
        <v>3</v>
      </c>
      <c r="D599" s="44"/>
      <c r="E599" s="44"/>
      <c r="F599" s="30">
        <f t="shared" si="56"/>
        <v>0</v>
      </c>
      <c r="G599" s="11"/>
      <c r="H599" s="11"/>
      <c r="I599" s="11"/>
      <c r="J599" s="12">
        <f t="shared" si="57"/>
        <v>0</v>
      </c>
      <c r="K599" s="31">
        <f t="shared" si="58"/>
        <v>1970</v>
      </c>
      <c r="L599" s="37">
        <f t="shared" si="55"/>
        <v>0</v>
      </c>
      <c r="M599" s="37"/>
      <c r="N599" s="37">
        <f t="shared" si="59"/>
        <v>0</v>
      </c>
    </row>
    <row r="600" spans="1:14" x14ac:dyDescent="0.3">
      <c r="A600" s="105" t="s">
        <v>100</v>
      </c>
      <c r="B600" s="106">
        <v>3</v>
      </c>
      <c r="C600" s="106">
        <v>3</v>
      </c>
      <c r="D600" s="44"/>
      <c r="E600" s="44"/>
      <c r="F600" s="30">
        <f t="shared" si="56"/>
        <v>0</v>
      </c>
      <c r="G600" s="11"/>
      <c r="H600" s="11"/>
      <c r="I600" s="11"/>
      <c r="J600" s="12">
        <f t="shared" si="57"/>
        <v>0</v>
      </c>
      <c r="K600" s="31">
        <f t="shared" si="58"/>
        <v>2035</v>
      </c>
      <c r="L600" s="37">
        <f t="shared" si="55"/>
        <v>0</v>
      </c>
      <c r="M600" s="37"/>
      <c r="N600" s="37">
        <f t="shared" si="59"/>
        <v>0</v>
      </c>
    </row>
    <row r="601" spans="1:14" x14ac:dyDescent="0.3">
      <c r="A601" s="105" t="s">
        <v>101</v>
      </c>
      <c r="B601" s="106">
        <v>8</v>
      </c>
      <c r="C601" s="106">
        <v>8</v>
      </c>
      <c r="D601" s="44"/>
      <c r="E601" s="44"/>
      <c r="F601" s="30">
        <f t="shared" si="56"/>
        <v>0</v>
      </c>
      <c r="G601" s="11"/>
      <c r="H601" s="11"/>
      <c r="I601" s="11"/>
      <c r="J601" s="12">
        <f t="shared" si="57"/>
        <v>0</v>
      </c>
      <c r="K601" s="31">
        <f t="shared" si="58"/>
        <v>2120</v>
      </c>
      <c r="L601" s="37">
        <f t="shared" si="55"/>
        <v>0</v>
      </c>
      <c r="M601" s="37"/>
      <c r="N601" s="37">
        <f t="shared" si="59"/>
        <v>0</v>
      </c>
    </row>
    <row r="602" spans="1:14" x14ac:dyDescent="0.3">
      <c r="A602" s="105" t="s">
        <v>102</v>
      </c>
      <c r="B602" s="106">
        <v>10</v>
      </c>
      <c r="C602" s="106">
        <v>10</v>
      </c>
      <c r="D602" s="44"/>
      <c r="E602" s="44"/>
      <c r="F602" s="30">
        <f t="shared" si="56"/>
        <v>0</v>
      </c>
      <c r="G602" s="11"/>
      <c r="H602" s="11"/>
      <c r="I602" s="11"/>
      <c r="J602" s="12">
        <f t="shared" si="57"/>
        <v>0</v>
      </c>
      <c r="K602" s="31">
        <f t="shared" si="58"/>
        <v>1980</v>
      </c>
      <c r="L602" s="37">
        <f t="shared" si="55"/>
        <v>0</v>
      </c>
      <c r="M602" s="37"/>
      <c r="N602" s="37">
        <f t="shared" si="59"/>
        <v>0</v>
      </c>
    </row>
    <row r="603" spans="1:14" x14ac:dyDescent="0.3">
      <c r="A603" s="105" t="s">
        <v>103</v>
      </c>
      <c r="B603" s="106">
        <v>12</v>
      </c>
      <c r="C603" s="106">
        <v>12</v>
      </c>
      <c r="D603" s="44"/>
      <c r="E603" s="44"/>
      <c r="F603" s="30">
        <f t="shared" si="56"/>
        <v>0</v>
      </c>
      <c r="G603" s="11"/>
      <c r="H603" s="11"/>
      <c r="I603" s="11"/>
      <c r="J603" s="12">
        <f t="shared" si="57"/>
        <v>0</v>
      </c>
      <c r="K603" s="31">
        <f t="shared" si="58"/>
        <v>875</v>
      </c>
      <c r="L603" s="37">
        <f t="shared" si="55"/>
        <v>0</v>
      </c>
      <c r="M603" s="37"/>
      <c r="N603" s="37">
        <f t="shared" si="59"/>
        <v>0</v>
      </c>
    </row>
    <row r="604" spans="1:14" ht="19.5" thickBot="1" x14ac:dyDescent="0.35">
      <c r="A604" s="105" t="s">
        <v>104</v>
      </c>
      <c r="B604" s="106">
        <v>3</v>
      </c>
      <c r="C604" s="106">
        <v>3</v>
      </c>
      <c r="D604" s="44"/>
      <c r="E604" s="44"/>
      <c r="F604" s="30">
        <f t="shared" si="56"/>
        <v>0</v>
      </c>
      <c r="G604" s="11"/>
      <c r="H604" s="11"/>
      <c r="I604" s="11"/>
      <c r="J604" s="12">
        <f t="shared" si="57"/>
        <v>0</v>
      </c>
      <c r="K604" s="31">
        <f t="shared" si="58"/>
        <v>2145</v>
      </c>
      <c r="L604" s="37">
        <f t="shared" si="55"/>
        <v>0</v>
      </c>
      <c r="M604" s="37"/>
      <c r="N604" s="37">
        <f t="shared" si="59"/>
        <v>0</v>
      </c>
    </row>
    <row r="605" spans="1:14" ht="19.5" thickBot="1" x14ac:dyDescent="0.35">
      <c r="A605" s="56" t="s">
        <v>105</v>
      </c>
      <c r="B605" s="57" t="s">
        <v>74</v>
      </c>
      <c r="C605" s="58">
        <v>150</v>
      </c>
      <c r="D605" s="44"/>
      <c r="E605" s="44"/>
      <c r="F605" s="30">
        <f t="shared" si="56"/>
        <v>0</v>
      </c>
      <c r="G605" s="11"/>
      <c r="H605" s="11"/>
      <c r="I605" s="11"/>
      <c r="J605" s="12">
        <f t="shared" si="57"/>
        <v>0</v>
      </c>
      <c r="K605" s="31">
        <f t="shared" si="58"/>
        <v>21.06</v>
      </c>
      <c r="L605" s="37">
        <f t="shared" si="55"/>
        <v>0</v>
      </c>
      <c r="M605" s="37"/>
      <c r="N605" s="37">
        <f t="shared" si="59"/>
        <v>0</v>
      </c>
    </row>
    <row r="606" spans="1:14" x14ac:dyDescent="0.3">
      <c r="A606" s="107"/>
      <c r="B606" s="108"/>
      <c r="C606" s="108"/>
      <c r="D606" s="11"/>
      <c r="E606" s="11"/>
      <c r="F606" s="30" t="e">
        <f t="shared" si="56"/>
        <v>#DIV/0!</v>
      </c>
      <c r="G606" s="11"/>
      <c r="H606" s="11"/>
      <c r="I606" s="11"/>
      <c r="J606" s="12">
        <f t="shared" si="57"/>
        <v>0</v>
      </c>
      <c r="K606" s="31">
        <f t="shared" si="58"/>
        <v>116.5</v>
      </c>
      <c r="L606" s="37">
        <f t="shared" si="55"/>
        <v>0</v>
      </c>
      <c r="M606" s="37"/>
      <c r="N606" s="37">
        <f t="shared" si="59"/>
        <v>0</v>
      </c>
    </row>
    <row r="607" spans="1:14" x14ac:dyDescent="0.3">
      <c r="A607" s="107"/>
      <c r="B607" s="108"/>
      <c r="C607" s="108"/>
      <c r="D607" s="11"/>
      <c r="E607" s="11"/>
      <c r="F607" s="30" t="e">
        <f t="shared" si="56"/>
        <v>#DIV/0!</v>
      </c>
      <c r="G607" s="11"/>
      <c r="H607" s="11"/>
      <c r="I607" s="11"/>
      <c r="J607" s="12">
        <f t="shared" si="57"/>
        <v>0</v>
      </c>
      <c r="K607" s="31">
        <f t="shared" si="58"/>
        <v>0</v>
      </c>
      <c r="L607" s="37">
        <f t="shared" si="55"/>
        <v>0</v>
      </c>
      <c r="M607" s="37"/>
      <c r="N607" s="37">
        <f t="shared" si="59"/>
        <v>0</v>
      </c>
    </row>
    <row r="608" spans="1:14" x14ac:dyDescent="0.3">
      <c r="A608" s="107"/>
      <c r="B608" s="108"/>
      <c r="C608" s="108"/>
      <c r="D608" s="11"/>
      <c r="E608" s="11"/>
      <c r="F608" s="30" t="e">
        <f t="shared" si="56"/>
        <v>#DIV/0!</v>
      </c>
      <c r="G608" s="11"/>
      <c r="H608" s="11"/>
      <c r="I608" s="11"/>
      <c r="J608" s="12">
        <f t="shared" si="57"/>
        <v>0</v>
      </c>
      <c r="K608" s="31">
        <f t="shared" si="58"/>
        <v>23</v>
      </c>
      <c r="L608" s="37">
        <f t="shared" si="55"/>
        <v>0</v>
      </c>
      <c r="M608" s="37"/>
      <c r="N608" s="37">
        <f t="shared" si="59"/>
        <v>0</v>
      </c>
    </row>
    <row r="609" spans="1:14" x14ac:dyDescent="0.3">
      <c r="A609" s="107"/>
      <c r="B609" s="108"/>
      <c r="C609" s="108"/>
      <c r="D609" s="11"/>
      <c r="E609" s="11"/>
      <c r="F609" s="30" t="e">
        <f t="shared" si="56"/>
        <v>#DIV/0!</v>
      </c>
      <c r="G609" s="11"/>
      <c r="H609" s="11"/>
      <c r="I609" s="11"/>
      <c r="J609" s="12">
        <f t="shared" si="57"/>
        <v>0</v>
      </c>
      <c r="K609" s="31">
        <f t="shared" si="58"/>
        <v>0</v>
      </c>
      <c r="L609" s="37">
        <f t="shared" si="55"/>
        <v>0</v>
      </c>
      <c r="M609" s="37"/>
      <c r="N609" s="37">
        <f t="shared" si="59"/>
        <v>0</v>
      </c>
    </row>
    <row r="610" spans="1:14" x14ac:dyDescent="0.3">
      <c r="A610" s="11"/>
      <c r="B610" s="10"/>
      <c r="C610" s="10"/>
      <c r="D610" s="11"/>
      <c r="E610" s="11"/>
      <c r="F610" s="30" t="e">
        <f t="shared" si="56"/>
        <v>#DIV/0!</v>
      </c>
      <c r="G610" s="11"/>
      <c r="H610" s="11"/>
      <c r="I610" s="11"/>
      <c r="J610" s="12">
        <f t="shared" si="57"/>
        <v>0</v>
      </c>
      <c r="K610" s="31">
        <f t="shared" si="58"/>
        <v>0</v>
      </c>
      <c r="L610" s="37">
        <f t="shared" si="55"/>
        <v>0</v>
      </c>
      <c r="M610" s="37"/>
      <c r="N610" s="37">
        <f t="shared" si="59"/>
        <v>0</v>
      </c>
    </row>
    <row r="611" spans="1:14" x14ac:dyDescent="0.3">
      <c r="A611" s="11"/>
      <c r="B611" s="10"/>
      <c r="C611" s="10"/>
      <c r="D611" s="11"/>
      <c r="E611" s="11"/>
      <c r="F611" s="30" t="e">
        <f t="shared" si="56"/>
        <v>#DIV/0!</v>
      </c>
      <c r="G611" s="11"/>
      <c r="H611" s="11"/>
      <c r="I611" s="11"/>
      <c r="J611" s="12">
        <f t="shared" si="57"/>
        <v>0</v>
      </c>
      <c r="K611" s="31">
        <f t="shared" si="58"/>
        <v>0</v>
      </c>
      <c r="L611" s="37">
        <f t="shared" si="55"/>
        <v>0</v>
      </c>
      <c r="M611" s="37"/>
      <c r="N611" s="37">
        <f t="shared" si="59"/>
        <v>0</v>
      </c>
    </row>
    <row r="612" spans="1:14" x14ac:dyDescent="0.3">
      <c r="A612" s="11"/>
      <c r="B612" s="10"/>
      <c r="C612" s="10"/>
      <c r="D612" s="11"/>
      <c r="E612" s="11"/>
      <c r="F612" s="30" t="e">
        <f t="shared" si="56"/>
        <v>#DIV/0!</v>
      </c>
      <c r="G612" s="11"/>
      <c r="H612" s="11"/>
      <c r="I612" s="11"/>
      <c r="J612" s="12">
        <f t="shared" si="57"/>
        <v>0</v>
      </c>
      <c r="K612" s="31">
        <f t="shared" si="58"/>
        <v>0</v>
      </c>
      <c r="L612" s="37">
        <f t="shared" si="55"/>
        <v>0</v>
      </c>
      <c r="M612" s="37"/>
      <c r="N612" s="37">
        <f t="shared" si="59"/>
        <v>0</v>
      </c>
    </row>
    <row r="613" spans="1:14" x14ac:dyDescent="0.3">
      <c r="A613" s="11" t="s">
        <v>33</v>
      </c>
      <c r="B613" s="11"/>
      <c r="C613" s="13"/>
      <c r="D613" s="111">
        <f t="shared" ref="D613:J613" si="60">SUM(D551:D612)</f>
        <v>0</v>
      </c>
      <c r="E613" s="111">
        <f t="shared" si="60"/>
        <v>0</v>
      </c>
      <c r="F613" s="111" t="e">
        <f t="shared" si="60"/>
        <v>#DIV/0!</v>
      </c>
      <c r="G613" s="111">
        <f t="shared" si="60"/>
        <v>0</v>
      </c>
      <c r="H613" s="111">
        <f t="shared" si="60"/>
        <v>0</v>
      </c>
      <c r="I613" s="111">
        <f t="shared" si="60"/>
        <v>0</v>
      </c>
      <c r="J613" s="12">
        <f t="shared" si="60"/>
        <v>0</v>
      </c>
      <c r="K613" s="111"/>
      <c r="L613" s="111">
        <f>SUM(L551:L612)</f>
        <v>0</v>
      </c>
      <c r="M613" s="111">
        <f>SUM(M551:M612)</f>
        <v>0</v>
      </c>
      <c r="N613" s="111">
        <f>SUM(N551:N612)</f>
        <v>0</v>
      </c>
    </row>
    <row r="614" spans="1:14" x14ac:dyDescent="0.3">
      <c r="A614" s="113"/>
      <c r="B614" s="114"/>
      <c r="C614" s="115"/>
      <c r="D614" s="116"/>
      <c r="E614" s="116"/>
      <c r="F614" s="7" t="s">
        <v>106</v>
      </c>
      <c r="G614" s="7" t="s">
        <v>123</v>
      </c>
      <c r="H614" s="7" t="s">
        <v>124</v>
      </c>
      <c r="I614" s="7" t="s">
        <v>125</v>
      </c>
      <c r="J614" s="7" t="s">
        <v>126</v>
      </c>
      <c r="K614" s="117"/>
      <c r="L614" s="117"/>
      <c r="M614" s="7" t="s">
        <v>107</v>
      </c>
      <c r="N614" s="118"/>
    </row>
    <row r="615" spans="1:14" ht="31.5" x14ac:dyDescent="0.5">
      <c r="A615" s="113"/>
      <c r="B615" s="114"/>
      <c r="C615" s="115"/>
      <c r="D615" s="116"/>
      <c r="E615" s="116"/>
      <c r="F615" s="121"/>
      <c r="G615" s="121"/>
      <c r="H615" s="121"/>
      <c r="I615" s="121"/>
      <c r="J615" s="121"/>
      <c r="K615" s="122"/>
      <c r="L615" s="121">
        <f>+F615-G615-H615-I615-J615</f>
        <v>0</v>
      </c>
      <c r="M615" s="123"/>
      <c r="N615" s="124"/>
    </row>
    <row r="616" spans="1:14" x14ac:dyDescent="0.3">
      <c r="A616" s="177" t="s">
        <v>109</v>
      </c>
      <c r="B616" s="178"/>
      <c r="C616" s="178"/>
      <c r="D616" s="178"/>
      <c r="E616" s="178"/>
      <c r="F616" s="178"/>
      <c r="G616" s="178"/>
      <c r="H616" s="178"/>
      <c r="I616" s="178"/>
      <c r="J616" s="179"/>
      <c r="K616" s="125"/>
      <c r="L616" s="12"/>
      <c r="M616" s="126"/>
      <c r="N616" s="127"/>
    </row>
    <row r="617" spans="1:14" x14ac:dyDescent="0.3">
      <c r="A617" s="180" t="s">
        <v>110</v>
      </c>
      <c r="B617" s="181"/>
      <c r="C617" s="181"/>
      <c r="D617" s="181"/>
      <c r="E617" s="181"/>
      <c r="F617" s="181"/>
      <c r="G617" s="181"/>
      <c r="H617" s="181"/>
      <c r="I617" s="181"/>
      <c r="J617" s="182"/>
      <c r="K617" s="129"/>
      <c r="L617" s="12"/>
      <c r="M617" s="126"/>
      <c r="N617" s="127"/>
    </row>
    <row r="618" spans="1:14" x14ac:dyDescent="0.3">
      <c r="A618" s="160" t="s">
        <v>111</v>
      </c>
      <c r="B618" s="161"/>
      <c r="C618" s="161"/>
      <c r="D618" s="161"/>
      <c r="E618" s="161"/>
      <c r="F618" s="161"/>
      <c r="G618" s="161"/>
      <c r="H618" s="161"/>
      <c r="I618" s="161"/>
      <c r="J618" s="162"/>
      <c r="K618" s="130"/>
      <c r="L618" s="12"/>
      <c r="M618" s="131" t="e">
        <f>+L618/L613%</f>
        <v>#DIV/0!</v>
      </c>
      <c r="N618" s="127"/>
    </row>
    <row r="619" spans="1:14" x14ac:dyDescent="0.3">
      <c r="A619" s="163" t="s">
        <v>112</v>
      </c>
      <c r="B619" s="164"/>
      <c r="C619" s="164"/>
      <c r="D619" s="164"/>
      <c r="E619" s="164"/>
      <c r="F619" s="164"/>
      <c r="G619" s="164"/>
      <c r="H619" s="164"/>
      <c r="I619" s="164"/>
      <c r="J619" s="165"/>
      <c r="K619" s="132"/>
      <c r="L619" s="12">
        <f>+E635</f>
        <v>0</v>
      </c>
      <c r="M619" s="126"/>
      <c r="N619" s="127"/>
    </row>
    <row r="620" spans="1:14" x14ac:dyDescent="0.3">
      <c r="A620" s="166" t="s">
        <v>113</v>
      </c>
      <c r="B620" s="167"/>
      <c r="C620" s="167"/>
      <c r="D620" s="167"/>
      <c r="E620" s="167"/>
      <c r="F620" s="167"/>
      <c r="G620" s="167"/>
      <c r="H620" s="167"/>
      <c r="I620" s="167"/>
      <c r="J620" s="168"/>
      <c r="K620" s="134"/>
      <c r="L620" s="12">
        <f>+M635</f>
        <v>0</v>
      </c>
      <c r="M620" s="126"/>
      <c r="N620" s="127"/>
    </row>
    <row r="621" spans="1:14" x14ac:dyDescent="0.3">
      <c r="A621" s="169"/>
      <c r="B621" s="170"/>
      <c r="C621" s="170"/>
      <c r="D621" s="170"/>
      <c r="E621" s="170"/>
      <c r="F621" s="170"/>
      <c r="G621" s="170"/>
      <c r="H621" s="170"/>
      <c r="I621" s="170"/>
      <c r="J621" s="171"/>
      <c r="K621" s="128"/>
      <c r="L621" s="126"/>
      <c r="M621" s="126"/>
      <c r="N621" s="127"/>
    </row>
    <row r="622" spans="1:14" x14ac:dyDescent="0.3">
      <c r="A622" s="169"/>
      <c r="B622" s="170"/>
      <c r="C622" s="170"/>
      <c r="D622" s="170"/>
      <c r="E622" s="170"/>
      <c r="F622" s="170"/>
      <c r="G622" s="170"/>
      <c r="H622" s="170"/>
      <c r="I622" s="170"/>
      <c r="J622" s="171"/>
      <c r="K622" s="128"/>
      <c r="L622" s="126"/>
      <c r="M622" s="126"/>
      <c r="N622" s="127"/>
    </row>
    <row r="623" spans="1:14" x14ac:dyDescent="0.3">
      <c r="A623" s="169" t="s">
        <v>114</v>
      </c>
      <c r="B623" s="170"/>
      <c r="C623" s="170"/>
      <c r="D623" s="170"/>
      <c r="E623" s="170"/>
      <c r="F623" s="170"/>
      <c r="G623" s="170"/>
      <c r="H623" s="170"/>
      <c r="I623" s="170"/>
      <c r="J623" s="171"/>
      <c r="K623" s="136"/>
      <c r="L623" s="111">
        <f>+L613-L616-L617-L618-L619+L620-L621-L622</f>
        <v>0</v>
      </c>
      <c r="M623" s="126"/>
      <c r="N623" s="127"/>
    </row>
    <row r="624" spans="1:14" ht="19.5" thickBot="1" x14ac:dyDescent="0.35">
      <c r="M624" s="138">
        <f>+L624-L623</f>
        <v>0</v>
      </c>
    </row>
    <row r="625" spans="1:14" ht="19.5" thickBot="1" x14ac:dyDescent="0.35">
      <c r="A625" s="157" t="s">
        <v>115</v>
      </c>
      <c r="B625" s="158"/>
      <c r="C625" s="158"/>
      <c r="D625" s="158"/>
      <c r="E625" s="158"/>
      <c r="F625" s="159"/>
      <c r="G625" s="127"/>
      <c r="H625" s="157" t="s">
        <v>116</v>
      </c>
      <c r="I625" s="158"/>
      <c r="J625" s="159"/>
      <c r="K625" s="157" t="s">
        <v>117</v>
      </c>
      <c r="L625" s="158"/>
      <c r="M625" s="159"/>
      <c r="N625" s="139"/>
    </row>
    <row r="626" spans="1:14" ht="19.5" thickBot="1" x14ac:dyDescent="0.35">
      <c r="A626" s="140" t="s">
        <v>118</v>
      </c>
      <c r="B626" s="157" t="s">
        <v>119</v>
      </c>
      <c r="C626" s="159"/>
      <c r="D626" s="140" t="s">
        <v>120</v>
      </c>
      <c r="E626" s="157" t="s">
        <v>22</v>
      </c>
      <c r="F626" s="159"/>
      <c r="G626" s="127"/>
      <c r="H626" s="157" t="s">
        <v>119</v>
      </c>
      <c r="I626" s="159"/>
      <c r="J626" s="140" t="s">
        <v>22</v>
      </c>
      <c r="K626" s="157" t="s">
        <v>119</v>
      </c>
      <c r="L626" s="159"/>
      <c r="M626" s="140" t="s">
        <v>22</v>
      </c>
      <c r="N626" s="139"/>
    </row>
    <row r="627" spans="1:14" ht="19.5" thickBot="1" x14ac:dyDescent="0.35">
      <c r="A627" s="141"/>
      <c r="B627" s="153"/>
      <c r="C627" s="154"/>
      <c r="D627" s="141"/>
      <c r="E627" s="155"/>
      <c r="F627" s="156"/>
      <c r="G627" s="127"/>
      <c r="H627" s="153"/>
      <c r="I627" s="154"/>
      <c r="J627" s="142"/>
      <c r="K627" s="153"/>
      <c r="L627" s="154"/>
      <c r="M627" s="143"/>
      <c r="N627" s="144"/>
    </row>
    <row r="628" spans="1:14" ht="19.5" thickBot="1" x14ac:dyDescent="0.35">
      <c r="A628" s="141"/>
      <c r="B628" s="153"/>
      <c r="C628" s="154"/>
      <c r="D628" s="141"/>
      <c r="E628" s="155"/>
      <c r="F628" s="156"/>
      <c r="G628" s="127"/>
      <c r="H628" s="153"/>
      <c r="I628" s="154"/>
      <c r="J628" s="142"/>
      <c r="K628" s="153"/>
      <c r="L628" s="154"/>
      <c r="M628" s="143"/>
      <c r="N628" s="144"/>
    </row>
    <row r="629" spans="1:14" ht="19.5" thickBot="1" x14ac:dyDescent="0.35">
      <c r="A629" s="141"/>
      <c r="B629" s="153"/>
      <c r="C629" s="154"/>
      <c r="D629" s="141"/>
      <c r="E629" s="155"/>
      <c r="F629" s="156"/>
      <c r="G629" s="127"/>
      <c r="H629" s="153"/>
      <c r="I629" s="154"/>
      <c r="J629" s="142"/>
      <c r="K629" s="153"/>
      <c r="L629" s="154"/>
      <c r="M629" s="143"/>
      <c r="N629" s="144"/>
    </row>
    <row r="630" spans="1:14" ht="19.5" thickBot="1" x14ac:dyDescent="0.35">
      <c r="A630" s="141"/>
      <c r="B630" s="153"/>
      <c r="C630" s="154"/>
      <c r="D630" s="141"/>
      <c r="E630" s="155"/>
      <c r="F630" s="156"/>
      <c r="G630" s="127"/>
      <c r="H630" s="153"/>
      <c r="I630" s="154"/>
      <c r="J630" s="142"/>
      <c r="K630" s="153"/>
      <c r="L630" s="154"/>
      <c r="M630" s="143"/>
      <c r="N630" s="144"/>
    </row>
    <row r="631" spans="1:14" ht="19.5" thickBot="1" x14ac:dyDescent="0.35">
      <c r="A631" s="141"/>
      <c r="B631" s="153"/>
      <c r="C631" s="154"/>
      <c r="D631" s="141"/>
      <c r="E631" s="155"/>
      <c r="F631" s="156"/>
      <c r="G631" s="127"/>
      <c r="H631" s="153"/>
      <c r="I631" s="154"/>
      <c r="J631" s="142"/>
      <c r="K631" s="153"/>
      <c r="L631" s="154"/>
      <c r="M631" s="143"/>
      <c r="N631" s="144"/>
    </row>
    <row r="632" spans="1:14" ht="19.5" thickBot="1" x14ac:dyDescent="0.35">
      <c r="A632" s="141"/>
      <c r="B632" s="153"/>
      <c r="C632" s="154"/>
      <c r="D632" s="141"/>
      <c r="E632" s="155"/>
      <c r="F632" s="156"/>
      <c r="G632" s="127"/>
      <c r="H632" s="153"/>
      <c r="I632" s="154"/>
      <c r="J632" s="142"/>
      <c r="K632" s="153"/>
      <c r="L632" s="154"/>
      <c r="M632" s="143"/>
      <c r="N632" s="144"/>
    </row>
    <row r="633" spans="1:14" ht="19.5" thickBot="1" x14ac:dyDescent="0.35">
      <c r="A633" s="141"/>
      <c r="B633" s="153"/>
      <c r="C633" s="154"/>
      <c r="D633" s="141"/>
      <c r="E633" s="155"/>
      <c r="F633" s="156"/>
      <c r="G633" s="127"/>
      <c r="H633" s="153"/>
      <c r="I633" s="154"/>
      <c r="J633" s="142"/>
      <c r="K633" s="153"/>
      <c r="L633" s="154"/>
      <c r="M633" s="143"/>
      <c r="N633" s="144"/>
    </row>
    <row r="634" spans="1:14" ht="19.5" thickBot="1" x14ac:dyDescent="0.35">
      <c r="A634" s="141"/>
      <c r="B634" s="153"/>
      <c r="C634" s="154"/>
      <c r="D634" s="141"/>
      <c r="E634" s="155"/>
      <c r="F634" s="156"/>
      <c r="G634" s="127"/>
      <c r="H634" s="153"/>
      <c r="I634" s="154"/>
      <c r="J634" s="142"/>
      <c r="K634" s="153"/>
      <c r="L634" s="154"/>
      <c r="M634" s="143"/>
      <c r="N634" s="144"/>
    </row>
    <row r="635" spans="1:14" ht="19.5" thickBot="1" x14ac:dyDescent="0.35">
      <c r="A635" s="141" t="s">
        <v>121</v>
      </c>
      <c r="B635" s="153"/>
      <c r="C635" s="154"/>
      <c r="D635" s="141"/>
      <c r="E635" s="155">
        <f>SUM(E627:F634)</f>
        <v>0</v>
      </c>
      <c r="F635" s="156"/>
      <c r="G635" s="127"/>
      <c r="H635" s="153" t="s">
        <v>121</v>
      </c>
      <c r="I635" s="154"/>
      <c r="J635" s="140">
        <f>SUM(J627:J634)</f>
        <v>0</v>
      </c>
      <c r="K635" s="153" t="s">
        <v>121</v>
      </c>
      <c r="L635" s="154"/>
      <c r="M635" s="145">
        <f>SUM(M627:M634)</f>
        <v>0</v>
      </c>
      <c r="N635" s="139"/>
    </row>
    <row r="638" spans="1:14" x14ac:dyDescent="0.3">
      <c r="A638" s="172" t="s">
        <v>0</v>
      </c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"/>
      <c r="N638" s="2"/>
    </row>
    <row r="639" spans="1:14" x14ac:dyDescent="0.3">
      <c r="A639" s="1" t="s">
        <v>1</v>
      </c>
      <c r="B639" s="2" t="s">
        <v>132</v>
      </c>
      <c r="J639" s="1" t="s">
        <v>3</v>
      </c>
      <c r="K639" s="173">
        <f>+K548</f>
        <v>0</v>
      </c>
      <c r="L639" s="173"/>
      <c r="M639" s="173"/>
      <c r="N639" s="6"/>
    </row>
    <row r="640" spans="1:14" x14ac:dyDescent="0.3">
      <c r="A640" s="174"/>
      <c r="B640" s="175"/>
      <c r="C640" s="176"/>
      <c r="D640" s="169" t="s">
        <v>6</v>
      </c>
      <c r="E640" s="170"/>
      <c r="F640" s="171"/>
      <c r="G640" s="7" t="s">
        <v>7</v>
      </c>
      <c r="H640" s="7" t="s">
        <v>7</v>
      </c>
      <c r="I640" s="7" t="s">
        <v>8</v>
      </c>
      <c r="J640" s="8" t="s">
        <v>9</v>
      </c>
      <c r="K640" s="7" t="s">
        <v>10</v>
      </c>
      <c r="L640" s="9"/>
      <c r="M640" s="7" t="s">
        <v>11</v>
      </c>
      <c r="N640" s="7" t="s">
        <v>12</v>
      </c>
    </row>
    <row r="641" spans="1:14" x14ac:dyDescent="0.3">
      <c r="A641" s="12" t="s">
        <v>16</v>
      </c>
      <c r="B641" s="7" t="s">
        <v>17</v>
      </c>
      <c r="C641" s="13" t="s">
        <v>18</v>
      </c>
      <c r="D641" s="7">
        <v>1</v>
      </c>
      <c r="E641" s="7">
        <v>2</v>
      </c>
      <c r="F641" s="14" t="s">
        <v>19</v>
      </c>
      <c r="G641" s="7" t="s">
        <v>20</v>
      </c>
      <c r="H641" s="7" t="s">
        <v>20</v>
      </c>
      <c r="I641" s="7"/>
      <c r="J641" s="7" t="s">
        <v>20</v>
      </c>
      <c r="K641" s="7" t="s">
        <v>21</v>
      </c>
      <c r="L641" s="7" t="s">
        <v>22</v>
      </c>
      <c r="M641" s="7" t="s">
        <v>23</v>
      </c>
      <c r="N641" s="7" t="s">
        <v>22</v>
      </c>
    </row>
    <row r="642" spans="1:14" x14ac:dyDescent="0.3">
      <c r="A642" s="16" t="s">
        <v>35</v>
      </c>
      <c r="B642" s="17" t="s">
        <v>36</v>
      </c>
      <c r="C642" s="17">
        <v>72</v>
      </c>
      <c r="D642" s="29"/>
      <c r="E642" s="29"/>
      <c r="F642" s="30">
        <f>+(E642+D642)/C642</f>
        <v>0</v>
      </c>
      <c r="G642" s="32"/>
      <c r="H642" s="32"/>
      <c r="I642" s="32"/>
      <c r="J642" s="34">
        <f>+D642+E642-G642-H642-I642</f>
        <v>0</v>
      </c>
      <c r="K642" s="31">
        <f>+K551</f>
        <v>381.13</v>
      </c>
      <c r="L642" s="24">
        <f t="shared" ref="L642:L703" si="61">+J642*K642</f>
        <v>0</v>
      </c>
      <c r="M642" s="24"/>
      <c r="N642" s="24">
        <f>+K642*I642</f>
        <v>0</v>
      </c>
    </row>
    <row r="643" spans="1:14" x14ac:dyDescent="0.3">
      <c r="A643" s="16" t="s">
        <v>37</v>
      </c>
      <c r="B643" s="17" t="s">
        <v>38</v>
      </c>
      <c r="C643" s="17">
        <v>36</v>
      </c>
      <c r="D643" s="29"/>
      <c r="E643" s="29"/>
      <c r="F643" s="30">
        <f t="shared" ref="F643:F703" si="62">+(E643+D643)/C643</f>
        <v>0</v>
      </c>
      <c r="G643" s="32"/>
      <c r="H643" s="32"/>
      <c r="I643" s="32"/>
      <c r="J643" s="34">
        <f t="shared" ref="J643:J703" si="63">+D643+E643-G643-H643-I643</f>
        <v>0</v>
      </c>
      <c r="K643" s="31">
        <f t="shared" ref="K643:K703" si="64">+K552</f>
        <v>741.2</v>
      </c>
      <c r="L643" s="24">
        <f t="shared" si="61"/>
        <v>0</v>
      </c>
      <c r="M643" s="24"/>
      <c r="N643" s="24">
        <f t="shared" ref="N643:N703" si="65">+K643*I643</f>
        <v>0</v>
      </c>
    </row>
    <row r="644" spans="1:14" x14ac:dyDescent="0.3">
      <c r="A644" s="16" t="s">
        <v>39</v>
      </c>
      <c r="B644" s="17" t="s">
        <v>40</v>
      </c>
      <c r="C644" s="17">
        <v>18</v>
      </c>
      <c r="D644" s="29"/>
      <c r="E644" s="29"/>
      <c r="F644" s="30">
        <f t="shared" si="62"/>
        <v>0</v>
      </c>
      <c r="G644" s="32"/>
      <c r="H644" s="32"/>
      <c r="I644" s="32"/>
      <c r="J644" s="12">
        <f t="shared" si="63"/>
        <v>0</v>
      </c>
      <c r="K644" s="31">
        <f t="shared" si="64"/>
        <v>1263.5999999999999</v>
      </c>
      <c r="L644" s="37">
        <f t="shared" si="61"/>
        <v>0</v>
      </c>
      <c r="M644" s="37"/>
      <c r="N644" s="37">
        <f t="shared" si="65"/>
        <v>0</v>
      </c>
    </row>
    <row r="645" spans="1:14" x14ac:dyDescent="0.3">
      <c r="A645" s="16" t="s">
        <v>41</v>
      </c>
      <c r="B645" s="17" t="s">
        <v>42</v>
      </c>
      <c r="C645" s="17">
        <v>10</v>
      </c>
      <c r="D645" s="29"/>
      <c r="E645" s="29"/>
      <c r="F645" s="30">
        <f t="shared" si="62"/>
        <v>0</v>
      </c>
      <c r="G645" s="32"/>
      <c r="H645" s="32"/>
      <c r="I645" s="32"/>
      <c r="J645" s="34">
        <f t="shared" si="63"/>
        <v>0</v>
      </c>
      <c r="K645" s="31">
        <f t="shared" si="64"/>
        <v>2059.1999999999998</v>
      </c>
      <c r="L645" s="24">
        <f t="shared" si="61"/>
        <v>0</v>
      </c>
      <c r="M645" s="24"/>
      <c r="N645" s="24">
        <f t="shared" si="65"/>
        <v>0</v>
      </c>
    </row>
    <row r="646" spans="1:14" x14ac:dyDescent="0.3">
      <c r="A646" s="16" t="s">
        <v>43</v>
      </c>
      <c r="B646" s="17" t="s">
        <v>36</v>
      </c>
      <c r="C646" s="17">
        <v>72</v>
      </c>
      <c r="D646" s="29"/>
      <c r="E646" s="29"/>
      <c r="F646" s="30">
        <f t="shared" si="62"/>
        <v>0</v>
      </c>
      <c r="G646" s="32"/>
      <c r="H646" s="32"/>
      <c r="I646" s="32"/>
      <c r="J646" s="34">
        <f t="shared" si="63"/>
        <v>0</v>
      </c>
      <c r="K646" s="31">
        <f t="shared" si="64"/>
        <v>409.5</v>
      </c>
      <c r="L646" s="24">
        <f t="shared" si="61"/>
        <v>0</v>
      </c>
      <c r="M646" s="24"/>
      <c r="N646" s="24">
        <f t="shared" si="65"/>
        <v>0</v>
      </c>
    </row>
    <row r="647" spans="1:14" x14ac:dyDescent="0.3">
      <c r="A647" s="16" t="s">
        <v>44</v>
      </c>
      <c r="B647" s="17" t="s">
        <v>38</v>
      </c>
      <c r="C647" s="17">
        <v>36</v>
      </c>
      <c r="D647" s="29"/>
      <c r="E647" s="29"/>
      <c r="F647" s="30">
        <f t="shared" si="62"/>
        <v>0</v>
      </c>
      <c r="G647" s="32"/>
      <c r="H647" s="32"/>
      <c r="I647" s="32"/>
      <c r="J647" s="34">
        <f t="shared" si="63"/>
        <v>0</v>
      </c>
      <c r="K647" s="31">
        <f t="shared" si="64"/>
        <v>803.79</v>
      </c>
      <c r="L647" s="24">
        <f t="shared" si="61"/>
        <v>0</v>
      </c>
      <c r="M647" s="24"/>
      <c r="N647" s="24">
        <f t="shared" si="65"/>
        <v>0</v>
      </c>
    </row>
    <row r="648" spans="1:14" x14ac:dyDescent="0.3">
      <c r="A648" s="16" t="s">
        <v>45</v>
      </c>
      <c r="B648" s="17" t="s">
        <v>36</v>
      </c>
      <c r="C648" s="17">
        <v>72</v>
      </c>
      <c r="D648" s="29"/>
      <c r="E648" s="29"/>
      <c r="F648" s="30">
        <f t="shared" si="62"/>
        <v>0</v>
      </c>
      <c r="G648" s="32"/>
      <c r="H648" s="32"/>
      <c r="I648" s="32"/>
      <c r="J648" s="34">
        <f t="shared" si="63"/>
        <v>0</v>
      </c>
      <c r="K648" s="31">
        <f t="shared" si="64"/>
        <v>409.5</v>
      </c>
      <c r="L648" s="24">
        <f t="shared" si="61"/>
        <v>0</v>
      </c>
      <c r="M648" s="24"/>
      <c r="N648" s="24">
        <f t="shared" si="65"/>
        <v>0</v>
      </c>
    </row>
    <row r="649" spans="1:14" x14ac:dyDescent="0.3">
      <c r="A649" s="16" t="s">
        <v>46</v>
      </c>
      <c r="B649" s="17" t="s">
        <v>38</v>
      </c>
      <c r="C649" s="17">
        <v>36</v>
      </c>
      <c r="D649" s="29"/>
      <c r="E649" s="29"/>
      <c r="F649" s="30">
        <f t="shared" si="62"/>
        <v>0</v>
      </c>
      <c r="G649" s="32"/>
      <c r="H649" s="32"/>
      <c r="I649" s="32"/>
      <c r="J649" s="34">
        <f t="shared" si="63"/>
        <v>0</v>
      </c>
      <c r="K649" s="31">
        <f t="shared" si="64"/>
        <v>803.79</v>
      </c>
      <c r="L649" s="24">
        <f t="shared" si="61"/>
        <v>0</v>
      </c>
      <c r="M649" s="24"/>
      <c r="N649" s="24">
        <f t="shared" si="65"/>
        <v>0</v>
      </c>
    </row>
    <row r="650" spans="1:14" x14ac:dyDescent="0.3">
      <c r="A650" s="16" t="s">
        <v>47</v>
      </c>
      <c r="B650" s="17" t="s">
        <v>48</v>
      </c>
      <c r="C650" s="17">
        <v>8</v>
      </c>
      <c r="D650" s="29"/>
      <c r="E650" s="29"/>
      <c r="F650" s="30">
        <f t="shared" si="62"/>
        <v>0</v>
      </c>
      <c r="G650" s="32"/>
      <c r="H650" s="32"/>
      <c r="I650" s="32"/>
      <c r="J650" s="34">
        <f t="shared" si="63"/>
        <v>0</v>
      </c>
      <c r="K650" s="31">
        <f t="shared" si="64"/>
        <v>2767.05</v>
      </c>
      <c r="L650" s="24">
        <f t="shared" si="61"/>
        <v>0</v>
      </c>
      <c r="M650" s="24"/>
      <c r="N650" s="24">
        <f t="shared" si="65"/>
        <v>0</v>
      </c>
    </row>
    <row r="651" spans="1:14" x14ac:dyDescent="0.3">
      <c r="A651" s="35" t="s">
        <v>49</v>
      </c>
      <c r="B651" s="17" t="s">
        <v>50</v>
      </c>
      <c r="C651" s="38">
        <v>72</v>
      </c>
      <c r="D651" s="29"/>
      <c r="E651" s="29"/>
      <c r="F651" s="30">
        <f t="shared" si="62"/>
        <v>0</v>
      </c>
      <c r="G651" s="32"/>
      <c r="H651" s="32"/>
      <c r="I651" s="32"/>
      <c r="J651" s="12">
        <f t="shared" si="63"/>
        <v>0</v>
      </c>
      <c r="K651" s="31">
        <f t="shared" si="64"/>
        <v>444.6</v>
      </c>
      <c r="L651" s="37">
        <f t="shared" si="61"/>
        <v>0</v>
      </c>
      <c r="M651" s="37"/>
      <c r="N651" s="37">
        <f t="shared" si="65"/>
        <v>0</v>
      </c>
    </row>
    <row r="652" spans="1:14" x14ac:dyDescent="0.3">
      <c r="A652" s="16" t="s">
        <v>51</v>
      </c>
      <c r="B652" s="17" t="s">
        <v>52</v>
      </c>
      <c r="C652" s="17">
        <v>36</v>
      </c>
      <c r="D652" s="29"/>
      <c r="E652" s="29"/>
      <c r="F652" s="30">
        <f t="shared" si="62"/>
        <v>0</v>
      </c>
      <c r="G652" s="32"/>
      <c r="H652" s="32"/>
      <c r="I652" s="32"/>
      <c r="J652" s="34">
        <f t="shared" si="63"/>
        <v>0</v>
      </c>
      <c r="K652" s="31">
        <f t="shared" si="64"/>
        <v>868.73</v>
      </c>
      <c r="L652" s="24">
        <f t="shared" si="61"/>
        <v>0</v>
      </c>
      <c r="M652" s="24"/>
      <c r="N652" s="24">
        <f t="shared" si="65"/>
        <v>0</v>
      </c>
    </row>
    <row r="653" spans="1:14" x14ac:dyDescent="0.3">
      <c r="A653" s="16" t="s">
        <v>53</v>
      </c>
      <c r="B653" s="17" t="s">
        <v>48</v>
      </c>
      <c r="C653" s="17">
        <v>8</v>
      </c>
      <c r="D653" s="29"/>
      <c r="E653" s="29"/>
      <c r="F653" s="30">
        <f t="shared" si="62"/>
        <v>0</v>
      </c>
      <c r="G653" s="32"/>
      <c r="H653" s="32"/>
      <c r="I653" s="32"/>
      <c r="J653" s="34">
        <f t="shared" si="63"/>
        <v>0</v>
      </c>
      <c r="K653" s="31">
        <f t="shared" si="64"/>
        <v>2416.0500000000002</v>
      </c>
      <c r="L653" s="24">
        <f t="shared" si="61"/>
        <v>0</v>
      </c>
      <c r="M653" s="24"/>
      <c r="N653" s="24">
        <f t="shared" si="65"/>
        <v>0</v>
      </c>
    </row>
    <row r="654" spans="1:14" x14ac:dyDescent="0.3">
      <c r="A654" s="16" t="s">
        <v>54</v>
      </c>
      <c r="B654" s="17" t="s">
        <v>50</v>
      </c>
      <c r="C654" s="17">
        <v>72</v>
      </c>
      <c r="D654" s="29"/>
      <c r="E654" s="29"/>
      <c r="F654" s="30">
        <f t="shared" si="62"/>
        <v>0</v>
      </c>
      <c r="G654" s="32"/>
      <c r="H654" s="32"/>
      <c r="I654" s="32"/>
      <c r="J654" s="34">
        <f t="shared" si="63"/>
        <v>0</v>
      </c>
      <c r="K654" s="31">
        <f t="shared" si="64"/>
        <v>377.33</v>
      </c>
      <c r="L654" s="24">
        <f t="shared" si="61"/>
        <v>0</v>
      </c>
      <c r="M654" s="24"/>
      <c r="N654" s="24">
        <f t="shared" si="65"/>
        <v>0</v>
      </c>
    </row>
    <row r="655" spans="1:14" x14ac:dyDescent="0.3">
      <c r="A655" s="16" t="s">
        <v>55</v>
      </c>
      <c r="B655" s="17" t="s">
        <v>56</v>
      </c>
      <c r="C655" s="17">
        <v>15</v>
      </c>
      <c r="D655" s="44"/>
      <c r="E655" s="44"/>
      <c r="F655" s="30">
        <f t="shared" si="62"/>
        <v>0</v>
      </c>
      <c r="G655" s="11"/>
      <c r="H655" s="11"/>
      <c r="I655" s="11"/>
      <c r="J655" s="12">
        <f t="shared" si="63"/>
        <v>0</v>
      </c>
      <c r="K655" s="45">
        <f t="shared" si="64"/>
        <v>1158.3</v>
      </c>
      <c r="L655" s="37">
        <f t="shared" si="61"/>
        <v>0</v>
      </c>
      <c r="M655" s="37"/>
      <c r="N655" s="37">
        <f t="shared" si="65"/>
        <v>0</v>
      </c>
    </row>
    <row r="656" spans="1:14" x14ac:dyDescent="0.3">
      <c r="A656" s="16" t="s">
        <v>57</v>
      </c>
      <c r="B656" s="17" t="s">
        <v>50</v>
      </c>
      <c r="C656" s="17">
        <v>72</v>
      </c>
      <c r="D656" s="29"/>
      <c r="E656" s="29"/>
      <c r="F656" s="30">
        <f t="shared" si="62"/>
        <v>0</v>
      </c>
      <c r="G656" s="32"/>
      <c r="H656" s="32"/>
      <c r="I656" s="32"/>
      <c r="J656" s="34">
        <f t="shared" si="63"/>
        <v>0</v>
      </c>
      <c r="K656" s="31">
        <f t="shared" si="64"/>
        <v>424.13</v>
      </c>
      <c r="L656" s="24">
        <f t="shared" si="61"/>
        <v>0</v>
      </c>
      <c r="M656" s="24"/>
      <c r="N656" s="24">
        <f t="shared" si="65"/>
        <v>0</v>
      </c>
    </row>
    <row r="657" spans="1:14" x14ac:dyDescent="0.3">
      <c r="A657" s="16" t="s">
        <v>58</v>
      </c>
      <c r="B657" s="17" t="s">
        <v>59</v>
      </c>
      <c r="C657" s="17">
        <v>15</v>
      </c>
      <c r="D657" s="29"/>
      <c r="E657" s="29"/>
      <c r="F657" s="30">
        <f t="shared" si="62"/>
        <v>0</v>
      </c>
      <c r="G657" s="32"/>
      <c r="H657" s="32"/>
      <c r="I657" s="32"/>
      <c r="J657" s="34">
        <f t="shared" si="63"/>
        <v>0</v>
      </c>
      <c r="K657" s="31">
        <f t="shared" si="64"/>
        <v>1199.25</v>
      </c>
      <c r="L657" s="24">
        <f t="shared" si="61"/>
        <v>0</v>
      </c>
      <c r="M657" s="24"/>
      <c r="N657" s="24">
        <f t="shared" si="65"/>
        <v>0</v>
      </c>
    </row>
    <row r="658" spans="1:14" x14ac:dyDescent="0.3">
      <c r="A658" s="16" t="s">
        <v>60</v>
      </c>
      <c r="B658" s="17" t="s">
        <v>50</v>
      </c>
      <c r="C658" s="17">
        <v>72</v>
      </c>
      <c r="D658" s="29"/>
      <c r="E658" s="29"/>
      <c r="F658" s="30">
        <f t="shared" si="62"/>
        <v>0</v>
      </c>
      <c r="G658" s="32"/>
      <c r="H658" s="32"/>
      <c r="I658" s="32"/>
      <c r="J658" s="34">
        <f t="shared" si="63"/>
        <v>0</v>
      </c>
      <c r="K658" s="31">
        <f t="shared" si="64"/>
        <v>381.13</v>
      </c>
      <c r="L658" s="24">
        <f t="shared" si="61"/>
        <v>0</v>
      </c>
      <c r="M658" s="24"/>
      <c r="N658" s="24">
        <f t="shared" si="65"/>
        <v>0</v>
      </c>
    </row>
    <row r="659" spans="1:14" x14ac:dyDescent="0.3">
      <c r="A659" s="16" t="s">
        <v>61</v>
      </c>
      <c r="B659" s="17" t="s">
        <v>50</v>
      </c>
      <c r="C659" s="38">
        <v>72</v>
      </c>
      <c r="D659" s="44"/>
      <c r="E659" s="44"/>
      <c r="F659" s="30">
        <f t="shared" si="62"/>
        <v>0</v>
      </c>
      <c r="G659" s="11"/>
      <c r="H659" s="11"/>
      <c r="I659" s="11"/>
      <c r="J659" s="12">
        <f t="shared" si="63"/>
        <v>0</v>
      </c>
      <c r="K659" s="31">
        <f t="shared" si="64"/>
        <v>424.13</v>
      </c>
      <c r="L659" s="37">
        <f t="shared" si="61"/>
        <v>0</v>
      </c>
      <c r="M659" s="37"/>
      <c r="N659" s="37">
        <f t="shared" si="65"/>
        <v>0</v>
      </c>
    </row>
    <row r="660" spans="1:14" x14ac:dyDescent="0.3">
      <c r="A660" s="35" t="s">
        <v>62</v>
      </c>
      <c r="B660" s="17" t="s">
        <v>50</v>
      </c>
      <c r="C660" s="38">
        <v>72</v>
      </c>
      <c r="D660" s="44"/>
      <c r="E660" s="44"/>
      <c r="F660" s="30">
        <f t="shared" si="62"/>
        <v>0</v>
      </c>
      <c r="G660" s="11"/>
      <c r="H660" s="11"/>
      <c r="I660" s="11"/>
      <c r="J660" s="12">
        <f t="shared" si="63"/>
        <v>0</v>
      </c>
      <c r="K660" s="31">
        <f t="shared" si="64"/>
        <v>330.23</v>
      </c>
      <c r="L660" s="37">
        <f t="shared" si="61"/>
        <v>0</v>
      </c>
      <c r="M660" s="37"/>
      <c r="N660" s="37">
        <f t="shared" si="65"/>
        <v>0</v>
      </c>
    </row>
    <row r="661" spans="1:14" x14ac:dyDescent="0.3">
      <c r="A661" s="35" t="s">
        <v>63</v>
      </c>
      <c r="B661" s="17" t="s">
        <v>50</v>
      </c>
      <c r="C661" s="38">
        <v>72</v>
      </c>
      <c r="D661" s="44"/>
      <c r="E661" s="44"/>
      <c r="F661" s="30">
        <f t="shared" si="62"/>
        <v>0</v>
      </c>
      <c r="G661" s="11"/>
      <c r="H661" s="11"/>
      <c r="I661" s="11"/>
      <c r="J661" s="12">
        <f t="shared" si="63"/>
        <v>0</v>
      </c>
      <c r="K661" s="31">
        <f t="shared" si="64"/>
        <v>424.13</v>
      </c>
      <c r="L661" s="37">
        <f t="shared" si="61"/>
        <v>0</v>
      </c>
      <c r="M661" s="37"/>
      <c r="N661" s="37">
        <f t="shared" si="65"/>
        <v>0</v>
      </c>
    </row>
    <row r="662" spans="1:14" x14ac:dyDescent="0.3">
      <c r="A662" s="35" t="s">
        <v>64</v>
      </c>
      <c r="B662" s="17" t="s">
        <v>65</v>
      </c>
      <c r="C662" s="38">
        <v>72</v>
      </c>
      <c r="D662" s="44"/>
      <c r="E662" s="44"/>
      <c r="F662" s="30">
        <f t="shared" si="62"/>
        <v>0</v>
      </c>
      <c r="G662" s="11"/>
      <c r="H662" s="11"/>
      <c r="I662" s="11"/>
      <c r="J662" s="12">
        <f t="shared" si="63"/>
        <v>0</v>
      </c>
      <c r="K662" s="31">
        <f t="shared" si="64"/>
        <v>389.61</v>
      </c>
      <c r="L662" s="37">
        <f t="shared" si="61"/>
        <v>0</v>
      </c>
      <c r="M662" s="37"/>
      <c r="N662" s="37">
        <f t="shared" si="65"/>
        <v>0</v>
      </c>
    </row>
    <row r="663" spans="1:14" x14ac:dyDescent="0.3">
      <c r="A663" s="35" t="s">
        <v>66</v>
      </c>
      <c r="B663" s="17" t="s">
        <v>65</v>
      </c>
      <c r="C663" s="38">
        <v>72</v>
      </c>
      <c r="D663" s="44"/>
      <c r="E663" s="44"/>
      <c r="F663" s="30">
        <f t="shared" si="62"/>
        <v>0</v>
      </c>
      <c r="G663" s="11"/>
      <c r="H663" s="11"/>
      <c r="I663" s="11"/>
      <c r="J663" s="12">
        <f t="shared" si="63"/>
        <v>0</v>
      </c>
      <c r="K663" s="31">
        <f t="shared" si="64"/>
        <v>389.61</v>
      </c>
      <c r="L663" s="37">
        <f t="shared" si="61"/>
        <v>0</v>
      </c>
      <c r="M663" s="37"/>
      <c r="N663" s="37">
        <f t="shared" si="65"/>
        <v>0</v>
      </c>
    </row>
    <row r="664" spans="1:14" x14ac:dyDescent="0.3">
      <c r="A664" s="47" t="s">
        <v>67</v>
      </c>
      <c r="B664" s="48" t="s">
        <v>59</v>
      </c>
      <c r="C664" s="49">
        <v>25</v>
      </c>
      <c r="D664" s="44"/>
      <c r="E664" s="44"/>
      <c r="F664" s="30">
        <f t="shared" si="62"/>
        <v>0</v>
      </c>
      <c r="G664" s="11"/>
      <c r="H664" s="11"/>
      <c r="I664" s="11"/>
      <c r="J664" s="12">
        <f t="shared" si="63"/>
        <v>0</v>
      </c>
      <c r="K664" s="31">
        <f t="shared" si="64"/>
        <v>169.65</v>
      </c>
      <c r="L664" s="37">
        <f t="shared" si="61"/>
        <v>0</v>
      </c>
      <c r="M664" s="37"/>
      <c r="N664" s="37">
        <f t="shared" si="65"/>
        <v>0</v>
      </c>
    </row>
    <row r="665" spans="1:14" x14ac:dyDescent="0.3">
      <c r="A665" s="47" t="s">
        <v>68</v>
      </c>
      <c r="B665" s="48" t="s">
        <v>42</v>
      </c>
      <c r="C665" s="49">
        <v>50</v>
      </c>
      <c r="D665" s="44"/>
      <c r="E665" s="44"/>
      <c r="F665" s="30">
        <f t="shared" si="62"/>
        <v>0</v>
      </c>
      <c r="G665" s="11"/>
      <c r="H665" s="11"/>
      <c r="I665" s="11"/>
      <c r="J665" s="12">
        <f t="shared" si="63"/>
        <v>0</v>
      </c>
      <c r="K665" s="31">
        <f t="shared" si="64"/>
        <v>88.92</v>
      </c>
      <c r="L665" s="37">
        <f t="shared" si="61"/>
        <v>0</v>
      </c>
      <c r="M665" s="37"/>
      <c r="N665" s="37">
        <f t="shared" si="65"/>
        <v>0</v>
      </c>
    </row>
    <row r="666" spans="1:14" x14ac:dyDescent="0.3">
      <c r="A666" s="47" t="s">
        <v>69</v>
      </c>
      <c r="B666" s="48" t="s">
        <v>52</v>
      </c>
      <c r="C666" s="49">
        <v>12</v>
      </c>
      <c r="D666" s="44"/>
      <c r="E666" s="44"/>
      <c r="F666" s="30">
        <f t="shared" si="62"/>
        <v>0</v>
      </c>
      <c r="G666" s="11"/>
      <c r="H666" s="11"/>
      <c r="I666" s="11"/>
      <c r="J666" s="12">
        <f t="shared" si="63"/>
        <v>0</v>
      </c>
      <c r="K666" s="31">
        <f t="shared" si="64"/>
        <v>123.94</v>
      </c>
      <c r="L666" s="37">
        <f t="shared" si="61"/>
        <v>0</v>
      </c>
      <c r="M666" s="37"/>
      <c r="N666" s="37">
        <f t="shared" si="65"/>
        <v>0</v>
      </c>
    </row>
    <row r="667" spans="1:14" ht="19.5" thickBot="1" x14ac:dyDescent="0.35">
      <c r="A667" s="47" t="s">
        <v>70</v>
      </c>
      <c r="B667" s="48" t="s">
        <v>50</v>
      </c>
      <c r="C667" s="49">
        <v>60</v>
      </c>
      <c r="D667" s="44"/>
      <c r="E667" s="44"/>
      <c r="F667" s="30">
        <f t="shared" si="62"/>
        <v>0</v>
      </c>
      <c r="G667" s="11"/>
      <c r="H667" s="11"/>
      <c r="I667" s="11"/>
      <c r="J667" s="12">
        <f t="shared" si="63"/>
        <v>0</v>
      </c>
      <c r="K667" s="31">
        <f t="shared" si="64"/>
        <v>67.180000000000007</v>
      </c>
      <c r="L667" s="37">
        <f t="shared" si="61"/>
        <v>0</v>
      </c>
      <c r="M667" s="37"/>
      <c r="N667" s="37">
        <f t="shared" si="65"/>
        <v>0</v>
      </c>
    </row>
    <row r="668" spans="1:14" ht="19.5" thickBot="1" x14ac:dyDescent="0.35">
      <c r="A668" s="56" t="s">
        <v>71</v>
      </c>
      <c r="B668" s="57" t="s">
        <v>50</v>
      </c>
      <c r="C668" s="58">
        <v>60</v>
      </c>
      <c r="D668" s="44"/>
      <c r="E668" s="44"/>
      <c r="F668" s="30">
        <f t="shared" si="62"/>
        <v>0</v>
      </c>
      <c r="G668" s="11"/>
      <c r="H668" s="11"/>
      <c r="I668" s="11"/>
      <c r="J668" s="12">
        <f t="shared" si="63"/>
        <v>0</v>
      </c>
      <c r="K668" s="31">
        <f t="shared" si="64"/>
        <v>67.180000000000007</v>
      </c>
      <c r="L668" s="37">
        <f t="shared" si="61"/>
        <v>0</v>
      </c>
      <c r="M668" s="37"/>
      <c r="N668" s="37">
        <f t="shared" si="65"/>
        <v>0</v>
      </c>
    </row>
    <row r="669" spans="1:14" ht="19.5" thickBot="1" x14ac:dyDescent="0.35">
      <c r="A669" s="56" t="s">
        <v>72</v>
      </c>
      <c r="B669" s="57" t="s">
        <v>50</v>
      </c>
      <c r="C669" s="58">
        <v>60</v>
      </c>
      <c r="D669" s="44"/>
      <c r="E669" s="44"/>
      <c r="F669" s="30">
        <f t="shared" si="62"/>
        <v>0</v>
      </c>
      <c r="G669" s="11"/>
      <c r="H669" s="11"/>
      <c r="I669" s="11"/>
      <c r="J669" s="12">
        <f t="shared" si="63"/>
        <v>0</v>
      </c>
      <c r="K669" s="31">
        <f t="shared" si="64"/>
        <v>67.180000000000007</v>
      </c>
      <c r="L669" s="37">
        <f t="shared" si="61"/>
        <v>0</v>
      </c>
      <c r="M669" s="37"/>
      <c r="N669" s="37">
        <f t="shared" si="65"/>
        <v>0</v>
      </c>
    </row>
    <row r="670" spans="1:14" ht="19.5" thickBot="1" x14ac:dyDescent="0.35">
      <c r="A670" s="56" t="s">
        <v>73</v>
      </c>
      <c r="B670" s="57" t="s">
        <v>74</v>
      </c>
      <c r="C670" s="58">
        <v>150</v>
      </c>
      <c r="D670" s="44"/>
      <c r="E670" s="44"/>
      <c r="F670" s="30">
        <f t="shared" si="62"/>
        <v>0</v>
      </c>
      <c r="G670" s="11"/>
      <c r="H670" s="11"/>
      <c r="I670" s="11"/>
      <c r="J670" s="12">
        <f t="shared" si="63"/>
        <v>0</v>
      </c>
      <c r="K670" s="31">
        <f t="shared" si="64"/>
        <v>21.06</v>
      </c>
      <c r="L670" s="37">
        <f t="shared" si="61"/>
        <v>0</v>
      </c>
      <c r="M670" s="37"/>
      <c r="N670" s="37">
        <f t="shared" si="65"/>
        <v>0</v>
      </c>
    </row>
    <row r="671" spans="1:14" ht="19.5" thickBot="1" x14ac:dyDescent="0.35">
      <c r="A671" s="66" t="s">
        <v>75</v>
      </c>
      <c r="B671" s="67" t="s">
        <v>76</v>
      </c>
      <c r="C671" s="68">
        <v>120</v>
      </c>
      <c r="D671" s="44"/>
      <c r="E671" s="44"/>
      <c r="F671" s="30">
        <f t="shared" si="62"/>
        <v>0</v>
      </c>
      <c r="G671" s="11"/>
      <c r="H671" s="11"/>
      <c r="I671" s="11"/>
      <c r="J671" s="12">
        <f t="shared" si="63"/>
        <v>0</v>
      </c>
      <c r="K671" s="31">
        <f t="shared" si="64"/>
        <v>78.98</v>
      </c>
      <c r="L671" s="37">
        <f t="shared" si="61"/>
        <v>0</v>
      </c>
      <c r="M671" s="37"/>
      <c r="N671" s="37">
        <f t="shared" si="65"/>
        <v>0</v>
      </c>
    </row>
    <row r="672" spans="1:14" ht="19.5" thickBot="1" x14ac:dyDescent="0.35">
      <c r="A672" s="66" t="s">
        <v>77</v>
      </c>
      <c r="B672" s="67" t="s">
        <v>78</v>
      </c>
      <c r="C672" s="68">
        <v>60</v>
      </c>
      <c r="D672" s="44"/>
      <c r="E672" s="44"/>
      <c r="F672" s="30">
        <f t="shared" si="62"/>
        <v>0</v>
      </c>
      <c r="G672" s="11"/>
      <c r="H672" s="11"/>
      <c r="I672" s="11"/>
      <c r="J672" s="12">
        <f t="shared" si="63"/>
        <v>0</v>
      </c>
      <c r="K672" s="31">
        <f t="shared" si="64"/>
        <v>154.44</v>
      </c>
      <c r="L672" s="37">
        <f t="shared" si="61"/>
        <v>0</v>
      </c>
      <c r="M672" s="37"/>
      <c r="N672" s="37">
        <f t="shared" si="65"/>
        <v>0</v>
      </c>
    </row>
    <row r="673" spans="1:14" ht="19.5" thickBot="1" x14ac:dyDescent="0.35">
      <c r="A673" s="66" t="s">
        <v>79</v>
      </c>
      <c r="B673" s="67" t="s">
        <v>50</v>
      </c>
      <c r="C673" s="68">
        <v>30</v>
      </c>
      <c r="D673" s="44"/>
      <c r="E673" s="44"/>
      <c r="F673" s="30">
        <f t="shared" si="62"/>
        <v>0</v>
      </c>
      <c r="G673" s="11"/>
      <c r="H673" s="11"/>
      <c r="I673" s="11"/>
      <c r="J673" s="12">
        <f t="shared" si="63"/>
        <v>0</v>
      </c>
      <c r="K673" s="31">
        <f t="shared" si="64"/>
        <v>274.95</v>
      </c>
      <c r="L673" s="37">
        <f t="shared" si="61"/>
        <v>0</v>
      </c>
      <c r="M673" s="37"/>
      <c r="N673" s="37">
        <f t="shared" si="65"/>
        <v>0</v>
      </c>
    </row>
    <row r="674" spans="1:14" ht="19.5" thickBot="1" x14ac:dyDescent="0.35">
      <c r="A674" s="66" t="s">
        <v>80</v>
      </c>
      <c r="B674" s="67" t="s">
        <v>59</v>
      </c>
      <c r="C674" s="68">
        <v>12</v>
      </c>
      <c r="D674" s="44"/>
      <c r="E674" s="44"/>
      <c r="F674" s="30">
        <f t="shared" si="62"/>
        <v>0</v>
      </c>
      <c r="G674" s="11"/>
      <c r="H674" s="11"/>
      <c r="I674" s="11"/>
      <c r="J674" s="12">
        <f t="shared" si="63"/>
        <v>0</v>
      </c>
      <c r="K674" s="31">
        <f t="shared" si="64"/>
        <v>1023.75</v>
      </c>
      <c r="L674" s="37">
        <f t="shared" si="61"/>
        <v>0</v>
      </c>
      <c r="M674" s="37"/>
      <c r="N674" s="37">
        <f t="shared" si="65"/>
        <v>0</v>
      </c>
    </row>
    <row r="675" spans="1:14" ht="19.5" thickBot="1" x14ac:dyDescent="0.35">
      <c r="A675" s="76" t="s">
        <v>81</v>
      </c>
      <c r="B675" s="77" t="s">
        <v>82</v>
      </c>
      <c r="C675" s="78">
        <v>18</v>
      </c>
      <c r="D675" s="44"/>
      <c r="E675" s="44"/>
      <c r="F675" s="30">
        <f t="shared" si="62"/>
        <v>0</v>
      </c>
      <c r="G675" s="11"/>
      <c r="H675" s="11"/>
      <c r="I675" s="11"/>
      <c r="J675" s="12">
        <f t="shared" si="63"/>
        <v>0</v>
      </c>
      <c r="K675" s="31">
        <f t="shared" si="64"/>
        <v>558.67999999999995</v>
      </c>
      <c r="L675" s="37">
        <f t="shared" si="61"/>
        <v>0</v>
      </c>
      <c r="M675" s="37"/>
      <c r="N675" s="37">
        <f t="shared" si="65"/>
        <v>0</v>
      </c>
    </row>
    <row r="676" spans="1:14" ht="19.5" thickBot="1" x14ac:dyDescent="0.35">
      <c r="A676" s="76" t="s">
        <v>83</v>
      </c>
      <c r="B676" s="77" t="s">
        <v>59</v>
      </c>
      <c r="C676" s="78">
        <v>12</v>
      </c>
      <c r="D676" s="44"/>
      <c r="E676" s="44"/>
      <c r="F676" s="30">
        <f t="shared" si="62"/>
        <v>0</v>
      </c>
      <c r="G676" s="11"/>
      <c r="H676" s="11"/>
      <c r="I676" s="11"/>
      <c r="J676" s="12">
        <f t="shared" si="63"/>
        <v>0</v>
      </c>
      <c r="K676" s="31">
        <f t="shared" si="64"/>
        <v>1092.2</v>
      </c>
      <c r="L676" s="37">
        <f t="shared" si="61"/>
        <v>0</v>
      </c>
      <c r="M676" s="37"/>
      <c r="N676" s="37">
        <f t="shared" si="65"/>
        <v>0</v>
      </c>
    </row>
    <row r="677" spans="1:14" ht="19.5" thickBot="1" x14ac:dyDescent="0.35">
      <c r="A677" s="76" t="s">
        <v>84</v>
      </c>
      <c r="B677" s="77" t="s">
        <v>85</v>
      </c>
      <c r="C677" s="78">
        <v>4</v>
      </c>
      <c r="D677" s="44"/>
      <c r="E677" s="44"/>
      <c r="F677" s="30">
        <f t="shared" si="62"/>
        <v>0</v>
      </c>
      <c r="G677" s="11"/>
      <c r="H677" s="11"/>
      <c r="I677" s="11"/>
      <c r="J677" s="12">
        <f t="shared" si="63"/>
        <v>0</v>
      </c>
      <c r="K677" s="31">
        <f t="shared" si="64"/>
        <v>2670.53</v>
      </c>
      <c r="L677" s="37">
        <f t="shared" si="61"/>
        <v>0</v>
      </c>
      <c r="M677" s="37"/>
      <c r="N677" s="37">
        <f t="shared" si="65"/>
        <v>0</v>
      </c>
    </row>
    <row r="678" spans="1:14" ht="19.5" thickBot="1" x14ac:dyDescent="0.35">
      <c r="A678" s="86" t="s">
        <v>86</v>
      </c>
      <c r="B678" s="87" t="s">
        <v>87</v>
      </c>
      <c r="C678" s="88">
        <v>48</v>
      </c>
      <c r="D678" s="44"/>
      <c r="E678" s="44"/>
      <c r="F678" s="30">
        <f t="shared" si="62"/>
        <v>0</v>
      </c>
      <c r="G678" s="11"/>
      <c r="H678" s="11"/>
      <c r="I678" s="11"/>
      <c r="J678" s="12">
        <f t="shared" si="63"/>
        <v>0</v>
      </c>
      <c r="K678" s="31">
        <f t="shared" si="64"/>
        <v>46.8</v>
      </c>
      <c r="L678" s="37">
        <f t="shared" si="61"/>
        <v>0</v>
      </c>
      <c r="M678" s="37"/>
      <c r="N678" s="37">
        <f t="shared" si="65"/>
        <v>0</v>
      </c>
    </row>
    <row r="679" spans="1:14" ht="19.5" thickBot="1" x14ac:dyDescent="0.35">
      <c r="A679" s="86" t="s">
        <v>88</v>
      </c>
      <c r="B679" s="87" t="s">
        <v>87</v>
      </c>
      <c r="C679" s="88">
        <v>48</v>
      </c>
      <c r="D679" s="44"/>
      <c r="E679" s="44"/>
      <c r="F679" s="30">
        <f t="shared" si="62"/>
        <v>0</v>
      </c>
      <c r="G679" s="11"/>
      <c r="H679" s="11"/>
      <c r="I679" s="11"/>
      <c r="J679" s="12">
        <f t="shared" si="63"/>
        <v>0</v>
      </c>
      <c r="K679" s="31">
        <f t="shared" si="64"/>
        <v>46.8</v>
      </c>
      <c r="L679" s="37">
        <f t="shared" si="61"/>
        <v>0</v>
      </c>
      <c r="M679" s="37"/>
      <c r="N679" s="37">
        <f t="shared" si="65"/>
        <v>0</v>
      </c>
    </row>
    <row r="680" spans="1:14" x14ac:dyDescent="0.3">
      <c r="A680" s="96" t="s">
        <v>89</v>
      </c>
      <c r="B680" s="97">
        <v>25</v>
      </c>
      <c r="C680" s="97">
        <v>25</v>
      </c>
      <c r="D680" s="44"/>
      <c r="E680" s="44"/>
      <c r="F680" s="30">
        <f t="shared" si="62"/>
        <v>0</v>
      </c>
      <c r="G680" s="11"/>
      <c r="H680" s="11"/>
      <c r="I680" s="11"/>
      <c r="J680" s="12">
        <f t="shared" si="63"/>
        <v>0</v>
      </c>
      <c r="K680" s="31">
        <f t="shared" si="64"/>
        <v>111.25</v>
      </c>
      <c r="L680" s="37">
        <f t="shared" si="61"/>
        <v>0</v>
      </c>
      <c r="M680" s="37"/>
      <c r="N680" s="37">
        <f t="shared" si="65"/>
        <v>0</v>
      </c>
    </row>
    <row r="681" spans="1:14" x14ac:dyDescent="0.3">
      <c r="A681" s="105" t="s">
        <v>90</v>
      </c>
      <c r="B681" s="106">
        <v>10</v>
      </c>
      <c r="C681" s="106">
        <v>10</v>
      </c>
      <c r="D681" s="44"/>
      <c r="E681" s="44"/>
      <c r="F681" s="30">
        <f t="shared" si="62"/>
        <v>0</v>
      </c>
      <c r="G681" s="11"/>
      <c r="H681" s="11"/>
      <c r="I681" s="11"/>
      <c r="J681" s="12">
        <f t="shared" si="63"/>
        <v>0</v>
      </c>
      <c r="K681" s="31">
        <f t="shared" si="64"/>
        <v>1760</v>
      </c>
      <c r="L681" s="37">
        <f t="shared" si="61"/>
        <v>0</v>
      </c>
      <c r="M681" s="37"/>
      <c r="N681" s="37">
        <f t="shared" si="65"/>
        <v>0</v>
      </c>
    </row>
    <row r="682" spans="1:14" x14ac:dyDescent="0.3">
      <c r="A682" s="105" t="s">
        <v>91</v>
      </c>
      <c r="B682" s="106">
        <v>8</v>
      </c>
      <c r="C682" s="106">
        <v>8</v>
      </c>
      <c r="D682" s="44"/>
      <c r="E682" s="44"/>
      <c r="F682" s="30">
        <f t="shared" si="62"/>
        <v>0</v>
      </c>
      <c r="G682" s="11"/>
      <c r="H682" s="11"/>
      <c r="I682" s="11"/>
      <c r="J682" s="12">
        <f t="shared" si="63"/>
        <v>0</v>
      </c>
      <c r="K682" s="31">
        <f t="shared" si="64"/>
        <v>2365</v>
      </c>
      <c r="L682" s="37">
        <f t="shared" si="61"/>
        <v>0</v>
      </c>
      <c r="M682" s="37"/>
      <c r="N682" s="37">
        <f t="shared" si="65"/>
        <v>0</v>
      </c>
    </row>
    <row r="683" spans="1:14" x14ac:dyDescent="0.3">
      <c r="A683" s="105" t="s">
        <v>92</v>
      </c>
      <c r="B683" s="106">
        <v>8</v>
      </c>
      <c r="C683" s="106">
        <v>8</v>
      </c>
      <c r="D683" s="44"/>
      <c r="E683" s="44"/>
      <c r="F683" s="30">
        <f t="shared" si="62"/>
        <v>0</v>
      </c>
      <c r="G683" s="11"/>
      <c r="H683" s="11"/>
      <c r="I683" s="11"/>
      <c r="J683" s="12">
        <f t="shared" si="63"/>
        <v>0</v>
      </c>
      <c r="K683" s="31">
        <f t="shared" si="64"/>
        <v>2065</v>
      </c>
      <c r="L683" s="37">
        <f t="shared" si="61"/>
        <v>0</v>
      </c>
      <c r="M683" s="37"/>
      <c r="N683" s="37">
        <f t="shared" si="65"/>
        <v>0</v>
      </c>
    </row>
    <row r="684" spans="1:14" x14ac:dyDescent="0.3">
      <c r="A684" s="105" t="s">
        <v>93</v>
      </c>
      <c r="B684" s="106">
        <v>15</v>
      </c>
      <c r="C684" s="106">
        <v>15</v>
      </c>
      <c r="D684" s="44"/>
      <c r="E684" s="44"/>
      <c r="F684" s="30">
        <f t="shared" si="62"/>
        <v>0</v>
      </c>
      <c r="G684" s="11"/>
      <c r="H684" s="11"/>
      <c r="I684" s="11"/>
      <c r="J684" s="12">
        <f t="shared" si="63"/>
        <v>0</v>
      </c>
      <c r="K684" s="31">
        <f t="shared" si="64"/>
        <v>990</v>
      </c>
      <c r="L684" s="37">
        <f t="shared" si="61"/>
        <v>0</v>
      </c>
      <c r="M684" s="37"/>
      <c r="N684" s="37">
        <f t="shared" si="65"/>
        <v>0</v>
      </c>
    </row>
    <row r="685" spans="1:14" x14ac:dyDescent="0.3">
      <c r="A685" s="105" t="s">
        <v>94</v>
      </c>
      <c r="B685" s="106">
        <v>15</v>
      </c>
      <c r="C685" s="106">
        <v>15</v>
      </c>
      <c r="D685" s="44"/>
      <c r="E685" s="44"/>
      <c r="F685" s="30">
        <f t="shared" si="62"/>
        <v>0</v>
      </c>
      <c r="G685" s="11"/>
      <c r="H685" s="11"/>
      <c r="I685" s="11"/>
      <c r="J685" s="12">
        <f t="shared" si="63"/>
        <v>0</v>
      </c>
      <c r="K685" s="31">
        <f t="shared" si="64"/>
        <v>1025</v>
      </c>
      <c r="L685" s="37">
        <f t="shared" si="61"/>
        <v>0</v>
      </c>
      <c r="M685" s="37"/>
      <c r="N685" s="37">
        <f t="shared" si="65"/>
        <v>0</v>
      </c>
    </row>
    <row r="686" spans="1:14" x14ac:dyDescent="0.3">
      <c r="A686" s="105" t="s">
        <v>95</v>
      </c>
      <c r="B686" s="106">
        <v>10</v>
      </c>
      <c r="C686" s="106">
        <v>10</v>
      </c>
      <c r="D686" s="44"/>
      <c r="E686" s="44"/>
      <c r="F686" s="30">
        <f t="shared" si="62"/>
        <v>0</v>
      </c>
      <c r="G686" s="11"/>
      <c r="H686" s="11"/>
      <c r="I686" s="11"/>
      <c r="J686" s="12">
        <f t="shared" si="63"/>
        <v>0</v>
      </c>
      <c r="K686" s="31">
        <f t="shared" si="64"/>
        <v>1620</v>
      </c>
      <c r="L686" s="37">
        <f t="shared" si="61"/>
        <v>0</v>
      </c>
      <c r="M686" s="37"/>
      <c r="N686" s="37">
        <f t="shared" si="65"/>
        <v>0</v>
      </c>
    </row>
    <row r="687" spans="1:14" x14ac:dyDescent="0.3">
      <c r="A687" s="105" t="s">
        <v>96</v>
      </c>
      <c r="B687" s="106">
        <v>8</v>
      </c>
      <c r="C687" s="106">
        <v>8</v>
      </c>
      <c r="D687" s="44"/>
      <c r="E687" s="44"/>
      <c r="F687" s="30">
        <f t="shared" si="62"/>
        <v>0</v>
      </c>
      <c r="G687" s="11"/>
      <c r="H687" s="11"/>
      <c r="I687" s="11"/>
      <c r="J687" s="12">
        <f t="shared" si="63"/>
        <v>0</v>
      </c>
      <c r="K687" s="31">
        <f t="shared" si="64"/>
        <v>2130</v>
      </c>
      <c r="L687" s="37">
        <f t="shared" si="61"/>
        <v>0</v>
      </c>
      <c r="M687" s="37"/>
      <c r="N687" s="37">
        <f t="shared" si="65"/>
        <v>0</v>
      </c>
    </row>
    <row r="688" spans="1:14" x14ac:dyDescent="0.3">
      <c r="A688" s="105" t="s">
        <v>97</v>
      </c>
      <c r="B688" s="106">
        <v>15</v>
      </c>
      <c r="C688" s="106">
        <v>15</v>
      </c>
      <c r="D688" s="44"/>
      <c r="E688" s="44"/>
      <c r="F688" s="30">
        <f t="shared" si="62"/>
        <v>0</v>
      </c>
      <c r="G688" s="11"/>
      <c r="H688" s="11"/>
      <c r="I688" s="11"/>
      <c r="J688" s="12">
        <f t="shared" si="63"/>
        <v>0</v>
      </c>
      <c r="K688" s="31">
        <f t="shared" si="64"/>
        <v>880</v>
      </c>
      <c r="L688" s="37">
        <f t="shared" si="61"/>
        <v>0</v>
      </c>
      <c r="M688" s="37"/>
      <c r="N688" s="37">
        <f t="shared" si="65"/>
        <v>0</v>
      </c>
    </row>
    <row r="689" spans="1:14" x14ac:dyDescent="0.3">
      <c r="A689" s="105" t="s">
        <v>98</v>
      </c>
      <c r="B689" s="106">
        <v>15</v>
      </c>
      <c r="C689" s="106">
        <v>15</v>
      </c>
      <c r="D689" s="44"/>
      <c r="E689" s="44"/>
      <c r="F689" s="30">
        <f t="shared" si="62"/>
        <v>0</v>
      </c>
      <c r="G689" s="11"/>
      <c r="H689" s="11"/>
      <c r="I689" s="11"/>
      <c r="J689" s="12">
        <f t="shared" si="63"/>
        <v>0</v>
      </c>
      <c r="K689" s="31">
        <f t="shared" si="64"/>
        <v>915</v>
      </c>
      <c r="L689" s="37">
        <f t="shared" si="61"/>
        <v>0</v>
      </c>
      <c r="M689" s="37"/>
      <c r="N689" s="37">
        <f t="shared" si="65"/>
        <v>0</v>
      </c>
    </row>
    <row r="690" spans="1:14" x14ac:dyDescent="0.3">
      <c r="A690" s="105" t="s">
        <v>99</v>
      </c>
      <c r="B690" s="106">
        <v>3</v>
      </c>
      <c r="C690" s="106">
        <v>3</v>
      </c>
      <c r="D690" s="44"/>
      <c r="E690" s="44"/>
      <c r="F690" s="30">
        <f t="shared" si="62"/>
        <v>0</v>
      </c>
      <c r="G690" s="11"/>
      <c r="H690" s="11"/>
      <c r="I690" s="11"/>
      <c r="J690" s="12">
        <f t="shared" si="63"/>
        <v>0</v>
      </c>
      <c r="K690" s="31">
        <f t="shared" si="64"/>
        <v>1970</v>
      </c>
      <c r="L690" s="37">
        <f t="shared" si="61"/>
        <v>0</v>
      </c>
      <c r="M690" s="37"/>
      <c r="N690" s="37">
        <f t="shared" si="65"/>
        <v>0</v>
      </c>
    </row>
    <row r="691" spans="1:14" x14ac:dyDescent="0.3">
      <c r="A691" s="105" t="s">
        <v>100</v>
      </c>
      <c r="B691" s="106">
        <v>3</v>
      </c>
      <c r="C691" s="106">
        <v>3</v>
      </c>
      <c r="D691" s="44"/>
      <c r="E691" s="44"/>
      <c r="F691" s="30">
        <f t="shared" si="62"/>
        <v>0</v>
      </c>
      <c r="G691" s="11"/>
      <c r="H691" s="11"/>
      <c r="I691" s="11"/>
      <c r="J691" s="12">
        <f t="shared" si="63"/>
        <v>0</v>
      </c>
      <c r="K691" s="31">
        <f t="shared" si="64"/>
        <v>2035</v>
      </c>
      <c r="L691" s="37">
        <f t="shared" si="61"/>
        <v>0</v>
      </c>
      <c r="M691" s="37"/>
      <c r="N691" s="37">
        <f t="shared" si="65"/>
        <v>0</v>
      </c>
    </row>
    <row r="692" spans="1:14" x14ac:dyDescent="0.3">
      <c r="A692" s="105" t="s">
        <v>101</v>
      </c>
      <c r="B692" s="106">
        <v>8</v>
      </c>
      <c r="C692" s="106">
        <v>8</v>
      </c>
      <c r="D692" s="44"/>
      <c r="E692" s="44"/>
      <c r="F692" s="30">
        <f t="shared" si="62"/>
        <v>0</v>
      </c>
      <c r="G692" s="11"/>
      <c r="H692" s="11"/>
      <c r="I692" s="11"/>
      <c r="J692" s="12">
        <f t="shared" si="63"/>
        <v>0</v>
      </c>
      <c r="K692" s="31">
        <f t="shared" si="64"/>
        <v>2120</v>
      </c>
      <c r="L692" s="37">
        <f t="shared" si="61"/>
        <v>0</v>
      </c>
      <c r="M692" s="37"/>
      <c r="N692" s="37">
        <f t="shared" si="65"/>
        <v>0</v>
      </c>
    </row>
    <row r="693" spans="1:14" x14ac:dyDescent="0.3">
      <c r="A693" s="105" t="s">
        <v>102</v>
      </c>
      <c r="B693" s="106">
        <v>10</v>
      </c>
      <c r="C693" s="106">
        <v>10</v>
      </c>
      <c r="D693" s="44"/>
      <c r="E693" s="44"/>
      <c r="F693" s="30">
        <f t="shared" si="62"/>
        <v>0</v>
      </c>
      <c r="G693" s="11"/>
      <c r="H693" s="11"/>
      <c r="I693" s="11"/>
      <c r="J693" s="12">
        <f t="shared" si="63"/>
        <v>0</v>
      </c>
      <c r="K693" s="31">
        <f t="shared" si="64"/>
        <v>1980</v>
      </c>
      <c r="L693" s="37">
        <f t="shared" si="61"/>
        <v>0</v>
      </c>
      <c r="M693" s="37"/>
      <c r="N693" s="37">
        <f t="shared" si="65"/>
        <v>0</v>
      </c>
    </row>
    <row r="694" spans="1:14" x14ac:dyDescent="0.3">
      <c r="A694" s="105" t="s">
        <v>103</v>
      </c>
      <c r="B694" s="106">
        <v>12</v>
      </c>
      <c r="C694" s="106">
        <v>12</v>
      </c>
      <c r="D694" s="44"/>
      <c r="E694" s="44"/>
      <c r="F694" s="30">
        <f t="shared" si="62"/>
        <v>0</v>
      </c>
      <c r="G694" s="11"/>
      <c r="H694" s="11"/>
      <c r="I694" s="11"/>
      <c r="J694" s="12">
        <f t="shared" si="63"/>
        <v>0</v>
      </c>
      <c r="K694" s="31">
        <f t="shared" si="64"/>
        <v>875</v>
      </c>
      <c r="L694" s="37">
        <f t="shared" si="61"/>
        <v>0</v>
      </c>
      <c r="M694" s="37"/>
      <c r="N694" s="37">
        <f t="shared" si="65"/>
        <v>0</v>
      </c>
    </row>
    <row r="695" spans="1:14" ht="19.5" thickBot="1" x14ac:dyDescent="0.35">
      <c r="A695" s="105" t="s">
        <v>104</v>
      </c>
      <c r="B695" s="106">
        <v>3</v>
      </c>
      <c r="C695" s="106">
        <v>3</v>
      </c>
      <c r="D695" s="44"/>
      <c r="E695" s="44"/>
      <c r="F695" s="30">
        <f t="shared" si="62"/>
        <v>0</v>
      </c>
      <c r="G695" s="11"/>
      <c r="H695" s="11"/>
      <c r="I695" s="11"/>
      <c r="J695" s="12">
        <f t="shared" si="63"/>
        <v>0</v>
      </c>
      <c r="K695" s="31">
        <f t="shared" si="64"/>
        <v>2145</v>
      </c>
      <c r="L695" s="37">
        <f t="shared" si="61"/>
        <v>0</v>
      </c>
      <c r="M695" s="37"/>
      <c r="N695" s="37">
        <f t="shared" si="65"/>
        <v>0</v>
      </c>
    </row>
    <row r="696" spans="1:14" ht="19.5" thickBot="1" x14ac:dyDescent="0.35">
      <c r="A696" s="56" t="s">
        <v>105</v>
      </c>
      <c r="B696" s="57" t="s">
        <v>74</v>
      </c>
      <c r="C696" s="58">
        <v>150</v>
      </c>
      <c r="D696" s="44"/>
      <c r="E696" s="44"/>
      <c r="F696" s="30">
        <f t="shared" si="62"/>
        <v>0</v>
      </c>
      <c r="G696" s="11"/>
      <c r="H696" s="11"/>
      <c r="I696" s="11"/>
      <c r="J696" s="12">
        <f t="shared" si="63"/>
        <v>0</v>
      </c>
      <c r="K696" s="31">
        <f t="shared" si="64"/>
        <v>21.06</v>
      </c>
      <c r="L696" s="37">
        <f t="shared" si="61"/>
        <v>0</v>
      </c>
      <c r="M696" s="37"/>
      <c r="N696" s="37">
        <f t="shared" si="65"/>
        <v>0</v>
      </c>
    </row>
    <row r="697" spans="1:14" x14ac:dyDescent="0.3">
      <c r="A697" s="107"/>
      <c r="B697" s="108"/>
      <c r="C697" s="108"/>
      <c r="D697" s="11"/>
      <c r="E697" s="11"/>
      <c r="F697" s="30" t="e">
        <f t="shared" si="62"/>
        <v>#DIV/0!</v>
      </c>
      <c r="G697" s="11"/>
      <c r="H697" s="11"/>
      <c r="I697" s="11"/>
      <c r="J697" s="12">
        <f t="shared" si="63"/>
        <v>0</v>
      </c>
      <c r="K697" s="31">
        <f t="shared" si="64"/>
        <v>116.5</v>
      </c>
      <c r="L697" s="37">
        <f t="shared" si="61"/>
        <v>0</v>
      </c>
      <c r="M697" s="37"/>
      <c r="N697" s="37">
        <f t="shared" si="65"/>
        <v>0</v>
      </c>
    </row>
    <row r="698" spans="1:14" x14ac:dyDescent="0.3">
      <c r="A698" s="107"/>
      <c r="B698" s="108"/>
      <c r="C698" s="108"/>
      <c r="D698" s="11"/>
      <c r="E698" s="11"/>
      <c r="F698" s="30" t="e">
        <f t="shared" si="62"/>
        <v>#DIV/0!</v>
      </c>
      <c r="G698" s="11"/>
      <c r="H698" s="11"/>
      <c r="I698" s="11"/>
      <c r="J698" s="12">
        <f t="shared" si="63"/>
        <v>0</v>
      </c>
      <c r="K698" s="31">
        <f t="shared" si="64"/>
        <v>0</v>
      </c>
      <c r="L698" s="37">
        <f t="shared" si="61"/>
        <v>0</v>
      </c>
      <c r="M698" s="37"/>
      <c r="N698" s="37">
        <f t="shared" si="65"/>
        <v>0</v>
      </c>
    </row>
    <row r="699" spans="1:14" x14ac:dyDescent="0.3">
      <c r="A699" s="107"/>
      <c r="B699" s="108"/>
      <c r="C699" s="108"/>
      <c r="D699" s="11"/>
      <c r="E699" s="11"/>
      <c r="F699" s="30" t="e">
        <f t="shared" si="62"/>
        <v>#DIV/0!</v>
      </c>
      <c r="G699" s="11"/>
      <c r="H699" s="11"/>
      <c r="I699" s="11"/>
      <c r="J699" s="12">
        <f t="shared" si="63"/>
        <v>0</v>
      </c>
      <c r="K699" s="31">
        <f t="shared" si="64"/>
        <v>23</v>
      </c>
      <c r="L699" s="37">
        <f t="shared" si="61"/>
        <v>0</v>
      </c>
      <c r="M699" s="37"/>
      <c r="N699" s="37">
        <f t="shared" si="65"/>
        <v>0</v>
      </c>
    </row>
    <row r="700" spans="1:14" x14ac:dyDescent="0.3">
      <c r="A700" s="107"/>
      <c r="B700" s="108"/>
      <c r="C700" s="108"/>
      <c r="D700" s="11"/>
      <c r="E700" s="11"/>
      <c r="F700" s="30" t="e">
        <f t="shared" si="62"/>
        <v>#DIV/0!</v>
      </c>
      <c r="G700" s="11"/>
      <c r="H700" s="11"/>
      <c r="I700" s="11"/>
      <c r="J700" s="12">
        <f t="shared" si="63"/>
        <v>0</v>
      </c>
      <c r="K700" s="31">
        <f t="shared" si="64"/>
        <v>0</v>
      </c>
      <c r="L700" s="37">
        <f t="shared" si="61"/>
        <v>0</v>
      </c>
      <c r="M700" s="37"/>
      <c r="N700" s="37">
        <f t="shared" si="65"/>
        <v>0</v>
      </c>
    </row>
    <row r="701" spans="1:14" x14ac:dyDescent="0.3">
      <c r="A701" s="11"/>
      <c r="B701" s="10"/>
      <c r="C701" s="10"/>
      <c r="D701" s="11"/>
      <c r="E701" s="11"/>
      <c r="F701" s="30" t="e">
        <f t="shared" si="62"/>
        <v>#DIV/0!</v>
      </c>
      <c r="G701" s="11"/>
      <c r="H701" s="11"/>
      <c r="I701" s="11"/>
      <c r="J701" s="12">
        <f t="shared" si="63"/>
        <v>0</v>
      </c>
      <c r="K701" s="31">
        <f t="shared" si="64"/>
        <v>0</v>
      </c>
      <c r="L701" s="37">
        <f t="shared" si="61"/>
        <v>0</v>
      </c>
      <c r="M701" s="37"/>
      <c r="N701" s="37">
        <f t="shared" si="65"/>
        <v>0</v>
      </c>
    </row>
    <row r="702" spans="1:14" x14ac:dyDescent="0.3">
      <c r="A702" s="11"/>
      <c r="B702" s="10"/>
      <c r="C702" s="10"/>
      <c r="D702" s="11"/>
      <c r="E702" s="11"/>
      <c r="F702" s="30" t="e">
        <f t="shared" si="62"/>
        <v>#DIV/0!</v>
      </c>
      <c r="G702" s="11"/>
      <c r="H702" s="11"/>
      <c r="I702" s="11"/>
      <c r="J702" s="12">
        <f t="shared" si="63"/>
        <v>0</v>
      </c>
      <c r="K702" s="31">
        <f t="shared" si="64"/>
        <v>0</v>
      </c>
      <c r="L702" s="37">
        <f t="shared" si="61"/>
        <v>0</v>
      </c>
      <c r="M702" s="37"/>
      <c r="N702" s="37">
        <f t="shared" si="65"/>
        <v>0</v>
      </c>
    </row>
    <row r="703" spans="1:14" x14ac:dyDescent="0.3">
      <c r="A703" s="11"/>
      <c r="B703" s="10"/>
      <c r="C703" s="10"/>
      <c r="D703" s="11"/>
      <c r="E703" s="11"/>
      <c r="F703" s="30" t="e">
        <f t="shared" si="62"/>
        <v>#DIV/0!</v>
      </c>
      <c r="G703" s="11"/>
      <c r="H703" s="11"/>
      <c r="I703" s="11"/>
      <c r="J703" s="12">
        <f t="shared" si="63"/>
        <v>0</v>
      </c>
      <c r="K703" s="31">
        <f t="shared" si="64"/>
        <v>0</v>
      </c>
      <c r="L703" s="37">
        <f t="shared" si="61"/>
        <v>0</v>
      </c>
      <c r="M703" s="37"/>
      <c r="N703" s="37">
        <f t="shared" si="65"/>
        <v>0</v>
      </c>
    </row>
    <row r="704" spans="1:14" x14ac:dyDescent="0.3">
      <c r="A704" s="11" t="s">
        <v>33</v>
      </c>
      <c r="B704" s="11"/>
      <c r="C704" s="13"/>
      <c r="D704" s="111">
        <f t="shared" ref="D704:J704" si="66">SUM(D642:D703)</f>
        <v>0</v>
      </c>
      <c r="E704" s="111">
        <f t="shared" si="66"/>
        <v>0</v>
      </c>
      <c r="F704" s="111" t="e">
        <f t="shared" si="66"/>
        <v>#DIV/0!</v>
      </c>
      <c r="G704" s="111">
        <f t="shared" si="66"/>
        <v>0</v>
      </c>
      <c r="H704" s="111">
        <f t="shared" si="66"/>
        <v>0</v>
      </c>
      <c r="I704" s="111">
        <f t="shared" si="66"/>
        <v>0</v>
      </c>
      <c r="J704" s="12">
        <f t="shared" si="66"/>
        <v>0</v>
      </c>
      <c r="K704" s="111"/>
      <c r="L704" s="111">
        <f>SUM(L642:L703)</f>
        <v>0</v>
      </c>
      <c r="M704" s="111">
        <f>SUM(M642:M703)</f>
        <v>0</v>
      </c>
      <c r="N704" s="111">
        <f>SUM(N642:N703)</f>
        <v>0</v>
      </c>
    </row>
    <row r="705" spans="1:14" x14ac:dyDescent="0.3">
      <c r="A705" s="113"/>
      <c r="B705" s="114"/>
      <c r="C705" s="115"/>
      <c r="D705" s="116"/>
      <c r="E705" s="116"/>
      <c r="F705" s="7" t="s">
        <v>106</v>
      </c>
      <c r="G705" s="7" t="s">
        <v>123</v>
      </c>
      <c r="H705" s="7" t="s">
        <v>124</v>
      </c>
      <c r="I705" s="7" t="s">
        <v>125</v>
      </c>
      <c r="J705" s="7" t="s">
        <v>126</v>
      </c>
      <c r="K705" s="117"/>
      <c r="L705" s="117"/>
      <c r="M705" s="7" t="s">
        <v>107</v>
      </c>
      <c r="N705" s="118"/>
    </row>
    <row r="706" spans="1:14" ht="31.5" x14ac:dyDescent="0.5">
      <c r="A706" s="113"/>
      <c r="B706" s="114"/>
      <c r="C706" s="115"/>
      <c r="D706" s="116"/>
      <c r="E706" s="116"/>
      <c r="F706" s="121"/>
      <c r="G706" s="121"/>
      <c r="H706" s="121"/>
      <c r="I706" s="121"/>
      <c r="J706" s="121"/>
      <c r="K706" s="122"/>
      <c r="L706" s="121">
        <f>+F706-G706-H706-I706-J706</f>
        <v>0</v>
      </c>
      <c r="M706" s="123"/>
      <c r="N706" s="124"/>
    </row>
    <row r="707" spans="1:14" x14ac:dyDescent="0.3">
      <c r="A707" s="177" t="s">
        <v>109</v>
      </c>
      <c r="B707" s="178"/>
      <c r="C707" s="178"/>
      <c r="D707" s="178"/>
      <c r="E707" s="178"/>
      <c r="F707" s="178"/>
      <c r="G707" s="178"/>
      <c r="H707" s="178"/>
      <c r="I707" s="178"/>
      <c r="J707" s="179"/>
      <c r="K707" s="125"/>
      <c r="L707" s="12"/>
      <c r="M707" s="126"/>
      <c r="N707" s="127"/>
    </row>
    <row r="708" spans="1:14" x14ac:dyDescent="0.3">
      <c r="A708" s="180" t="s">
        <v>110</v>
      </c>
      <c r="B708" s="181"/>
      <c r="C708" s="181"/>
      <c r="D708" s="181"/>
      <c r="E708" s="181"/>
      <c r="F708" s="181"/>
      <c r="G708" s="181"/>
      <c r="H708" s="181"/>
      <c r="I708" s="181"/>
      <c r="J708" s="182"/>
      <c r="K708" s="129"/>
      <c r="L708" s="12"/>
      <c r="M708" s="126"/>
      <c r="N708" s="127"/>
    </row>
    <row r="709" spans="1:14" x14ac:dyDescent="0.3">
      <c r="A709" s="160" t="s">
        <v>111</v>
      </c>
      <c r="B709" s="161"/>
      <c r="C709" s="161"/>
      <c r="D709" s="161"/>
      <c r="E709" s="161"/>
      <c r="F709" s="161"/>
      <c r="G709" s="161"/>
      <c r="H709" s="161"/>
      <c r="I709" s="161"/>
      <c r="J709" s="162"/>
      <c r="K709" s="130"/>
      <c r="L709" s="12"/>
      <c r="M709" s="131" t="e">
        <f>+L709/L704%</f>
        <v>#DIV/0!</v>
      </c>
      <c r="N709" s="127"/>
    </row>
    <row r="710" spans="1:14" x14ac:dyDescent="0.3">
      <c r="A710" s="163" t="s">
        <v>112</v>
      </c>
      <c r="B710" s="164"/>
      <c r="C710" s="164"/>
      <c r="D710" s="164"/>
      <c r="E710" s="164"/>
      <c r="F710" s="164"/>
      <c r="G710" s="164"/>
      <c r="H710" s="164"/>
      <c r="I710" s="164"/>
      <c r="J710" s="165"/>
      <c r="K710" s="132"/>
      <c r="L710" s="12">
        <f>+E726</f>
        <v>0</v>
      </c>
      <c r="M710" s="126"/>
      <c r="N710" s="127"/>
    </row>
    <row r="711" spans="1:14" x14ac:dyDescent="0.3">
      <c r="A711" s="166" t="s">
        <v>113</v>
      </c>
      <c r="B711" s="167"/>
      <c r="C711" s="167"/>
      <c r="D711" s="167"/>
      <c r="E711" s="167"/>
      <c r="F711" s="167"/>
      <c r="G711" s="167"/>
      <c r="H711" s="167"/>
      <c r="I711" s="167"/>
      <c r="J711" s="168"/>
      <c r="K711" s="134"/>
      <c r="L711" s="12">
        <f>+M726</f>
        <v>0</v>
      </c>
      <c r="M711" s="126"/>
      <c r="N711" s="127"/>
    </row>
    <row r="712" spans="1:14" x14ac:dyDescent="0.3">
      <c r="A712" s="169"/>
      <c r="B712" s="170"/>
      <c r="C712" s="170"/>
      <c r="D712" s="170"/>
      <c r="E712" s="170"/>
      <c r="F712" s="170"/>
      <c r="G712" s="170"/>
      <c r="H712" s="170"/>
      <c r="I712" s="170"/>
      <c r="J712" s="171"/>
      <c r="K712" s="128"/>
      <c r="L712" s="126"/>
      <c r="M712" s="126"/>
      <c r="N712" s="127"/>
    </row>
    <row r="713" spans="1:14" x14ac:dyDescent="0.3">
      <c r="A713" s="169"/>
      <c r="B713" s="170"/>
      <c r="C713" s="170"/>
      <c r="D713" s="170"/>
      <c r="E713" s="170"/>
      <c r="F713" s="170"/>
      <c r="G713" s="170"/>
      <c r="H713" s="170"/>
      <c r="I713" s="170"/>
      <c r="J713" s="171"/>
      <c r="K713" s="128"/>
      <c r="L713" s="126"/>
      <c r="M713" s="126"/>
      <c r="N713" s="127"/>
    </row>
    <row r="714" spans="1:14" x14ac:dyDescent="0.3">
      <c r="A714" s="169" t="s">
        <v>114</v>
      </c>
      <c r="B714" s="170"/>
      <c r="C714" s="170"/>
      <c r="D714" s="170"/>
      <c r="E714" s="170"/>
      <c r="F714" s="170"/>
      <c r="G714" s="170"/>
      <c r="H714" s="170"/>
      <c r="I714" s="170"/>
      <c r="J714" s="171"/>
      <c r="K714" s="136"/>
      <c r="L714" s="111">
        <f>+L704-L707-L708-L709-L710+L711-L712-L713</f>
        <v>0</v>
      </c>
      <c r="M714" s="126"/>
      <c r="N714" s="127"/>
    </row>
    <row r="715" spans="1:14" ht="19.5" thickBot="1" x14ac:dyDescent="0.35">
      <c r="M715" s="138">
        <f>+L715-L714</f>
        <v>0</v>
      </c>
    </row>
    <row r="716" spans="1:14" ht="19.5" thickBot="1" x14ac:dyDescent="0.35">
      <c r="A716" s="157" t="s">
        <v>115</v>
      </c>
      <c r="B716" s="158"/>
      <c r="C716" s="158"/>
      <c r="D716" s="158"/>
      <c r="E716" s="158"/>
      <c r="F716" s="159"/>
      <c r="G716" s="127"/>
      <c r="H716" s="157" t="s">
        <v>116</v>
      </c>
      <c r="I716" s="158"/>
      <c r="J716" s="159"/>
      <c r="K716" s="157" t="s">
        <v>117</v>
      </c>
      <c r="L716" s="158"/>
      <c r="M716" s="159"/>
      <c r="N716" s="139"/>
    </row>
    <row r="717" spans="1:14" ht="19.5" thickBot="1" x14ac:dyDescent="0.35">
      <c r="A717" s="140" t="s">
        <v>118</v>
      </c>
      <c r="B717" s="157" t="s">
        <v>119</v>
      </c>
      <c r="C717" s="159"/>
      <c r="D717" s="140" t="s">
        <v>120</v>
      </c>
      <c r="E717" s="157" t="s">
        <v>22</v>
      </c>
      <c r="F717" s="159"/>
      <c r="G717" s="127"/>
      <c r="H717" s="157" t="s">
        <v>119</v>
      </c>
      <c r="I717" s="159"/>
      <c r="J717" s="140" t="s">
        <v>22</v>
      </c>
      <c r="K717" s="157" t="s">
        <v>119</v>
      </c>
      <c r="L717" s="159"/>
      <c r="M717" s="140" t="s">
        <v>22</v>
      </c>
      <c r="N717" s="139"/>
    </row>
    <row r="718" spans="1:14" ht="19.5" thickBot="1" x14ac:dyDescent="0.35">
      <c r="A718" s="141"/>
      <c r="B718" s="153"/>
      <c r="C718" s="154"/>
      <c r="D718" s="141"/>
      <c r="E718" s="155"/>
      <c r="F718" s="156"/>
      <c r="G718" s="127"/>
      <c r="H718" s="153"/>
      <c r="I718" s="154"/>
      <c r="J718" s="142"/>
      <c r="K718" s="153"/>
      <c r="L718" s="154"/>
      <c r="M718" s="143"/>
      <c r="N718" s="144"/>
    </row>
    <row r="719" spans="1:14" ht="19.5" thickBot="1" x14ac:dyDescent="0.35">
      <c r="A719" s="141"/>
      <c r="B719" s="153"/>
      <c r="C719" s="154"/>
      <c r="D719" s="141"/>
      <c r="E719" s="155"/>
      <c r="F719" s="156"/>
      <c r="G719" s="127"/>
      <c r="H719" s="153"/>
      <c r="I719" s="154"/>
      <c r="J719" s="142"/>
      <c r="K719" s="153"/>
      <c r="L719" s="154"/>
      <c r="M719" s="143"/>
      <c r="N719" s="144"/>
    </row>
    <row r="720" spans="1:14" ht="19.5" thickBot="1" x14ac:dyDescent="0.35">
      <c r="A720" s="141"/>
      <c r="B720" s="153"/>
      <c r="C720" s="154"/>
      <c r="D720" s="141"/>
      <c r="E720" s="155"/>
      <c r="F720" s="156"/>
      <c r="G720" s="127"/>
      <c r="H720" s="153"/>
      <c r="I720" s="154"/>
      <c r="J720" s="142"/>
      <c r="K720" s="153"/>
      <c r="L720" s="154"/>
      <c r="M720" s="143"/>
      <c r="N720" s="144"/>
    </row>
    <row r="721" spans="1:14" ht="19.5" thickBot="1" x14ac:dyDescent="0.35">
      <c r="A721" s="141"/>
      <c r="B721" s="153"/>
      <c r="C721" s="154"/>
      <c r="D721" s="141"/>
      <c r="E721" s="155"/>
      <c r="F721" s="156"/>
      <c r="G721" s="127"/>
      <c r="H721" s="153"/>
      <c r="I721" s="154"/>
      <c r="J721" s="142"/>
      <c r="K721" s="153"/>
      <c r="L721" s="154"/>
      <c r="M721" s="143"/>
      <c r="N721" s="144"/>
    </row>
    <row r="722" spans="1:14" ht="19.5" thickBot="1" x14ac:dyDescent="0.35">
      <c r="A722" s="141"/>
      <c r="B722" s="153"/>
      <c r="C722" s="154"/>
      <c r="D722" s="141"/>
      <c r="E722" s="155"/>
      <c r="F722" s="156"/>
      <c r="G722" s="127"/>
      <c r="H722" s="153"/>
      <c r="I722" s="154"/>
      <c r="J722" s="142"/>
      <c r="K722" s="153"/>
      <c r="L722" s="154"/>
      <c r="M722" s="143"/>
      <c r="N722" s="144"/>
    </row>
    <row r="723" spans="1:14" ht="19.5" thickBot="1" x14ac:dyDescent="0.35">
      <c r="A723" s="141"/>
      <c r="B723" s="153"/>
      <c r="C723" s="154"/>
      <c r="D723" s="141"/>
      <c r="E723" s="155"/>
      <c r="F723" s="156"/>
      <c r="G723" s="127"/>
      <c r="H723" s="153"/>
      <c r="I723" s="154"/>
      <c r="J723" s="142"/>
      <c r="K723" s="153"/>
      <c r="L723" s="154"/>
      <c r="M723" s="143"/>
      <c r="N723" s="144"/>
    </row>
    <row r="724" spans="1:14" ht="19.5" thickBot="1" x14ac:dyDescent="0.35">
      <c r="A724" s="141"/>
      <c r="B724" s="153"/>
      <c r="C724" s="154"/>
      <c r="D724" s="141"/>
      <c r="E724" s="155"/>
      <c r="F724" s="156"/>
      <c r="G724" s="127"/>
      <c r="H724" s="153"/>
      <c r="I724" s="154"/>
      <c r="J724" s="142"/>
      <c r="K724" s="153"/>
      <c r="L724" s="154"/>
      <c r="M724" s="143"/>
      <c r="N724" s="144"/>
    </row>
    <row r="725" spans="1:14" ht="19.5" thickBot="1" x14ac:dyDescent="0.35">
      <c r="A725" s="141"/>
      <c r="B725" s="153"/>
      <c r="C725" s="154"/>
      <c r="D725" s="141"/>
      <c r="E725" s="155"/>
      <c r="F725" s="156"/>
      <c r="G725" s="127"/>
      <c r="H725" s="153"/>
      <c r="I725" s="154"/>
      <c r="J725" s="142"/>
      <c r="K725" s="153"/>
      <c r="L725" s="154"/>
      <c r="M725" s="143"/>
      <c r="N725" s="144"/>
    </row>
    <row r="726" spans="1:14" ht="19.5" thickBot="1" x14ac:dyDescent="0.35">
      <c r="A726" s="141" t="s">
        <v>121</v>
      </c>
      <c r="B726" s="153"/>
      <c r="C726" s="154"/>
      <c r="D726" s="141"/>
      <c r="E726" s="155">
        <f>SUM(E718:F725)</f>
        <v>0</v>
      </c>
      <c r="F726" s="156"/>
      <c r="G726" s="127"/>
      <c r="H726" s="153" t="s">
        <v>121</v>
      </c>
      <c r="I726" s="154"/>
      <c r="J726" s="140">
        <f>SUM(J718:J725)</f>
        <v>0</v>
      </c>
      <c r="K726" s="153" t="s">
        <v>121</v>
      </c>
      <c r="L726" s="154"/>
      <c r="M726" s="145">
        <f>SUM(M718:M725)</f>
        <v>0</v>
      </c>
      <c r="N726" s="139"/>
    </row>
    <row r="729" spans="1:14" x14ac:dyDescent="0.3">
      <c r="A729" s="172" t="s">
        <v>0</v>
      </c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"/>
      <c r="N729" s="2"/>
    </row>
    <row r="730" spans="1:14" x14ac:dyDescent="0.3">
      <c r="A730" s="1" t="s">
        <v>1</v>
      </c>
      <c r="B730" s="2" t="s">
        <v>133</v>
      </c>
      <c r="J730" s="1" t="s">
        <v>3</v>
      </c>
      <c r="K730" s="173">
        <f>+K639</f>
        <v>0</v>
      </c>
      <c r="L730" s="173"/>
      <c r="M730" s="173"/>
      <c r="N730" s="6"/>
    </row>
    <row r="731" spans="1:14" x14ac:dyDescent="0.3">
      <c r="A731" s="174"/>
      <c r="B731" s="175"/>
      <c r="C731" s="176"/>
      <c r="D731" s="169" t="s">
        <v>6</v>
      </c>
      <c r="E731" s="170"/>
      <c r="F731" s="171"/>
      <c r="G731" s="7" t="s">
        <v>7</v>
      </c>
      <c r="H731" s="7" t="s">
        <v>7</v>
      </c>
      <c r="I731" s="7" t="s">
        <v>8</v>
      </c>
      <c r="J731" s="8" t="s">
        <v>9</v>
      </c>
      <c r="K731" s="7" t="s">
        <v>10</v>
      </c>
      <c r="L731" s="9"/>
      <c r="M731" s="7" t="s">
        <v>11</v>
      </c>
      <c r="N731" s="7" t="s">
        <v>12</v>
      </c>
    </row>
    <row r="732" spans="1:14" x14ac:dyDescent="0.3">
      <c r="A732" s="12" t="s">
        <v>16</v>
      </c>
      <c r="B732" s="7" t="s">
        <v>17</v>
      </c>
      <c r="C732" s="13" t="s">
        <v>18</v>
      </c>
      <c r="D732" s="7">
        <v>1</v>
      </c>
      <c r="E732" s="7">
        <v>2</v>
      </c>
      <c r="F732" s="14" t="s">
        <v>19</v>
      </c>
      <c r="G732" s="7" t="s">
        <v>20</v>
      </c>
      <c r="H732" s="7" t="s">
        <v>20</v>
      </c>
      <c r="I732" s="7"/>
      <c r="J732" s="7" t="s">
        <v>20</v>
      </c>
      <c r="K732" s="7" t="s">
        <v>21</v>
      </c>
      <c r="L732" s="7" t="s">
        <v>22</v>
      </c>
      <c r="M732" s="7" t="s">
        <v>23</v>
      </c>
      <c r="N732" s="7" t="s">
        <v>22</v>
      </c>
    </row>
    <row r="733" spans="1:14" x14ac:dyDescent="0.3">
      <c r="A733" s="16" t="s">
        <v>35</v>
      </c>
      <c r="B733" s="17" t="s">
        <v>36</v>
      </c>
      <c r="C733" s="17">
        <v>72</v>
      </c>
      <c r="D733" s="29"/>
      <c r="E733" s="29"/>
      <c r="F733" s="30">
        <f>+(E733+D733)/C733</f>
        <v>0</v>
      </c>
      <c r="G733" s="32"/>
      <c r="H733" s="32"/>
      <c r="I733" s="32"/>
      <c r="J733" s="34">
        <f>+D733+E733-G733-H733-I733</f>
        <v>0</v>
      </c>
      <c r="K733" s="31">
        <f>+K642</f>
        <v>381.13</v>
      </c>
      <c r="L733" s="24">
        <f t="shared" ref="L733:L794" si="67">+J733*K733</f>
        <v>0</v>
      </c>
      <c r="M733" s="24"/>
      <c r="N733" s="24">
        <f>+K733*I733</f>
        <v>0</v>
      </c>
    </row>
    <row r="734" spans="1:14" x14ac:dyDescent="0.3">
      <c r="A734" s="16" t="s">
        <v>37</v>
      </c>
      <c r="B734" s="17" t="s">
        <v>38</v>
      </c>
      <c r="C734" s="17">
        <v>36</v>
      </c>
      <c r="D734" s="29"/>
      <c r="E734" s="29"/>
      <c r="F734" s="30">
        <f t="shared" ref="F734:F794" si="68">+(E734+D734)/C734</f>
        <v>0</v>
      </c>
      <c r="G734" s="32"/>
      <c r="H734" s="32"/>
      <c r="I734" s="32"/>
      <c r="J734" s="34">
        <f t="shared" ref="J734:J794" si="69">+D734+E734-G734-H734-I734</f>
        <v>0</v>
      </c>
      <c r="K734" s="31">
        <f t="shared" ref="K734:K794" si="70">+K643</f>
        <v>741.2</v>
      </c>
      <c r="L734" s="24">
        <f t="shared" si="67"/>
        <v>0</v>
      </c>
      <c r="M734" s="24"/>
      <c r="N734" s="24">
        <f t="shared" ref="N734:N794" si="71">+K734*I734</f>
        <v>0</v>
      </c>
    </row>
    <row r="735" spans="1:14" x14ac:dyDescent="0.3">
      <c r="A735" s="16" t="s">
        <v>39</v>
      </c>
      <c r="B735" s="17" t="s">
        <v>40</v>
      </c>
      <c r="C735" s="17">
        <v>18</v>
      </c>
      <c r="D735" s="29"/>
      <c r="E735" s="29"/>
      <c r="F735" s="30">
        <f t="shared" si="68"/>
        <v>0</v>
      </c>
      <c r="G735" s="32"/>
      <c r="H735" s="32"/>
      <c r="I735" s="32"/>
      <c r="J735" s="12">
        <f t="shared" si="69"/>
        <v>0</v>
      </c>
      <c r="K735" s="31">
        <f t="shared" si="70"/>
        <v>1263.5999999999999</v>
      </c>
      <c r="L735" s="37">
        <f t="shared" si="67"/>
        <v>0</v>
      </c>
      <c r="M735" s="37"/>
      <c r="N735" s="37">
        <f t="shared" si="71"/>
        <v>0</v>
      </c>
    </row>
    <row r="736" spans="1:14" x14ac:dyDescent="0.3">
      <c r="A736" s="16" t="s">
        <v>41</v>
      </c>
      <c r="B736" s="17" t="s">
        <v>42</v>
      </c>
      <c r="C736" s="17">
        <v>10</v>
      </c>
      <c r="D736" s="29"/>
      <c r="E736" s="29"/>
      <c r="F736" s="30">
        <f t="shared" si="68"/>
        <v>0</v>
      </c>
      <c r="G736" s="32"/>
      <c r="H736" s="32"/>
      <c r="I736" s="32"/>
      <c r="J736" s="34">
        <f t="shared" si="69"/>
        <v>0</v>
      </c>
      <c r="K736" s="31">
        <f t="shared" si="70"/>
        <v>2059.1999999999998</v>
      </c>
      <c r="L736" s="24">
        <f t="shared" si="67"/>
        <v>0</v>
      </c>
      <c r="M736" s="24"/>
      <c r="N736" s="24">
        <f t="shared" si="71"/>
        <v>0</v>
      </c>
    </row>
    <row r="737" spans="1:14" x14ac:dyDescent="0.3">
      <c r="A737" s="16" t="s">
        <v>43</v>
      </c>
      <c r="B737" s="17" t="s">
        <v>36</v>
      </c>
      <c r="C737" s="17">
        <v>72</v>
      </c>
      <c r="D737" s="29"/>
      <c r="E737" s="29"/>
      <c r="F737" s="30">
        <f t="shared" si="68"/>
        <v>0</v>
      </c>
      <c r="G737" s="32"/>
      <c r="H737" s="32"/>
      <c r="I737" s="32"/>
      <c r="J737" s="34">
        <f t="shared" si="69"/>
        <v>0</v>
      </c>
      <c r="K737" s="31">
        <f t="shared" si="70"/>
        <v>409.5</v>
      </c>
      <c r="L737" s="24">
        <f t="shared" si="67"/>
        <v>0</v>
      </c>
      <c r="M737" s="24"/>
      <c r="N737" s="24">
        <f t="shared" si="71"/>
        <v>0</v>
      </c>
    </row>
    <row r="738" spans="1:14" x14ac:dyDescent="0.3">
      <c r="A738" s="16" t="s">
        <v>44</v>
      </c>
      <c r="B738" s="17" t="s">
        <v>38</v>
      </c>
      <c r="C738" s="17">
        <v>36</v>
      </c>
      <c r="D738" s="29"/>
      <c r="E738" s="29"/>
      <c r="F738" s="30">
        <f t="shared" si="68"/>
        <v>0</v>
      </c>
      <c r="G738" s="32"/>
      <c r="H738" s="32"/>
      <c r="I738" s="32"/>
      <c r="J738" s="34">
        <f t="shared" si="69"/>
        <v>0</v>
      </c>
      <c r="K738" s="31">
        <f t="shared" si="70"/>
        <v>803.79</v>
      </c>
      <c r="L738" s="24">
        <f t="shared" si="67"/>
        <v>0</v>
      </c>
      <c r="M738" s="24"/>
      <c r="N738" s="24">
        <f t="shared" si="71"/>
        <v>0</v>
      </c>
    </row>
    <row r="739" spans="1:14" x14ac:dyDescent="0.3">
      <c r="A739" s="16" t="s">
        <v>45</v>
      </c>
      <c r="B739" s="17" t="s">
        <v>36</v>
      </c>
      <c r="C739" s="17">
        <v>72</v>
      </c>
      <c r="D739" s="29"/>
      <c r="E739" s="29"/>
      <c r="F739" s="30">
        <f t="shared" si="68"/>
        <v>0</v>
      </c>
      <c r="G739" s="32"/>
      <c r="H739" s="32"/>
      <c r="I739" s="32"/>
      <c r="J739" s="34">
        <f t="shared" si="69"/>
        <v>0</v>
      </c>
      <c r="K739" s="31">
        <f t="shared" si="70"/>
        <v>409.5</v>
      </c>
      <c r="L739" s="24">
        <f t="shared" si="67"/>
        <v>0</v>
      </c>
      <c r="M739" s="24"/>
      <c r="N739" s="24">
        <f t="shared" si="71"/>
        <v>0</v>
      </c>
    </row>
    <row r="740" spans="1:14" x14ac:dyDescent="0.3">
      <c r="A740" s="16" t="s">
        <v>46</v>
      </c>
      <c r="B740" s="17" t="s">
        <v>38</v>
      </c>
      <c r="C740" s="17">
        <v>36</v>
      </c>
      <c r="D740" s="29"/>
      <c r="E740" s="29"/>
      <c r="F740" s="30">
        <f t="shared" si="68"/>
        <v>0</v>
      </c>
      <c r="G740" s="32"/>
      <c r="H740" s="32"/>
      <c r="I740" s="32"/>
      <c r="J740" s="34">
        <f t="shared" si="69"/>
        <v>0</v>
      </c>
      <c r="K740" s="31">
        <f t="shared" si="70"/>
        <v>803.79</v>
      </c>
      <c r="L740" s="24">
        <f t="shared" si="67"/>
        <v>0</v>
      </c>
      <c r="M740" s="24"/>
      <c r="N740" s="24">
        <f t="shared" si="71"/>
        <v>0</v>
      </c>
    </row>
    <row r="741" spans="1:14" x14ac:dyDescent="0.3">
      <c r="A741" s="16" t="s">
        <v>47</v>
      </c>
      <c r="B741" s="17" t="s">
        <v>48</v>
      </c>
      <c r="C741" s="17">
        <v>8</v>
      </c>
      <c r="D741" s="29"/>
      <c r="E741" s="29"/>
      <c r="F741" s="30">
        <f t="shared" si="68"/>
        <v>0</v>
      </c>
      <c r="G741" s="32"/>
      <c r="H741" s="32"/>
      <c r="I741" s="32"/>
      <c r="J741" s="34">
        <f t="shared" si="69"/>
        <v>0</v>
      </c>
      <c r="K741" s="31">
        <f t="shared" si="70"/>
        <v>2767.05</v>
      </c>
      <c r="L741" s="24">
        <f t="shared" si="67"/>
        <v>0</v>
      </c>
      <c r="M741" s="24"/>
      <c r="N741" s="24">
        <f t="shared" si="71"/>
        <v>0</v>
      </c>
    </row>
    <row r="742" spans="1:14" x14ac:dyDescent="0.3">
      <c r="A742" s="35" t="s">
        <v>49</v>
      </c>
      <c r="B742" s="17" t="s">
        <v>50</v>
      </c>
      <c r="C742" s="38">
        <v>72</v>
      </c>
      <c r="D742" s="29"/>
      <c r="E742" s="29"/>
      <c r="F742" s="30">
        <f t="shared" si="68"/>
        <v>0</v>
      </c>
      <c r="G742" s="32"/>
      <c r="H742" s="32"/>
      <c r="I742" s="32"/>
      <c r="J742" s="12">
        <f t="shared" si="69"/>
        <v>0</v>
      </c>
      <c r="K742" s="31">
        <f t="shared" si="70"/>
        <v>444.6</v>
      </c>
      <c r="L742" s="37">
        <f t="shared" si="67"/>
        <v>0</v>
      </c>
      <c r="M742" s="37"/>
      <c r="N742" s="37">
        <f t="shared" si="71"/>
        <v>0</v>
      </c>
    </row>
    <row r="743" spans="1:14" x14ac:dyDescent="0.3">
      <c r="A743" s="16" t="s">
        <v>51</v>
      </c>
      <c r="B743" s="17" t="s">
        <v>52</v>
      </c>
      <c r="C743" s="17">
        <v>36</v>
      </c>
      <c r="D743" s="29"/>
      <c r="E743" s="29"/>
      <c r="F743" s="30">
        <f t="shared" si="68"/>
        <v>0</v>
      </c>
      <c r="G743" s="32"/>
      <c r="H743" s="32"/>
      <c r="I743" s="32"/>
      <c r="J743" s="34">
        <f t="shared" si="69"/>
        <v>0</v>
      </c>
      <c r="K743" s="31">
        <f t="shared" si="70"/>
        <v>868.73</v>
      </c>
      <c r="L743" s="24">
        <f t="shared" si="67"/>
        <v>0</v>
      </c>
      <c r="M743" s="24"/>
      <c r="N743" s="24">
        <f t="shared" si="71"/>
        <v>0</v>
      </c>
    </row>
    <row r="744" spans="1:14" x14ac:dyDescent="0.3">
      <c r="A744" s="16" t="s">
        <v>53</v>
      </c>
      <c r="B744" s="17" t="s">
        <v>48</v>
      </c>
      <c r="C744" s="17">
        <v>8</v>
      </c>
      <c r="D744" s="29"/>
      <c r="E744" s="29"/>
      <c r="F744" s="30">
        <f t="shared" si="68"/>
        <v>0</v>
      </c>
      <c r="G744" s="32"/>
      <c r="H744" s="32"/>
      <c r="I744" s="32"/>
      <c r="J744" s="34">
        <f t="shared" si="69"/>
        <v>0</v>
      </c>
      <c r="K744" s="31">
        <f t="shared" si="70"/>
        <v>2416.0500000000002</v>
      </c>
      <c r="L744" s="24">
        <f t="shared" si="67"/>
        <v>0</v>
      </c>
      <c r="M744" s="24"/>
      <c r="N744" s="24">
        <f t="shared" si="71"/>
        <v>0</v>
      </c>
    </row>
    <row r="745" spans="1:14" x14ac:dyDescent="0.3">
      <c r="A745" s="16" t="s">
        <v>54</v>
      </c>
      <c r="B745" s="17" t="s">
        <v>50</v>
      </c>
      <c r="C745" s="17">
        <v>72</v>
      </c>
      <c r="D745" s="29"/>
      <c r="E745" s="29"/>
      <c r="F745" s="30">
        <f t="shared" si="68"/>
        <v>0</v>
      </c>
      <c r="G745" s="32"/>
      <c r="H745" s="32"/>
      <c r="I745" s="32"/>
      <c r="J745" s="34">
        <f t="shared" si="69"/>
        <v>0</v>
      </c>
      <c r="K745" s="31">
        <f t="shared" si="70"/>
        <v>377.33</v>
      </c>
      <c r="L745" s="24">
        <f t="shared" si="67"/>
        <v>0</v>
      </c>
      <c r="M745" s="24"/>
      <c r="N745" s="24">
        <f t="shared" si="71"/>
        <v>0</v>
      </c>
    </row>
    <row r="746" spans="1:14" x14ac:dyDescent="0.3">
      <c r="A746" s="16" t="s">
        <v>55</v>
      </c>
      <c r="B746" s="17" t="s">
        <v>56</v>
      </c>
      <c r="C746" s="17">
        <v>15</v>
      </c>
      <c r="D746" s="44"/>
      <c r="E746" s="44"/>
      <c r="F746" s="30">
        <f t="shared" si="68"/>
        <v>0</v>
      </c>
      <c r="G746" s="11"/>
      <c r="H746" s="11"/>
      <c r="I746" s="11"/>
      <c r="J746" s="12">
        <f t="shared" si="69"/>
        <v>0</v>
      </c>
      <c r="K746" s="45">
        <f t="shared" si="70"/>
        <v>1158.3</v>
      </c>
      <c r="L746" s="37">
        <f t="shared" si="67"/>
        <v>0</v>
      </c>
      <c r="M746" s="37"/>
      <c r="N746" s="37">
        <f t="shared" si="71"/>
        <v>0</v>
      </c>
    </row>
    <row r="747" spans="1:14" x14ac:dyDescent="0.3">
      <c r="A747" s="16" t="s">
        <v>57</v>
      </c>
      <c r="B747" s="17" t="s">
        <v>50</v>
      </c>
      <c r="C747" s="17">
        <v>72</v>
      </c>
      <c r="D747" s="29"/>
      <c r="E747" s="29"/>
      <c r="F747" s="30">
        <f t="shared" si="68"/>
        <v>0</v>
      </c>
      <c r="G747" s="32"/>
      <c r="H747" s="32"/>
      <c r="I747" s="32"/>
      <c r="J747" s="34">
        <f t="shared" si="69"/>
        <v>0</v>
      </c>
      <c r="K747" s="31">
        <f t="shared" si="70"/>
        <v>424.13</v>
      </c>
      <c r="L747" s="24">
        <f t="shared" si="67"/>
        <v>0</v>
      </c>
      <c r="M747" s="24"/>
      <c r="N747" s="24">
        <f t="shared" si="71"/>
        <v>0</v>
      </c>
    </row>
    <row r="748" spans="1:14" x14ac:dyDescent="0.3">
      <c r="A748" s="16" t="s">
        <v>58</v>
      </c>
      <c r="B748" s="17" t="s">
        <v>59</v>
      </c>
      <c r="C748" s="17">
        <v>15</v>
      </c>
      <c r="D748" s="29"/>
      <c r="E748" s="29"/>
      <c r="F748" s="30">
        <f t="shared" si="68"/>
        <v>0</v>
      </c>
      <c r="G748" s="32"/>
      <c r="H748" s="32"/>
      <c r="I748" s="32"/>
      <c r="J748" s="34">
        <f t="shared" si="69"/>
        <v>0</v>
      </c>
      <c r="K748" s="31">
        <f t="shared" si="70"/>
        <v>1199.25</v>
      </c>
      <c r="L748" s="24">
        <f t="shared" si="67"/>
        <v>0</v>
      </c>
      <c r="M748" s="24"/>
      <c r="N748" s="24">
        <f t="shared" si="71"/>
        <v>0</v>
      </c>
    </row>
    <row r="749" spans="1:14" x14ac:dyDescent="0.3">
      <c r="A749" s="16" t="s">
        <v>60</v>
      </c>
      <c r="B749" s="17" t="s">
        <v>50</v>
      </c>
      <c r="C749" s="17">
        <v>72</v>
      </c>
      <c r="D749" s="29"/>
      <c r="E749" s="29"/>
      <c r="F749" s="30">
        <f t="shared" si="68"/>
        <v>0</v>
      </c>
      <c r="G749" s="32"/>
      <c r="H749" s="32"/>
      <c r="I749" s="32"/>
      <c r="J749" s="34">
        <f t="shared" si="69"/>
        <v>0</v>
      </c>
      <c r="K749" s="31">
        <f t="shared" si="70"/>
        <v>381.13</v>
      </c>
      <c r="L749" s="24">
        <f t="shared" si="67"/>
        <v>0</v>
      </c>
      <c r="M749" s="24"/>
      <c r="N749" s="24">
        <f t="shared" si="71"/>
        <v>0</v>
      </c>
    </row>
    <row r="750" spans="1:14" x14ac:dyDescent="0.3">
      <c r="A750" s="16" t="s">
        <v>61</v>
      </c>
      <c r="B750" s="17" t="s">
        <v>50</v>
      </c>
      <c r="C750" s="38">
        <v>72</v>
      </c>
      <c r="D750" s="44"/>
      <c r="E750" s="44"/>
      <c r="F750" s="30">
        <f t="shared" si="68"/>
        <v>0</v>
      </c>
      <c r="G750" s="11"/>
      <c r="H750" s="11"/>
      <c r="I750" s="11"/>
      <c r="J750" s="12">
        <f t="shared" si="69"/>
        <v>0</v>
      </c>
      <c r="K750" s="31">
        <f t="shared" si="70"/>
        <v>424.13</v>
      </c>
      <c r="L750" s="37">
        <f t="shared" si="67"/>
        <v>0</v>
      </c>
      <c r="M750" s="37"/>
      <c r="N750" s="37">
        <f t="shared" si="71"/>
        <v>0</v>
      </c>
    </row>
    <row r="751" spans="1:14" x14ac:dyDescent="0.3">
      <c r="A751" s="35" t="s">
        <v>62</v>
      </c>
      <c r="B751" s="17" t="s">
        <v>50</v>
      </c>
      <c r="C751" s="38">
        <v>72</v>
      </c>
      <c r="D751" s="44"/>
      <c r="E751" s="44"/>
      <c r="F751" s="30">
        <f t="shared" si="68"/>
        <v>0</v>
      </c>
      <c r="G751" s="11"/>
      <c r="H751" s="11"/>
      <c r="I751" s="11"/>
      <c r="J751" s="12">
        <f t="shared" si="69"/>
        <v>0</v>
      </c>
      <c r="K751" s="31">
        <f t="shared" si="70"/>
        <v>330.23</v>
      </c>
      <c r="L751" s="37">
        <f t="shared" si="67"/>
        <v>0</v>
      </c>
      <c r="M751" s="37"/>
      <c r="N751" s="37">
        <f t="shared" si="71"/>
        <v>0</v>
      </c>
    </row>
    <row r="752" spans="1:14" x14ac:dyDescent="0.3">
      <c r="A752" s="35" t="s">
        <v>63</v>
      </c>
      <c r="B752" s="17" t="s">
        <v>50</v>
      </c>
      <c r="C752" s="38">
        <v>72</v>
      </c>
      <c r="D752" s="44"/>
      <c r="E752" s="44"/>
      <c r="F752" s="30">
        <f t="shared" si="68"/>
        <v>0</v>
      </c>
      <c r="G752" s="11"/>
      <c r="H752" s="11"/>
      <c r="I752" s="11"/>
      <c r="J752" s="12">
        <f t="shared" si="69"/>
        <v>0</v>
      </c>
      <c r="K752" s="31">
        <f t="shared" si="70"/>
        <v>424.13</v>
      </c>
      <c r="L752" s="37">
        <f t="shared" si="67"/>
        <v>0</v>
      </c>
      <c r="M752" s="37"/>
      <c r="N752" s="37">
        <f t="shared" si="71"/>
        <v>0</v>
      </c>
    </row>
    <row r="753" spans="1:14" x14ac:dyDescent="0.3">
      <c r="A753" s="35" t="s">
        <v>64</v>
      </c>
      <c r="B753" s="17" t="s">
        <v>65</v>
      </c>
      <c r="C753" s="38">
        <v>72</v>
      </c>
      <c r="D753" s="44"/>
      <c r="E753" s="44"/>
      <c r="F753" s="30">
        <f t="shared" si="68"/>
        <v>0</v>
      </c>
      <c r="G753" s="11"/>
      <c r="H753" s="11"/>
      <c r="I753" s="11"/>
      <c r="J753" s="12">
        <f t="shared" si="69"/>
        <v>0</v>
      </c>
      <c r="K753" s="31">
        <f t="shared" si="70"/>
        <v>389.61</v>
      </c>
      <c r="L753" s="37">
        <f t="shared" si="67"/>
        <v>0</v>
      </c>
      <c r="M753" s="37"/>
      <c r="N753" s="37">
        <f t="shared" si="71"/>
        <v>0</v>
      </c>
    </row>
    <row r="754" spans="1:14" x14ac:dyDescent="0.3">
      <c r="A754" s="35" t="s">
        <v>66</v>
      </c>
      <c r="B754" s="17" t="s">
        <v>65</v>
      </c>
      <c r="C754" s="38">
        <v>72</v>
      </c>
      <c r="D754" s="44"/>
      <c r="E754" s="44"/>
      <c r="F754" s="30">
        <f t="shared" si="68"/>
        <v>0</v>
      </c>
      <c r="G754" s="11"/>
      <c r="H754" s="11"/>
      <c r="I754" s="11"/>
      <c r="J754" s="12">
        <f t="shared" si="69"/>
        <v>0</v>
      </c>
      <c r="K754" s="31">
        <f t="shared" si="70"/>
        <v>389.61</v>
      </c>
      <c r="L754" s="37">
        <f t="shared" si="67"/>
        <v>0</v>
      </c>
      <c r="M754" s="37"/>
      <c r="N754" s="37">
        <f t="shared" si="71"/>
        <v>0</v>
      </c>
    </row>
    <row r="755" spans="1:14" x14ac:dyDescent="0.3">
      <c r="A755" s="47" t="s">
        <v>67</v>
      </c>
      <c r="B755" s="48" t="s">
        <v>59</v>
      </c>
      <c r="C755" s="49">
        <v>25</v>
      </c>
      <c r="D755" s="44"/>
      <c r="E755" s="44"/>
      <c r="F755" s="30">
        <f t="shared" si="68"/>
        <v>0</v>
      </c>
      <c r="G755" s="11"/>
      <c r="H755" s="11"/>
      <c r="I755" s="11"/>
      <c r="J755" s="12">
        <f t="shared" si="69"/>
        <v>0</v>
      </c>
      <c r="K755" s="31">
        <f t="shared" si="70"/>
        <v>169.65</v>
      </c>
      <c r="L755" s="37">
        <f t="shared" si="67"/>
        <v>0</v>
      </c>
      <c r="M755" s="37"/>
      <c r="N755" s="37">
        <f t="shared" si="71"/>
        <v>0</v>
      </c>
    </row>
    <row r="756" spans="1:14" x14ac:dyDescent="0.3">
      <c r="A756" s="47" t="s">
        <v>68</v>
      </c>
      <c r="B756" s="48" t="s">
        <v>42</v>
      </c>
      <c r="C756" s="49">
        <v>50</v>
      </c>
      <c r="D756" s="44"/>
      <c r="E756" s="44"/>
      <c r="F756" s="30">
        <f t="shared" si="68"/>
        <v>0</v>
      </c>
      <c r="G756" s="11"/>
      <c r="H756" s="11"/>
      <c r="I756" s="11"/>
      <c r="J756" s="12">
        <f t="shared" si="69"/>
        <v>0</v>
      </c>
      <c r="K756" s="31">
        <f t="shared" si="70"/>
        <v>88.92</v>
      </c>
      <c r="L756" s="37">
        <f t="shared" si="67"/>
        <v>0</v>
      </c>
      <c r="M756" s="37"/>
      <c r="N756" s="37">
        <f t="shared" si="71"/>
        <v>0</v>
      </c>
    </row>
    <row r="757" spans="1:14" x14ac:dyDescent="0.3">
      <c r="A757" s="47" t="s">
        <v>69</v>
      </c>
      <c r="B757" s="48" t="s">
        <v>52</v>
      </c>
      <c r="C757" s="49">
        <v>12</v>
      </c>
      <c r="D757" s="44"/>
      <c r="E757" s="44"/>
      <c r="F757" s="30">
        <f t="shared" si="68"/>
        <v>0</v>
      </c>
      <c r="G757" s="11"/>
      <c r="H757" s="11"/>
      <c r="I757" s="11"/>
      <c r="J757" s="12">
        <f t="shared" si="69"/>
        <v>0</v>
      </c>
      <c r="K757" s="31">
        <f t="shared" si="70"/>
        <v>123.94</v>
      </c>
      <c r="L757" s="37">
        <f t="shared" si="67"/>
        <v>0</v>
      </c>
      <c r="M757" s="37"/>
      <c r="N757" s="37">
        <f t="shared" si="71"/>
        <v>0</v>
      </c>
    </row>
    <row r="758" spans="1:14" ht="19.5" thickBot="1" x14ac:dyDescent="0.35">
      <c r="A758" s="47" t="s">
        <v>70</v>
      </c>
      <c r="B758" s="48" t="s">
        <v>50</v>
      </c>
      <c r="C758" s="49">
        <v>60</v>
      </c>
      <c r="D758" s="44"/>
      <c r="E758" s="44"/>
      <c r="F758" s="30">
        <f t="shared" si="68"/>
        <v>0</v>
      </c>
      <c r="G758" s="11"/>
      <c r="H758" s="11"/>
      <c r="I758" s="11"/>
      <c r="J758" s="12">
        <f t="shared" si="69"/>
        <v>0</v>
      </c>
      <c r="K758" s="31">
        <f t="shared" si="70"/>
        <v>67.180000000000007</v>
      </c>
      <c r="L758" s="37">
        <f t="shared" si="67"/>
        <v>0</v>
      </c>
      <c r="M758" s="37"/>
      <c r="N758" s="37">
        <f t="shared" si="71"/>
        <v>0</v>
      </c>
    </row>
    <row r="759" spans="1:14" ht="19.5" thickBot="1" x14ac:dyDescent="0.35">
      <c r="A759" s="56" t="s">
        <v>71</v>
      </c>
      <c r="B759" s="57" t="s">
        <v>50</v>
      </c>
      <c r="C759" s="58">
        <v>60</v>
      </c>
      <c r="D759" s="44"/>
      <c r="E759" s="44"/>
      <c r="F759" s="30">
        <f t="shared" si="68"/>
        <v>0</v>
      </c>
      <c r="G759" s="11"/>
      <c r="H759" s="11"/>
      <c r="I759" s="11"/>
      <c r="J759" s="12">
        <f t="shared" si="69"/>
        <v>0</v>
      </c>
      <c r="K759" s="31">
        <f t="shared" si="70"/>
        <v>67.180000000000007</v>
      </c>
      <c r="L759" s="37">
        <f t="shared" si="67"/>
        <v>0</v>
      </c>
      <c r="M759" s="37"/>
      <c r="N759" s="37">
        <f t="shared" si="71"/>
        <v>0</v>
      </c>
    </row>
    <row r="760" spans="1:14" ht="19.5" thickBot="1" x14ac:dyDescent="0.35">
      <c r="A760" s="56" t="s">
        <v>72</v>
      </c>
      <c r="B760" s="57" t="s">
        <v>50</v>
      </c>
      <c r="C760" s="58">
        <v>60</v>
      </c>
      <c r="D760" s="44"/>
      <c r="E760" s="44"/>
      <c r="F760" s="30">
        <f t="shared" si="68"/>
        <v>0</v>
      </c>
      <c r="G760" s="11"/>
      <c r="H760" s="11"/>
      <c r="I760" s="11"/>
      <c r="J760" s="12">
        <f t="shared" si="69"/>
        <v>0</v>
      </c>
      <c r="K760" s="31">
        <f t="shared" si="70"/>
        <v>67.180000000000007</v>
      </c>
      <c r="L760" s="37">
        <f t="shared" si="67"/>
        <v>0</v>
      </c>
      <c r="M760" s="37"/>
      <c r="N760" s="37">
        <f t="shared" si="71"/>
        <v>0</v>
      </c>
    </row>
    <row r="761" spans="1:14" ht="19.5" thickBot="1" x14ac:dyDescent="0.35">
      <c r="A761" s="56" t="s">
        <v>73</v>
      </c>
      <c r="B761" s="57" t="s">
        <v>74</v>
      </c>
      <c r="C761" s="58">
        <v>150</v>
      </c>
      <c r="D761" s="44"/>
      <c r="E761" s="44"/>
      <c r="F761" s="30">
        <f t="shared" si="68"/>
        <v>0</v>
      </c>
      <c r="G761" s="11"/>
      <c r="H761" s="11"/>
      <c r="I761" s="11"/>
      <c r="J761" s="12">
        <f t="shared" si="69"/>
        <v>0</v>
      </c>
      <c r="K761" s="31">
        <f t="shared" si="70"/>
        <v>21.06</v>
      </c>
      <c r="L761" s="37">
        <f t="shared" si="67"/>
        <v>0</v>
      </c>
      <c r="M761" s="37"/>
      <c r="N761" s="37">
        <f t="shared" si="71"/>
        <v>0</v>
      </c>
    </row>
    <row r="762" spans="1:14" ht="19.5" thickBot="1" x14ac:dyDescent="0.35">
      <c r="A762" s="66" t="s">
        <v>75</v>
      </c>
      <c r="B762" s="67" t="s">
        <v>76</v>
      </c>
      <c r="C762" s="68">
        <v>120</v>
      </c>
      <c r="D762" s="44"/>
      <c r="E762" s="44"/>
      <c r="F762" s="30">
        <f t="shared" si="68"/>
        <v>0</v>
      </c>
      <c r="G762" s="11"/>
      <c r="H762" s="11"/>
      <c r="I762" s="11"/>
      <c r="J762" s="12">
        <f t="shared" si="69"/>
        <v>0</v>
      </c>
      <c r="K762" s="31">
        <f t="shared" si="70"/>
        <v>78.98</v>
      </c>
      <c r="L762" s="37">
        <f t="shared" si="67"/>
        <v>0</v>
      </c>
      <c r="M762" s="37"/>
      <c r="N762" s="37">
        <f t="shared" si="71"/>
        <v>0</v>
      </c>
    </row>
    <row r="763" spans="1:14" ht="19.5" thickBot="1" x14ac:dyDescent="0.35">
      <c r="A763" s="66" t="s">
        <v>77</v>
      </c>
      <c r="B763" s="67" t="s">
        <v>78</v>
      </c>
      <c r="C763" s="68">
        <v>60</v>
      </c>
      <c r="D763" s="44"/>
      <c r="E763" s="44"/>
      <c r="F763" s="30">
        <f t="shared" si="68"/>
        <v>0</v>
      </c>
      <c r="G763" s="11"/>
      <c r="H763" s="11"/>
      <c r="I763" s="11"/>
      <c r="J763" s="12">
        <f t="shared" si="69"/>
        <v>0</v>
      </c>
      <c r="K763" s="31">
        <f t="shared" si="70"/>
        <v>154.44</v>
      </c>
      <c r="L763" s="37">
        <f t="shared" si="67"/>
        <v>0</v>
      </c>
      <c r="M763" s="37"/>
      <c r="N763" s="37">
        <f t="shared" si="71"/>
        <v>0</v>
      </c>
    </row>
    <row r="764" spans="1:14" ht="19.5" thickBot="1" x14ac:dyDescent="0.35">
      <c r="A764" s="66" t="s">
        <v>79</v>
      </c>
      <c r="B764" s="67" t="s">
        <v>50</v>
      </c>
      <c r="C764" s="68">
        <v>30</v>
      </c>
      <c r="D764" s="44"/>
      <c r="E764" s="44"/>
      <c r="F764" s="30">
        <f t="shared" si="68"/>
        <v>0</v>
      </c>
      <c r="G764" s="11"/>
      <c r="H764" s="11"/>
      <c r="I764" s="11"/>
      <c r="J764" s="12">
        <f t="shared" si="69"/>
        <v>0</v>
      </c>
      <c r="K764" s="31">
        <f t="shared" si="70"/>
        <v>274.95</v>
      </c>
      <c r="L764" s="37">
        <f t="shared" si="67"/>
        <v>0</v>
      </c>
      <c r="M764" s="37"/>
      <c r="N764" s="37">
        <f t="shared" si="71"/>
        <v>0</v>
      </c>
    </row>
    <row r="765" spans="1:14" ht="19.5" thickBot="1" x14ac:dyDescent="0.35">
      <c r="A765" s="66" t="s">
        <v>80</v>
      </c>
      <c r="B765" s="67" t="s">
        <v>59</v>
      </c>
      <c r="C765" s="68">
        <v>12</v>
      </c>
      <c r="D765" s="44"/>
      <c r="E765" s="44"/>
      <c r="F765" s="30">
        <f t="shared" si="68"/>
        <v>0</v>
      </c>
      <c r="G765" s="11"/>
      <c r="H765" s="11"/>
      <c r="I765" s="11"/>
      <c r="J765" s="12">
        <f t="shared" si="69"/>
        <v>0</v>
      </c>
      <c r="K765" s="31">
        <f t="shared" si="70"/>
        <v>1023.75</v>
      </c>
      <c r="L765" s="37">
        <f t="shared" si="67"/>
        <v>0</v>
      </c>
      <c r="M765" s="37"/>
      <c r="N765" s="37">
        <f t="shared" si="71"/>
        <v>0</v>
      </c>
    </row>
    <row r="766" spans="1:14" ht="19.5" thickBot="1" x14ac:dyDescent="0.35">
      <c r="A766" s="76" t="s">
        <v>81</v>
      </c>
      <c r="B766" s="77" t="s">
        <v>82</v>
      </c>
      <c r="C766" s="78">
        <v>18</v>
      </c>
      <c r="D766" s="44"/>
      <c r="E766" s="44"/>
      <c r="F766" s="30">
        <f t="shared" si="68"/>
        <v>0</v>
      </c>
      <c r="G766" s="11"/>
      <c r="H766" s="11"/>
      <c r="I766" s="11"/>
      <c r="J766" s="12">
        <f t="shared" si="69"/>
        <v>0</v>
      </c>
      <c r="K766" s="31">
        <f t="shared" si="70"/>
        <v>558.67999999999995</v>
      </c>
      <c r="L766" s="37">
        <f t="shared" si="67"/>
        <v>0</v>
      </c>
      <c r="M766" s="37"/>
      <c r="N766" s="37">
        <f t="shared" si="71"/>
        <v>0</v>
      </c>
    </row>
    <row r="767" spans="1:14" ht="19.5" thickBot="1" x14ac:dyDescent="0.35">
      <c r="A767" s="76" t="s">
        <v>83</v>
      </c>
      <c r="B767" s="77" t="s">
        <v>59</v>
      </c>
      <c r="C767" s="78">
        <v>12</v>
      </c>
      <c r="D767" s="44"/>
      <c r="E767" s="44"/>
      <c r="F767" s="30">
        <f t="shared" si="68"/>
        <v>0</v>
      </c>
      <c r="G767" s="11"/>
      <c r="H767" s="11"/>
      <c r="I767" s="11"/>
      <c r="J767" s="12">
        <f t="shared" si="69"/>
        <v>0</v>
      </c>
      <c r="K767" s="31">
        <f t="shared" si="70"/>
        <v>1092.2</v>
      </c>
      <c r="L767" s="37">
        <f t="shared" si="67"/>
        <v>0</v>
      </c>
      <c r="M767" s="37"/>
      <c r="N767" s="37">
        <f t="shared" si="71"/>
        <v>0</v>
      </c>
    </row>
    <row r="768" spans="1:14" ht="19.5" thickBot="1" x14ac:dyDescent="0.35">
      <c r="A768" s="76" t="s">
        <v>84</v>
      </c>
      <c r="B768" s="77" t="s">
        <v>85</v>
      </c>
      <c r="C768" s="78">
        <v>4</v>
      </c>
      <c r="D768" s="44"/>
      <c r="E768" s="44"/>
      <c r="F768" s="30">
        <f t="shared" si="68"/>
        <v>0</v>
      </c>
      <c r="G768" s="11"/>
      <c r="H768" s="11"/>
      <c r="I768" s="11"/>
      <c r="J768" s="12">
        <f t="shared" si="69"/>
        <v>0</v>
      </c>
      <c r="K768" s="31">
        <f t="shared" si="70"/>
        <v>2670.53</v>
      </c>
      <c r="L768" s="37">
        <f t="shared" si="67"/>
        <v>0</v>
      </c>
      <c r="M768" s="37"/>
      <c r="N768" s="37">
        <f t="shared" si="71"/>
        <v>0</v>
      </c>
    </row>
    <row r="769" spans="1:14" ht="19.5" thickBot="1" x14ac:dyDescent="0.35">
      <c r="A769" s="86" t="s">
        <v>86</v>
      </c>
      <c r="B769" s="87" t="s">
        <v>87</v>
      </c>
      <c r="C769" s="88">
        <v>48</v>
      </c>
      <c r="D769" s="44"/>
      <c r="E769" s="44"/>
      <c r="F769" s="30">
        <f t="shared" si="68"/>
        <v>0</v>
      </c>
      <c r="G769" s="11"/>
      <c r="H769" s="11"/>
      <c r="I769" s="11"/>
      <c r="J769" s="12">
        <f t="shared" si="69"/>
        <v>0</v>
      </c>
      <c r="K769" s="31">
        <f t="shared" si="70"/>
        <v>46.8</v>
      </c>
      <c r="L769" s="37">
        <f t="shared" si="67"/>
        <v>0</v>
      </c>
      <c r="M769" s="37"/>
      <c r="N769" s="37">
        <f t="shared" si="71"/>
        <v>0</v>
      </c>
    </row>
    <row r="770" spans="1:14" ht="19.5" thickBot="1" x14ac:dyDescent="0.35">
      <c r="A770" s="86" t="s">
        <v>88</v>
      </c>
      <c r="B770" s="87" t="s">
        <v>87</v>
      </c>
      <c r="C770" s="88">
        <v>48</v>
      </c>
      <c r="D770" s="44"/>
      <c r="E770" s="44"/>
      <c r="F770" s="30">
        <f t="shared" si="68"/>
        <v>0</v>
      </c>
      <c r="G770" s="11"/>
      <c r="H770" s="11"/>
      <c r="I770" s="11"/>
      <c r="J770" s="12">
        <f t="shared" si="69"/>
        <v>0</v>
      </c>
      <c r="K770" s="31">
        <f t="shared" si="70"/>
        <v>46.8</v>
      </c>
      <c r="L770" s="37">
        <f t="shared" si="67"/>
        <v>0</v>
      </c>
      <c r="M770" s="37"/>
      <c r="N770" s="37">
        <f t="shared" si="71"/>
        <v>0</v>
      </c>
    </row>
    <row r="771" spans="1:14" x14ac:dyDescent="0.3">
      <c r="A771" s="96" t="s">
        <v>89</v>
      </c>
      <c r="B771" s="97">
        <v>25</v>
      </c>
      <c r="C771" s="97">
        <v>25</v>
      </c>
      <c r="D771" s="44"/>
      <c r="E771" s="44"/>
      <c r="F771" s="30">
        <f t="shared" si="68"/>
        <v>0</v>
      </c>
      <c r="G771" s="11"/>
      <c r="H771" s="11"/>
      <c r="I771" s="11"/>
      <c r="J771" s="12">
        <f t="shared" si="69"/>
        <v>0</v>
      </c>
      <c r="K771" s="31">
        <f t="shared" si="70"/>
        <v>111.25</v>
      </c>
      <c r="L771" s="37">
        <f t="shared" si="67"/>
        <v>0</v>
      </c>
      <c r="M771" s="37"/>
      <c r="N771" s="37">
        <f t="shared" si="71"/>
        <v>0</v>
      </c>
    </row>
    <row r="772" spans="1:14" x14ac:dyDescent="0.3">
      <c r="A772" s="105" t="s">
        <v>90</v>
      </c>
      <c r="B772" s="106">
        <v>10</v>
      </c>
      <c r="C772" s="106">
        <v>10</v>
      </c>
      <c r="D772" s="44"/>
      <c r="E772" s="44"/>
      <c r="F772" s="30">
        <f t="shared" si="68"/>
        <v>0</v>
      </c>
      <c r="G772" s="11"/>
      <c r="H772" s="11"/>
      <c r="I772" s="11"/>
      <c r="J772" s="12">
        <f t="shared" si="69"/>
        <v>0</v>
      </c>
      <c r="K772" s="31">
        <f t="shared" si="70"/>
        <v>1760</v>
      </c>
      <c r="L772" s="37">
        <f t="shared" si="67"/>
        <v>0</v>
      </c>
      <c r="M772" s="37"/>
      <c r="N772" s="37">
        <f t="shared" si="71"/>
        <v>0</v>
      </c>
    </row>
    <row r="773" spans="1:14" x14ac:dyDescent="0.3">
      <c r="A773" s="105" t="s">
        <v>91</v>
      </c>
      <c r="B773" s="106">
        <v>8</v>
      </c>
      <c r="C773" s="106">
        <v>8</v>
      </c>
      <c r="D773" s="44"/>
      <c r="E773" s="44"/>
      <c r="F773" s="30">
        <f t="shared" si="68"/>
        <v>0</v>
      </c>
      <c r="G773" s="11"/>
      <c r="H773" s="11"/>
      <c r="I773" s="11"/>
      <c r="J773" s="12">
        <f t="shared" si="69"/>
        <v>0</v>
      </c>
      <c r="K773" s="31">
        <f t="shared" si="70"/>
        <v>2365</v>
      </c>
      <c r="L773" s="37">
        <f t="shared" si="67"/>
        <v>0</v>
      </c>
      <c r="M773" s="37"/>
      <c r="N773" s="37">
        <f t="shared" si="71"/>
        <v>0</v>
      </c>
    </row>
    <row r="774" spans="1:14" x14ac:dyDescent="0.3">
      <c r="A774" s="105" t="s">
        <v>92</v>
      </c>
      <c r="B774" s="106">
        <v>8</v>
      </c>
      <c r="C774" s="106">
        <v>8</v>
      </c>
      <c r="D774" s="44"/>
      <c r="E774" s="44"/>
      <c r="F774" s="30">
        <f t="shared" si="68"/>
        <v>0</v>
      </c>
      <c r="G774" s="11"/>
      <c r="H774" s="11"/>
      <c r="I774" s="11"/>
      <c r="J774" s="12">
        <f t="shared" si="69"/>
        <v>0</v>
      </c>
      <c r="K774" s="31">
        <f t="shared" si="70"/>
        <v>2065</v>
      </c>
      <c r="L774" s="37">
        <f t="shared" si="67"/>
        <v>0</v>
      </c>
      <c r="M774" s="37"/>
      <c r="N774" s="37">
        <f t="shared" si="71"/>
        <v>0</v>
      </c>
    </row>
    <row r="775" spans="1:14" x14ac:dyDescent="0.3">
      <c r="A775" s="105" t="s">
        <v>93</v>
      </c>
      <c r="B775" s="106">
        <v>15</v>
      </c>
      <c r="C775" s="106">
        <v>15</v>
      </c>
      <c r="D775" s="44"/>
      <c r="E775" s="44"/>
      <c r="F775" s="30">
        <f t="shared" si="68"/>
        <v>0</v>
      </c>
      <c r="G775" s="11"/>
      <c r="H775" s="11"/>
      <c r="I775" s="11"/>
      <c r="J775" s="12">
        <f t="shared" si="69"/>
        <v>0</v>
      </c>
      <c r="K775" s="31">
        <f t="shared" si="70"/>
        <v>990</v>
      </c>
      <c r="L775" s="37">
        <f t="shared" si="67"/>
        <v>0</v>
      </c>
      <c r="M775" s="37"/>
      <c r="N775" s="37">
        <f t="shared" si="71"/>
        <v>0</v>
      </c>
    </row>
    <row r="776" spans="1:14" x14ac:dyDescent="0.3">
      <c r="A776" s="105" t="s">
        <v>94</v>
      </c>
      <c r="B776" s="106">
        <v>15</v>
      </c>
      <c r="C776" s="106">
        <v>15</v>
      </c>
      <c r="D776" s="44"/>
      <c r="E776" s="44"/>
      <c r="F776" s="30">
        <f t="shared" si="68"/>
        <v>0</v>
      </c>
      <c r="G776" s="11"/>
      <c r="H776" s="11"/>
      <c r="I776" s="11"/>
      <c r="J776" s="12">
        <f t="shared" si="69"/>
        <v>0</v>
      </c>
      <c r="K776" s="31">
        <f t="shared" si="70"/>
        <v>1025</v>
      </c>
      <c r="L776" s="37">
        <f t="shared" si="67"/>
        <v>0</v>
      </c>
      <c r="M776" s="37"/>
      <c r="N776" s="37">
        <f t="shared" si="71"/>
        <v>0</v>
      </c>
    </row>
    <row r="777" spans="1:14" x14ac:dyDescent="0.3">
      <c r="A777" s="105" t="s">
        <v>95</v>
      </c>
      <c r="B777" s="106">
        <v>10</v>
      </c>
      <c r="C777" s="106">
        <v>10</v>
      </c>
      <c r="D777" s="44"/>
      <c r="E777" s="44"/>
      <c r="F777" s="30">
        <f t="shared" si="68"/>
        <v>0</v>
      </c>
      <c r="G777" s="11"/>
      <c r="H777" s="11"/>
      <c r="I777" s="11"/>
      <c r="J777" s="12">
        <f t="shared" si="69"/>
        <v>0</v>
      </c>
      <c r="K777" s="31">
        <f t="shared" si="70"/>
        <v>1620</v>
      </c>
      <c r="L777" s="37">
        <f t="shared" si="67"/>
        <v>0</v>
      </c>
      <c r="M777" s="37"/>
      <c r="N777" s="37">
        <f t="shared" si="71"/>
        <v>0</v>
      </c>
    </row>
    <row r="778" spans="1:14" x14ac:dyDescent="0.3">
      <c r="A778" s="105" t="s">
        <v>96</v>
      </c>
      <c r="B778" s="106">
        <v>8</v>
      </c>
      <c r="C778" s="106">
        <v>8</v>
      </c>
      <c r="D778" s="44"/>
      <c r="E778" s="44"/>
      <c r="F778" s="30">
        <f t="shared" si="68"/>
        <v>0</v>
      </c>
      <c r="G778" s="11"/>
      <c r="H778" s="11"/>
      <c r="I778" s="11"/>
      <c r="J778" s="12">
        <f t="shared" si="69"/>
        <v>0</v>
      </c>
      <c r="K778" s="31">
        <f t="shared" si="70"/>
        <v>2130</v>
      </c>
      <c r="L778" s="37">
        <f t="shared" si="67"/>
        <v>0</v>
      </c>
      <c r="M778" s="37"/>
      <c r="N778" s="37">
        <f t="shared" si="71"/>
        <v>0</v>
      </c>
    </row>
    <row r="779" spans="1:14" x14ac:dyDescent="0.3">
      <c r="A779" s="105" t="s">
        <v>97</v>
      </c>
      <c r="B779" s="106">
        <v>15</v>
      </c>
      <c r="C779" s="106">
        <v>15</v>
      </c>
      <c r="D779" s="44"/>
      <c r="E779" s="44"/>
      <c r="F779" s="30">
        <f t="shared" si="68"/>
        <v>0</v>
      </c>
      <c r="G779" s="11"/>
      <c r="H779" s="11"/>
      <c r="I779" s="11"/>
      <c r="J779" s="12">
        <f t="shared" si="69"/>
        <v>0</v>
      </c>
      <c r="K779" s="31">
        <f t="shared" si="70"/>
        <v>880</v>
      </c>
      <c r="L779" s="37">
        <f t="shared" si="67"/>
        <v>0</v>
      </c>
      <c r="M779" s="37"/>
      <c r="N779" s="37">
        <f t="shared" si="71"/>
        <v>0</v>
      </c>
    </row>
    <row r="780" spans="1:14" x14ac:dyDescent="0.3">
      <c r="A780" s="105" t="s">
        <v>98</v>
      </c>
      <c r="B780" s="106">
        <v>15</v>
      </c>
      <c r="C780" s="106">
        <v>15</v>
      </c>
      <c r="D780" s="44"/>
      <c r="E780" s="44"/>
      <c r="F780" s="30">
        <f t="shared" si="68"/>
        <v>0</v>
      </c>
      <c r="G780" s="11"/>
      <c r="H780" s="11"/>
      <c r="I780" s="11"/>
      <c r="J780" s="12">
        <f t="shared" si="69"/>
        <v>0</v>
      </c>
      <c r="K780" s="31">
        <f t="shared" si="70"/>
        <v>915</v>
      </c>
      <c r="L780" s="37">
        <f t="shared" si="67"/>
        <v>0</v>
      </c>
      <c r="M780" s="37"/>
      <c r="N780" s="37">
        <f t="shared" si="71"/>
        <v>0</v>
      </c>
    </row>
    <row r="781" spans="1:14" x14ac:dyDescent="0.3">
      <c r="A781" s="105" t="s">
        <v>99</v>
      </c>
      <c r="B781" s="106">
        <v>3</v>
      </c>
      <c r="C781" s="106">
        <v>3</v>
      </c>
      <c r="D781" s="44"/>
      <c r="E781" s="44"/>
      <c r="F781" s="30">
        <f t="shared" si="68"/>
        <v>0</v>
      </c>
      <c r="G781" s="11"/>
      <c r="H781" s="11"/>
      <c r="I781" s="11"/>
      <c r="J781" s="12">
        <f t="shared" si="69"/>
        <v>0</v>
      </c>
      <c r="K781" s="31">
        <f t="shared" si="70"/>
        <v>1970</v>
      </c>
      <c r="L781" s="37">
        <f t="shared" si="67"/>
        <v>0</v>
      </c>
      <c r="M781" s="37"/>
      <c r="N781" s="37">
        <f t="shared" si="71"/>
        <v>0</v>
      </c>
    </row>
    <row r="782" spans="1:14" x14ac:dyDescent="0.3">
      <c r="A782" s="105" t="s">
        <v>100</v>
      </c>
      <c r="B782" s="106">
        <v>3</v>
      </c>
      <c r="C782" s="106">
        <v>3</v>
      </c>
      <c r="D782" s="44"/>
      <c r="E782" s="44"/>
      <c r="F782" s="30">
        <f t="shared" si="68"/>
        <v>0</v>
      </c>
      <c r="G782" s="11"/>
      <c r="H782" s="11"/>
      <c r="I782" s="11"/>
      <c r="J782" s="12">
        <f t="shared" si="69"/>
        <v>0</v>
      </c>
      <c r="K782" s="31">
        <f t="shared" si="70"/>
        <v>2035</v>
      </c>
      <c r="L782" s="37">
        <f t="shared" si="67"/>
        <v>0</v>
      </c>
      <c r="M782" s="37"/>
      <c r="N782" s="37">
        <f t="shared" si="71"/>
        <v>0</v>
      </c>
    </row>
    <row r="783" spans="1:14" x14ac:dyDescent="0.3">
      <c r="A783" s="105" t="s">
        <v>101</v>
      </c>
      <c r="B783" s="106">
        <v>8</v>
      </c>
      <c r="C783" s="106">
        <v>8</v>
      </c>
      <c r="D783" s="44"/>
      <c r="E783" s="44"/>
      <c r="F783" s="30">
        <f t="shared" si="68"/>
        <v>0</v>
      </c>
      <c r="G783" s="11"/>
      <c r="H783" s="11"/>
      <c r="I783" s="11"/>
      <c r="J783" s="12">
        <f t="shared" si="69"/>
        <v>0</v>
      </c>
      <c r="K783" s="31">
        <f t="shared" si="70"/>
        <v>2120</v>
      </c>
      <c r="L783" s="37">
        <f t="shared" si="67"/>
        <v>0</v>
      </c>
      <c r="M783" s="37"/>
      <c r="N783" s="37">
        <f t="shared" si="71"/>
        <v>0</v>
      </c>
    </row>
    <row r="784" spans="1:14" x14ac:dyDescent="0.3">
      <c r="A784" s="105" t="s">
        <v>102</v>
      </c>
      <c r="B784" s="106">
        <v>10</v>
      </c>
      <c r="C784" s="106">
        <v>10</v>
      </c>
      <c r="D784" s="44"/>
      <c r="E784" s="44"/>
      <c r="F784" s="30">
        <f t="shared" si="68"/>
        <v>0</v>
      </c>
      <c r="G784" s="11"/>
      <c r="H784" s="11"/>
      <c r="I784" s="11"/>
      <c r="J784" s="12">
        <f t="shared" si="69"/>
        <v>0</v>
      </c>
      <c r="K784" s="31">
        <f t="shared" si="70"/>
        <v>1980</v>
      </c>
      <c r="L784" s="37">
        <f t="shared" si="67"/>
        <v>0</v>
      </c>
      <c r="M784" s="37"/>
      <c r="N784" s="37">
        <f t="shared" si="71"/>
        <v>0</v>
      </c>
    </row>
    <row r="785" spans="1:14" x14ac:dyDescent="0.3">
      <c r="A785" s="105" t="s">
        <v>103</v>
      </c>
      <c r="B785" s="106">
        <v>12</v>
      </c>
      <c r="C785" s="106">
        <v>12</v>
      </c>
      <c r="D785" s="44"/>
      <c r="E785" s="44"/>
      <c r="F785" s="30">
        <f t="shared" si="68"/>
        <v>0</v>
      </c>
      <c r="G785" s="11"/>
      <c r="H785" s="11"/>
      <c r="I785" s="11"/>
      <c r="J785" s="12">
        <f t="shared" si="69"/>
        <v>0</v>
      </c>
      <c r="K785" s="31">
        <f t="shared" si="70"/>
        <v>875</v>
      </c>
      <c r="L785" s="37">
        <f t="shared" si="67"/>
        <v>0</v>
      </c>
      <c r="M785" s="37"/>
      <c r="N785" s="37">
        <f t="shared" si="71"/>
        <v>0</v>
      </c>
    </row>
    <row r="786" spans="1:14" ht="19.5" thickBot="1" x14ac:dyDescent="0.35">
      <c r="A786" s="105" t="s">
        <v>104</v>
      </c>
      <c r="B786" s="106">
        <v>3</v>
      </c>
      <c r="C786" s="106">
        <v>3</v>
      </c>
      <c r="D786" s="44"/>
      <c r="E786" s="44"/>
      <c r="F786" s="30">
        <f t="shared" si="68"/>
        <v>0</v>
      </c>
      <c r="G786" s="11"/>
      <c r="H786" s="11"/>
      <c r="I786" s="11"/>
      <c r="J786" s="12">
        <f t="shared" si="69"/>
        <v>0</v>
      </c>
      <c r="K786" s="31">
        <f t="shared" si="70"/>
        <v>2145</v>
      </c>
      <c r="L786" s="37">
        <f t="shared" si="67"/>
        <v>0</v>
      </c>
      <c r="M786" s="37"/>
      <c r="N786" s="37">
        <f t="shared" si="71"/>
        <v>0</v>
      </c>
    </row>
    <row r="787" spans="1:14" ht="19.5" thickBot="1" x14ac:dyDescent="0.35">
      <c r="A787" s="56" t="s">
        <v>105</v>
      </c>
      <c r="B787" s="57" t="s">
        <v>74</v>
      </c>
      <c r="C787" s="58">
        <v>150</v>
      </c>
      <c r="D787" s="44"/>
      <c r="E787" s="44"/>
      <c r="F787" s="30">
        <f t="shared" si="68"/>
        <v>0</v>
      </c>
      <c r="G787" s="11"/>
      <c r="H787" s="11"/>
      <c r="I787" s="11"/>
      <c r="J787" s="12">
        <f t="shared" si="69"/>
        <v>0</v>
      </c>
      <c r="K787" s="31">
        <f t="shared" si="70"/>
        <v>21.06</v>
      </c>
      <c r="L787" s="37">
        <f t="shared" si="67"/>
        <v>0</v>
      </c>
      <c r="M787" s="37"/>
      <c r="N787" s="37">
        <f t="shared" si="71"/>
        <v>0</v>
      </c>
    </row>
    <row r="788" spans="1:14" x14ac:dyDescent="0.3">
      <c r="A788" s="107"/>
      <c r="B788" s="108"/>
      <c r="C788" s="108"/>
      <c r="D788" s="11"/>
      <c r="E788" s="11"/>
      <c r="F788" s="30" t="e">
        <f t="shared" si="68"/>
        <v>#DIV/0!</v>
      </c>
      <c r="G788" s="11"/>
      <c r="H788" s="11"/>
      <c r="I788" s="11"/>
      <c r="J788" s="12">
        <f t="shared" si="69"/>
        <v>0</v>
      </c>
      <c r="K788" s="31">
        <f t="shared" si="70"/>
        <v>116.5</v>
      </c>
      <c r="L788" s="37">
        <f t="shared" si="67"/>
        <v>0</v>
      </c>
      <c r="M788" s="37"/>
      <c r="N788" s="37">
        <f t="shared" si="71"/>
        <v>0</v>
      </c>
    </row>
    <row r="789" spans="1:14" x14ac:dyDescent="0.3">
      <c r="A789" s="107"/>
      <c r="B789" s="108"/>
      <c r="C789" s="108"/>
      <c r="D789" s="11"/>
      <c r="E789" s="11"/>
      <c r="F789" s="30" t="e">
        <f t="shared" si="68"/>
        <v>#DIV/0!</v>
      </c>
      <c r="G789" s="11"/>
      <c r="H789" s="11"/>
      <c r="I789" s="11"/>
      <c r="J789" s="12">
        <f t="shared" si="69"/>
        <v>0</v>
      </c>
      <c r="K789" s="31">
        <f t="shared" si="70"/>
        <v>0</v>
      </c>
      <c r="L789" s="37">
        <f t="shared" si="67"/>
        <v>0</v>
      </c>
      <c r="M789" s="37"/>
      <c r="N789" s="37">
        <f t="shared" si="71"/>
        <v>0</v>
      </c>
    </row>
    <row r="790" spans="1:14" x14ac:dyDescent="0.3">
      <c r="A790" s="107"/>
      <c r="B790" s="108"/>
      <c r="C790" s="108"/>
      <c r="D790" s="11"/>
      <c r="E790" s="11"/>
      <c r="F790" s="30" t="e">
        <f t="shared" si="68"/>
        <v>#DIV/0!</v>
      </c>
      <c r="G790" s="11"/>
      <c r="H790" s="11"/>
      <c r="I790" s="11"/>
      <c r="J790" s="12">
        <f t="shared" si="69"/>
        <v>0</v>
      </c>
      <c r="K790" s="31">
        <f t="shared" si="70"/>
        <v>23</v>
      </c>
      <c r="L790" s="37">
        <f t="shared" si="67"/>
        <v>0</v>
      </c>
      <c r="M790" s="37"/>
      <c r="N790" s="37">
        <f t="shared" si="71"/>
        <v>0</v>
      </c>
    </row>
    <row r="791" spans="1:14" x14ac:dyDescent="0.3">
      <c r="A791" s="107"/>
      <c r="B791" s="108"/>
      <c r="C791" s="108"/>
      <c r="D791" s="11"/>
      <c r="E791" s="11"/>
      <c r="F791" s="30" t="e">
        <f t="shared" si="68"/>
        <v>#DIV/0!</v>
      </c>
      <c r="G791" s="11"/>
      <c r="H791" s="11"/>
      <c r="I791" s="11"/>
      <c r="J791" s="12">
        <f t="shared" si="69"/>
        <v>0</v>
      </c>
      <c r="K791" s="31">
        <f t="shared" si="70"/>
        <v>0</v>
      </c>
      <c r="L791" s="37">
        <f t="shared" si="67"/>
        <v>0</v>
      </c>
      <c r="M791" s="37"/>
      <c r="N791" s="37">
        <f t="shared" si="71"/>
        <v>0</v>
      </c>
    </row>
    <row r="792" spans="1:14" x14ac:dyDescent="0.3">
      <c r="A792" s="11"/>
      <c r="B792" s="10"/>
      <c r="C792" s="10"/>
      <c r="D792" s="11"/>
      <c r="E792" s="11"/>
      <c r="F792" s="30" t="e">
        <f t="shared" si="68"/>
        <v>#DIV/0!</v>
      </c>
      <c r="G792" s="11"/>
      <c r="H792" s="11"/>
      <c r="I792" s="11"/>
      <c r="J792" s="12">
        <f t="shared" si="69"/>
        <v>0</v>
      </c>
      <c r="K792" s="31">
        <f t="shared" si="70"/>
        <v>0</v>
      </c>
      <c r="L792" s="37">
        <f t="shared" si="67"/>
        <v>0</v>
      </c>
      <c r="M792" s="37"/>
      <c r="N792" s="37">
        <f t="shared" si="71"/>
        <v>0</v>
      </c>
    </row>
    <row r="793" spans="1:14" x14ac:dyDescent="0.3">
      <c r="A793" s="11"/>
      <c r="B793" s="10"/>
      <c r="C793" s="10"/>
      <c r="D793" s="11"/>
      <c r="E793" s="11"/>
      <c r="F793" s="30" t="e">
        <f t="shared" si="68"/>
        <v>#DIV/0!</v>
      </c>
      <c r="G793" s="11"/>
      <c r="H793" s="11"/>
      <c r="I793" s="11"/>
      <c r="J793" s="12">
        <f t="shared" si="69"/>
        <v>0</v>
      </c>
      <c r="K793" s="31">
        <f t="shared" si="70"/>
        <v>0</v>
      </c>
      <c r="L793" s="37">
        <f t="shared" si="67"/>
        <v>0</v>
      </c>
      <c r="M793" s="37"/>
      <c r="N793" s="37">
        <f t="shared" si="71"/>
        <v>0</v>
      </c>
    </row>
    <row r="794" spans="1:14" x14ac:dyDescent="0.3">
      <c r="A794" s="11"/>
      <c r="B794" s="10"/>
      <c r="C794" s="10"/>
      <c r="D794" s="11"/>
      <c r="E794" s="11"/>
      <c r="F794" s="30" t="e">
        <f t="shared" si="68"/>
        <v>#DIV/0!</v>
      </c>
      <c r="G794" s="11"/>
      <c r="H794" s="11"/>
      <c r="I794" s="11"/>
      <c r="J794" s="12">
        <f t="shared" si="69"/>
        <v>0</v>
      </c>
      <c r="K794" s="31">
        <f t="shared" si="70"/>
        <v>0</v>
      </c>
      <c r="L794" s="37">
        <f t="shared" si="67"/>
        <v>0</v>
      </c>
      <c r="M794" s="37"/>
      <c r="N794" s="37">
        <f t="shared" si="71"/>
        <v>0</v>
      </c>
    </row>
    <row r="795" spans="1:14" x14ac:dyDescent="0.3">
      <c r="A795" s="11" t="s">
        <v>33</v>
      </c>
      <c r="B795" s="11"/>
      <c r="C795" s="13"/>
      <c r="D795" s="111">
        <f t="shared" ref="D795:J795" si="72">SUM(D733:D794)</f>
        <v>0</v>
      </c>
      <c r="E795" s="111">
        <f t="shared" si="72"/>
        <v>0</v>
      </c>
      <c r="F795" s="111" t="e">
        <f t="shared" si="72"/>
        <v>#DIV/0!</v>
      </c>
      <c r="G795" s="111">
        <f t="shared" si="72"/>
        <v>0</v>
      </c>
      <c r="H795" s="111">
        <f t="shared" si="72"/>
        <v>0</v>
      </c>
      <c r="I795" s="111">
        <f t="shared" si="72"/>
        <v>0</v>
      </c>
      <c r="J795" s="12">
        <f t="shared" si="72"/>
        <v>0</v>
      </c>
      <c r="K795" s="111"/>
      <c r="L795" s="111">
        <f>SUM(L733:L794)</f>
        <v>0</v>
      </c>
      <c r="M795" s="111">
        <f>SUM(M733:M794)</f>
        <v>0</v>
      </c>
      <c r="N795" s="111">
        <f>SUM(N733:N794)</f>
        <v>0</v>
      </c>
    </row>
    <row r="796" spans="1:14" x14ac:dyDescent="0.3">
      <c r="A796" s="113"/>
      <c r="B796" s="114"/>
      <c r="C796" s="115"/>
      <c r="D796" s="116"/>
      <c r="E796" s="116"/>
      <c r="F796" s="7" t="s">
        <v>106</v>
      </c>
      <c r="G796" s="7" t="s">
        <v>123</v>
      </c>
      <c r="H796" s="7" t="s">
        <v>124</v>
      </c>
      <c r="I796" s="7" t="s">
        <v>125</v>
      </c>
      <c r="J796" s="7" t="s">
        <v>126</v>
      </c>
      <c r="K796" s="117"/>
      <c r="L796" s="117"/>
      <c r="M796" s="7" t="s">
        <v>107</v>
      </c>
      <c r="N796" s="118"/>
    </row>
    <row r="797" spans="1:14" ht="31.5" x14ac:dyDescent="0.5">
      <c r="A797" s="113"/>
      <c r="B797" s="114"/>
      <c r="C797" s="115"/>
      <c r="D797" s="116"/>
      <c r="E797" s="116"/>
      <c r="F797" s="121"/>
      <c r="G797" s="121"/>
      <c r="H797" s="121"/>
      <c r="I797" s="121"/>
      <c r="J797" s="121"/>
      <c r="K797" s="122"/>
      <c r="L797" s="121">
        <f>+F797-G797-H797-I797-J797</f>
        <v>0</v>
      </c>
      <c r="M797" s="123"/>
      <c r="N797" s="124"/>
    </row>
    <row r="798" spans="1:14" x14ac:dyDescent="0.3">
      <c r="A798" s="177" t="s">
        <v>109</v>
      </c>
      <c r="B798" s="178"/>
      <c r="C798" s="178"/>
      <c r="D798" s="178"/>
      <c r="E798" s="178"/>
      <c r="F798" s="178"/>
      <c r="G798" s="178"/>
      <c r="H798" s="178"/>
      <c r="I798" s="178"/>
      <c r="J798" s="179"/>
      <c r="K798" s="125"/>
      <c r="L798" s="12"/>
      <c r="M798" s="126"/>
      <c r="N798" s="127"/>
    </row>
    <row r="799" spans="1:14" x14ac:dyDescent="0.3">
      <c r="A799" s="180" t="s">
        <v>110</v>
      </c>
      <c r="B799" s="181"/>
      <c r="C799" s="181"/>
      <c r="D799" s="181"/>
      <c r="E799" s="181"/>
      <c r="F799" s="181"/>
      <c r="G799" s="181"/>
      <c r="H799" s="181"/>
      <c r="I799" s="181"/>
      <c r="J799" s="182"/>
      <c r="K799" s="129"/>
      <c r="L799" s="12"/>
      <c r="M799" s="126"/>
      <c r="N799" s="127"/>
    </row>
    <row r="800" spans="1:14" x14ac:dyDescent="0.3">
      <c r="A800" s="160" t="s">
        <v>111</v>
      </c>
      <c r="B800" s="161"/>
      <c r="C800" s="161"/>
      <c r="D800" s="161"/>
      <c r="E800" s="161"/>
      <c r="F800" s="161"/>
      <c r="G800" s="161"/>
      <c r="H800" s="161"/>
      <c r="I800" s="161"/>
      <c r="J800" s="162"/>
      <c r="K800" s="130"/>
      <c r="L800" s="12"/>
      <c r="M800" s="131" t="e">
        <f>+L800/L795%</f>
        <v>#DIV/0!</v>
      </c>
      <c r="N800" s="127"/>
    </row>
    <row r="801" spans="1:14" x14ac:dyDescent="0.3">
      <c r="A801" s="163" t="s">
        <v>112</v>
      </c>
      <c r="B801" s="164"/>
      <c r="C801" s="164"/>
      <c r="D801" s="164"/>
      <c r="E801" s="164"/>
      <c r="F801" s="164"/>
      <c r="G801" s="164"/>
      <c r="H801" s="164"/>
      <c r="I801" s="164"/>
      <c r="J801" s="165"/>
      <c r="K801" s="132"/>
      <c r="L801" s="12">
        <f>+E817</f>
        <v>0</v>
      </c>
      <c r="M801" s="126"/>
      <c r="N801" s="127"/>
    </row>
    <row r="802" spans="1:14" x14ac:dyDescent="0.3">
      <c r="A802" s="166" t="s">
        <v>113</v>
      </c>
      <c r="B802" s="167"/>
      <c r="C802" s="167"/>
      <c r="D802" s="167"/>
      <c r="E802" s="167"/>
      <c r="F802" s="167"/>
      <c r="G802" s="167"/>
      <c r="H802" s="167"/>
      <c r="I802" s="167"/>
      <c r="J802" s="168"/>
      <c r="K802" s="134"/>
      <c r="L802" s="12">
        <f>+M817</f>
        <v>0</v>
      </c>
      <c r="M802" s="126"/>
      <c r="N802" s="127"/>
    </row>
    <row r="803" spans="1:14" x14ac:dyDescent="0.3">
      <c r="A803" s="169"/>
      <c r="B803" s="170"/>
      <c r="C803" s="170"/>
      <c r="D803" s="170"/>
      <c r="E803" s="170"/>
      <c r="F803" s="170"/>
      <c r="G803" s="170"/>
      <c r="H803" s="170"/>
      <c r="I803" s="170"/>
      <c r="J803" s="171"/>
      <c r="K803" s="128"/>
      <c r="L803" s="126"/>
      <c r="M803" s="126"/>
      <c r="N803" s="127"/>
    </row>
    <row r="804" spans="1:14" x14ac:dyDescent="0.3">
      <c r="A804" s="169"/>
      <c r="B804" s="170"/>
      <c r="C804" s="170"/>
      <c r="D804" s="170"/>
      <c r="E804" s="170"/>
      <c r="F804" s="170"/>
      <c r="G804" s="170"/>
      <c r="H804" s="170"/>
      <c r="I804" s="170"/>
      <c r="J804" s="171"/>
      <c r="K804" s="128"/>
      <c r="L804" s="126"/>
      <c r="M804" s="126"/>
      <c r="N804" s="127"/>
    </row>
    <row r="805" spans="1:14" x14ac:dyDescent="0.3">
      <c r="A805" s="169" t="s">
        <v>114</v>
      </c>
      <c r="B805" s="170"/>
      <c r="C805" s="170"/>
      <c r="D805" s="170"/>
      <c r="E805" s="170"/>
      <c r="F805" s="170"/>
      <c r="G805" s="170"/>
      <c r="H805" s="170"/>
      <c r="I805" s="170"/>
      <c r="J805" s="171"/>
      <c r="K805" s="136"/>
      <c r="L805" s="111">
        <f>+L795-L798-L799-L800-L801+L802-L803-L804</f>
        <v>0</v>
      </c>
      <c r="M805" s="126"/>
      <c r="N805" s="127"/>
    </row>
    <row r="806" spans="1:14" ht="19.5" thickBot="1" x14ac:dyDescent="0.35">
      <c r="M806" s="138">
        <f>+L806-L805</f>
        <v>0</v>
      </c>
    </row>
    <row r="807" spans="1:14" ht="19.5" thickBot="1" x14ac:dyDescent="0.35">
      <c r="A807" s="157" t="s">
        <v>115</v>
      </c>
      <c r="B807" s="158"/>
      <c r="C807" s="158"/>
      <c r="D807" s="158"/>
      <c r="E807" s="158"/>
      <c r="F807" s="159"/>
      <c r="G807" s="127"/>
      <c r="H807" s="157" t="s">
        <v>116</v>
      </c>
      <c r="I807" s="158"/>
      <c r="J807" s="159"/>
      <c r="K807" s="157" t="s">
        <v>117</v>
      </c>
      <c r="L807" s="158"/>
      <c r="M807" s="159"/>
      <c r="N807" s="139"/>
    </row>
    <row r="808" spans="1:14" ht="19.5" thickBot="1" x14ac:dyDescent="0.35">
      <c r="A808" s="140" t="s">
        <v>118</v>
      </c>
      <c r="B808" s="157" t="s">
        <v>119</v>
      </c>
      <c r="C808" s="159"/>
      <c r="D808" s="140" t="s">
        <v>120</v>
      </c>
      <c r="E808" s="157" t="s">
        <v>22</v>
      </c>
      <c r="F808" s="159"/>
      <c r="G808" s="127"/>
      <c r="H808" s="157" t="s">
        <v>119</v>
      </c>
      <c r="I808" s="159"/>
      <c r="J808" s="140" t="s">
        <v>22</v>
      </c>
      <c r="K808" s="157" t="s">
        <v>119</v>
      </c>
      <c r="L808" s="159"/>
      <c r="M808" s="140" t="s">
        <v>22</v>
      </c>
      <c r="N808" s="139"/>
    </row>
    <row r="809" spans="1:14" ht="19.5" thickBot="1" x14ac:dyDescent="0.35">
      <c r="A809" s="141"/>
      <c r="B809" s="153"/>
      <c r="C809" s="154"/>
      <c r="D809" s="141"/>
      <c r="E809" s="155"/>
      <c r="F809" s="156"/>
      <c r="G809" s="127"/>
      <c r="H809" s="153"/>
      <c r="I809" s="154"/>
      <c r="J809" s="142"/>
      <c r="K809" s="153"/>
      <c r="L809" s="154"/>
      <c r="M809" s="143"/>
      <c r="N809" s="144"/>
    </row>
    <row r="810" spans="1:14" ht="19.5" thickBot="1" x14ac:dyDescent="0.35">
      <c r="A810" s="141"/>
      <c r="B810" s="153"/>
      <c r="C810" s="154"/>
      <c r="D810" s="141"/>
      <c r="E810" s="155"/>
      <c r="F810" s="156"/>
      <c r="G810" s="127"/>
      <c r="H810" s="153"/>
      <c r="I810" s="154"/>
      <c r="J810" s="142"/>
      <c r="K810" s="153"/>
      <c r="L810" s="154"/>
      <c r="M810" s="143"/>
      <c r="N810" s="144"/>
    </row>
    <row r="811" spans="1:14" ht="19.5" thickBot="1" x14ac:dyDescent="0.35">
      <c r="A811" s="141"/>
      <c r="B811" s="153"/>
      <c r="C811" s="154"/>
      <c r="D811" s="141"/>
      <c r="E811" s="155"/>
      <c r="F811" s="156"/>
      <c r="G811" s="127"/>
      <c r="H811" s="153"/>
      <c r="I811" s="154"/>
      <c r="J811" s="142"/>
      <c r="K811" s="153"/>
      <c r="L811" s="154"/>
      <c r="M811" s="143"/>
      <c r="N811" s="144"/>
    </row>
    <row r="812" spans="1:14" ht="19.5" thickBot="1" x14ac:dyDescent="0.35">
      <c r="A812" s="141"/>
      <c r="B812" s="153"/>
      <c r="C812" s="154"/>
      <c r="D812" s="141"/>
      <c r="E812" s="155"/>
      <c r="F812" s="156"/>
      <c r="G812" s="127"/>
      <c r="H812" s="153"/>
      <c r="I812" s="154"/>
      <c r="J812" s="142"/>
      <c r="K812" s="153"/>
      <c r="L812" s="154"/>
      <c r="M812" s="143"/>
      <c r="N812" s="144"/>
    </row>
    <row r="813" spans="1:14" ht="19.5" thickBot="1" x14ac:dyDescent="0.35">
      <c r="A813" s="141"/>
      <c r="B813" s="153"/>
      <c r="C813" s="154"/>
      <c r="D813" s="141"/>
      <c r="E813" s="155"/>
      <c r="F813" s="156"/>
      <c r="G813" s="127"/>
      <c r="H813" s="153"/>
      <c r="I813" s="154"/>
      <c r="J813" s="142"/>
      <c r="K813" s="153"/>
      <c r="L813" s="154"/>
      <c r="M813" s="143"/>
      <c r="N813" s="144"/>
    </row>
    <row r="814" spans="1:14" ht="19.5" thickBot="1" x14ac:dyDescent="0.35">
      <c r="A814" s="141"/>
      <c r="B814" s="153"/>
      <c r="C814" s="154"/>
      <c r="D814" s="141"/>
      <c r="E814" s="155"/>
      <c r="F814" s="156"/>
      <c r="G814" s="127"/>
      <c r="H814" s="153"/>
      <c r="I814" s="154"/>
      <c r="J814" s="142"/>
      <c r="K814" s="153"/>
      <c r="L814" s="154"/>
      <c r="M814" s="143"/>
      <c r="N814" s="144"/>
    </row>
    <row r="815" spans="1:14" ht="19.5" thickBot="1" x14ac:dyDescent="0.35">
      <c r="A815" s="141"/>
      <c r="B815" s="153"/>
      <c r="C815" s="154"/>
      <c r="D815" s="141"/>
      <c r="E815" s="155"/>
      <c r="F815" s="156"/>
      <c r="G815" s="127"/>
      <c r="H815" s="153"/>
      <c r="I815" s="154"/>
      <c r="J815" s="142"/>
      <c r="K815" s="153"/>
      <c r="L815" s="154"/>
      <c r="M815" s="143"/>
      <c r="N815" s="144"/>
    </row>
    <row r="816" spans="1:14" ht="19.5" thickBot="1" x14ac:dyDescent="0.35">
      <c r="A816" s="141"/>
      <c r="B816" s="153"/>
      <c r="C816" s="154"/>
      <c r="D816" s="141"/>
      <c r="E816" s="155"/>
      <c r="F816" s="156"/>
      <c r="G816" s="127"/>
      <c r="H816" s="153"/>
      <c r="I816" s="154"/>
      <c r="J816" s="142"/>
      <c r="K816" s="153"/>
      <c r="L816" s="154"/>
      <c r="M816" s="143"/>
      <c r="N816" s="144"/>
    </row>
    <row r="817" spans="1:14" ht="19.5" thickBot="1" x14ac:dyDescent="0.35">
      <c r="A817" s="141" t="s">
        <v>121</v>
      </c>
      <c r="B817" s="153"/>
      <c r="C817" s="154"/>
      <c r="D817" s="141"/>
      <c r="E817" s="155">
        <f>SUM(E809:F816)</f>
        <v>0</v>
      </c>
      <c r="F817" s="156"/>
      <c r="G817" s="127"/>
      <c r="H817" s="153" t="s">
        <v>121</v>
      </c>
      <c r="I817" s="154"/>
      <c r="J817" s="140">
        <f>SUM(J809:J816)</f>
        <v>0</v>
      </c>
      <c r="K817" s="153" t="s">
        <v>121</v>
      </c>
      <c r="L817" s="154"/>
      <c r="M817" s="145">
        <f>SUM(M809:M816)</f>
        <v>0</v>
      </c>
      <c r="N817" s="139"/>
    </row>
    <row r="820" spans="1:14" x14ac:dyDescent="0.3">
      <c r="A820" s="172" t="s">
        <v>0</v>
      </c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"/>
      <c r="N820" s="2"/>
    </row>
    <row r="821" spans="1:14" x14ac:dyDescent="0.3">
      <c r="A821" s="1" t="s">
        <v>1</v>
      </c>
      <c r="B821" s="2" t="s">
        <v>134</v>
      </c>
      <c r="J821" s="1" t="s">
        <v>3</v>
      </c>
      <c r="K821" s="173">
        <f>+K730</f>
        <v>0</v>
      </c>
      <c r="L821" s="173"/>
      <c r="M821" s="173"/>
      <c r="N821" s="6"/>
    </row>
    <row r="822" spans="1:14" x14ac:dyDescent="0.3">
      <c r="A822" s="174"/>
      <c r="B822" s="175"/>
      <c r="C822" s="176"/>
      <c r="D822" s="169" t="s">
        <v>6</v>
      </c>
      <c r="E822" s="170"/>
      <c r="F822" s="171"/>
      <c r="G822" s="7" t="s">
        <v>7</v>
      </c>
      <c r="H822" s="7" t="s">
        <v>7</v>
      </c>
      <c r="I822" s="7" t="s">
        <v>8</v>
      </c>
      <c r="J822" s="8" t="s">
        <v>9</v>
      </c>
      <c r="K822" s="7" t="s">
        <v>10</v>
      </c>
      <c r="L822" s="9"/>
      <c r="M822" s="7" t="s">
        <v>11</v>
      </c>
      <c r="N822" s="7" t="s">
        <v>12</v>
      </c>
    </row>
    <row r="823" spans="1:14" x14ac:dyDescent="0.3">
      <c r="A823" s="12" t="s">
        <v>16</v>
      </c>
      <c r="B823" s="7" t="s">
        <v>17</v>
      </c>
      <c r="C823" s="13" t="s">
        <v>18</v>
      </c>
      <c r="D823" s="7">
        <v>1</v>
      </c>
      <c r="E823" s="7">
        <v>2</v>
      </c>
      <c r="F823" s="14" t="s">
        <v>19</v>
      </c>
      <c r="G823" s="7" t="s">
        <v>20</v>
      </c>
      <c r="H823" s="7" t="s">
        <v>20</v>
      </c>
      <c r="I823" s="7"/>
      <c r="J823" s="7" t="s">
        <v>20</v>
      </c>
      <c r="K823" s="7" t="s">
        <v>21</v>
      </c>
      <c r="L823" s="7" t="s">
        <v>22</v>
      </c>
      <c r="M823" s="7" t="s">
        <v>23</v>
      </c>
      <c r="N823" s="7" t="s">
        <v>22</v>
      </c>
    </row>
    <row r="824" spans="1:14" x14ac:dyDescent="0.3">
      <c r="A824" s="16" t="s">
        <v>35</v>
      </c>
      <c r="B824" s="17" t="s">
        <v>36</v>
      </c>
      <c r="C824" s="17">
        <v>72</v>
      </c>
      <c r="D824" s="29"/>
      <c r="E824" s="29"/>
      <c r="F824" s="30">
        <f>+(E824+D824)/C824</f>
        <v>0</v>
      </c>
      <c r="G824" s="32"/>
      <c r="H824" s="32"/>
      <c r="I824" s="32"/>
      <c r="J824" s="34">
        <f>+D824+E824-G824-H824-I824</f>
        <v>0</v>
      </c>
      <c r="K824" s="31">
        <f>+K733</f>
        <v>381.13</v>
      </c>
      <c r="L824" s="24">
        <f t="shared" ref="L824:L885" si="73">+J824*K824</f>
        <v>0</v>
      </c>
      <c r="M824" s="24"/>
      <c r="N824" s="24">
        <f>+K824*I824</f>
        <v>0</v>
      </c>
    </row>
    <row r="825" spans="1:14" x14ac:dyDescent="0.3">
      <c r="A825" s="16" t="s">
        <v>37</v>
      </c>
      <c r="B825" s="17" t="s">
        <v>38</v>
      </c>
      <c r="C825" s="17">
        <v>36</v>
      </c>
      <c r="D825" s="29"/>
      <c r="E825" s="29"/>
      <c r="F825" s="30">
        <f t="shared" ref="F825:F885" si="74">+(E825+D825)/C825</f>
        <v>0</v>
      </c>
      <c r="G825" s="32"/>
      <c r="H825" s="32"/>
      <c r="I825" s="32"/>
      <c r="J825" s="34">
        <f t="shared" ref="J825:J885" si="75">+D825+E825-G825-H825-I825</f>
        <v>0</v>
      </c>
      <c r="K825" s="31">
        <f t="shared" ref="K825:K885" si="76">+K734</f>
        <v>741.2</v>
      </c>
      <c r="L825" s="24">
        <f t="shared" si="73"/>
        <v>0</v>
      </c>
      <c r="M825" s="24"/>
      <c r="N825" s="24">
        <f t="shared" ref="N825:N885" si="77">+K825*I825</f>
        <v>0</v>
      </c>
    </row>
    <row r="826" spans="1:14" x14ac:dyDescent="0.3">
      <c r="A826" s="16" t="s">
        <v>39</v>
      </c>
      <c r="B826" s="17" t="s">
        <v>40</v>
      </c>
      <c r="C826" s="17">
        <v>18</v>
      </c>
      <c r="D826" s="29"/>
      <c r="E826" s="29"/>
      <c r="F826" s="30">
        <f t="shared" si="74"/>
        <v>0</v>
      </c>
      <c r="G826" s="32"/>
      <c r="H826" s="32"/>
      <c r="I826" s="32"/>
      <c r="J826" s="12">
        <f t="shared" si="75"/>
        <v>0</v>
      </c>
      <c r="K826" s="31">
        <f t="shared" si="76"/>
        <v>1263.5999999999999</v>
      </c>
      <c r="L826" s="37">
        <f t="shared" si="73"/>
        <v>0</v>
      </c>
      <c r="M826" s="37"/>
      <c r="N826" s="37">
        <f t="shared" si="77"/>
        <v>0</v>
      </c>
    </row>
    <row r="827" spans="1:14" x14ac:dyDescent="0.3">
      <c r="A827" s="16" t="s">
        <v>41</v>
      </c>
      <c r="B827" s="17" t="s">
        <v>42</v>
      </c>
      <c r="C827" s="17">
        <v>10</v>
      </c>
      <c r="D827" s="29"/>
      <c r="E827" s="29"/>
      <c r="F827" s="30">
        <f t="shared" si="74"/>
        <v>0</v>
      </c>
      <c r="G827" s="32"/>
      <c r="H827" s="32"/>
      <c r="I827" s="32"/>
      <c r="J827" s="34">
        <f t="shared" si="75"/>
        <v>0</v>
      </c>
      <c r="K827" s="31">
        <f t="shared" si="76"/>
        <v>2059.1999999999998</v>
      </c>
      <c r="L827" s="24">
        <f t="shared" si="73"/>
        <v>0</v>
      </c>
      <c r="M827" s="24"/>
      <c r="N827" s="24">
        <f t="shared" si="77"/>
        <v>0</v>
      </c>
    </row>
    <row r="828" spans="1:14" x14ac:dyDescent="0.3">
      <c r="A828" s="16" t="s">
        <v>43</v>
      </c>
      <c r="B828" s="17" t="s">
        <v>36</v>
      </c>
      <c r="C828" s="17">
        <v>72</v>
      </c>
      <c r="D828" s="29"/>
      <c r="E828" s="29"/>
      <c r="F828" s="30">
        <f t="shared" si="74"/>
        <v>0</v>
      </c>
      <c r="G828" s="32"/>
      <c r="H828" s="32"/>
      <c r="I828" s="32"/>
      <c r="J828" s="34">
        <f t="shared" si="75"/>
        <v>0</v>
      </c>
      <c r="K828" s="31">
        <f t="shared" si="76"/>
        <v>409.5</v>
      </c>
      <c r="L828" s="24">
        <f t="shared" si="73"/>
        <v>0</v>
      </c>
      <c r="M828" s="24"/>
      <c r="N828" s="24">
        <f t="shared" si="77"/>
        <v>0</v>
      </c>
    </row>
    <row r="829" spans="1:14" x14ac:dyDescent="0.3">
      <c r="A829" s="16" t="s">
        <v>44</v>
      </c>
      <c r="B829" s="17" t="s">
        <v>38</v>
      </c>
      <c r="C829" s="17">
        <v>36</v>
      </c>
      <c r="D829" s="29"/>
      <c r="E829" s="29"/>
      <c r="F829" s="30">
        <f t="shared" si="74"/>
        <v>0</v>
      </c>
      <c r="G829" s="32"/>
      <c r="H829" s="32"/>
      <c r="I829" s="32"/>
      <c r="J829" s="34">
        <f t="shared" si="75"/>
        <v>0</v>
      </c>
      <c r="K829" s="31">
        <f t="shared" si="76"/>
        <v>803.79</v>
      </c>
      <c r="L829" s="24">
        <f t="shared" si="73"/>
        <v>0</v>
      </c>
      <c r="M829" s="24"/>
      <c r="N829" s="24">
        <f t="shared" si="77"/>
        <v>0</v>
      </c>
    </row>
    <row r="830" spans="1:14" x14ac:dyDescent="0.3">
      <c r="A830" s="16" t="s">
        <v>45</v>
      </c>
      <c r="B830" s="17" t="s">
        <v>36</v>
      </c>
      <c r="C830" s="17">
        <v>72</v>
      </c>
      <c r="D830" s="29"/>
      <c r="E830" s="29"/>
      <c r="F830" s="30">
        <f t="shared" si="74"/>
        <v>0</v>
      </c>
      <c r="G830" s="32"/>
      <c r="H830" s="32"/>
      <c r="I830" s="32"/>
      <c r="J830" s="34">
        <f t="shared" si="75"/>
        <v>0</v>
      </c>
      <c r="K830" s="31">
        <f t="shared" si="76"/>
        <v>409.5</v>
      </c>
      <c r="L830" s="24">
        <f t="shared" si="73"/>
        <v>0</v>
      </c>
      <c r="M830" s="24"/>
      <c r="N830" s="24">
        <f t="shared" si="77"/>
        <v>0</v>
      </c>
    </row>
    <row r="831" spans="1:14" x14ac:dyDescent="0.3">
      <c r="A831" s="16" t="s">
        <v>46</v>
      </c>
      <c r="B831" s="17" t="s">
        <v>38</v>
      </c>
      <c r="C831" s="17">
        <v>36</v>
      </c>
      <c r="D831" s="29"/>
      <c r="E831" s="29"/>
      <c r="F831" s="30">
        <f t="shared" si="74"/>
        <v>0</v>
      </c>
      <c r="G831" s="32"/>
      <c r="H831" s="32"/>
      <c r="I831" s="32"/>
      <c r="J831" s="34">
        <f t="shared" si="75"/>
        <v>0</v>
      </c>
      <c r="K831" s="31">
        <f t="shared" si="76"/>
        <v>803.79</v>
      </c>
      <c r="L831" s="24">
        <f t="shared" si="73"/>
        <v>0</v>
      </c>
      <c r="M831" s="24"/>
      <c r="N831" s="24">
        <f t="shared" si="77"/>
        <v>0</v>
      </c>
    </row>
    <row r="832" spans="1:14" x14ac:dyDescent="0.3">
      <c r="A832" s="16" t="s">
        <v>47</v>
      </c>
      <c r="B832" s="17" t="s">
        <v>48</v>
      </c>
      <c r="C832" s="17">
        <v>8</v>
      </c>
      <c r="D832" s="29"/>
      <c r="E832" s="29"/>
      <c r="F832" s="30">
        <f t="shared" si="74"/>
        <v>0</v>
      </c>
      <c r="G832" s="32"/>
      <c r="H832" s="32"/>
      <c r="I832" s="32"/>
      <c r="J832" s="34">
        <f t="shared" si="75"/>
        <v>0</v>
      </c>
      <c r="K832" s="31">
        <f t="shared" si="76"/>
        <v>2767.05</v>
      </c>
      <c r="L832" s="24">
        <f t="shared" si="73"/>
        <v>0</v>
      </c>
      <c r="M832" s="24"/>
      <c r="N832" s="24">
        <f t="shared" si="77"/>
        <v>0</v>
      </c>
    </row>
    <row r="833" spans="1:14" x14ac:dyDescent="0.3">
      <c r="A833" s="35" t="s">
        <v>49</v>
      </c>
      <c r="B833" s="17" t="s">
        <v>50</v>
      </c>
      <c r="C833" s="38">
        <v>72</v>
      </c>
      <c r="D833" s="29"/>
      <c r="E833" s="29"/>
      <c r="F833" s="30">
        <f t="shared" si="74"/>
        <v>0</v>
      </c>
      <c r="G833" s="32"/>
      <c r="H833" s="32"/>
      <c r="I833" s="32"/>
      <c r="J833" s="12">
        <f t="shared" si="75"/>
        <v>0</v>
      </c>
      <c r="K833" s="31">
        <f t="shared" si="76"/>
        <v>444.6</v>
      </c>
      <c r="L833" s="37">
        <f t="shared" si="73"/>
        <v>0</v>
      </c>
      <c r="M833" s="37"/>
      <c r="N833" s="37">
        <f t="shared" si="77"/>
        <v>0</v>
      </c>
    </row>
    <row r="834" spans="1:14" x14ac:dyDescent="0.3">
      <c r="A834" s="16" t="s">
        <v>51</v>
      </c>
      <c r="B834" s="17" t="s">
        <v>52</v>
      </c>
      <c r="C834" s="17">
        <v>36</v>
      </c>
      <c r="D834" s="29"/>
      <c r="E834" s="29"/>
      <c r="F834" s="30">
        <f t="shared" si="74"/>
        <v>0</v>
      </c>
      <c r="G834" s="32"/>
      <c r="H834" s="32"/>
      <c r="I834" s="32"/>
      <c r="J834" s="34">
        <f t="shared" si="75"/>
        <v>0</v>
      </c>
      <c r="K834" s="31">
        <f t="shared" si="76"/>
        <v>868.73</v>
      </c>
      <c r="L834" s="24">
        <f t="shared" si="73"/>
        <v>0</v>
      </c>
      <c r="M834" s="24"/>
      <c r="N834" s="24">
        <f t="shared" si="77"/>
        <v>0</v>
      </c>
    </row>
    <row r="835" spans="1:14" x14ac:dyDescent="0.3">
      <c r="A835" s="16" t="s">
        <v>53</v>
      </c>
      <c r="B835" s="17" t="s">
        <v>48</v>
      </c>
      <c r="C835" s="17">
        <v>8</v>
      </c>
      <c r="D835" s="29"/>
      <c r="E835" s="29"/>
      <c r="F835" s="30">
        <f t="shared" si="74"/>
        <v>0</v>
      </c>
      <c r="G835" s="32"/>
      <c r="H835" s="32"/>
      <c r="I835" s="32"/>
      <c r="J835" s="34">
        <f t="shared" si="75"/>
        <v>0</v>
      </c>
      <c r="K835" s="31">
        <f t="shared" si="76"/>
        <v>2416.0500000000002</v>
      </c>
      <c r="L835" s="24">
        <f t="shared" si="73"/>
        <v>0</v>
      </c>
      <c r="M835" s="24"/>
      <c r="N835" s="24">
        <f t="shared" si="77"/>
        <v>0</v>
      </c>
    </row>
    <row r="836" spans="1:14" x14ac:dyDescent="0.3">
      <c r="A836" s="16" t="s">
        <v>54</v>
      </c>
      <c r="B836" s="17" t="s">
        <v>50</v>
      </c>
      <c r="C836" s="17">
        <v>72</v>
      </c>
      <c r="D836" s="29"/>
      <c r="E836" s="29"/>
      <c r="F836" s="30">
        <f t="shared" si="74"/>
        <v>0</v>
      </c>
      <c r="G836" s="32"/>
      <c r="H836" s="32"/>
      <c r="I836" s="32"/>
      <c r="J836" s="34">
        <f t="shared" si="75"/>
        <v>0</v>
      </c>
      <c r="K836" s="31">
        <f t="shared" si="76"/>
        <v>377.33</v>
      </c>
      <c r="L836" s="24">
        <f t="shared" si="73"/>
        <v>0</v>
      </c>
      <c r="M836" s="24"/>
      <c r="N836" s="24">
        <f t="shared" si="77"/>
        <v>0</v>
      </c>
    </row>
    <row r="837" spans="1:14" x14ac:dyDescent="0.3">
      <c r="A837" s="16" t="s">
        <v>55</v>
      </c>
      <c r="B837" s="17" t="s">
        <v>56</v>
      </c>
      <c r="C837" s="17">
        <v>15</v>
      </c>
      <c r="D837" s="44"/>
      <c r="E837" s="44"/>
      <c r="F837" s="30">
        <f t="shared" si="74"/>
        <v>0</v>
      </c>
      <c r="G837" s="11"/>
      <c r="H837" s="11"/>
      <c r="I837" s="11"/>
      <c r="J837" s="12">
        <f t="shared" si="75"/>
        <v>0</v>
      </c>
      <c r="K837" s="45">
        <f t="shared" si="76"/>
        <v>1158.3</v>
      </c>
      <c r="L837" s="37">
        <f t="shared" si="73"/>
        <v>0</v>
      </c>
      <c r="M837" s="37"/>
      <c r="N837" s="37">
        <f t="shared" si="77"/>
        <v>0</v>
      </c>
    </row>
    <row r="838" spans="1:14" x14ac:dyDescent="0.3">
      <c r="A838" s="16" t="s">
        <v>57</v>
      </c>
      <c r="B838" s="17" t="s">
        <v>50</v>
      </c>
      <c r="C838" s="17">
        <v>72</v>
      </c>
      <c r="D838" s="29"/>
      <c r="E838" s="29"/>
      <c r="F838" s="30">
        <f t="shared" si="74"/>
        <v>0</v>
      </c>
      <c r="G838" s="32"/>
      <c r="H838" s="32"/>
      <c r="I838" s="32"/>
      <c r="J838" s="34">
        <f t="shared" si="75"/>
        <v>0</v>
      </c>
      <c r="K838" s="31">
        <f t="shared" si="76"/>
        <v>424.13</v>
      </c>
      <c r="L838" s="24">
        <f t="shared" si="73"/>
        <v>0</v>
      </c>
      <c r="M838" s="24"/>
      <c r="N838" s="24">
        <f t="shared" si="77"/>
        <v>0</v>
      </c>
    </row>
    <row r="839" spans="1:14" x14ac:dyDescent="0.3">
      <c r="A839" s="16" t="s">
        <v>58</v>
      </c>
      <c r="B839" s="17" t="s">
        <v>59</v>
      </c>
      <c r="C839" s="17">
        <v>15</v>
      </c>
      <c r="D839" s="29"/>
      <c r="E839" s="29"/>
      <c r="F839" s="30">
        <f t="shared" si="74"/>
        <v>0</v>
      </c>
      <c r="G839" s="32"/>
      <c r="H839" s="32"/>
      <c r="I839" s="32"/>
      <c r="J839" s="34">
        <f t="shared" si="75"/>
        <v>0</v>
      </c>
      <c r="K839" s="31">
        <f t="shared" si="76"/>
        <v>1199.25</v>
      </c>
      <c r="L839" s="24">
        <f t="shared" si="73"/>
        <v>0</v>
      </c>
      <c r="M839" s="24"/>
      <c r="N839" s="24">
        <f t="shared" si="77"/>
        <v>0</v>
      </c>
    </row>
    <row r="840" spans="1:14" x14ac:dyDescent="0.3">
      <c r="A840" s="16" t="s">
        <v>60</v>
      </c>
      <c r="B840" s="17" t="s">
        <v>50</v>
      </c>
      <c r="C840" s="17">
        <v>72</v>
      </c>
      <c r="D840" s="29"/>
      <c r="E840" s="29"/>
      <c r="F840" s="30">
        <f t="shared" si="74"/>
        <v>0</v>
      </c>
      <c r="G840" s="32"/>
      <c r="H840" s="32"/>
      <c r="I840" s="32"/>
      <c r="J840" s="34">
        <f t="shared" si="75"/>
        <v>0</v>
      </c>
      <c r="K840" s="31">
        <f t="shared" si="76"/>
        <v>381.13</v>
      </c>
      <c r="L840" s="24">
        <f t="shared" si="73"/>
        <v>0</v>
      </c>
      <c r="M840" s="24"/>
      <c r="N840" s="24">
        <f t="shared" si="77"/>
        <v>0</v>
      </c>
    </row>
    <row r="841" spans="1:14" x14ac:dyDescent="0.3">
      <c r="A841" s="16" t="s">
        <v>61</v>
      </c>
      <c r="B841" s="17" t="s">
        <v>50</v>
      </c>
      <c r="C841" s="38">
        <v>72</v>
      </c>
      <c r="D841" s="44"/>
      <c r="E841" s="44"/>
      <c r="F841" s="30">
        <f t="shared" si="74"/>
        <v>0</v>
      </c>
      <c r="G841" s="11"/>
      <c r="H841" s="11"/>
      <c r="I841" s="11"/>
      <c r="J841" s="12">
        <f t="shared" si="75"/>
        <v>0</v>
      </c>
      <c r="K841" s="31">
        <f t="shared" si="76"/>
        <v>424.13</v>
      </c>
      <c r="L841" s="37">
        <f t="shared" si="73"/>
        <v>0</v>
      </c>
      <c r="M841" s="37"/>
      <c r="N841" s="37">
        <f t="shared" si="77"/>
        <v>0</v>
      </c>
    </row>
    <row r="842" spans="1:14" x14ac:dyDescent="0.3">
      <c r="A842" s="35" t="s">
        <v>62</v>
      </c>
      <c r="B842" s="17" t="s">
        <v>50</v>
      </c>
      <c r="C842" s="38">
        <v>72</v>
      </c>
      <c r="D842" s="44"/>
      <c r="E842" s="44"/>
      <c r="F842" s="30">
        <f t="shared" si="74"/>
        <v>0</v>
      </c>
      <c r="G842" s="11"/>
      <c r="H842" s="11"/>
      <c r="I842" s="11"/>
      <c r="J842" s="12">
        <f t="shared" si="75"/>
        <v>0</v>
      </c>
      <c r="K842" s="31">
        <f t="shared" si="76"/>
        <v>330.23</v>
      </c>
      <c r="L842" s="37">
        <f t="shared" si="73"/>
        <v>0</v>
      </c>
      <c r="M842" s="37"/>
      <c r="N842" s="37">
        <f t="shared" si="77"/>
        <v>0</v>
      </c>
    </row>
    <row r="843" spans="1:14" x14ac:dyDescent="0.3">
      <c r="A843" s="35" t="s">
        <v>63</v>
      </c>
      <c r="B843" s="17" t="s">
        <v>50</v>
      </c>
      <c r="C843" s="38">
        <v>72</v>
      </c>
      <c r="D843" s="44"/>
      <c r="E843" s="44"/>
      <c r="F843" s="30">
        <f t="shared" si="74"/>
        <v>0</v>
      </c>
      <c r="G843" s="11"/>
      <c r="H843" s="11"/>
      <c r="I843" s="11"/>
      <c r="J843" s="12">
        <f t="shared" si="75"/>
        <v>0</v>
      </c>
      <c r="K843" s="31">
        <f t="shared" si="76"/>
        <v>424.13</v>
      </c>
      <c r="L843" s="37">
        <f t="shared" si="73"/>
        <v>0</v>
      </c>
      <c r="M843" s="37"/>
      <c r="N843" s="37">
        <f t="shared" si="77"/>
        <v>0</v>
      </c>
    </row>
    <row r="844" spans="1:14" x14ac:dyDescent="0.3">
      <c r="A844" s="35" t="s">
        <v>64</v>
      </c>
      <c r="B844" s="17" t="s">
        <v>65</v>
      </c>
      <c r="C844" s="38">
        <v>72</v>
      </c>
      <c r="D844" s="44"/>
      <c r="E844" s="44"/>
      <c r="F844" s="30">
        <f t="shared" si="74"/>
        <v>0</v>
      </c>
      <c r="G844" s="11"/>
      <c r="H844" s="11"/>
      <c r="I844" s="11"/>
      <c r="J844" s="12">
        <f t="shared" si="75"/>
        <v>0</v>
      </c>
      <c r="K844" s="31">
        <f t="shared" si="76"/>
        <v>389.61</v>
      </c>
      <c r="L844" s="37">
        <f t="shared" si="73"/>
        <v>0</v>
      </c>
      <c r="M844" s="37"/>
      <c r="N844" s="37">
        <f t="shared" si="77"/>
        <v>0</v>
      </c>
    </row>
    <row r="845" spans="1:14" x14ac:dyDescent="0.3">
      <c r="A845" s="35" t="s">
        <v>66</v>
      </c>
      <c r="B845" s="17" t="s">
        <v>65</v>
      </c>
      <c r="C845" s="38">
        <v>72</v>
      </c>
      <c r="D845" s="44"/>
      <c r="E845" s="44"/>
      <c r="F845" s="30">
        <f t="shared" si="74"/>
        <v>0</v>
      </c>
      <c r="G845" s="11"/>
      <c r="H845" s="11"/>
      <c r="I845" s="11"/>
      <c r="J845" s="12">
        <f t="shared" si="75"/>
        <v>0</v>
      </c>
      <c r="K845" s="31">
        <f t="shared" si="76"/>
        <v>389.61</v>
      </c>
      <c r="L845" s="37">
        <f t="shared" si="73"/>
        <v>0</v>
      </c>
      <c r="M845" s="37"/>
      <c r="N845" s="37">
        <f t="shared" si="77"/>
        <v>0</v>
      </c>
    </row>
    <row r="846" spans="1:14" x14ac:dyDescent="0.3">
      <c r="A846" s="47" t="s">
        <v>67</v>
      </c>
      <c r="B846" s="48" t="s">
        <v>59</v>
      </c>
      <c r="C846" s="49">
        <v>25</v>
      </c>
      <c r="D846" s="44"/>
      <c r="E846" s="44"/>
      <c r="F846" s="30">
        <f t="shared" si="74"/>
        <v>0</v>
      </c>
      <c r="G846" s="11"/>
      <c r="H846" s="11"/>
      <c r="I846" s="11"/>
      <c r="J846" s="12">
        <f t="shared" si="75"/>
        <v>0</v>
      </c>
      <c r="K846" s="31">
        <f t="shared" si="76"/>
        <v>169.65</v>
      </c>
      <c r="L846" s="37">
        <f t="shared" si="73"/>
        <v>0</v>
      </c>
      <c r="M846" s="37"/>
      <c r="N846" s="37">
        <f t="shared" si="77"/>
        <v>0</v>
      </c>
    </row>
    <row r="847" spans="1:14" x14ac:dyDescent="0.3">
      <c r="A847" s="47" t="s">
        <v>68</v>
      </c>
      <c r="B847" s="48" t="s">
        <v>42</v>
      </c>
      <c r="C847" s="49">
        <v>50</v>
      </c>
      <c r="D847" s="44"/>
      <c r="E847" s="44"/>
      <c r="F847" s="30">
        <f t="shared" si="74"/>
        <v>0</v>
      </c>
      <c r="G847" s="11"/>
      <c r="H847" s="11"/>
      <c r="I847" s="11"/>
      <c r="J847" s="12">
        <f t="shared" si="75"/>
        <v>0</v>
      </c>
      <c r="K847" s="31">
        <f t="shared" si="76"/>
        <v>88.92</v>
      </c>
      <c r="L847" s="37">
        <f t="shared" si="73"/>
        <v>0</v>
      </c>
      <c r="M847" s="37"/>
      <c r="N847" s="37">
        <f t="shared" si="77"/>
        <v>0</v>
      </c>
    </row>
    <row r="848" spans="1:14" x14ac:dyDescent="0.3">
      <c r="A848" s="47" t="s">
        <v>69</v>
      </c>
      <c r="B848" s="48" t="s">
        <v>52</v>
      </c>
      <c r="C848" s="49">
        <v>12</v>
      </c>
      <c r="D848" s="44"/>
      <c r="E848" s="44"/>
      <c r="F848" s="30">
        <f t="shared" si="74"/>
        <v>0</v>
      </c>
      <c r="G848" s="11"/>
      <c r="H848" s="11"/>
      <c r="I848" s="11"/>
      <c r="J848" s="12">
        <f t="shared" si="75"/>
        <v>0</v>
      </c>
      <c r="K848" s="31">
        <f t="shared" si="76"/>
        <v>123.94</v>
      </c>
      <c r="L848" s="37">
        <f t="shared" si="73"/>
        <v>0</v>
      </c>
      <c r="M848" s="37"/>
      <c r="N848" s="37">
        <f t="shared" si="77"/>
        <v>0</v>
      </c>
    </row>
    <row r="849" spans="1:14" ht="19.5" thickBot="1" x14ac:dyDescent="0.35">
      <c r="A849" s="47" t="s">
        <v>70</v>
      </c>
      <c r="B849" s="48" t="s">
        <v>50</v>
      </c>
      <c r="C849" s="49">
        <v>60</v>
      </c>
      <c r="D849" s="44"/>
      <c r="E849" s="44"/>
      <c r="F849" s="30">
        <f t="shared" si="74"/>
        <v>0</v>
      </c>
      <c r="G849" s="11"/>
      <c r="H849" s="11"/>
      <c r="I849" s="11"/>
      <c r="J849" s="12">
        <f t="shared" si="75"/>
        <v>0</v>
      </c>
      <c r="K849" s="31">
        <f t="shared" si="76"/>
        <v>67.180000000000007</v>
      </c>
      <c r="L849" s="37">
        <f t="shared" si="73"/>
        <v>0</v>
      </c>
      <c r="M849" s="37"/>
      <c r="N849" s="37">
        <f t="shared" si="77"/>
        <v>0</v>
      </c>
    </row>
    <row r="850" spans="1:14" ht="19.5" thickBot="1" x14ac:dyDescent="0.35">
      <c r="A850" s="56" t="s">
        <v>71</v>
      </c>
      <c r="B850" s="57" t="s">
        <v>50</v>
      </c>
      <c r="C850" s="58">
        <v>60</v>
      </c>
      <c r="D850" s="44"/>
      <c r="E850" s="44"/>
      <c r="F850" s="30">
        <f t="shared" si="74"/>
        <v>0</v>
      </c>
      <c r="G850" s="11"/>
      <c r="H850" s="11"/>
      <c r="I850" s="11"/>
      <c r="J850" s="12">
        <f t="shared" si="75"/>
        <v>0</v>
      </c>
      <c r="K850" s="31">
        <f t="shared" si="76"/>
        <v>67.180000000000007</v>
      </c>
      <c r="L850" s="37">
        <f t="shared" si="73"/>
        <v>0</v>
      </c>
      <c r="M850" s="37"/>
      <c r="N850" s="37">
        <f t="shared" si="77"/>
        <v>0</v>
      </c>
    </row>
    <row r="851" spans="1:14" ht="19.5" thickBot="1" x14ac:dyDescent="0.35">
      <c r="A851" s="56" t="s">
        <v>72</v>
      </c>
      <c r="B851" s="57" t="s">
        <v>50</v>
      </c>
      <c r="C851" s="58">
        <v>60</v>
      </c>
      <c r="D851" s="44"/>
      <c r="E851" s="44"/>
      <c r="F851" s="30">
        <f t="shared" si="74"/>
        <v>0</v>
      </c>
      <c r="G851" s="11"/>
      <c r="H851" s="11"/>
      <c r="I851" s="11"/>
      <c r="J851" s="12">
        <f t="shared" si="75"/>
        <v>0</v>
      </c>
      <c r="K851" s="31">
        <f t="shared" si="76"/>
        <v>67.180000000000007</v>
      </c>
      <c r="L851" s="37">
        <f t="shared" si="73"/>
        <v>0</v>
      </c>
      <c r="M851" s="37"/>
      <c r="N851" s="37">
        <f t="shared" si="77"/>
        <v>0</v>
      </c>
    </row>
    <row r="852" spans="1:14" ht="19.5" thickBot="1" x14ac:dyDescent="0.35">
      <c r="A852" s="56" t="s">
        <v>73</v>
      </c>
      <c r="B852" s="57" t="s">
        <v>74</v>
      </c>
      <c r="C852" s="58">
        <v>150</v>
      </c>
      <c r="D852" s="44"/>
      <c r="E852" s="44"/>
      <c r="F852" s="30">
        <f t="shared" si="74"/>
        <v>0</v>
      </c>
      <c r="G852" s="11"/>
      <c r="H852" s="11"/>
      <c r="I852" s="11"/>
      <c r="J852" s="12">
        <f t="shared" si="75"/>
        <v>0</v>
      </c>
      <c r="K852" s="31">
        <f t="shared" si="76"/>
        <v>21.06</v>
      </c>
      <c r="L852" s="37">
        <f t="shared" si="73"/>
        <v>0</v>
      </c>
      <c r="M852" s="37"/>
      <c r="N852" s="37">
        <f t="shared" si="77"/>
        <v>0</v>
      </c>
    </row>
    <row r="853" spans="1:14" ht="19.5" thickBot="1" x14ac:dyDescent="0.35">
      <c r="A853" s="66" t="s">
        <v>75</v>
      </c>
      <c r="B853" s="67" t="s">
        <v>76</v>
      </c>
      <c r="C853" s="68">
        <v>120</v>
      </c>
      <c r="D853" s="44"/>
      <c r="E853" s="44"/>
      <c r="F853" s="30">
        <f t="shared" si="74"/>
        <v>0</v>
      </c>
      <c r="G853" s="11"/>
      <c r="H853" s="11"/>
      <c r="I853" s="11"/>
      <c r="J853" s="12">
        <f t="shared" si="75"/>
        <v>0</v>
      </c>
      <c r="K853" s="31">
        <f t="shared" si="76"/>
        <v>78.98</v>
      </c>
      <c r="L853" s="37">
        <f t="shared" si="73"/>
        <v>0</v>
      </c>
      <c r="M853" s="37"/>
      <c r="N853" s="37">
        <f t="shared" si="77"/>
        <v>0</v>
      </c>
    </row>
    <row r="854" spans="1:14" ht="19.5" thickBot="1" x14ac:dyDescent="0.35">
      <c r="A854" s="66" t="s">
        <v>77</v>
      </c>
      <c r="B854" s="67" t="s">
        <v>78</v>
      </c>
      <c r="C854" s="68">
        <v>60</v>
      </c>
      <c r="D854" s="44"/>
      <c r="E854" s="44"/>
      <c r="F854" s="30">
        <f t="shared" si="74"/>
        <v>0</v>
      </c>
      <c r="G854" s="11"/>
      <c r="H854" s="11"/>
      <c r="I854" s="11"/>
      <c r="J854" s="12">
        <f t="shared" si="75"/>
        <v>0</v>
      </c>
      <c r="K854" s="31">
        <f t="shared" si="76"/>
        <v>154.44</v>
      </c>
      <c r="L854" s="37">
        <f t="shared" si="73"/>
        <v>0</v>
      </c>
      <c r="M854" s="37"/>
      <c r="N854" s="37">
        <f t="shared" si="77"/>
        <v>0</v>
      </c>
    </row>
    <row r="855" spans="1:14" ht="19.5" thickBot="1" x14ac:dyDescent="0.35">
      <c r="A855" s="66" t="s">
        <v>79</v>
      </c>
      <c r="B855" s="67" t="s">
        <v>50</v>
      </c>
      <c r="C855" s="68">
        <v>30</v>
      </c>
      <c r="D855" s="44"/>
      <c r="E855" s="44"/>
      <c r="F855" s="30">
        <f t="shared" si="74"/>
        <v>0</v>
      </c>
      <c r="G855" s="11"/>
      <c r="H855" s="11"/>
      <c r="I855" s="11"/>
      <c r="J855" s="12">
        <f t="shared" si="75"/>
        <v>0</v>
      </c>
      <c r="K855" s="31">
        <f t="shared" si="76"/>
        <v>274.95</v>
      </c>
      <c r="L855" s="37">
        <f t="shared" si="73"/>
        <v>0</v>
      </c>
      <c r="M855" s="37"/>
      <c r="N855" s="37">
        <f t="shared" si="77"/>
        <v>0</v>
      </c>
    </row>
    <row r="856" spans="1:14" ht="19.5" thickBot="1" x14ac:dyDescent="0.35">
      <c r="A856" s="66" t="s">
        <v>80</v>
      </c>
      <c r="B856" s="67" t="s">
        <v>59</v>
      </c>
      <c r="C856" s="68">
        <v>12</v>
      </c>
      <c r="D856" s="44"/>
      <c r="E856" s="44"/>
      <c r="F856" s="30">
        <f t="shared" si="74"/>
        <v>0</v>
      </c>
      <c r="G856" s="11"/>
      <c r="H856" s="11"/>
      <c r="I856" s="11"/>
      <c r="J856" s="12">
        <f t="shared" si="75"/>
        <v>0</v>
      </c>
      <c r="K856" s="31">
        <f t="shared" si="76"/>
        <v>1023.75</v>
      </c>
      <c r="L856" s="37">
        <f t="shared" si="73"/>
        <v>0</v>
      </c>
      <c r="M856" s="37"/>
      <c r="N856" s="37">
        <f t="shared" si="77"/>
        <v>0</v>
      </c>
    </row>
    <row r="857" spans="1:14" ht="19.5" thickBot="1" x14ac:dyDescent="0.35">
      <c r="A857" s="76" t="s">
        <v>81</v>
      </c>
      <c r="B857" s="77" t="s">
        <v>82</v>
      </c>
      <c r="C857" s="78">
        <v>18</v>
      </c>
      <c r="D857" s="44"/>
      <c r="E857" s="44"/>
      <c r="F857" s="30">
        <f t="shared" si="74"/>
        <v>0</v>
      </c>
      <c r="G857" s="11"/>
      <c r="H857" s="11"/>
      <c r="I857" s="11"/>
      <c r="J857" s="12">
        <f t="shared" si="75"/>
        <v>0</v>
      </c>
      <c r="K857" s="31">
        <f t="shared" si="76"/>
        <v>558.67999999999995</v>
      </c>
      <c r="L857" s="37">
        <f t="shared" si="73"/>
        <v>0</v>
      </c>
      <c r="M857" s="37"/>
      <c r="N857" s="37">
        <f t="shared" si="77"/>
        <v>0</v>
      </c>
    </row>
    <row r="858" spans="1:14" ht="19.5" thickBot="1" x14ac:dyDescent="0.35">
      <c r="A858" s="76" t="s">
        <v>83</v>
      </c>
      <c r="B858" s="77" t="s">
        <v>59</v>
      </c>
      <c r="C858" s="78">
        <v>12</v>
      </c>
      <c r="D858" s="44"/>
      <c r="E858" s="44"/>
      <c r="F858" s="30">
        <f t="shared" si="74"/>
        <v>0</v>
      </c>
      <c r="G858" s="11"/>
      <c r="H858" s="11"/>
      <c r="I858" s="11"/>
      <c r="J858" s="12">
        <f t="shared" si="75"/>
        <v>0</v>
      </c>
      <c r="K858" s="31">
        <f t="shared" si="76"/>
        <v>1092.2</v>
      </c>
      <c r="L858" s="37">
        <f t="shared" si="73"/>
        <v>0</v>
      </c>
      <c r="M858" s="37"/>
      <c r="N858" s="37">
        <f t="shared" si="77"/>
        <v>0</v>
      </c>
    </row>
    <row r="859" spans="1:14" ht="19.5" thickBot="1" x14ac:dyDescent="0.35">
      <c r="A859" s="76" t="s">
        <v>84</v>
      </c>
      <c r="B859" s="77" t="s">
        <v>85</v>
      </c>
      <c r="C859" s="78">
        <v>4</v>
      </c>
      <c r="D859" s="44"/>
      <c r="E859" s="44"/>
      <c r="F859" s="30">
        <f t="shared" si="74"/>
        <v>0</v>
      </c>
      <c r="G859" s="11"/>
      <c r="H859" s="11"/>
      <c r="I859" s="11"/>
      <c r="J859" s="12">
        <f t="shared" si="75"/>
        <v>0</v>
      </c>
      <c r="K859" s="31">
        <f t="shared" si="76"/>
        <v>2670.53</v>
      </c>
      <c r="L859" s="37">
        <f t="shared" si="73"/>
        <v>0</v>
      </c>
      <c r="M859" s="37"/>
      <c r="N859" s="37">
        <f t="shared" si="77"/>
        <v>0</v>
      </c>
    </row>
    <row r="860" spans="1:14" ht="19.5" thickBot="1" x14ac:dyDescent="0.35">
      <c r="A860" s="86" t="s">
        <v>86</v>
      </c>
      <c r="B860" s="87" t="s">
        <v>87</v>
      </c>
      <c r="C860" s="88">
        <v>48</v>
      </c>
      <c r="D860" s="44"/>
      <c r="E860" s="44"/>
      <c r="F860" s="30">
        <f t="shared" si="74"/>
        <v>0</v>
      </c>
      <c r="G860" s="11"/>
      <c r="H860" s="11"/>
      <c r="I860" s="11"/>
      <c r="J860" s="12">
        <f t="shared" si="75"/>
        <v>0</v>
      </c>
      <c r="K860" s="31">
        <f t="shared" si="76"/>
        <v>46.8</v>
      </c>
      <c r="L860" s="37">
        <f t="shared" si="73"/>
        <v>0</v>
      </c>
      <c r="M860" s="37"/>
      <c r="N860" s="37">
        <f t="shared" si="77"/>
        <v>0</v>
      </c>
    </row>
    <row r="861" spans="1:14" ht="19.5" thickBot="1" x14ac:dyDescent="0.35">
      <c r="A861" s="86" t="s">
        <v>88</v>
      </c>
      <c r="B861" s="87" t="s">
        <v>87</v>
      </c>
      <c r="C861" s="88">
        <v>48</v>
      </c>
      <c r="D861" s="44"/>
      <c r="E861" s="44"/>
      <c r="F861" s="30">
        <f t="shared" si="74"/>
        <v>0</v>
      </c>
      <c r="G861" s="11"/>
      <c r="H861" s="11"/>
      <c r="I861" s="11"/>
      <c r="J861" s="12">
        <f t="shared" si="75"/>
        <v>0</v>
      </c>
      <c r="K861" s="31">
        <f t="shared" si="76"/>
        <v>46.8</v>
      </c>
      <c r="L861" s="37">
        <f t="shared" si="73"/>
        <v>0</v>
      </c>
      <c r="M861" s="37"/>
      <c r="N861" s="37">
        <f t="shared" si="77"/>
        <v>0</v>
      </c>
    </row>
    <row r="862" spans="1:14" x14ac:dyDescent="0.3">
      <c r="A862" s="96" t="s">
        <v>89</v>
      </c>
      <c r="B862" s="97">
        <v>25</v>
      </c>
      <c r="C862" s="97">
        <v>25</v>
      </c>
      <c r="D862" s="44"/>
      <c r="E862" s="44"/>
      <c r="F862" s="30">
        <f t="shared" si="74"/>
        <v>0</v>
      </c>
      <c r="G862" s="11"/>
      <c r="H862" s="11"/>
      <c r="I862" s="11"/>
      <c r="J862" s="12">
        <f t="shared" si="75"/>
        <v>0</v>
      </c>
      <c r="K862" s="31">
        <f t="shared" si="76"/>
        <v>111.25</v>
      </c>
      <c r="L862" s="37">
        <f t="shared" si="73"/>
        <v>0</v>
      </c>
      <c r="M862" s="37"/>
      <c r="N862" s="37">
        <f t="shared" si="77"/>
        <v>0</v>
      </c>
    </row>
    <row r="863" spans="1:14" x14ac:dyDescent="0.3">
      <c r="A863" s="105" t="s">
        <v>90</v>
      </c>
      <c r="B863" s="106">
        <v>10</v>
      </c>
      <c r="C863" s="106">
        <v>10</v>
      </c>
      <c r="D863" s="44"/>
      <c r="E863" s="44"/>
      <c r="F863" s="30">
        <f t="shared" si="74"/>
        <v>0</v>
      </c>
      <c r="G863" s="11"/>
      <c r="H863" s="11"/>
      <c r="I863" s="11"/>
      <c r="J863" s="12">
        <f t="shared" si="75"/>
        <v>0</v>
      </c>
      <c r="K863" s="31">
        <f t="shared" si="76"/>
        <v>1760</v>
      </c>
      <c r="L863" s="37">
        <f t="shared" si="73"/>
        <v>0</v>
      </c>
      <c r="M863" s="37"/>
      <c r="N863" s="37">
        <f t="shared" si="77"/>
        <v>0</v>
      </c>
    </row>
    <row r="864" spans="1:14" x14ac:dyDescent="0.3">
      <c r="A864" s="105" t="s">
        <v>91</v>
      </c>
      <c r="B864" s="106">
        <v>8</v>
      </c>
      <c r="C864" s="106">
        <v>8</v>
      </c>
      <c r="D864" s="44"/>
      <c r="E864" s="44"/>
      <c r="F864" s="30">
        <f t="shared" si="74"/>
        <v>0</v>
      </c>
      <c r="G864" s="11"/>
      <c r="H864" s="11"/>
      <c r="I864" s="11"/>
      <c r="J864" s="12">
        <f t="shared" si="75"/>
        <v>0</v>
      </c>
      <c r="K864" s="31">
        <f t="shared" si="76"/>
        <v>2365</v>
      </c>
      <c r="L864" s="37">
        <f t="shared" si="73"/>
        <v>0</v>
      </c>
      <c r="M864" s="37"/>
      <c r="N864" s="37">
        <f t="shared" si="77"/>
        <v>0</v>
      </c>
    </row>
    <row r="865" spans="1:14" x14ac:dyDescent="0.3">
      <c r="A865" s="105" t="s">
        <v>92</v>
      </c>
      <c r="B865" s="106">
        <v>8</v>
      </c>
      <c r="C865" s="106">
        <v>8</v>
      </c>
      <c r="D865" s="44"/>
      <c r="E865" s="44"/>
      <c r="F865" s="30">
        <f t="shared" si="74"/>
        <v>0</v>
      </c>
      <c r="G865" s="11"/>
      <c r="H865" s="11"/>
      <c r="I865" s="11"/>
      <c r="J865" s="12">
        <f t="shared" si="75"/>
        <v>0</v>
      </c>
      <c r="K865" s="31">
        <f t="shared" si="76"/>
        <v>2065</v>
      </c>
      <c r="L865" s="37">
        <f t="shared" si="73"/>
        <v>0</v>
      </c>
      <c r="M865" s="37"/>
      <c r="N865" s="37">
        <f t="shared" si="77"/>
        <v>0</v>
      </c>
    </row>
    <row r="866" spans="1:14" x14ac:dyDescent="0.3">
      <c r="A866" s="105" t="s">
        <v>93</v>
      </c>
      <c r="B866" s="106">
        <v>15</v>
      </c>
      <c r="C866" s="106">
        <v>15</v>
      </c>
      <c r="D866" s="44"/>
      <c r="E866" s="44"/>
      <c r="F866" s="30">
        <f t="shared" si="74"/>
        <v>0</v>
      </c>
      <c r="G866" s="11"/>
      <c r="H866" s="11"/>
      <c r="I866" s="11"/>
      <c r="J866" s="12">
        <f t="shared" si="75"/>
        <v>0</v>
      </c>
      <c r="K866" s="31">
        <f t="shared" si="76"/>
        <v>990</v>
      </c>
      <c r="L866" s="37">
        <f t="shared" si="73"/>
        <v>0</v>
      </c>
      <c r="M866" s="37"/>
      <c r="N866" s="37">
        <f t="shared" si="77"/>
        <v>0</v>
      </c>
    </row>
    <row r="867" spans="1:14" x14ac:dyDescent="0.3">
      <c r="A867" s="105" t="s">
        <v>94</v>
      </c>
      <c r="B867" s="106">
        <v>15</v>
      </c>
      <c r="C867" s="106">
        <v>15</v>
      </c>
      <c r="D867" s="44"/>
      <c r="E867" s="44"/>
      <c r="F867" s="30">
        <f t="shared" si="74"/>
        <v>0</v>
      </c>
      <c r="G867" s="11"/>
      <c r="H867" s="11"/>
      <c r="I867" s="11"/>
      <c r="J867" s="12">
        <f t="shared" si="75"/>
        <v>0</v>
      </c>
      <c r="K867" s="31">
        <f t="shared" si="76"/>
        <v>1025</v>
      </c>
      <c r="L867" s="37">
        <f t="shared" si="73"/>
        <v>0</v>
      </c>
      <c r="M867" s="37"/>
      <c r="N867" s="37">
        <f t="shared" si="77"/>
        <v>0</v>
      </c>
    </row>
    <row r="868" spans="1:14" x14ac:dyDescent="0.3">
      <c r="A868" s="105" t="s">
        <v>95</v>
      </c>
      <c r="B868" s="106">
        <v>10</v>
      </c>
      <c r="C868" s="106">
        <v>10</v>
      </c>
      <c r="D868" s="44"/>
      <c r="E868" s="44"/>
      <c r="F868" s="30">
        <f t="shared" si="74"/>
        <v>0</v>
      </c>
      <c r="G868" s="11"/>
      <c r="H868" s="11"/>
      <c r="I868" s="11"/>
      <c r="J868" s="12">
        <f t="shared" si="75"/>
        <v>0</v>
      </c>
      <c r="K868" s="31">
        <f t="shared" si="76"/>
        <v>1620</v>
      </c>
      <c r="L868" s="37">
        <f t="shared" si="73"/>
        <v>0</v>
      </c>
      <c r="M868" s="37"/>
      <c r="N868" s="37">
        <f t="shared" si="77"/>
        <v>0</v>
      </c>
    </row>
    <row r="869" spans="1:14" x14ac:dyDescent="0.3">
      <c r="A869" s="105" t="s">
        <v>96</v>
      </c>
      <c r="B869" s="106">
        <v>8</v>
      </c>
      <c r="C869" s="106">
        <v>8</v>
      </c>
      <c r="D869" s="44"/>
      <c r="E869" s="44"/>
      <c r="F869" s="30">
        <f t="shared" si="74"/>
        <v>0</v>
      </c>
      <c r="G869" s="11"/>
      <c r="H869" s="11"/>
      <c r="I869" s="11"/>
      <c r="J869" s="12">
        <f t="shared" si="75"/>
        <v>0</v>
      </c>
      <c r="K869" s="31">
        <f t="shared" si="76"/>
        <v>2130</v>
      </c>
      <c r="L869" s="37">
        <f t="shared" si="73"/>
        <v>0</v>
      </c>
      <c r="M869" s="37"/>
      <c r="N869" s="37">
        <f t="shared" si="77"/>
        <v>0</v>
      </c>
    </row>
    <row r="870" spans="1:14" x14ac:dyDescent="0.3">
      <c r="A870" s="105" t="s">
        <v>97</v>
      </c>
      <c r="B870" s="106">
        <v>15</v>
      </c>
      <c r="C870" s="106">
        <v>15</v>
      </c>
      <c r="D870" s="44"/>
      <c r="E870" s="44"/>
      <c r="F870" s="30">
        <f t="shared" si="74"/>
        <v>0</v>
      </c>
      <c r="G870" s="11"/>
      <c r="H870" s="11"/>
      <c r="I870" s="11"/>
      <c r="J870" s="12">
        <f t="shared" si="75"/>
        <v>0</v>
      </c>
      <c r="K870" s="31">
        <f t="shared" si="76"/>
        <v>880</v>
      </c>
      <c r="L870" s="37">
        <f t="shared" si="73"/>
        <v>0</v>
      </c>
      <c r="M870" s="37"/>
      <c r="N870" s="37">
        <f t="shared" si="77"/>
        <v>0</v>
      </c>
    </row>
    <row r="871" spans="1:14" x14ac:dyDescent="0.3">
      <c r="A871" s="105" t="s">
        <v>98</v>
      </c>
      <c r="B871" s="106">
        <v>15</v>
      </c>
      <c r="C871" s="106">
        <v>15</v>
      </c>
      <c r="D871" s="44"/>
      <c r="E871" s="44"/>
      <c r="F871" s="30">
        <f t="shared" si="74"/>
        <v>0</v>
      </c>
      <c r="G871" s="11"/>
      <c r="H871" s="11"/>
      <c r="I871" s="11"/>
      <c r="J871" s="12">
        <f t="shared" si="75"/>
        <v>0</v>
      </c>
      <c r="K871" s="31">
        <f t="shared" si="76"/>
        <v>915</v>
      </c>
      <c r="L871" s="37">
        <f t="shared" si="73"/>
        <v>0</v>
      </c>
      <c r="M871" s="37"/>
      <c r="N871" s="37">
        <f t="shared" si="77"/>
        <v>0</v>
      </c>
    </row>
    <row r="872" spans="1:14" x14ac:dyDescent="0.3">
      <c r="A872" s="105" t="s">
        <v>99</v>
      </c>
      <c r="B872" s="106">
        <v>3</v>
      </c>
      <c r="C872" s="106">
        <v>3</v>
      </c>
      <c r="D872" s="44"/>
      <c r="E872" s="44"/>
      <c r="F872" s="30">
        <f t="shared" si="74"/>
        <v>0</v>
      </c>
      <c r="G872" s="11"/>
      <c r="H872" s="11"/>
      <c r="I872" s="11"/>
      <c r="J872" s="12">
        <f t="shared" si="75"/>
        <v>0</v>
      </c>
      <c r="K872" s="31">
        <f t="shared" si="76"/>
        <v>1970</v>
      </c>
      <c r="L872" s="37">
        <f t="shared" si="73"/>
        <v>0</v>
      </c>
      <c r="M872" s="37"/>
      <c r="N872" s="37">
        <f t="shared" si="77"/>
        <v>0</v>
      </c>
    </row>
    <row r="873" spans="1:14" x14ac:dyDescent="0.3">
      <c r="A873" s="105" t="s">
        <v>100</v>
      </c>
      <c r="B873" s="106">
        <v>3</v>
      </c>
      <c r="C873" s="106">
        <v>3</v>
      </c>
      <c r="D873" s="44"/>
      <c r="E873" s="44"/>
      <c r="F873" s="30">
        <f t="shared" si="74"/>
        <v>0</v>
      </c>
      <c r="G873" s="11"/>
      <c r="H873" s="11"/>
      <c r="I873" s="11"/>
      <c r="J873" s="12">
        <f t="shared" si="75"/>
        <v>0</v>
      </c>
      <c r="K873" s="31">
        <f t="shared" si="76"/>
        <v>2035</v>
      </c>
      <c r="L873" s="37">
        <f t="shared" si="73"/>
        <v>0</v>
      </c>
      <c r="M873" s="37"/>
      <c r="N873" s="37">
        <f t="shared" si="77"/>
        <v>0</v>
      </c>
    </row>
    <row r="874" spans="1:14" x14ac:dyDescent="0.3">
      <c r="A874" s="105" t="s">
        <v>101</v>
      </c>
      <c r="B874" s="106">
        <v>8</v>
      </c>
      <c r="C874" s="106">
        <v>8</v>
      </c>
      <c r="D874" s="44"/>
      <c r="E874" s="44"/>
      <c r="F874" s="30">
        <f t="shared" si="74"/>
        <v>0</v>
      </c>
      <c r="G874" s="11"/>
      <c r="H874" s="11"/>
      <c r="I874" s="11"/>
      <c r="J874" s="12">
        <f t="shared" si="75"/>
        <v>0</v>
      </c>
      <c r="K874" s="31">
        <f t="shared" si="76"/>
        <v>2120</v>
      </c>
      <c r="L874" s="37">
        <f t="shared" si="73"/>
        <v>0</v>
      </c>
      <c r="M874" s="37"/>
      <c r="N874" s="37">
        <f t="shared" si="77"/>
        <v>0</v>
      </c>
    </row>
    <row r="875" spans="1:14" x14ac:dyDescent="0.3">
      <c r="A875" s="105" t="s">
        <v>102</v>
      </c>
      <c r="B875" s="106">
        <v>10</v>
      </c>
      <c r="C875" s="106">
        <v>10</v>
      </c>
      <c r="D875" s="44"/>
      <c r="E875" s="44"/>
      <c r="F875" s="30">
        <f t="shared" si="74"/>
        <v>0</v>
      </c>
      <c r="G875" s="11"/>
      <c r="H875" s="11"/>
      <c r="I875" s="11"/>
      <c r="J875" s="12">
        <f t="shared" si="75"/>
        <v>0</v>
      </c>
      <c r="K875" s="31">
        <f t="shared" si="76"/>
        <v>1980</v>
      </c>
      <c r="L875" s="37">
        <f t="shared" si="73"/>
        <v>0</v>
      </c>
      <c r="M875" s="37"/>
      <c r="N875" s="37">
        <f t="shared" si="77"/>
        <v>0</v>
      </c>
    </row>
    <row r="876" spans="1:14" x14ac:dyDescent="0.3">
      <c r="A876" s="105" t="s">
        <v>103</v>
      </c>
      <c r="B876" s="106">
        <v>12</v>
      </c>
      <c r="C876" s="106">
        <v>12</v>
      </c>
      <c r="D876" s="44"/>
      <c r="E876" s="44"/>
      <c r="F876" s="30">
        <f t="shared" si="74"/>
        <v>0</v>
      </c>
      <c r="G876" s="11"/>
      <c r="H876" s="11"/>
      <c r="I876" s="11"/>
      <c r="J876" s="12">
        <f t="shared" si="75"/>
        <v>0</v>
      </c>
      <c r="K876" s="31">
        <f t="shared" si="76"/>
        <v>875</v>
      </c>
      <c r="L876" s="37">
        <f t="shared" si="73"/>
        <v>0</v>
      </c>
      <c r="M876" s="37"/>
      <c r="N876" s="37">
        <f t="shared" si="77"/>
        <v>0</v>
      </c>
    </row>
    <row r="877" spans="1:14" ht="19.5" thickBot="1" x14ac:dyDescent="0.35">
      <c r="A877" s="105" t="s">
        <v>104</v>
      </c>
      <c r="B877" s="106">
        <v>3</v>
      </c>
      <c r="C877" s="106">
        <v>3</v>
      </c>
      <c r="D877" s="44"/>
      <c r="E877" s="44"/>
      <c r="F877" s="30">
        <f t="shared" si="74"/>
        <v>0</v>
      </c>
      <c r="G877" s="11"/>
      <c r="H877" s="11"/>
      <c r="I877" s="11"/>
      <c r="J877" s="12">
        <f t="shared" si="75"/>
        <v>0</v>
      </c>
      <c r="K877" s="31">
        <f t="shared" si="76"/>
        <v>2145</v>
      </c>
      <c r="L877" s="37">
        <f t="shared" si="73"/>
        <v>0</v>
      </c>
      <c r="M877" s="37"/>
      <c r="N877" s="37">
        <f t="shared" si="77"/>
        <v>0</v>
      </c>
    </row>
    <row r="878" spans="1:14" ht="19.5" thickBot="1" x14ac:dyDescent="0.35">
      <c r="A878" s="56" t="s">
        <v>105</v>
      </c>
      <c r="B878" s="57" t="s">
        <v>74</v>
      </c>
      <c r="C878" s="58">
        <v>150</v>
      </c>
      <c r="D878" s="44"/>
      <c r="E878" s="44"/>
      <c r="F878" s="30">
        <f t="shared" si="74"/>
        <v>0</v>
      </c>
      <c r="G878" s="11"/>
      <c r="H878" s="11"/>
      <c r="I878" s="11"/>
      <c r="J878" s="12">
        <f t="shared" si="75"/>
        <v>0</v>
      </c>
      <c r="K878" s="31">
        <f t="shared" si="76"/>
        <v>21.06</v>
      </c>
      <c r="L878" s="37">
        <f t="shared" si="73"/>
        <v>0</v>
      </c>
      <c r="M878" s="37"/>
      <c r="N878" s="37">
        <f t="shared" si="77"/>
        <v>0</v>
      </c>
    </row>
    <row r="879" spans="1:14" x14ac:dyDescent="0.3">
      <c r="A879" s="107"/>
      <c r="B879" s="108"/>
      <c r="C879" s="108"/>
      <c r="D879" s="11"/>
      <c r="E879" s="11"/>
      <c r="F879" s="30" t="e">
        <f t="shared" si="74"/>
        <v>#DIV/0!</v>
      </c>
      <c r="G879" s="11"/>
      <c r="H879" s="11"/>
      <c r="I879" s="11"/>
      <c r="J879" s="12">
        <f t="shared" si="75"/>
        <v>0</v>
      </c>
      <c r="K879" s="31">
        <f t="shared" si="76"/>
        <v>116.5</v>
      </c>
      <c r="L879" s="37">
        <f t="shared" si="73"/>
        <v>0</v>
      </c>
      <c r="M879" s="37"/>
      <c r="N879" s="37">
        <f t="shared" si="77"/>
        <v>0</v>
      </c>
    </row>
    <row r="880" spans="1:14" x14ac:dyDescent="0.3">
      <c r="A880" s="107"/>
      <c r="B880" s="108"/>
      <c r="C880" s="108"/>
      <c r="D880" s="11"/>
      <c r="E880" s="11"/>
      <c r="F880" s="30" t="e">
        <f t="shared" si="74"/>
        <v>#DIV/0!</v>
      </c>
      <c r="G880" s="11"/>
      <c r="H880" s="11"/>
      <c r="I880" s="11"/>
      <c r="J880" s="12">
        <f t="shared" si="75"/>
        <v>0</v>
      </c>
      <c r="K880" s="31">
        <f t="shared" si="76"/>
        <v>0</v>
      </c>
      <c r="L880" s="37">
        <f t="shared" si="73"/>
        <v>0</v>
      </c>
      <c r="M880" s="37"/>
      <c r="N880" s="37">
        <f t="shared" si="77"/>
        <v>0</v>
      </c>
    </row>
    <row r="881" spans="1:14" x14ac:dyDescent="0.3">
      <c r="A881" s="107"/>
      <c r="B881" s="108"/>
      <c r="C881" s="108"/>
      <c r="D881" s="11"/>
      <c r="E881" s="11"/>
      <c r="F881" s="30" t="e">
        <f t="shared" si="74"/>
        <v>#DIV/0!</v>
      </c>
      <c r="G881" s="11"/>
      <c r="H881" s="11"/>
      <c r="I881" s="11"/>
      <c r="J881" s="12">
        <f t="shared" si="75"/>
        <v>0</v>
      </c>
      <c r="K881" s="31">
        <f t="shared" si="76"/>
        <v>23</v>
      </c>
      <c r="L881" s="37">
        <f t="shared" si="73"/>
        <v>0</v>
      </c>
      <c r="M881" s="37"/>
      <c r="N881" s="37">
        <f t="shared" si="77"/>
        <v>0</v>
      </c>
    </row>
    <row r="882" spans="1:14" x14ac:dyDescent="0.3">
      <c r="A882" s="107"/>
      <c r="B882" s="108"/>
      <c r="C882" s="108"/>
      <c r="D882" s="11"/>
      <c r="E882" s="11"/>
      <c r="F882" s="30" t="e">
        <f t="shared" si="74"/>
        <v>#DIV/0!</v>
      </c>
      <c r="G882" s="11"/>
      <c r="H882" s="11"/>
      <c r="I882" s="11"/>
      <c r="J882" s="12">
        <f t="shared" si="75"/>
        <v>0</v>
      </c>
      <c r="K882" s="31">
        <f t="shared" si="76"/>
        <v>0</v>
      </c>
      <c r="L882" s="37">
        <f t="shared" si="73"/>
        <v>0</v>
      </c>
      <c r="M882" s="37"/>
      <c r="N882" s="37">
        <f t="shared" si="77"/>
        <v>0</v>
      </c>
    </row>
    <row r="883" spans="1:14" x14ac:dyDescent="0.3">
      <c r="A883" s="11"/>
      <c r="B883" s="10"/>
      <c r="C883" s="10"/>
      <c r="D883" s="11"/>
      <c r="E883" s="11"/>
      <c r="F883" s="30" t="e">
        <f t="shared" si="74"/>
        <v>#DIV/0!</v>
      </c>
      <c r="G883" s="11"/>
      <c r="H883" s="11"/>
      <c r="I883" s="11"/>
      <c r="J883" s="12">
        <f t="shared" si="75"/>
        <v>0</v>
      </c>
      <c r="K883" s="31">
        <f t="shared" si="76"/>
        <v>0</v>
      </c>
      <c r="L883" s="37">
        <f t="shared" si="73"/>
        <v>0</v>
      </c>
      <c r="M883" s="37"/>
      <c r="N883" s="37">
        <f t="shared" si="77"/>
        <v>0</v>
      </c>
    </row>
    <row r="884" spans="1:14" x14ac:dyDescent="0.3">
      <c r="A884" s="11"/>
      <c r="B884" s="10"/>
      <c r="C884" s="10"/>
      <c r="D884" s="11"/>
      <c r="E884" s="11"/>
      <c r="F884" s="30" t="e">
        <f t="shared" si="74"/>
        <v>#DIV/0!</v>
      </c>
      <c r="G884" s="11"/>
      <c r="H884" s="11"/>
      <c r="I884" s="11"/>
      <c r="J884" s="12">
        <f t="shared" si="75"/>
        <v>0</v>
      </c>
      <c r="K884" s="31">
        <f t="shared" si="76"/>
        <v>0</v>
      </c>
      <c r="L884" s="37">
        <f t="shared" si="73"/>
        <v>0</v>
      </c>
      <c r="M884" s="37"/>
      <c r="N884" s="37">
        <f t="shared" si="77"/>
        <v>0</v>
      </c>
    </row>
    <row r="885" spans="1:14" x14ac:dyDescent="0.3">
      <c r="A885" s="11"/>
      <c r="B885" s="10"/>
      <c r="C885" s="10"/>
      <c r="D885" s="11"/>
      <c r="E885" s="11"/>
      <c r="F885" s="30" t="e">
        <f t="shared" si="74"/>
        <v>#DIV/0!</v>
      </c>
      <c r="G885" s="11"/>
      <c r="H885" s="11"/>
      <c r="I885" s="11"/>
      <c r="J885" s="12">
        <f t="shared" si="75"/>
        <v>0</v>
      </c>
      <c r="K885" s="31">
        <f t="shared" si="76"/>
        <v>0</v>
      </c>
      <c r="L885" s="37">
        <f t="shared" si="73"/>
        <v>0</v>
      </c>
      <c r="M885" s="37"/>
      <c r="N885" s="37">
        <f t="shared" si="77"/>
        <v>0</v>
      </c>
    </row>
    <row r="886" spans="1:14" x14ac:dyDescent="0.3">
      <c r="A886" s="11" t="s">
        <v>33</v>
      </c>
      <c r="B886" s="11"/>
      <c r="C886" s="13"/>
      <c r="D886" s="111">
        <f t="shared" ref="D886:J886" si="78">SUM(D824:D885)</f>
        <v>0</v>
      </c>
      <c r="E886" s="111">
        <f t="shared" si="78"/>
        <v>0</v>
      </c>
      <c r="F886" s="111" t="e">
        <f t="shared" si="78"/>
        <v>#DIV/0!</v>
      </c>
      <c r="G886" s="111">
        <f t="shared" si="78"/>
        <v>0</v>
      </c>
      <c r="H886" s="111">
        <f t="shared" si="78"/>
        <v>0</v>
      </c>
      <c r="I886" s="111">
        <f t="shared" si="78"/>
        <v>0</v>
      </c>
      <c r="J886" s="12">
        <f t="shared" si="78"/>
        <v>0</v>
      </c>
      <c r="K886" s="111"/>
      <c r="L886" s="111">
        <f>SUM(L824:L885)</f>
        <v>0</v>
      </c>
      <c r="M886" s="111">
        <f>SUM(M824:M885)</f>
        <v>0</v>
      </c>
      <c r="N886" s="111">
        <f>SUM(N824:N885)</f>
        <v>0</v>
      </c>
    </row>
    <row r="887" spans="1:14" x14ac:dyDescent="0.3">
      <c r="A887" s="113"/>
      <c r="B887" s="114"/>
      <c r="C887" s="115"/>
      <c r="D887" s="116"/>
      <c r="E887" s="116"/>
      <c r="F887" s="7" t="s">
        <v>106</v>
      </c>
      <c r="G887" s="7" t="s">
        <v>123</v>
      </c>
      <c r="H887" s="7" t="s">
        <v>124</v>
      </c>
      <c r="I887" s="7" t="s">
        <v>125</v>
      </c>
      <c r="J887" s="7" t="s">
        <v>126</v>
      </c>
      <c r="K887" s="117"/>
      <c r="L887" s="117"/>
      <c r="M887" s="7" t="s">
        <v>107</v>
      </c>
      <c r="N887" s="118"/>
    </row>
    <row r="888" spans="1:14" ht="31.5" x14ac:dyDescent="0.5">
      <c r="A888" s="113"/>
      <c r="B888" s="114"/>
      <c r="C888" s="115"/>
      <c r="D888" s="116"/>
      <c r="E888" s="116"/>
      <c r="F888" s="121"/>
      <c r="G888" s="121"/>
      <c r="H888" s="121"/>
      <c r="I888" s="121"/>
      <c r="J888" s="121"/>
      <c r="K888" s="122"/>
      <c r="L888" s="121">
        <f>+F888-G888-H888-I888-J888</f>
        <v>0</v>
      </c>
      <c r="M888" s="123"/>
      <c r="N888" s="124"/>
    </row>
    <row r="889" spans="1:14" x14ac:dyDescent="0.3">
      <c r="A889" s="177" t="s">
        <v>109</v>
      </c>
      <c r="B889" s="178"/>
      <c r="C889" s="178"/>
      <c r="D889" s="178"/>
      <c r="E889" s="178"/>
      <c r="F889" s="178"/>
      <c r="G889" s="178"/>
      <c r="H889" s="178"/>
      <c r="I889" s="178"/>
      <c r="J889" s="179"/>
      <c r="K889" s="125"/>
      <c r="L889" s="12"/>
      <c r="M889" s="126"/>
      <c r="N889" s="127"/>
    </row>
    <row r="890" spans="1:14" x14ac:dyDescent="0.3">
      <c r="A890" s="180" t="s">
        <v>110</v>
      </c>
      <c r="B890" s="181"/>
      <c r="C890" s="181"/>
      <c r="D890" s="181"/>
      <c r="E890" s="181"/>
      <c r="F890" s="181"/>
      <c r="G890" s="181"/>
      <c r="H890" s="181"/>
      <c r="I890" s="181"/>
      <c r="J890" s="182"/>
      <c r="K890" s="129"/>
      <c r="L890" s="12"/>
      <c r="M890" s="126"/>
      <c r="N890" s="127"/>
    </row>
    <row r="891" spans="1:14" x14ac:dyDescent="0.3">
      <c r="A891" s="160" t="s">
        <v>111</v>
      </c>
      <c r="B891" s="161"/>
      <c r="C891" s="161"/>
      <c r="D891" s="161"/>
      <c r="E891" s="161"/>
      <c r="F891" s="161"/>
      <c r="G891" s="161"/>
      <c r="H891" s="161"/>
      <c r="I891" s="161"/>
      <c r="J891" s="162"/>
      <c r="K891" s="130"/>
      <c r="L891" s="12"/>
      <c r="M891" s="131" t="e">
        <f>+L891/L886%</f>
        <v>#DIV/0!</v>
      </c>
      <c r="N891" s="127"/>
    </row>
    <row r="892" spans="1:14" x14ac:dyDescent="0.3">
      <c r="A892" s="163" t="s">
        <v>112</v>
      </c>
      <c r="B892" s="164"/>
      <c r="C892" s="164"/>
      <c r="D892" s="164"/>
      <c r="E892" s="164"/>
      <c r="F892" s="164"/>
      <c r="G892" s="164"/>
      <c r="H892" s="164"/>
      <c r="I892" s="164"/>
      <c r="J892" s="165"/>
      <c r="K892" s="132"/>
      <c r="L892" s="12">
        <f>+E908</f>
        <v>0</v>
      </c>
      <c r="M892" s="126"/>
      <c r="N892" s="127"/>
    </row>
    <row r="893" spans="1:14" x14ac:dyDescent="0.3">
      <c r="A893" s="166" t="s">
        <v>113</v>
      </c>
      <c r="B893" s="167"/>
      <c r="C893" s="167"/>
      <c r="D893" s="167"/>
      <c r="E893" s="167"/>
      <c r="F893" s="167"/>
      <c r="G893" s="167"/>
      <c r="H893" s="167"/>
      <c r="I893" s="167"/>
      <c r="J893" s="168"/>
      <c r="K893" s="134"/>
      <c r="L893" s="12">
        <f>+M908</f>
        <v>0</v>
      </c>
      <c r="M893" s="126"/>
      <c r="N893" s="127"/>
    </row>
    <row r="894" spans="1:14" x14ac:dyDescent="0.3">
      <c r="A894" s="169"/>
      <c r="B894" s="170"/>
      <c r="C894" s="170"/>
      <c r="D894" s="170"/>
      <c r="E894" s="170"/>
      <c r="F894" s="170"/>
      <c r="G894" s="170"/>
      <c r="H894" s="170"/>
      <c r="I894" s="170"/>
      <c r="J894" s="171"/>
      <c r="K894" s="128"/>
      <c r="L894" s="126"/>
      <c r="M894" s="126"/>
      <c r="N894" s="127"/>
    </row>
    <row r="895" spans="1:14" x14ac:dyDescent="0.3">
      <c r="A895" s="169"/>
      <c r="B895" s="170"/>
      <c r="C895" s="170"/>
      <c r="D895" s="170"/>
      <c r="E895" s="170"/>
      <c r="F895" s="170"/>
      <c r="G895" s="170"/>
      <c r="H895" s="170"/>
      <c r="I895" s="170"/>
      <c r="J895" s="171"/>
      <c r="K895" s="128"/>
      <c r="L895" s="126"/>
      <c r="M895" s="126"/>
      <c r="N895" s="127"/>
    </row>
    <row r="896" spans="1:14" x14ac:dyDescent="0.3">
      <c r="A896" s="169" t="s">
        <v>114</v>
      </c>
      <c r="B896" s="170"/>
      <c r="C896" s="170"/>
      <c r="D896" s="170"/>
      <c r="E896" s="170"/>
      <c r="F896" s="170"/>
      <c r="G896" s="170"/>
      <c r="H896" s="170"/>
      <c r="I896" s="170"/>
      <c r="J896" s="171"/>
      <c r="K896" s="136"/>
      <c r="L896" s="111">
        <f>+L886-L889-L890-L891-L892+L893-L894-L895</f>
        <v>0</v>
      </c>
      <c r="M896" s="126"/>
      <c r="N896" s="127"/>
    </row>
    <row r="897" spans="1:14" ht="19.5" thickBot="1" x14ac:dyDescent="0.35">
      <c r="M897" s="138">
        <f>+L897-L896</f>
        <v>0</v>
      </c>
    </row>
    <row r="898" spans="1:14" ht="19.5" thickBot="1" x14ac:dyDescent="0.35">
      <c r="A898" s="157" t="s">
        <v>115</v>
      </c>
      <c r="B898" s="158"/>
      <c r="C898" s="158"/>
      <c r="D898" s="158"/>
      <c r="E898" s="158"/>
      <c r="F898" s="159"/>
      <c r="G898" s="127"/>
      <c r="H898" s="157" t="s">
        <v>116</v>
      </c>
      <c r="I898" s="158"/>
      <c r="J898" s="159"/>
      <c r="K898" s="157" t="s">
        <v>117</v>
      </c>
      <c r="L898" s="158"/>
      <c r="M898" s="159"/>
      <c r="N898" s="139"/>
    </row>
    <row r="899" spans="1:14" ht="19.5" thickBot="1" x14ac:dyDescent="0.35">
      <c r="A899" s="140" t="s">
        <v>118</v>
      </c>
      <c r="B899" s="157" t="s">
        <v>119</v>
      </c>
      <c r="C899" s="159"/>
      <c r="D899" s="140" t="s">
        <v>120</v>
      </c>
      <c r="E899" s="157" t="s">
        <v>22</v>
      </c>
      <c r="F899" s="159"/>
      <c r="G899" s="127"/>
      <c r="H899" s="157" t="s">
        <v>119</v>
      </c>
      <c r="I899" s="159"/>
      <c r="J899" s="140" t="s">
        <v>22</v>
      </c>
      <c r="K899" s="157" t="s">
        <v>119</v>
      </c>
      <c r="L899" s="159"/>
      <c r="M899" s="140" t="s">
        <v>22</v>
      </c>
      <c r="N899" s="139"/>
    </row>
    <row r="900" spans="1:14" ht="19.5" thickBot="1" x14ac:dyDescent="0.35">
      <c r="A900" s="141"/>
      <c r="B900" s="153"/>
      <c r="C900" s="154"/>
      <c r="D900" s="141"/>
      <c r="E900" s="155"/>
      <c r="F900" s="156"/>
      <c r="G900" s="127"/>
      <c r="H900" s="153"/>
      <c r="I900" s="154"/>
      <c r="J900" s="142"/>
      <c r="K900" s="153"/>
      <c r="L900" s="154"/>
      <c r="M900" s="143"/>
      <c r="N900" s="144"/>
    </row>
    <row r="901" spans="1:14" ht="19.5" thickBot="1" x14ac:dyDescent="0.35">
      <c r="A901" s="141"/>
      <c r="B901" s="153"/>
      <c r="C901" s="154"/>
      <c r="D901" s="141"/>
      <c r="E901" s="155"/>
      <c r="F901" s="156"/>
      <c r="G901" s="127"/>
      <c r="H901" s="153"/>
      <c r="I901" s="154"/>
      <c r="J901" s="142"/>
      <c r="K901" s="153"/>
      <c r="L901" s="154"/>
      <c r="M901" s="143"/>
      <c r="N901" s="144"/>
    </row>
    <row r="902" spans="1:14" ht="19.5" thickBot="1" x14ac:dyDescent="0.35">
      <c r="A902" s="141"/>
      <c r="B902" s="153"/>
      <c r="C902" s="154"/>
      <c r="D902" s="141"/>
      <c r="E902" s="155"/>
      <c r="F902" s="156"/>
      <c r="G902" s="127"/>
      <c r="H902" s="153"/>
      <c r="I902" s="154"/>
      <c r="J902" s="142"/>
      <c r="K902" s="153"/>
      <c r="L902" s="154"/>
      <c r="M902" s="143"/>
      <c r="N902" s="144"/>
    </row>
    <row r="903" spans="1:14" ht="19.5" thickBot="1" x14ac:dyDescent="0.35">
      <c r="A903" s="141"/>
      <c r="B903" s="153"/>
      <c r="C903" s="154"/>
      <c r="D903" s="141"/>
      <c r="E903" s="155"/>
      <c r="F903" s="156"/>
      <c r="G903" s="127"/>
      <c r="H903" s="153"/>
      <c r="I903" s="154"/>
      <c r="J903" s="142"/>
      <c r="K903" s="153"/>
      <c r="L903" s="154"/>
      <c r="M903" s="143"/>
      <c r="N903" s="144"/>
    </row>
    <row r="904" spans="1:14" ht="19.5" thickBot="1" x14ac:dyDescent="0.35">
      <c r="A904" s="141"/>
      <c r="B904" s="153"/>
      <c r="C904" s="154"/>
      <c r="D904" s="141"/>
      <c r="E904" s="155"/>
      <c r="F904" s="156"/>
      <c r="G904" s="127"/>
      <c r="H904" s="153"/>
      <c r="I904" s="154"/>
      <c r="J904" s="142"/>
      <c r="K904" s="153"/>
      <c r="L904" s="154"/>
      <c r="M904" s="143"/>
      <c r="N904" s="144"/>
    </row>
    <row r="905" spans="1:14" ht="19.5" thickBot="1" x14ac:dyDescent="0.35">
      <c r="A905" s="141"/>
      <c r="B905" s="153"/>
      <c r="C905" s="154"/>
      <c r="D905" s="141"/>
      <c r="E905" s="155"/>
      <c r="F905" s="156"/>
      <c r="G905" s="127"/>
      <c r="H905" s="153"/>
      <c r="I905" s="154"/>
      <c r="J905" s="142"/>
      <c r="K905" s="153"/>
      <c r="L905" s="154"/>
      <c r="M905" s="143"/>
      <c r="N905" s="144"/>
    </row>
    <row r="906" spans="1:14" ht="19.5" thickBot="1" x14ac:dyDescent="0.35">
      <c r="A906" s="141"/>
      <c r="B906" s="153"/>
      <c r="C906" s="154"/>
      <c r="D906" s="141"/>
      <c r="E906" s="155"/>
      <c r="F906" s="156"/>
      <c r="G906" s="127"/>
      <c r="H906" s="153"/>
      <c r="I906" s="154"/>
      <c r="J906" s="142"/>
      <c r="K906" s="153"/>
      <c r="L906" s="154"/>
      <c r="M906" s="143"/>
      <c r="N906" s="144"/>
    </row>
    <row r="907" spans="1:14" ht="19.5" thickBot="1" x14ac:dyDescent="0.35">
      <c r="A907" s="141"/>
      <c r="B907" s="153"/>
      <c r="C907" s="154"/>
      <c r="D907" s="141"/>
      <c r="E907" s="155"/>
      <c r="F907" s="156"/>
      <c r="G907" s="127"/>
      <c r="H907" s="153"/>
      <c r="I907" s="154"/>
      <c r="J907" s="142"/>
      <c r="K907" s="153"/>
      <c r="L907" s="154"/>
      <c r="M907" s="143"/>
      <c r="N907" s="144"/>
    </row>
    <row r="908" spans="1:14" ht="19.5" thickBot="1" x14ac:dyDescent="0.35">
      <c r="A908" s="141" t="s">
        <v>121</v>
      </c>
      <c r="B908" s="153"/>
      <c r="C908" s="154"/>
      <c r="D908" s="141"/>
      <c r="E908" s="155">
        <f>SUM(E900:F907)</f>
        <v>0</v>
      </c>
      <c r="F908" s="156"/>
      <c r="G908" s="127"/>
      <c r="H908" s="153" t="s">
        <v>121</v>
      </c>
      <c r="I908" s="154"/>
      <c r="J908" s="140">
        <f>SUM(J900:J907)</f>
        <v>0</v>
      </c>
      <c r="K908" s="153" t="s">
        <v>121</v>
      </c>
      <c r="L908" s="154"/>
      <c r="M908" s="145">
        <f>SUM(M900:M907)</f>
        <v>0</v>
      </c>
      <c r="N908" s="139"/>
    </row>
    <row r="911" spans="1:14" x14ac:dyDescent="0.3">
      <c r="A911" s="172" t="s">
        <v>0</v>
      </c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"/>
      <c r="N911" s="2"/>
    </row>
    <row r="912" spans="1:14" x14ac:dyDescent="0.3">
      <c r="A912" s="1" t="s">
        <v>1</v>
      </c>
      <c r="B912" s="2" t="s">
        <v>135</v>
      </c>
      <c r="J912" s="1" t="s">
        <v>3</v>
      </c>
      <c r="K912" s="173">
        <f>+K821</f>
        <v>0</v>
      </c>
      <c r="L912" s="173"/>
      <c r="M912" s="173"/>
      <c r="N912" s="6"/>
    </row>
    <row r="913" spans="1:14" x14ac:dyDescent="0.3">
      <c r="A913" s="174"/>
      <c r="B913" s="175"/>
      <c r="C913" s="176"/>
      <c r="D913" s="169" t="s">
        <v>6</v>
      </c>
      <c r="E913" s="170"/>
      <c r="F913" s="171"/>
      <c r="G913" s="7" t="s">
        <v>7</v>
      </c>
      <c r="H913" s="7" t="s">
        <v>7</v>
      </c>
      <c r="I913" s="7" t="s">
        <v>8</v>
      </c>
      <c r="J913" s="8" t="s">
        <v>9</v>
      </c>
      <c r="K913" s="7" t="s">
        <v>10</v>
      </c>
      <c r="L913" s="9"/>
      <c r="M913" s="7" t="s">
        <v>11</v>
      </c>
      <c r="N913" s="7" t="s">
        <v>12</v>
      </c>
    </row>
    <row r="914" spans="1:14" x14ac:dyDescent="0.3">
      <c r="A914" s="12" t="s">
        <v>16</v>
      </c>
      <c r="B914" s="7" t="s">
        <v>17</v>
      </c>
      <c r="C914" s="13" t="s">
        <v>18</v>
      </c>
      <c r="D914" s="7">
        <v>1</v>
      </c>
      <c r="E914" s="7">
        <v>2</v>
      </c>
      <c r="F914" s="14" t="s">
        <v>19</v>
      </c>
      <c r="G914" s="7" t="s">
        <v>20</v>
      </c>
      <c r="H914" s="7" t="s">
        <v>20</v>
      </c>
      <c r="I914" s="7"/>
      <c r="J914" s="7" t="s">
        <v>20</v>
      </c>
      <c r="K914" s="7" t="s">
        <v>21</v>
      </c>
      <c r="L914" s="7" t="s">
        <v>22</v>
      </c>
      <c r="M914" s="7" t="s">
        <v>23</v>
      </c>
      <c r="N914" s="7" t="s">
        <v>22</v>
      </c>
    </row>
    <row r="915" spans="1:14" x14ac:dyDescent="0.3">
      <c r="A915" s="16" t="s">
        <v>35</v>
      </c>
      <c r="B915" s="17" t="s">
        <v>36</v>
      </c>
      <c r="C915" s="17">
        <v>72</v>
      </c>
      <c r="D915" s="29"/>
      <c r="E915" s="29"/>
      <c r="F915" s="30">
        <f>+(E915+D915)/C915</f>
        <v>0</v>
      </c>
      <c r="G915" s="32"/>
      <c r="H915" s="32"/>
      <c r="I915" s="32"/>
      <c r="J915" s="34">
        <f>+D915+E915-G915-H915-I915</f>
        <v>0</v>
      </c>
      <c r="K915" s="31">
        <f>+K824</f>
        <v>381.13</v>
      </c>
      <c r="L915" s="24">
        <f t="shared" ref="L915:L976" si="79">+J915*K915</f>
        <v>0</v>
      </c>
      <c r="M915" s="24"/>
      <c r="N915" s="24">
        <f>+K915*I915</f>
        <v>0</v>
      </c>
    </row>
    <row r="916" spans="1:14" x14ac:dyDescent="0.3">
      <c r="A916" s="16" t="s">
        <v>37</v>
      </c>
      <c r="B916" s="17" t="s">
        <v>38</v>
      </c>
      <c r="C916" s="17">
        <v>36</v>
      </c>
      <c r="D916" s="29"/>
      <c r="E916" s="29"/>
      <c r="F916" s="30">
        <f t="shared" ref="F916:F976" si="80">+(E916+D916)/C916</f>
        <v>0</v>
      </c>
      <c r="G916" s="32"/>
      <c r="H916" s="32"/>
      <c r="I916" s="32"/>
      <c r="J916" s="34">
        <f t="shared" ref="J916:J976" si="81">+D916+E916-G916-H916-I916</f>
        <v>0</v>
      </c>
      <c r="K916" s="31">
        <f t="shared" ref="K916:K976" si="82">+K825</f>
        <v>741.2</v>
      </c>
      <c r="L916" s="24">
        <f t="shared" si="79"/>
        <v>0</v>
      </c>
      <c r="M916" s="24"/>
      <c r="N916" s="24">
        <f t="shared" ref="N916:N976" si="83">+K916*I916</f>
        <v>0</v>
      </c>
    </row>
    <row r="917" spans="1:14" x14ac:dyDescent="0.3">
      <c r="A917" s="16" t="s">
        <v>39</v>
      </c>
      <c r="B917" s="17" t="s">
        <v>40</v>
      </c>
      <c r="C917" s="17">
        <v>18</v>
      </c>
      <c r="D917" s="29"/>
      <c r="E917" s="29"/>
      <c r="F917" s="30">
        <f t="shared" si="80"/>
        <v>0</v>
      </c>
      <c r="G917" s="32"/>
      <c r="H917" s="32"/>
      <c r="I917" s="32"/>
      <c r="J917" s="12">
        <f t="shared" si="81"/>
        <v>0</v>
      </c>
      <c r="K917" s="31">
        <f t="shared" si="82"/>
        <v>1263.5999999999999</v>
      </c>
      <c r="L917" s="37">
        <f t="shared" si="79"/>
        <v>0</v>
      </c>
      <c r="M917" s="37"/>
      <c r="N917" s="37">
        <f t="shared" si="83"/>
        <v>0</v>
      </c>
    </row>
    <row r="918" spans="1:14" x14ac:dyDescent="0.3">
      <c r="A918" s="16" t="s">
        <v>41</v>
      </c>
      <c r="B918" s="17" t="s">
        <v>42</v>
      </c>
      <c r="C918" s="17">
        <v>10</v>
      </c>
      <c r="D918" s="29"/>
      <c r="E918" s="29"/>
      <c r="F918" s="30">
        <f t="shared" si="80"/>
        <v>0</v>
      </c>
      <c r="G918" s="32"/>
      <c r="H918" s="32"/>
      <c r="I918" s="32"/>
      <c r="J918" s="34">
        <f t="shared" si="81"/>
        <v>0</v>
      </c>
      <c r="K918" s="31">
        <f t="shared" si="82"/>
        <v>2059.1999999999998</v>
      </c>
      <c r="L918" s="24">
        <f t="shared" si="79"/>
        <v>0</v>
      </c>
      <c r="M918" s="24"/>
      <c r="N918" s="24">
        <f t="shared" si="83"/>
        <v>0</v>
      </c>
    </row>
    <row r="919" spans="1:14" x14ac:dyDescent="0.3">
      <c r="A919" s="16" t="s">
        <v>43</v>
      </c>
      <c r="B919" s="17" t="s">
        <v>36</v>
      </c>
      <c r="C919" s="17">
        <v>72</v>
      </c>
      <c r="D919" s="29"/>
      <c r="E919" s="29"/>
      <c r="F919" s="30">
        <f t="shared" si="80"/>
        <v>0</v>
      </c>
      <c r="G919" s="32"/>
      <c r="H919" s="32"/>
      <c r="I919" s="32"/>
      <c r="J919" s="34">
        <f t="shared" si="81"/>
        <v>0</v>
      </c>
      <c r="K919" s="31">
        <f t="shared" si="82"/>
        <v>409.5</v>
      </c>
      <c r="L919" s="24">
        <f t="shared" si="79"/>
        <v>0</v>
      </c>
      <c r="M919" s="24"/>
      <c r="N919" s="24">
        <f t="shared" si="83"/>
        <v>0</v>
      </c>
    </row>
    <row r="920" spans="1:14" x14ac:dyDescent="0.3">
      <c r="A920" s="16" t="s">
        <v>44</v>
      </c>
      <c r="B920" s="17" t="s">
        <v>38</v>
      </c>
      <c r="C920" s="17">
        <v>36</v>
      </c>
      <c r="D920" s="29"/>
      <c r="E920" s="29"/>
      <c r="F920" s="30">
        <f t="shared" si="80"/>
        <v>0</v>
      </c>
      <c r="G920" s="32"/>
      <c r="H920" s="32"/>
      <c r="I920" s="32"/>
      <c r="J920" s="34">
        <f t="shared" si="81"/>
        <v>0</v>
      </c>
      <c r="K920" s="31">
        <f t="shared" si="82"/>
        <v>803.79</v>
      </c>
      <c r="L920" s="24">
        <f t="shared" si="79"/>
        <v>0</v>
      </c>
      <c r="M920" s="24"/>
      <c r="N920" s="24">
        <f t="shared" si="83"/>
        <v>0</v>
      </c>
    </row>
    <row r="921" spans="1:14" x14ac:dyDescent="0.3">
      <c r="A921" s="16" t="s">
        <v>45</v>
      </c>
      <c r="B921" s="17" t="s">
        <v>36</v>
      </c>
      <c r="C921" s="17">
        <v>72</v>
      </c>
      <c r="D921" s="29"/>
      <c r="E921" s="29"/>
      <c r="F921" s="30">
        <f t="shared" si="80"/>
        <v>0</v>
      </c>
      <c r="G921" s="32"/>
      <c r="H921" s="32"/>
      <c r="I921" s="32"/>
      <c r="J921" s="34">
        <f t="shared" si="81"/>
        <v>0</v>
      </c>
      <c r="K921" s="31">
        <f t="shared" si="82"/>
        <v>409.5</v>
      </c>
      <c r="L921" s="24">
        <f t="shared" si="79"/>
        <v>0</v>
      </c>
      <c r="M921" s="24"/>
      <c r="N921" s="24">
        <f t="shared" si="83"/>
        <v>0</v>
      </c>
    </row>
    <row r="922" spans="1:14" x14ac:dyDescent="0.3">
      <c r="A922" s="16" t="s">
        <v>46</v>
      </c>
      <c r="B922" s="17" t="s">
        <v>38</v>
      </c>
      <c r="C922" s="17">
        <v>36</v>
      </c>
      <c r="D922" s="29"/>
      <c r="E922" s="29"/>
      <c r="F922" s="30">
        <f t="shared" si="80"/>
        <v>0</v>
      </c>
      <c r="G922" s="32"/>
      <c r="H922" s="32"/>
      <c r="I922" s="32"/>
      <c r="J922" s="34">
        <f t="shared" si="81"/>
        <v>0</v>
      </c>
      <c r="K922" s="31">
        <f t="shared" si="82"/>
        <v>803.79</v>
      </c>
      <c r="L922" s="24">
        <f t="shared" si="79"/>
        <v>0</v>
      </c>
      <c r="M922" s="24"/>
      <c r="N922" s="24">
        <f t="shared" si="83"/>
        <v>0</v>
      </c>
    </row>
    <row r="923" spans="1:14" x14ac:dyDescent="0.3">
      <c r="A923" s="16" t="s">
        <v>47</v>
      </c>
      <c r="B923" s="17" t="s">
        <v>48</v>
      </c>
      <c r="C923" s="17">
        <v>8</v>
      </c>
      <c r="D923" s="29"/>
      <c r="E923" s="29"/>
      <c r="F923" s="30">
        <f t="shared" si="80"/>
        <v>0</v>
      </c>
      <c r="G923" s="32"/>
      <c r="H923" s="32"/>
      <c r="I923" s="32"/>
      <c r="J923" s="34">
        <f t="shared" si="81"/>
        <v>0</v>
      </c>
      <c r="K923" s="31">
        <f t="shared" si="82"/>
        <v>2767.05</v>
      </c>
      <c r="L923" s="24">
        <f t="shared" si="79"/>
        <v>0</v>
      </c>
      <c r="M923" s="24"/>
      <c r="N923" s="24">
        <f t="shared" si="83"/>
        <v>0</v>
      </c>
    </row>
    <row r="924" spans="1:14" x14ac:dyDescent="0.3">
      <c r="A924" s="35" t="s">
        <v>49</v>
      </c>
      <c r="B924" s="17" t="s">
        <v>50</v>
      </c>
      <c r="C924" s="38">
        <v>72</v>
      </c>
      <c r="D924" s="29"/>
      <c r="E924" s="29"/>
      <c r="F924" s="30">
        <f t="shared" si="80"/>
        <v>0</v>
      </c>
      <c r="G924" s="32"/>
      <c r="H924" s="32"/>
      <c r="I924" s="32"/>
      <c r="J924" s="12">
        <f t="shared" si="81"/>
        <v>0</v>
      </c>
      <c r="K924" s="31">
        <f t="shared" si="82"/>
        <v>444.6</v>
      </c>
      <c r="L924" s="37">
        <f t="shared" si="79"/>
        <v>0</v>
      </c>
      <c r="M924" s="37"/>
      <c r="N924" s="37">
        <f t="shared" si="83"/>
        <v>0</v>
      </c>
    </row>
    <row r="925" spans="1:14" x14ac:dyDescent="0.3">
      <c r="A925" s="16" t="s">
        <v>51</v>
      </c>
      <c r="B925" s="17" t="s">
        <v>52</v>
      </c>
      <c r="C925" s="17">
        <v>36</v>
      </c>
      <c r="D925" s="29"/>
      <c r="E925" s="29"/>
      <c r="F925" s="30">
        <f t="shared" si="80"/>
        <v>0</v>
      </c>
      <c r="G925" s="32"/>
      <c r="H925" s="32"/>
      <c r="I925" s="32"/>
      <c r="J925" s="34">
        <f t="shared" si="81"/>
        <v>0</v>
      </c>
      <c r="K925" s="31">
        <f t="shared" si="82"/>
        <v>868.73</v>
      </c>
      <c r="L925" s="24">
        <f t="shared" si="79"/>
        <v>0</v>
      </c>
      <c r="M925" s="24"/>
      <c r="N925" s="24">
        <f t="shared" si="83"/>
        <v>0</v>
      </c>
    </row>
    <row r="926" spans="1:14" x14ac:dyDescent="0.3">
      <c r="A926" s="16" t="s">
        <v>53</v>
      </c>
      <c r="B926" s="17" t="s">
        <v>48</v>
      </c>
      <c r="C926" s="17">
        <v>8</v>
      </c>
      <c r="D926" s="29"/>
      <c r="E926" s="29"/>
      <c r="F926" s="30">
        <f t="shared" si="80"/>
        <v>0</v>
      </c>
      <c r="G926" s="32"/>
      <c r="H926" s="32"/>
      <c r="I926" s="32"/>
      <c r="J926" s="34">
        <f t="shared" si="81"/>
        <v>0</v>
      </c>
      <c r="K926" s="31">
        <f t="shared" si="82"/>
        <v>2416.0500000000002</v>
      </c>
      <c r="L926" s="24">
        <f t="shared" si="79"/>
        <v>0</v>
      </c>
      <c r="M926" s="24"/>
      <c r="N926" s="24">
        <f t="shared" si="83"/>
        <v>0</v>
      </c>
    </row>
    <row r="927" spans="1:14" x14ac:dyDescent="0.3">
      <c r="A927" s="16" t="s">
        <v>54</v>
      </c>
      <c r="B927" s="17" t="s">
        <v>50</v>
      </c>
      <c r="C927" s="17">
        <v>72</v>
      </c>
      <c r="D927" s="29"/>
      <c r="E927" s="29"/>
      <c r="F927" s="30">
        <f t="shared" si="80"/>
        <v>0</v>
      </c>
      <c r="G927" s="32"/>
      <c r="H927" s="32"/>
      <c r="I927" s="32"/>
      <c r="J927" s="34">
        <f t="shared" si="81"/>
        <v>0</v>
      </c>
      <c r="K927" s="31">
        <f t="shared" si="82"/>
        <v>377.33</v>
      </c>
      <c r="L927" s="24">
        <f t="shared" si="79"/>
        <v>0</v>
      </c>
      <c r="M927" s="24"/>
      <c r="N927" s="24">
        <f t="shared" si="83"/>
        <v>0</v>
      </c>
    </row>
    <row r="928" spans="1:14" x14ac:dyDescent="0.3">
      <c r="A928" s="16" t="s">
        <v>55</v>
      </c>
      <c r="B928" s="17" t="s">
        <v>56</v>
      </c>
      <c r="C928" s="17">
        <v>15</v>
      </c>
      <c r="D928" s="44"/>
      <c r="E928" s="44"/>
      <c r="F928" s="30">
        <f t="shared" si="80"/>
        <v>0</v>
      </c>
      <c r="G928" s="11"/>
      <c r="H928" s="11"/>
      <c r="I928" s="11"/>
      <c r="J928" s="12">
        <f t="shared" si="81"/>
        <v>0</v>
      </c>
      <c r="K928" s="45">
        <f t="shared" si="82"/>
        <v>1158.3</v>
      </c>
      <c r="L928" s="37">
        <f t="shared" si="79"/>
        <v>0</v>
      </c>
      <c r="M928" s="37"/>
      <c r="N928" s="37">
        <f t="shared" si="83"/>
        <v>0</v>
      </c>
    </row>
    <row r="929" spans="1:14" x14ac:dyDescent="0.3">
      <c r="A929" s="16" t="s">
        <v>57</v>
      </c>
      <c r="B929" s="17" t="s">
        <v>50</v>
      </c>
      <c r="C929" s="17">
        <v>72</v>
      </c>
      <c r="D929" s="29"/>
      <c r="E929" s="29"/>
      <c r="F929" s="30">
        <f t="shared" si="80"/>
        <v>0</v>
      </c>
      <c r="G929" s="32"/>
      <c r="H929" s="32"/>
      <c r="I929" s="32"/>
      <c r="J929" s="34">
        <f t="shared" si="81"/>
        <v>0</v>
      </c>
      <c r="K929" s="31">
        <f t="shared" si="82"/>
        <v>424.13</v>
      </c>
      <c r="L929" s="24">
        <f t="shared" si="79"/>
        <v>0</v>
      </c>
      <c r="M929" s="24"/>
      <c r="N929" s="24">
        <f t="shared" si="83"/>
        <v>0</v>
      </c>
    </row>
    <row r="930" spans="1:14" x14ac:dyDescent="0.3">
      <c r="A930" s="16" t="s">
        <v>58</v>
      </c>
      <c r="B930" s="17" t="s">
        <v>59</v>
      </c>
      <c r="C930" s="17">
        <v>15</v>
      </c>
      <c r="D930" s="29"/>
      <c r="E930" s="29"/>
      <c r="F930" s="30">
        <f t="shared" si="80"/>
        <v>0</v>
      </c>
      <c r="G930" s="32"/>
      <c r="H930" s="32"/>
      <c r="I930" s="32"/>
      <c r="J930" s="34">
        <f t="shared" si="81"/>
        <v>0</v>
      </c>
      <c r="K930" s="31">
        <f t="shared" si="82"/>
        <v>1199.25</v>
      </c>
      <c r="L930" s="24">
        <f t="shared" si="79"/>
        <v>0</v>
      </c>
      <c r="M930" s="24"/>
      <c r="N930" s="24">
        <f t="shared" si="83"/>
        <v>0</v>
      </c>
    </row>
    <row r="931" spans="1:14" x14ac:dyDescent="0.3">
      <c r="A931" s="16" t="s">
        <v>60</v>
      </c>
      <c r="B931" s="17" t="s">
        <v>50</v>
      </c>
      <c r="C931" s="17">
        <v>72</v>
      </c>
      <c r="D931" s="29"/>
      <c r="E931" s="29"/>
      <c r="F931" s="30">
        <f t="shared" si="80"/>
        <v>0</v>
      </c>
      <c r="G931" s="32"/>
      <c r="H931" s="32"/>
      <c r="I931" s="32"/>
      <c r="J931" s="34">
        <f t="shared" si="81"/>
        <v>0</v>
      </c>
      <c r="K931" s="31">
        <f t="shared" si="82"/>
        <v>381.13</v>
      </c>
      <c r="L931" s="24">
        <f t="shared" si="79"/>
        <v>0</v>
      </c>
      <c r="M931" s="24"/>
      <c r="N931" s="24">
        <f t="shared" si="83"/>
        <v>0</v>
      </c>
    </row>
    <row r="932" spans="1:14" x14ac:dyDescent="0.3">
      <c r="A932" s="16" t="s">
        <v>61</v>
      </c>
      <c r="B932" s="17" t="s">
        <v>50</v>
      </c>
      <c r="C932" s="38">
        <v>72</v>
      </c>
      <c r="D932" s="44"/>
      <c r="E932" s="44"/>
      <c r="F932" s="30">
        <f t="shared" si="80"/>
        <v>0</v>
      </c>
      <c r="G932" s="11"/>
      <c r="H932" s="11"/>
      <c r="I932" s="11"/>
      <c r="J932" s="12">
        <f t="shared" si="81"/>
        <v>0</v>
      </c>
      <c r="K932" s="31">
        <f t="shared" si="82"/>
        <v>424.13</v>
      </c>
      <c r="L932" s="37">
        <f t="shared" si="79"/>
        <v>0</v>
      </c>
      <c r="M932" s="37"/>
      <c r="N932" s="37">
        <f t="shared" si="83"/>
        <v>0</v>
      </c>
    </row>
    <row r="933" spans="1:14" x14ac:dyDescent="0.3">
      <c r="A933" s="35" t="s">
        <v>62</v>
      </c>
      <c r="B933" s="17" t="s">
        <v>50</v>
      </c>
      <c r="C933" s="38">
        <v>72</v>
      </c>
      <c r="D933" s="44"/>
      <c r="E933" s="44"/>
      <c r="F933" s="30">
        <f t="shared" si="80"/>
        <v>0</v>
      </c>
      <c r="G933" s="11"/>
      <c r="H933" s="11"/>
      <c r="I933" s="11"/>
      <c r="J933" s="12">
        <f t="shared" si="81"/>
        <v>0</v>
      </c>
      <c r="K933" s="31">
        <f t="shared" si="82"/>
        <v>330.23</v>
      </c>
      <c r="L933" s="37">
        <f t="shared" si="79"/>
        <v>0</v>
      </c>
      <c r="M933" s="37"/>
      <c r="N933" s="37">
        <f t="shared" si="83"/>
        <v>0</v>
      </c>
    </row>
    <row r="934" spans="1:14" x14ac:dyDescent="0.3">
      <c r="A934" s="35" t="s">
        <v>63</v>
      </c>
      <c r="B934" s="17" t="s">
        <v>50</v>
      </c>
      <c r="C934" s="38">
        <v>72</v>
      </c>
      <c r="D934" s="44"/>
      <c r="E934" s="44"/>
      <c r="F934" s="30">
        <f t="shared" si="80"/>
        <v>0</v>
      </c>
      <c r="G934" s="11"/>
      <c r="H934" s="11"/>
      <c r="I934" s="11"/>
      <c r="J934" s="12">
        <f t="shared" si="81"/>
        <v>0</v>
      </c>
      <c r="K934" s="31">
        <f t="shared" si="82"/>
        <v>424.13</v>
      </c>
      <c r="L934" s="37">
        <f t="shared" si="79"/>
        <v>0</v>
      </c>
      <c r="M934" s="37"/>
      <c r="N934" s="37">
        <f t="shared" si="83"/>
        <v>0</v>
      </c>
    </row>
    <row r="935" spans="1:14" x14ac:dyDescent="0.3">
      <c r="A935" s="35" t="s">
        <v>64</v>
      </c>
      <c r="B935" s="17" t="s">
        <v>65</v>
      </c>
      <c r="C935" s="38">
        <v>72</v>
      </c>
      <c r="D935" s="44"/>
      <c r="E935" s="44"/>
      <c r="F935" s="30">
        <f t="shared" si="80"/>
        <v>0</v>
      </c>
      <c r="G935" s="11"/>
      <c r="H935" s="11"/>
      <c r="I935" s="11"/>
      <c r="J935" s="12">
        <f t="shared" si="81"/>
        <v>0</v>
      </c>
      <c r="K935" s="31">
        <f t="shared" si="82"/>
        <v>389.61</v>
      </c>
      <c r="L935" s="37">
        <f t="shared" si="79"/>
        <v>0</v>
      </c>
      <c r="M935" s="37"/>
      <c r="N935" s="37">
        <f t="shared" si="83"/>
        <v>0</v>
      </c>
    </row>
    <row r="936" spans="1:14" x14ac:dyDescent="0.3">
      <c r="A936" s="35" t="s">
        <v>66</v>
      </c>
      <c r="B936" s="17" t="s">
        <v>65</v>
      </c>
      <c r="C936" s="38">
        <v>72</v>
      </c>
      <c r="D936" s="44"/>
      <c r="E936" s="44"/>
      <c r="F936" s="30">
        <f t="shared" si="80"/>
        <v>0</v>
      </c>
      <c r="G936" s="11"/>
      <c r="H936" s="11"/>
      <c r="I936" s="11"/>
      <c r="J936" s="12">
        <f t="shared" si="81"/>
        <v>0</v>
      </c>
      <c r="K936" s="31">
        <f t="shared" si="82"/>
        <v>389.61</v>
      </c>
      <c r="L936" s="37">
        <f t="shared" si="79"/>
        <v>0</v>
      </c>
      <c r="M936" s="37"/>
      <c r="N936" s="37">
        <f t="shared" si="83"/>
        <v>0</v>
      </c>
    </row>
    <row r="937" spans="1:14" x14ac:dyDescent="0.3">
      <c r="A937" s="47" t="s">
        <v>67</v>
      </c>
      <c r="B937" s="48" t="s">
        <v>59</v>
      </c>
      <c r="C937" s="49">
        <v>25</v>
      </c>
      <c r="D937" s="44"/>
      <c r="E937" s="44"/>
      <c r="F937" s="30">
        <f t="shared" si="80"/>
        <v>0</v>
      </c>
      <c r="G937" s="11"/>
      <c r="H937" s="11"/>
      <c r="I937" s="11"/>
      <c r="J937" s="12">
        <f t="shared" si="81"/>
        <v>0</v>
      </c>
      <c r="K937" s="31">
        <f t="shared" si="82"/>
        <v>169.65</v>
      </c>
      <c r="L937" s="37">
        <f t="shared" si="79"/>
        <v>0</v>
      </c>
      <c r="M937" s="37"/>
      <c r="N937" s="37">
        <f t="shared" si="83"/>
        <v>0</v>
      </c>
    </row>
    <row r="938" spans="1:14" x14ac:dyDescent="0.3">
      <c r="A938" s="47" t="s">
        <v>68</v>
      </c>
      <c r="B938" s="48" t="s">
        <v>42</v>
      </c>
      <c r="C938" s="49">
        <v>50</v>
      </c>
      <c r="D938" s="44"/>
      <c r="E938" s="44"/>
      <c r="F938" s="30">
        <f t="shared" si="80"/>
        <v>0</v>
      </c>
      <c r="G938" s="11"/>
      <c r="H938" s="11"/>
      <c r="I938" s="11"/>
      <c r="J938" s="12">
        <f t="shared" si="81"/>
        <v>0</v>
      </c>
      <c r="K938" s="31">
        <f t="shared" si="82"/>
        <v>88.92</v>
      </c>
      <c r="L938" s="37">
        <f t="shared" si="79"/>
        <v>0</v>
      </c>
      <c r="M938" s="37"/>
      <c r="N938" s="37">
        <f t="shared" si="83"/>
        <v>0</v>
      </c>
    </row>
    <row r="939" spans="1:14" x14ac:dyDescent="0.3">
      <c r="A939" s="47" t="s">
        <v>69</v>
      </c>
      <c r="B939" s="48" t="s">
        <v>52</v>
      </c>
      <c r="C939" s="49">
        <v>12</v>
      </c>
      <c r="D939" s="44"/>
      <c r="E939" s="44"/>
      <c r="F939" s="30">
        <f t="shared" si="80"/>
        <v>0</v>
      </c>
      <c r="G939" s="11"/>
      <c r="H939" s="11"/>
      <c r="I939" s="11"/>
      <c r="J939" s="12">
        <f t="shared" si="81"/>
        <v>0</v>
      </c>
      <c r="K939" s="31">
        <f t="shared" si="82"/>
        <v>123.94</v>
      </c>
      <c r="L939" s="37">
        <f t="shared" si="79"/>
        <v>0</v>
      </c>
      <c r="M939" s="37"/>
      <c r="N939" s="37">
        <f t="shared" si="83"/>
        <v>0</v>
      </c>
    </row>
    <row r="940" spans="1:14" ht="19.5" thickBot="1" x14ac:dyDescent="0.35">
      <c r="A940" s="47" t="s">
        <v>70</v>
      </c>
      <c r="B940" s="48" t="s">
        <v>50</v>
      </c>
      <c r="C940" s="49">
        <v>60</v>
      </c>
      <c r="D940" s="44"/>
      <c r="E940" s="44"/>
      <c r="F940" s="30">
        <f t="shared" si="80"/>
        <v>0</v>
      </c>
      <c r="G940" s="11"/>
      <c r="H940" s="11"/>
      <c r="I940" s="11"/>
      <c r="J940" s="12">
        <f t="shared" si="81"/>
        <v>0</v>
      </c>
      <c r="K940" s="31">
        <f t="shared" si="82"/>
        <v>67.180000000000007</v>
      </c>
      <c r="L940" s="37">
        <f t="shared" si="79"/>
        <v>0</v>
      </c>
      <c r="M940" s="37"/>
      <c r="N940" s="37">
        <f t="shared" si="83"/>
        <v>0</v>
      </c>
    </row>
    <row r="941" spans="1:14" ht="19.5" thickBot="1" x14ac:dyDescent="0.35">
      <c r="A941" s="56" t="s">
        <v>71</v>
      </c>
      <c r="B941" s="57" t="s">
        <v>50</v>
      </c>
      <c r="C941" s="58">
        <v>60</v>
      </c>
      <c r="D941" s="44"/>
      <c r="E941" s="44"/>
      <c r="F941" s="30">
        <f t="shared" si="80"/>
        <v>0</v>
      </c>
      <c r="G941" s="11"/>
      <c r="H941" s="11"/>
      <c r="I941" s="11"/>
      <c r="J941" s="12">
        <f t="shared" si="81"/>
        <v>0</v>
      </c>
      <c r="K941" s="31">
        <f t="shared" si="82"/>
        <v>67.180000000000007</v>
      </c>
      <c r="L941" s="37">
        <f t="shared" si="79"/>
        <v>0</v>
      </c>
      <c r="M941" s="37"/>
      <c r="N941" s="37">
        <f t="shared" si="83"/>
        <v>0</v>
      </c>
    </row>
    <row r="942" spans="1:14" ht="19.5" thickBot="1" x14ac:dyDescent="0.35">
      <c r="A942" s="56" t="s">
        <v>72</v>
      </c>
      <c r="B942" s="57" t="s">
        <v>50</v>
      </c>
      <c r="C942" s="58">
        <v>60</v>
      </c>
      <c r="D942" s="44"/>
      <c r="E942" s="44"/>
      <c r="F942" s="30">
        <f t="shared" si="80"/>
        <v>0</v>
      </c>
      <c r="G942" s="11"/>
      <c r="H942" s="11"/>
      <c r="I942" s="11"/>
      <c r="J942" s="12">
        <f t="shared" si="81"/>
        <v>0</v>
      </c>
      <c r="K942" s="31">
        <f t="shared" si="82"/>
        <v>67.180000000000007</v>
      </c>
      <c r="L942" s="37">
        <f t="shared" si="79"/>
        <v>0</v>
      </c>
      <c r="M942" s="37"/>
      <c r="N942" s="37">
        <f t="shared" si="83"/>
        <v>0</v>
      </c>
    </row>
    <row r="943" spans="1:14" ht="19.5" thickBot="1" x14ac:dyDescent="0.35">
      <c r="A943" s="56" t="s">
        <v>73</v>
      </c>
      <c r="B943" s="57" t="s">
        <v>74</v>
      </c>
      <c r="C943" s="58">
        <v>150</v>
      </c>
      <c r="D943" s="44"/>
      <c r="E943" s="44"/>
      <c r="F943" s="30">
        <f t="shared" si="80"/>
        <v>0</v>
      </c>
      <c r="G943" s="11"/>
      <c r="H943" s="11"/>
      <c r="I943" s="11"/>
      <c r="J943" s="12">
        <f t="shared" si="81"/>
        <v>0</v>
      </c>
      <c r="K943" s="31">
        <f t="shared" si="82"/>
        <v>21.06</v>
      </c>
      <c r="L943" s="37">
        <f t="shared" si="79"/>
        <v>0</v>
      </c>
      <c r="M943" s="37"/>
      <c r="N943" s="37">
        <f t="shared" si="83"/>
        <v>0</v>
      </c>
    </row>
    <row r="944" spans="1:14" ht="19.5" thickBot="1" x14ac:dyDescent="0.35">
      <c r="A944" s="66" t="s">
        <v>75</v>
      </c>
      <c r="B944" s="67" t="s">
        <v>76</v>
      </c>
      <c r="C944" s="68">
        <v>120</v>
      </c>
      <c r="D944" s="44"/>
      <c r="E944" s="44"/>
      <c r="F944" s="30">
        <f t="shared" si="80"/>
        <v>0</v>
      </c>
      <c r="G944" s="11"/>
      <c r="H944" s="11"/>
      <c r="I944" s="11"/>
      <c r="J944" s="12">
        <f t="shared" si="81"/>
        <v>0</v>
      </c>
      <c r="K944" s="31">
        <f t="shared" si="82"/>
        <v>78.98</v>
      </c>
      <c r="L944" s="37">
        <f t="shared" si="79"/>
        <v>0</v>
      </c>
      <c r="M944" s="37"/>
      <c r="N944" s="37">
        <f t="shared" si="83"/>
        <v>0</v>
      </c>
    </row>
    <row r="945" spans="1:14" ht="19.5" thickBot="1" x14ac:dyDescent="0.35">
      <c r="A945" s="66" t="s">
        <v>77</v>
      </c>
      <c r="B945" s="67" t="s">
        <v>78</v>
      </c>
      <c r="C945" s="68">
        <v>60</v>
      </c>
      <c r="D945" s="44"/>
      <c r="E945" s="44"/>
      <c r="F945" s="30">
        <f t="shared" si="80"/>
        <v>0</v>
      </c>
      <c r="G945" s="11"/>
      <c r="H945" s="11"/>
      <c r="I945" s="11"/>
      <c r="J945" s="12">
        <f t="shared" si="81"/>
        <v>0</v>
      </c>
      <c r="K945" s="31">
        <f t="shared" si="82"/>
        <v>154.44</v>
      </c>
      <c r="L945" s="37">
        <f t="shared" si="79"/>
        <v>0</v>
      </c>
      <c r="M945" s="37"/>
      <c r="N945" s="37">
        <f t="shared" si="83"/>
        <v>0</v>
      </c>
    </row>
    <row r="946" spans="1:14" ht="19.5" thickBot="1" x14ac:dyDescent="0.35">
      <c r="A946" s="66" t="s">
        <v>79</v>
      </c>
      <c r="B946" s="67" t="s">
        <v>50</v>
      </c>
      <c r="C946" s="68">
        <v>30</v>
      </c>
      <c r="D946" s="44"/>
      <c r="E946" s="44"/>
      <c r="F946" s="30">
        <f t="shared" si="80"/>
        <v>0</v>
      </c>
      <c r="G946" s="11"/>
      <c r="H946" s="11"/>
      <c r="I946" s="11"/>
      <c r="J946" s="12">
        <f t="shared" si="81"/>
        <v>0</v>
      </c>
      <c r="K946" s="31">
        <f t="shared" si="82"/>
        <v>274.95</v>
      </c>
      <c r="L946" s="37">
        <f t="shared" si="79"/>
        <v>0</v>
      </c>
      <c r="M946" s="37"/>
      <c r="N946" s="37">
        <f t="shared" si="83"/>
        <v>0</v>
      </c>
    </row>
    <row r="947" spans="1:14" ht="19.5" thickBot="1" x14ac:dyDescent="0.35">
      <c r="A947" s="66" t="s">
        <v>80</v>
      </c>
      <c r="B947" s="67" t="s">
        <v>59</v>
      </c>
      <c r="C947" s="68">
        <v>12</v>
      </c>
      <c r="D947" s="44"/>
      <c r="E947" s="44"/>
      <c r="F947" s="30">
        <f t="shared" si="80"/>
        <v>0</v>
      </c>
      <c r="G947" s="11"/>
      <c r="H947" s="11"/>
      <c r="I947" s="11"/>
      <c r="J947" s="12">
        <f t="shared" si="81"/>
        <v>0</v>
      </c>
      <c r="K947" s="31">
        <f t="shared" si="82"/>
        <v>1023.75</v>
      </c>
      <c r="L947" s="37">
        <f t="shared" si="79"/>
        <v>0</v>
      </c>
      <c r="M947" s="37"/>
      <c r="N947" s="37">
        <f t="shared" si="83"/>
        <v>0</v>
      </c>
    </row>
    <row r="948" spans="1:14" ht="19.5" thickBot="1" x14ac:dyDescent="0.35">
      <c r="A948" s="76" t="s">
        <v>81</v>
      </c>
      <c r="B948" s="77" t="s">
        <v>82</v>
      </c>
      <c r="C948" s="78">
        <v>18</v>
      </c>
      <c r="D948" s="44"/>
      <c r="E948" s="44"/>
      <c r="F948" s="30">
        <f t="shared" si="80"/>
        <v>0</v>
      </c>
      <c r="G948" s="11"/>
      <c r="H948" s="11"/>
      <c r="I948" s="11"/>
      <c r="J948" s="12">
        <f t="shared" si="81"/>
        <v>0</v>
      </c>
      <c r="K948" s="31">
        <f t="shared" si="82"/>
        <v>558.67999999999995</v>
      </c>
      <c r="L948" s="37">
        <f t="shared" si="79"/>
        <v>0</v>
      </c>
      <c r="M948" s="37"/>
      <c r="N948" s="37">
        <f t="shared" si="83"/>
        <v>0</v>
      </c>
    </row>
    <row r="949" spans="1:14" ht="19.5" thickBot="1" x14ac:dyDescent="0.35">
      <c r="A949" s="76" t="s">
        <v>83</v>
      </c>
      <c r="B949" s="77" t="s">
        <v>59</v>
      </c>
      <c r="C949" s="78">
        <v>12</v>
      </c>
      <c r="D949" s="44"/>
      <c r="E949" s="44"/>
      <c r="F949" s="30">
        <f t="shared" si="80"/>
        <v>0</v>
      </c>
      <c r="G949" s="11"/>
      <c r="H949" s="11"/>
      <c r="I949" s="11"/>
      <c r="J949" s="12">
        <f t="shared" si="81"/>
        <v>0</v>
      </c>
      <c r="K949" s="31">
        <f t="shared" si="82"/>
        <v>1092.2</v>
      </c>
      <c r="L949" s="37">
        <f t="shared" si="79"/>
        <v>0</v>
      </c>
      <c r="M949" s="37"/>
      <c r="N949" s="37">
        <f t="shared" si="83"/>
        <v>0</v>
      </c>
    </row>
    <row r="950" spans="1:14" ht="19.5" thickBot="1" x14ac:dyDescent="0.35">
      <c r="A950" s="76" t="s">
        <v>84</v>
      </c>
      <c r="B950" s="77" t="s">
        <v>85</v>
      </c>
      <c r="C950" s="78">
        <v>4</v>
      </c>
      <c r="D950" s="44"/>
      <c r="E950" s="44"/>
      <c r="F950" s="30">
        <f t="shared" si="80"/>
        <v>0</v>
      </c>
      <c r="G950" s="11"/>
      <c r="H950" s="11"/>
      <c r="I950" s="11"/>
      <c r="J950" s="12">
        <f t="shared" si="81"/>
        <v>0</v>
      </c>
      <c r="K950" s="31">
        <f t="shared" si="82"/>
        <v>2670.53</v>
      </c>
      <c r="L950" s="37">
        <f t="shared" si="79"/>
        <v>0</v>
      </c>
      <c r="M950" s="37"/>
      <c r="N950" s="37">
        <f t="shared" si="83"/>
        <v>0</v>
      </c>
    </row>
    <row r="951" spans="1:14" ht="19.5" thickBot="1" x14ac:dyDescent="0.35">
      <c r="A951" s="86" t="s">
        <v>86</v>
      </c>
      <c r="B951" s="87" t="s">
        <v>87</v>
      </c>
      <c r="C951" s="88">
        <v>48</v>
      </c>
      <c r="D951" s="44"/>
      <c r="E951" s="44"/>
      <c r="F951" s="30">
        <f t="shared" si="80"/>
        <v>0</v>
      </c>
      <c r="G951" s="11"/>
      <c r="H951" s="11"/>
      <c r="I951" s="11"/>
      <c r="J951" s="12">
        <f t="shared" si="81"/>
        <v>0</v>
      </c>
      <c r="K951" s="31">
        <f t="shared" si="82"/>
        <v>46.8</v>
      </c>
      <c r="L951" s="37">
        <f t="shared" si="79"/>
        <v>0</v>
      </c>
      <c r="M951" s="37"/>
      <c r="N951" s="37">
        <f t="shared" si="83"/>
        <v>0</v>
      </c>
    </row>
    <row r="952" spans="1:14" ht="19.5" thickBot="1" x14ac:dyDescent="0.35">
      <c r="A952" s="86" t="s">
        <v>88</v>
      </c>
      <c r="B952" s="87" t="s">
        <v>87</v>
      </c>
      <c r="C952" s="88">
        <v>48</v>
      </c>
      <c r="D952" s="44"/>
      <c r="E952" s="44"/>
      <c r="F952" s="30">
        <f t="shared" si="80"/>
        <v>0</v>
      </c>
      <c r="G952" s="11"/>
      <c r="H952" s="11"/>
      <c r="I952" s="11"/>
      <c r="J952" s="12">
        <f t="shared" si="81"/>
        <v>0</v>
      </c>
      <c r="K952" s="31">
        <f t="shared" si="82"/>
        <v>46.8</v>
      </c>
      <c r="L952" s="37">
        <f t="shared" si="79"/>
        <v>0</v>
      </c>
      <c r="M952" s="37"/>
      <c r="N952" s="37">
        <f t="shared" si="83"/>
        <v>0</v>
      </c>
    </row>
    <row r="953" spans="1:14" x14ac:dyDescent="0.3">
      <c r="A953" s="96" t="s">
        <v>89</v>
      </c>
      <c r="B953" s="97">
        <v>25</v>
      </c>
      <c r="C953" s="97">
        <v>25</v>
      </c>
      <c r="D953" s="44"/>
      <c r="E953" s="44"/>
      <c r="F953" s="30">
        <f t="shared" si="80"/>
        <v>0</v>
      </c>
      <c r="G953" s="11"/>
      <c r="H953" s="11"/>
      <c r="I953" s="11"/>
      <c r="J953" s="12">
        <f t="shared" si="81"/>
        <v>0</v>
      </c>
      <c r="K953" s="31">
        <f t="shared" si="82"/>
        <v>111.25</v>
      </c>
      <c r="L953" s="37">
        <f t="shared" si="79"/>
        <v>0</v>
      </c>
      <c r="M953" s="37"/>
      <c r="N953" s="37">
        <f t="shared" si="83"/>
        <v>0</v>
      </c>
    </row>
    <row r="954" spans="1:14" x14ac:dyDescent="0.3">
      <c r="A954" s="105" t="s">
        <v>90</v>
      </c>
      <c r="B954" s="106">
        <v>10</v>
      </c>
      <c r="C954" s="106">
        <v>10</v>
      </c>
      <c r="D954" s="44"/>
      <c r="E954" s="44"/>
      <c r="F954" s="30">
        <f t="shared" si="80"/>
        <v>0</v>
      </c>
      <c r="G954" s="11"/>
      <c r="H954" s="11"/>
      <c r="I954" s="11"/>
      <c r="J954" s="12">
        <f t="shared" si="81"/>
        <v>0</v>
      </c>
      <c r="K954" s="31">
        <f t="shared" si="82"/>
        <v>1760</v>
      </c>
      <c r="L954" s="37">
        <f t="shared" si="79"/>
        <v>0</v>
      </c>
      <c r="M954" s="37"/>
      <c r="N954" s="37">
        <f t="shared" si="83"/>
        <v>0</v>
      </c>
    </row>
    <row r="955" spans="1:14" x14ac:dyDescent="0.3">
      <c r="A955" s="105" t="s">
        <v>91</v>
      </c>
      <c r="B955" s="106">
        <v>8</v>
      </c>
      <c r="C955" s="106">
        <v>8</v>
      </c>
      <c r="D955" s="44"/>
      <c r="E955" s="44"/>
      <c r="F955" s="30">
        <f t="shared" si="80"/>
        <v>0</v>
      </c>
      <c r="G955" s="11"/>
      <c r="H955" s="11"/>
      <c r="I955" s="11"/>
      <c r="J955" s="12">
        <f t="shared" si="81"/>
        <v>0</v>
      </c>
      <c r="K955" s="31">
        <f t="shared" si="82"/>
        <v>2365</v>
      </c>
      <c r="L955" s="37">
        <f t="shared" si="79"/>
        <v>0</v>
      </c>
      <c r="M955" s="37"/>
      <c r="N955" s="37">
        <f t="shared" si="83"/>
        <v>0</v>
      </c>
    </row>
    <row r="956" spans="1:14" x14ac:dyDescent="0.3">
      <c r="A956" s="105" t="s">
        <v>92</v>
      </c>
      <c r="B956" s="106">
        <v>8</v>
      </c>
      <c r="C956" s="106">
        <v>8</v>
      </c>
      <c r="D956" s="44"/>
      <c r="E956" s="44"/>
      <c r="F956" s="30">
        <f t="shared" si="80"/>
        <v>0</v>
      </c>
      <c r="G956" s="11"/>
      <c r="H956" s="11"/>
      <c r="I956" s="11"/>
      <c r="J956" s="12">
        <f t="shared" si="81"/>
        <v>0</v>
      </c>
      <c r="K956" s="31">
        <f t="shared" si="82"/>
        <v>2065</v>
      </c>
      <c r="L956" s="37">
        <f t="shared" si="79"/>
        <v>0</v>
      </c>
      <c r="M956" s="37"/>
      <c r="N956" s="37">
        <f t="shared" si="83"/>
        <v>0</v>
      </c>
    </row>
    <row r="957" spans="1:14" x14ac:dyDescent="0.3">
      <c r="A957" s="105" t="s">
        <v>93</v>
      </c>
      <c r="B957" s="106">
        <v>15</v>
      </c>
      <c r="C957" s="106">
        <v>15</v>
      </c>
      <c r="D957" s="44"/>
      <c r="E957" s="44"/>
      <c r="F957" s="30">
        <f t="shared" si="80"/>
        <v>0</v>
      </c>
      <c r="G957" s="11"/>
      <c r="H957" s="11"/>
      <c r="I957" s="11"/>
      <c r="J957" s="12">
        <f t="shared" si="81"/>
        <v>0</v>
      </c>
      <c r="K957" s="31">
        <f t="shared" si="82"/>
        <v>990</v>
      </c>
      <c r="L957" s="37">
        <f t="shared" si="79"/>
        <v>0</v>
      </c>
      <c r="M957" s="37"/>
      <c r="N957" s="37">
        <f t="shared" si="83"/>
        <v>0</v>
      </c>
    </row>
    <row r="958" spans="1:14" x14ac:dyDescent="0.3">
      <c r="A958" s="105" t="s">
        <v>94</v>
      </c>
      <c r="B958" s="106">
        <v>15</v>
      </c>
      <c r="C958" s="106">
        <v>15</v>
      </c>
      <c r="D958" s="44"/>
      <c r="E958" s="44"/>
      <c r="F958" s="30">
        <f t="shared" si="80"/>
        <v>0</v>
      </c>
      <c r="G958" s="11"/>
      <c r="H958" s="11"/>
      <c r="I958" s="11"/>
      <c r="J958" s="12">
        <f t="shared" si="81"/>
        <v>0</v>
      </c>
      <c r="K958" s="31">
        <f t="shared" si="82"/>
        <v>1025</v>
      </c>
      <c r="L958" s="37">
        <f t="shared" si="79"/>
        <v>0</v>
      </c>
      <c r="M958" s="37"/>
      <c r="N958" s="37">
        <f t="shared" si="83"/>
        <v>0</v>
      </c>
    </row>
    <row r="959" spans="1:14" x14ac:dyDescent="0.3">
      <c r="A959" s="105" t="s">
        <v>95</v>
      </c>
      <c r="B959" s="106">
        <v>10</v>
      </c>
      <c r="C959" s="106">
        <v>10</v>
      </c>
      <c r="D959" s="44"/>
      <c r="E959" s="44"/>
      <c r="F959" s="30">
        <f t="shared" si="80"/>
        <v>0</v>
      </c>
      <c r="G959" s="11"/>
      <c r="H959" s="11"/>
      <c r="I959" s="11"/>
      <c r="J959" s="12">
        <f t="shared" si="81"/>
        <v>0</v>
      </c>
      <c r="K959" s="31">
        <f t="shared" si="82"/>
        <v>1620</v>
      </c>
      <c r="L959" s="37">
        <f t="shared" si="79"/>
        <v>0</v>
      </c>
      <c r="M959" s="37"/>
      <c r="N959" s="37">
        <f t="shared" si="83"/>
        <v>0</v>
      </c>
    </row>
    <row r="960" spans="1:14" x14ac:dyDescent="0.3">
      <c r="A960" s="105" t="s">
        <v>96</v>
      </c>
      <c r="B960" s="106">
        <v>8</v>
      </c>
      <c r="C960" s="106">
        <v>8</v>
      </c>
      <c r="D960" s="44"/>
      <c r="E960" s="44"/>
      <c r="F960" s="30">
        <f t="shared" si="80"/>
        <v>0</v>
      </c>
      <c r="G960" s="11"/>
      <c r="H960" s="11"/>
      <c r="I960" s="11"/>
      <c r="J960" s="12">
        <f t="shared" si="81"/>
        <v>0</v>
      </c>
      <c r="K960" s="31">
        <f t="shared" si="82"/>
        <v>2130</v>
      </c>
      <c r="L960" s="37">
        <f t="shared" si="79"/>
        <v>0</v>
      </c>
      <c r="M960" s="37"/>
      <c r="N960" s="37">
        <f t="shared" si="83"/>
        <v>0</v>
      </c>
    </row>
    <row r="961" spans="1:14" x14ac:dyDescent="0.3">
      <c r="A961" s="105" t="s">
        <v>97</v>
      </c>
      <c r="B961" s="106">
        <v>15</v>
      </c>
      <c r="C961" s="106">
        <v>15</v>
      </c>
      <c r="D961" s="44"/>
      <c r="E961" s="44"/>
      <c r="F961" s="30">
        <f t="shared" si="80"/>
        <v>0</v>
      </c>
      <c r="G961" s="11"/>
      <c r="H961" s="11"/>
      <c r="I961" s="11"/>
      <c r="J961" s="12">
        <f t="shared" si="81"/>
        <v>0</v>
      </c>
      <c r="K961" s="31">
        <f t="shared" si="82"/>
        <v>880</v>
      </c>
      <c r="L961" s="37">
        <f t="shared" si="79"/>
        <v>0</v>
      </c>
      <c r="M961" s="37"/>
      <c r="N961" s="37">
        <f t="shared" si="83"/>
        <v>0</v>
      </c>
    </row>
    <row r="962" spans="1:14" x14ac:dyDescent="0.3">
      <c r="A962" s="105" t="s">
        <v>98</v>
      </c>
      <c r="B962" s="106">
        <v>15</v>
      </c>
      <c r="C962" s="106">
        <v>15</v>
      </c>
      <c r="D962" s="44"/>
      <c r="E962" s="44"/>
      <c r="F962" s="30">
        <f t="shared" si="80"/>
        <v>0</v>
      </c>
      <c r="G962" s="11"/>
      <c r="H962" s="11"/>
      <c r="I962" s="11"/>
      <c r="J962" s="12">
        <f t="shared" si="81"/>
        <v>0</v>
      </c>
      <c r="K962" s="31">
        <f t="shared" si="82"/>
        <v>915</v>
      </c>
      <c r="L962" s="37">
        <f t="shared" si="79"/>
        <v>0</v>
      </c>
      <c r="M962" s="37"/>
      <c r="N962" s="37">
        <f t="shared" si="83"/>
        <v>0</v>
      </c>
    </row>
    <row r="963" spans="1:14" x14ac:dyDescent="0.3">
      <c r="A963" s="105" t="s">
        <v>99</v>
      </c>
      <c r="B963" s="106">
        <v>3</v>
      </c>
      <c r="C963" s="106">
        <v>3</v>
      </c>
      <c r="D963" s="44"/>
      <c r="E963" s="44"/>
      <c r="F963" s="30">
        <f t="shared" si="80"/>
        <v>0</v>
      </c>
      <c r="G963" s="11"/>
      <c r="H963" s="11"/>
      <c r="I963" s="11"/>
      <c r="J963" s="12">
        <f t="shared" si="81"/>
        <v>0</v>
      </c>
      <c r="K963" s="31">
        <f t="shared" si="82"/>
        <v>1970</v>
      </c>
      <c r="L963" s="37">
        <f t="shared" si="79"/>
        <v>0</v>
      </c>
      <c r="M963" s="37"/>
      <c r="N963" s="37">
        <f t="shared" si="83"/>
        <v>0</v>
      </c>
    </row>
    <row r="964" spans="1:14" x14ac:dyDescent="0.3">
      <c r="A964" s="105" t="s">
        <v>100</v>
      </c>
      <c r="B964" s="106">
        <v>3</v>
      </c>
      <c r="C964" s="106">
        <v>3</v>
      </c>
      <c r="D964" s="44"/>
      <c r="E964" s="44"/>
      <c r="F964" s="30">
        <f t="shared" si="80"/>
        <v>0</v>
      </c>
      <c r="G964" s="11"/>
      <c r="H964" s="11"/>
      <c r="I964" s="11"/>
      <c r="J964" s="12">
        <f t="shared" si="81"/>
        <v>0</v>
      </c>
      <c r="K964" s="31">
        <f t="shared" si="82"/>
        <v>2035</v>
      </c>
      <c r="L964" s="37">
        <f t="shared" si="79"/>
        <v>0</v>
      </c>
      <c r="M964" s="37"/>
      <c r="N964" s="37">
        <f t="shared" si="83"/>
        <v>0</v>
      </c>
    </row>
    <row r="965" spans="1:14" x14ac:dyDescent="0.3">
      <c r="A965" s="105" t="s">
        <v>101</v>
      </c>
      <c r="B965" s="106">
        <v>8</v>
      </c>
      <c r="C965" s="106">
        <v>8</v>
      </c>
      <c r="D965" s="44"/>
      <c r="E965" s="44"/>
      <c r="F965" s="30">
        <f t="shared" si="80"/>
        <v>0</v>
      </c>
      <c r="G965" s="11"/>
      <c r="H965" s="11"/>
      <c r="I965" s="11"/>
      <c r="J965" s="12">
        <f t="shared" si="81"/>
        <v>0</v>
      </c>
      <c r="K965" s="31">
        <f t="shared" si="82"/>
        <v>2120</v>
      </c>
      <c r="L965" s="37">
        <f t="shared" si="79"/>
        <v>0</v>
      </c>
      <c r="M965" s="37"/>
      <c r="N965" s="37">
        <f t="shared" si="83"/>
        <v>0</v>
      </c>
    </row>
    <row r="966" spans="1:14" x14ac:dyDescent="0.3">
      <c r="A966" s="105" t="s">
        <v>102</v>
      </c>
      <c r="B966" s="106">
        <v>10</v>
      </c>
      <c r="C966" s="106">
        <v>10</v>
      </c>
      <c r="D966" s="44"/>
      <c r="E966" s="44"/>
      <c r="F966" s="30">
        <f t="shared" si="80"/>
        <v>0</v>
      </c>
      <c r="G966" s="11"/>
      <c r="H966" s="11"/>
      <c r="I966" s="11"/>
      <c r="J966" s="12">
        <f t="shared" si="81"/>
        <v>0</v>
      </c>
      <c r="K966" s="31">
        <f t="shared" si="82"/>
        <v>1980</v>
      </c>
      <c r="L966" s="37">
        <f t="shared" si="79"/>
        <v>0</v>
      </c>
      <c r="M966" s="37"/>
      <c r="N966" s="37">
        <f t="shared" si="83"/>
        <v>0</v>
      </c>
    </row>
    <row r="967" spans="1:14" x14ac:dyDescent="0.3">
      <c r="A967" s="105" t="s">
        <v>103</v>
      </c>
      <c r="B967" s="106">
        <v>12</v>
      </c>
      <c r="C967" s="106">
        <v>12</v>
      </c>
      <c r="D967" s="44"/>
      <c r="E967" s="44"/>
      <c r="F967" s="30">
        <f t="shared" si="80"/>
        <v>0</v>
      </c>
      <c r="G967" s="11"/>
      <c r="H967" s="11"/>
      <c r="I967" s="11"/>
      <c r="J967" s="12">
        <f t="shared" si="81"/>
        <v>0</v>
      </c>
      <c r="K967" s="31">
        <f t="shared" si="82"/>
        <v>875</v>
      </c>
      <c r="L967" s="37">
        <f t="shared" si="79"/>
        <v>0</v>
      </c>
      <c r="M967" s="37"/>
      <c r="N967" s="37">
        <f t="shared" si="83"/>
        <v>0</v>
      </c>
    </row>
    <row r="968" spans="1:14" ht="19.5" thickBot="1" x14ac:dyDescent="0.35">
      <c r="A968" s="105" t="s">
        <v>104</v>
      </c>
      <c r="B968" s="106">
        <v>3</v>
      </c>
      <c r="C968" s="106">
        <v>3</v>
      </c>
      <c r="D968" s="44"/>
      <c r="E968" s="44"/>
      <c r="F968" s="30">
        <f t="shared" si="80"/>
        <v>0</v>
      </c>
      <c r="G968" s="11"/>
      <c r="H968" s="11"/>
      <c r="I968" s="11"/>
      <c r="J968" s="12">
        <f t="shared" si="81"/>
        <v>0</v>
      </c>
      <c r="K968" s="31">
        <f t="shared" si="82"/>
        <v>2145</v>
      </c>
      <c r="L968" s="37">
        <f t="shared" si="79"/>
        <v>0</v>
      </c>
      <c r="M968" s="37"/>
      <c r="N968" s="37">
        <f t="shared" si="83"/>
        <v>0</v>
      </c>
    </row>
    <row r="969" spans="1:14" ht="19.5" thickBot="1" x14ac:dyDescent="0.35">
      <c r="A969" s="56" t="s">
        <v>105</v>
      </c>
      <c r="B969" s="57" t="s">
        <v>74</v>
      </c>
      <c r="C969" s="58">
        <v>150</v>
      </c>
      <c r="D969" s="44"/>
      <c r="E969" s="44"/>
      <c r="F969" s="30">
        <f t="shared" si="80"/>
        <v>0</v>
      </c>
      <c r="G969" s="11"/>
      <c r="H969" s="11"/>
      <c r="I969" s="11"/>
      <c r="J969" s="12">
        <f t="shared" si="81"/>
        <v>0</v>
      </c>
      <c r="K969" s="31">
        <f t="shared" si="82"/>
        <v>21.06</v>
      </c>
      <c r="L969" s="37">
        <f t="shared" si="79"/>
        <v>0</v>
      </c>
      <c r="M969" s="37"/>
      <c r="N969" s="37">
        <f t="shared" si="83"/>
        <v>0</v>
      </c>
    </row>
    <row r="970" spans="1:14" x14ac:dyDescent="0.3">
      <c r="A970" s="107"/>
      <c r="B970" s="108"/>
      <c r="C970" s="108"/>
      <c r="D970" s="11"/>
      <c r="E970" s="11"/>
      <c r="F970" s="30" t="e">
        <f t="shared" si="80"/>
        <v>#DIV/0!</v>
      </c>
      <c r="G970" s="11"/>
      <c r="H970" s="11"/>
      <c r="I970" s="11"/>
      <c r="J970" s="12">
        <f t="shared" si="81"/>
        <v>0</v>
      </c>
      <c r="K970" s="31">
        <f t="shared" si="82"/>
        <v>116.5</v>
      </c>
      <c r="L970" s="37">
        <f t="shared" si="79"/>
        <v>0</v>
      </c>
      <c r="M970" s="37"/>
      <c r="N970" s="37">
        <f t="shared" si="83"/>
        <v>0</v>
      </c>
    </row>
    <row r="971" spans="1:14" x14ac:dyDescent="0.3">
      <c r="A971" s="107"/>
      <c r="B971" s="108"/>
      <c r="C971" s="108"/>
      <c r="D971" s="11"/>
      <c r="E971" s="11"/>
      <c r="F971" s="30" t="e">
        <f t="shared" si="80"/>
        <v>#DIV/0!</v>
      </c>
      <c r="G971" s="11"/>
      <c r="H971" s="11"/>
      <c r="I971" s="11"/>
      <c r="J971" s="12">
        <f t="shared" si="81"/>
        <v>0</v>
      </c>
      <c r="K971" s="31">
        <f t="shared" si="82"/>
        <v>0</v>
      </c>
      <c r="L971" s="37">
        <f t="shared" si="79"/>
        <v>0</v>
      </c>
      <c r="M971" s="37"/>
      <c r="N971" s="37">
        <f t="shared" si="83"/>
        <v>0</v>
      </c>
    </row>
    <row r="972" spans="1:14" x14ac:dyDescent="0.3">
      <c r="A972" s="107"/>
      <c r="B972" s="108"/>
      <c r="C972" s="108"/>
      <c r="D972" s="11"/>
      <c r="E972" s="11"/>
      <c r="F972" s="30" t="e">
        <f t="shared" si="80"/>
        <v>#DIV/0!</v>
      </c>
      <c r="G972" s="11"/>
      <c r="H972" s="11"/>
      <c r="I972" s="11"/>
      <c r="J972" s="12">
        <f t="shared" si="81"/>
        <v>0</v>
      </c>
      <c r="K972" s="31">
        <f t="shared" si="82"/>
        <v>23</v>
      </c>
      <c r="L972" s="37">
        <f t="shared" si="79"/>
        <v>0</v>
      </c>
      <c r="M972" s="37"/>
      <c r="N972" s="37">
        <f t="shared" si="83"/>
        <v>0</v>
      </c>
    </row>
    <row r="973" spans="1:14" x14ac:dyDescent="0.3">
      <c r="A973" s="107"/>
      <c r="B973" s="108"/>
      <c r="C973" s="108"/>
      <c r="D973" s="11"/>
      <c r="E973" s="11"/>
      <c r="F973" s="30" t="e">
        <f t="shared" si="80"/>
        <v>#DIV/0!</v>
      </c>
      <c r="G973" s="11"/>
      <c r="H973" s="11"/>
      <c r="I973" s="11"/>
      <c r="J973" s="12">
        <f t="shared" si="81"/>
        <v>0</v>
      </c>
      <c r="K973" s="31">
        <f t="shared" si="82"/>
        <v>0</v>
      </c>
      <c r="L973" s="37">
        <f t="shared" si="79"/>
        <v>0</v>
      </c>
      <c r="M973" s="37"/>
      <c r="N973" s="37">
        <f t="shared" si="83"/>
        <v>0</v>
      </c>
    </row>
    <row r="974" spans="1:14" x14ac:dyDescent="0.3">
      <c r="A974" s="11"/>
      <c r="B974" s="10"/>
      <c r="C974" s="10"/>
      <c r="D974" s="11"/>
      <c r="E974" s="11"/>
      <c r="F974" s="30" t="e">
        <f t="shared" si="80"/>
        <v>#DIV/0!</v>
      </c>
      <c r="G974" s="11"/>
      <c r="H974" s="11"/>
      <c r="I974" s="11"/>
      <c r="J974" s="12">
        <f t="shared" si="81"/>
        <v>0</v>
      </c>
      <c r="K974" s="31">
        <f t="shared" si="82"/>
        <v>0</v>
      </c>
      <c r="L974" s="37">
        <f t="shared" si="79"/>
        <v>0</v>
      </c>
      <c r="M974" s="37"/>
      <c r="N974" s="37">
        <f t="shared" si="83"/>
        <v>0</v>
      </c>
    </row>
    <row r="975" spans="1:14" x14ac:dyDescent="0.3">
      <c r="A975" s="11"/>
      <c r="B975" s="10"/>
      <c r="C975" s="10"/>
      <c r="D975" s="11"/>
      <c r="E975" s="11"/>
      <c r="F975" s="30" t="e">
        <f t="shared" si="80"/>
        <v>#DIV/0!</v>
      </c>
      <c r="G975" s="11"/>
      <c r="H975" s="11"/>
      <c r="I975" s="11"/>
      <c r="J975" s="12">
        <f t="shared" si="81"/>
        <v>0</v>
      </c>
      <c r="K975" s="31">
        <f t="shared" si="82"/>
        <v>0</v>
      </c>
      <c r="L975" s="37">
        <f t="shared" si="79"/>
        <v>0</v>
      </c>
      <c r="M975" s="37"/>
      <c r="N975" s="37">
        <f t="shared" si="83"/>
        <v>0</v>
      </c>
    </row>
    <row r="976" spans="1:14" x14ac:dyDescent="0.3">
      <c r="A976" s="11"/>
      <c r="B976" s="10"/>
      <c r="C976" s="10"/>
      <c r="D976" s="11"/>
      <c r="E976" s="11"/>
      <c r="F976" s="30" t="e">
        <f t="shared" si="80"/>
        <v>#DIV/0!</v>
      </c>
      <c r="G976" s="11"/>
      <c r="H976" s="11"/>
      <c r="I976" s="11"/>
      <c r="J976" s="12">
        <f t="shared" si="81"/>
        <v>0</v>
      </c>
      <c r="K976" s="31">
        <f t="shared" si="82"/>
        <v>0</v>
      </c>
      <c r="L976" s="37">
        <f t="shared" si="79"/>
        <v>0</v>
      </c>
      <c r="M976" s="37"/>
      <c r="N976" s="37">
        <f t="shared" si="83"/>
        <v>0</v>
      </c>
    </row>
    <row r="977" spans="1:14" x14ac:dyDescent="0.3">
      <c r="A977" s="11" t="s">
        <v>33</v>
      </c>
      <c r="B977" s="11"/>
      <c r="C977" s="13"/>
      <c r="D977" s="111">
        <f t="shared" ref="D977:J977" si="84">SUM(D915:D976)</f>
        <v>0</v>
      </c>
      <c r="E977" s="111">
        <f t="shared" si="84"/>
        <v>0</v>
      </c>
      <c r="F977" s="111" t="e">
        <f t="shared" si="84"/>
        <v>#DIV/0!</v>
      </c>
      <c r="G977" s="111">
        <f t="shared" si="84"/>
        <v>0</v>
      </c>
      <c r="H977" s="111">
        <f t="shared" si="84"/>
        <v>0</v>
      </c>
      <c r="I977" s="111">
        <f t="shared" si="84"/>
        <v>0</v>
      </c>
      <c r="J977" s="12">
        <f t="shared" si="84"/>
        <v>0</v>
      </c>
      <c r="K977" s="111"/>
      <c r="L977" s="111">
        <f>SUM(L915:L976)</f>
        <v>0</v>
      </c>
      <c r="M977" s="111">
        <f>SUM(M915:M976)</f>
        <v>0</v>
      </c>
      <c r="N977" s="111">
        <f>SUM(N915:N976)</f>
        <v>0</v>
      </c>
    </row>
    <row r="978" spans="1:14" x14ac:dyDescent="0.3">
      <c r="A978" s="113"/>
      <c r="B978" s="114"/>
      <c r="C978" s="115"/>
      <c r="D978" s="116"/>
      <c r="E978" s="116"/>
      <c r="F978" s="7" t="s">
        <v>106</v>
      </c>
      <c r="G978" s="7" t="s">
        <v>123</v>
      </c>
      <c r="H978" s="7" t="s">
        <v>124</v>
      </c>
      <c r="I978" s="7" t="s">
        <v>125</v>
      </c>
      <c r="J978" s="7" t="s">
        <v>126</v>
      </c>
      <c r="K978" s="117"/>
      <c r="L978" s="117"/>
      <c r="M978" s="7" t="s">
        <v>107</v>
      </c>
      <c r="N978" s="118"/>
    </row>
    <row r="979" spans="1:14" ht="31.5" x14ac:dyDescent="0.5">
      <c r="A979" s="113"/>
      <c r="B979" s="114"/>
      <c r="C979" s="115"/>
      <c r="D979" s="116"/>
      <c r="E979" s="116"/>
      <c r="F979" s="121"/>
      <c r="G979" s="121"/>
      <c r="H979" s="121"/>
      <c r="I979" s="121"/>
      <c r="J979" s="121"/>
      <c r="K979" s="122"/>
      <c r="L979" s="121">
        <f>+F979-G979-H979-I979-J979</f>
        <v>0</v>
      </c>
      <c r="M979" s="123"/>
      <c r="N979" s="124"/>
    </row>
    <row r="980" spans="1:14" x14ac:dyDescent="0.3">
      <c r="A980" s="177" t="s">
        <v>109</v>
      </c>
      <c r="B980" s="178"/>
      <c r="C980" s="178"/>
      <c r="D980" s="178"/>
      <c r="E980" s="178"/>
      <c r="F980" s="178"/>
      <c r="G980" s="178"/>
      <c r="H980" s="178"/>
      <c r="I980" s="178"/>
      <c r="J980" s="179"/>
      <c r="K980" s="125"/>
      <c r="L980" s="12"/>
      <c r="M980" s="126"/>
      <c r="N980" s="127"/>
    </row>
    <row r="981" spans="1:14" x14ac:dyDescent="0.3">
      <c r="A981" s="180" t="s">
        <v>110</v>
      </c>
      <c r="B981" s="181"/>
      <c r="C981" s="181"/>
      <c r="D981" s="181"/>
      <c r="E981" s="181"/>
      <c r="F981" s="181"/>
      <c r="G981" s="181"/>
      <c r="H981" s="181"/>
      <c r="I981" s="181"/>
      <c r="J981" s="182"/>
      <c r="K981" s="129"/>
      <c r="L981" s="12"/>
      <c r="M981" s="126"/>
      <c r="N981" s="127"/>
    </row>
    <row r="982" spans="1:14" x14ac:dyDescent="0.3">
      <c r="A982" s="160" t="s">
        <v>111</v>
      </c>
      <c r="B982" s="161"/>
      <c r="C982" s="161"/>
      <c r="D982" s="161"/>
      <c r="E982" s="161"/>
      <c r="F982" s="161"/>
      <c r="G982" s="161"/>
      <c r="H982" s="161"/>
      <c r="I982" s="161"/>
      <c r="J982" s="162"/>
      <c r="K982" s="130"/>
      <c r="L982" s="12"/>
      <c r="M982" s="131" t="e">
        <f>+L982/L977%</f>
        <v>#DIV/0!</v>
      </c>
      <c r="N982" s="127"/>
    </row>
    <row r="983" spans="1:14" x14ac:dyDescent="0.3">
      <c r="A983" s="163" t="s">
        <v>112</v>
      </c>
      <c r="B983" s="164"/>
      <c r="C983" s="164"/>
      <c r="D983" s="164"/>
      <c r="E983" s="164"/>
      <c r="F983" s="164"/>
      <c r="G983" s="164"/>
      <c r="H983" s="164"/>
      <c r="I983" s="164"/>
      <c r="J983" s="165"/>
      <c r="K983" s="132"/>
      <c r="L983" s="12">
        <f>+E999</f>
        <v>0</v>
      </c>
      <c r="M983" s="126"/>
      <c r="N983" s="127"/>
    </row>
    <row r="984" spans="1:14" x14ac:dyDescent="0.3">
      <c r="A984" s="166" t="s">
        <v>113</v>
      </c>
      <c r="B984" s="167"/>
      <c r="C984" s="167"/>
      <c r="D984" s="167"/>
      <c r="E984" s="167"/>
      <c r="F984" s="167"/>
      <c r="G984" s="167"/>
      <c r="H984" s="167"/>
      <c r="I984" s="167"/>
      <c r="J984" s="168"/>
      <c r="K984" s="134"/>
      <c r="L984" s="12">
        <f>+M999</f>
        <v>0</v>
      </c>
      <c r="M984" s="126"/>
      <c r="N984" s="127"/>
    </row>
    <row r="985" spans="1:14" x14ac:dyDescent="0.3">
      <c r="A985" s="169"/>
      <c r="B985" s="170"/>
      <c r="C985" s="170"/>
      <c r="D985" s="170"/>
      <c r="E985" s="170"/>
      <c r="F985" s="170"/>
      <c r="G985" s="170"/>
      <c r="H985" s="170"/>
      <c r="I985" s="170"/>
      <c r="J985" s="171"/>
      <c r="K985" s="128"/>
      <c r="L985" s="126"/>
      <c r="M985" s="126"/>
      <c r="N985" s="127"/>
    </row>
    <row r="986" spans="1:14" x14ac:dyDescent="0.3">
      <c r="A986" s="169"/>
      <c r="B986" s="170"/>
      <c r="C986" s="170"/>
      <c r="D986" s="170"/>
      <c r="E986" s="170"/>
      <c r="F986" s="170"/>
      <c r="G986" s="170"/>
      <c r="H986" s="170"/>
      <c r="I986" s="170"/>
      <c r="J986" s="171"/>
      <c r="K986" s="128"/>
      <c r="L986" s="126"/>
      <c r="M986" s="126"/>
      <c r="N986" s="127"/>
    </row>
    <row r="987" spans="1:14" x14ac:dyDescent="0.3">
      <c r="A987" s="169" t="s">
        <v>114</v>
      </c>
      <c r="B987" s="170"/>
      <c r="C987" s="170"/>
      <c r="D987" s="170"/>
      <c r="E987" s="170"/>
      <c r="F987" s="170"/>
      <c r="G987" s="170"/>
      <c r="H987" s="170"/>
      <c r="I987" s="170"/>
      <c r="J987" s="171"/>
      <c r="K987" s="136"/>
      <c r="L987" s="111">
        <f>+L977-L980-L981-L982-L983+L984-L985-L986</f>
        <v>0</v>
      </c>
      <c r="M987" s="126"/>
      <c r="N987" s="127"/>
    </row>
    <row r="988" spans="1:14" ht="19.5" thickBot="1" x14ac:dyDescent="0.35">
      <c r="M988" s="138">
        <f>+L988-L987</f>
        <v>0</v>
      </c>
    </row>
    <row r="989" spans="1:14" ht="19.5" thickBot="1" x14ac:dyDescent="0.35">
      <c r="A989" s="157" t="s">
        <v>115</v>
      </c>
      <c r="B989" s="158"/>
      <c r="C989" s="158"/>
      <c r="D989" s="158"/>
      <c r="E989" s="158"/>
      <c r="F989" s="159"/>
      <c r="G989" s="127"/>
      <c r="H989" s="157" t="s">
        <v>116</v>
      </c>
      <c r="I989" s="158"/>
      <c r="J989" s="159"/>
      <c r="K989" s="157" t="s">
        <v>117</v>
      </c>
      <c r="L989" s="158"/>
      <c r="M989" s="159"/>
      <c r="N989" s="139"/>
    </row>
    <row r="990" spans="1:14" ht="19.5" thickBot="1" x14ac:dyDescent="0.35">
      <c r="A990" s="140" t="s">
        <v>118</v>
      </c>
      <c r="B990" s="157" t="s">
        <v>119</v>
      </c>
      <c r="C990" s="159"/>
      <c r="D990" s="140" t="s">
        <v>120</v>
      </c>
      <c r="E990" s="157" t="s">
        <v>22</v>
      </c>
      <c r="F990" s="159"/>
      <c r="G990" s="127"/>
      <c r="H990" s="157" t="s">
        <v>119</v>
      </c>
      <c r="I990" s="159"/>
      <c r="J990" s="140" t="s">
        <v>22</v>
      </c>
      <c r="K990" s="157" t="s">
        <v>119</v>
      </c>
      <c r="L990" s="159"/>
      <c r="M990" s="140" t="s">
        <v>22</v>
      </c>
      <c r="N990" s="139"/>
    </row>
    <row r="991" spans="1:14" ht="19.5" thickBot="1" x14ac:dyDescent="0.35">
      <c r="A991" s="141"/>
      <c r="B991" s="153"/>
      <c r="C991" s="154"/>
      <c r="D991" s="141"/>
      <c r="E991" s="155"/>
      <c r="F991" s="156"/>
      <c r="G991" s="127"/>
      <c r="H991" s="153"/>
      <c r="I991" s="154"/>
      <c r="J991" s="142"/>
      <c r="K991" s="153"/>
      <c r="L991" s="154"/>
      <c r="M991" s="143"/>
      <c r="N991" s="144"/>
    </row>
    <row r="992" spans="1:14" ht="19.5" thickBot="1" x14ac:dyDescent="0.35">
      <c r="A992" s="141"/>
      <c r="B992" s="153"/>
      <c r="C992" s="154"/>
      <c r="D992" s="141"/>
      <c r="E992" s="155"/>
      <c r="F992" s="156"/>
      <c r="G992" s="127"/>
      <c r="H992" s="153"/>
      <c r="I992" s="154"/>
      <c r="J992" s="142"/>
      <c r="K992" s="153"/>
      <c r="L992" s="154"/>
      <c r="M992" s="143"/>
      <c r="N992" s="144"/>
    </row>
    <row r="993" spans="1:14" ht="19.5" thickBot="1" x14ac:dyDescent="0.35">
      <c r="A993" s="141"/>
      <c r="B993" s="153"/>
      <c r="C993" s="154"/>
      <c r="D993" s="141"/>
      <c r="E993" s="155"/>
      <c r="F993" s="156"/>
      <c r="G993" s="127"/>
      <c r="H993" s="153"/>
      <c r="I993" s="154"/>
      <c r="J993" s="142"/>
      <c r="K993" s="153"/>
      <c r="L993" s="154"/>
      <c r="M993" s="143"/>
      <c r="N993" s="144"/>
    </row>
    <row r="994" spans="1:14" ht="19.5" thickBot="1" x14ac:dyDescent="0.35">
      <c r="A994" s="141"/>
      <c r="B994" s="153"/>
      <c r="C994" s="154"/>
      <c r="D994" s="141"/>
      <c r="E994" s="155"/>
      <c r="F994" s="156"/>
      <c r="G994" s="127"/>
      <c r="H994" s="153"/>
      <c r="I994" s="154"/>
      <c r="J994" s="142"/>
      <c r="K994" s="153"/>
      <c r="L994" s="154"/>
      <c r="M994" s="143"/>
      <c r="N994" s="144"/>
    </row>
    <row r="995" spans="1:14" ht="19.5" thickBot="1" x14ac:dyDescent="0.35">
      <c r="A995" s="141"/>
      <c r="B995" s="153"/>
      <c r="C995" s="154"/>
      <c r="D995" s="141"/>
      <c r="E995" s="155"/>
      <c r="F995" s="156"/>
      <c r="G995" s="127"/>
      <c r="H995" s="153"/>
      <c r="I995" s="154"/>
      <c r="J995" s="142"/>
      <c r="K995" s="153"/>
      <c r="L995" s="154"/>
      <c r="M995" s="143"/>
      <c r="N995" s="144"/>
    </row>
    <row r="996" spans="1:14" ht="19.5" thickBot="1" x14ac:dyDescent="0.35">
      <c r="A996" s="141"/>
      <c r="B996" s="153"/>
      <c r="C996" s="154"/>
      <c r="D996" s="141"/>
      <c r="E996" s="155"/>
      <c r="F996" s="156"/>
      <c r="G996" s="127"/>
      <c r="H996" s="153"/>
      <c r="I996" s="154"/>
      <c r="J996" s="142"/>
      <c r="K996" s="153"/>
      <c r="L996" s="154"/>
      <c r="M996" s="143"/>
      <c r="N996" s="144"/>
    </row>
    <row r="997" spans="1:14" ht="19.5" thickBot="1" x14ac:dyDescent="0.35">
      <c r="A997" s="141"/>
      <c r="B997" s="153"/>
      <c r="C997" s="154"/>
      <c r="D997" s="141"/>
      <c r="E997" s="155"/>
      <c r="F997" s="156"/>
      <c r="G997" s="127"/>
      <c r="H997" s="153"/>
      <c r="I997" s="154"/>
      <c r="J997" s="142"/>
      <c r="K997" s="153"/>
      <c r="L997" s="154"/>
      <c r="M997" s="143"/>
      <c r="N997" s="144"/>
    </row>
    <row r="998" spans="1:14" ht="19.5" thickBot="1" x14ac:dyDescent="0.35">
      <c r="A998" s="141"/>
      <c r="B998" s="153"/>
      <c r="C998" s="154"/>
      <c r="D998" s="141"/>
      <c r="E998" s="155"/>
      <c r="F998" s="156"/>
      <c r="G998" s="127"/>
      <c r="H998" s="153"/>
      <c r="I998" s="154"/>
      <c r="J998" s="142"/>
      <c r="K998" s="153"/>
      <c r="L998" s="154"/>
      <c r="M998" s="143"/>
      <c r="N998" s="144"/>
    </row>
    <row r="999" spans="1:14" ht="19.5" thickBot="1" x14ac:dyDescent="0.35">
      <c r="A999" s="141" t="s">
        <v>121</v>
      </c>
      <c r="B999" s="153"/>
      <c r="C999" s="154"/>
      <c r="D999" s="141"/>
      <c r="E999" s="155">
        <f>SUM(E991:F998)</f>
        <v>0</v>
      </c>
      <c r="F999" s="156"/>
      <c r="G999" s="127"/>
      <c r="H999" s="153" t="s">
        <v>121</v>
      </c>
      <c r="I999" s="154"/>
      <c r="J999" s="140">
        <f>SUM(J991:J998)</f>
        <v>0</v>
      </c>
      <c r="K999" s="153" t="s">
        <v>121</v>
      </c>
      <c r="L999" s="154"/>
      <c r="M999" s="145">
        <f>SUM(M991:M998)</f>
        <v>0</v>
      </c>
      <c r="N999" s="139"/>
    </row>
    <row r="1002" spans="1:14" x14ac:dyDescent="0.3">
      <c r="A1002" s="172" t="s">
        <v>0</v>
      </c>
      <c r="B1002" s="172"/>
      <c r="C1002" s="172"/>
      <c r="D1002" s="172"/>
      <c r="E1002" s="172"/>
      <c r="F1002" s="172"/>
      <c r="G1002" s="172"/>
      <c r="H1002" s="172"/>
      <c r="I1002" s="172"/>
      <c r="J1002" s="172"/>
      <c r="K1002" s="172"/>
      <c r="L1002" s="172"/>
      <c r="M1002" s="1"/>
      <c r="N1002" s="2"/>
    </row>
    <row r="1003" spans="1:14" x14ac:dyDescent="0.3">
      <c r="A1003" s="1" t="s">
        <v>1</v>
      </c>
      <c r="B1003" s="2" t="s">
        <v>136</v>
      </c>
      <c r="J1003" s="1" t="s">
        <v>3</v>
      </c>
      <c r="K1003" s="173">
        <f>+K912</f>
        <v>0</v>
      </c>
      <c r="L1003" s="173"/>
      <c r="M1003" s="173"/>
      <c r="N1003" s="6"/>
    </row>
    <row r="1004" spans="1:14" x14ac:dyDescent="0.3">
      <c r="A1004" s="174"/>
      <c r="B1004" s="175"/>
      <c r="C1004" s="176"/>
      <c r="D1004" s="169" t="s">
        <v>6</v>
      </c>
      <c r="E1004" s="170"/>
      <c r="F1004" s="171"/>
      <c r="G1004" s="7" t="s">
        <v>7</v>
      </c>
      <c r="H1004" s="7" t="s">
        <v>7</v>
      </c>
      <c r="I1004" s="7" t="s">
        <v>8</v>
      </c>
      <c r="J1004" s="8" t="s">
        <v>9</v>
      </c>
      <c r="K1004" s="7" t="s">
        <v>10</v>
      </c>
      <c r="L1004" s="9"/>
      <c r="M1004" s="7" t="s">
        <v>11</v>
      </c>
      <c r="N1004" s="7" t="s">
        <v>12</v>
      </c>
    </row>
    <row r="1005" spans="1:14" x14ac:dyDescent="0.3">
      <c r="A1005" s="12" t="s">
        <v>16</v>
      </c>
      <c r="B1005" s="7" t="s">
        <v>17</v>
      </c>
      <c r="C1005" s="13" t="s">
        <v>18</v>
      </c>
      <c r="D1005" s="7">
        <v>1</v>
      </c>
      <c r="E1005" s="7">
        <v>2</v>
      </c>
      <c r="F1005" s="14" t="s">
        <v>19</v>
      </c>
      <c r="G1005" s="7" t="s">
        <v>20</v>
      </c>
      <c r="H1005" s="7" t="s">
        <v>20</v>
      </c>
      <c r="I1005" s="7"/>
      <c r="J1005" s="7" t="s">
        <v>20</v>
      </c>
      <c r="K1005" s="7" t="s">
        <v>21</v>
      </c>
      <c r="L1005" s="7" t="s">
        <v>22</v>
      </c>
      <c r="M1005" s="7" t="s">
        <v>23</v>
      </c>
      <c r="N1005" s="7" t="s">
        <v>22</v>
      </c>
    </row>
    <row r="1006" spans="1:14" x14ac:dyDescent="0.3">
      <c r="A1006" s="16" t="s">
        <v>35</v>
      </c>
      <c r="B1006" s="17" t="s">
        <v>36</v>
      </c>
      <c r="C1006" s="17">
        <v>72</v>
      </c>
      <c r="D1006" s="29"/>
      <c r="E1006" s="29"/>
      <c r="F1006" s="30">
        <f>+(E1006+D1006)/C1006</f>
        <v>0</v>
      </c>
      <c r="G1006" s="32"/>
      <c r="H1006" s="32"/>
      <c r="I1006" s="32"/>
      <c r="J1006" s="34">
        <f>+D1006+E1006-G1006-H1006-I1006</f>
        <v>0</v>
      </c>
      <c r="K1006" s="31">
        <f>+K915</f>
        <v>381.13</v>
      </c>
      <c r="L1006" s="24">
        <f t="shared" ref="L1006:L1067" si="85">+J1006*K1006</f>
        <v>0</v>
      </c>
      <c r="M1006" s="24"/>
      <c r="N1006" s="24">
        <f>+K1006*I1006</f>
        <v>0</v>
      </c>
    </row>
    <row r="1007" spans="1:14" x14ac:dyDescent="0.3">
      <c r="A1007" s="16" t="s">
        <v>37</v>
      </c>
      <c r="B1007" s="17" t="s">
        <v>38</v>
      </c>
      <c r="C1007" s="17">
        <v>36</v>
      </c>
      <c r="D1007" s="29"/>
      <c r="E1007" s="29"/>
      <c r="F1007" s="30">
        <f t="shared" ref="F1007:F1067" si="86">+(E1007+D1007)/C1007</f>
        <v>0</v>
      </c>
      <c r="G1007" s="32"/>
      <c r="H1007" s="32"/>
      <c r="I1007" s="32"/>
      <c r="J1007" s="34">
        <f t="shared" ref="J1007:J1067" si="87">+D1007+E1007-G1007-H1007-I1007</f>
        <v>0</v>
      </c>
      <c r="K1007" s="31">
        <f t="shared" ref="K1007:K1067" si="88">+K916</f>
        <v>741.2</v>
      </c>
      <c r="L1007" s="24">
        <f t="shared" si="85"/>
        <v>0</v>
      </c>
      <c r="M1007" s="24"/>
      <c r="N1007" s="24">
        <f t="shared" ref="N1007:N1067" si="89">+K1007*I1007</f>
        <v>0</v>
      </c>
    </row>
    <row r="1008" spans="1:14" x14ac:dyDescent="0.3">
      <c r="A1008" s="16" t="s">
        <v>39</v>
      </c>
      <c r="B1008" s="17" t="s">
        <v>40</v>
      </c>
      <c r="C1008" s="17">
        <v>18</v>
      </c>
      <c r="D1008" s="29"/>
      <c r="E1008" s="29"/>
      <c r="F1008" s="30">
        <f t="shared" si="86"/>
        <v>0</v>
      </c>
      <c r="G1008" s="32"/>
      <c r="H1008" s="32"/>
      <c r="I1008" s="32"/>
      <c r="J1008" s="12">
        <f t="shared" si="87"/>
        <v>0</v>
      </c>
      <c r="K1008" s="31">
        <f t="shared" si="88"/>
        <v>1263.5999999999999</v>
      </c>
      <c r="L1008" s="37">
        <f t="shared" si="85"/>
        <v>0</v>
      </c>
      <c r="M1008" s="37"/>
      <c r="N1008" s="37">
        <f t="shared" si="89"/>
        <v>0</v>
      </c>
    </row>
    <row r="1009" spans="1:14" x14ac:dyDescent="0.3">
      <c r="A1009" s="16" t="s">
        <v>41</v>
      </c>
      <c r="B1009" s="17" t="s">
        <v>42</v>
      </c>
      <c r="C1009" s="17">
        <v>10</v>
      </c>
      <c r="D1009" s="29"/>
      <c r="E1009" s="29"/>
      <c r="F1009" s="30">
        <f t="shared" si="86"/>
        <v>0</v>
      </c>
      <c r="G1009" s="32"/>
      <c r="H1009" s="32"/>
      <c r="I1009" s="32"/>
      <c r="J1009" s="34">
        <f t="shared" si="87"/>
        <v>0</v>
      </c>
      <c r="K1009" s="31">
        <f t="shared" si="88"/>
        <v>2059.1999999999998</v>
      </c>
      <c r="L1009" s="24">
        <f t="shared" si="85"/>
        <v>0</v>
      </c>
      <c r="M1009" s="24"/>
      <c r="N1009" s="24">
        <f t="shared" si="89"/>
        <v>0</v>
      </c>
    </row>
    <row r="1010" spans="1:14" x14ac:dyDescent="0.3">
      <c r="A1010" s="16" t="s">
        <v>43</v>
      </c>
      <c r="B1010" s="17" t="s">
        <v>36</v>
      </c>
      <c r="C1010" s="17">
        <v>72</v>
      </c>
      <c r="D1010" s="29"/>
      <c r="E1010" s="29"/>
      <c r="F1010" s="30">
        <f t="shared" si="86"/>
        <v>0</v>
      </c>
      <c r="G1010" s="32"/>
      <c r="H1010" s="32"/>
      <c r="I1010" s="32"/>
      <c r="J1010" s="34">
        <f t="shared" si="87"/>
        <v>0</v>
      </c>
      <c r="K1010" s="31">
        <f t="shared" si="88"/>
        <v>409.5</v>
      </c>
      <c r="L1010" s="24">
        <f t="shared" si="85"/>
        <v>0</v>
      </c>
      <c r="M1010" s="24"/>
      <c r="N1010" s="24">
        <f t="shared" si="89"/>
        <v>0</v>
      </c>
    </row>
    <row r="1011" spans="1:14" x14ac:dyDescent="0.3">
      <c r="A1011" s="16" t="s">
        <v>44</v>
      </c>
      <c r="B1011" s="17" t="s">
        <v>38</v>
      </c>
      <c r="C1011" s="17">
        <v>36</v>
      </c>
      <c r="D1011" s="29"/>
      <c r="E1011" s="29"/>
      <c r="F1011" s="30">
        <f t="shared" si="86"/>
        <v>0</v>
      </c>
      <c r="G1011" s="32"/>
      <c r="H1011" s="32"/>
      <c r="I1011" s="32"/>
      <c r="J1011" s="34">
        <f t="shared" si="87"/>
        <v>0</v>
      </c>
      <c r="K1011" s="31">
        <f t="shared" si="88"/>
        <v>803.79</v>
      </c>
      <c r="L1011" s="24">
        <f t="shared" si="85"/>
        <v>0</v>
      </c>
      <c r="M1011" s="24"/>
      <c r="N1011" s="24">
        <f t="shared" si="89"/>
        <v>0</v>
      </c>
    </row>
    <row r="1012" spans="1:14" x14ac:dyDescent="0.3">
      <c r="A1012" s="16" t="s">
        <v>45</v>
      </c>
      <c r="B1012" s="17" t="s">
        <v>36</v>
      </c>
      <c r="C1012" s="17">
        <v>72</v>
      </c>
      <c r="D1012" s="29"/>
      <c r="E1012" s="29"/>
      <c r="F1012" s="30">
        <f t="shared" si="86"/>
        <v>0</v>
      </c>
      <c r="G1012" s="32"/>
      <c r="H1012" s="32"/>
      <c r="I1012" s="32"/>
      <c r="J1012" s="34">
        <f t="shared" si="87"/>
        <v>0</v>
      </c>
      <c r="K1012" s="31">
        <f t="shared" si="88"/>
        <v>409.5</v>
      </c>
      <c r="L1012" s="24">
        <f t="shared" si="85"/>
        <v>0</v>
      </c>
      <c r="M1012" s="24"/>
      <c r="N1012" s="24">
        <f t="shared" si="89"/>
        <v>0</v>
      </c>
    </row>
    <row r="1013" spans="1:14" x14ac:dyDescent="0.3">
      <c r="A1013" s="16" t="s">
        <v>46</v>
      </c>
      <c r="B1013" s="17" t="s">
        <v>38</v>
      </c>
      <c r="C1013" s="17">
        <v>36</v>
      </c>
      <c r="D1013" s="29"/>
      <c r="E1013" s="29"/>
      <c r="F1013" s="30">
        <f t="shared" si="86"/>
        <v>0</v>
      </c>
      <c r="G1013" s="32"/>
      <c r="H1013" s="32"/>
      <c r="I1013" s="32"/>
      <c r="J1013" s="34">
        <f t="shared" si="87"/>
        <v>0</v>
      </c>
      <c r="K1013" s="31">
        <f t="shared" si="88"/>
        <v>803.79</v>
      </c>
      <c r="L1013" s="24">
        <f t="shared" si="85"/>
        <v>0</v>
      </c>
      <c r="M1013" s="24"/>
      <c r="N1013" s="24">
        <f t="shared" si="89"/>
        <v>0</v>
      </c>
    </row>
    <row r="1014" spans="1:14" x14ac:dyDescent="0.3">
      <c r="A1014" s="16" t="s">
        <v>47</v>
      </c>
      <c r="B1014" s="17" t="s">
        <v>48</v>
      </c>
      <c r="C1014" s="17">
        <v>8</v>
      </c>
      <c r="D1014" s="29"/>
      <c r="E1014" s="29"/>
      <c r="F1014" s="30">
        <f t="shared" si="86"/>
        <v>0</v>
      </c>
      <c r="G1014" s="32"/>
      <c r="H1014" s="32"/>
      <c r="I1014" s="32"/>
      <c r="J1014" s="34">
        <f t="shared" si="87"/>
        <v>0</v>
      </c>
      <c r="K1014" s="31">
        <f t="shared" si="88"/>
        <v>2767.05</v>
      </c>
      <c r="L1014" s="24">
        <f t="shared" si="85"/>
        <v>0</v>
      </c>
      <c r="M1014" s="24"/>
      <c r="N1014" s="24">
        <f t="shared" si="89"/>
        <v>0</v>
      </c>
    </row>
    <row r="1015" spans="1:14" x14ac:dyDescent="0.3">
      <c r="A1015" s="35" t="s">
        <v>49</v>
      </c>
      <c r="B1015" s="17" t="s">
        <v>50</v>
      </c>
      <c r="C1015" s="38">
        <v>72</v>
      </c>
      <c r="D1015" s="29"/>
      <c r="E1015" s="29"/>
      <c r="F1015" s="30">
        <f t="shared" si="86"/>
        <v>0</v>
      </c>
      <c r="G1015" s="32"/>
      <c r="H1015" s="32"/>
      <c r="I1015" s="32"/>
      <c r="J1015" s="12">
        <f t="shared" si="87"/>
        <v>0</v>
      </c>
      <c r="K1015" s="31">
        <f t="shared" si="88"/>
        <v>444.6</v>
      </c>
      <c r="L1015" s="37">
        <f t="shared" si="85"/>
        <v>0</v>
      </c>
      <c r="M1015" s="37"/>
      <c r="N1015" s="37">
        <f t="shared" si="89"/>
        <v>0</v>
      </c>
    </row>
    <row r="1016" spans="1:14" x14ac:dyDescent="0.3">
      <c r="A1016" s="16" t="s">
        <v>51</v>
      </c>
      <c r="B1016" s="17" t="s">
        <v>52</v>
      </c>
      <c r="C1016" s="17">
        <v>36</v>
      </c>
      <c r="D1016" s="29"/>
      <c r="E1016" s="29"/>
      <c r="F1016" s="30">
        <f t="shared" si="86"/>
        <v>0</v>
      </c>
      <c r="G1016" s="32"/>
      <c r="H1016" s="32"/>
      <c r="I1016" s="32"/>
      <c r="J1016" s="34">
        <f t="shared" si="87"/>
        <v>0</v>
      </c>
      <c r="K1016" s="31">
        <f t="shared" si="88"/>
        <v>868.73</v>
      </c>
      <c r="L1016" s="24">
        <f t="shared" si="85"/>
        <v>0</v>
      </c>
      <c r="M1016" s="24"/>
      <c r="N1016" s="24">
        <f t="shared" si="89"/>
        <v>0</v>
      </c>
    </row>
    <row r="1017" spans="1:14" x14ac:dyDescent="0.3">
      <c r="A1017" s="16" t="s">
        <v>53</v>
      </c>
      <c r="B1017" s="17" t="s">
        <v>48</v>
      </c>
      <c r="C1017" s="17">
        <v>8</v>
      </c>
      <c r="D1017" s="29"/>
      <c r="E1017" s="29"/>
      <c r="F1017" s="30">
        <f t="shared" si="86"/>
        <v>0</v>
      </c>
      <c r="G1017" s="32"/>
      <c r="H1017" s="32"/>
      <c r="I1017" s="32"/>
      <c r="J1017" s="34">
        <f t="shared" si="87"/>
        <v>0</v>
      </c>
      <c r="K1017" s="31">
        <f t="shared" si="88"/>
        <v>2416.0500000000002</v>
      </c>
      <c r="L1017" s="24">
        <f t="shared" si="85"/>
        <v>0</v>
      </c>
      <c r="M1017" s="24"/>
      <c r="N1017" s="24">
        <f t="shared" si="89"/>
        <v>0</v>
      </c>
    </row>
    <row r="1018" spans="1:14" x14ac:dyDescent="0.3">
      <c r="A1018" s="16" t="s">
        <v>54</v>
      </c>
      <c r="B1018" s="17" t="s">
        <v>50</v>
      </c>
      <c r="C1018" s="17">
        <v>72</v>
      </c>
      <c r="D1018" s="29"/>
      <c r="E1018" s="29"/>
      <c r="F1018" s="30">
        <f t="shared" si="86"/>
        <v>0</v>
      </c>
      <c r="G1018" s="32"/>
      <c r="H1018" s="32"/>
      <c r="I1018" s="32"/>
      <c r="J1018" s="34">
        <f t="shared" si="87"/>
        <v>0</v>
      </c>
      <c r="K1018" s="31">
        <f t="shared" si="88"/>
        <v>377.33</v>
      </c>
      <c r="L1018" s="24">
        <f t="shared" si="85"/>
        <v>0</v>
      </c>
      <c r="M1018" s="24"/>
      <c r="N1018" s="24">
        <f t="shared" si="89"/>
        <v>0</v>
      </c>
    </row>
    <row r="1019" spans="1:14" x14ac:dyDescent="0.3">
      <c r="A1019" s="16" t="s">
        <v>55</v>
      </c>
      <c r="B1019" s="17" t="s">
        <v>56</v>
      </c>
      <c r="C1019" s="17">
        <v>15</v>
      </c>
      <c r="D1019" s="44"/>
      <c r="E1019" s="44"/>
      <c r="F1019" s="30">
        <f t="shared" si="86"/>
        <v>0</v>
      </c>
      <c r="G1019" s="11"/>
      <c r="H1019" s="11"/>
      <c r="I1019" s="11"/>
      <c r="J1019" s="12">
        <f t="shared" si="87"/>
        <v>0</v>
      </c>
      <c r="K1019" s="45">
        <f t="shared" si="88"/>
        <v>1158.3</v>
      </c>
      <c r="L1019" s="37">
        <f t="shared" si="85"/>
        <v>0</v>
      </c>
      <c r="M1019" s="37"/>
      <c r="N1019" s="37">
        <f t="shared" si="89"/>
        <v>0</v>
      </c>
    </row>
    <row r="1020" spans="1:14" x14ac:dyDescent="0.3">
      <c r="A1020" s="16" t="s">
        <v>57</v>
      </c>
      <c r="B1020" s="17" t="s">
        <v>50</v>
      </c>
      <c r="C1020" s="17">
        <v>72</v>
      </c>
      <c r="D1020" s="29"/>
      <c r="E1020" s="29"/>
      <c r="F1020" s="30">
        <f t="shared" si="86"/>
        <v>0</v>
      </c>
      <c r="G1020" s="32"/>
      <c r="H1020" s="32"/>
      <c r="I1020" s="32"/>
      <c r="J1020" s="34">
        <f t="shared" si="87"/>
        <v>0</v>
      </c>
      <c r="K1020" s="31">
        <f t="shared" si="88"/>
        <v>424.13</v>
      </c>
      <c r="L1020" s="24">
        <f t="shared" si="85"/>
        <v>0</v>
      </c>
      <c r="M1020" s="24"/>
      <c r="N1020" s="24">
        <f t="shared" si="89"/>
        <v>0</v>
      </c>
    </row>
    <row r="1021" spans="1:14" x14ac:dyDescent="0.3">
      <c r="A1021" s="16" t="s">
        <v>58</v>
      </c>
      <c r="B1021" s="17" t="s">
        <v>59</v>
      </c>
      <c r="C1021" s="17">
        <v>15</v>
      </c>
      <c r="D1021" s="29"/>
      <c r="E1021" s="29"/>
      <c r="F1021" s="30">
        <f t="shared" si="86"/>
        <v>0</v>
      </c>
      <c r="G1021" s="32"/>
      <c r="H1021" s="32"/>
      <c r="I1021" s="32"/>
      <c r="J1021" s="34">
        <f t="shared" si="87"/>
        <v>0</v>
      </c>
      <c r="K1021" s="31">
        <f t="shared" si="88"/>
        <v>1199.25</v>
      </c>
      <c r="L1021" s="24">
        <f t="shared" si="85"/>
        <v>0</v>
      </c>
      <c r="M1021" s="24"/>
      <c r="N1021" s="24">
        <f t="shared" si="89"/>
        <v>0</v>
      </c>
    </row>
    <row r="1022" spans="1:14" x14ac:dyDescent="0.3">
      <c r="A1022" s="16" t="s">
        <v>60</v>
      </c>
      <c r="B1022" s="17" t="s">
        <v>50</v>
      </c>
      <c r="C1022" s="17">
        <v>72</v>
      </c>
      <c r="D1022" s="29"/>
      <c r="E1022" s="29"/>
      <c r="F1022" s="30">
        <f t="shared" si="86"/>
        <v>0</v>
      </c>
      <c r="G1022" s="32"/>
      <c r="H1022" s="32"/>
      <c r="I1022" s="32"/>
      <c r="J1022" s="34">
        <f t="shared" si="87"/>
        <v>0</v>
      </c>
      <c r="K1022" s="31">
        <f t="shared" si="88"/>
        <v>381.13</v>
      </c>
      <c r="L1022" s="24">
        <f t="shared" si="85"/>
        <v>0</v>
      </c>
      <c r="M1022" s="24"/>
      <c r="N1022" s="24">
        <f t="shared" si="89"/>
        <v>0</v>
      </c>
    </row>
    <row r="1023" spans="1:14" x14ac:dyDescent="0.3">
      <c r="A1023" s="16" t="s">
        <v>61</v>
      </c>
      <c r="B1023" s="17" t="s">
        <v>50</v>
      </c>
      <c r="C1023" s="38">
        <v>72</v>
      </c>
      <c r="D1023" s="44"/>
      <c r="E1023" s="44"/>
      <c r="F1023" s="30">
        <f t="shared" si="86"/>
        <v>0</v>
      </c>
      <c r="G1023" s="11"/>
      <c r="H1023" s="11"/>
      <c r="I1023" s="11"/>
      <c r="J1023" s="12">
        <f t="shared" si="87"/>
        <v>0</v>
      </c>
      <c r="K1023" s="31">
        <f t="shared" si="88"/>
        <v>424.13</v>
      </c>
      <c r="L1023" s="37">
        <f t="shared" si="85"/>
        <v>0</v>
      </c>
      <c r="M1023" s="37"/>
      <c r="N1023" s="37">
        <f t="shared" si="89"/>
        <v>0</v>
      </c>
    </row>
    <row r="1024" spans="1:14" x14ac:dyDescent="0.3">
      <c r="A1024" s="35" t="s">
        <v>62</v>
      </c>
      <c r="B1024" s="17" t="s">
        <v>50</v>
      </c>
      <c r="C1024" s="38">
        <v>72</v>
      </c>
      <c r="D1024" s="44"/>
      <c r="E1024" s="44"/>
      <c r="F1024" s="30">
        <f t="shared" si="86"/>
        <v>0</v>
      </c>
      <c r="G1024" s="11"/>
      <c r="H1024" s="11"/>
      <c r="I1024" s="11"/>
      <c r="J1024" s="12">
        <f t="shared" si="87"/>
        <v>0</v>
      </c>
      <c r="K1024" s="31">
        <f t="shared" si="88"/>
        <v>330.23</v>
      </c>
      <c r="L1024" s="37">
        <f t="shared" si="85"/>
        <v>0</v>
      </c>
      <c r="M1024" s="37"/>
      <c r="N1024" s="37">
        <f t="shared" si="89"/>
        <v>0</v>
      </c>
    </row>
    <row r="1025" spans="1:14" x14ac:dyDescent="0.3">
      <c r="A1025" s="35" t="s">
        <v>63</v>
      </c>
      <c r="B1025" s="17" t="s">
        <v>50</v>
      </c>
      <c r="C1025" s="38">
        <v>72</v>
      </c>
      <c r="D1025" s="44"/>
      <c r="E1025" s="44"/>
      <c r="F1025" s="30">
        <f t="shared" si="86"/>
        <v>0</v>
      </c>
      <c r="G1025" s="11"/>
      <c r="H1025" s="11"/>
      <c r="I1025" s="11"/>
      <c r="J1025" s="12">
        <f t="shared" si="87"/>
        <v>0</v>
      </c>
      <c r="K1025" s="31">
        <f t="shared" si="88"/>
        <v>424.13</v>
      </c>
      <c r="L1025" s="37">
        <f t="shared" si="85"/>
        <v>0</v>
      </c>
      <c r="M1025" s="37"/>
      <c r="N1025" s="37">
        <f t="shared" si="89"/>
        <v>0</v>
      </c>
    </row>
    <row r="1026" spans="1:14" x14ac:dyDescent="0.3">
      <c r="A1026" s="35" t="s">
        <v>64</v>
      </c>
      <c r="B1026" s="17" t="s">
        <v>65</v>
      </c>
      <c r="C1026" s="38">
        <v>72</v>
      </c>
      <c r="D1026" s="44"/>
      <c r="E1026" s="44"/>
      <c r="F1026" s="30">
        <f t="shared" si="86"/>
        <v>0</v>
      </c>
      <c r="G1026" s="11"/>
      <c r="H1026" s="11"/>
      <c r="I1026" s="11"/>
      <c r="J1026" s="12">
        <f t="shared" si="87"/>
        <v>0</v>
      </c>
      <c r="K1026" s="31">
        <f t="shared" si="88"/>
        <v>389.61</v>
      </c>
      <c r="L1026" s="37">
        <f t="shared" si="85"/>
        <v>0</v>
      </c>
      <c r="M1026" s="37"/>
      <c r="N1026" s="37">
        <f t="shared" si="89"/>
        <v>0</v>
      </c>
    </row>
    <row r="1027" spans="1:14" x14ac:dyDescent="0.3">
      <c r="A1027" s="35" t="s">
        <v>66</v>
      </c>
      <c r="B1027" s="17" t="s">
        <v>65</v>
      </c>
      <c r="C1027" s="38">
        <v>72</v>
      </c>
      <c r="D1027" s="44"/>
      <c r="E1027" s="44"/>
      <c r="F1027" s="30">
        <f t="shared" si="86"/>
        <v>0</v>
      </c>
      <c r="G1027" s="11"/>
      <c r="H1027" s="11"/>
      <c r="I1027" s="11"/>
      <c r="J1027" s="12">
        <f t="shared" si="87"/>
        <v>0</v>
      </c>
      <c r="K1027" s="31">
        <f t="shared" si="88"/>
        <v>389.61</v>
      </c>
      <c r="L1027" s="37">
        <f t="shared" si="85"/>
        <v>0</v>
      </c>
      <c r="M1027" s="37"/>
      <c r="N1027" s="37">
        <f t="shared" si="89"/>
        <v>0</v>
      </c>
    </row>
    <row r="1028" spans="1:14" x14ac:dyDescent="0.3">
      <c r="A1028" s="47" t="s">
        <v>67</v>
      </c>
      <c r="B1028" s="48" t="s">
        <v>59</v>
      </c>
      <c r="C1028" s="49">
        <v>25</v>
      </c>
      <c r="D1028" s="44"/>
      <c r="E1028" s="44"/>
      <c r="F1028" s="30">
        <f t="shared" si="86"/>
        <v>0</v>
      </c>
      <c r="G1028" s="11"/>
      <c r="H1028" s="11"/>
      <c r="I1028" s="11"/>
      <c r="J1028" s="12">
        <f t="shared" si="87"/>
        <v>0</v>
      </c>
      <c r="K1028" s="31">
        <f t="shared" si="88"/>
        <v>169.65</v>
      </c>
      <c r="L1028" s="37">
        <f t="shared" si="85"/>
        <v>0</v>
      </c>
      <c r="M1028" s="37"/>
      <c r="N1028" s="37">
        <f t="shared" si="89"/>
        <v>0</v>
      </c>
    </row>
    <row r="1029" spans="1:14" x14ac:dyDescent="0.3">
      <c r="A1029" s="47" t="s">
        <v>68</v>
      </c>
      <c r="B1029" s="48" t="s">
        <v>42</v>
      </c>
      <c r="C1029" s="49">
        <v>50</v>
      </c>
      <c r="D1029" s="44"/>
      <c r="E1029" s="44"/>
      <c r="F1029" s="30">
        <f t="shared" si="86"/>
        <v>0</v>
      </c>
      <c r="G1029" s="11"/>
      <c r="H1029" s="11"/>
      <c r="I1029" s="11"/>
      <c r="J1029" s="12">
        <f t="shared" si="87"/>
        <v>0</v>
      </c>
      <c r="K1029" s="31">
        <f t="shared" si="88"/>
        <v>88.92</v>
      </c>
      <c r="L1029" s="37">
        <f t="shared" si="85"/>
        <v>0</v>
      </c>
      <c r="M1029" s="37"/>
      <c r="N1029" s="37">
        <f t="shared" si="89"/>
        <v>0</v>
      </c>
    </row>
    <row r="1030" spans="1:14" x14ac:dyDescent="0.3">
      <c r="A1030" s="47" t="s">
        <v>69</v>
      </c>
      <c r="B1030" s="48" t="s">
        <v>52</v>
      </c>
      <c r="C1030" s="49">
        <v>12</v>
      </c>
      <c r="D1030" s="44"/>
      <c r="E1030" s="44"/>
      <c r="F1030" s="30">
        <f t="shared" si="86"/>
        <v>0</v>
      </c>
      <c r="G1030" s="11"/>
      <c r="H1030" s="11"/>
      <c r="I1030" s="11"/>
      <c r="J1030" s="12">
        <f t="shared" si="87"/>
        <v>0</v>
      </c>
      <c r="K1030" s="31">
        <f t="shared" si="88"/>
        <v>123.94</v>
      </c>
      <c r="L1030" s="37">
        <f t="shared" si="85"/>
        <v>0</v>
      </c>
      <c r="M1030" s="37"/>
      <c r="N1030" s="37">
        <f t="shared" si="89"/>
        <v>0</v>
      </c>
    </row>
    <row r="1031" spans="1:14" ht="19.5" thickBot="1" x14ac:dyDescent="0.35">
      <c r="A1031" s="47" t="s">
        <v>70</v>
      </c>
      <c r="B1031" s="48" t="s">
        <v>50</v>
      </c>
      <c r="C1031" s="49">
        <v>60</v>
      </c>
      <c r="D1031" s="44"/>
      <c r="E1031" s="44"/>
      <c r="F1031" s="30">
        <f t="shared" si="86"/>
        <v>0</v>
      </c>
      <c r="G1031" s="11"/>
      <c r="H1031" s="11"/>
      <c r="I1031" s="11"/>
      <c r="J1031" s="12">
        <f t="shared" si="87"/>
        <v>0</v>
      </c>
      <c r="K1031" s="31">
        <f t="shared" si="88"/>
        <v>67.180000000000007</v>
      </c>
      <c r="L1031" s="37">
        <f t="shared" si="85"/>
        <v>0</v>
      </c>
      <c r="M1031" s="37"/>
      <c r="N1031" s="37">
        <f t="shared" si="89"/>
        <v>0</v>
      </c>
    </row>
    <row r="1032" spans="1:14" ht="19.5" thickBot="1" x14ac:dyDescent="0.35">
      <c r="A1032" s="56" t="s">
        <v>71</v>
      </c>
      <c r="B1032" s="57" t="s">
        <v>50</v>
      </c>
      <c r="C1032" s="58">
        <v>60</v>
      </c>
      <c r="D1032" s="44"/>
      <c r="E1032" s="44"/>
      <c r="F1032" s="30">
        <f t="shared" si="86"/>
        <v>0</v>
      </c>
      <c r="G1032" s="11"/>
      <c r="H1032" s="11"/>
      <c r="I1032" s="11"/>
      <c r="J1032" s="12">
        <f t="shared" si="87"/>
        <v>0</v>
      </c>
      <c r="K1032" s="31">
        <f t="shared" si="88"/>
        <v>67.180000000000007</v>
      </c>
      <c r="L1032" s="37">
        <f t="shared" si="85"/>
        <v>0</v>
      </c>
      <c r="M1032" s="37"/>
      <c r="N1032" s="37">
        <f t="shared" si="89"/>
        <v>0</v>
      </c>
    </row>
    <row r="1033" spans="1:14" ht="19.5" thickBot="1" x14ac:dyDescent="0.35">
      <c r="A1033" s="56" t="s">
        <v>72</v>
      </c>
      <c r="B1033" s="57" t="s">
        <v>50</v>
      </c>
      <c r="C1033" s="58">
        <v>60</v>
      </c>
      <c r="D1033" s="44"/>
      <c r="E1033" s="44"/>
      <c r="F1033" s="30">
        <f t="shared" si="86"/>
        <v>0</v>
      </c>
      <c r="G1033" s="11"/>
      <c r="H1033" s="11"/>
      <c r="I1033" s="11"/>
      <c r="J1033" s="12">
        <f t="shared" si="87"/>
        <v>0</v>
      </c>
      <c r="K1033" s="31">
        <f t="shared" si="88"/>
        <v>67.180000000000007</v>
      </c>
      <c r="L1033" s="37">
        <f t="shared" si="85"/>
        <v>0</v>
      </c>
      <c r="M1033" s="37"/>
      <c r="N1033" s="37">
        <f t="shared" si="89"/>
        <v>0</v>
      </c>
    </row>
    <row r="1034" spans="1:14" ht="19.5" thickBot="1" x14ac:dyDescent="0.35">
      <c r="A1034" s="56" t="s">
        <v>73</v>
      </c>
      <c r="B1034" s="57" t="s">
        <v>74</v>
      </c>
      <c r="C1034" s="58">
        <v>150</v>
      </c>
      <c r="D1034" s="44"/>
      <c r="E1034" s="44"/>
      <c r="F1034" s="30">
        <f t="shared" si="86"/>
        <v>0</v>
      </c>
      <c r="G1034" s="11"/>
      <c r="H1034" s="11"/>
      <c r="I1034" s="11"/>
      <c r="J1034" s="12">
        <f t="shared" si="87"/>
        <v>0</v>
      </c>
      <c r="K1034" s="31">
        <f t="shared" si="88"/>
        <v>21.06</v>
      </c>
      <c r="L1034" s="37">
        <f t="shared" si="85"/>
        <v>0</v>
      </c>
      <c r="M1034" s="37"/>
      <c r="N1034" s="37">
        <f t="shared" si="89"/>
        <v>0</v>
      </c>
    </row>
    <row r="1035" spans="1:14" ht="19.5" thickBot="1" x14ac:dyDescent="0.35">
      <c r="A1035" s="66" t="s">
        <v>75</v>
      </c>
      <c r="B1035" s="67" t="s">
        <v>76</v>
      </c>
      <c r="C1035" s="68">
        <v>120</v>
      </c>
      <c r="D1035" s="44"/>
      <c r="E1035" s="44"/>
      <c r="F1035" s="30">
        <f t="shared" si="86"/>
        <v>0</v>
      </c>
      <c r="G1035" s="11"/>
      <c r="H1035" s="11"/>
      <c r="I1035" s="11"/>
      <c r="J1035" s="12">
        <f t="shared" si="87"/>
        <v>0</v>
      </c>
      <c r="K1035" s="31">
        <f t="shared" si="88"/>
        <v>78.98</v>
      </c>
      <c r="L1035" s="37">
        <f t="shared" si="85"/>
        <v>0</v>
      </c>
      <c r="M1035" s="37"/>
      <c r="N1035" s="37">
        <f t="shared" si="89"/>
        <v>0</v>
      </c>
    </row>
    <row r="1036" spans="1:14" ht="19.5" thickBot="1" x14ac:dyDescent="0.35">
      <c r="A1036" s="66" t="s">
        <v>77</v>
      </c>
      <c r="B1036" s="67" t="s">
        <v>78</v>
      </c>
      <c r="C1036" s="68">
        <v>60</v>
      </c>
      <c r="D1036" s="44"/>
      <c r="E1036" s="44"/>
      <c r="F1036" s="30">
        <f t="shared" si="86"/>
        <v>0</v>
      </c>
      <c r="G1036" s="11"/>
      <c r="H1036" s="11"/>
      <c r="I1036" s="11"/>
      <c r="J1036" s="12">
        <f t="shared" si="87"/>
        <v>0</v>
      </c>
      <c r="K1036" s="31">
        <f t="shared" si="88"/>
        <v>154.44</v>
      </c>
      <c r="L1036" s="37">
        <f t="shared" si="85"/>
        <v>0</v>
      </c>
      <c r="M1036" s="37"/>
      <c r="N1036" s="37">
        <f t="shared" si="89"/>
        <v>0</v>
      </c>
    </row>
    <row r="1037" spans="1:14" ht="19.5" thickBot="1" x14ac:dyDescent="0.35">
      <c r="A1037" s="66" t="s">
        <v>79</v>
      </c>
      <c r="B1037" s="67" t="s">
        <v>50</v>
      </c>
      <c r="C1037" s="68">
        <v>30</v>
      </c>
      <c r="D1037" s="44"/>
      <c r="E1037" s="44"/>
      <c r="F1037" s="30">
        <f t="shared" si="86"/>
        <v>0</v>
      </c>
      <c r="G1037" s="11"/>
      <c r="H1037" s="11"/>
      <c r="I1037" s="11"/>
      <c r="J1037" s="12">
        <f t="shared" si="87"/>
        <v>0</v>
      </c>
      <c r="K1037" s="31">
        <f t="shared" si="88"/>
        <v>274.95</v>
      </c>
      <c r="L1037" s="37">
        <f t="shared" si="85"/>
        <v>0</v>
      </c>
      <c r="M1037" s="37"/>
      <c r="N1037" s="37">
        <f t="shared" si="89"/>
        <v>0</v>
      </c>
    </row>
    <row r="1038" spans="1:14" ht="19.5" thickBot="1" x14ac:dyDescent="0.35">
      <c r="A1038" s="66" t="s">
        <v>80</v>
      </c>
      <c r="B1038" s="67" t="s">
        <v>59</v>
      </c>
      <c r="C1038" s="68">
        <v>12</v>
      </c>
      <c r="D1038" s="44"/>
      <c r="E1038" s="44"/>
      <c r="F1038" s="30">
        <f t="shared" si="86"/>
        <v>0</v>
      </c>
      <c r="G1038" s="11"/>
      <c r="H1038" s="11"/>
      <c r="I1038" s="11"/>
      <c r="J1038" s="12">
        <f t="shared" si="87"/>
        <v>0</v>
      </c>
      <c r="K1038" s="31">
        <f t="shared" si="88"/>
        <v>1023.75</v>
      </c>
      <c r="L1038" s="37">
        <f t="shared" si="85"/>
        <v>0</v>
      </c>
      <c r="M1038" s="37"/>
      <c r="N1038" s="37">
        <f t="shared" si="89"/>
        <v>0</v>
      </c>
    </row>
    <row r="1039" spans="1:14" ht="19.5" thickBot="1" x14ac:dyDescent="0.35">
      <c r="A1039" s="76" t="s">
        <v>81</v>
      </c>
      <c r="B1039" s="77" t="s">
        <v>82</v>
      </c>
      <c r="C1039" s="78">
        <v>18</v>
      </c>
      <c r="D1039" s="44"/>
      <c r="E1039" s="44"/>
      <c r="F1039" s="30">
        <f t="shared" si="86"/>
        <v>0</v>
      </c>
      <c r="G1039" s="11"/>
      <c r="H1039" s="11"/>
      <c r="I1039" s="11"/>
      <c r="J1039" s="12">
        <f t="shared" si="87"/>
        <v>0</v>
      </c>
      <c r="K1039" s="31">
        <f t="shared" si="88"/>
        <v>558.67999999999995</v>
      </c>
      <c r="L1039" s="37">
        <f t="shared" si="85"/>
        <v>0</v>
      </c>
      <c r="M1039" s="37"/>
      <c r="N1039" s="37">
        <f t="shared" si="89"/>
        <v>0</v>
      </c>
    </row>
    <row r="1040" spans="1:14" ht="19.5" thickBot="1" x14ac:dyDescent="0.35">
      <c r="A1040" s="76" t="s">
        <v>83</v>
      </c>
      <c r="B1040" s="77" t="s">
        <v>59</v>
      </c>
      <c r="C1040" s="78">
        <v>12</v>
      </c>
      <c r="D1040" s="44"/>
      <c r="E1040" s="44"/>
      <c r="F1040" s="30">
        <f t="shared" si="86"/>
        <v>0</v>
      </c>
      <c r="G1040" s="11"/>
      <c r="H1040" s="11"/>
      <c r="I1040" s="11"/>
      <c r="J1040" s="12">
        <f t="shared" si="87"/>
        <v>0</v>
      </c>
      <c r="K1040" s="31">
        <f t="shared" si="88"/>
        <v>1092.2</v>
      </c>
      <c r="L1040" s="37">
        <f t="shared" si="85"/>
        <v>0</v>
      </c>
      <c r="M1040" s="37"/>
      <c r="N1040" s="37">
        <f t="shared" si="89"/>
        <v>0</v>
      </c>
    </row>
    <row r="1041" spans="1:14" ht="19.5" thickBot="1" x14ac:dyDescent="0.35">
      <c r="A1041" s="76" t="s">
        <v>84</v>
      </c>
      <c r="B1041" s="77" t="s">
        <v>85</v>
      </c>
      <c r="C1041" s="78">
        <v>4</v>
      </c>
      <c r="D1041" s="44"/>
      <c r="E1041" s="44"/>
      <c r="F1041" s="30">
        <f t="shared" si="86"/>
        <v>0</v>
      </c>
      <c r="G1041" s="11"/>
      <c r="H1041" s="11"/>
      <c r="I1041" s="11"/>
      <c r="J1041" s="12">
        <f t="shared" si="87"/>
        <v>0</v>
      </c>
      <c r="K1041" s="31">
        <f t="shared" si="88"/>
        <v>2670.53</v>
      </c>
      <c r="L1041" s="37">
        <f t="shared" si="85"/>
        <v>0</v>
      </c>
      <c r="M1041" s="37"/>
      <c r="N1041" s="37">
        <f t="shared" si="89"/>
        <v>0</v>
      </c>
    </row>
    <row r="1042" spans="1:14" ht="19.5" thickBot="1" x14ac:dyDescent="0.35">
      <c r="A1042" s="86" t="s">
        <v>86</v>
      </c>
      <c r="B1042" s="87" t="s">
        <v>87</v>
      </c>
      <c r="C1042" s="88">
        <v>48</v>
      </c>
      <c r="D1042" s="44"/>
      <c r="E1042" s="44"/>
      <c r="F1042" s="30">
        <f t="shared" si="86"/>
        <v>0</v>
      </c>
      <c r="G1042" s="11"/>
      <c r="H1042" s="11"/>
      <c r="I1042" s="11"/>
      <c r="J1042" s="12">
        <f t="shared" si="87"/>
        <v>0</v>
      </c>
      <c r="K1042" s="31">
        <f t="shared" si="88"/>
        <v>46.8</v>
      </c>
      <c r="L1042" s="37">
        <f t="shared" si="85"/>
        <v>0</v>
      </c>
      <c r="M1042" s="37"/>
      <c r="N1042" s="37">
        <f t="shared" si="89"/>
        <v>0</v>
      </c>
    </row>
    <row r="1043" spans="1:14" ht="19.5" thickBot="1" x14ac:dyDescent="0.35">
      <c r="A1043" s="86" t="s">
        <v>88</v>
      </c>
      <c r="B1043" s="87" t="s">
        <v>87</v>
      </c>
      <c r="C1043" s="88">
        <v>48</v>
      </c>
      <c r="D1043" s="44"/>
      <c r="E1043" s="44"/>
      <c r="F1043" s="30">
        <f t="shared" si="86"/>
        <v>0</v>
      </c>
      <c r="G1043" s="11"/>
      <c r="H1043" s="11"/>
      <c r="I1043" s="11"/>
      <c r="J1043" s="12">
        <f t="shared" si="87"/>
        <v>0</v>
      </c>
      <c r="K1043" s="31">
        <f t="shared" si="88"/>
        <v>46.8</v>
      </c>
      <c r="L1043" s="37">
        <f t="shared" si="85"/>
        <v>0</v>
      </c>
      <c r="M1043" s="37"/>
      <c r="N1043" s="37">
        <f t="shared" si="89"/>
        <v>0</v>
      </c>
    </row>
    <row r="1044" spans="1:14" x14ac:dyDescent="0.3">
      <c r="A1044" s="96" t="s">
        <v>89</v>
      </c>
      <c r="B1044" s="97">
        <v>25</v>
      </c>
      <c r="C1044" s="97">
        <v>25</v>
      </c>
      <c r="D1044" s="44"/>
      <c r="E1044" s="44"/>
      <c r="F1044" s="30">
        <f t="shared" si="86"/>
        <v>0</v>
      </c>
      <c r="G1044" s="11"/>
      <c r="H1044" s="11"/>
      <c r="I1044" s="11"/>
      <c r="J1044" s="12">
        <f t="shared" si="87"/>
        <v>0</v>
      </c>
      <c r="K1044" s="31">
        <f t="shared" si="88"/>
        <v>111.25</v>
      </c>
      <c r="L1044" s="37">
        <f t="shared" si="85"/>
        <v>0</v>
      </c>
      <c r="M1044" s="37"/>
      <c r="N1044" s="37">
        <f t="shared" si="89"/>
        <v>0</v>
      </c>
    </row>
    <row r="1045" spans="1:14" x14ac:dyDescent="0.3">
      <c r="A1045" s="105" t="s">
        <v>90</v>
      </c>
      <c r="B1045" s="106">
        <v>10</v>
      </c>
      <c r="C1045" s="106">
        <v>10</v>
      </c>
      <c r="D1045" s="44"/>
      <c r="E1045" s="44"/>
      <c r="F1045" s="30">
        <f t="shared" si="86"/>
        <v>0</v>
      </c>
      <c r="G1045" s="11"/>
      <c r="H1045" s="11"/>
      <c r="I1045" s="11"/>
      <c r="J1045" s="12">
        <f t="shared" si="87"/>
        <v>0</v>
      </c>
      <c r="K1045" s="31">
        <f t="shared" si="88"/>
        <v>1760</v>
      </c>
      <c r="L1045" s="37">
        <f t="shared" si="85"/>
        <v>0</v>
      </c>
      <c r="M1045" s="37"/>
      <c r="N1045" s="37">
        <f t="shared" si="89"/>
        <v>0</v>
      </c>
    </row>
    <row r="1046" spans="1:14" x14ac:dyDescent="0.3">
      <c r="A1046" s="105" t="s">
        <v>91</v>
      </c>
      <c r="B1046" s="106">
        <v>8</v>
      </c>
      <c r="C1046" s="106">
        <v>8</v>
      </c>
      <c r="D1046" s="44"/>
      <c r="E1046" s="44"/>
      <c r="F1046" s="30">
        <f t="shared" si="86"/>
        <v>0</v>
      </c>
      <c r="G1046" s="11"/>
      <c r="H1046" s="11"/>
      <c r="I1046" s="11"/>
      <c r="J1046" s="12">
        <f t="shared" si="87"/>
        <v>0</v>
      </c>
      <c r="K1046" s="31">
        <f t="shared" si="88"/>
        <v>2365</v>
      </c>
      <c r="L1046" s="37">
        <f t="shared" si="85"/>
        <v>0</v>
      </c>
      <c r="M1046" s="37"/>
      <c r="N1046" s="37">
        <f t="shared" si="89"/>
        <v>0</v>
      </c>
    </row>
    <row r="1047" spans="1:14" x14ac:dyDescent="0.3">
      <c r="A1047" s="105" t="s">
        <v>92</v>
      </c>
      <c r="B1047" s="106">
        <v>8</v>
      </c>
      <c r="C1047" s="106">
        <v>8</v>
      </c>
      <c r="D1047" s="44"/>
      <c r="E1047" s="44"/>
      <c r="F1047" s="30">
        <f t="shared" si="86"/>
        <v>0</v>
      </c>
      <c r="G1047" s="11"/>
      <c r="H1047" s="11"/>
      <c r="I1047" s="11"/>
      <c r="J1047" s="12">
        <f t="shared" si="87"/>
        <v>0</v>
      </c>
      <c r="K1047" s="31">
        <f t="shared" si="88"/>
        <v>2065</v>
      </c>
      <c r="L1047" s="37">
        <f t="shared" si="85"/>
        <v>0</v>
      </c>
      <c r="M1047" s="37"/>
      <c r="N1047" s="37">
        <f t="shared" si="89"/>
        <v>0</v>
      </c>
    </row>
    <row r="1048" spans="1:14" x14ac:dyDescent="0.3">
      <c r="A1048" s="105" t="s">
        <v>93</v>
      </c>
      <c r="B1048" s="106">
        <v>15</v>
      </c>
      <c r="C1048" s="106">
        <v>15</v>
      </c>
      <c r="D1048" s="44"/>
      <c r="E1048" s="44"/>
      <c r="F1048" s="30">
        <f t="shared" si="86"/>
        <v>0</v>
      </c>
      <c r="G1048" s="11"/>
      <c r="H1048" s="11"/>
      <c r="I1048" s="11"/>
      <c r="J1048" s="12">
        <f t="shared" si="87"/>
        <v>0</v>
      </c>
      <c r="K1048" s="31">
        <f t="shared" si="88"/>
        <v>990</v>
      </c>
      <c r="L1048" s="37">
        <f t="shared" si="85"/>
        <v>0</v>
      </c>
      <c r="M1048" s="37"/>
      <c r="N1048" s="37">
        <f t="shared" si="89"/>
        <v>0</v>
      </c>
    </row>
    <row r="1049" spans="1:14" x14ac:dyDescent="0.3">
      <c r="A1049" s="105" t="s">
        <v>94</v>
      </c>
      <c r="B1049" s="106">
        <v>15</v>
      </c>
      <c r="C1049" s="106">
        <v>15</v>
      </c>
      <c r="D1049" s="44"/>
      <c r="E1049" s="44"/>
      <c r="F1049" s="30">
        <f t="shared" si="86"/>
        <v>0</v>
      </c>
      <c r="G1049" s="11"/>
      <c r="H1049" s="11"/>
      <c r="I1049" s="11"/>
      <c r="J1049" s="12">
        <f t="shared" si="87"/>
        <v>0</v>
      </c>
      <c r="K1049" s="31">
        <f t="shared" si="88"/>
        <v>1025</v>
      </c>
      <c r="L1049" s="37">
        <f t="shared" si="85"/>
        <v>0</v>
      </c>
      <c r="M1049" s="37"/>
      <c r="N1049" s="37">
        <f t="shared" si="89"/>
        <v>0</v>
      </c>
    </row>
    <row r="1050" spans="1:14" x14ac:dyDescent="0.3">
      <c r="A1050" s="105" t="s">
        <v>95</v>
      </c>
      <c r="B1050" s="106">
        <v>10</v>
      </c>
      <c r="C1050" s="106">
        <v>10</v>
      </c>
      <c r="D1050" s="44"/>
      <c r="E1050" s="44"/>
      <c r="F1050" s="30">
        <f t="shared" si="86"/>
        <v>0</v>
      </c>
      <c r="G1050" s="11"/>
      <c r="H1050" s="11"/>
      <c r="I1050" s="11"/>
      <c r="J1050" s="12">
        <f t="shared" si="87"/>
        <v>0</v>
      </c>
      <c r="K1050" s="31">
        <f t="shared" si="88"/>
        <v>1620</v>
      </c>
      <c r="L1050" s="37">
        <f t="shared" si="85"/>
        <v>0</v>
      </c>
      <c r="M1050" s="37"/>
      <c r="N1050" s="37">
        <f t="shared" si="89"/>
        <v>0</v>
      </c>
    </row>
    <row r="1051" spans="1:14" x14ac:dyDescent="0.3">
      <c r="A1051" s="105" t="s">
        <v>96</v>
      </c>
      <c r="B1051" s="106">
        <v>8</v>
      </c>
      <c r="C1051" s="106">
        <v>8</v>
      </c>
      <c r="D1051" s="44"/>
      <c r="E1051" s="44"/>
      <c r="F1051" s="30">
        <f t="shared" si="86"/>
        <v>0</v>
      </c>
      <c r="G1051" s="11"/>
      <c r="H1051" s="11"/>
      <c r="I1051" s="11"/>
      <c r="J1051" s="12">
        <f t="shared" si="87"/>
        <v>0</v>
      </c>
      <c r="K1051" s="31">
        <f t="shared" si="88"/>
        <v>2130</v>
      </c>
      <c r="L1051" s="37">
        <f t="shared" si="85"/>
        <v>0</v>
      </c>
      <c r="M1051" s="37"/>
      <c r="N1051" s="37">
        <f t="shared" si="89"/>
        <v>0</v>
      </c>
    </row>
    <row r="1052" spans="1:14" x14ac:dyDescent="0.3">
      <c r="A1052" s="105" t="s">
        <v>97</v>
      </c>
      <c r="B1052" s="106">
        <v>15</v>
      </c>
      <c r="C1052" s="106">
        <v>15</v>
      </c>
      <c r="D1052" s="44"/>
      <c r="E1052" s="44"/>
      <c r="F1052" s="30">
        <f t="shared" si="86"/>
        <v>0</v>
      </c>
      <c r="G1052" s="11"/>
      <c r="H1052" s="11"/>
      <c r="I1052" s="11"/>
      <c r="J1052" s="12">
        <f t="shared" si="87"/>
        <v>0</v>
      </c>
      <c r="K1052" s="31">
        <f t="shared" si="88"/>
        <v>880</v>
      </c>
      <c r="L1052" s="37">
        <f t="shared" si="85"/>
        <v>0</v>
      </c>
      <c r="M1052" s="37"/>
      <c r="N1052" s="37">
        <f t="shared" si="89"/>
        <v>0</v>
      </c>
    </row>
    <row r="1053" spans="1:14" x14ac:dyDescent="0.3">
      <c r="A1053" s="105" t="s">
        <v>98</v>
      </c>
      <c r="B1053" s="106">
        <v>15</v>
      </c>
      <c r="C1053" s="106">
        <v>15</v>
      </c>
      <c r="D1053" s="44"/>
      <c r="E1053" s="44"/>
      <c r="F1053" s="30">
        <f t="shared" si="86"/>
        <v>0</v>
      </c>
      <c r="G1053" s="11"/>
      <c r="H1053" s="11"/>
      <c r="I1053" s="11"/>
      <c r="J1053" s="12">
        <f t="shared" si="87"/>
        <v>0</v>
      </c>
      <c r="K1053" s="31">
        <f t="shared" si="88"/>
        <v>915</v>
      </c>
      <c r="L1053" s="37">
        <f t="shared" si="85"/>
        <v>0</v>
      </c>
      <c r="M1053" s="37"/>
      <c r="N1053" s="37">
        <f t="shared" si="89"/>
        <v>0</v>
      </c>
    </row>
    <row r="1054" spans="1:14" x14ac:dyDescent="0.3">
      <c r="A1054" s="105" t="s">
        <v>99</v>
      </c>
      <c r="B1054" s="106">
        <v>3</v>
      </c>
      <c r="C1054" s="106">
        <v>3</v>
      </c>
      <c r="D1054" s="44"/>
      <c r="E1054" s="44"/>
      <c r="F1054" s="30">
        <f t="shared" si="86"/>
        <v>0</v>
      </c>
      <c r="G1054" s="11"/>
      <c r="H1054" s="11"/>
      <c r="I1054" s="11"/>
      <c r="J1054" s="12">
        <f t="shared" si="87"/>
        <v>0</v>
      </c>
      <c r="K1054" s="31">
        <f t="shared" si="88"/>
        <v>1970</v>
      </c>
      <c r="L1054" s="37">
        <f t="shared" si="85"/>
        <v>0</v>
      </c>
      <c r="M1054" s="37"/>
      <c r="N1054" s="37">
        <f t="shared" si="89"/>
        <v>0</v>
      </c>
    </row>
    <row r="1055" spans="1:14" x14ac:dyDescent="0.3">
      <c r="A1055" s="105" t="s">
        <v>100</v>
      </c>
      <c r="B1055" s="106">
        <v>3</v>
      </c>
      <c r="C1055" s="106">
        <v>3</v>
      </c>
      <c r="D1055" s="44"/>
      <c r="E1055" s="44"/>
      <c r="F1055" s="30">
        <f t="shared" si="86"/>
        <v>0</v>
      </c>
      <c r="G1055" s="11"/>
      <c r="H1055" s="11"/>
      <c r="I1055" s="11"/>
      <c r="J1055" s="12">
        <f t="shared" si="87"/>
        <v>0</v>
      </c>
      <c r="K1055" s="31">
        <f t="shared" si="88"/>
        <v>2035</v>
      </c>
      <c r="L1055" s="37">
        <f t="shared" si="85"/>
        <v>0</v>
      </c>
      <c r="M1055" s="37"/>
      <c r="N1055" s="37">
        <f t="shared" si="89"/>
        <v>0</v>
      </c>
    </row>
    <row r="1056" spans="1:14" x14ac:dyDescent="0.3">
      <c r="A1056" s="105" t="s">
        <v>101</v>
      </c>
      <c r="B1056" s="106">
        <v>8</v>
      </c>
      <c r="C1056" s="106">
        <v>8</v>
      </c>
      <c r="D1056" s="44"/>
      <c r="E1056" s="44"/>
      <c r="F1056" s="30">
        <f t="shared" si="86"/>
        <v>0</v>
      </c>
      <c r="G1056" s="11"/>
      <c r="H1056" s="11"/>
      <c r="I1056" s="11"/>
      <c r="J1056" s="12">
        <f t="shared" si="87"/>
        <v>0</v>
      </c>
      <c r="K1056" s="31">
        <f t="shared" si="88"/>
        <v>2120</v>
      </c>
      <c r="L1056" s="37">
        <f t="shared" si="85"/>
        <v>0</v>
      </c>
      <c r="M1056" s="37"/>
      <c r="N1056" s="37">
        <f t="shared" si="89"/>
        <v>0</v>
      </c>
    </row>
    <row r="1057" spans="1:14" x14ac:dyDescent="0.3">
      <c r="A1057" s="105" t="s">
        <v>102</v>
      </c>
      <c r="B1057" s="106">
        <v>10</v>
      </c>
      <c r="C1057" s="106">
        <v>10</v>
      </c>
      <c r="D1057" s="44"/>
      <c r="E1057" s="44"/>
      <c r="F1057" s="30">
        <f t="shared" si="86"/>
        <v>0</v>
      </c>
      <c r="G1057" s="11"/>
      <c r="H1057" s="11"/>
      <c r="I1057" s="11"/>
      <c r="J1057" s="12">
        <f t="shared" si="87"/>
        <v>0</v>
      </c>
      <c r="K1057" s="31">
        <f t="shared" si="88"/>
        <v>1980</v>
      </c>
      <c r="L1057" s="37">
        <f t="shared" si="85"/>
        <v>0</v>
      </c>
      <c r="M1057" s="37"/>
      <c r="N1057" s="37">
        <f t="shared" si="89"/>
        <v>0</v>
      </c>
    </row>
    <row r="1058" spans="1:14" x14ac:dyDescent="0.3">
      <c r="A1058" s="105" t="s">
        <v>103</v>
      </c>
      <c r="B1058" s="106">
        <v>12</v>
      </c>
      <c r="C1058" s="106">
        <v>12</v>
      </c>
      <c r="D1058" s="44"/>
      <c r="E1058" s="44"/>
      <c r="F1058" s="30">
        <f t="shared" si="86"/>
        <v>0</v>
      </c>
      <c r="G1058" s="11"/>
      <c r="H1058" s="11"/>
      <c r="I1058" s="11"/>
      <c r="J1058" s="12">
        <f t="shared" si="87"/>
        <v>0</v>
      </c>
      <c r="K1058" s="31">
        <f t="shared" si="88"/>
        <v>875</v>
      </c>
      <c r="L1058" s="37">
        <f t="shared" si="85"/>
        <v>0</v>
      </c>
      <c r="M1058" s="37"/>
      <c r="N1058" s="37">
        <f t="shared" si="89"/>
        <v>0</v>
      </c>
    </row>
    <row r="1059" spans="1:14" ht="19.5" thickBot="1" x14ac:dyDescent="0.35">
      <c r="A1059" s="105" t="s">
        <v>104</v>
      </c>
      <c r="B1059" s="106">
        <v>3</v>
      </c>
      <c r="C1059" s="106">
        <v>3</v>
      </c>
      <c r="D1059" s="44"/>
      <c r="E1059" s="44"/>
      <c r="F1059" s="30">
        <f t="shared" si="86"/>
        <v>0</v>
      </c>
      <c r="G1059" s="11"/>
      <c r="H1059" s="11"/>
      <c r="I1059" s="11"/>
      <c r="J1059" s="12">
        <f t="shared" si="87"/>
        <v>0</v>
      </c>
      <c r="K1059" s="31">
        <f t="shared" si="88"/>
        <v>2145</v>
      </c>
      <c r="L1059" s="37">
        <f t="shared" si="85"/>
        <v>0</v>
      </c>
      <c r="M1059" s="37"/>
      <c r="N1059" s="37">
        <f t="shared" si="89"/>
        <v>0</v>
      </c>
    </row>
    <row r="1060" spans="1:14" ht="19.5" thickBot="1" x14ac:dyDescent="0.35">
      <c r="A1060" s="56" t="s">
        <v>105</v>
      </c>
      <c r="B1060" s="57" t="s">
        <v>74</v>
      </c>
      <c r="C1060" s="58">
        <v>150</v>
      </c>
      <c r="D1060" s="44"/>
      <c r="E1060" s="44"/>
      <c r="F1060" s="30">
        <f t="shared" si="86"/>
        <v>0</v>
      </c>
      <c r="G1060" s="11"/>
      <c r="H1060" s="11"/>
      <c r="I1060" s="11"/>
      <c r="J1060" s="12">
        <f t="shared" si="87"/>
        <v>0</v>
      </c>
      <c r="K1060" s="31">
        <f t="shared" si="88"/>
        <v>21.06</v>
      </c>
      <c r="L1060" s="37">
        <f t="shared" si="85"/>
        <v>0</v>
      </c>
      <c r="M1060" s="37"/>
      <c r="N1060" s="37">
        <f t="shared" si="89"/>
        <v>0</v>
      </c>
    </row>
    <row r="1061" spans="1:14" x14ac:dyDescent="0.3">
      <c r="A1061" s="107"/>
      <c r="B1061" s="108"/>
      <c r="C1061" s="108"/>
      <c r="D1061" s="11"/>
      <c r="E1061" s="11"/>
      <c r="F1061" s="30" t="e">
        <f t="shared" si="86"/>
        <v>#DIV/0!</v>
      </c>
      <c r="G1061" s="11"/>
      <c r="H1061" s="11"/>
      <c r="I1061" s="11"/>
      <c r="J1061" s="12">
        <f t="shared" si="87"/>
        <v>0</v>
      </c>
      <c r="K1061" s="31">
        <f t="shared" si="88"/>
        <v>116.5</v>
      </c>
      <c r="L1061" s="37">
        <f t="shared" si="85"/>
        <v>0</v>
      </c>
      <c r="M1061" s="37"/>
      <c r="N1061" s="37">
        <f t="shared" si="89"/>
        <v>0</v>
      </c>
    </row>
    <row r="1062" spans="1:14" x14ac:dyDescent="0.3">
      <c r="A1062" s="107"/>
      <c r="B1062" s="108"/>
      <c r="C1062" s="108"/>
      <c r="D1062" s="11"/>
      <c r="E1062" s="11"/>
      <c r="F1062" s="30" t="e">
        <f t="shared" si="86"/>
        <v>#DIV/0!</v>
      </c>
      <c r="G1062" s="11"/>
      <c r="H1062" s="11"/>
      <c r="I1062" s="11"/>
      <c r="J1062" s="12">
        <f t="shared" si="87"/>
        <v>0</v>
      </c>
      <c r="K1062" s="31">
        <f t="shared" si="88"/>
        <v>0</v>
      </c>
      <c r="L1062" s="37">
        <f t="shared" si="85"/>
        <v>0</v>
      </c>
      <c r="M1062" s="37"/>
      <c r="N1062" s="37">
        <f t="shared" si="89"/>
        <v>0</v>
      </c>
    </row>
    <row r="1063" spans="1:14" x14ac:dyDescent="0.3">
      <c r="A1063" s="107"/>
      <c r="B1063" s="108"/>
      <c r="C1063" s="108"/>
      <c r="D1063" s="11"/>
      <c r="E1063" s="11"/>
      <c r="F1063" s="30" t="e">
        <f t="shared" si="86"/>
        <v>#DIV/0!</v>
      </c>
      <c r="G1063" s="11"/>
      <c r="H1063" s="11"/>
      <c r="I1063" s="11"/>
      <c r="J1063" s="12">
        <f t="shared" si="87"/>
        <v>0</v>
      </c>
      <c r="K1063" s="31">
        <f t="shared" si="88"/>
        <v>23</v>
      </c>
      <c r="L1063" s="37">
        <f t="shared" si="85"/>
        <v>0</v>
      </c>
      <c r="M1063" s="37"/>
      <c r="N1063" s="37">
        <f t="shared" si="89"/>
        <v>0</v>
      </c>
    </row>
    <row r="1064" spans="1:14" x14ac:dyDescent="0.3">
      <c r="A1064" s="107"/>
      <c r="B1064" s="108"/>
      <c r="C1064" s="108"/>
      <c r="D1064" s="11"/>
      <c r="E1064" s="11"/>
      <c r="F1064" s="30" t="e">
        <f t="shared" si="86"/>
        <v>#DIV/0!</v>
      </c>
      <c r="G1064" s="11"/>
      <c r="H1064" s="11"/>
      <c r="I1064" s="11"/>
      <c r="J1064" s="12">
        <f t="shared" si="87"/>
        <v>0</v>
      </c>
      <c r="K1064" s="31">
        <f t="shared" si="88"/>
        <v>0</v>
      </c>
      <c r="L1064" s="37">
        <f t="shared" si="85"/>
        <v>0</v>
      </c>
      <c r="M1064" s="37"/>
      <c r="N1064" s="37">
        <f t="shared" si="89"/>
        <v>0</v>
      </c>
    </row>
    <row r="1065" spans="1:14" x14ac:dyDescent="0.3">
      <c r="A1065" s="11"/>
      <c r="B1065" s="10"/>
      <c r="C1065" s="10"/>
      <c r="D1065" s="11"/>
      <c r="E1065" s="11"/>
      <c r="F1065" s="30" t="e">
        <f t="shared" si="86"/>
        <v>#DIV/0!</v>
      </c>
      <c r="G1065" s="11"/>
      <c r="H1065" s="11"/>
      <c r="I1065" s="11"/>
      <c r="J1065" s="12">
        <f t="shared" si="87"/>
        <v>0</v>
      </c>
      <c r="K1065" s="31">
        <f t="shared" si="88"/>
        <v>0</v>
      </c>
      <c r="L1065" s="37">
        <f t="shared" si="85"/>
        <v>0</v>
      </c>
      <c r="M1065" s="37"/>
      <c r="N1065" s="37">
        <f t="shared" si="89"/>
        <v>0</v>
      </c>
    </row>
    <row r="1066" spans="1:14" x14ac:dyDescent="0.3">
      <c r="A1066" s="11"/>
      <c r="B1066" s="10"/>
      <c r="C1066" s="10"/>
      <c r="D1066" s="11"/>
      <c r="E1066" s="11"/>
      <c r="F1066" s="30" t="e">
        <f t="shared" si="86"/>
        <v>#DIV/0!</v>
      </c>
      <c r="G1066" s="11"/>
      <c r="H1066" s="11"/>
      <c r="I1066" s="11"/>
      <c r="J1066" s="12">
        <f t="shared" si="87"/>
        <v>0</v>
      </c>
      <c r="K1066" s="31">
        <f t="shared" si="88"/>
        <v>0</v>
      </c>
      <c r="L1066" s="37">
        <f t="shared" si="85"/>
        <v>0</v>
      </c>
      <c r="M1066" s="37"/>
      <c r="N1066" s="37">
        <f t="shared" si="89"/>
        <v>0</v>
      </c>
    </row>
    <row r="1067" spans="1:14" x14ac:dyDescent="0.3">
      <c r="A1067" s="11"/>
      <c r="B1067" s="10"/>
      <c r="C1067" s="10"/>
      <c r="D1067" s="11"/>
      <c r="E1067" s="11"/>
      <c r="F1067" s="30" t="e">
        <f t="shared" si="86"/>
        <v>#DIV/0!</v>
      </c>
      <c r="G1067" s="11"/>
      <c r="H1067" s="11"/>
      <c r="I1067" s="11"/>
      <c r="J1067" s="12">
        <f t="shared" si="87"/>
        <v>0</v>
      </c>
      <c r="K1067" s="31">
        <f t="shared" si="88"/>
        <v>0</v>
      </c>
      <c r="L1067" s="37">
        <f t="shared" si="85"/>
        <v>0</v>
      </c>
      <c r="M1067" s="37"/>
      <c r="N1067" s="37">
        <f t="shared" si="89"/>
        <v>0</v>
      </c>
    </row>
    <row r="1068" spans="1:14" x14ac:dyDescent="0.3">
      <c r="A1068" s="11" t="s">
        <v>33</v>
      </c>
      <c r="B1068" s="11"/>
      <c r="C1068" s="13"/>
      <c r="D1068" s="111">
        <f t="shared" ref="D1068:J1068" si="90">SUM(D1006:D1067)</f>
        <v>0</v>
      </c>
      <c r="E1068" s="111">
        <f t="shared" si="90"/>
        <v>0</v>
      </c>
      <c r="F1068" s="111" t="e">
        <f t="shared" si="90"/>
        <v>#DIV/0!</v>
      </c>
      <c r="G1068" s="111">
        <f t="shared" si="90"/>
        <v>0</v>
      </c>
      <c r="H1068" s="111">
        <f t="shared" si="90"/>
        <v>0</v>
      </c>
      <c r="I1068" s="111">
        <f t="shared" si="90"/>
        <v>0</v>
      </c>
      <c r="J1068" s="12">
        <f t="shared" si="90"/>
        <v>0</v>
      </c>
      <c r="K1068" s="111"/>
      <c r="L1068" s="111">
        <f>SUM(L1006:L1067)</f>
        <v>0</v>
      </c>
      <c r="M1068" s="111">
        <f>SUM(M1006:M1067)</f>
        <v>0</v>
      </c>
      <c r="N1068" s="111">
        <f>SUM(N1006:N1067)</f>
        <v>0</v>
      </c>
    </row>
    <row r="1069" spans="1:14" x14ac:dyDescent="0.3">
      <c r="A1069" s="113"/>
      <c r="B1069" s="114"/>
      <c r="C1069" s="115"/>
      <c r="D1069" s="116"/>
      <c r="E1069" s="116"/>
      <c r="F1069" s="7" t="s">
        <v>106</v>
      </c>
      <c r="G1069" s="7" t="s">
        <v>123</v>
      </c>
      <c r="H1069" s="7" t="s">
        <v>124</v>
      </c>
      <c r="I1069" s="7" t="s">
        <v>125</v>
      </c>
      <c r="J1069" s="7" t="s">
        <v>126</v>
      </c>
      <c r="K1069" s="117"/>
      <c r="L1069" s="117"/>
      <c r="M1069" s="7" t="s">
        <v>107</v>
      </c>
      <c r="N1069" s="118"/>
    </row>
    <row r="1070" spans="1:14" ht="31.5" x14ac:dyDescent="0.5">
      <c r="A1070" s="113"/>
      <c r="B1070" s="114"/>
      <c r="C1070" s="115"/>
      <c r="D1070" s="116"/>
      <c r="E1070" s="116"/>
      <c r="F1070" s="121"/>
      <c r="G1070" s="121"/>
      <c r="H1070" s="121"/>
      <c r="I1070" s="121"/>
      <c r="J1070" s="121"/>
      <c r="K1070" s="122"/>
      <c r="L1070" s="121">
        <f>+F1070-G1070-H1070-I1070-J1070</f>
        <v>0</v>
      </c>
      <c r="M1070" s="123"/>
      <c r="N1070" s="124"/>
    </row>
    <row r="1071" spans="1:14" x14ac:dyDescent="0.3">
      <c r="A1071" s="177" t="s">
        <v>109</v>
      </c>
      <c r="B1071" s="178"/>
      <c r="C1071" s="178"/>
      <c r="D1071" s="178"/>
      <c r="E1071" s="178"/>
      <c r="F1071" s="178"/>
      <c r="G1071" s="178"/>
      <c r="H1071" s="178"/>
      <c r="I1071" s="178"/>
      <c r="J1071" s="179"/>
      <c r="K1071" s="125"/>
      <c r="L1071" s="12"/>
      <c r="M1071" s="126"/>
      <c r="N1071" s="127"/>
    </row>
    <row r="1072" spans="1:14" x14ac:dyDescent="0.3">
      <c r="A1072" s="180" t="s">
        <v>110</v>
      </c>
      <c r="B1072" s="181"/>
      <c r="C1072" s="181"/>
      <c r="D1072" s="181"/>
      <c r="E1072" s="181"/>
      <c r="F1072" s="181"/>
      <c r="G1072" s="181"/>
      <c r="H1072" s="181"/>
      <c r="I1072" s="181"/>
      <c r="J1072" s="182"/>
      <c r="K1072" s="129"/>
      <c r="L1072" s="12"/>
      <c r="M1072" s="126"/>
      <c r="N1072" s="127"/>
    </row>
    <row r="1073" spans="1:14" x14ac:dyDescent="0.3">
      <c r="A1073" s="160" t="s">
        <v>111</v>
      </c>
      <c r="B1073" s="161"/>
      <c r="C1073" s="161"/>
      <c r="D1073" s="161"/>
      <c r="E1073" s="161"/>
      <c r="F1073" s="161"/>
      <c r="G1073" s="161"/>
      <c r="H1073" s="161"/>
      <c r="I1073" s="161"/>
      <c r="J1073" s="162"/>
      <c r="K1073" s="130"/>
      <c r="L1073" s="12"/>
      <c r="M1073" s="131" t="e">
        <f>+L1073/L1068%</f>
        <v>#DIV/0!</v>
      </c>
      <c r="N1073" s="127"/>
    </row>
    <row r="1074" spans="1:14" x14ac:dyDescent="0.3">
      <c r="A1074" s="163" t="s">
        <v>112</v>
      </c>
      <c r="B1074" s="164"/>
      <c r="C1074" s="164"/>
      <c r="D1074" s="164"/>
      <c r="E1074" s="164"/>
      <c r="F1074" s="164"/>
      <c r="G1074" s="164"/>
      <c r="H1074" s="164"/>
      <c r="I1074" s="164"/>
      <c r="J1074" s="165"/>
      <c r="K1074" s="132"/>
      <c r="L1074" s="12">
        <f>+E1090</f>
        <v>0</v>
      </c>
      <c r="M1074" s="126"/>
      <c r="N1074" s="127"/>
    </row>
    <row r="1075" spans="1:14" x14ac:dyDescent="0.3">
      <c r="A1075" s="166" t="s">
        <v>113</v>
      </c>
      <c r="B1075" s="167"/>
      <c r="C1075" s="167"/>
      <c r="D1075" s="167"/>
      <c r="E1075" s="167"/>
      <c r="F1075" s="167"/>
      <c r="G1075" s="167"/>
      <c r="H1075" s="167"/>
      <c r="I1075" s="167"/>
      <c r="J1075" s="168"/>
      <c r="K1075" s="134"/>
      <c r="L1075" s="12">
        <f>+M1090</f>
        <v>0</v>
      </c>
      <c r="M1075" s="126"/>
      <c r="N1075" s="127"/>
    </row>
    <row r="1076" spans="1:14" x14ac:dyDescent="0.3">
      <c r="A1076" s="169"/>
      <c r="B1076" s="170"/>
      <c r="C1076" s="170"/>
      <c r="D1076" s="170"/>
      <c r="E1076" s="170"/>
      <c r="F1076" s="170"/>
      <c r="G1076" s="170"/>
      <c r="H1076" s="170"/>
      <c r="I1076" s="170"/>
      <c r="J1076" s="171"/>
      <c r="K1076" s="128"/>
      <c r="L1076" s="126"/>
      <c r="M1076" s="126"/>
      <c r="N1076" s="127"/>
    </row>
    <row r="1077" spans="1:14" x14ac:dyDescent="0.3">
      <c r="A1077" s="169"/>
      <c r="B1077" s="170"/>
      <c r="C1077" s="170"/>
      <c r="D1077" s="170"/>
      <c r="E1077" s="170"/>
      <c r="F1077" s="170"/>
      <c r="G1077" s="170"/>
      <c r="H1077" s="170"/>
      <c r="I1077" s="170"/>
      <c r="J1077" s="171"/>
      <c r="K1077" s="128"/>
      <c r="L1077" s="126"/>
      <c r="M1077" s="126"/>
      <c r="N1077" s="127"/>
    </row>
    <row r="1078" spans="1:14" x14ac:dyDescent="0.3">
      <c r="A1078" s="169" t="s">
        <v>114</v>
      </c>
      <c r="B1078" s="170"/>
      <c r="C1078" s="170"/>
      <c r="D1078" s="170"/>
      <c r="E1078" s="170"/>
      <c r="F1078" s="170"/>
      <c r="G1078" s="170"/>
      <c r="H1078" s="170"/>
      <c r="I1078" s="170"/>
      <c r="J1078" s="171"/>
      <c r="K1078" s="136"/>
      <c r="L1078" s="111">
        <f>+L1068-L1071-L1072-L1073-L1074+L1075-L1076-L1077</f>
        <v>0</v>
      </c>
      <c r="M1078" s="126"/>
      <c r="N1078" s="127"/>
    </row>
    <row r="1079" spans="1:14" ht="19.5" thickBot="1" x14ac:dyDescent="0.35">
      <c r="M1079" s="138">
        <f>+L1079-L1078</f>
        <v>0</v>
      </c>
    </row>
    <row r="1080" spans="1:14" ht="19.5" thickBot="1" x14ac:dyDescent="0.35">
      <c r="A1080" s="157" t="s">
        <v>115</v>
      </c>
      <c r="B1080" s="158"/>
      <c r="C1080" s="158"/>
      <c r="D1080" s="158"/>
      <c r="E1080" s="158"/>
      <c r="F1080" s="159"/>
      <c r="G1080" s="127"/>
      <c r="H1080" s="157" t="s">
        <v>116</v>
      </c>
      <c r="I1080" s="158"/>
      <c r="J1080" s="159"/>
      <c r="K1080" s="157" t="s">
        <v>117</v>
      </c>
      <c r="L1080" s="158"/>
      <c r="M1080" s="159"/>
      <c r="N1080" s="139"/>
    </row>
    <row r="1081" spans="1:14" ht="19.5" thickBot="1" x14ac:dyDescent="0.35">
      <c r="A1081" s="140" t="s">
        <v>118</v>
      </c>
      <c r="B1081" s="157" t="s">
        <v>119</v>
      </c>
      <c r="C1081" s="159"/>
      <c r="D1081" s="140" t="s">
        <v>120</v>
      </c>
      <c r="E1081" s="157" t="s">
        <v>22</v>
      </c>
      <c r="F1081" s="159"/>
      <c r="G1081" s="127"/>
      <c r="H1081" s="157" t="s">
        <v>119</v>
      </c>
      <c r="I1081" s="159"/>
      <c r="J1081" s="140" t="s">
        <v>22</v>
      </c>
      <c r="K1081" s="157" t="s">
        <v>119</v>
      </c>
      <c r="L1081" s="159"/>
      <c r="M1081" s="140" t="s">
        <v>22</v>
      </c>
      <c r="N1081" s="139"/>
    </row>
    <row r="1082" spans="1:14" ht="19.5" thickBot="1" x14ac:dyDescent="0.35">
      <c r="A1082" s="141"/>
      <c r="B1082" s="153"/>
      <c r="C1082" s="154"/>
      <c r="D1082" s="141"/>
      <c r="E1082" s="155"/>
      <c r="F1082" s="156"/>
      <c r="G1082" s="127"/>
      <c r="H1082" s="153"/>
      <c r="I1082" s="154"/>
      <c r="J1082" s="142"/>
      <c r="K1082" s="153"/>
      <c r="L1082" s="154"/>
      <c r="M1082" s="143"/>
      <c r="N1082" s="144"/>
    </row>
    <row r="1083" spans="1:14" ht="19.5" thickBot="1" x14ac:dyDescent="0.35">
      <c r="A1083" s="141"/>
      <c r="B1083" s="153"/>
      <c r="C1083" s="154"/>
      <c r="D1083" s="141"/>
      <c r="E1083" s="155"/>
      <c r="F1083" s="156"/>
      <c r="G1083" s="127"/>
      <c r="H1083" s="153"/>
      <c r="I1083" s="154"/>
      <c r="J1083" s="142"/>
      <c r="K1083" s="153"/>
      <c r="L1083" s="154"/>
      <c r="M1083" s="143"/>
      <c r="N1083" s="144"/>
    </row>
    <row r="1084" spans="1:14" ht="19.5" thickBot="1" x14ac:dyDescent="0.35">
      <c r="A1084" s="141"/>
      <c r="B1084" s="153"/>
      <c r="C1084" s="154"/>
      <c r="D1084" s="141"/>
      <c r="E1084" s="155"/>
      <c r="F1084" s="156"/>
      <c r="G1084" s="127"/>
      <c r="H1084" s="153"/>
      <c r="I1084" s="154"/>
      <c r="J1084" s="142"/>
      <c r="K1084" s="153"/>
      <c r="L1084" s="154"/>
      <c r="M1084" s="143"/>
      <c r="N1084" s="144"/>
    </row>
    <row r="1085" spans="1:14" ht="19.5" thickBot="1" x14ac:dyDescent="0.35">
      <c r="A1085" s="141"/>
      <c r="B1085" s="153"/>
      <c r="C1085" s="154"/>
      <c r="D1085" s="141"/>
      <c r="E1085" s="155"/>
      <c r="F1085" s="156"/>
      <c r="G1085" s="127"/>
      <c r="H1085" s="153"/>
      <c r="I1085" s="154"/>
      <c r="J1085" s="142"/>
      <c r="K1085" s="153"/>
      <c r="L1085" s="154"/>
      <c r="M1085" s="143"/>
      <c r="N1085" s="144"/>
    </row>
    <row r="1086" spans="1:14" ht="19.5" thickBot="1" x14ac:dyDescent="0.35">
      <c r="A1086" s="141"/>
      <c r="B1086" s="153"/>
      <c r="C1086" s="154"/>
      <c r="D1086" s="141"/>
      <c r="E1086" s="155"/>
      <c r="F1086" s="156"/>
      <c r="G1086" s="127"/>
      <c r="H1086" s="153"/>
      <c r="I1086" s="154"/>
      <c r="J1086" s="142"/>
      <c r="K1086" s="153"/>
      <c r="L1086" s="154"/>
      <c r="M1086" s="143"/>
      <c r="N1086" s="144"/>
    </row>
    <row r="1087" spans="1:14" ht="19.5" thickBot="1" x14ac:dyDescent="0.35">
      <c r="A1087" s="141"/>
      <c r="B1087" s="153"/>
      <c r="C1087" s="154"/>
      <c r="D1087" s="141"/>
      <c r="E1087" s="155"/>
      <c r="F1087" s="156"/>
      <c r="G1087" s="127"/>
      <c r="H1087" s="153"/>
      <c r="I1087" s="154"/>
      <c r="J1087" s="142"/>
      <c r="K1087" s="153"/>
      <c r="L1087" s="154"/>
      <c r="M1087" s="143"/>
      <c r="N1087" s="144"/>
    </row>
    <row r="1088" spans="1:14" ht="19.5" thickBot="1" x14ac:dyDescent="0.35">
      <c r="A1088" s="141"/>
      <c r="B1088" s="153"/>
      <c r="C1088" s="154"/>
      <c r="D1088" s="141"/>
      <c r="E1088" s="155"/>
      <c r="F1088" s="156"/>
      <c r="G1088" s="127"/>
      <c r="H1088" s="153"/>
      <c r="I1088" s="154"/>
      <c r="J1088" s="142"/>
      <c r="K1088" s="153"/>
      <c r="L1088" s="154"/>
      <c r="M1088" s="143"/>
      <c r="N1088" s="144"/>
    </row>
    <row r="1089" spans="1:14" ht="19.5" thickBot="1" x14ac:dyDescent="0.35">
      <c r="A1089" s="141"/>
      <c r="B1089" s="153"/>
      <c r="C1089" s="154"/>
      <c r="D1089" s="141"/>
      <c r="E1089" s="155"/>
      <c r="F1089" s="156"/>
      <c r="G1089" s="127"/>
      <c r="H1089" s="153"/>
      <c r="I1089" s="154"/>
      <c r="J1089" s="142"/>
      <c r="K1089" s="153"/>
      <c r="L1089" s="154"/>
      <c r="M1089" s="143"/>
      <c r="N1089" s="144"/>
    </row>
    <row r="1090" spans="1:14" ht="19.5" thickBot="1" x14ac:dyDescent="0.35">
      <c r="A1090" s="141" t="s">
        <v>121</v>
      </c>
      <c r="B1090" s="153"/>
      <c r="C1090" s="154"/>
      <c r="D1090" s="141"/>
      <c r="E1090" s="155">
        <f>SUM(E1082:F1089)</f>
        <v>0</v>
      </c>
      <c r="F1090" s="156"/>
      <c r="G1090" s="127"/>
      <c r="H1090" s="153" t="s">
        <v>121</v>
      </c>
      <c r="I1090" s="154"/>
      <c r="J1090" s="140">
        <f>SUM(J1082:J1089)</f>
        <v>0</v>
      </c>
      <c r="K1090" s="153" t="s">
        <v>121</v>
      </c>
      <c r="L1090" s="154"/>
      <c r="M1090" s="145">
        <f>SUM(M1082:M1089)</f>
        <v>0</v>
      </c>
      <c r="N1090" s="139"/>
    </row>
    <row r="1093" spans="1:14" x14ac:dyDescent="0.3">
      <c r="A1093" s="172" t="s">
        <v>0</v>
      </c>
      <c r="B1093" s="172"/>
      <c r="C1093" s="172"/>
      <c r="D1093" s="172"/>
      <c r="E1093" s="172"/>
      <c r="F1093" s="172"/>
      <c r="G1093" s="172"/>
      <c r="H1093" s="172"/>
      <c r="I1093" s="172"/>
      <c r="J1093" s="172"/>
      <c r="K1093" s="172"/>
      <c r="L1093" s="172"/>
      <c r="M1093" s="1"/>
      <c r="N1093" s="2"/>
    </row>
    <row r="1094" spans="1:14" x14ac:dyDescent="0.3">
      <c r="A1094" s="1" t="s">
        <v>1</v>
      </c>
      <c r="B1094" s="2" t="s">
        <v>137</v>
      </c>
      <c r="J1094" s="1" t="s">
        <v>3</v>
      </c>
      <c r="K1094" s="173">
        <f>+K1003</f>
        <v>0</v>
      </c>
      <c r="L1094" s="173"/>
      <c r="M1094" s="173"/>
      <c r="N1094" s="6"/>
    </row>
    <row r="1095" spans="1:14" x14ac:dyDescent="0.3">
      <c r="A1095" s="174"/>
      <c r="B1095" s="175"/>
      <c r="C1095" s="176"/>
      <c r="D1095" s="169" t="s">
        <v>6</v>
      </c>
      <c r="E1095" s="170"/>
      <c r="F1095" s="171"/>
      <c r="G1095" s="7" t="s">
        <v>7</v>
      </c>
      <c r="H1095" s="7" t="s">
        <v>7</v>
      </c>
      <c r="I1095" s="7" t="s">
        <v>8</v>
      </c>
      <c r="J1095" s="8" t="s">
        <v>9</v>
      </c>
      <c r="K1095" s="7" t="s">
        <v>10</v>
      </c>
      <c r="L1095" s="9"/>
      <c r="M1095" s="7" t="s">
        <v>11</v>
      </c>
      <c r="N1095" s="7" t="s">
        <v>12</v>
      </c>
    </row>
    <row r="1096" spans="1:14" x14ac:dyDescent="0.3">
      <c r="A1096" s="12" t="s">
        <v>16</v>
      </c>
      <c r="B1096" s="7" t="s">
        <v>17</v>
      </c>
      <c r="C1096" s="13" t="s">
        <v>18</v>
      </c>
      <c r="D1096" s="7">
        <v>1</v>
      </c>
      <c r="E1096" s="7">
        <v>2</v>
      </c>
      <c r="F1096" s="14" t="s">
        <v>19</v>
      </c>
      <c r="G1096" s="7" t="s">
        <v>20</v>
      </c>
      <c r="H1096" s="7" t="s">
        <v>20</v>
      </c>
      <c r="I1096" s="7"/>
      <c r="J1096" s="7" t="s">
        <v>20</v>
      </c>
      <c r="K1096" s="7" t="s">
        <v>21</v>
      </c>
      <c r="L1096" s="7" t="s">
        <v>22</v>
      </c>
      <c r="M1096" s="7" t="s">
        <v>23</v>
      </c>
      <c r="N1096" s="7" t="s">
        <v>22</v>
      </c>
    </row>
    <row r="1097" spans="1:14" x14ac:dyDescent="0.3">
      <c r="A1097" s="16" t="s">
        <v>35</v>
      </c>
      <c r="B1097" s="17" t="s">
        <v>36</v>
      </c>
      <c r="C1097" s="17">
        <v>72</v>
      </c>
      <c r="D1097" s="29"/>
      <c r="E1097" s="29"/>
      <c r="F1097" s="30">
        <f>+(E1097+D1097)/C1097</f>
        <v>0</v>
      </c>
      <c r="G1097" s="32"/>
      <c r="H1097" s="32"/>
      <c r="I1097" s="32"/>
      <c r="J1097" s="34">
        <f>+D1097+E1097-G1097-H1097-I1097</f>
        <v>0</v>
      </c>
      <c r="K1097" s="31">
        <f>+K1006</f>
        <v>381.13</v>
      </c>
      <c r="L1097" s="24">
        <f t="shared" ref="L1097:L1158" si="91">+J1097*K1097</f>
        <v>0</v>
      </c>
      <c r="M1097" s="24"/>
      <c r="N1097" s="24">
        <f>+K1097*I1097</f>
        <v>0</v>
      </c>
    </row>
    <row r="1098" spans="1:14" x14ac:dyDescent="0.3">
      <c r="A1098" s="16" t="s">
        <v>37</v>
      </c>
      <c r="B1098" s="17" t="s">
        <v>38</v>
      </c>
      <c r="C1098" s="17">
        <v>36</v>
      </c>
      <c r="D1098" s="29"/>
      <c r="E1098" s="29"/>
      <c r="F1098" s="30">
        <f t="shared" ref="F1098:F1158" si="92">+(E1098+D1098)/C1098</f>
        <v>0</v>
      </c>
      <c r="G1098" s="32"/>
      <c r="H1098" s="32"/>
      <c r="I1098" s="32"/>
      <c r="J1098" s="34">
        <f t="shared" ref="J1098:J1158" si="93">+D1098+E1098-G1098-H1098-I1098</f>
        <v>0</v>
      </c>
      <c r="K1098" s="31">
        <f t="shared" ref="K1098:K1158" si="94">+K1007</f>
        <v>741.2</v>
      </c>
      <c r="L1098" s="24">
        <f t="shared" si="91"/>
        <v>0</v>
      </c>
      <c r="M1098" s="24"/>
      <c r="N1098" s="24">
        <f t="shared" ref="N1098:N1158" si="95">+K1098*I1098</f>
        <v>0</v>
      </c>
    </row>
    <row r="1099" spans="1:14" x14ac:dyDescent="0.3">
      <c r="A1099" s="16" t="s">
        <v>39</v>
      </c>
      <c r="B1099" s="17" t="s">
        <v>40</v>
      </c>
      <c r="C1099" s="17">
        <v>18</v>
      </c>
      <c r="D1099" s="29"/>
      <c r="E1099" s="29"/>
      <c r="F1099" s="30">
        <f t="shared" si="92"/>
        <v>0</v>
      </c>
      <c r="G1099" s="32"/>
      <c r="H1099" s="32"/>
      <c r="I1099" s="32"/>
      <c r="J1099" s="12">
        <f t="shared" si="93"/>
        <v>0</v>
      </c>
      <c r="K1099" s="31">
        <f t="shared" si="94"/>
        <v>1263.5999999999999</v>
      </c>
      <c r="L1099" s="37">
        <f t="shared" si="91"/>
        <v>0</v>
      </c>
      <c r="M1099" s="37"/>
      <c r="N1099" s="37">
        <f t="shared" si="95"/>
        <v>0</v>
      </c>
    </row>
    <row r="1100" spans="1:14" x14ac:dyDescent="0.3">
      <c r="A1100" s="16" t="s">
        <v>41</v>
      </c>
      <c r="B1100" s="17" t="s">
        <v>42</v>
      </c>
      <c r="C1100" s="17">
        <v>10</v>
      </c>
      <c r="D1100" s="29"/>
      <c r="E1100" s="29"/>
      <c r="F1100" s="30">
        <f t="shared" si="92"/>
        <v>0</v>
      </c>
      <c r="G1100" s="32"/>
      <c r="H1100" s="32"/>
      <c r="I1100" s="32"/>
      <c r="J1100" s="34">
        <f t="shared" si="93"/>
        <v>0</v>
      </c>
      <c r="K1100" s="31">
        <f t="shared" si="94"/>
        <v>2059.1999999999998</v>
      </c>
      <c r="L1100" s="24">
        <f t="shared" si="91"/>
        <v>0</v>
      </c>
      <c r="M1100" s="24"/>
      <c r="N1100" s="24">
        <f t="shared" si="95"/>
        <v>0</v>
      </c>
    </row>
    <row r="1101" spans="1:14" x14ac:dyDescent="0.3">
      <c r="A1101" s="16" t="s">
        <v>43</v>
      </c>
      <c r="B1101" s="17" t="s">
        <v>36</v>
      </c>
      <c r="C1101" s="17">
        <v>72</v>
      </c>
      <c r="D1101" s="29"/>
      <c r="E1101" s="29"/>
      <c r="F1101" s="30">
        <f t="shared" si="92"/>
        <v>0</v>
      </c>
      <c r="G1101" s="32"/>
      <c r="H1101" s="32"/>
      <c r="I1101" s="32"/>
      <c r="J1101" s="34">
        <f t="shared" si="93"/>
        <v>0</v>
      </c>
      <c r="K1101" s="31">
        <f t="shared" si="94"/>
        <v>409.5</v>
      </c>
      <c r="L1101" s="24">
        <f t="shared" si="91"/>
        <v>0</v>
      </c>
      <c r="M1101" s="24"/>
      <c r="N1101" s="24">
        <f t="shared" si="95"/>
        <v>0</v>
      </c>
    </row>
    <row r="1102" spans="1:14" x14ac:dyDescent="0.3">
      <c r="A1102" s="16" t="s">
        <v>44</v>
      </c>
      <c r="B1102" s="17" t="s">
        <v>38</v>
      </c>
      <c r="C1102" s="17">
        <v>36</v>
      </c>
      <c r="D1102" s="29"/>
      <c r="E1102" s="29"/>
      <c r="F1102" s="30">
        <f t="shared" si="92"/>
        <v>0</v>
      </c>
      <c r="G1102" s="32"/>
      <c r="H1102" s="32"/>
      <c r="I1102" s="32"/>
      <c r="J1102" s="34">
        <f t="shared" si="93"/>
        <v>0</v>
      </c>
      <c r="K1102" s="31">
        <f t="shared" si="94"/>
        <v>803.79</v>
      </c>
      <c r="L1102" s="24">
        <f t="shared" si="91"/>
        <v>0</v>
      </c>
      <c r="M1102" s="24"/>
      <c r="N1102" s="24">
        <f t="shared" si="95"/>
        <v>0</v>
      </c>
    </row>
    <row r="1103" spans="1:14" x14ac:dyDescent="0.3">
      <c r="A1103" s="16" t="s">
        <v>45</v>
      </c>
      <c r="B1103" s="17" t="s">
        <v>36</v>
      </c>
      <c r="C1103" s="17">
        <v>72</v>
      </c>
      <c r="D1103" s="29"/>
      <c r="E1103" s="29"/>
      <c r="F1103" s="30">
        <f t="shared" si="92"/>
        <v>0</v>
      </c>
      <c r="G1103" s="32"/>
      <c r="H1103" s="32"/>
      <c r="I1103" s="32"/>
      <c r="J1103" s="34">
        <f t="shared" si="93"/>
        <v>0</v>
      </c>
      <c r="K1103" s="31">
        <f t="shared" si="94"/>
        <v>409.5</v>
      </c>
      <c r="L1103" s="24">
        <f t="shared" si="91"/>
        <v>0</v>
      </c>
      <c r="M1103" s="24"/>
      <c r="N1103" s="24">
        <f t="shared" si="95"/>
        <v>0</v>
      </c>
    </row>
    <row r="1104" spans="1:14" x14ac:dyDescent="0.3">
      <c r="A1104" s="16" t="s">
        <v>46</v>
      </c>
      <c r="B1104" s="17" t="s">
        <v>38</v>
      </c>
      <c r="C1104" s="17">
        <v>36</v>
      </c>
      <c r="D1104" s="29"/>
      <c r="E1104" s="29"/>
      <c r="F1104" s="30">
        <f t="shared" si="92"/>
        <v>0</v>
      </c>
      <c r="G1104" s="32"/>
      <c r="H1104" s="32"/>
      <c r="I1104" s="32"/>
      <c r="J1104" s="34">
        <f t="shared" si="93"/>
        <v>0</v>
      </c>
      <c r="K1104" s="31">
        <f t="shared" si="94"/>
        <v>803.79</v>
      </c>
      <c r="L1104" s="24">
        <f t="shared" si="91"/>
        <v>0</v>
      </c>
      <c r="M1104" s="24"/>
      <c r="N1104" s="24">
        <f t="shared" si="95"/>
        <v>0</v>
      </c>
    </row>
    <row r="1105" spans="1:14" x14ac:dyDescent="0.3">
      <c r="A1105" s="16" t="s">
        <v>47</v>
      </c>
      <c r="B1105" s="17" t="s">
        <v>48</v>
      </c>
      <c r="C1105" s="17">
        <v>8</v>
      </c>
      <c r="D1105" s="29"/>
      <c r="E1105" s="29"/>
      <c r="F1105" s="30">
        <f t="shared" si="92"/>
        <v>0</v>
      </c>
      <c r="G1105" s="32"/>
      <c r="H1105" s="32"/>
      <c r="I1105" s="32"/>
      <c r="J1105" s="34">
        <f t="shared" si="93"/>
        <v>0</v>
      </c>
      <c r="K1105" s="31">
        <f t="shared" si="94"/>
        <v>2767.05</v>
      </c>
      <c r="L1105" s="24">
        <f t="shared" si="91"/>
        <v>0</v>
      </c>
      <c r="M1105" s="24"/>
      <c r="N1105" s="24">
        <f t="shared" si="95"/>
        <v>0</v>
      </c>
    </row>
    <row r="1106" spans="1:14" x14ac:dyDescent="0.3">
      <c r="A1106" s="35" t="s">
        <v>49</v>
      </c>
      <c r="B1106" s="17" t="s">
        <v>50</v>
      </c>
      <c r="C1106" s="38">
        <v>72</v>
      </c>
      <c r="D1106" s="29"/>
      <c r="E1106" s="29"/>
      <c r="F1106" s="30">
        <f t="shared" si="92"/>
        <v>0</v>
      </c>
      <c r="G1106" s="32"/>
      <c r="H1106" s="32"/>
      <c r="I1106" s="32"/>
      <c r="J1106" s="12">
        <f t="shared" si="93"/>
        <v>0</v>
      </c>
      <c r="K1106" s="31">
        <f t="shared" si="94"/>
        <v>444.6</v>
      </c>
      <c r="L1106" s="37">
        <f t="shared" si="91"/>
        <v>0</v>
      </c>
      <c r="M1106" s="37"/>
      <c r="N1106" s="37">
        <f t="shared" si="95"/>
        <v>0</v>
      </c>
    </row>
    <row r="1107" spans="1:14" x14ac:dyDescent="0.3">
      <c r="A1107" s="16" t="s">
        <v>51</v>
      </c>
      <c r="B1107" s="17" t="s">
        <v>52</v>
      </c>
      <c r="C1107" s="17">
        <v>36</v>
      </c>
      <c r="D1107" s="29"/>
      <c r="E1107" s="29"/>
      <c r="F1107" s="30">
        <f t="shared" si="92"/>
        <v>0</v>
      </c>
      <c r="G1107" s="32"/>
      <c r="H1107" s="32"/>
      <c r="I1107" s="32"/>
      <c r="J1107" s="34">
        <f t="shared" si="93"/>
        <v>0</v>
      </c>
      <c r="K1107" s="31">
        <f t="shared" si="94"/>
        <v>868.73</v>
      </c>
      <c r="L1107" s="24">
        <f t="shared" si="91"/>
        <v>0</v>
      </c>
      <c r="M1107" s="24"/>
      <c r="N1107" s="24">
        <f t="shared" si="95"/>
        <v>0</v>
      </c>
    </row>
    <row r="1108" spans="1:14" x14ac:dyDescent="0.3">
      <c r="A1108" s="16" t="s">
        <v>53</v>
      </c>
      <c r="B1108" s="17" t="s">
        <v>48</v>
      </c>
      <c r="C1108" s="17">
        <v>8</v>
      </c>
      <c r="D1108" s="29"/>
      <c r="E1108" s="29"/>
      <c r="F1108" s="30">
        <f t="shared" si="92"/>
        <v>0</v>
      </c>
      <c r="G1108" s="32"/>
      <c r="H1108" s="32"/>
      <c r="I1108" s="32"/>
      <c r="J1108" s="34">
        <f t="shared" si="93"/>
        <v>0</v>
      </c>
      <c r="K1108" s="31">
        <f t="shared" si="94"/>
        <v>2416.0500000000002</v>
      </c>
      <c r="L1108" s="24">
        <f t="shared" si="91"/>
        <v>0</v>
      </c>
      <c r="M1108" s="24"/>
      <c r="N1108" s="24">
        <f t="shared" si="95"/>
        <v>0</v>
      </c>
    </row>
    <row r="1109" spans="1:14" x14ac:dyDescent="0.3">
      <c r="A1109" s="16" t="s">
        <v>54</v>
      </c>
      <c r="B1109" s="17" t="s">
        <v>50</v>
      </c>
      <c r="C1109" s="17">
        <v>72</v>
      </c>
      <c r="D1109" s="29"/>
      <c r="E1109" s="29"/>
      <c r="F1109" s="30">
        <f t="shared" si="92"/>
        <v>0</v>
      </c>
      <c r="G1109" s="32"/>
      <c r="H1109" s="32"/>
      <c r="I1109" s="32"/>
      <c r="J1109" s="34">
        <f t="shared" si="93"/>
        <v>0</v>
      </c>
      <c r="K1109" s="31">
        <f t="shared" si="94"/>
        <v>377.33</v>
      </c>
      <c r="L1109" s="24">
        <f t="shared" si="91"/>
        <v>0</v>
      </c>
      <c r="M1109" s="24"/>
      <c r="N1109" s="24">
        <f t="shared" si="95"/>
        <v>0</v>
      </c>
    </row>
    <row r="1110" spans="1:14" x14ac:dyDescent="0.3">
      <c r="A1110" s="16" t="s">
        <v>55</v>
      </c>
      <c r="B1110" s="17" t="s">
        <v>56</v>
      </c>
      <c r="C1110" s="17">
        <v>15</v>
      </c>
      <c r="D1110" s="44"/>
      <c r="E1110" s="44"/>
      <c r="F1110" s="30">
        <f t="shared" si="92"/>
        <v>0</v>
      </c>
      <c r="G1110" s="11"/>
      <c r="H1110" s="11"/>
      <c r="I1110" s="11"/>
      <c r="J1110" s="12">
        <f t="shared" si="93"/>
        <v>0</v>
      </c>
      <c r="K1110" s="45">
        <f t="shared" si="94"/>
        <v>1158.3</v>
      </c>
      <c r="L1110" s="37">
        <f t="shared" si="91"/>
        <v>0</v>
      </c>
      <c r="M1110" s="37"/>
      <c r="N1110" s="37">
        <f t="shared" si="95"/>
        <v>0</v>
      </c>
    </row>
    <row r="1111" spans="1:14" x14ac:dyDescent="0.3">
      <c r="A1111" s="16" t="s">
        <v>57</v>
      </c>
      <c r="B1111" s="17" t="s">
        <v>50</v>
      </c>
      <c r="C1111" s="17">
        <v>72</v>
      </c>
      <c r="D1111" s="29"/>
      <c r="E1111" s="29"/>
      <c r="F1111" s="30">
        <f t="shared" si="92"/>
        <v>0</v>
      </c>
      <c r="G1111" s="32"/>
      <c r="H1111" s="32"/>
      <c r="I1111" s="32"/>
      <c r="J1111" s="34">
        <f t="shared" si="93"/>
        <v>0</v>
      </c>
      <c r="K1111" s="31">
        <f t="shared" si="94"/>
        <v>424.13</v>
      </c>
      <c r="L1111" s="24">
        <f t="shared" si="91"/>
        <v>0</v>
      </c>
      <c r="M1111" s="24"/>
      <c r="N1111" s="24">
        <f t="shared" si="95"/>
        <v>0</v>
      </c>
    </row>
    <row r="1112" spans="1:14" x14ac:dyDescent="0.3">
      <c r="A1112" s="16" t="s">
        <v>58</v>
      </c>
      <c r="B1112" s="17" t="s">
        <v>59</v>
      </c>
      <c r="C1112" s="17">
        <v>15</v>
      </c>
      <c r="D1112" s="29"/>
      <c r="E1112" s="29"/>
      <c r="F1112" s="30">
        <f t="shared" si="92"/>
        <v>0</v>
      </c>
      <c r="G1112" s="32"/>
      <c r="H1112" s="32"/>
      <c r="I1112" s="32"/>
      <c r="J1112" s="34">
        <f t="shared" si="93"/>
        <v>0</v>
      </c>
      <c r="K1112" s="31">
        <f t="shared" si="94"/>
        <v>1199.25</v>
      </c>
      <c r="L1112" s="24">
        <f t="shared" si="91"/>
        <v>0</v>
      </c>
      <c r="M1112" s="24"/>
      <c r="N1112" s="24">
        <f t="shared" si="95"/>
        <v>0</v>
      </c>
    </row>
    <row r="1113" spans="1:14" x14ac:dyDescent="0.3">
      <c r="A1113" s="16" t="s">
        <v>60</v>
      </c>
      <c r="B1113" s="17" t="s">
        <v>50</v>
      </c>
      <c r="C1113" s="17">
        <v>72</v>
      </c>
      <c r="D1113" s="29"/>
      <c r="E1113" s="29"/>
      <c r="F1113" s="30">
        <f t="shared" si="92"/>
        <v>0</v>
      </c>
      <c r="G1113" s="32"/>
      <c r="H1113" s="32"/>
      <c r="I1113" s="32"/>
      <c r="J1113" s="34">
        <f t="shared" si="93"/>
        <v>0</v>
      </c>
      <c r="K1113" s="31">
        <f t="shared" si="94"/>
        <v>381.13</v>
      </c>
      <c r="L1113" s="24">
        <f t="shared" si="91"/>
        <v>0</v>
      </c>
      <c r="M1113" s="24"/>
      <c r="N1113" s="24">
        <f t="shared" si="95"/>
        <v>0</v>
      </c>
    </row>
    <row r="1114" spans="1:14" x14ac:dyDescent="0.3">
      <c r="A1114" s="16" t="s">
        <v>61</v>
      </c>
      <c r="B1114" s="17" t="s">
        <v>50</v>
      </c>
      <c r="C1114" s="38">
        <v>72</v>
      </c>
      <c r="D1114" s="44"/>
      <c r="E1114" s="44"/>
      <c r="F1114" s="30">
        <f t="shared" si="92"/>
        <v>0</v>
      </c>
      <c r="G1114" s="11"/>
      <c r="H1114" s="11"/>
      <c r="I1114" s="11"/>
      <c r="J1114" s="12">
        <f t="shared" si="93"/>
        <v>0</v>
      </c>
      <c r="K1114" s="31">
        <f t="shared" si="94"/>
        <v>424.13</v>
      </c>
      <c r="L1114" s="37">
        <f t="shared" si="91"/>
        <v>0</v>
      </c>
      <c r="M1114" s="37"/>
      <c r="N1114" s="37">
        <f t="shared" si="95"/>
        <v>0</v>
      </c>
    </row>
    <row r="1115" spans="1:14" x14ac:dyDescent="0.3">
      <c r="A1115" s="35" t="s">
        <v>62</v>
      </c>
      <c r="B1115" s="17" t="s">
        <v>50</v>
      </c>
      <c r="C1115" s="38">
        <v>72</v>
      </c>
      <c r="D1115" s="44"/>
      <c r="E1115" s="44"/>
      <c r="F1115" s="30">
        <f t="shared" si="92"/>
        <v>0</v>
      </c>
      <c r="G1115" s="11"/>
      <c r="H1115" s="11"/>
      <c r="I1115" s="11"/>
      <c r="J1115" s="12">
        <f t="shared" si="93"/>
        <v>0</v>
      </c>
      <c r="K1115" s="31">
        <f t="shared" si="94"/>
        <v>330.23</v>
      </c>
      <c r="L1115" s="37">
        <f t="shared" si="91"/>
        <v>0</v>
      </c>
      <c r="M1115" s="37"/>
      <c r="N1115" s="37">
        <f t="shared" si="95"/>
        <v>0</v>
      </c>
    </row>
    <row r="1116" spans="1:14" x14ac:dyDescent="0.3">
      <c r="A1116" s="35" t="s">
        <v>63</v>
      </c>
      <c r="B1116" s="17" t="s">
        <v>50</v>
      </c>
      <c r="C1116" s="38">
        <v>72</v>
      </c>
      <c r="D1116" s="44"/>
      <c r="E1116" s="44"/>
      <c r="F1116" s="30">
        <f t="shared" si="92"/>
        <v>0</v>
      </c>
      <c r="G1116" s="11"/>
      <c r="H1116" s="11"/>
      <c r="I1116" s="11"/>
      <c r="J1116" s="12">
        <f t="shared" si="93"/>
        <v>0</v>
      </c>
      <c r="K1116" s="31">
        <f t="shared" si="94"/>
        <v>424.13</v>
      </c>
      <c r="L1116" s="37">
        <f t="shared" si="91"/>
        <v>0</v>
      </c>
      <c r="M1116" s="37"/>
      <c r="N1116" s="37">
        <f t="shared" si="95"/>
        <v>0</v>
      </c>
    </row>
    <row r="1117" spans="1:14" x14ac:dyDescent="0.3">
      <c r="A1117" s="35" t="s">
        <v>64</v>
      </c>
      <c r="B1117" s="17" t="s">
        <v>65</v>
      </c>
      <c r="C1117" s="38">
        <v>72</v>
      </c>
      <c r="D1117" s="44"/>
      <c r="E1117" s="44"/>
      <c r="F1117" s="30">
        <f t="shared" si="92"/>
        <v>0</v>
      </c>
      <c r="G1117" s="11"/>
      <c r="H1117" s="11"/>
      <c r="I1117" s="11"/>
      <c r="J1117" s="12">
        <f t="shared" si="93"/>
        <v>0</v>
      </c>
      <c r="K1117" s="31">
        <f t="shared" si="94"/>
        <v>389.61</v>
      </c>
      <c r="L1117" s="37">
        <f t="shared" si="91"/>
        <v>0</v>
      </c>
      <c r="M1117" s="37"/>
      <c r="N1117" s="37">
        <f t="shared" si="95"/>
        <v>0</v>
      </c>
    </row>
    <row r="1118" spans="1:14" x14ac:dyDescent="0.3">
      <c r="A1118" s="35" t="s">
        <v>66</v>
      </c>
      <c r="B1118" s="17" t="s">
        <v>65</v>
      </c>
      <c r="C1118" s="38">
        <v>72</v>
      </c>
      <c r="D1118" s="44"/>
      <c r="E1118" s="44"/>
      <c r="F1118" s="30">
        <f t="shared" si="92"/>
        <v>0</v>
      </c>
      <c r="G1118" s="11"/>
      <c r="H1118" s="11"/>
      <c r="I1118" s="11"/>
      <c r="J1118" s="12">
        <f t="shared" si="93"/>
        <v>0</v>
      </c>
      <c r="K1118" s="31">
        <f t="shared" si="94"/>
        <v>389.61</v>
      </c>
      <c r="L1118" s="37">
        <f t="shared" si="91"/>
        <v>0</v>
      </c>
      <c r="M1118" s="37"/>
      <c r="N1118" s="37">
        <f t="shared" si="95"/>
        <v>0</v>
      </c>
    </row>
    <row r="1119" spans="1:14" x14ac:dyDescent="0.3">
      <c r="A1119" s="47" t="s">
        <v>67</v>
      </c>
      <c r="B1119" s="48" t="s">
        <v>59</v>
      </c>
      <c r="C1119" s="49">
        <v>25</v>
      </c>
      <c r="D1119" s="44"/>
      <c r="E1119" s="44"/>
      <c r="F1119" s="30">
        <f t="shared" si="92"/>
        <v>0</v>
      </c>
      <c r="G1119" s="11"/>
      <c r="H1119" s="11"/>
      <c r="I1119" s="11"/>
      <c r="J1119" s="12">
        <f t="shared" si="93"/>
        <v>0</v>
      </c>
      <c r="K1119" s="31">
        <f t="shared" si="94"/>
        <v>169.65</v>
      </c>
      <c r="L1119" s="37">
        <f t="shared" si="91"/>
        <v>0</v>
      </c>
      <c r="M1119" s="37"/>
      <c r="N1119" s="37">
        <f t="shared" si="95"/>
        <v>0</v>
      </c>
    </row>
    <row r="1120" spans="1:14" x14ac:dyDescent="0.3">
      <c r="A1120" s="47" t="s">
        <v>68</v>
      </c>
      <c r="B1120" s="48" t="s">
        <v>42</v>
      </c>
      <c r="C1120" s="49">
        <v>50</v>
      </c>
      <c r="D1120" s="44"/>
      <c r="E1120" s="44"/>
      <c r="F1120" s="30">
        <f t="shared" si="92"/>
        <v>0</v>
      </c>
      <c r="G1120" s="11"/>
      <c r="H1120" s="11"/>
      <c r="I1120" s="11"/>
      <c r="J1120" s="12">
        <f t="shared" si="93"/>
        <v>0</v>
      </c>
      <c r="K1120" s="31">
        <f t="shared" si="94"/>
        <v>88.92</v>
      </c>
      <c r="L1120" s="37">
        <f t="shared" si="91"/>
        <v>0</v>
      </c>
      <c r="M1120" s="37"/>
      <c r="N1120" s="37">
        <f t="shared" si="95"/>
        <v>0</v>
      </c>
    </row>
    <row r="1121" spans="1:14" x14ac:dyDescent="0.3">
      <c r="A1121" s="47" t="s">
        <v>69</v>
      </c>
      <c r="B1121" s="48" t="s">
        <v>52</v>
      </c>
      <c r="C1121" s="49">
        <v>12</v>
      </c>
      <c r="D1121" s="44"/>
      <c r="E1121" s="44"/>
      <c r="F1121" s="30">
        <f t="shared" si="92"/>
        <v>0</v>
      </c>
      <c r="G1121" s="11"/>
      <c r="H1121" s="11"/>
      <c r="I1121" s="11"/>
      <c r="J1121" s="12">
        <f t="shared" si="93"/>
        <v>0</v>
      </c>
      <c r="K1121" s="31">
        <f t="shared" si="94"/>
        <v>123.94</v>
      </c>
      <c r="L1121" s="37">
        <f t="shared" si="91"/>
        <v>0</v>
      </c>
      <c r="M1121" s="37"/>
      <c r="N1121" s="37">
        <f t="shared" si="95"/>
        <v>0</v>
      </c>
    </row>
    <row r="1122" spans="1:14" ht="19.5" thickBot="1" x14ac:dyDescent="0.35">
      <c r="A1122" s="47" t="s">
        <v>70</v>
      </c>
      <c r="B1122" s="48" t="s">
        <v>50</v>
      </c>
      <c r="C1122" s="49">
        <v>60</v>
      </c>
      <c r="D1122" s="44"/>
      <c r="E1122" s="44"/>
      <c r="F1122" s="30">
        <f t="shared" si="92"/>
        <v>0</v>
      </c>
      <c r="G1122" s="11"/>
      <c r="H1122" s="11"/>
      <c r="I1122" s="11"/>
      <c r="J1122" s="12">
        <f t="shared" si="93"/>
        <v>0</v>
      </c>
      <c r="K1122" s="31">
        <f t="shared" si="94"/>
        <v>67.180000000000007</v>
      </c>
      <c r="L1122" s="37">
        <f t="shared" si="91"/>
        <v>0</v>
      </c>
      <c r="M1122" s="37"/>
      <c r="N1122" s="37">
        <f t="shared" si="95"/>
        <v>0</v>
      </c>
    </row>
    <row r="1123" spans="1:14" ht="19.5" thickBot="1" x14ac:dyDescent="0.35">
      <c r="A1123" s="56" t="s">
        <v>71</v>
      </c>
      <c r="B1123" s="57" t="s">
        <v>50</v>
      </c>
      <c r="C1123" s="58">
        <v>60</v>
      </c>
      <c r="D1123" s="44"/>
      <c r="E1123" s="44"/>
      <c r="F1123" s="30">
        <f t="shared" si="92"/>
        <v>0</v>
      </c>
      <c r="G1123" s="11"/>
      <c r="H1123" s="11"/>
      <c r="I1123" s="11"/>
      <c r="J1123" s="12">
        <f t="shared" si="93"/>
        <v>0</v>
      </c>
      <c r="K1123" s="31">
        <f t="shared" si="94"/>
        <v>67.180000000000007</v>
      </c>
      <c r="L1123" s="37">
        <f t="shared" si="91"/>
        <v>0</v>
      </c>
      <c r="M1123" s="37"/>
      <c r="N1123" s="37">
        <f t="shared" si="95"/>
        <v>0</v>
      </c>
    </row>
    <row r="1124" spans="1:14" ht="19.5" thickBot="1" x14ac:dyDescent="0.35">
      <c r="A1124" s="56" t="s">
        <v>72</v>
      </c>
      <c r="B1124" s="57" t="s">
        <v>50</v>
      </c>
      <c r="C1124" s="58">
        <v>60</v>
      </c>
      <c r="D1124" s="44"/>
      <c r="E1124" s="44"/>
      <c r="F1124" s="30">
        <f t="shared" si="92"/>
        <v>0</v>
      </c>
      <c r="G1124" s="11"/>
      <c r="H1124" s="11"/>
      <c r="I1124" s="11"/>
      <c r="J1124" s="12">
        <f t="shared" si="93"/>
        <v>0</v>
      </c>
      <c r="K1124" s="31">
        <f t="shared" si="94"/>
        <v>67.180000000000007</v>
      </c>
      <c r="L1124" s="37">
        <f t="shared" si="91"/>
        <v>0</v>
      </c>
      <c r="M1124" s="37"/>
      <c r="N1124" s="37">
        <f t="shared" si="95"/>
        <v>0</v>
      </c>
    </row>
    <row r="1125" spans="1:14" ht="19.5" thickBot="1" x14ac:dyDescent="0.35">
      <c r="A1125" s="56" t="s">
        <v>73</v>
      </c>
      <c r="B1125" s="57" t="s">
        <v>74</v>
      </c>
      <c r="C1125" s="58">
        <v>150</v>
      </c>
      <c r="D1125" s="44"/>
      <c r="E1125" s="44"/>
      <c r="F1125" s="30">
        <f t="shared" si="92"/>
        <v>0</v>
      </c>
      <c r="G1125" s="11"/>
      <c r="H1125" s="11"/>
      <c r="I1125" s="11"/>
      <c r="J1125" s="12">
        <f t="shared" si="93"/>
        <v>0</v>
      </c>
      <c r="K1125" s="31">
        <f t="shared" si="94"/>
        <v>21.06</v>
      </c>
      <c r="L1125" s="37">
        <f t="shared" si="91"/>
        <v>0</v>
      </c>
      <c r="M1125" s="37"/>
      <c r="N1125" s="37">
        <f t="shared" si="95"/>
        <v>0</v>
      </c>
    </row>
    <row r="1126" spans="1:14" ht="19.5" thickBot="1" x14ac:dyDescent="0.35">
      <c r="A1126" s="66" t="s">
        <v>75</v>
      </c>
      <c r="B1126" s="67" t="s">
        <v>76</v>
      </c>
      <c r="C1126" s="68">
        <v>120</v>
      </c>
      <c r="D1126" s="44"/>
      <c r="E1126" s="44"/>
      <c r="F1126" s="30">
        <f t="shared" si="92"/>
        <v>0</v>
      </c>
      <c r="G1126" s="11"/>
      <c r="H1126" s="11"/>
      <c r="I1126" s="11"/>
      <c r="J1126" s="12">
        <f t="shared" si="93"/>
        <v>0</v>
      </c>
      <c r="K1126" s="31">
        <f t="shared" si="94"/>
        <v>78.98</v>
      </c>
      <c r="L1126" s="37">
        <f t="shared" si="91"/>
        <v>0</v>
      </c>
      <c r="M1126" s="37"/>
      <c r="N1126" s="37">
        <f t="shared" si="95"/>
        <v>0</v>
      </c>
    </row>
    <row r="1127" spans="1:14" ht="19.5" thickBot="1" x14ac:dyDescent="0.35">
      <c r="A1127" s="66" t="s">
        <v>77</v>
      </c>
      <c r="B1127" s="67" t="s">
        <v>78</v>
      </c>
      <c r="C1127" s="68">
        <v>60</v>
      </c>
      <c r="D1127" s="44"/>
      <c r="E1127" s="44"/>
      <c r="F1127" s="30">
        <f t="shared" si="92"/>
        <v>0</v>
      </c>
      <c r="G1127" s="11"/>
      <c r="H1127" s="11"/>
      <c r="I1127" s="11"/>
      <c r="J1127" s="12">
        <f t="shared" si="93"/>
        <v>0</v>
      </c>
      <c r="K1127" s="31">
        <f t="shared" si="94"/>
        <v>154.44</v>
      </c>
      <c r="L1127" s="37">
        <f t="shared" si="91"/>
        <v>0</v>
      </c>
      <c r="M1127" s="37"/>
      <c r="N1127" s="37">
        <f t="shared" si="95"/>
        <v>0</v>
      </c>
    </row>
    <row r="1128" spans="1:14" ht="19.5" thickBot="1" x14ac:dyDescent="0.35">
      <c r="A1128" s="66" t="s">
        <v>79</v>
      </c>
      <c r="B1128" s="67" t="s">
        <v>50</v>
      </c>
      <c r="C1128" s="68">
        <v>30</v>
      </c>
      <c r="D1128" s="44"/>
      <c r="E1128" s="44"/>
      <c r="F1128" s="30">
        <f t="shared" si="92"/>
        <v>0</v>
      </c>
      <c r="G1128" s="11"/>
      <c r="H1128" s="11"/>
      <c r="I1128" s="11"/>
      <c r="J1128" s="12">
        <f t="shared" si="93"/>
        <v>0</v>
      </c>
      <c r="K1128" s="31">
        <f t="shared" si="94"/>
        <v>274.95</v>
      </c>
      <c r="L1128" s="37">
        <f t="shared" si="91"/>
        <v>0</v>
      </c>
      <c r="M1128" s="37"/>
      <c r="N1128" s="37">
        <f t="shared" si="95"/>
        <v>0</v>
      </c>
    </row>
    <row r="1129" spans="1:14" ht="19.5" thickBot="1" x14ac:dyDescent="0.35">
      <c r="A1129" s="66" t="s">
        <v>80</v>
      </c>
      <c r="B1129" s="67" t="s">
        <v>59</v>
      </c>
      <c r="C1129" s="68">
        <v>12</v>
      </c>
      <c r="D1129" s="44"/>
      <c r="E1129" s="44"/>
      <c r="F1129" s="30">
        <f t="shared" si="92"/>
        <v>0</v>
      </c>
      <c r="G1129" s="11"/>
      <c r="H1129" s="11"/>
      <c r="I1129" s="11"/>
      <c r="J1129" s="12">
        <f t="shared" si="93"/>
        <v>0</v>
      </c>
      <c r="K1129" s="31">
        <f t="shared" si="94"/>
        <v>1023.75</v>
      </c>
      <c r="L1129" s="37">
        <f t="shared" si="91"/>
        <v>0</v>
      </c>
      <c r="M1129" s="37"/>
      <c r="N1129" s="37">
        <f t="shared" si="95"/>
        <v>0</v>
      </c>
    </row>
    <row r="1130" spans="1:14" ht="19.5" thickBot="1" x14ac:dyDescent="0.35">
      <c r="A1130" s="76" t="s">
        <v>81</v>
      </c>
      <c r="B1130" s="77" t="s">
        <v>82</v>
      </c>
      <c r="C1130" s="78">
        <v>18</v>
      </c>
      <c r="D1130" s="44"/>
      <c r="E1130" s="44"/>
      <c r="F1130" s="30">
        <f t="shared" si="92"/>
        <v>0</v>
      </c>
      <c r="G1130" s="11"/>
      <c r="H1130" s="11"/>
      <c r="I1130" s="11"/>
      <c r="J1130" s="12">
        <f t="shared" si="93"/>
        <v>0</v>
      </c>
      <c r="K1130" s="31">
        <f t="shared" si="94"/>
        <v>558.67999999999995</v>
      </c>
      <c r="L1130" s="37">
        <f t="shared" si="91"/>
        <v>0</v>
      </c>
      <c r="M1130" s="37"/>
      <c r="N1130" s="37">
        <f t="shared" si="95"/>
        <v>0</v>
      </c>
    </row>
    <row r="1131" spans="1:14" ht="19.5" thickBot="1" x14ac:dyDescent="0.35">
      <c r="A1131" s="76" t="s">
        <v>83</v>
      </c>
      <c r="B1131" s="77" t="s">
        <v>59</v>
      </c>
      <c r="C1131" s="78">
        <v>12</v>
      </c>
      <c r="D1131" s="44"/>
      <c r="E1131" s="44"/>
      <c r="F1131" s="30">
        <f t="shared" si="92"/>
        <v>0</v>
      </c>
      <c r="G1131" s="11"/>
      <c r="H1131" s="11"/>
      <c r="I1131" s="11"/>
      <c r="J1131" s="12">
        <f t="shared" si="93"/>
        <v>0</v>
      </c>
      <c r="K1131" s="31">
        <f t="shared" si="94"/>
        <v>1092.2</v>
      </c>
      <c r="L1131" s="37">
        <f t="shared" si="91"/>
        <v>0</v>
      </c>
      <c r="M1131" s="37"/>
      <c r="N1131" s="37">
        <f t="shared" si="95"/>
        <v>0</v>
      </c>
    </row>
    <row r="1132" spans="1:14" ht="19.5" thickBot="1" x14ac:dyDescent="0.35">
      <c r="A1132" s="76" t="s">
        <v>84</v>
      </c>
      <c r="B1132" s="77" t="s">
        <v>85</v>
      </c>
      <c r="C1132" s="78">
        <v>4</v>
      </c>
      <c r="D1132" s="44"/>
      <c r="E1132" s="44"/>
      <c r="F1132" s="30">
        <f t="shared" si="92"/>
        <v>0</v>
      </c>
      <c r="G1132" s="11"/>
      <c r="H1132" s="11"/>
      <c r="I1132" s="11"/>
      <c r="J1132" s="12">
        <f t="shared" si="93"/>
        <v>0</v>
      </c>
      <c r="K1132" s="31">
        <f t="shared" si="94"/>
        <v>2670.53</v>
      </c>
      <c r="L1132" s="37">
        <f t="shared" si="91"/>
        <v>0</v>
      </c>
      <c r="M1132" s="37"/>
      <c r="N1132" s="37">
        <f t="shared" si="95"/>
        <v>0</v>
      </c>
    </row>
    <row r="1133" spans="1:14" ht="19.5" thickBot="1" x14ac:dyDescent="0.35">
      <c r="A1133" s="86" t="s">
        <v>86</v>
      </c>
      <c r="B1133" s="87" t="s">
        <v>87</v>
      </c>
      <c r="C1133" s="88">
        <v>48</v>
      </c>
      <c r="D1133" s="44"/>
      <c r="E1133" s="44"/>
      <c r="F1133" s="30">
        <f t="shared" si="92"/>
        <v>0</v>
      </c>
      <c r="G1133" s="11"/>
      <c r="H1133" s="11"/>
      <c r="I1133" s="11"/>
      <c r="J1133" s="12">
        <f t="shared" si="93"/>
        <v>0</v>
      </c>
      <c r="K1133" s="31">
        <f t="shared" si="94"/>
        <v>46.8</v>
      </c>
      <c r="L1133" s="37">
        <f t="shared" si="91"/>
        <v>0</v>
      </c>
      <c r="M1133" s="37"/>
      <c r="N1133" s="37">
        <f t="shared" si="95"/>
        <v>0</v>
      </c>
    </row>
    <row r="1134" spans="1:14" ht="19.5" thickBot="1" x14ac:dyDescent="0.35">
      <c r="A1134" s="86" t="s">
        <v>88</v>
      </c>
      <c r="B1134" s="87" t="s">
        <v>87</v>
      </c>
      <c r="C1134" s="88">
        <v>48</v>
      </c>
      <c r="D1134" s="44"/>
      <c r="E1134" s="44"/>
      <c r="F1134" s="30">
        <f t="shared" si="92"/>
        <v>0</v>
      </c>
      <c r="G1134" s="11"/>
      <c r="H1134" s="11"/>
      <c r="I1134" s="11"/>
      <c r="J1134" s="12">
        <f t="shared" si="93"/>
        <v>0</v>
      </c>
      <c r="K1134" s="31">
        <f t="shared" si="94"/>
        <v>46.8</v>
      </c>
      <c r="L1134" s="37">
        <f t="shared" si="91"/>
        <v>0</v>
      </c>
      <c r="M1134" s="37"/>
      <c r="N1134" s="37">
        <f t="shared" si="95"/>
        <v>0</v>
      </c>
    </row>
    <row r="1135" spans="1:14" x14ac:dyDescent="0.3">
      <c r="A1135" s="96" t="s">
        <v>89</v>
      </c>
      <c r="B1135" s="97">
        <v>25</v>
      </c>
      <c r="C1135" s="97">
        <v>25</v>
      </c>
      <c r="D1135" s="44"/>
      <c r="E1135" s="44"/>
      <c r="F1135" s="30">
        <f t="shared" si="92"/>
        <v>0</v>
      </c>
      <c r="G1135" s="11"/>
      <c r="H1135" s="11"/>
      <c r="I1135" s="11"/>
      <c r="J1135" s="12">
        <f t="shared" si="93"/>
        <v>0</v>
      </c>
      <c r="K1135" s="31">
        <f t="shared" si="94"/>
        <v>111.25</v>
      </c>
      <c r="L1135" s="37">
        <f t="shared" si="91"/>
        <v>0</v>
      </c>
      <c r="M1135" s="37"/>
      <c r="N1135" s="37">
        <f t="shared" si="95"/>
        <v>0</v>
      </c>
    </row>
    <row r="1136" spans="1:14" x14ac:dyDescent="0.3">
      <c r="A1136" s="105" t="s">
        <v>90</v>
      </c>
      <c r="B1136" s="106">
        <v>10</v>
      </c>
      <c r="C1136" s="106">
        <v>10</v>
      </c>
      <c r="D1136" s="44"/>
      <c r="E1136" s="44"/>
      <c r="F1136" s="30">
        <f t="shared" si="92"/>
        <v>0</v>
      </c>
      <c r="G1136" s="11"/>
      <c r="H1136" s="11"/>
      <c r="I1136" s="11"/>
      <c r="J1136" s="12">
        <f t="shared" si="93"/>
        <v>0</v>
      </c>
      <c r="K1136" s="31">
        <f t="shared" si="94"/>
        <v>1760</v>
      </c>
      <c r="L1136" s="37">
        <f t="shared" si="91"/>
        <v>0</v>
      </c>
      <c r="M1136" s="37"/>
      <c r="N1136" s="37">
        <f t="shared" si="95"/>
        <v>0</v>
      </c>
    </row>
    <row r="1137" spans="1:14" x14ac:dyDescent="0.3">
      <c r="A1137" s="105" t="s">
        <v>91</v>
      </c>
      <c r="B1137" s="106">
        <v>8</v>
      </c>
      <c r="C1137" s="106">
        <v>8</v>
      </c>
      <c r="D1137" s="44"/>
      <c r="E1137" s="44"/>
      <c r="F1137" s="30">
        <f t="shared" si="92"/>
        <v>0</v>
      </c>
      <c r="G1137" s="11"/>
      <c r="H1137" s="11"/>
      <c r="I1137" s="11"/>
      <c r="J1137" s="12">
        <f t="shared" si="93"/>
        <v>0</v>
      </c>
      <c r="K1137" s="31">
        <f t="shared" si="94"/>
        <v>2365</v>
      </c>
      <c r="L1137" s="37">
        <f t="shared" si="91"/>
        <v>0</v>
      </c>
      <c r="M1137" s="37"/>
      <c r="N1137" s="37">
        <f t="shared" si="95"/>
        <v>0</v>
      </c>
    </row>
    <row r="1138" spans="1:14" x14ac:dyDescent="0.3">
      <c r="A1138" s="105" t="s">
        <v>92</v>
      </c>
      <c r="B1138" s="106">
        <v>8</v>
      </c>
      <c r="C1138" s="106">
        <v>8</v>
      </c>
      <c r="D1138" s="44"/>
      <c r="E1138" s="44"/>
      <c r="F1138" s="30">
        <f t="shared" si="92"/>
        <v>0</v>
      </c>
      <c r="G1138" s="11"/>
      <c r="H1138" s="11"/>
      <c r="I1138" s="11"/>
      <c r="J1138" s="12">
        <f t="shared" si="93"/>
        <v>0</v>
      </c>
      <c r="K1138" s="31">
        <f t="shared" si="94"/>
        <v>2065</v>
      </c>
      <c r="L1138" s="37">
        <f t="shared" si="91"/>
        <v>0</v>
      </c>
      <c r="M1138" s="37"/>
      <c r="N1138" s="37">
        <f t="shared" si="95"/>
        <v>0</v>
      </c>
    </row>
    <row r="1139" spans="1:14" x14ac:dyDescent="0.3">
      <c r="A1139" s="105" t="s">
        <v>93</v>
      </c>
      <c r="B1139" s="106">
        <v>15</v>
      </c>
      <c r="C1139" s="106">
        <v>15</v>
      </c>
      <c r="D1139" s="44"/>
      <c r="E1139" s="44"/>
      <c r="F1139" s="30">
        <f t="shared" si="92"/>
        <v>0</v>
      </c>
      <c r="G1139" s="11"/>
      <c r="H1139" s="11"/>
      <c r="I1139" s="11"/>
      <c r="J1139" s="12">
        <f t="shared" si="93"/>
        <v>0</v>
      </c>
      <c r="K1139" s="31">
        <f t="shared" si="94"/>
        <v>990</v>
      </c>
      <c r="L1139" s="37">
        <f t="shared" si="91"/>
        <v>0</v>
      </c>
      <c r="M1139" s="37"/>
      <c r="N1139" s="37">
        <f t="shared" si="95"/>
        <v>0</v>
      </c>
    </row>
    <row r="1140" spans="1:14" x14ac:dyDescent="0.3">
      <c r="A1140" s="105" t="s">
        <v>94</v>
      </c>
      <c r="B1140" s="106">
        <v>15</v>
      </c>
      <c r="C1140" s="106">
        <v>15</v>
      </c>
      <c r="D1140" s="44"/>
      <c r="E1140" s="44"/>
      <c r="F1140" s="30">
        <f t="shared" si="92"/>
        <v>0</v>
      </c>
      <c r="G1140" s="11"/>
      <c r="H1140" s="11"/>
      <c r="I1140" s="11"/>
      <c r="J1140" s="12">
        <f t="shared" si="93"/>
        <v>0</v>
      </c>
      <c r="K1140" s="31">
        <f t="shared" si="94"/>
        <v>1025</v>
      </c>
      <c r="L1140" s="37">
        <f t="shared" si="91"/>
        <v>0</v>
      </c>
      <c r="M1140" s="37"/>
      <c r="N1140" s="37">
        <f t="shared" si="95"/>
        <v>0</v>
      </c>
    </row>
    <row r="1141" spans="1:14" x14ac:dyDescent="0.3">
      <c r="A1141" s="105" t="s">
        <v>95</v>
      </c>
      <c r="B1141" s="106">
        <v>10</v>
      </c>
      <c r="C1141" s="106">
        <v>10</v>
      </c>
      <c r="D1141" s="44"/>
      <c r="E1141" s="44"/>
      <c r="F1141" s="30">
        <f t="shared" si="92"/>
        <v>0</v>
      </c>
      <c r="G1141" s="11"/>
      <c r="H1141" s="11"/>
      <c r="I1141" s="11"/>
      <c r="J1141" s="12">
        <f t="shared" si="93"/>
        <v>0</v>
      </c>
      <c r="K1141" s="31">
        <f t="shared" si="94"/>
        <v>1620</v>
      </c>
      <c r="L1141" s="37">
        <f t="shared" si="91"/>
        <v>0</v>
      </c>
      <c r="M1141" s="37"/>
      <c r="N1141" s="37">
        <f t="shared" si="95"/>
        <v>0</v>
      </c>
    </row>
    <row r="1142" spans="1:14" x14ac:dyDescent="0.3">
      <c r="A1142" s="105" t="s">
        <v>96</v>
      </c>
      <c r="B1142" s="106">
        <v>8</v>
      </c>
      <c r="C1142" s="106">
        <v>8</v>
      </c>
      <c r="D1142" s="44"/>
      <c r="E1142" s="44"/>
      <c r="F1142" s="30">
        <f t="shared" si="92"/>
        <v>0</v>
      </c>
      <c r="G1142" s="11"/>
      <c r="H1142" s="11"/>
      <c r="I1142" s="11"/>
      <c r="J1142" s="12">
        <f t="shared" si="93"/>
        <v>0</v>
      </c>
      <c r="K1142" s="31">
        <f t="shared" si="94"/>
        <v>2130</v>
      </c>
      <c r="L1142" s="37">
        <f t="shared" si="91"/>
        <v>0</v>
      </c>
      <c r="M1142" s="37"/>
      <c r="N1142" s="37">
        <f t="shared" si="95"/>
        <v>0</v>
      </c>
    </row>
    <row r="1143" spans="1:14" x14ac:dyDescent="0.3">
      <c r="A1143" s="105" t="s">
        <v>97</v>
      </c>
      <c r="B1143" s="106">
        <v>15</v>
      </c>
      <c r="C1143" s="106">
        <v>15</v>
      </c>
      <c r="D1143" s="44"/>
      <c r="E1143" s="44"/>
      <c r="F1143" s="30">
        <f t="shared" si="92"/>
        <v>0</v>
      </c>
      <c r="G1143" s="11"/>
      <c r="H1143" s="11"/>
      <c r="I1143" s="11"/>
      <c r="J1143" s="12">
        <f t="shared" si="93"/>
        <v>0</v>
      </c>
      <c r="K1143" s="31">
        <f t="shared" si="94"/>
        <v>880</v>
      </c>
      <c r="L1143" s="37">
        <f t="shared" si="91"/>
        <v>0</v>
      </c>
      <c r="M1143" s="37"/>
      <c r="N1143" s="37">
        <f t="shared" si="95"/>
        <v>0</v>
      </c>
    </row>
    <row r="1144" spans="1:14" x14ac:dyDescent="0.3">
      <c r="A1144" s="105" t="s">
        <v>98</v>
      </c>
      <c r="B1144" s="106">
        <v>15</v>
      </c>
      <c r="C1144" s="106">
        <v>15</v>
      </c>
      <c r="D1144" s="44"/>
      <c r="E1144" s="44"/>
      <c r="F1144" s="30">
        <f t="shared" si="92"/>
        <v>0</v>
      </c>
      <c r="G1144" s="11"/>
      <c r="H1144" s="11"/>
      <c r="I1144" s="11"/>
      <c r="J1144" s="12">
        <f t="shared" si="93"/>
        <v>0</v>
      </c>
      <c r="K1144" s="31">
        <f t="shared" si="94"/>
        <v>915</v>
      </c>
      <c r="L1144" s="37">
        <f t="shared" si="91"/>
        <v>0</v>
      </c>
      <c r="M1144" s="37"/>
      <c r="N1144" s="37">
        <f t="shared" si="95"/>
        <v>0</v>
      </c>
    </row>
    <row r="1145" spans="1:14" x14ac:dyDescent="0.3">
      <c r="A1145" s="105" t="s">
        <v>99</v>
      </c>
      <c r="B1145" s="106">
        <v>3</v>
      </c>
      <c r="C1145" s="106">
        <v>3</v>
      </c>
      <c r="D1145" s="44"/>
      <c r="E1145" s="44"/>
      <c r="F1145" s="30">
        <f t="shared" si="92"/>
        <v>0</v>
      </c>
      <c r="G1145" s="11"/>
      <c r="H1145" s="11"/>
      <c r="I1145" s="11"/>
      <c r="J1145" s="12">
        <f t="shared" si="93"/>
        <v>0</v>
      </c>
      <c r="K1145" s="31">
        <f t="shared" si="94"/>
        <v>1970</v>
      </c>
      <c r="L1145" s="37">
        <f t="shared" si="91"/>
        <v>0</v>
      </c>
      <c r="M1145" s="37"/>
      <c r="N1145" s="37">
        <f t="shared" si="95"/>
        <v>0</v>
      </c>
    </row>
    <row r="1146" spans="1:14" x14ac:dyDescent="0.3">
      <c r="A1146" s="105" t="s">
        <v>100</v>
      </c>
      <c r="B1146" s="106">
        <v>3</v>
      </c>
      <c r="C1146" s="106">
        <v>3</v>
      </c>
      <c r="D1146" s="44"/>
      <c r="E1146" s="44"/>
      <c r="F1146" s="30">
        <f t="shared" si="92"/>
        <v>0</v>
      </c>
      <c r="G1146" s="11"/>
      <c r="H1146" s="11"/>
      <c r="I1146" s="11"/>
      <c r="J1146" s="12">
        <f t="shared" si="93"/>
        <v>0</v>
      </c>
      <c r="K1146" s="31">
        <f t="shared" si="94"/>
        <v>2035</v>
      </c>
      <c r="L1146" s="37">
        <f t="shared" si="91"/>
        <v>0</v>
      </c>
      <c r="M1146" s="37"/>
      <c r="N1146" s="37">
        <f t="shared" si="95"/>
        <v>0</v>
      </c>
    </row>
    <row r="1147" spans="1:14" x14ac:dyDescent="0.3">
      <c r="A1147" s="105" t="s">
        <v>101</v>
      </c>
      <c r="B1147" s="106">
        <v>8</v>
      </c>
      <c r="C1147" s="106">
        <v>8</v>
      </c>
      <c r="D1147" s="44"/>
      <c r="E1147" s="44"/>
      <c r="F1147" s="30">
        <f t="shared" si="92"/>
        <v>0</v>
      </c>
      <c r="G1147" s="11"/>
      <c r="H1147" s="11"/>
      <c r="I1147" s="11"/>
      <c r="J1147" s="12">
        <f t="shared" si="93"/>
        <v>0</v>
      </c>
      <c r="K1147" s="31">
        <f t="shared" si="94"/>
        <v>2120</v>
      </c>
      <c r="L1147" s="37">
        <f t="shared" si="91"/>
        <v>0</v>
      </c>
      <c r="M1147" s="37"/>
      <c r="N1147" s="37">
        <f t="shared" si="95"/>
        <v>0</v>
      </c>
    </row>
    <row r="1148" spans="1:14" x14ac:dyDescent="0.3">
      <c r="A1148" s="105" t="s">
        <v>102</v>
      </c>
      <c r="B1148" s="106">
        <v>10</v>
      </c>
      <c r="C1148" s="106">
        <v>10</v>
      </c>
      <c r="D1148" s="44"/>
      <c r="E1148" s="44"/>
      <c r="F1148" s="30">
        <f t="shared" si="92"/>
        <v>0</v>
      </c>
      <c r="G1148" s="11"/>
      <c r="H1148" s="11"/>
      <c r="I1148" s="11"/>
      <c r="J1148" s="12">
        <f t="shared" si="93"/>
        <v>0</v>
      </c>
      <c r="K1148" s="31">
        <f t="shared" si="94"/>
        <v>1980</v>
      </c>
      <c r="L1148" s="37">
        <f t="shared" si="91"/>
        <v>0</v>
      </c>
      <c r="M1148" s="37"/>
      <c r="N1148" s="37">
        <f t="shared" si="95"/>
        <v>0</v>
      </c>
    </row>
    <row r="1149" spans="1:14" x14ac:dyDescent="0.3">
      <c r="A1149" s="105" t="s">
        <v>103</v>
      </c>
      <c r="B1149" s="106">
        <v>12</v>
      </c>
      <c r="C1149" s="106">
        <v>12</v>
      </c>
      <c r="D1149" s="44"/>
      <c r="E1149" s="44"/>
      <c r="F1149" s="30">
        <f t="shared" si="92"/>
        <v>0</v>
      </c>
      <c r="G1149" s="11"/>
      <c r="H1149" s="11"/>
      <c r="I1149" s="11"/>
      <c r="J1149" s="12">
        <f t="shared" si="93"/>
        <v>0</v>
      </c>
      <c r="K1149" s="31">
        <f t="shared" si="94"/>
        <v>875</v>
      </c>
      <c r="L1149" s="37">
        <f t="shared" si="91"/>
        <v>0</v>
      </c>
      <c r="M1149" s="37"/>
      <c r="N1149" s="37">
        <f t="shared" si="95"/>
        <v>0</v>
      </c>
    </row>
    <row r="1150" spans="1:14" ht="19.5" thickBot="1" x14ac:dyDescent="0.35">
      <c r="A1150" s="105" t="s">
        <v>104</v>
      </c>
      <c r="B1150" s="106">
        <v>3</v>
      </c>
      <c r="C1150" s="106">
        <v>3</v>
      </c>
      <c r="D1150" s="44"/>
      <c r="E1150" s="44"/>
      <c r="F1150" s="30">
        <f t="shared" si="92"/>
        <v>0</v>
      </c>
      <c r="G1150" s="11"/>
      <c r="H1150" s="11"/>
      <c r="I1150" s="11"/>
      <c r="J1150" s="12">
        <f t="shared" si="93"/>
        <v>0</v>
      </c>
      <c r="K1150" s="31">
        <f t="shared" si="94"/>
        <v>2145</v>
      </c>
      <c r="L1150" s="37">
        <f t="shared" si="91"/>
        <v>0</v>
      </c>
      <c r="M1150" s="37"/>
      <c r="N1150" s="37">
        <f t="shared" si="95"/>
        <v>0</v>
      </c>
    </row>
    <row r="1151" spans="1:14" ht="19.5" thickBot="1" x14ac:dyDescent="0.35">
      <c r="A1151" s="56" t="s">
        <v>105</v>
      </c>
      <c r="B1151" s="57" t="s">
        <v>74</v>
      </c>
      <c r="C1151" s="58">
        <v>150</v>
      </c>
      <c r="D1151" s="44"/>
      <c r="E1151" s="44"/>
      <c r="F1151" s="30">
        <f t="shared" si="92"/>
        <v>0</v>
      </c>
      <c r="G1151" s="11"/>
      <c r="H1151" s="11"/>
      <c r="I1151" s="11"/>
      <c r="J1151" s="12">
        <f t="shared" si="93"/>
        <v>0</v>
      </c>
      <c r="K1151" s="31">
        <f t="shared" si="94"/>
        <v>21.06</v>
      </c>
      <c r="L1151" s="37">
        <f t="shared" si="91"/>
        <v>0</v>
      </c>
      <c r="M1151" s="37"/>
      <c r="N1151" s="37">
        <f t="shared" si="95"/>
        <v>0</v>
      </c>
    </row>
    <row r="1152" spans="1:14" x14ac:dyDescent="0.3">
      <c r="A1152" s="107"/>
      <c r="B1152" s="108"/>
      <c r="C1152" s="108"/>
      <c r="D1152" s="11"/>
      <c r="E1152" s="11"/>
      <c r="F1152" s="30" t="e">
        <f t="shared" si="92"/>
        <v>#DIV/0!</v>
      </c>
      <c r="G1152" s="11"/>
      <c r="H1152" s="11"/>
      <c r="I1152" s="11"/>
      <c r="J1152" s="12">
        <f t="shared" si="93"/>
        <v>0</v>
      </c>
      <c r="K1152" s="31">
        <f t="shared" si="94"/>
        <v>116.5</v>
      </c>
      <c r="L1152" s="37">
        <f t="shared" si="91"/>
        <v>0</v>
      </c>
      <c r="M1152" s="37"/>
      <c r="N1152" s="37">
        <f t="shared" si="95"/>
        <v>0</v>
      </c>
    </row>
    <row r="1153" spans="1:14" x14ac:dyDescent="0.3">
      <c r="A1153" s="107"/>
      <c r="B1153" s="108"/>
      <c r="C1153" s="108"/>
      <c r="D1153" s="11"/>
      <c r="E1153" s="11"/>
      <c r="F1153" s="30" t="e">
        <f t="shared" si="92"/>
        <v>#DIV/0!</v>
      </c>
      <c r="G1153" s="11"/>
      <c r="H1153" s="11"/>
      <c r="I1153" s="11"/>
      <c r="J1153" s="12">
        <f t="shared" si="93"/>
        <v>0</v>
      </c>
      <c r="K1153" s="31">
        <f t="shared" si="94"/>
        <v>0</v>
      </c>
      <c r="L1153" s="37">
        <f t="shared" si="91"/>
        <v>0</v>
      </c>
      <c r="M1153" s="37"/>
      <c r="N1153" s="37">
        <f t="shared" si="95"/>
        <v>0</v>
      </c>
    </row>
    <row r="1154" spans="1:14" x14ac:dyDescent="0.3">
      <c r="A1154" s="107"/>
      <c r="B1154" s="108"/>
      <c r="C1154" s="108"/>
      <c r="D1154" s="11"/>
      <c r="E1154" s="11"/>
      <c r="F1154" s="30" t="e">
        <f t="shared" si="92"/>
        <v>#DIV/0!</v>
      </c>
      <c r="G1154" s="11"/>
      <c r="H1154" s="11"/>
      <c r="I1154" s="11"/>
      <c r="J1154" s="12">
        <f t="shared" si="93"/>
        <v>0</v>
      </c>
      <c r="K1154" s="31">
        <f t="shared" si="94"/>
        <v>23</v>
      </c>
      <c r="L1154" s="37">
        <f t="shared" si="91"/>
        <v>0</v>
      </c>
      <c r="M1154" s="37"/>
      <c r="N1154" s="37">
        <f t="shared" si="95"/>
        <v>0</v>
      </c>
    </row>
    <row r="1155" spans="1:14" x14ac:dyDescent="0.3">
      <c r="A1155" s="107"/>
      <c r="B1155" s="108"/>
      <c r="C1155" s="108"/>
      <c r="D1155" s="11"/>
      <c r="E1155" s="11"/>
      <c r="F1155" s="30" t="e">
        <f t="shared" si="92"/>
        <v>#DIV/0!</v>
      </c>
      <c r="G1155" s="11"/>
      <c r="H1155" s="11"/>
      <c r="I1155" s="11"/>
      <c r="J1155" s="12">
        <f t="shared" si="93"/>
        <v>0</v>
      </c>
      <c r="K1155" s="31">
        <f t="shared" si="94"/>
        <v>0</v>
      </c>
      <c r="L1155" s="37">
        <f t="shared" si="91"/>
        <v>0</v>
      </c>
      <c r="M1155" s="37"/>
      <c r="N1155" s="37">
        <f t="shared" si="95"/>
        <v>0</v>
      </c>
    </row>
    <row r="1156" spans="1:14" x14ac:dyDescent="0.3">
      <c r="A1156" s="11"/>
      <c r="B1156" s="10"/>
      <c r="C1156" s="10"/>
      <c r="D1156" s="11"/>
      <c r="E1156" s="11"/>
      <c r="F1156" s="30" t="e">
        <f t="shared" si="92"/>
        <v>#DIV/0!</v>
      </c>
      <c r="G1156" s="11"/>
      <c r="H1156" s="11"/>
      <c r="I1156" s="11"/>
      <c r="J1156" s="12">
        <f t="shared" si="93"/>
        <v>0</v>
      </c>
      <c r="K1156" s="31">
        <f t="shared" si="94"/>
        <v>0</v>
      </c>
      <c r="L1156" s="37">
        <f t="shared" si="91"/>
        <v>0</v>
      </c>
      <c r="M1156" s="37"/>
      <c r="N1156" s="37">
        <f t="shared" si="95"/>
        <v>0</v>
      </c>
    </row>
    <row r="1157" spans="1:14" x14ac:dyDescent="0.3">
      <c r="A1157" s="11"/>
      <c r="B1157" s="10"/>
      <c r="C1157" s="10"/>
      <c r="D1157" s="11"/>
      <c r="E1157" s="11"/>
      <c r="F1157" s="30" t="e">
        <f t="shared" si="92"/>
        <v>#DIV/0!</v>
      </c>
      <c r="G1157" s="11"/>
      <c r="H1157" s="11"/>
      <c r="I1157" s="11"/>
      <c r="J1157" s="12">
        <f t="shared" si="93"/>
        <v>0</v>
      </c>
      <c r="K1157" s="31">
        <f t="shared" si="94"/>
        <v>0</v>
      </c>
      <c r="L1157" s="37">
        <f t="shared" si="91"/>
        <v>0</v>
      </c>
      <c r="M1157" s="37"/>
      <c r="N1157" s="37">
        <f t="shared" si="95"/>
        <v>0</v>
      </c>
    </row>
    <row r="1158" spans="1:14" x14ac:dyDescent="0.3">
      <c r="A1158" s="11"/>
      <c r="B1158" s="10"/>
      <c r="C1158" s="10"/>
      <c r="D1158" s="11"/>
      <c r="E1158" s="11"/>
      <c r="F1158" s="30" t="e">
        <f t="shared" si="92"/>
        <v>#DIV/0!</v>
      </c>
      <c r="G1158" s="11"/>
      <c r="H1158" s="11"/>
      <c r="I1158" s="11"/>
      <c r="J1158" s="12">
        <f t="shared" si="93"/>
        <v>0</v>
      </c>
      <c r="K1158" s="31">
        <f t="shared" si="94"/>
        <v>0</v>
      </c>
      <c r="L1158" s="37">
        <f t="shared" si="91"/>
        <v>0</v>
      </c>
      <c r="M1158" s="37"/>
      <c r="N1158" s="37">
        <f t="shared" si="95"/>
        <v>0</v>
      </c>
    </row>
    <row r="1159" spans="1:14" x14ac:dyDescent="0.3">
      <c r="A1159" s="11" t="s">
        <v>33</v>
      </c>
      <c r="B1159" s="11"/>
      <c r="C1159" s="13"/>
      <c r="D1159" s="111">
        <f t="shared" ref="D1159:J1159" si="96">SUM(D1097:D1158)</f>
        <v>0</v>
      </c>
      <c r="E1159" s="111">
        <f t="shared" si="96"/>
        <v>0</v>
      </c>
      <c r="F1159" s="111" t="e">
        <f t="shared" si="96"/>
        <v>#DIV/0!</v>
      </c>
      <c r="G1159" s="111">
        <f t="shared" si="96"/>
        <v>0</v>
      </c>
      <c r="H1159" s="111">
        <f t="shared" si="96"/>
        <v>0</v>
      </c>
      <c r="I1159" s="111">
        <f t="shared" si="96"/>
        <v>0</v>
      </c>
      <c r="J1159" s="12">
        <f t="shared" si="96"/>
        <v>0</v>
      </c>
      <c r="K1159" s="111"/>
      <c r="L1159" s="111">
        <f>SUM(L1097:L1158)</f>
        <v>0</v>
      </c>
      <c r="M1159" s="111">
        <f>SUM(M1097:M1158)</f>
        <v>0</v>
      </c>
      <c r="N1159" s="111">
        <f>SUM(N1097:N1158)</f>
        <v>0</v>
      </c>
    </row>
    <row r="1160" spans="1:14" x14ac:dyDescent="0.3">
      <c r="A1160" s="113"/>
      <c r="B1160" s="114"/>
      <c r="C1160" s="115"/>
      <c r="D1160" s="116"/>
      <c r="E1160" s="116"/>
      <c r="F1160" s="7" t="s">
        <v>106</v>
      </c>
      <c r="G1160" s="7" t="s">
        <v>123</v>
      </c>
      <c r="H1160" s="7" t="s">
        <v>124</v>
      </c>
      <c r="I1160" s="7" t="s">
        <v>125</v>
      </c>
      <c r="J1160" s="7" t="s">
        <v>126</v>
      </c>
      <c r="K1160" s="117"/>
      <c r="L1160" s="117"/>
      <c r="M1160" s="7" t="s">
        <v>107</v>
      </c>
      <c r="N1160" s="118"/>
    </row>
    <row r="1161" spans="1:14" ht="31.5" x14ac:dyDescent="0.5">
      <c r="A1161" s="113"/>
      <c r="B1161" s="114"/>
      <c r="C1161" s="115"/>
      <c r="D1161" s="116"/>
      <c r="E1161" s="116"/>
      <c r="F1161" s="121"/>
      <c r="G1161" s="121"/>
      <c r="H1161" s="121"/>
      <c r="I1161" s="121"/>
      <c r="J1161" s="121"/>
      <c r="K1161" s="122"/>
      <c r="L1161" s="121">
        <f>+F1161-G1161-H1161-I1161-J1161</f>
        <v>0</v>
      </c>
      <c r="M1161" s="123"/>
      <c r="N1161" s="124"/>
    </row>
    <row r="1162" spans="1:14" x14ac:dyDescent="0.3">
      <c r="A1162" s="177" t="s">
        <v>109</v>
      </c>
      <c r="B1162" s="178"/>
      <c r="C1162" s="178"/>
      <c r="D1162" s="178"/>
      <c r="E1162" s="178"/>
      <c r="F1162" s="178"/>
      <c r="G1162" s="178"/>
      <c r="H1162" s="178"/>
      <c r="I1162" s="178"/>
      <c r="J1162" s="179"/>
      <c r="K1162" s="125"/>
      <c r="L1162" s="12"/>
      <c r="M1162" s="126"/>
      <c r="N1162" s="127"/>
    </row>
    <row r="1163" spans="1:14" x14ac:dyDescent="0.3">
      <c r="A1163" s="180" t="s">
        <v>110</v>
      </c>
      <c r="B1163" s="181"/>
      <c r="C1163" s="181"/>
      <c r="D1163" s="181"/>
      <c r="E1163" s="181"/>
      <c r="F1163" s="181"/>
      <c r="G1163" s="181"/>
      <c r="H1163" s="181"/>
      <c r="I1163" s="181"/>
      <c r="J1163" s="182"/>
      <c r="K1163" s="129"/>
      <c r="L1163" s="12"/>
      <c r="M1163" s="126"/>
      <c r="N1163" s="127"/>
    </row>
    <row r="1164" spans="1:14" x14ac:dyDescent="0.3">
      <c r="A1164" s="160" t="s">
        <v>111</v>
      </c>
      <c r="B1164" s="161"/>
      <c r="C1164" s="161"/>
      <c r="D1164" s="161"/>
      <c r="E1164" s="161"/>
      <c r="F1164" s="161"/>
      <c r="G1164" s="161"/>
      <c r="H1164" s="161"/>
      <c r="I1164" s="161"/>
      <c r="J1164" s="162"/>
      <c r="K1164" s="130"/>
      <c r="L1164" s="12"/>
      <c r="M1164" s="131" t="e">
        <f>+L1164/L1159%</f>
        <v>#DIV/0!</v>
      </c>
      <c r="N1164" s="127"/>
    </row>
    <row r="1165" spans="1:14" x14ac:dyDescent="0.3">
      <c r="A1165" s="163" t="s">
        <v>112</v>
      </c>
      <c r="B1165" s="164"/>
      <c r="C1165" s="164"/>
      <c r="D1165" s="164"/>
      <c r="E1165" s="164"/>
      <c r="F1165" s="164"/>
      <c r="G1165" s="164"/>
      <c r="H1165" s="164"/>
      <c r="I1165" s="164"/>
      <c r="J1165" s="165"/>
      <c r="K1165" s="132"/>
      <c r="L1165" s="12">
        <f>+E1181</f>
        <v>0</v>
      </c>
      <c r="M1165" s="126"/>
      <c r="N1165" s="127"/>
    </row>
    <row r="1166" spans="1:14" x14ac:dyDescent="0.3">
      <c r="A1166" s="166" t="s">
        <v>113</v>
      </c>
      <c r="B1166" s="167"/>
      <c r="C1166" s="167"/>
      <c r="D1166" s="167"/>
      <c r="E1166" s="167"/>
      <c r="F1166" s="167"/>
      <c r="G1166" s="167"/>
      <c r="H1166" s="167"/>
      <c r="I1166" s="167"/>
      <c r="J1166" s="168"/>
      <c r="K1166" s="134"/>
      <c r="L1166" s="12">
        <f>+M1181</f>
        <v>0</v>
      </c>
      <c r="M1166" s="126"/>
      <c r="N1166" s="127"/>
    </row>
    <row r="1167" spans="1:14" x14ac:dyDescent="0.3">
      <c r="A1167" s="169"/>
      <c r="B1167" s="170"/>
      <c r="C1167" s="170"/>
      <c r="D1167" s="170"/>
      <c r="E1167" s="170"/>
      <c r="F1167" s="170"/>
      <c r="G1167" s="170"/>
      <c r="H1167" s="170"/>
      <c r="I1167" s="170"/>
      <c r="J1167" s="171"/>
      <c r="K1167" s="128"/>
      <c r="L1167" s="126"/>
      <c r="M1167" s="126"/>
      <c r="N1167" s="127"/>
    </row>
    <row r="1168" spans="1:14" x14ac:dyDescent="0.3">
      <c r="A1168" s="169"/>
      <c r="B1168" s="170"/>
      <c r="C1168" s="170"/>
      <c r="D1168" s="170"/>
      <c r="E1168" s="170"/>
      <c r="F1168" s="170"/>
      <c r="G1168" s="170"/>
      <c r="H1168" s="170"/>
      <c r="I1168" s="170"/>
      <c r="J1168" s="171"/>
      <c r="K1168" s="128"/>
      <c r="L1168" s="126"/>
      <c r="M1168" s="126"/>
      <c r="N1168" s="127"/>
    </row>
    <row r="1169" spans="1:14" x14ac:dyDescent="0.3">
      <c r="A1169" s="169" t="s">
        <v>114</v>
      </c>
      <c r="B1169" s="170"/>
      <c r="C1169" s="170"/>
      <c r="D1169" s="170"/>
      <c r="E1169" s="170"/>
      <c r="F1169" s="170"/>
      <c r="G1169" s="170"/>
      <c r="H1169" s="170"/>
      <c r="I1169" s="170"/>
      <c r="J1169" s="171"/>
      <c r="K1169" s="136"/>
      <c r="L1169" s="111">
        <f>+L1159-L1162-L1163-L1164-L1165+L1166-L1167-L1168</f>
        <v>0</v>
      </c>
      <c r="M1169" s="126"/>
      <c r="N1169" s="127"/>
    </row>
    <row r="1170" spans="1:14" ht="19.5" thickBot="1" x14ac:dyDescent="0.35">
      <c r="M1170" s="138">
        <f>+L1170-L1169</f>
        <v>0</v>
      </c>
    </row>
    <row r="1171" spans="1:14" ht="19.5" thickBot="1" x14ac:dyDescent="0.35">
      <c r="A1171" s="157" t="s">
        <v>115</v>
      </c>
      <c r="B1171" s="158"/>
      <c r="C1171" s="158"/>
      <c r="D1171" s="158"/>
      <c r="E1171" s="158"/>
      <c r="F1171" s="159"/>
      <c r="G1171" s="127"/>
      <c r="H1171" s="157" t="s">
        <v>116</v>
      </c>
      <c r="I1171" s="158"/>
      <c r="J1171" s="159"/>
      <c r="K1171" s="157" t="s">
        <v>117</v>
      </c>
      <c r="L1171" s="158"/>
      <c r="M1171" s="159"/>
      <c r="N1171" s="139"/>
    </row>
    <row r="1172" spans="1:14" ht="19.5" thickBot="1" x14ac:dyDescent="0.35">
      <c r="A1172" s="140" t="s">
        <v>118</v>
      </c>
      <c r="B1172" s="157" t="s">
        <v>119</v>
      </c>
      <c r="C1172" s="159"/>
      <c r="D1172" s="140" t="s">
        <v>120</v>
      </c>
      <c r="E1172" s="157" t="s">
        <v>22</v>
      </c>
      <c r="F1172" s="159"/>
      <c r="G1172" s="127"/>
      <c r="H1172" s="157" t="s">
        <v>119</v>
      </c>
      <c r="I1172" s="159"/>
      <c r="J1172" s="140" t="s">
        <v>22</v>
      </c>
      <c r="K1172" s="157" t="s">
        <v>119</v>
      </c>
      <c r="L1172" s="159"/>
      <c r="M1172" s="140" t="s">
        <v>22</v>
      </c>
      <c r="N1172" s="139"/>
    </row>
    <row r="1173" spans="1:14" ht="19.5" thickBot="1" x14ac:dyDescent="0.35">
      <c r="A1173" s="141"/>
      <c r="B1173" s="153"/>
      <c r="C1173" s="154"/>
      <c r="D1173" s="141"/>
      <c r="E1173" s="155"/>
      <c r="F1173" s="156"/>
      <c r="G1173" s="127"/>
      <c r="H1173" s="153"/>
      <c r="I1173" s="154"/>
      <c r="J1173" s="142"/>
      <c r="K1173" s="153"/>
      <c r="L1173" s="154"/>
      <c r="M1173" s="143"/>
      <c r="N1173" s="144"/>
    </row>
    <row r="1174" spans="1:14" ht="19.5" thickBot="1" x14ac:dyDescent="0.35">
      <c r="A1174" s="141"/>
      <c r="B1174" s="153"/>
      <c r="C1174" s="154"/>
      <c r="D1174" s="141"/>
      <c r="E1174" s="155"/>
      <c r="F1174" s="156"/>
      <c r="G1174" s="127"/>
      <c r="H1174" s="153"/>
      <c r="I1174" s="154"/>
      <c r="J1174" s="142"/>
      <c r="K1174" s="153"/>
      <c r="L1174" s="154"/>
      <c r="M1174" s="143"/>
      <c r="N1174" s="144"/>
    </row>
    <row r="1175" spans="1:14" ht="19.5" thickBot="1" x14ac:dyDescent="0.35">
      <c r="A1175" s="141"/>
      <c r="B1175" s="153"/>
      <c r="C1175" s="154"/>
      <c r="D1175" s="141"/>
      <c r="E1175" s="155"/>
      <c r="F1175" s="156"/>
      <c r="G1175" s="127"/>
      <c r="H1175" s="153"/>
      <c r="I1175" s="154"/>
      <c r="J1175" s="142"/>
      <c r="K1175" s="153"/>
      <c r="L1175" s="154"/>
      <c r="M1175" s="143"/>
      <c r="N1175" s="144"/>
    </row>
    <row r="1176" spans="1:14" ht="19.5" thickBot="1" x14ac:dyDescent="0.35">
      <c r="A1176" s="141"/>
      <c r="B1176" s="153"/>
      <c r="C1176" s="154"/>
      <c r="D1176" s="141"/>
      <c r="E1176" s="155"/>
      <c r="F1176" s="156"/>
      <c r="G1176" s="127"/>
      <c r="H1176" s="153"/>
      <c r="I1176" s="154"/>
      <c r="J1176" s="142"/>
      <c r="K1176" s="153"/>
      <c r="L1176" s="154"/>
      <c r="M1176" s="143"/>
      <c r="N1176" s="144"/>
    </row>
    <row r="1177" spans="1:14" ht="19.5" thickBot="1" x14ac:dyDescent="0.35">
      <c r="A1177" s="141"/>
      <c r="B1177" s="153"/>
      <c r="C1177" s="154"/>
      <c r="D1177" s="141"/>
      <c r="E1177" s="155"/>
      <c r="F1177" s="156"/>
      <c r="G1177" s="127"/>
      <c r="H1177" s="153"/>
      <c r="I1177" s="154"/>
      <c r="J1177" s="142"/>
      <c r="K1177" s="153"/>
      <c r="L1177" s="154"/>
      <c r="M1177" s="143"/>
      <c r="N1177" s="144"/>
    </row>
    <row r="1178" spans="1:14" ht="19.5" thickBot="1" x14ac:dyDescent="0.35">
      <c r="A1178" s="141"/>
      <c r="B1178" s="153"/>
      <c r="C1178" s="154"/>
      <c r="D1178" s="141"/>
      <c r="E1178" s="155"/>
      <c r="F1178" s="156"/>
      <c r="G1178" s="127"/>
      <c r="H1178" s="153"/>
      <c r="I1178" s="154"/>
      <c r="J1178" s="142"/>
      <c r="K1178" s="153"/>
      <c r="L1178" s="154"/>
      <c r="M1178" s="143"/>
      <c r="N1178" s="144"/>
    </row>
    <row r="1179" spans="1:14" ht="19.5" thickBot="1" x14ac:dyDescent="0.35">
      <c r="A1179" s="141"/>
      <c r="B1179" s="153"/>
      <c r="C1179" s="154"/>
      <c r="D1179" s="141"/>
      <c r="E1179" s="155"/>
      <c r="F1179" s="156"/>
      <c r="G1179" s="127"/>
      <c r="H1179" s="153"/>
      <c r="I1179" s="154"/>
      <c r="J1179" s="142"/>
      <c r="K1179" s="153"/>
      <c r="L1179" s="154"/>
      <c r="M1179" s="143"/>
      <c r="N1179" s="144"/>
    </row>
    <row r="1180" spans="1:14" ht="19.5" thickBot="1" x14ac:dyDescent="0.35">
      <c r="A1180" s="141"/>
      <c r="B1180" s="153"/>
      <c r="C1180" s="154"/>
      <c r="D1180" s="141"/>
      <c r="E1180" s="155"/>
      <c r="F1180" s="156"/>
      <c r="G1180" s="127"/>
      <c r="H1180" s="153"/>
      <c r="I1180" s="154"/>
      <c r="J1180" s="142"/>
      <c r="K1180" s="153"/>
      <c r="L1180" s="154"/>
      <c r="M1180" s="143"/>
      <c r="N1180" s="144"/>
    </row>
    <row r="1181" spans="1:14" ht="19.5" thickBot="1" x14ac:dyDescent="0.35">
      <c r="A1181" s="141" t="s">
        <v>121</v>
      </c>
      <c r="B1181" s="153"/>
      <c r="C1181" s="154"/>
      <c r="D1181" s="141"/>
      <c r="E1181" s="155">
        <f>SUM(E1173:F1180)</f>
        <v>0</v>
      </c>
      <c r="F1181" s="156"/>
      <c r="G1181" s="127"/>
      <c r="H1181" s="153" t="s">
        <v>121</v>
      </c>
      <c r="I1181" s="154"/>
      <c r="J1181" s="140">
        <f>SUM(J1173:J1180)</f>
        <v>0</v>
      </c>
      <c r="K1181" s="153" t="s">
        <v>121</v>
      </c>
      <c r="L1181" s="154"/>
      <c r="M1181" s="145">
        <f>SUM(M1173:M1180)</f>
        <v>0</v>
      </c>
      <c r="N1181" s="139"/>
    </row>
    <row r="1184" spans="1:14" x14ac:dyDescent="0.3">
      <c r="A1184" s="172" t="s">
        <v>0</v>
      </c>
      <c r="B1184" s="172"/>
      <c r="C1184" s="172"/>
      <c r="D1184" s="172"/>
      <c r="E1184" s="172"/>
      <c r="F1184" s="172"/>
      <c r="G1184" s="172"/>
      <c r="H1184" s="172"/>
      <c r="I1184" s="172"/>
      <c r="J1184" s="172"/>
      <c r="K1184" s="172"/>
      <c r="L1184" s="172"/>
      <c r="M1184" s="1"/>
      <c r="N1184" s="2"/>
    </row>
    <row r="1185" spans="1:14" x14ac:dyDescent="0.3">
      <c r="A1185" s="1" t="s">
        <v>1</v>
      </c>
      <c r="B1185" s="2" t="s">
        <v>138</v>
      </c>
      <c r="J1185" s="1" t="s">
        <v>3</v>
      </c>
      <c r="K1185" s="173">
        <f>+K1094</f>
        <v>0</v>
      </c>
      <c r="L1185" s="173"/>
      <c r="M1185" s="173"/>
      <c r="N1185" s="6"/>
    </row>
    <row r="1186" spans="1:14" x14ac:dyDescent="0.3">
      <c r="A1186" s="174"/>
      <c r="B1186" s="175"/>
      <c r="C1186" s="176"/>
      <c r="D1186" s="169" t="s">
        <v>6</v>
      </c>
      <c r="E1186" s="170"/>
      <c r="F1186" s="171"/>
      <c r="G1186" s="7" t="s">
        <v>7</v>
      </c>
      <c r="H1186" s="7" t="s">
        <v>7</v>
      </c>
      <c r="I1186" s="7" t="s">
        <v>8</v>
      </c>
      <c r="J1186" s="8" t="s">
        <v>9</v>
      </c>
      <c r="K1186" s="7" t="s">
        <v>10</v>
      </c>
      <c r="L1186" s="9"/>
      <c r="M1186" s="7" t="s">
        <v>11</v>
      </c>
      <c r="N1186" s="7" t="s">
        <v>12</v>
      </c>
    </row>
    <row r="1187" spans="1:14" x14ac:dyDescent="0.3">
      <c r="A1187" s="12" t="s">
        <v>16</v>
      </c>
      <c r="B1187" s="7" t="s">
        <v>17</v>
      </c>
      <c r="C1187" s="13" t="s">
        <v>18</v>
      </c>
      <c r="D1187" s="7">
        <v>1</v>
      </c>
      <c r="E1187" s="7">
        <v>2</v>
      </c>
      <c r="F1187" s="14" t="s">
        <v>19</v>
      </c>
      <c r="G1187" s="7" t="s">
        <v>20</v>
      </c>
      <c r="H1187" s="7" t="s">
        <v>20</v>
      </c>
      <c r="I1187" s="7"/>
      <c r="J1187" s="7" t="s">
        <v>20</v>
      </c>
      <c r="K1187" s="7" t="s">
        <v>21</v>
      </c>
      <c r="L1187" s="7" t="s">
        <v>22</v>
      </c>
      <c r="M1187" s="7" t="s">
        <v>23</v>
      </c>
      <c r="N1187" s="7" t="s">
        <v>22</v>
      </c>
    </row>
    <row r="1188" spans="1:14" x14ac:dyDescent="0.3">
      <c r="A1188" s="16" t="s">
        <v>35</v>
      </c>
      <c r="B1188" s="17" t="s">
        <v>36</v>
      </c>
      <c r="C1188" s="17">
        <v>72</v>
      </c>
      <c r="D1188" s="29"/>
      <c r="E1188" s="29"/>
      <c r="F1188" s="30">
        <f>+(E1188+D1188)/C1188</f>
        <v>0</v>
      </c>
      <c r="G1188" s="32"/>
      <c r="H1188" s="32"/>
      <c r="I1188" s="32"/>
      <c r="J1188" s="34">
        <f>+D1188+E1188-G1188-H1188-I1188</f>
        <v>0</v>
      </c>
      <c r="K1188" s="31">
        <f>+K1097</f>
        <v>381.13</v>
      </c>
      <c r="L1188" s="24">
        <f t="shared" ref="L1188:L1249" si="97">+J1188*K1188</f>
        <v>0</v>
      </c>
      <c r="M1188" s="24"/>
      <c r="N1188" s="24">
        <f>+K1188*I1188</f>
        <v>0</v>
      </c>
    </row>
    <row r="1189" spans="1:14" x14ac:dyDescent="0.3">
      <c r="A1189" s="16" t="s">
        <v>37</v>
      </c>
      <c r="B1189" s="17" t="s">
        <v>38</v>
      </c>
      <c r="C1189" s="17">
        <v>36</v>
      </c>
      <c r="D1189" s="29"/>
      <c r="E1189" s="29"/>
      <c r="F1189" s="30">
        <f t="shared" ref="F1189:F1249" si="98">+(E1189+D1189)/C1189</f>
        <v>0</v>
      </c>
      <c r="G1189" s="32"/>
      <c r="H1189" s="32"/>
      <c r="I1189" s="32"/>
      <c r="J1189" s="34">
        <f t="shared" ref="J1189:J1249" si="99">+D1189+E1189-G1189-H1189-I1189</f>
        <v>0</v>
      </c>
      <c r="K1189" s="31">
        <f t="shared" ref="K1189:K1249" si="100">+K1098</f>
        <v>741.2</v>
      </c>
      <c r="L1189" s="24">
        <f t="shared" si="97"/>
        <v>0</v>
      </c>
      <c r="M1189" s="24"/>
      <c r="N1189" s="24">
        <f t="shared" ref="N1189:N1249" si="101">+K1189*I1189</f>
        <v>0</v>
      </c>
    </row>
    <row r="1190" spans="1:14" x14ac:dyDescent="0.3">
      <c r="A1190" s="16" t="s">
        <v>39</v>
      </c>
      <c r="B1190" s="17" t="s">
        <v>40</v>
      </c>
      <c r="C1190" s="17">
        <v>18</v>
      </c>
      <c r="D1190" s="29"/>
      <c r="E1190" s="29"/>
      <c r="F1190" s="30">
        <f t="shared" si="98"/>
        <v>0</v>
      </c>
      <c r="G1190" s="32"/>
      <c r="H1190" s="32"/>
      <c r="I1190" s="32"/>
      <c r="J1190" s="12">
        <f t="shared" si="99"/>
        <v>0</v>
      </c>
      <c r="K1190" s="31">
        <f t="shared" si="100"/>
        <v>1263.5999999999999</v>
      </c>
      <c r="L1190" s="37">
        <f t="shared" si="97"/>
        <v>0</v>
      </c>
      <c r="M1190" s="37"/>
      <c r="N1190" s="37">
        <f t="shared" si="101"/>
        <v>0</v>
      </c>
    </row>
    <row r="1191" spans="1:14" x14ac:dyDescent="0.3">
      <c r="A1191" s="16" t="s">
        <v>41</v>
      </c>
      <c r="B1191" s="17" t="s">
        <v>42</v>
      </c>
      <c r="C1191" s="17">
        <v>10</v>
      </c>
      <c r="D1191" s="29"/>
      <c r="E1191" s="29"/>
      <c r="F1191" s="30">
        <f t="shared" si="98"/>
        <v>0</v>
      </c>
      <c r="G1191" s="32"/>
      <c r="H1191" s="32"/>
      <c r="I1191" s="32"/>
      <c r="J1191" s="34">
        <f t="shared" si="99"/>
        <v>0</v>
      </c>
      <c r="K1191" s="31">
        <f t="shared" si="100"/>
        <v>2059.1999999999998</v>
      </c>
      <c r="L1191" s="24">
        <f t="shared" si="97"/>
        <v>0</v>
      </c>
      <c r="M1191" s="24"/>
      <c r="N1191" s="24">
        <f t="shared" si="101"/>
        <v>0</v>
      </c>
    </row>
    <row r="1192" spans="1:14" x14ac:dyDescent="0.3">
      <c r="A1192" s="16" t="s">
        <v>43</v>
      </c>
      <c r="B1192" s="17" t="s">
        <v>36</v>
      </c>
      <c r="C1192" s="17">
        <v>72</v>
      </c>
      <c r="D1192" s="29"/>
      <c r="E1192" s="29"/>
      <c r="F1192" s="30">
        <f t="shared" si="98"/>
        <v>0</v>
      </c>
      <c r="G1192" s="32"/>
      <c r="H1192" s="32"/>
      <c r="I1192" s="32"/>
      <c r="J1192" s="34">
        <f t="shared" si="99"/>
        <v>0</v>
      </c>
      <c r="K1192" s="31">
        <f t="shared" si="100"/>
        <v>409.5</v>
      </c>
      <c r="L1192" s="24">
        <f t="shared" si="97"/>
        <v>0</v>
      </c>
      <c r="M1192" s="24"/>
      <c r="N1192" s="24">
        <f t="shared" si="101"/>
        <v>0</v>
      </c>
    </row>
    <row r="1193" spans="1:14" x14ac:dyDescent="0.3">
      <c r="A1193" s="16" t="s">
        <v>44</v>
      </c>
      <c r="B1193" s="17" t="s">
        <v>38</v>
      </c>
      <c r="C1193" s="17">
        <v>36</v>
      </c>
      <c r="D1193" s="29"/>
      <c r="E1193" s="29"/>
      <c r="F1193" s="30">
        <f t="shared" si="98"/>
        <v>0</v>
      </c>
      <c r="G1193" s="32"/>
      <c r="H1193" s="32"/>
      <c r="I1193" s="32"/>
      <c r="J1193" s="34">
        <f t="shared" si="99"/>
        <v>0</v>
      </c>
      <c r="K1193" s="31">
        <f t="shared" si="100"/>
        <v>803.79</v>
      </c>
      <c r="L1193" s="24">
        <f t="shared" si="97"/>
        <v>0</v>
      </c>
      <c r="M1193" s="24"/>
      <c r="N1193" s="24">
        <f t="shared" si="101"/>
        <v>0</v>
      </c>
    </row>
    <row r="1194" spans="1:14" x14ac:dyDescent="0.3">
      <c r="A1194" s="16" t="s">
        <v>45</v>
      </c>
      <c r="B1194" s="17" t="s">
        <v>36</v>
      </c>
      <c r="C1194" s="17">
        <v>72</v>
      </c>
      <c r="D1194" s="29"/>
      <c r="E1194" s="29"/>
      <c r="F1194" s="30">
        <f t="shared" si="98"/>
        <v>0</v>
      </c>
      <c r="G1194" s="32"/>
      <c r="H1194" s="32"/>
      <c r="I1194" s="32"/>
      <c r="J1194" s="34">
        <f t="shared" si="99"/>
        <v>0</v>
      </c>
      <c r="K1194" s="31">
        <f t="shared" si="100"/>
        <v>409.5</v>
      </c>
      <c r="L1194" s="24">
        <f t="shared" si="97"/>
        <v>0</v>
      </c>
      <c r="M1194" s="24"/>
      <c r="N1194" s="24">
        <f t="shared" si="101"/>
        <v>0</v>
      </c>
    </row>
    <row r="1195" spans="1:14" x14ac:dyDescent="0.3">
      <c r="A1195" s="16" t="s">
        <v>46</v>
      </c>
      <c r="B1195" s="17" t="s">
        <v>38</v>
      </c>
      <c r="C1195" s="17">
        <v>36</v>
      </c>
      <c r="D1195" s="29"/>
      <c r="E1195" s="29"/>
      <c r="F1195" s="30">
        <f t="shared" si="98"/>
        <v>0</v>
      </c>
      <c r="G1195" s="32"/>
      <c r="H1195" s="32"/>
      <c r="I1195" s="32"/>
      <c r="J1195" s="34">
        <f t="shared" si="99"/>
        <v>0</v>
      </c>
      <c r="K1195" s="31">
        <f t="shared" si="100"/>
        <v>803.79</v>
      </c>
      <c r="L1195" s="24">
        <f t="shared" si="97"/>
        <v>0</v>
      </c>
      <c r="M1195" s="24"/>
      <c r="N1195" s="24">
        <f t="shared" si="101"/>
        <v>0</v>
      </c>
    </row>
    <row r="1196" spans="1:14" x14ac:dyDescent="0.3">
      <c r="A1196" s="16" t="s">
        <v>47</v>
      </c>
      <c r="B1196" s="17" t="s">
        <v>48</v>
      </c>
      <c r="C1196" s="17">
        <v>8</v>
      </c>
      <c r="D1196" s="29"/>
      <c r="E1196" s="29"/>
      <c r="F1196" s="30">
        <f t="shared" si="98"/>
        <v>0</v>
      </c>
      <c r="G1196" s="32"/>
      <c r="H1196" s="32"/>
      <c r="I1196" s="32"/>
      <c r="J1196" s="34">
        <f t="shared" si="99"/>
        <v>0</v>
      </c>
      <c r="K1196" s="31">
        <f t="shared" si="100"/>
        <v>2767.05</v>
      </c>
      <c r="L1196" s="24">
        <f t="shared" si="97"/>
        <v>0</v>
      </c>
      <c r="M1196" s="24"/>
      <c r="N1196" s="24">
        <f t="shared" si="101"/>
        <v>0</v>
      </c>
    </row>
    <row r="1197" spans="1:14" x14ac:dyDescent="0.3">
      <c r="A1197" s="35" t="s">
        <v>49</v>
      </c>
      <c r="B1197" s="17" t="s">
        <v>50</v>
      </c>
      <c r="C1197" s="38">
        <v>72</v>
      </c>
      <c r="D1197" s="29"/>
      <c r="E1197" s="29"/>
      <c r="F1197" s="30">
        <f t="shared" si="98"/>
        <v>0</v>
      </c>
      <c r="G1197" s="32"/>
      <c r="H1197" s="32"/>
      <c r="I1197" s="32"/>
      <c r="J1197" s="12">
        <f t="shared" si="99"/>
        <v>0</v>
      </c>
      <c r="K1197" s="31">
        <f t="shared" si="100"/>
        <v>444.6</v>
      </c>
      <c r="L1197" s="37">
        <f t="shared" si="97"/>
        <v>0</v>
      </c>
      <c r="M1197" s="37"/>
      <c r="N1197" s="37">
        <f t="shared" si="101"/>
        <v>0</v>
      </c>
    </row>
    <row r="1198" spans="1:14" x14ac:dyDescent="0.3">
      <c r="A1198" s="16" t="s">
        <v>51</v>
      </c>
      <c r="B1198" s="17" t="s">
        <v>52</v>
      </c>
      <c r="C1198" s="17">
        <v>36</v>
      </c>
      <c r="D1198" s="29"/>
      <c r="E1198" s="29"/>
      <c r="F1198" s="30">
        <f t="shared" si="98"/>
        <v>0</v>
      </c>
      <c r="G1198" s="32"/>
      <c r="H1198" s="32"/>
      <c r="I1198" s="32"/>
      <c r="J1198" s="34">
        <f t="shared" si="99"/>
        <v>0</v>
      </c>
      <c r="K1198" s="31">
        <f t="shared" si="100"/>
        <v>868.73</v>
      </c>
      <c r="L1198" s="24">
        <f t="shared" si="97"/>
        <v>0</v>
      </c>
      <c r="M1198" s="24"/>
      <c r="N1198" s="24">
        <f t="shared" si="101"/>
        <v>0</v>
      </c>
    </row>
    <row r="1199" spans="1:14" x14ac:dyDescent="0.3">
      <c r="A1199" s="16" t="s">
        <v>53</v>
      </c>
      <c r="B1199" s="17" t="s">
        <v>48</v>
      </c>
      <c r="C1199" s="17">
        <v>8</v>
      </c>
      <c r="D1199" s="29"/>
      <c r="E1199" s="29"/>
      <c r="F1199" s="30">
        <f t="shared" si="98"/>
        <v>0</v>
      </c>
      <c r="G1199" s="32"/>
      <c r="H1199" s="32"/>
      <c r="I1199" s="32"/>
      <c r="J1199" s="34">
        <f t="shared" si="99"/>
        <v>0</v>
      </c>
      <c r="K1199" s="31">
        <f t="shared" si="100"/>
        <v>2416.0500000000002</v>
      </c>
      <c r="L1199" s="24">
        <f t="shared" si="97"/>
        <v>0</v>
      </c>
      <c r="M1199" s="24"/>
      <c r="N1199" s="24">
        <f t="shared" si="101"/>
        <v>0</v>
      </c>
    </row>
    <row r="1200" spans="1:14" x14ac:dyDescent="0.3">
      <c r="A1200" s="16" t="s">
        <v>54</v>
      </c>
      <c r="B1200" s="17" t="s">
        <v>50</v>
      </c>
      <c r="C1200" s="17">
        <v>72</v>
      </c>
      <c r="D1200" s="29"/>
      <c r="E1200" s="29"/>
      <c r="F1200" s="30">
        <f t="shared" si="98"/>
        <v>0</v>
      </c>
      <c r="G1200" s="32"/>
      <c r="H1200" s="32"/>
      <c r="I1200" s="32"/>
      <c r="J1200" s="34">
        <f t="shared" si="99"/>
        <v>0</v>
      </c>
      <c r="K1200" s="31">
        <f t="shared" si="100"/>
        <v>377.33</v>
      </c>
      <c r="L1200" s="24">
        <f t="shared" si="97"/>
        <v>0</v>
      </c>
      <c r="M1200" s="24"/>
      <c r="N1200" s="24">
        <f t="shared" si="101"/>
        <v>0</v>
      </c>
    </row>
    <row r="1201" spans="1:14" x14ac:dyDescent="0.3">
      <c r="A1201" s="16" t="s">
        <v>55</v>
      </c>
      <c r="B1201" s="17" t="s">
        <v>56</v>
      </c>
      <c r="C1201" s="17">
        <v>15</v>
      </c>
      <c r="D1201" s="44"/>
      <c r="E1201" s="44"/>
      <c r="F1201" s="30">
        <f t="shared" si="98"/>
        <v>0</v>
      </c>
      <c r="G1201" s="11"/>
      <c r="H1201" s="11"/>
      <c r="I1201" s="11"/>
      <c r="J1201" s="12">
        <f t="shared" si="99"/>
        <v>0</v>
      </c>
      <c r="K1201" s="45">
        <f t="shared" si="100"/>
        <v>1158.3</v>
      </c>
      <c r="L1201" s="37">
        <f t="shared" si="97"/>
        <v>0</v>
      </c>
      <c r="M1201" s="37"/>
      <c r="N1201" s="37">
        <f t="shared" si="101"/>
        <v>0</v>
      </c>
    </row>
    <row r="1202" spans="1:14" x14ac:dyDescent="0.3">
      <c r="A1202" s="16" t="s">
        <v>57</v>
      </c>
      <c r="B1202" s="17" t="s">
        <v>50</v>
      </c>
      <c r="C1202" s="17">
        <v>72</v>
      </c>
      <c r="D1202" s="29"/>
      <c r="E1202" s="29"/>
      <c r="F1202" s="30">
        <f t="shared" si="98"/>
        <v>0</v>
      </c>
      <c r="G1202" s="32"/>
      <c r="H1202" s="32"/>
      <c r="I1202" s="32"/>
      <c r="J1202" s="34">
        <f t="shared" si="99"/>
        <v>0</v>
      </c>
      <c r="K1202" s="31">
        <f t="shared" si="100"/>
        <v>424.13</v>
      </c>
      <c r="L1202" s="24">
        <f t="shared" si="97"/>
        <v>0</v>
      </c>
      <c r="M1202" s="24"/>
      <c r="N1202" s="24">
        <f t="shared" si="101"/>
        <v>0</v>
      </c>
    </row>
    <row r="1203" spans="1:14" x14ac:dyDescent="0.3">
      <c r="A1203" s="16" t="s">
        <v>58</v>
      </c>
      <c r="B1203" s="17" t="s">
        <v>59</v>
      </c>
      <c r="C1203" s="17">
        <v>15</v>
      </c>
      <c r="D1203" s="29"/>
      <c r="E1203" s="29"/>
      <c r="F1203" s="30">
        <f t="shared" si="98"/>
        <v>0</v>
      </c>
      <c r="G1203" s="32"/>
      <c r="H1203" s="32"/>
      <c r="I1203" s="32"/>
      <c r="J1203" s="34">
        <f t="shared" si="99"/>
        <v>0</v>
      </c>
      <c r="K1203" s="31">
        <f t="shared" si="100"/>
        <v>1199.25</v>
      </c>
      <c r="L1203" s="24">
        <f t="shared" si="97"/>
        <v>0</v>
      </c>
      <c r="M1203" s="24"/>
      <c r="N1203" s="24">
        <f t="shared" si="101"/>
        <v>0</v>
      </c>
    </row>
    <row r="1204" spans="1:14" x14ac:dyDescent="0.3">
      <c r="A1204" s="16" t="s">
        <v>60</v>
      </c>
      <c r="B1204" s="17" t="s">
        <v>50</v>
      </c>
      <c r="C1204" s="17">
        <v>72</v>
      </c>
      <c r="D1204" s="29"/>
      <c r="E1204" s="29"/>
      <c r="F1204" s="30">
        <f t="shared" si="98"/>
        <v>0</v>
      </c>
      <c r="G1204" s="32"/>
      <c r="H1204" s="32"/>
      <c r="I1204" s="32"/>
      <c r="J1204" s="34">
        <f t="shared" si="99"/>
        <v>0</v>
      </c>
      <c r="K1204" s="31">
        <f t="shared" si="100"/>
        <v>381.13</v>
      </c>
      <c r="L1204" s="24">
        <f t="shared" si="97"/>
        <v>0</v>
      </c>
      <c r="M1204" s="24"/>
      <c r="N1204" s="24">
        <f t="shared" si="101"/>
        <v>0</v>
      </c>
    </row>
    <row r="1205" spans="1:14" x14ac:dyDescent="0.3">
      <c r="A1205" s="16" t="s">
        <v>61</v>
      </c>
      <c r="B1205" s="17" t="s">
        <v>50</v>
      </c>
      <c r="C1205" s="38">
        <v>72</v>
      </c>
      <c r="D1205" s="44"/>
      <c r="E1205" s="44"/>
      <c r="F1205" s="30">
        <f t="shared" si="98"/>
        <v>0</v>
      </c>
      <c r="G1205" s="11"/>
      <c r="H1205" s="11"/>
      <c r="I1205" s="11"/>
      <c r="J1205" s="12">
        <f t="shared" si="99"/>
        <v>0</v>
      </c>
      <c r="K1205" s="31">
        <f t="shared" si="100"/>
        <v>424.13</v>
      </c>
      <c r="L1205" s="37">
        <f t="shared" si="97"/>
        <v>0</v>
      </c>
      <c r="M1205" s="37"/>
      <c r="N1205" s="37">
        <f t="shared" si="101"/>
        <v>0</v>
      </c>
    </row>
    <row r="1206" spans="1:14" x14ac:dyDescent="0.3">
      <c r="A1206" s="35" t="s">
        <v>62</v>
      </c>
      <c r="B1206" s="17" t="s">
        <v>50</v>
      </c>
      <c r="C1206" s="38">
        <v>72</v>
      </c>
      <c r="D1206" s="44"/>
      <c r="E1206" s="44"/>
      <c r="F1206" s="30">
        <f t="shared" si="98"/>
        <v>0</v>
      </c>
      <c r="G1206" s="11"/>
      <c r="H1206" s="11"/>
      <c r="I1206" s="11"/>
      <c r="J1206" s="12">
        <f t="shared" si="99"/>
        <v>0</v>
      </c>
      <c r="K1206" s="31">
        <f t="shared" si="100"/>
        <v>330.23</v>
      </c>
      <c r="L1206" s="37">
        <f t="shared" si="97"/>
        <v>0</v>
      </c>
      <c r="M1206" s="37"/>
      <c r="N1206" s="37">
        <f t="shared" si="101"/>
        <v>0</v>
      </c>
    </row>
    <row r="1207" spans="1:14" x14ac:dyDescent="0.3">
      <c r="A1207" s="35" t="s">
        <v>63</v>
      </c>
      <c r="B1207" s="17" t="s">
        <v>50</v>
      </c>
      <c r="C1207" s="38">
        <v>72</v>
      </c>
      <c r="D1207" s="44"/>
      <c r="E1207" s="44"/>
      <c r="F1207" s="30">
        <f t="shared" si="98"/>
        <v>0</v>
      </c>
      <c r="G1207" s="11"/>
      <c r="H1207" s="11"/>
      <c r="I1207" s="11"/>
      <c r="J1207" s="12">
        <f t="shared" si="99"/>
        <v>0</v>
      </c>
      <c r="K1207" s="31">
        <f t="shared" si="100"/>
        <v>424.13</v>
      </c>
      <c r="L1207" s="37">
        <f t="shared" si="97"/>
        <v>0</v>
      </c>
      <c r="M1207" s="37"/>
      <c r="N1207" s="37">
        <f t="shared" si="101"/>
        <v>0</v>
      </c>
    </row>
    <row r="1208" spans="1:14" x14ac:dyDescent="0.3">
      <c r="A1208" s="35" t="s">
        <v>64</v>
      </c>
      <c r="B1208" s="17" t="s">
        <v>65</v>
      </c>
      <c r="C1208" s="38">
        <v>72</v>
      </c>
      <c r="D1208" s="44"/>
      <c r="E1208" s="44"/>
      <c r="F1208" s="30">
        <f t="shared" si="98"/>
        <v>0</v>
      </c>
      <c r="G1208" s="11"/>
      <c r="H1208" s="11"/>
      <c r="I1208" s="11"/>
      <c r="J1208" s="12">
        <f t="shared" si="99"/>
        <v>0</v>
      </c>
      <c r="K1208" s="31">
        <f t="shared" si="100"/>
        <v>389.61</v>
      </c>
      <c r="L1208" s="37">
        <f t="shared" si="97"/>
        <v>0</v>
      </c>
      <c r="M1208" s="37"/>
      <c r="N1208" s="37">
        <f t="shared" si="101"/>
        <v>0</v>
      </c>
    </row>
    <row r="1209" spans="1:14" x14ac:dyDescent="0.3">
      <c r="A1209" s="35" t="s">
        <v>66</v>
      </c>
      <c r="B1209" s="17" t="s">
        <v>65</v>
      </c>
      <c r="C1209" s="38">
        <v>72</v>
      </c>
      <c r="D1209" s="44"/>
      <c r="E1209" s="44"/>
      <c r="F1209" s="30">
        <f t="shared" si="98"/>
        <v>0</v>
      </c>
      <c r="G1209" s="11"/>
      <c r="H1209" s="11"/>
      <c r="I1209" s="11"/>
      <c r="J1209" s="12">
        <f t="shared" si="99"/>
        <v>0</v>
      </c>
      <c r="K1209" s="31">
        <f t="shared" si="100"/>
        <v>389.61</v>
      </c>
      <c r="L1209" s="37">
        <f t="shared" si="97"/>
        <v>0</v>
      </c>
      <c r="M1209" s="37"/>
      <c r="N1209" s="37">
        <f t="shared" si="101"/>
        <v>0</v>
      </c>
    </row>
    <row r="1210" spans="1:14" x14ac:dyDescent="0.3">
      <c r="A1210" s="47" t="s">
        <v>67</v>
      </c>
      <c r="B1210" s="48" t="s">
        <v>59</v>
      </c>
      <c r="C1210" s="49">
        <v>25</v>
      </c>
      <c r="D1210" s="44"/>
      <c r="E1210" s="44"/>
      <c r="F1210" s="30">
        <f t="shared" si="98"/>
        <v>0</v>
      </c>
      <c r="G1210" s="11"/>
      <c r="H1210" s="11"/>
      <c r="I1210" s="11"/>
      <c r="J1210" s="12">
        <f t="shared" si="99"/>
        <v>0</v>
      </c>
      <c r="K1210" s="31">
        <f t="shared" si="100"/>
        <v>169.65</v>
      </c>
      <c r="L1210" s="37">
        <f t="shared" si="97"/>
        <v>0</v>
      </c>
      <c r="M1210" s="37"/>
      <c r="N1210" s="37">
        <f t="shared" si="101"/>
        <v>0</v>
      </c>
    </row>
    <row r="1211" spans="1:14" x14ac:dyDescent="0.3">
      <c r="A1211" s="47" t="s">
        <v>68</v>
      </c>
      <c r="B1211" s="48" t="s">
        <v>42</v>
      </c>
      <c r="C1211" s="49">
        <v>50</v>
      </c>
      <c r="D1211" s="44"/>
      <c r="E1211" s="44"/>
      <c r="F1211" s="30">
        <f t="shared" si="98"/>
        <v>0</v>
      </c>
      <c r="G1211" s="11"/>
      <c r="H1211" s="11"/>
      <c r="I1211" s="11"/>
      <c r="J1211" s="12">
        <f t="shared" si="99"/>
        <v>0</v>
      </c>
      <c r="K1211" s="31">
        <f t="shared" si="100"/>
        <v>88.92</v>
      </c>
      <c r="L1211" s="37">
        <f t="shared" si="97"/>
        <v>0</v>
      </c>
      <c r="M1211" s="37"/>
      <c r="N1211" s="37">
        <f t="shared" si="101"/>
        <v>0</v>
      </c>
    </row>
    <row r="1212" spans="1:14" x14ac:dyDescent="0.3">
      <c r="A1212" s="47" t="s">
        <v>69</v>
      </c>
      <c r="B1212" s="48" t="s">
        <v>52</v>
      </c>
      <c r="C1212" s="49">
        <v>12</v>
      </c>
      <c r="D1212" s="44"/>
      <c r="E1212" s="44"/>
      <c r="F1212" s="30">
        <f t="shared" si="98"/>
        <v>0</v>
      </c>
      <c r="G1212" s="11"/>
      <c r="H1212" s="11"/>
      <c r="I1212" s="11"/>
      <c r="J1212" s="12">
        <f t="shared" si="99"/>
        <v>0</v>
      </c>
      <c r="K1212" s="31">
        <f t="shared" si="100"/>
        <v>123.94</v>
      </c>
      <c r="L1212" s="37">
        <f t="shared" si="97"/>
        <v>0</v>
      </c>
      <c r="M1212" s="37"/>
      <c r="N1212" s="37">
        <f t="shared" si="101"/>
        <v>0</v>
      </c>
    </row>
    <row r="1213" spans="1:14" ht="19.5" thickBot="1" x14ac:dyDescent="0.35">
      <c r="A1213" s="47" t="s">
        <v>70</v>
      </c>
      <c r="B1213" s="48" t="s">
        <v>50</v>
      </c>
      <c r="C1213" s="49">
        <v>60</v>
      </c>
      <c r="D1213" s="44"/>
      <c r="E1213" s="44"/>
      <c r="F1213" s="30">
        <f t="shared" si="98"/>
        <v>0</v>
      </c>
      <c r="G1213" s="11"/>
      <c r="H1213" s="11"/>
      <c r="I1213" s="11"/>
      <c r="J1213" s="12">
        <f t="shared" si="99"/>
        <v>0</v>
      </c>
      <c r="K1213" s="31">
        <f t="shared" si="100"/>
        <v>67.180000000000007</v>
      </c>
      <c r="L1213" s="37">
        <f t="shared" si="97"/>
        <v>0</v>
      </c>
      <c r="M1213" s="37"/>
      <c r="N1213" s="37">
        <f t="shared" si="101"/>
        <v>0</v>
      </c>
    </row>
    <row r="1214" spans="1:14" ht="19.5" thickBot="1" x14ac:dyDescent="0.35">
      <c r="A1214" s="56" t="s">
        <v>71</v>
      </c>
      <c r="B1214" s="57" t="s">
        <v>50</v>
      </c>
      <c r="C1214" s="58">
        <v>60</v>
      </c>
      <c r="D1214" s="44"/>
      <c r="E1214" s="44"/>
      <c r="F1214" s="30">
        <f t="shared" si="98"/>
        <v>0</v>
      </c>
      <c r="G1214" s="11"/>
      <c r="H1214" s="11"/>
      <c r="I1214" s="11"/>
      <c r="J1214" s="12">
        <f t="shared" si="99"/>
        <v>0</v>
      </c>
      <c r="K1214" s="31">
        <f t="shared" si="100"/>
        <v>67.180000000000007</v>
      </c>
      <c r="L1214" s="37">
        <f t="shared" si="97"/>
        <v>0</v>
      </c>
      <c r="M1214" s="37"/>
      <c r="N1214" s="37">
        <f t="shared" si="101"/>
        <v>0</v>
      </c>
    </row>
    <row r="1215" spans="1:14" ht="19.5" thickBot="1" x14ac:dyDescent="0.35">
      <c r="A1215" s="56" t="s">
        <v>72</v>
      </c>
      <c r="B1215" s="57" t="s">
        <v>50</v>
      </c>
      <c r="C1215" s="58">
        <v>60</v>
      </c>
      <c r="D1215" s="44"/>
      <c r="E1215" s="44"/>
      <c r="F1215" s="30">
        <f t="shared" si="98"/>
        <v>0</v>
      </c>
      <c r="G1215" s="11"/>
      <c r="H1215" s="11"/>
      <c r="I1215" s="11"/>
      <c r="J1215" s="12">
        <f t="shared" si="99"/>
        <v>0</v>
      </c>
      <c r="K1215" s="31">
        <f t="shared" si="100"/>
        <v>67.180000000000007</v>
      </c>
      <c r="L1215" s="37">
        <f t="shared" si="97"/>
        <v>0</v>
      </c>
      <c r="M1215" s="37"/>
      <c r="N1215" s="37">
        <f t="shared" si="101"/>
        <v>0</v>
      </c>
    </row>
    <row r="1216" spans="1:14" ht="19.5" thickBot="1" x14ac:dyDescent="0.35">
      <c r="A1216" s="56" t="s">
        <v>73</v>
      </c>
      <c r="B1216" s="57" t="s">
        <v>74</v>
      </c>
      <c r="C1216" s="58">
        <v>150</v>
      </c>
      <c r="D1216" s="44"/>
      <c r="E1216" s="44"/>
      <c r="F1216" s="30">
        <f t="shared" si="98"/>
        <v>0</v>
      </c>
      <c r="G1216" s="11"/>
      <c r="H1216" s="11"/>
      <c r="I1216" s="11"/>
      <c r="J1216" s="12">
        <f t="shared" si="99"/>
        <v>0</v>
      </c>
      <c r="K1216" s="31">
        <f t="shared" si="100"/>
        <v>21.06</v>
      </c>
      <c r="L1216" s="37">
        <f t="shared" si="97"/>
        <v>0</v>
      </c>
      <c r="M1216" s="37"/>
      <c r="N1216" s="37">
        <f t="shared" si="101"/>
        <v>0</v>
      </c>
    </row>
    <row r="1217" spans="1:14" ht="19.5" thickBot="1" x14ac:dyDescent="0.35">
      <c r="A1217" s="66" t="s">
        <v>75</v>
      </c>
      <c r="B1217" s="67" t="s">
        <v>76</v>
      </c>
      <c r="C1217" s="68">
        <v>120</v>
      </c>
      <c r="D1217" s="44"/>
      <c r="E1217" s="44"/>
      <c r="F1217" s="30">
        <f t="shared" si="98"/>
        <v>0</v>
      </c>
      <c r="G1217" s="11"/>
      <c r="H1217" s="11"/>
      <c r="I1217" s="11"/>
      <c r="J1217" s="12">
        <f t="shared" si="99"/>
        <v>0</v>
      </c>
      <c r="K1217" s="31">
        <f t="shared" si="100"/>
        <v>78.98</v>
      </c>
      <c r="L1217" s="37">
        <f t="shared" si="97"/>
        <v>0</v>
      </c>
      <c r="M1217" s="37"/>
      <c r="N1217" s="37">
        <f t="shared" si="101"/>
        <v>0</v>
      </c>
    </row>
    <row r="1218" spans="1:14" ht="19.5" thickBot="1" x14ac:dyDescent="0.35">
      <c r="A1218" s="66" t="s">
        <v>77</v>
      </c>
      <c r="B1218" s="67" t="s">
        <v>78</v>
      </c>
      <c r="C1218" s="68">
        <v>60</v>
      </c>
      <c r="D1218" s="44"/>
      <c r="E1218" s="44"/>
      <c r="F1218" s="30">
        <f t="shared" si="98"/>
        <v>0</v>
      </c>
      <c r="G1218" s="11"/>
      <c r="H1218" s="11"/>
      <c r="I1218" s="11"/>
      <c r="J1218" s="12">
        <f t="shared" si="99"/>
        <v>0</v>
      </c>
      <c r="K1218" s="31">
        <f t="shared" si="100"/>
        <v>154.44</v>
      </c>
      <c r="L1218" s="37">
        <f t="shared" si="97"/>
        <v>0</v>
      </c>
      <c r="M1218" s="37"/>
      <c r="N1218" s="37">
        <f t="shared" si="101"/>
        <v>0</v>
      </c>
    </row>
    <row r="1219" spans="1:14" ht="19.5" thickBot="1" x14ac:dyDescent="0.35">
      <c r="A1219" s="66" t="s">
        <v>79</v>
      </c>
      <c r="B1219" s="67" t="s">
        <v>50</v>
      </c>
      <c r="C1219" s="68">
        <v>30</v>
      </c>
      <c r="D1219" s="44"/>
      <c r="E1219" s="44"/>
      <c r="F1219" s="30">
        <f t="shared" si="98"/>
        <v>0</v>
      </c>
      <c r="G1219" s="11"/>
      <c r="H1219" s="11"/>
      <c r="I1219" s="11"/>
      <c r="J1219" s="12">
        <f t="shared" si="99"/>
        <v>0</v>
      </c>
      <c r="K1219" s="31">
        <f t="shared" si="100"/>
        <v>274.95</v>
      </c>
      <c r="L1219" s="37">
        <f t="shared" si="97"/>
        <v>0</v>
      </c>
      <c r="M1219" s="37"/>
      <c r="N1219" s="37">
        <f t="shared" si="101"/>
        <v>0</v>
      </c>
    </row>
    <row r="1220" spans="1:14" ht="19.5" thickBot="1" x14ac:dyDescent="0.35">
      <c r="A1220" s="66" t="s">
        <v>80</v>
      </c>
      <c r="B1220" s="67" t="s">
        <v>59</v>
      </c>
      <c r="C1220" s="68">
        <v>12</v>
      </c>
      <c r="D1220" s="44"/>
      <c r="E1220" s="44"/>
      <c r="F1220" s="30">
        <f t="shared" si="98"/>
        <v>0</v>
      </c>
      <c r="G1220" s="11"/>
      <c r="H1220" s="11"/>
      <c r="I1220" s="11"/>
      <c r="J1220" s="12">
        <f t="shared" si="99"/>
        <v>0</v>
      </c>
      <c r="K1220" s="31">
        <f t="shared" si="100"/>
        <v>1023.75</v>
      </c>
      <c r="L1220" s="37">
        <f t="shared" si="97"/>
        <v>0</v>
      </c>
      <c r="M1220" s="37"/>
      <c r="N1220" s="37">
        <f t="shared" si="101"/>
        <v>0</v>
      </c>
    </row>
    <row r="1221" spans="1:14" ht="19.5" thickBot="1" x14ac:dyDescent="0.35">
      <c r="A1221" s="76" t="s">
        <v>81</v>
      </c>
      <c r="B1221" s="77" t="s">
        <v>82</v>
      </c>
      <c r="C1221" s="78">
        <v>18</v>
      </c>
      <c r="D1221" s="44"/>
      <c r="E1221" s="44"/>
      <c r="F1221" s="30">
        <f t="shared" si="98"/>
        <v>0</v>
      </c>
      <c r="G1221" s="11"/>
      <c r="H1221" s="11"/>
      <c r="I1221" s="11"/>
      <c r="J1221" s="12">
        <f t="shared" si="99"/>
        <v>0</v>
      </c>
      <c r="K1221" s="31">
        <f t="shared" si="100"/>
        <v>558.67999999999995</v>
      </c>
      <c r="L1221" s="37">
        <f t="shared" si="97"/>
        <v>0</v>
      </c>
      <c r="M1221" s="37"/>
      <c r="N1221" s="37">
        <f t="shared" si="101"/>
        <v>0</v>
      </c>
    </row>
    <row r="1222" spans="1:14" ht="19.5" thickBot="1" x14ac:dyDescent="0.35">
      <c r="A1222" s="76" t="s">
        <v>83</v>
      </c>
      <c r="B1222" s="77" t="s">
        <v>59</v>
      </c>
      <c r="C1222" s="78">
        <v>12</v>
      </c>
      <c r="D1222" s="44"/>
      <c r="E1222" s="44"/>
      <c r="F1222" s="30">
        <f t="shared" si="98"/>
        <v>0</v>
      </c>
      <c r="G1222" s="11"/>
      <c r="H1222" s="11"/>
      <c r="I1222" s="11"/>
      <c r="J1222" s="12">
        <f t="shared" si="99"/>
        <v>0</v>
      </c>
      <c r="K1222" s="31">
        <f t="shared" si="100"/>
        <v>1092.2</v>
      </c>
      <c r="L1222" s="37">
        <f t="shared" si="97"/>
        <v>0</v>
      </c>
      <c r="M1222" s="37"/>
      <c r="N1222" s="37">
        <f t="shared" si="101"/>
        <v>0</v>
      </c>
    </row>
    <row r="1223" spans="1:14" ht="19.5" thickBot="1" x14ac:dyDescent="0.35">
      <c r="A1223" s="76" t="s">
        <v>84</v>
      </c>
      <c r="B1223" s="77" t="s">
        <v>85</v>
      </c>
      <c r="C1223" s="78">
        <v>4</v>
      </c>
      <c r="D1223" s="44"/>
      <c r="E1223" s="44"/>
      <c r="F1223" s="30">
        <f t="shared" si="98"/>
        <v>0</v>
      </c>
      <c r="G1223" s="11"/>
      <c r="H1223" s="11"/>
      <c r="I1223" s="11"/>
      <c r="J1223" s="12">
        <f t="shared" si="99"/>
        <v>0</v>
      </c>
      <c r="K1223" s="31">
        <f t="shared" si="100"/>
        <v>2670.53</v>
      </c>
      <c r="L1223" s="37">
        <f t="shared" si="97"/>
        <v>0</v>
      </c>
      <c r="M1223" s="37"/>
      <c r="N1223" s="37">
        <f t="shared" si="101"/>
        <v>0</v>
      </c>
    </row>
    <row r="1224" spans="1:14" ht="19.5" thickBot="1" x14ac:dyDescent="0.35">
      <c r="A1224" s="86" t="s">
        <v>86</v>
      </c>
      <c r="B1224" s="87" t="s">
        <v>87</v>
      </c>
      <c r="C1224" s="88">
        <v>48</v>
      </c>
      <c r="D1224" s="44"/>
      <c r="E1224" s="44"/>
      <c r="F1224" s="30">
        <f t="shared" si="98"/>
        <v>0</v>
      </c>
      <c r="G1224" s="11"/>
      <c r="H1224" s="11"/>
      <c r="I1224" s="11"/>
      <c r="J1224" s="12">
        <f t="shared" si="99"/>
        <v>0</v>
      </c>
      <c r="K1224" s="31">
        <f t="shared" si="100"/>
        <v>46.8</v>
      </c>
      <c r="L1224" s="37">
        <f t="shared" si="97"/>
        <v>0</v>
      </c>
      <c r="M1224" s="37"/>
      <c r="N1224" s="37">
        <f t="shared" si="101"/>
        <v>0</v>
      </c>
    </row>
    <row r="1225" spans="1:14" ht="19.5" thickBot="1" x14ac:dyDescent="0.35">
      <c r="A1225" s="86" t="s">
        <v>88</v>
      </c>
      <c r="B1225" s="87" t="s">
        <v>87</v>
      </c>
      <c r="C1225" s="88">
        <v>48</v>
      </c>
      <c r="D1225" s="44"/>
      <c r="E1225" s="44"/>
      <c r="F1225" s="30">
        <f t="shared" si="98"/>
        <v>0</v>
      </c>
      <c r="G1225" s="11"/>
      <c r="H1225" s="11"/>
      <c r="I1225" s="11"/>
      <c r="J1225" s="12">
        <f t="shared" si="99"/>
        <v>0</v>
      </c>
      <c r="K1225" s="31">
        <f t="shared" si="100"/>
        <v>46.8</v>
      </c>
      <c r="L1225" s="37">
        <f t="shared" si="97"/>
        <v>0</v>
      </c>
      <c r="M1225" s="37"/>
      <c r="N1225" s="37">
        <f t="shared" si="101"/>
        <v>0</v>
      </c>
    </row>
    <row r="1226" spans="1:14" x14ac:dyDescent="0.3">
      <c r="A1226" s="96" t="s">
        <v>89</v>
      </c>
      <c r="B1226" s="97">
        <v>25</v>
      </c>
      <c r="C1226" s="97">
        <v>25</v>
      </c>
      <c r="D1226" s="44"/>
      <c r="E1226" s="44"/>
      <c r="F1226" s="30">
        <f t="shared" si="98"/>
        <v>0</v>
      </c>
      <c r="G1226" s="11"/>
      <c r="H1226" s="11"/>
      <c r="I1226" s="11"/>
      <c r="J1226" s="12">
        <f t="shared" si="99"/>
        <v>0</v>
      </c>
      <c r="K1226" s="31">
        <f t="shared" si="100"/>
        <v>111.25</v>
      </c>
      <c r="L1226" s="37">
        <f t="shared" si="97"/>
        <v>0</v>
      </c>
      <c r="M1226" s="37"/>
      <c r="N1226" s="37">
        <f t="shared" si="101"/>
        <v>0</v>
      </c>
    </row>
    <row r="1227" spans="1:14" x14ac:dyDescent="0.3">
      <c r="A1227" s="105" t="s">
        <v>90</v>
      </c>
      <c r="B1227" s="106">
        <v>10</v>
      </c>
      <c r="C1227" s="106">
        <v>10</v>
      </c>
      <c r="D1227" s="44"/>
      <c r="E1227" s="44"/>
      <c r="F1227" s="30">
        <f t="shared" si="98"/>
        <v>0</v>
      </c>
      <c r="G1227" s="11"/>
      <c r="H1227" s="11"/>
      <c r="I1227" s="11"/>
      <c r="J1227" s="12">
        <f t="shared" si="99"/>
        <v>0</v>
      </c>
      <c r="K1227" s="31">
        <f t="shared" si="100"/>
        <v>1760</v>
      </c>
      <c r="L1227" s="37">
        <f t="shared" si="97"/>
        <v>0</v>
      </c>
      <c r="M1227" s="37"/>
      <c r="N1227" s="37">
        <f t="shared" si="101"/>
        <v>0</v>
      </c>
    </row>
    <row r="1228" spans="1:14" x14ac:dyDescent="0.3">
      <c r="A1228" s="105" t="s">
        <v>91</v>
      </c>
      <c r="B1228" s="106">
        <v>8</v>
      </c>
      <c r="C1228" s="106">
        <v>8</v>
      </c>
      <c r="D1228" s="44"/>
      <c r="E1228" s="44"/>
      <c r="F1228" s="30">
        <f t="shared" si="98"/>
        <v>0</v>
      </c>
      <c r="G1228" s="11"/>
      <c r="H1228" s="11"/>
      <c r="I1228" s="11"/>
      <c r="J1228" s="12">
        <f t="shared" si="99"/>
        <v>0</v>
      </c>
      <c r="K1228" s="31">
        <f t="shared" si="100"/>
        <v>2365</v>
      </c>
      <c r="L1228" s="37">
        <f t="shared" si="97"/>
        <v>0</v>
      </c>
      <c r="M1228" s="37"/>
      <c r="N1228" s="37">
        <f t="shared" si="101"/>
        <v>0</v>
      </c>
    </row>
    <row r="1229" spans="1:14" x14ac:dyDescent="0.3">
      <c r="A1229" s="105" t="s">
        <v>92</v>
      </c>
      <c r="B1229" s="106">
        <v>8</v>
      </c>
      <c r="C1229" s="106">
        <v>8</v>
      </c>
      <c r="D1229" s="44"/>
      <c r="E1229" s="44"/>
      <c r="F1229" s="30">
        <f t="shared" si="98"/>
        <v>0</v>
      </c>
      <c r="G1229" s="11"/>
      <c r="H1229" s="11"/>
      <c r="I1229" s="11"/>
      <c r="J1229" s="12">
        <f t="shared" si="99"/>
        <v>0</v>
      </c>
      <c r="K1229" s="31">
        <f t="shared" si="100"/>
        <v>2065</v>
      </c>
      <c r="L1229" s="37">
        <f t="shared" si="97"/>
        <v>0</v>
      </c>
      <c r="M1229" s="37"/>
      <c r="N1229" s="37">
        <f t="shared" si="101"/>
        <v>0</v>
      </c>
    </row>
    <row r="1230" spans="1:14" x14ac:dyDescent="0.3">
      <c r="A1230" s="105" t="s">
        <v>93</v>
      </c>
      <c r="B1230" s="106">
        <v>15</v>
      </c>
      <c r="C1230" s="106">
        <v>15</v>
      </c>
      <c r="D1230" s="44"/>
      <c r="E1230" s="44"/>
      <c r="F1230" s="30">
        <f t="shared" si="98"/>
        <v>0</v>
      </c>
      <c r="G1230" s="11"/>
      <c r="H1230" s="11"/>
      <c r="I1230" s="11"/>
      <c r="J1230" s="12">
        <f t="shared" si="99"/>
        <v>0</v>
      </c>
      <c r="K1230" s="31">
        <f t="shared" si="100"/>
        <v>990</v>
      </c>
      <c r="L1230" s="37">
        <f t="shared" si="97"/>
        <v>0</v>
      </c>
      <c r="M1230" s="37"/>
      <c r="N1230" s="37">
        <f t="shared" si="101"/>
        <v>0</v>
      </c>
    </row>
    <row r="1231" spans="1:14" x14ac:dyDescent="0.3">
      <c r="A1231" s="105" t="s">
        <v>94</v>
      </c>
      <c r="B1231" s="106">
        <v>15</v>
      </c>
      <c r="C1231" s="106">
        <v>15</v>
      </c>
      <c r="D1231" s="44"/>
      <c r="E1231" s="44"/>
      <c r="F1231" s="30">
        <f t="shared" si="98"/>
        <v>0</v>
      </c>
      <c r="G1231" s="11"/>
      <c r="H1231" s="11"/>
      <c r="I1231" s="11"/>
      <c r="J1231" s="12">
        <f t="shared" si="99"/>
        <v>0</v>
      </c>
      <c r="K1231" s="31">
        <f t="shared" si="100"/>
        <v>1025</v>
      </c>
      <c r="L1231" s="37">
        <f t="shared" si="97"/>
        <v>0</v>
      </c>
      <c r="M1231" s="37"/>
      <c r="N1231" s="37">
        <f t="shared" si="101"/>
        <v>0</v>
      </c>
    </row>
    <row r="1232" spans="1:14" x14ac:dyDescent="0.3">
      <c r="A1232" s="105" t="s">
        <v>95</v>
      </c>
      <c r="B1232" s="106">
        <v>10</v>
      </c>
      <c r="C1232" s="106">
        <v>10</v>
      </c>
      <c r="D1232" s="44"/>
      <c r="E1232" s="44"/>
      <c r="F1232" s="30">
        <f t="shared" si="98"/>
        <v>0</v>
      </c>
      <c r="G1232" s="11"/>
      <c r="H1232" s="11"/>
      <c r="I1232" s="11"/>
      <c r="J1232" s="12">
        <f t="shared" si="99"/>
        <v>0</v>
      </c>
      <c r="K1232" s="31">
        <f t="shared" si="100"/>
        <v>1620</v>
      </c>
      <c r="L1232" s="37">
        <f t="shared" si="97"/>
        <v>0</v>
      </c>
      <c r="M1232" s="37"/>
      <c r="N1232" s="37">
        <f t="shared" si="101"/>
        <v>0</v>
      </c>
    </row>
    <row r="1233" spans="1:14" x14ac:dyDescent="0.3">
      <c r="A1233" s="105" t="s">
        <v>96</v>
      </c>
      <c r="B1233" s="106">
        <v>8</v>
      </c>
      <c r="C1233" s="106">
        <v>8</v>
      </c>
      <c r="D1233" s="44"/>
      <c r="E1233" s="44"/>
      <c r="F1233" s="30">
        <f t="shared" si="98"/>
        <v>0</v>
      </c>
      <c r="G1233" s="11"/>
      <c r="H1233" s="11"/>
      <c r="I1233" s="11"/>
      <c r="J1233" s="12">
        <f t="shared" si="99"/>
        <v>0</v>
      </c>
      <c r="K1233" s="31">
        <f t="shared" si="100"/>
        <v>2130</v>
      </c>
      <c r="L1233" s="37">
        <f t="shared" si="97"/>
        <v>0</v>
      </c>
      <c r="M1233" s="37"/>
      <c r="N1233" s="37">
        <f t="shared" si="101"/>
        <v>0</v>
      </c>
    </row>
    <row r="1234" spans="1:14" x14ac:dyDescent="0.3">
      <c r="A1234" s="105" t="s">
        <v>97</v>
      </c>
      <c r="B1234" s="106">
        <v>15</v>
      </c>
      <c r="C1234" s="106">
        <v>15</v>
      </c>
      <c r="D1234" s="44"/>
      <c r="E1234" s="44"/>
      <c r="F1234" s="30">
        <f t="shared" si="98"/>
        <v>0</v>
      </c>
      <c r="G1234" s="11"/>
      <c r="H1234" s="11"/>
      <c r="I1234" s="11"/>
      <c r="J1234" s="12">
        <f t="shared" si="99"/>
        <v>0</v>
      </c>
      <c r="K1234" s="31">
        <f t="shared" si="100"/>
        <v>880</v>
      </c>
      <c r="L1234" s="37">
        <f t="shared" si="97"/>
        <v>0</v>
      </c>
      <c r="M1234" s="37"/>
      <c r="N1234" s="37">
        <f t="shared" si="101"/>
        <v>0</v>
      </c>
    </row>
    <row r="1235" spans="1:14" x14ac:dyDescent="0.3">
      <c r="A1235" s="105" t="s">
        <v>98</v>
      </c>
      <c r="B1235" s="106">
        <v>15</v>
      </c>
      <c r="C1235" s="106">
        <v>15</v>
      </c>
      <c r="D1235" s="44"/>
      <c r="E1235" s="44"/>
      <c r="F1235" s="30">
        <f t="shared" si="98"/>
        <v>0</v>
      </c>
      <c r="G1235" s="11"/>
      <c r="H1235" s="11"/>
      <c r="I1235" s="11"/>
      <c r="J1235" s="12">
        <f t="shared" si="99"/>
        <v>0</v>
      </c>
      <c r="K1235" s="31">
        <f t="shared" si="100"/>
        <v>915</v>
      </c>
      <c r="L1235" s="37">
        <f t="shared" si="97"/>
        <v>0</v>
      </c>
      <c r="M1235" s="37"/>
      <c r="N1235" s="37">
        <f t="shared" si="101"/>
        <v>0</v>
      </c>
    </row>
    <row r="1236" spans="1:14" x14ac:dyDescent="0.3">
      <c r="A1236" s="105" t="s">
        <v>99</v>
      </c>
      <c r="B1236" s="106">
        <v>3</v>
      </c>
      <c r="C1236" s="106">
        <v>3</v>
      </c>
      <c r="D1236" s="44"/>
      <c r="E1236" s="44"/>
      <c r="F1236" s="30">
        <f t="shared" si="98"/>
        <v>0</v>
      </c>
      <c r="G1236" s="11"/>
      <c r="H1236" s="11"/>
      <c r="I1236" s="11"/>
      <c r="J1236" s="12">
        <f t="shared" si="99"/>
        <v>0</v>
      </c>
      <c r="K1236" s="31">
        <f t="shared" si="100"/>
        <v>1970</v>
      </c>
      <c r="L1236" s="37">
        <f t="shared" si="97"/>
        <v>0</v>
      </c>
      <c r="M1236" s="37"/>
      <c r="N1236" s="37">
        <f t="shared" si="101"/>
        <v>0</v>
      </c>
    </row>
    <row r="1237" spans="1:14" x14ac:dyDescent="0.3">
      <c r="A1237" s="105" t="s">
        <v>100</v>
      </c>
      <c r="B1237" s="106">
        <v>3</v>
      </c>
      <c r="C1237" s="106">
        <v>3</v>
      </c>
      <c r="D1237" s="44"/>
      <c r="E1237" s="44"/>
      <c r="F1237" s="30">
        <f t="shared" si="98"/>
        <v>0</v>
      </c>
      <c r="G1237" s="11"/>
      <c r="H1237" s="11"/>
      <c r="I1237" s="11"/>
      <c r="J1237" s="12">
        <f t="shared" si="99"/>
        <v>0</v>
      </c>
      <c r="K1237" s="31">
        <f t="shared" si="100"/>
        <v>2035</v>
      </c>
      <c r="L1237" s="37">
        <f t="shared" si="97"/>
        <v>0</v>
      </c>
      <c r="M1237" s="37"/>
      <c r="N1237" s="37">
        <f t="shared" si="101"/>
        <v>0</v>
      </c>
    </row>
    <row r="1238" spans="1:14" x14ac:dyDescent="0.3">
      <c r="A1238" s="105" t="s">
        <v>101</v>
      </c>
      <c r="B1238" s="106">
        <v>8</v>
      </c>
      <c r="C1238" s="106">
        <v>8</v>
      </c>
      <c r="D1238" s="44"/>
      <c r="E1238" s="44"/>
      <c r="F1238" s="30">
        <f t="shared" si="98"/>
        <v>0</v>
      </c>
      <c r="G1238" s="11"/>
      <c r="H1238" s="11"/>
      <c r="I1238" s="11"/>
      <c r="J1238" s="12">
        <f t="shared" si="99"/>
        <v>0</v>
      </c>
      <c r="K1238" s="31">
        <f t="shared" si="100"/>
        <v>2120</v>
      </c>
      <c r="L1238" s="37">
        <f t="shared" si="97"/>
        <v>0</v>
      </c>
      <c r="M1238" s="37"/>
      <c r="N1238" s="37">
        <f t="shared" si="101"/>
        <v>0</v>
      </c>
    </row>
    <row r="1239" spans="1:14" x14ac:dyDescent="0.3">
      <c r="A1239" s="105" t="s">
        <v>102</v>
      </c>
      <c r="B1239" s="106">
        <v>10</v>
      </c>
      <c r="C1239" s="106">
        <v>10</v>
      </c>
      <c r="D1239" s="44"/>
      <c r="E1239" s="44"/>
      <c r="F1239" s="30">
        <f t="shared" si="98"/>
        <v>0</v>
      </c>
      <c r="G1239" s="11"/>
      <c r="H1239" s="11"/>
      <c r="I1239" s="11"/>
      <c r="J1239" s="12">
        <f t="shared" si="99"/>
        <v>0</v>
      </c>
      <c r="K1239" s="31">
        <f t="shared" si="100"/>
        <v>1980</v>
      </c>
      <c r="L1239" s="37">
        <f t="shared" si="97"/>
        <v>0</v>
      </c>
      <c r="M1239" s="37"/>
      <c r="N1239" s="37">
        <f t="shared" si="101"/>
        <v>0</v>
      </c>
    </row>
    <row r="1240" spans="1:14" x14ac:dyDescent="0.3">
      <c r="A1240" s="105" t="s">
        <v>103</v>
      </c>
      <c r="B1240" s="106">
        <v>12</v>
      </c>
      <c r="C1240" s="106">
        <v>12</v>
      </c>
      <c r="D1240" s="44"/>
      <c r="E1240" s="44"/>
      <c r="F1240" s="30">
        <f t="shared" si="98"/>
        <v>0</v>
      </c>
      <c r="G1240" s="11"/>
      <c r="H1240" s="11"/>
      <c r="I1240" s="11"/>
      <c r="J1240" s="12">
        <f t="shared" si="99"/>
        <v>0</v>
      </c>
      <c r="K1240" s="31">
        <f t="shared" si="100"/>
        <v>875</v>
      </c>
      <c r="L1240" s="37">
        <f t="shared" si="97"/>
        <v>0</v>
      </c>
      <c r="M1240" s="37"/>
      <c r="N1240" s="37">
        <f t="shared" si="101"/>
        <v>0</v>
      </c>
    </row>
    <row r="1241" spans="1:14" ht="19.5" thickBot="1" x14ac:dyDescent="0.35">
      <c r="A1241" s="105" t="s">
        <v>104</v>
      </c>
      <c r="B1241" s="106">
        <v>3</v>
      </c>
      <c r="C1241" s="106">
        <v>3</v>
      </c>
      <c r="D1241" s="44"/>
      <c r="E1241" s="44"/>
      <c r="F1241" s="30">
        <f t="shared" si="98"/>
        <v>0</v>
      </c>
      <c r="G1241" s="11"/>
      <c r="H1241" s="11"/>
      <c r="I1241" s="11"/>
      <c r="J1241" s="12">
        <f t="shared" si="99"/>
        <v>0</v>
      </c>
      <c r="K1241" s="31">
        <f t="shared" si="100"/>
        <v>2145</v>
      </c>
      <c r="L1241" s="37">
        <f t="shared" si="97"/>
        <v>0</v>
      </c>
      <c r="M1241" s="37"/>
      <c r="N1241" s="37">
        <f t="shared" si="101"/>
        <v>0</v>
      </c>
    </row>
    <row r="1242" spans="1:14" ht="19.5" thickBot="1" x14ac:dyDescent="0.35">
      <c r="A1242" s="56" t="s">
        <v>105</v>
      </c>
      <c r="B1242" s="57" t="s">
        <v>74</v>
      </c>
      <c r="C1242" s="58">
        <v>150</v>
      </c>
      <c r="D1242" s="44"/>
      <c r="E1242" s="44"/>
      <c r="F1242" s="30">
        <f t="shared" si="98"/>
        <v>0</v>
      </c>
      <c r="G1242" s="11"/>
      <c r="H1242" s="11"/>
      <c r="I1242" s="11"/>
      <c r="J1242" s="12">
        <f t="shared" si="99"/>
        <v>0</v>
      </c>
      <c r="K1242" s="31">
        <f t="shared" si="100"/>
        <v>21.06</v>
      </c>
      <c r="L1242" s="37">
        <f t="shared" si="97"/>
        <v>0</v>
      </c>
      <c r="M1242" s="37"/>
      <c r="N1242" s="37">
        <f t="shared" si="101"/>
        <v>0</v>
      </c>
    </row>
    <row r="1243" spans="1:14" x14ac:dyDescent="0.3">
      <c r="A1243" s="107"/>
      <c r="B1243" s="108"/>
      <c r="C1243" s="108"/>
      <c r="D1243" s="11"/>
      <c r="E1243" s="11"/>
      <c r="F1243" s="30" t="e">
        <f t="shared" si="98"/>
        <v>#DIV/0!</v>
      </c>
      <c r="G1243" s="11"/>
      <c r="H1243" s="11"/>
      <c r="I1243" s="11"/>
      <c r="J1243" s="12">
        <f t="shared" si="99"/>
        <v>0</v>
      </c>
      <c r="K1243" s="31">
        <f t="shared" si="100"/>
        <v>116.5</v>
      </c>
      <c r="L1243" s="37">
        <f t="shared" si="97"/>
        <v>0</v>
      </c>
      <c r="M1243" s="37"/>
      <c r="N1243" s="37">
        <f t="shared" si="101"/>
        <v>0</v>
      </c>
    </row>
    <row r="1244" spans="1:14" x14ac:dyDescent="0.3">
      <c r="A1244" s="107"/>
      <c r="B1244" s="108"/>
      <c r="C1244" s="108"/>
      <c r="D1244" s="11"/>
      <c r="E1244" s="11"/>
      <c r="F1244" s="30" t="e">
        <f t="shared" si="98"/>
        <v>#DIV/0!</v>
      </c>
      <c r="G1244" s="11"/>
      <c r="H1244" s="11"/>
      <c r="I1244" s="11"/>
      <c r="J1244" s="12">
        <f t="shared" si="99"/>
        <v>0</v>
      </c>
      <c r="K1244" s="31">
        <f t="shared" si="100"/>
        <v>0</v>
      </c>
      <c r="L1244" s="37">
        <f t="shared" si="97"/>
        <v>0</v>
      </c>
      <c r="M1244" s="37"/>
      <c r="N1244" s="37">
        <f t="shared" si="101"/>
        <v>0</v>
      </c>
    </row>
    <row r="1245" spans="1:14" x14ac:dyDescent="0.3">
      <c r="A1245" s="107"/>
      <c r="B1245" s="108"/>
      <c r="C1245" s="108"/>
      <c r="D1245" s="11"/>
      <c r="E1245" s="11"/>
      <c r="F1245" s="30" t="e">
        <f t="shared" si="98"/>
        <v>#DIV/0!</v>
      </c>
      <c r="G1245" s="11"/>
      <c r="H1245" s="11"/>
      <c r="I1245" s="11"/>
      <c r="J1245" s="12">
        <f t="shared" si="99"/>
        <v>0</v>
      </c>
      <c r="K1245" s="31">
        <f t="shared" si="100"/>
        <v>23</v>
      </c>
      <c r="L1245" s="37">
        <f t="shared" si="97"/>
        <v>0</v>
      </c>
      <c r="M1245" s="37"/>
      <c r="N1245" s="37">
        <f t="shared" si="101"/>
        <v>0</v>
      </c>
    </row>
    <row r="1246" spans="1:14" x14ac:dyDescent="0.3">
      <c r="A1246" s="107"/>
      <c r="B1246" s="108"/>
      <c r="C1246" s="108"/>
      <c r="D1246" s="11"/>
      <c r="E1246" s="11"/>
      <c r="F1246" s="30" t="e">
        <f t="shared" si="98"/>
        <v>#DIV/0!</v>
      </c>
      <c r="G1246" s="11"/>
      <c r="H1246" s="11"/>
      <c r="I1246" s="11"/>
      <c r="J1246" s="12">
        <f t="shared" si="99"/>
        <v>0</v>
      </c>
      <c r="K1246" s="31">
        <f t="shared" si="100"/>
        <v>0</v>
      </c>
      <c r="L1246" s="37">
        <f t="shared" si="97"/>
        <v>0</v>
      </c>
      <c r="M1246" s="37"/>
      <c r="N1246" s="37">
        <f t="shared" si="101"/>
        <v>0</v>
      </c>
    </row>
    <row r="1247" spans="1:14" x14ac:dyDescent="0.3">
      <c r="A1247" s="11"/>
      <c r="B1247" s="10"/>
      <c r="C1247" s="10"/>
      <c r="D1247" s="11"/>
      <c r="E1247" s="11"/>
      <c r="F1247" s="30" t="e">
        <f t="shared" si="98"/>
        <v>#DIV/0!</v>
      </c>
      <c r="G1247" s="11"/>
      <c r="H1247" s="11"/>
      <c r="I1247" s="11"/>
      <c r="J1247" s="12">
        <f t="shared" si="99"/>
        <v>0</v>
      </c>
      <c r="K1247" s="31">
        <f t="shared" si="100"/>
        <v>0</v>
      </c>
      <c r="L1247" s="37">
        <f t="shared" si="97"/>
        <v>0</v>
      </c>
      <c r="M1247" s="37"/>
      <c r="N1247" s="37">
        <f t="shared" si="101"/>
        <v>0</v>
      </c>
    </row>
    <row r="1248" spans="1:14" x14ac:dyDescent="0.3">
      <c r="A1248" s="11"/>
      <c r="B1248" s="10"/>
      <c r="C1248" s="10"/>
      <c r="D1248" s="11"/>
      <c r="E1248" s="11"/>
      <c r="F1248" s="30" t="e">
        <f t="shared" si="98"/>
        <v>#DIV/0!</v>
      </c>
      <c r="G1248" s="11"/>
      <c r="H1248" s="11"/>
      <c r="I1248" s="11"/>
      <c r="J1248" s="12">
        <f t="shared" si="99"/>
        <v>0</v>
      </c>
      <c r="K1248" s="31">
        <f t="shared" si="100"/>
        <v>0</v>
      </c>
      <c r="L1248" s="37">
        <f t="shared" si="97"/>
        <v>0</v>
      </c>
      <c r="M1248" s="37"/>
      <c r="N1248" s="37">
        <f t="shared" si="101"/>
        <v>0</v>
      </c>
    </row>
    <row r="1249" spans="1:14" x14ac:dyDescent="0.3">
      <c r="A1249" s="11"/>
      <c r="B1249" s="10"/>
      <c r="C1249" s="10"/>
      <c r="D1249" s="11"/>
      <c r="E1249" s="11"/>
      <c r="F1249" s="30" t="e">
        <f t="shared" si="98"/>
        <v>#DIV/0!</v>
      </c>
      <c r="G1249" s="11"/>
      <c r="H1249" s="11"/>
      <c r="I1249" s="11"/>
      <c r="J1249" s="12">
        <f t="shared" si="99"/>
        <v>0</v>
      </c>
      <c r="K1249" s="31">
        <f t="shared" si="100"/>
        <v>0</v>
      </c>
      <c r="L1249" s="37">
        <f t="shared" si="97"/>
        <v>0</v>
      </c>
      <c r="M1249" s="37"/>
      <c r="N1249" s="37">
        <f t="shared" si="101"/>
        <v>0</v>
      </c>
    </row>
    <row r="1250" spans="1:14" x14ac:dyDescent="0.3">
      <c r="A1250" s="11" t="s">
        <v>33</v>
      </c>
      <c r="B1250" s="11"/>
      <c r="C1250" s="13"/>
      <c r="D1250" s="111">
        <f t="shared" ref="D1250:J1250" si="102">SUM(D1188:D1249)</f>
        <v>0</v>
      </c>
      <c r="E1250" s="111">
        <f t="shared" si="102"/>
        <v>0</v>
      </c>
      <c r="F1250" s="111" t="e">
        <f t="shared" si="102"/>
        <v>#DIV/0!</v>
      </c>
      <c r="G1250" s="111">
        <f t="shared" si="102"/>
        <v>0</v>
      </c>
      <c r="H1250" s="111">
        <f t="shared" si="102"/>
        <v>0</v>
      </c>
      <c r="I1250" s="111">
        <f t="shared" si="102"/>
        <v>0</v>
      </c>
      <c r="J1250" s="12">
        <f t="shared" si="102"/>
        <v>0</v>
      </c>
      <c r="K1250" s="111"/>
      <c r="L1250" s="111">
        <f>SUM(L1188:L1249)</f>
        <v>0</v>
      </c>
      <c r="M1250" s="111">
        <f>SUM(M1188:M1249)</f>
        <v>0</v>
      </c>
      <c r="N1250" s="111">
        <f>SUM(N1188:N1249)</f>
        <v>0</v>
      </c>
    </row>
    <row r="1251" spans="1:14" x14ac:dyDescent="0.3">
      <c r="A1251" s="113"/>
      <c r="B1251" s="114"/>
      <c r="C1251" s="115"/>
      <c r="D1251" s="116"/>
      <c r="E1251" s="116"/>
      <c r="F1251" s="7" t="s">
        <v>106</v>
      </c>
      <c r="G1251" s="7" t="s">
        <v>123</v>
      </c>
      <c r="H1251" s="7" t="s">
        <v>124</v>
      </c>
      <c r="I1251" s="7" t="s">
        <v>125</v>
      </c>
      <c r="J1251" s="7" t="s">
        <v>126</v>
      </c>
      <c r="K1251" s="117"/>
      <c r="L1251" s="117"/>
      <c r="M1251" s="7" t="s">
        <v>107</v>
      </c>
      <c r="N1251" s="118"/>
    </row>
    <row r="1252" spans="1:14" ht="31.5" x14ac:dyDescent="0.5">
      <c r="A1252" s="113"/>
      <c r="B1252" s="114"/>
      <c r="C1252" s="115"/>
      <c r="D1252" s="116"/>
      <c r="E1252" s="116"/>
      <c r="F1252" s="121"/>
      <c r="G1252" s="121"/>
      <c r="H1252" s="121"/>
      <c r="I1252" s="121"/>
      <c r="J1252" s="121"/>
      <c r="K1252" s="122"/>
      <c r="L1252" s="121">
        <f>+F1252-G1252-H1252-I1252-J1252</f>
        <v>0</v>
      </c>
      <c r="M1252" s="123"/>
      <c r="N1252" s="124"/>
    </row>
    <row r="1253" spans="1:14" x14ac:dyDescent="0.3">
      <c r="A1253" s="177" t="s">
        <v>109</v>
      </c>
      <c r="B1253" s="178"/>
      <c r="C1253" s="178"/>
      <c r="D1253" s="178"/>
      <c r="E1253" s="178"/>
      <c r="F1253" s="178"/>
      <c r="G1253" s="178"/>
      <c r="H1253" s="178"/>
      <c r="I1253" s="178"/>
      <c r="J1253" s="179"/>
      <c r="K1253" s="125"/>
      <c r="L1253" s="12"/>
      <c r="M1253" s="126"/>
      <c r="N1253" s="127"/>
    </row>
    <row r="1254" spans="1:14" x14ac:dyDescent="0.3">
      <c r="A1254" s="180" t="s">
        <v>110</v>
      </c>
      <c r="B1254" s="181"/>
      <c r="C1254" s="181"/>
      <c r="D1254" s="181"/>
      <c r="E1254" s="181"/>
      <c r="F1254" s="181"/>
      <c r="G1254" s="181"/>
      <c r="H1254" s="181"/>
      <c r="I1254" s="181"/>
      <c r="J1254" s="182"/>
      <c r="K1254" s="129"/>
      <c r="L1254" s="12"/>
      <c r="M1254" s="126"/>
      <c r="N1254" s="127"/>
    </row>
    <row r="1255" spans="1:14" x14ac:dyDescent="0.3">
      <c r="A1255" s="160" t="s">
        <v>111</v>
      </c>
      <c r="B1255" s="161"/>
      <c r="C1255" s="161"/>
      <c r="D1255" s="161"/>
      <c r="E1255" s="161"/>
      <c r="F1255" s="161"/>
      <c r="G1255" s="161"/>
      <c r="H1255" s="161"/>
      <c r="I1255" s="161"/>
      <c r="J1255" s="162"/>
      <c r="K1255" s="130"/>
      <c r="L1255" s="12"/>
      <c r="M1255" s="131" t="e">
        <f>+L1255/L1250%</f>
        <v>#DIV/0!</v>
      </c>
      <c r="N1255" s="127"/>
    </row>
    <row r="1256" spans="1:14" x14ac:dyDescent="0.3">
      <c r="A1256" s="163" t="s">
        <v>112</v>
      </c>
      <c r="B1256" s="164"/>
      <c r="C1256" s="164"/>
      <c r="D1256" s="164"/>
      <c r="E1256" s="164"/>
      <c r="F1256" s="164"/>
      <c r="G1256" s="164"/>
      <c r="H1256" s="164"/>
      <c r="I1256" s="164"/>
      <c r="J1256" s="165"/>
      <c r="K1256" s="132"/>
      <c r="L1256" s="12">
        <f>+E1272</f>
        <v>0</v>
      </c>
      <c r="M1256" s="126"/>
      <c r="N1256" s="127"/>
    </row>
    <row r="1257" spans="1:14" x14ac:dyDescent="0.3">
      <c r="A1257" s="166" t="s">
        <v>113</v>
      </c>
      <c r="B1257" s="167"/>
      <c r="C1257" s="167"/>
      <c r="D1257" s="167"/>
      <c r="E1257" s="167"/>
      <c r="F1257" s="167"/>
      <c r="G1257" s="167"/>
      <c r="H1257" s="167"/>
      <c r="I1257" s="167"/>
      <c r="J1257" s="168"/>
      <c r="K1257" s="134"/>
      <c r="L1257" s="12">
        <f>+M1272</f>
        <v>0</v>
      </c>
      <c r="M1257" s="126"/>
      <c r="N1257" s="127"/>
    </row>
    <row r="1258" spans="1:14" x14ac:dyDescent="0.3">
      <c r="A1258" s="169"/>
      <c r="B1258" s="170"/>
      <c r="C1258" s="170"/>
      <c r="D1258" s="170"/>
      <c r="E1258" s="170"/>
      <c r="F1258" s="170"/>
      <c r="G1258" s="170"/>
      <c r="H1258" s="170"/>
      <c r="I1258" s="170"/>
      <c r="J1258" s="171"/>
      <c r="K1258" s="128"/>
      <c r="L1258" s="126"/>
      <c r="M1258" s="126"/>
      <c r="N1258" s="127"/>
    </row>
    <row r="1259" spans="1:14" x14ac:dyDescent="0.3">
      <c r="A1259" s="169"/>
      <c r="B1259" s="170"/>
      <c r="C1259" s="170"/>
      <c r="D1259" s="170"/>
      <c r="E1259" s="170"/>
      <c r="F1259" s="170"/>
      <c r="G1259" s="170"/>
      <c r="H1259" s="170"/>
      <c r="I1259" s="170"/>
      <c r="J1259" s="171"/>
      <c r="K1259" s="128"/>
      <c r="L1259" s="126"/>
      <c r="M1259" s="126"/>
      <c r="N1259" s="127"/>
    </row>
    <row r="1260" spans="1:14" x14ac:dyDescent="0.3">
      <c r="A1260" s="169" t="s">
        <v>114</v>
      </c>
      <c r="B1260" s="170"/>
      <c r="C1260" s="170"/>
      <c r="D1260" s="170"/>
      <c r="E1260" s="170"/>
      <c r="F1260" s="170"/>
      <c r="G1260" s="170"/>
      <c r="H1260" s="170"/>
      <c r="I1260" s="170"/>
      <c r="J1260" s="171"/>
      <c r="K1260" s="136"/>
      <c r="L1260" s="111">
        <f>+L1250-L1253-L1254-L1255-L1256+L1257-L1258-L1259</f>
        <v>0</v>
      </c>
      <c r="M1260" s="126"/>
      <c r="N1260" s="127"/>
    </row>
    <row r="1261" spans="1:14" ht="19.5" thickBot="1" x14ac:dyDescent="0.35">
      <c r="M1261" s="138">
        <f>+L1261-L1260</f>
        <v>0</v>
      </c>
    </row>
    <row r="1262" spans="1:14" ht="19.5" thickBot="1" x14ac:dyDescent="0.35">
      <c r="A1262" s="157" t="s">
        <v>115</v>
      </c>
      <c r="B1262" s="158"/>
      <c r="C1262" s="158"/>
      <c r="D1262" s="158"/>
      <c r="E1262" s="158"/>
      <c r="F1262" s="159"/>
      <c r="G1262" s="127"/>
      <c r="H1262" s="157" t="s">
        <v>116</v>
      </c>
      <c r="I1262" s="158"/>
      <c r="J1262" s="159"/>
      <c r="K1262" s="157" t="s">
        <v>117</v>
      </c>
      <c r="L1262" s="158"/>
      <c r="M1262" s="159"/>
      <c r="N1262" s="139"/>
    </row>
    <row r="1263" spans="1:14" ht="19.5" thickBot="1" x14ac:dyDescent="0.35">
      <c r="A1263" s="140" t="s">
        <v>118</v>
      </c>
      <c r="B1263" s="157" t="s">
        <v>119</v>
      </c>
      <c r="C1263" s="159"/>
      <c r="D1263" s="140" t="s">
        <v>120</v>
      </c>
      <c r="E1263" s="157" t="s">
        <v>22</v>
      </c>
      <c r="F1263" s="159"/>
      <c r="G1263" s="127"/>
      <c r="H1263" s="157" t="s">
        <v>119</v>
      </c>
      <c r="I1263" s="159"/>
      <c r="J1263" s="140" t="s">
        <v>22</v>
      </c>
      <c r="K1263" s="157" t="s">
        <v>119</v>
      </c>
      <c r="L1263" s="159"/>
      <c r="M1263" s="140" t="s">
        <v>22</v>
      </c>
      <c r="N1263" s="139"/>
    </row>
    <row r="1264" spans="1:14" ht="19.5" thickBot="1" x14ac:dyDescent="0.35">
      <c r="A1264" s="141"/>
      <c r="B1264" s="153"/>
      <c r="C1264" s="154"/>
      <c r="D1264" s="141"/>
      <c r="E1264" s="155"/>
      <c r="F1264" s="156"/>
      <c r="G1264" s="127"/>
      <c r="H1264" s="153"/>
      <c r="I1264" s="154"/>
      <c r="J1264" s="142"/>
      <c r="K1264" s="153"/>
      <c r="L1264" s="154"/>
      <c r="M1264" s="143"/>
      <c r="N1264" s="144"/>
    </row>
    <row r="1265" spans="1:14" ht="19.5" thickBot="1" x14ac:dyDescent="0.35">
      <c r="A1265" s="141"/>
      <c r="B1265" s="153"/>
      <c r="C1265" s="154"/>
      <c r="D1265" s="141"/>
      <c r="E1265" s="155"/>
      <c r="F1265" s="156"/>
      <c r="G1265" s="127"/>
      <c r="H1265" s="153"/>
      <c r="I1265" s="154"/>
      <c r="J1265" s="142"/>
      <c r="K1265" s="153"/>
      <c r="L1265" s="154"/>
      <c r="M1265" s="143"/>
      <c r="N1265" s="144"/>
    </row>
    <row r="1266" spans="1:14" ht="19.5" thickBot="1" x14ac:dyDescent="0.35">
      <c r="A1266" s="141"/>
      <c r="B1266" s="153"/>
      <c r="C1266" s="154"/>
      <c r="D1266" s="141"/>
      <c r="E1266" s="155"/>
      <c r="F1266" s="156"/>
      <c r="G1266" s="127"/>
      <c r="H1266" s="153"/>
      <c r="I1266" s="154"/>
      <c r="J1266" s="142"/>
      <c r="K1266" s="153"/>
      <c r="L1266" s="154"/>
      <c r="M1266" s="143"/>
      <c r="N1266" s="144"/>
    </row>
    <row r="1267" spans="1:14" ht="19.5" thickBot="1" x14ac:dyDescent="0.35">
      <c r="A1267" s="141"/>
      <c r="B1267" s="153"/>
      <c r="C1267" s="154"/>
      <c r="D1267" s="141"/>
      <c r="E1267" s="155"/>
      <c r="F1267" s="156"/>
      <c r="G1267" s="127"/>
      <c r="H1267" s="153"/>
      <c r="I1267" s="154"/>
      <c r="J1267" s="142"/>
      <c r="K1267" s="153"/>
      <c r="L1267" s="154"/>
      <c r="M1267" s="143"/>
      <c r="N1267" s="144"/>
    </row>
    <row r="1268" spans="1:14" ht="19.5" thickBot="1" x14ac:dyDescent="0.35">
      <c r="A1268" s="141"/>
      <c r="B1268" s="153"/>
      <c r="C1268" s="154"/>
      <c r="D1268" s="141"/>
      <c r="E1268" s="155"/>
      <c r="F1268" s="156"/>
      <c r="G1268" s="127"/>
      <c r="H1268" s="153"/>
      <c r="I1268" s="154"/>
      <c r="J1268" s="142"/>
      <c r="K1268" s="153"/>
      <c r="L1268" s="154"/>
      <c r="M1268" s="143"/>
      <c r="N1268" s="144"/>
    </row>
    <row r="1269" spans="1:14" ht="19.5" thickBot="1" x14ac:dyDescent="0.35">
      <c r="A1269" s="141"/>
      <c r="B1269" s="153"/>
      <c r="C1269" s="154"/>
      <c r="D1269" s="141"/>
      <c r="E1269" s="155"/>
      <c r="F1269" s="156"/>
      <c r="G1269" s="127"/>
      <c r="H1269" s="153"/>
      <c r="I1269" s="154"/>
      <c r="J1269" s="142"/>
      <c r="K1269" s="153"/>
      <c r="L1269" s="154"/>
      <c r="M1269" s="143"/>
      <c r="N1269" s="144"/>
    </row>
    <row r="1270" spans="1:14" ht="19.5" thickBot="1" x14ac:dyDescent="0.35">
      <c r="A1270" s="141"/>
      <c r="B1270" s="153"/>
      <c r="C1270" s="154"/>
      <c r="D1270" s="141"/>
      <c r="E1270" s="155"/>
      <c r="F1270" s="156"/>
      <c r="G1270" s="127"/>
      <c r="H1270" s="153"/>
      <c r="I1270" s="154"/>
      <c r="J1270" s="142"/>
      <c r="K1270" s="153"/>
      <c r="L1270" s="154"/>
      <c r="M1270" s="143"/>
      <c r="N1270" s="144"/>
    </row>
    <row r="1271" spans="1:14" ht="19.5" thickBot="1" x14ac:dyDescent="0.35">
      <c r="A1271" s="141"/>
      <c r="B1271" s="153"/>
      <c r="C1271" s="154"/>
      <c r="D1271" s="141"/>
      <c r="E1271" s="155"/>
      <c r="F1271" s="156"/>
      <c r="G1271" s="127"/>
      <c r="H1271" s="153"/>
      <c r="I1271" s="154"/>
      <c r="J1271" s="142"/>
      <c r="K1271" s="153"/>
      <c r="L1271" s="154"/>
      <c r="M1271" s="143"/>
      <c r="N1271" s="144"/>
    </row>
    <row r="1272" spans="1:14" ht="19.5" thickBot="1" x14ac:dyDescent="0.35">
      <c r="A1272" s="141" t="s">
        <v>121</v>
      </c>
      <c r="B1272" s="153"/>
      <c r="C1272" s="154"/>
      <c r="D1272" s="141"/>
      <c r="E1272" s="155">
        <f>SUM(E1264:F1271)</f>
        <v>0</v>
      </c>
      <c r="F1272" s="156"/>
      <c r="G1272" s="127"/>
      <c r="H1272" s="153" t="s">
        <v>121</v>
      </c>
      <c r="I1272" s="154"/>
      <c r="J1272" s="140">
        <f>SUM(J1264:J1271)</f>
        <v>0</v>
      </c>
      <c r="K1272" s="153" t="s">
        <v>121</v>
      </c>
      <c r="L1272" s="154"/>
      <c r="M1272" s="145">
        <f>SUM(M1264:M1271)</f>
        <v>0</v>
      </c>
      <c r="N1272" s="139"/>
    </row>
    <row r="1275" spans="1:14" x14ac:dyDescent="0.3">
      <c r="A1275" s="172" t="s">
        <v>0</v>
      </c>
      <c r="B1275" s="172"/>
      <c r="C1275" s="172"/>
      <c r="D1275" s="172"/>
      <c r="E1275" s="172"/>
      <c r="F1275" s="172"/>
      <c r="G1275" s="172"/>
      <c r="H1275" s="172"/>
      <c r="I1275" s="172"/>
      <c r="J1275" s="172"/>
      <c r="K1275" s="172"/>
      <c r="L1275" s="172"/>
      <c r="M1275" s="1"/>
      <c r="N1275" s="2"/>
    </row>
    <row r="1276" spans="1:14" x14ac:dyDescent="0.3">
      <c r="A1276" s="1" t="s">
        <v>1</v>
      </c>
      <c r="B1276" s="2" t="s">
        <v>139</v>
      </c>
      <c r="J1276" s="1" t="s">
        <v>3</v>
      </c>
      <c r="K1276" s="173">
        <f>+K1185</f>
        <v>0</v>
      </c>
      <c r="L1276" s="173"/>
      <c r="M1276" s="173"/>
      <c r="N1276" s="6"/>
    </row>
    <row r="1277" spans="1:14" x14ac:dyDescent="0.3">
      <c r="A1277" s="174"/>
      <c r="B1277" s="175"/>
      <c r="C1277" s="176"/>
      <c r="D1277" s="169" t="s">
        <v>6</v>
      </c>
      <c r="E1277" s="170"/>
      <c r="F1277" s="171"/>
      <c r="G1277" s="7" t="s">
        <v>7</v>
      </c>
      <c r="H1277" s="7" t="s">
        <v>7</v>
      </c>
      <c r="I1277" s="7" t="s">
        <v>8</v>
      </c>
      <c r="J1277" s="8" t="s">
        <v>9</v>
      </c>
      <c r="K1277" s="7" t="s">
        <v>10</v>
      </c>
      <c r="L1277" s="9"/>
      <c r="M1277" s="7" t="s">
        <v>11</v>
      </c>
      <c r="N1277" s="7" t="s">
        <v>12</v>
      </c>
    </row>
    <row r="1278" spans="1:14" x14ac:dyDescent="0.3">
      <c r="A1278" s="12" t="s">
        <v>16</v>
      </c>
      <c r="B1278" s="7" t="s">
        <v>17</v>
      </c>
      <c r="C1278" s="13" t="s">
        <v>18</v>
      </c>
      <c r="D1278" s="7">
        <v>1</v>
      </c>
      <c r="E1278" s="7">
        <v>2</v>
      </c>
      <c r="F1278" s="14" t="s">
        <v>19</v>
      </c>
      <c r="G1278" s="7" t="s">
        <v>20</v>
      </c>
      <c r="H1278" s="7" t="s">
        <v>20</v>
      </c>
      <c r="I1278" s="7"/>
      <c r="J1278" s="7" t="s">
        <v>20</v>
      </c>
      <c r="K1278" s="7" t="s">
        <v>21</v>
      </c>
      <c r="L1278" s="7" t="s">
        <v>22</v>
      </c>
      <c r="M1278" s="7" t="s">
        <v>23</v>
      </c>
      <c r="N1278" s="7" t="s">
        <v>22</v>
      </c>
    </row>
    <row r="1279" spans="1:14" x14ac:dyDescent="0.3">
      <c r="A1279" s="16" t="s">
        <v>35</v>
      </c>
      <c r="B1279" s="17" t="s">
        <v>36</v>
      </c>
      <c r="C1279" s="17">
        <v>72</v>
      </c>
      <c r="D1279" s="29"/>
      <c r="E1279" s="29"/>
      <c r="F1279" s="30">
        <f>+(E1279+D1279)/C1279</f>
        <v>0</v>
      </c>
      <c r="G1279" s="32"/>
      <c r="H1279" s="32"/>
      <c r="I1279" s="32"/>
      <c r="J1279" s="34">
        <f>+D1279+E1279-G1279-H1279-I1279</f>
        <v>0</v>
      </c>
      <c r="K1279" s="31">
        <f>+K1188</f>
        <v>381.13</v>
      </c>
      <c r="L1279" s="24">
        <f t="shared" ref="L1279:L1340" si="103">+J1279*K1279</f>
        <v>0</v>
      </c>
      <c r="M1279" s="24"/>
      <c r="N1279" s="24">
        <f>+K1279*I1279</f>
        <v>0</v>
      </c>
    </row>
    <row r="1280" spans="1:14" x14ac:dyDescent="0.3">
      <c r="A1280" s="16" t="s">
        <v>37</v>
      </c>
      <c r="B1280" s="17" t="s">
        <v>38</v>
      </c>
      <c r="C1280" s="17">
        <v>36</v>
      </c>
      <c r="D1280" s="29"/>
      <c r="E1280" s="29"/>
      <c r="F1280" s="30">
        <f t="shared" ref="F1280:F1340" si="104">+(E1280+D1280)/C1280</f>
        <v>0</v>
      </c>
      <c r="G1280" s="32"/>
      <c r="H1280" s="32"/>
      <c r="I1280" s="32"/>
      <c r="J1280" s="34">
        <f t="shared" ref="J1280:J1340" si="105">+D1280+E1280-G1280-H1280-I1280</f>
        <v>0</v>
      </c>
      <c r="K1280" s="31">
        <f t="shared" ref="K1280:K1340" si="106">+K1189</f>
        <v>741.2</v>
      </c>
      <c r="L1280" s="24">
        <f t="shared" si="103"/>
        <v>0</v>
      </c>
      <c r="M1280" s="24"/>
      <c r="N1280" s="24">
        <f t="shared" ref="N1280:N1340" si="107">+K1280*I1280</f>
        <v>0</v>
      </c>
    </row>
    <row r="1281" spans="1:14" x14ac:dyDescent="0.3">
      <c r="A1281" s="16" t="s">
        <v>39</v>
      </c>
      <c r="B1281" s="17" t="s">
        <v>40</v>
      </c>
      <c r="C1281" s="17">
        <v>18</v>
      </c>
      <c r="D1281" s="29"/>
      <c r="E1281" s="29"/>
      <c r="F1281" s="30">
        <f t="shared" si="104"/>
        <v>0</v>
      </c>
      <c r="G1281" s="32"/>
      <c r="H1281" s="32"/>
      <c r="I1281" s="32"/>
      <c r="J1281" s="12">
        <f t="shared" si="105"/>
        <v>0</v>
      </c>
      <c r="K1281" s="31">
        <f t="shared" si="106"/>
        <v>1263.5999999999999</v>
      </c>
      <c r="L1281" s="37">
        <f t="shared" si="103"/>
        <v>0</v>
      </c>
      <c r="M1281" s="37"/>
      <c r="N1281" s="37">
        <f t="shared" si="107"/>
        <v>0</v>
      </c>
    </row>
    <row r="1282" spans="1:14" x14ac:dyDescent="0.3">
      <c r="A1282" s="16" t="s">
        <v>41</v>
      </c>
      <c r="B1282" s="17" t="s">
        <v>42</v>
      </c>
      <c r="C1282" s="17">
        <v>10</v>
      </c>
      <c r="D1282" s="29"/>
      <c r="E1282" s="29"/>
      <c r="F1282" s="30">
        <f t="shared" si="104"/>
        <v>0</v>
      </c>
      <c r="G1282" s="32"/>
      <c r="H1282" s="32"/>
      <c r="I1282" s="32"/>
      <c r="J1282" s="34">
        <f t="shared" si="105"/>
        <v>0</v>
      </c>
      <c r="K1282" s="31">
        <f t="shared" si="106"/>
        <v>2059.1999999999998</v>
      </c>
      <c r="L1282" s="24">
        <f t="shared" si="103"/>
        <v>0</v>
      </c>
      <c r="M1282" s="24"/>
      <c r="N1282" s="24">
        <f t="shared" si="107"/>
        <v>0</v>
      </c>
    </row>
    <row r="1283" spans="1:14" x14ac:dyDescent="0.3">
      <c r="A1283" s="16" t="s">
        <v>43</v>
      </c>
      <c r="B1283" s="17" t="s">
        <v>36</v>
      </c>
      <c r="C1283" s="17">
        <v>72</v>
      </c>
      <c r="D1283" s="29"/>
      <c r="E1283" s="29"/>
      <c r="F1283" s="30">
        <f t="shared" si="104"/>
        <v>0</v>
      </c>
      <c r="G1283" s="32"/>
      <c r="H1283" s="32"/>
      <c r="I1283" s="32"/>
      <c r="J1283" s="34">
        <f t="shared" si="105"/>
        <v>0</v>
      </c>
      <c r="K1283" s="31">
        <f t="shared" si="106"/>
        <v>409.5</v>
      </c>
      <c r="L1283" s="24">
        <f t="shared" si="103"/>
        <v>0</v>
      </c>
      <c r="M1283" s="24"/>
      <c r="N1283" s="24">
        <f t="shared" si="107"/>
        <v>0</v>
      </c>
    </row>
    <row r="1284" spans="1:14" x14ac:dyDescent="0.3">
      <c r="A1284" s="16" t="s">
        <v>44</v>
      </c>
      <c r="B1284" s="17" t="s">
        <v>38</v>
      </c>
      <c r="C1284" s="17">
        <v>36</v>
      </c>
      <c r="D1284" s="29"/>
      <c r="E1284" s="29"/>
      <c r="F1284" s="30">
        <f t="shared" si="104"/>
        <v>0</v>
      </c>
      <c r="G1284" s="32"/>
      <c r="H1284" s="32"/>
      <c r="I1284" s="32"/>
      <c r="J1284" s="34">
        <f t="shared" si="105"/>
        <v>0</v>
      </c>
      <c r="K1284" s="31">
        <f t="shared" si="106"/>
        <v>803.79</v>
      </c>
      <c r="L1284" s="24">
        <f t="shared" si="103"/>
        <v>0</v>
      </c>
      <c r="M1284" s="24"/>
      <c r="N1284" s="24">
        <f t="shared" si="107"/>
        <v>0</v>
      </c>
    </row>
    <row r="1285" spans="1:14" x14ac:dyDescent="0.3">
      <c r="A1285" s="16" t="s">
        <v>45</v>
      </c>
      <c r="B1285" s="17" t="s">
        <v>36</v>
      </c>
      <c r="C1285" s="17">
        <v>72</v>
      </c>
      <c r="D1285" s="29"/>
      <c r="E1285" s="29"/>
      <c r="F1285" s="30">
        <f t="shared" si="104"/>
        <v>0</v>
      </c>
      <c r="G1285" s="32"/>
      <c r="H1285" s="32"/>
      <c r="I1285" s="32"/>
      <c r="J1285" s="34">
        <f t="shared" si="105"/>
        <v>0</v>
      </c>
      <c r="K1285" s="31">
        <f t="shared" si="106"/>
        <v>409.5</v>
      </c>
      <c r="L1285" s="24">
        <f t="shared" si="103"/>
        <v>0</v>
      </c>
      <c r="M1285" s="24"/>
      <c r="N1285" s="24">
        <f t="shared" si="107"/>
        <v>0</v>
      </c>
    </row>
    <row r="1286" spans="1:14" x14ac:dyDescent="0.3">
      <c r="A1286" s="16" t="s">
        <v>46</v>
      </c>
      <c r="B1286" s="17" t="s">
        <v>38</v>
      </c>
      <c r="C1286" s="17">
        <v>36</v>
      </c>
      <c r="D1286" s="29"/>
      <c r="E1286" s="29"/>
      <c r="F1286" s="30">
        <f t="shared" si="104"/>
        <v>0</v>
      </c>
      <c r="G1286" s="32"/>
      <c r="H1286" s="32"/>
      <c r="I1286" s="32"/>
      <c r="J1286" s="34">
        <f t="shared" si="105"/>
        <v>0</v>
      </c>
      <c r="K1286" s="31">
        <f t="shared" si="106"/>
        <v>803.79</v>
      </c>
      <c r="L1286" s="24">
        <f t="shared" si="103"/>
        <v>0</v>
      </c>
      <c r="M1286" s="24"/>
      <c r="N1286" s="24">
        <f t="shared" si="107"/>
        <v>0</v>
      </c>
    </row>
    <row r="1287" spans="1:14" x14ac:dyDescent="0.3">
      <c r="A1287" s="16" t="s">
        <v>47</v>
      </c>
      <c r="B1287" s="17" t="s">
        <v>48</v>
      </c>
      <c r="C1287" s="17">
        <v>8</v>
      </c>
      <c r="D1287" s="29"/>
      <c r="E1287" s="29"/>
      <c r="F1287" s="30">
        <f t="shared" si="104"/>
        <v>0</v>
      </c>
      <c r="G1287" s="32"/>
      <c r="H1287" s="32"/>
      <c r="I1287" s="32"/>
      <c r="J1287" s="34">
        <f t="shared" si="105"/>
        <v>0</v>
      </c>
      <c r="K1287" s="31">
        <f t="shared" si="106"/>
        <v>2767.05</v>
      </c>
      <c r="L1287" s="24">
        <f t="shared" si="103"/>
        <v>0</v>
      </c>
      <c r="M1287" s="24"/>
      <c r="N1287" s="24">
        <f t="shared" si="107"/>
        <v>0</v>
      </c>
    </row>
    <row r="1288" spans="1:14" x14ac:dyDescent="0.3">
      <c r="A1288" s="35" t="s">
        <v>49</v>
      </c>
      <c r="B1288" s="17" t="s">
        <v>50</v>
      </c>
      <c r="C1288" s="38">
        <v>72</v>
      </c>
      <c r="D1288" s="29"/>
      <c r="E1288" s="29"/>
      <c r="F1288" s="30">
        <f t="shared" si="104"/>
        <v>0</v>
      </c>
      <c r="G1288" s="32"/>
      <c r="H1288" s="32"/>
      <c r="I1288" s="32"/>
      <c r="J1288" s="12">
        <f t="shared" si="105"/>
        <v>0</v>
      </c>
      <c r="K1288" s="31">
        <f t="shared" si="106"/>
        <v>444.6</v>
      </c>
      <c r="L1288" s="37">
        <f t="shared" si="103"/>
        <v>0</v>
      </c>
      <c r="M1288" s="37"/>
      <c r="N1288" s="37">
        <f t="shared" si="107"/>
        <v>0</v>
      </c>
    </row>
    <row r="1289" spans="1:14" x14ac:dyDescent="0.3">
      <c r="A1289" s="16" t="s">
        <v>51</v>
      </c>
      <c r="B1289" s="17" t="s">
        <v>52</v>
      </c>
      <c r="C1289" s="17">
        <v>36</v>
      </c>
      <c r="D1289" s="29"/>
      <c r="E1289" s="29"/>
      <c r="F1289" s="30">
        <f t="shared" si="104"/>
        <v>0</v>
      </c>
      <c r="G1289" s="32"/>
      <c r="H1289" s="32"/>
      <c r="I1289" s="32"/>
      <c r="J1289" s="34">
        <f t="shared" si="105"/>
        <v>0</v>
      </c>
      <c r="K1289" s="31">
        <f t="shared" si="106"/>
        <v>868.73</v>
      </c>
      <c r="L1289" s="24">
        <f t="shared" si="103"/>
        <v>0</v>
      </c>
      <c r="M1289" s="24"/>
      <c r="N1289" s="24">
        <f t="shared" si="107"/>
        <v>0</v>
      </c>
    </row>
    <row r="1290" spans="1:14" x14ac:dyDescent="0.3">
      <c r="A1290" s="16" t="s">
        <v>53</v>
      </c>
      <c r="B1290" s="17" t="s">
        <v>48</v>
      </c>
      <c r="C1290" s="17">
        <v>8</v>
      </c>
      <c r="D1290" s="29"/>
      <c r="E1290" s="29"/>
      <c r="F1290" s="30">
        <f t="shared" si="104"/>
        <v>0</v>
      </c>
      <c r="G1290" s="32"/>
      <c r="H1290" s="32"/>
      <c r="I1290" s="32"/>
      <c r="J1290" s="34">
        <f t="shared" si="105"/>
        <v>0</v>
      </c>
      <c r="K1290" s="31">
        <f t="shared" si="106"/>
        <v>2416.0500000000002</v>
      </c>
      <c r="L1290" s="24">
        <f t="shared" si="103"/>
        <v>0</v>
      </c>
      <c r="M1290" s="24"/>
      <c r="N1290" s="24">
        <f t="shared" si="107"/>
        <v>0</v>
      </c>
    </row>
    <row r="1291" spans="1:14" x14ac:dyDescent="0.3">
      <c r="A1291" s="16" t="s">
        <v>54</v>
      </c>
      <c r="B1291" s="17" t="s">
        <v>50</v>
      </c>
      <c r="C1291" s="17">
        <v>72</v>
      </c>
      <c r="D1291" s="29"/>
      <c r="E1291" s="29"/>
      <c r="F1291" s="30">
        <f t="shared" si="104"/>
        <v>0</v>
      </c>
      <c r="G1291" s="32"/>
      <c r="H1291" s="32"/>
      <c r="I1291" s="32"/>
      <c r="J1291" s="34">
        <f t="shared" si="105"/>
        <v>0</v>
      </c>
      <c r="K1291" s="31">
        <f t="shared" si="106"/>
        <v>377.33</v>
      </c>
      <c r="L1291" s="24">
        <f t="shared" si="103"/>
        <v>0</v>
      </c>
      <c r="M1291" s="24"/>
      <c r="N1291" s="24">
        <f t="shared" si="107"/>
        <v>0</v>
      </c>
    </row>
    <row r="1292" spans="1:14" x14ac:dyDescent="0.3">
      <c r="A1292" s="16" t="s">
        <v>55</v>
      </c>
      <c r="B1292" s="17" t="s">
        <v>56</v>
      </c>
      <c r="C1292" s="17">
        <v>15</v>
      </c>
      <c r="D1292" s="44"/>
      <c r="E1292" s="44"/>
      <c r="F1292" s="30">
        <f t="shared" si="104"/>
        <v>0</v>
      </c>
      <c r="G1292" s="11"/>
      <c r="H1292" s="11"/>
      <c r="I1292" s="11"/>
      <c r="J1292" s="12">
        <f t="shared" si="105"/>
        <v>0</v>
      </c>
      <c r="K1292" s="45">
        <f t="shared" si="106"/>
        <v>1158.3</v>
      </c>
      <c r="L1292" s="37">
        <f t="shared" si="103"/>
        <v>0</v>
      </c>
      <c r="M1292" s="37"/>
      <c r="N1292" s="37">
        <f t="shared" si="107"/>
        <v>0</v>
      </c>
    </row>
    <row r="1293" spans="1:14" x14ac:dyDescent="0.3">
      <c r="A1293" s="16" t="s">
        <v>57</v>
      </c>
      <c r="B1293" s="17" t="s">
        <v>50</v>
      </c>
      <c r="C1293" s="17">
        <v>72</v>
      </c>
      <c r="D1293" s="29"/>
      <c r="E1293" s="29"/>
      <c r="F1293" s="30">
        <f t="shared" si="104"/>
        <v>0</v>
      </c>
      <c r="G1293" s="32"/>
      <c r="H1293" s="32"/>
      <c r="I1293" s="32"/>
      <c r="J1293" s="34">
        <f t="shared" si="105"/>
        <v>0</v>
      </c>
      <c r="K1293" s="31">
        <f t="shared" si="106"/>
        <v>424.13</v>
      </c>
      <c r="L1293" s="24">
        <f t="shared" si="103"/>
        <v>0</v>
      </c>
      <c r="M1293" s="24"/>
      <c r="N1293" s="24">
        <f t="shared" si="107"/>
        <v>0</v>
      </c>
    </row>
    <row r="1294" spans="1:14" x14ac:dyDescent="0.3">
      <c r="A1294" s="16" t="s">
        <v>58</v>
      </c>
      <c r="B1294" s="17" t="s">
        <v>59</v>
      </c>
      <c r="C1294" s="17">
        <v>15</v>
      </c>
      <c r="D1294" s="29"/>
      <c r="E1294" s="29"/>
      <c r="F1294" s="30">
        <f t="shared" si="104"/>
        <v>0</v>
      </c>
      <c r="G1294" s="32"/>
      <c r="H1294" s="32"/>
      <c r="I1294" s="32"/>
      <c r="J1294" s="34">
        <f t="shared" si="105"/>
        <v>0</v>
      </c>
      <c r="K1294" s="31">
        <f t="shared" si="106"/>
        <v>1199.25</v>
      </c>
      <c r="L1294" s="24">
        <f t="shared" si="103"/>
        <v>0</v>
      </c>
      <c r="M1294" s="24"/>
      <c r="N1294" s="24">
        <f t="shared" si="107"/>
        <v>0</v>
      </c>
    </row>
    <row r="1295" spans="1:14" x14ac:dyDescent="0.3">
      <c r="A1295" s="16" t="s">
        <v>60</v>
      </c>
      <c r="B1295" s="17" t="s">
        <v>50</v>
      </c>
      <c r="C1295" s="17">
        <v>72</v>
      </c>
      <c r="D1295" s="29"/>
      <c r="E1295" s="29"/>
      <c r="F1295" s="30">
        <f t="shared" si="104"/>
        <v>0</v>
      </c>
      <c r="G1295" s="32"/>
      <c r="H1295" s="32"/>
      <c r="I1295" s="32"/>
      <c r="J1295" s="34">
        <f t="shared" si="105"/>
        <v>0</v>
      </c>
      <c r="K1295" s="31">
        <f t="shared" si="106"/>
        <v>381.13</v>
      </c>
      <c r="L1295" s="24">
        <f t="shared" si="103"/>
        <v>0</v>
      </c>
      <c r="M1295" s="24"/>
      <c r="N1295" s="24">
        <f t="shared" si="107"/>
        <v>0</v>
      </c>
    </row>
    <row r="1296" spans="1:14" x14ac:dyDescent="0.3">
      <c r="A1296" s="16" t="s">
        <v>61</v>
      </c>
      <c r="B1296" s="17" t="s">
        <v>50</v>
      </c>
      <c r="C1296" s="38">
        <v>72</v>
      </c>
      <c r="D1296" s="44"/>
      <c r="E1296" s="44"/>
      <c r="F1296" s="30">
        <f t="shared" si="104"/>
        <v>0</v>
      </c>
      <c r="G1296" s="11"/>
      <c r="H1296" s="11"/>
      <c r="I1296" s="11"/>
      <c r="J1296" s="12">
        <f t="shared" si="105"/>
        <v>0</v>
      </c>
      <c r="K1296" s="31">
        <f t="shared" si="106"/>
        <v>424.13</v>
      </c>
      <c r="L1296" s="37">
        <f t="shared" si="103"/>
        <v>0</v>
      </c>
      <c r="M1296" s="37"/>
      <c r="N1296" s="37">
        <f t="shared" si="107"/>
        <v>0</v>
      </c>
    </row>
    <row r="1297" spans="1:14" x14ac:dyDescent="0.3">
      <c r="A1297" s="35" t="s">
        <v>62</v>
      </c>
      <c r="B1297" s="17" t="s">
        <v>50</v>
      </c>
      <c r="C1297" s="38">
        <v>72</v>
      </c>
      <c r="D1297" s="44"/>
      <c r="E1297" s="44"/>
      <c r="F1297" s="30">
        <f t="shared" si="104"/>
        <v>0</v>
      </c>
      <c r="G1297" s="11"/>
      <c r="H1297" s="11"/>
      <c r="I1297" s="11"/>
      <c r="J1297" s="12">
        <f t="shared" si="105"/>
        <v>0</v>
      </c>
      <c r="K1297" s="31">
        <f t="shared" si="106"/>
        <v>330.23</v>
      </c>
      <c r="L1297" s="37">
        <f t="shared" si="103"/>
        <v>0</v>
      </c>
      <c r="M1297" s="37"/>
      <c r="N1297" s="37">
        <f t="shared" si="107"/>
        <v>0</v>
      </c>
    </row>
    <row r="1298" spans="1:14" x14ac:dyDescent="0.3">
      <c r="A1298" s="35" t="s">
        <v>63</v>
      </c>
      <c r="B1298" s="17" t="s">
        <v>50</v>
      </c>
      <c r="C1298" s="38">
        <v>72</v>
      </c>
      <c r="D1298" s="44"/>
      <c r="E1298" s="44"/>
      <c r="F1298" s="30">
        <f t="shared" si="104"/>
        <v>0</v>
      </c>
      <c r="G1298" s="11"/>
      <c r="H1298" s="11"/>
      <c r="I1298" s="11"/>
      <c r="J1298" s="12">
        <f t="shared" si="105"/>
        <v>0</v>
      </c>
      <c r="K1298" s="31">
        <f t="shared" si="106"/>
        <v>424.13</v>
      </c>
      <c r="L1298" s="37">
        <f t="shared" si="103"/>
        <v>0</v>
      </c>
      <c r="M1298" s="37"/>
      <c r="N1298" s="37">
        <f t="shared" si="107"/>
        <v>0</v>
      </c>
    </row>
    <row r="1299" spans="1:14" x14ac:dyDescent="0.3">
      <c r="A1299" s="35" t="s">
        <v>64</v>
      </c>
      <c r="B1299" s="17" t="s">
        <v>65</v>
      </c>
      <c r="C1299" s="38">
        <v>72</v>
      </c>
      <c r="D1299" s="44"/>
      <c r="E1299" s="44"/>
      <c r="F1299" s="30">
        <f t="shared" si="104"/>
        <v>0</v>
      </c>
      <c r="G1299" s="11"/>
      <c r="H1299" s="11"/>
      <c r="I1299" s="11"/>
      <c r="J1299" s="12">
        <f t="shared" si="105"/>
        <v>0</v>
      </c>
      <c r="K1299" s="31">
        <f t="shared" si="106"/>
        <v>389.61</v>
      </c>
      <c r="L1299" s="37">
        <f t="shared" si="103"/>
        <v>0</v>
      </c>
      <c r="M1299" s="37"/>
      <c r="N1299" s="37">
        <f t="shared" si="107"/>
        <v>0</v>
      </c>
    </row>
    <row r="1300" spans="1:14" x14ac:dyDescent="0.3">
      <c r="A1300" s="35" t="s">
        <v>66</v>
      </c>
      <c r="B1300" s="17" t="s">
        <v>65</v>
      </c>
      <c r="C1300" s="38">
        <v>72</v>
      </c>
      <c r="D1300" s="44"/>
      <c r="E1300" s="44"/>
      <c r="F1300" s="30">
        <f t="shared" si="104"/>
        <v>0</v>
      </c>
      <c r="G1300" s="11"/>
      <c r="H1300" s="11"/>
      <c r="I1300" s="11"/>
      <c r="J1300" s="12">
        <f t="shared" si="105"/>
        <v>0</v>
      </c>
      <c r="K1300" s="31">
        <f t="shared" si="106"/>
        <v>389.61</v>
      </c>
      <c r="L1300" s="37">
        <f t="shared" si="103"/>
        <v>0</v>
      </c>
      <c r="M1300" s="37"/>
      <c r="N1300" s="37">
        <f t="shared" si="107"/>
        <v>0</v>
      </c>
    </row>
    <row r="1301" spans="1:14" x14ac:dyDescent="0.3">
      <c r="A1301" s="47" t="s">
        <v>67</v>
      </c>
      <c r="B1301" s="48" t="s">
        <v>59</v>
      </c>
      <c r="C1301" s="49">
        <v>25</v>
      </c>
      <c r="D1301" s="44"/>
      <c r="E1301" s="44"/>
      <c r="F1301" s="30">
        <f t="shared" si="104"/>
        <v>0</v>
      </c>
      <c r="G1301" s="11"/>
      <c r="H1301" s="11"/>
      <c r="I1301" s="11"/>
      <c r="J1301" s="12">
        <f t="shared" si="105"/>
        <v>0</v>
      </c>
      <c r="K1301" s="31">
        <f t="shared" si="106"/>
        <v>169.65</v>
      </c>
      <c r="L1301" s="37">
        <f t="shared" si="103"/>
        <v>0</v>
      </c>
      <c r="M1301" s="37"/>
      <c r="N1301" s="37">
        <f t="shared" si="107"/>
        <v>0</v>
      </c>
    </row>
    <row r="1302" spans="1:14" x14ac:dyDescent="0.3">
      <c r="A1302" s="47" t="s">
        <v>68</v>
      </c>
      <c r="B1302" s="48" t="s">
        <v>42</v>
      </c>
      <c r="C1302" s="49">
        <v>50</v>
      </c>
      <c r="D1302" s="44"/>
      <c r="E1302" s="44"/>
      <c r="F1302" s="30">
        <f t="shared" si="104"/>
        <v>0</v>
      </c>
      <c r="G1302" s="11"/>
      <c r="H1302" s="11"/>
      <c r="I1302" s="11"/>
      <c r="J1302" s="12">
        <f t="shared" si="105"/>
        <v>0</v>
      </c>
      <c r="K1302" s="31">
        <f t="shared" si="106"/>
        <v>88.92</v>
      </c>
      <c r="L1302" s="37">
        <f t="shared" si="103"/>
        <v>0</v>
      </c>
      <c r="M1302" s="37"/>
      <c r="N1302" s="37">
        <f t="shared" si="107"/>
        <v>0</v>
      </c>
    </row>
    <row r="1303" spans="1:14" x14ac:dyDescent="0.3">
      <c r="A1303" s="47" t="s">
        <v>69</v>
      </c>
      <c r="B1303" s="48" t="s">
        <v>52</v>
      </c>
      <c r="C1303" s="49">
        <v>12</v>
      </c>
      <c r="D1303" s="44"/>
      <c r="E1303" s="44"/>
      <c r="F1303" s="30">
        <f t="shared" si="104"/>
        <v>0</v>
      </c>
      <c r="G1303" s="11"/>
      <c r="H1303" s="11"/>
      <c r="I1303" s="11"/>
      <c r="J1303" s="12">
        <f t="shared" si="105"/>
        <v>0</v>
      </c>
      <c r="K1303" s="31">
        <f t="shared" si="106"/>
        <v>123.94</v>
      </c>
      <c r="L1303" s="37">
        <f t="shared" si="103"/>
        <v>0</v>
      </c>
      <c r="M1303" s="37"/>
      <c r="N1303" s="37">
        <f t="shared" si="107"/>
        <v>0</v>
      </c>
    </row>
    <row r="1304" spans="1:14" ht="19.5" thickBot="1" x14ac:dyDescent="0.35">
      <c r="A1304" s="47" t="s">
        <v>70</v>
      </c>
      <c r="B1304" s="48" t="s">
        <v>50</v>
      </c>
      <c r="C1304" s="49">
        <v>60</v>
      </c>
      <c r="D1304" s="44"/>
      <c r="E1304" s="44"/>
      <c r="F1304" s="30">
        <f t="shared" si="104"/>
        <v>0</v>
      </c>
      <c r="G1304" s="11"/>
      <c r="H1304" s="11"/>
      <c r="I1304" s="11"/>
      <c r="J1304" s="12">
        <f t="shared" si="105"/>
        <v>0</v>
      </c>
      <c r="K1304" s="31">
        <f t="shared" si="106"/>
        <v>67.180000000000007</v>
      </c>
      <c r="L1304" s="37">
        <f t="shared" si="103"/>
        <v>0</v>
      </c>
      <c r="M1304" s="37"/>
      <c r="N1304" s="37">
        <f t="shared" si="107"/>
        <v>0</v>
      </c>
    </row>
    <row r="1305" spans="1:14" ht="19.5" thickBot="1" x14ac:dyDescent="0.35">
      <c r="A1305" s="56" t="s">
        <v>71</v>
      </c>
      <c r="B1305" s="57" t="s">
        <v>50</v>
      </c>
      <c r="C1305" s="58">
        <v>60</v>
      </c>
      <c r="D1305" s="44"/>
      <c r="E1305" s="44"/>
      <c r="F1305" s="30">
        <f t="shared" si="104"/>
        <v>0</v>
      </c>
      <c r="G1305" s="11"/>
      <c r="H1305" s="11"/>
      <c r="I1305" s="11"/>
      <c r="J1305" s="12">
        <f t="shared" si="105"/>
        <v>0</v>
      </c>
      <c r="K1305" s="31">
        <f t="shared" si="106"/>
        <v>67.180000000000007</v>
      </c>
      <c r="L1305" s="37">
        <f t="shared" si="103"/>
        <v>0</v>
      </c>
      <c r="M1305" s="37"/>
      <c r="N1305" s="37">
        <f t="shared" si="107"/>
        <v>0</v>
      </c>
    </row>
    <row r="1306" spans="1:14" ht="19.5" thickBot="1" x14ac:dyDescent="0.35">
      <c r="A1306" s="56" t="s">
        <v>72</v>
      </c>
      <c r="B1306" s="57" t="s">
        <v>50</v>
      </c>
      <c r="C1306" s="58">
        <v>60</v>
      </c>
      <c r="D1306" s="44"/>
      <c r="E1306" s="44"/>
      <c r="F1306" s="30">
        <f t="shared" si="104"/>
        <v>0</v>
      </c>
      <c r="G1306" s="11"/>
      <c r="H1306" s="11"/>
      <c r="I1306" s="11"/>
      <c r="J1306" s="12">
        <f t="shared" si="105"/>
        <v>0</v>
      </c>
      <c r="K1306" s="31">
        <f t="shared" si="106"/>
        <v>67.180000000000007</v>
      </c>
      <c r="L1306" s="37">
        <f t="shared" si="103"/>
        <v>0</v>
      </c>
      <c r="M1306" s="37"/>
      <c r="N1306" s="37">
        <f t="shared" si="107"/>
        <v>0</v>
      </c>
    </row>
    <row r="1307" spans="1:14" ht="19.5" thickBot="1" x14ac:dyDescent="0.35">
      <c r="A1307" s="56" t="s">
        <v>73</v>
      </c>
      <c r="B1307" s="57" t="s">
        <v>74</v>
      </c>
      <c r="C1307" s="58">
        <v>150</v>
      </c>
      <c r="D1307" s="44"/>
      <c r="E1307" s="44"/>
      <c r="F1307" s="30">
        <f t="shared" si="104"/>
        <v>0</v>
      </c>
      <c r="G1307" s="11"/>
      <c r="H1307" s="11"/>
      <c r="I1307" s="11"/>
      <c r="J1307" s="12">
        <f t="shared" si="105"/>
        <v>0</v>
      </c>
      <c r="K1307" s="31">
        <f t="shared" si="106"/>
        <v>21.06</v>
      </c>
      <c r="L1307" s="37">
        <f t="shared" si="103"/>
        <v>0</v>
      </c>
      <c r="M1307" s="37"/>
      <c r="N1307" s="37">
        <f t="shared" si="107"/>
        <v>0</v>
      </c>
    </row>
    <row r="1308" spans="1:14" ht="19.5" thickBot="1" x14ac:dyDescent="0.35">
      <c r="A1308" s="66" t="s">
        <v>75</v>
      </c>
      <c r="B1308" s="67" t="s">
        <v>76</v>
      </c>
      <c r="C1308" s="68">
        <v>120</v>
      </c>
      <c r="D1308" s="44"/>
      <c r="E1308" s="44"/>
      <c r="F1308" s="30">
        <f t="shared" si="104"/>
        <v>0</v>
      </c>
      <c r="G1308" s="11"/>
      <c r="H1308" s="11"/>
      <c r="I1308" s="11"/>
      <c r="J1308" s="12">
        <f t="shared" si="105"/>
        <v>0</v>
      </c>
      <c r="K1308" s="31">
        <f t="shared" si="106"/>
        <v>78.98</v>
      </c>
      <c r="L1308" s="37">
        <f t="shared" si="103"/>
        <v>0</v>
      </c>
      <c r="M1308" s="37"/>
      <c r="N1308" s="37">
        <f t="shared" si="107"/>
        <v>0</v>
      </c>
    </row>
    <row r="1309" spans="1:14" ht="19.5" thickBot="1" x14ac:dyDescent="0.35">
      <c r="A1309" s="66" t="s">
        <v>77</v>
      </c>
      <c r="B1309" s="67" t="s">
        <v>78</v>
      </c>
      <c r="C1309" s="68">
        <v>60</v>
      </c>
      <c r="D1309" s="44"/>
      <c r="E1309" s="44"/>
      <c r="F1309" s="30">
        <f t="shared" si="104"/>
        <v>0</v>
      </c>
      <c r="G1309" s="11"/>
      <c r="H1309" s="11"/>
      <c r="I1309" s="11"/>
      <c r="J1309" s="12">
        <f t="shared" si="105"/>
        <v>0</v>
      </c>
      <c r="K1309" s="31">
        <f t="shared" si="106"/>
        <v>154.44</v>
      </c>
      <c r="L1309" s="37">
        <f t="shared" si="103"/>
        <v>0</v>
      </c>
      <c r="M1309" s="37"/>
      <c r="N1309" s="37">
        <f t="shared" si="107"/>
        <v>0</v>
      </c>
    </row>
    <row r="1310" spans="1:14" ht="19.5" thickBot="1" x14ac:dyDescent="0.35">
      <c r="A1310" s="66" t="s">
        <v>79</v>
      </c>
      <c r="B1310" s="67" t="s">
        <v>50</v>
      </c>
      <c r="C1310" s="68">
        <v>30</v>
      </c>
      <c r="D1310" s="44"/>
      <c r="E1310" s="44"/>
      <c r="F1310" s="30">
        <f t="shared" si="104"/>
        <v>0</v>
      </c>
      <c r="G1310" s="11"/>
      <c r="H1310" s="11"/>
      <c r="I1310" s="11"/>
      <c r="J1310" s="12">
        <f t="shared" si="105"/>
        <v>0</v>
      </c>
      <c r="K1310" s="31">
        <f t="shared" si="106"/>
        <v>274.95</v>
      </c>
      <c r="L1310" s="37">
        <f t="shared" si="103"/>
        <v>0</v>
      </c>
      <c r="M1310" s="37"/>
      <c r="N1310" s="37">
        <f t="shared" si="107"/>
        <v>0</v>
      </c>
    </row>
    <row r="1311" spans="1:14" ht="19.5" thickBot="1" x14ac:dyDescent="0.35">
      <c r="A1311" s="66" t="s">
        <v>80</v>
      </c>
      <c r="B1311" s="67" t="s">
        <v>59</v>
      </c>
      <c r="C1311" s="68">
        <v>12</v>
      </c>
      <c r="D1311" s="44"/>
      <c r="E1311" s="44"/>
      <c r="F1311" s="30">
        <f t="shared" si="104"/>
        <v>0</v>
      </c>
      <c r="G1311" s="11"/>
      <c r="H1311" s="11"/>
      <c r="I1311" s="11"/>
      <c r="J1311" s="12">
        <f t="shared" si="105"/>
        <v>0</v>
      </c>
      <c r="K1311" s="31">
        <f t="shared" si="106"/>
        <v>1023.75</v>
      </c>
      <c r="L1311" s="37">
        <f t="shared" si="103"/>
        <v>0</v>
      </c>
      <c r="M1311" s="37"/>
      <c r="N1311" s="37">
        <f t="shared" si="107"/>
        <v>0</v>
      </c>
    </row>
    <row r="1312" spans="1:14" ht="19.5" thickBot="1" x14ac:dyDescent="0.35">
      <c r="A1312" s="76" t="s">
        <v>81</v>
      </c>
      <c r="B1312" s="77" t="s">
        <v>82</v>
      </c>
      <c r="C1312" s="78">
        <v>18</v>
      </c>
      <c r="D1312" s="44"/>
      <c r="E1312" s="44"/>
      <c r="F1312" s="30">
        <f t="shared" si="104"/>
        <v>0</v>
      </c>
      <c r="G1312" s="11"/>
      <c r="H1312" s="11"/>
      <c r="I1312" s="11"/>
      <c r="J1312" s="12">
        <f t="shared" si="105"/>
        <v>0</v>
      </c>
      <c r="K1312" s="31">
        <f t="shared" si="106"/>
        <v>558.67999999999995</v>
      </c>
      <c r="L1312" s="37">
        <f t="shared" si="103"/>
        <v>0</v>
      </c>
      <c r="M1312" s="37"/>
      <c r="N1312" s="37">
        <f t="shared" si="107"/>
        <v>0</v>
      </c>
    </row>
    <row r="1313" spans="1:14" ht="19.5" thickBot="1" x14ac:dyDescent="0.35">
      <c r="A1313" s="76" t="s">
        <v>83</v>
      </c>
      <c r="B1313" s="77" t="s">
        <v>59</v>
      </c>
      <c r="C1313" s="78">
        <v>12</v>
      </c>
      <c r="D1313" s="44"/>
      <c r="E1313" s="44"/>
      <c r="F1313" s="30">
        <f t="shared" si="104"/>
        <v>0</v>
      </c>
      <c r="G1313" s="11"/>
      <c r="H1313" s="11"/>
      <c r="I1313" s="11"/>
      <c r="J1313" s="12">
        <f t="shared" si="105"/>
        <v>0</v>
      </c>
      <c r="K1313" s="31">
        <f t="shared" si="106"/>
        <v>1092.2</v>
      </c>
      <c r="L1313" s="37">
        <f t="shared" si="103"/>
        <v>0</v>
      </c>
      <c r="M1313" s="37"/>
      <c r="N1313" s="37">
        <f t="shared" si="107"/>
        <v>0</v>
      </c>
    </row>
    <row r="1314" spans="1:14" ht="19.5" thickBot="1" x14ac:dyDescent="0.35">
      <c r="A1314" s="76" t="s">
        <v>84</v>
      </c>
      <c r="B1314" s="77" t="s">
        <v>85</v>
      </c>
      <c r="C1314" s="78">
        <v>4</v>
      </c>
      <c r="D1314" s="44"/>
      <c r="E1314" s="44"/>
      <c r="F1314" s="30">
        <f t="shared" si="104"/>
        <v>0</v>
      </c>
      <c r="G1314" s="11"/>
      <c r="H1314" s="11"/>
      <c r="I1314" s="11"/>
      <c r="J1314" s="12">
        <f t="shared" si="105"/>
        <v>0</v>
      </c>
      <c r="K1314" s="31">
        <f t="shared" si="106"/>
        <v>2670.53</v>
      </c>
      <c r="L1314" s="37">
        <f t="shared" si="103"/>
        <v>0</v>
      </c>
      <c r="M1314" s="37"/>
      <c r="N1314" s="37">
        <f t="shared" si="107"/>
        <v>0</v>
      </c>
    </row>
    <row r="1315" spans="1:14" ht="19.5" thickBot="1" x14ac:dyDescent="0.35">
      <c r="A1315" s="86" t="s">
        <v>86</v>
      </c>
      <c r="B1315" s="87" t="s">
        <v>87</v>
      </c>
      <c r="C1315" s="88">
        <v>48</v>
      </c>
      <c r="D1315" s="44"/>
      <c r="E1315" s="44"/>
      <c r="F1315" s="30">
        <f t="shared" si="104"/>
        <v>0</v>
      </c>
      <c r="G1315" s="11"/>
      <c r="H1315" s="11"/>
      <c r="I1315" s="11"/>
      <c r="J1315" s="12">
        <f t="shared" si="105"/>
        <v>0</v>
      </c>
      <c r="K1315" s="31">
        <f t="shared" si="106"/>
        <v>46.8</v>
      </c>
      <c r="L1315" s="37">
        <f t="shared" si="103"/>
        <v>0</v>
      </c>
      <c r="M1315" s="37"/>
      <c r="N1315" s="37">
        <f t="shared" si="107"/>
        <v>0</v>
      </c>
    </row>
    <row r="1316" spans="1:14" ht="19.5" thickBot="1" x14ac:dyDescent="0.35">
      <c r="A1316" s="86" t="s">
        <v>88</v>
      </c>
      <c r="B1316" s="87" t="s">
        <v>87</v>
      </c>
      <c r="C1316" s="88">
        <v>48</v>
      </c>
      <c r="D1316" s="44"/>
      <c r="E1316" s="44"/>
      <c r="F1316" s="30">
        <f t="shared" si="104"/>
        <v>0</v>
      </c>
      <c r="G1316" s="11"/>
      <c r="H1316" s="11"/>
      <c r="I1316" s="11"/>
      <c r="J1316" s="12">
        <f t="shared" si="105"/>
        <v>0</v>
      </c>
      <c r="K1316" s="31">
        <f t="shared" si="106"/>
        <v>46.8</v>
      </c>
      <c r="L1316" s="37">
        <f t="shared" si="103"/>
        <v>0</v>
      </c>
      <c r="M1316" s="37"/>
      <c r="N1316" s="37">
        <f t="shared" si="107"/>
        <v>0</v>
      </c>
    </row>
    <row r="1317" spans="1:14" x14ac:dyDescent="0.3">
      <c r="A1317" s="96" t="s">
        <v>89</v>
      </c>
      <c r="B1317" s="97">
        <v>25</v>
      </c>
      <c r="C1317" s="97">
        <v>25</v>
      </c>
      <c r="D1317" s="44"/>
      <c r="E1317" s="44"/>
      <c r="F1317" s="30">
        <f t="shared" si="104"/>
        <v>0</v>
      </c>
      <c r="G1317" s="11"/>
      <c r="H1317" s="11"/>
      <c r="I1317" s="11"/>
      <c r="J1317" s="12">
        <f t="shared" si="105"/>
        <v>0</v>
      </c>
      <c r="K1317" s="31">
        <f t="shared" si="106"/>
        <v>111.25</v>
      </c>
      <c r="L1317" s="37">
        <f t="shared" si="103"/>
        <v>0</v>
      </c>
      <c r="M1317" s="37"/>
      <c r="N1317" s="37">
        <f t="shared" si="107"/>
        <v>0</v>
      </c>
    </row>
    <row r="1318" spans="1:14" x14ac:dyDescent="0.3">
      <c r="A1318" s="105" t="s">
        <v>90</v>
      </c>
      <c r="B1318" s="106">
        <v>10</v>
      </c>
      <c r="C1318" s="106">
        <v>10</v>
      </c>
      <c r="D1318" s="44"/>
      <c r="E1318" s="44"/>
      <c r="F1318" s="30">
        <f t="shared" si="104"/>
        <v>0</v>
      </c>
      <c r="G1318" s="11"/>
      <c r="H1318" s="11"/>
      <c r="I1318" s="11"/>
      <c r="J1318" s="12">
        <f t="shared" si="105"/>
        <v>0</v>
      </c>
      <c r="K1318" s="31">
        <f t="shared" si="106"/>
        <v>1760</v>
      </c>
      <c r="L1318" s="37">
        <f t="shared" si="103"/>
        <v>0</v>
      </c>
      <c r="M1318" s="37"/>
      <c r="N1318" s="37">
        <f t="shared" si="107"/>
        <v>0</v>
      </c>
    </row>
    <row r="1319" spans="1:14" x14ac:dyDescent="0.3">
      <c r="A1319" s="105" t="s">
        <v>91</v>
      </c>
      <c r="B1319" s="106">
        <v>8</v>
      </c>
      <c r="C1319" s="106">
        <v>8</v>
      </c>
      <c r="D1319" s="44"/>
      <c r="E1319" s="44"/>
      <c r="F1319" s="30">
        <f t="shared" si="104"/>
        <v>0</v>
      </c>
      <c r="G1319" s="11"/>
      <c r="H1319" s="11"/>
      <c r="I1319" s="11"/>
      <c r="J1319" s="12">
        <f t="shared" si="105"/>
        <v>0</v>
      </c>
      <c r="K1319" s="31">
        <f t="shared" si="106"/>
        <v>2365</v>
      </c>
      <c r="L1319" s="37">
        <f t="shared" si="103"/>
        <v>0</v>
      </c>
      <c r="M1319" s="37"/>
      <c r="N1319" s="37">
        <f t="shared" si="107"/>
        <v>0</v>
      </c>
    </row>
    <row r="1320" spans="1:14" x14ac:dyDescent="0.3">
      <c r="A1320" s="105" t="s">
        <v>92</v>
      </c>
      <c r="B1320" s="106">
        <v>8</v>
      </c>
      <c r="C1320" s="106">
        <v>8</v>
      </c>
      <c r="D1320" s="44"/>
      <c r="E1320" s="44"/>
      <c r="F1320" s="30">
        <f t="shared" si="104"/>
        <v>0</v>
      </c>
      <c r="G1320" s="11"/>
      <c r="H1320" s="11"/>
      <c r="I1320" s="11"/>
      <c r="J1320" s="12">
        <f t="shared" si="105"/>
        <v>0</v>
      </c>
      <c r="K1320" s="31">
        <f t="shared" si="106"/>
        <v>2065</v>
      </c>
      <c r="L1320" s="37">
        <f t="shared" si="103"/>
        <v>0</v>
      </c>
      <c r="M1320" s="37"/>
      <c r="N1320" s="37">
        <f t="shared" si="107"/>
        <v>0</v>
      </c>
    </row>
    <row r="1321" spans="1:14" x14ac:dyDescent="0.3">
      <c r="A1321" s="105" t="s">
        <v>93</v>
      </c>
      <c r="B1321" s="106">
        <v>15</v>
      </c>
      <c r="C1321" s="106">
        <v>15</v>
      </c>
      <c r="D1321" s="44"/>
      <c r="E1321" s="44"/>
      <c r="F1321" s="30">
        <f t="shared" si="104"/>
        <v>0</v>
      </c>
      <c r="G1321" s="11"/>
      <c r="H1321" s="11"/>
      <c r="I1321" s="11"/>
      <c r="J1321" s="12">
        <f t="shared" si="105"/>
        <v>0</v>
      </c>
      <c r="K1321" s="31">
        <f t="shared" si="106"/>
        <v>990</v>
      </c>
      <c r="L1321" s="37">
        <f t="shared" si="103"/>
        <v>0</v>
      </c>
      <c r="M1321" s="37"/>
      <c r="N1321" s="37">
        <f t="shared" si="107"/>
        <v>0</v>
      </c>
    </row>
    <row r="1322" spans="1:14" x14ac:dyDescent="0.3">
      <c r="A1322" s="105" t="s">
        <v>94</v>
      </c>
      <c r="B1322" s="106">
        <v>15</v>
      </c>
      <c r="C1322" s="106">
        <v>15</v>
      </c>
      <c r="D1322" s="44"/>
      <c r="E1322" s="44"/>
      <c r="F1322" s="30">
        <f t="shared" si="104"/>
        <v>0</v>
      </c>
      <c r="G1322" s="11"/>
      <c r="H1322" s="11"/>
      <c r="I1322" s="11"/>
      <c r="J1322" s="12">
        <f t="shared" si="105"/>
        <v>0</v>
      </c>
      <c r="K1322" s="31">
        <f t="shared" si="106"/>
        <v>1025</v>
      </c>
      <c r="L1322" s="37">
        <f t="shared" si="103"/>
        <v>0</v>
      </c>
      <c r="M1322" s="37"/>
      <c r="N1322" s="37">
        <f t="shared" si="107"/>
        <v>0</v>
      </c>
    </row>
    <row r="1323" spans="1:14" x14ac:dyDescent="0.3">
      <c r="A1323" s="105" t="s">
        <v>95</v>
      </c>
      <c r="B1323" s="106">
        <v>10</v>
      </c>
      <c r="C1323" s="106">
        <v>10</v>
      </c>
      <c r="D1323" s="44"/>
      <c r="E1323" s="44"/>
      <c r="F1323" s="30">
        <f t="shared" si="104"/>
        <v>0</v>
      </c>
      <c r="G1323" s="11"/>
      <c r="H1323" s="11"/>
      <c r="I1323" s="11"/>
      <c r="J1323" s="12">
        <f t="shared" si="105"/>
        <v>0</v>
      </c>
      <c r="K1323" s="31">
        <f t="shared" si="106"/>
        <v>1620</v>
      </c>
      <c r="L1323" s="37">
        <f t="shared" si="103"/>
        <v>0</v>
      </c>
      <c r="M1323" s="37"/>
      <c r="N1323" s="37">
        <f t="shared" si="107"/>
        <v>0</v>
      </c>
    </row>
    <row r="1324" spans="1:14" x14ac:dyDescent="0.3">
      <c r="A1324" s="105" t="s">
        <v>96</v>
      </c>
      <c r="B1324" s="106">
        <v>8</v>
      </c>
      <c r="C1324" s="106">
        <v>8</v>
      </c>
      <c r="D1324" s="44"/>
      <c r="E1324" s="44"/>
      <c r="F1324" s="30">
        <f t="shared" si="104"/>
        <v>0</v>
      </c>
      <c r="G1324" s="11"/>
      <c r="H1324" s="11"/>
      <c r="I1324" s="11"/>
      <c r="J1324" s="12">
        <f t="shared" si="105"/>
        <v>0</v>
      </c>
      <c r="K1324" s="31">
        <f t="shared" si="106"/>
        <v>2130</v>
      </c>
      <c r="L1324" s="37">
        <f t="shared" si="103"/>
        <v>0</v>
      </c>
      <c r="M1324" s="37"/>
      <c r="N1324" s="37">
        <f t="shared" si="107"/>
        <v>0</v>
      </c>
    </row>
    <row r="1325" spans="1:14" x14ac:dyDescent="0.3">
      <c r="A1325" s="105" t="s">
        <v>97</v>
      </c>
      <c r="B1325" s="106">
        <v>15</v>
      </c>
      <c r="C1325" s="106">
        <v>15</v>
      </c>
      <c r="D1325" s="44"/>
      <c r="E1325" s="44"/>
      <c r="F1325" s="30">
        <f t="shared" si="104"/>
        <v>0</v>
      </c>
      <c r="G1325" s="11"/>
      <c r="H1325" s="11"/>
      <c r="I1325" s="11"/>
      <c r="J1325" s="12">
        <f t="shared" si="105"/>
        <v>0</v>
      </c>
      <c r="K1325" s="31">
        <f t="shared" si="106"/>
        <v>880</v>
      </c>
      <c r="L1325" s="37">
        <f t="shared" si="103"/>
        <v>0</v>
      </c>
      <c r="M1325" s="37"/>
      <c r="N1325" s="37">
        <f t="shared" si="107"/>
        <v>0</v>
      </c>
    </row>
    <row r="1326" spans="1:14" x14ac:dyDescent="0.3">
      <c r="A1326" s="105" t="s">
        <v>98</v>
      </c>
      <c r="B1326" s="106">
        <v>15</v>
      </c>
      <c r="C1326" s="106">
        <v>15</v>
      </c>
      <c r="D1326" s="44"/>
      <c r="E1326" s="44"/>
      <c r="F1326" s="30">
        <f t="shared" si="104"/>
        <v>0</v>
      </c>
      <c r="G1326" s="11"/>
      <c r="H1326" s="11"/>
      <c r="I1326" s="11"/>
      <c r="J1326" s="12">
        <f t="shared" si="105"/>
        <v>0</v>
      </c>
      <c r="K1326" s="31">
        <f t="shared" si="106"/>
        <v>915</v>
      </c>
      <c r="L1326" s="37">
        <f t="shared" si="103"/>
        <v>0</v>
      </c>
      <c r="M1326" s="37"/>
      <c r="N1326" s="37">
        <f t="shared" si="107"/>
        <v>0</v>
      </c>
    </row>
    <row r="1327" spans="1:14" x14ac:dyDescent="0.3">
      <c r="A1327" s="105" t="s">
        <v>99</v>
      </c>
      <c r="B1327" s="106">
        <v>3</v>
      </c>
      <c r="C1327" s="106">
        <v>3</v>
      </c>
      <c r="D1327" s="44"/>
      <c r="E1327" s="44"/>
      <c r="F1327" s="30">
        <f t="shared" si="104"/>
        <v>0</v>
      </c>
      <c r="G1327" s="11"/>
      <c r="H1327" s="11"/>
      <c r="I1327" s="11"/>
      <c r="J1327" s="12">
        <f t="shared" si="105"/>
        <v>0</v>
      </c>
      <c r="K1327" s="31">
        <f t="shared" si="106"/>
        <v>1970</v>
      </c>
      <c r="L1327" s="37">
        <f t="shared" si="103"/>
        <v>0</v>
      </c>
      <c r="M1327" s="37"/>
      <c r="N1327" s="37">
        <f t="shared" si="107"/>
        <v>0</v>
      </c>
    </row>
    <row r="1328" spans="1:14" x14ac:dyDescent="0.3">
      <c r="A1328" s="105" t="s">
        <v>100</v>
      </c>
      <c r="B1328" s="106">
        <v>3</v>
      </c>
      <c r="C1328" s="106">
        <v>3</v>
      </c>
      <c r="D1328" s="44"/>
      <c r="E1328" s="44"/>
      <c r="F1328" s="30">
        <f t="shared" si="104"/>
        <v>0</v>
      </c>
      <c r="G1328" s="11"/>
      <c r="H1328" s="11"/>
      <c r="I1328" s="11"/>
      <c r="J1328" s="12">
        <f t="shared" si="105"/>
        <v>0</v>
      </c>
      <c r="K1328" s="31">
        <f t="shared" si="106"/>
        <v>2035</v>
      </c>
      <c r="L1328" s="37">
        <f t="shared" si="103"/>
        <v>0</v>
      </c>
      <c r="M1328" s="37"/>
      <c r="N1328" s="37">
        <f t="shared" si="107"/>
        <v>0</v>
      </c>
    </row>
    <row r="1329" spans="1:14" x14ac:dyDescent="0.3">
      <c r="A1329" s="105" t="s">
        <v>101</v>
      </c>
      <c r="B1329" s="106">
        <v>8</v>
      </c>
      <c r="C1329" s="106">
        <v>8</v>
      </c>
      <c r="D1329" s="44"/>
      <c r="E1329" s="44"/>
      <c r="F1329" s="30">
        <f t="shared" si="104"/>
        <v>0</v>
      </c>
      <c r="G1329" s="11"/>
      <c r="H1329" s="11"/>
      <c r="I1329" s="11"/>
      <c r="J1329" s="12">
        <f t="shared" si="105"/>
        <v>0</v>
      </c>
      <c r="K1329" s="31">
        <f t="shared" si="106"/>
        <v>2120</v>
      </c>
      <c r="L1329" s="37">
        <f t="shared" si="103"/>
        <v>0</v>
      </c>
      <c r="M1329" s="37"/>
      <c r="N1329" s="37">
        <f t="shared" si="107"/>
        <v>0</v>
      </c>
    </row>
    <row r="1330" spans="1:14" x14ac:dyDescent="0.3">
      <c r="A1330" s="105" t="s">
        <v>102</v>
      </c>
      <c r="B1330" s="106">
        <v>10</v>
      </c>
      <c r="C1330" s="106">
        <v>10</v>
      </c>
      <c r="D1330" s="44"/>
      <c r="E1330" s="44"/>
      <c r="F1330" s="30">
        <f t="shared" si="104"/>
        <v>0</v>
      </c>
      <c r="G1330" s="11"/>
      <c r="H1330" s="11"/>
      <c r="I1330" s="11"/>
      <c r="J1330" s="12">
        <f t="shared" si="105"/>
        <v>0</v>
      </c>
      <c r="K1330" s="31">
        <f t="shared" si="106"/>
        <v>1980</v>
      </c>
      <c r="L1330" s="37">
        <f t="shared" si="103"/>
        <v>0</v>
      </c>
      <c r="M1330" s="37"/>
      <c r="N1330" s="37">
        <f t="shared" si="107"/>
        <v>0</v>
      </c>
    </row>
    <row r="1331" spans="1:14" x14ac:dyDescent="0.3">
      <c r="A1331" s="105" t="s">
        <v>103</v>
      </c>
      <c r="B1331" s="106">
        <v>12</v>
      </c>
      <c r="C1331" s="106">
        <v>12</v>
      </c>
      <c r="D1331" s="44"/>
      <c r="E1331" s="44"/>
      <c r="F1331" s="30">
        <f t="shared" si="104"/>
        <v>0</v>
      </c>
      <c r="G1331" s="11"/>
      <c r="H1331" s="11"/>
      <c r="I1331" s="11"/>
      <c r="J1331" s="12">
        <f t="shared" si="105"/>
        <v>0</v>
      </c>
      <c r="K1331" s="31">
        <f t="shared" si="106"/>
        <v>875</v>
      </c>
      <c r="L1331" s="37">
        <f t="shared" si="103"/>
        <v>0</v>
      </c>
      <c r="M1331" s="37"/>
      <c r="N1331" s="37">
        <f t="shared" si="107"/>
        <v>0</v>
      </c>
    </row>
    <row r="1332" spans="1:14" ht="19.5" thickBot="1" x14ac:dyDescent="0.35">
      <c r="A1332" s="105" t="s">
        <v>104</v>
      </c>
      <c r="B1332" s="106">
        <v>3</v>
      </c>
      <c r="C1332" s="106">
        <v>3</v>
      </c>
      <c r="D1332" s="44"/>
      <c r="E1332" s="44"/>
      <c r="F1332" s="30">
        <f t="shared" si="104"/>
        <v>0</v>
      </c>
      <c r="G1332" s="11"/>
      <c r="H1332" s="11"/>
      <c r="I1332" s="11"/>
      <c r="J1332" s="12">
        <f t="shared" si="105"/>
        <v>0</v>
      </c>
      <c r="K1332" s="31">
        <f t="shared" si="106"/>
        <v>2145</v>
      </c>
      <c r="L1332" s="37">
        <f t="shared" si="103"/>
        <v>0</v>
      </c>
      <c r="M1332" s="37"/>
      <c r="N1332" s="37">
        <f t="shared" si="107"/>
        <v>0</v>
      </c>
    </row>
    <row r="1333" spans="1:14" ht="19.5" thickBot="1" x14ac:dyDescent="0.35">
      <c r="A1333" s="56" t="s">
        <v>105</v>
      </c>
      <c r="B1333" s="57" t="s">
        <v>74</v>
      </c>
      <c r="C1333" s="58">
        <v>150</v>
      </c>
      <c r="D1333" s="44"/>
      <c r="E1333" s="44"/>
      <c r="F1333" s="30">
        <f t="shared" si="104"/>
        <v>0</v>
      </c>
      <c r="G1333" s="11"/>
      <c r="H1333" s="11"/>
      <c r="I1333" s="11"/>
      <c r="J1333" s="12">
        <f t="shared" si="105"/>
        <v>0</v>
      </c>
      <c r="K1333" s="31">
        <f t="shared" si="106"/>
        <v>21.06</v>
      </c>
      <c r="L1333" s="37">
        <f t="shared" si="103"/>
        <v>0</v>
      </c>
      <c r="M1333" s="37"/>
      <c r="N1333" s="37">
        <f t="shared" si="107"/>
        <v>0</v>
      </c>
    </row>
    <row r="1334" spans="1:14" x14ac:dyDescent="0.3">
      <c r="A1334" s="107"/>
      <c r="B1334" s="108"/>
      <c r="C1334" s="108"/>
      <c r="D1334" s="11"/>
      <c r="E1334" s="11"/>
      <c r="F1334" s="30" t="e">
        <f t="shared" si="104"/>
        <v>#DIV/0!</v>
      </c>
      <c r="G1334" s="11"/>
      <c r="H1334" s="11"/>
      <c r="I1334" s="11"/>
      <c r="J1334" s="12">
        <f t="shared" si="105"/>
        <v>0</v>
      </c>
      <c r="K1334" s="31">
        <f t="shared" si="106"/>
        <v>116.5</v>
      </c>
      <c r="L1334" s="37">
        <f t="shared" si="103"/>
        <v>0</v>
      </c>
      <c r="M1334" s="37"/>
      <c r="N1334" s="37">
        <f t="shared" si="107"/>
        <v>0</v>
      </c>
    </row>
    <row r="1335" spans="1:14" x14ac:dyDescent="0.3">
      <c r="A1335" s="107"/>
      <c r="B1335" s="108"/>
      <c r="C1335" s="108"/>
      <c r="D1335" s="11"/>
      <c r="E1335" s="11"/>
      <c r="F1335" s="30" t="e">
        <f t="shared" si="104"/>
        <v>#DIV/0!</v>
      </c>
      <c r="G1335" s="11"/>
      <c r="H1335" s="11"/>
      <c r="I1335" s="11"/>
      <c r="J1335" s="12">
        <f t="shared" si="105"/>
        <v>0</v>
      </c>
      <c r="K1335" s="31">
        <f t="shared" si="106"/>
        <v>0</v>
      </c>
      <c r="L1335" s="37">
        <f t="shared" si="103"/>
        <v>0</v>
      </c>
      <c r="M1335" s="37"/>
      <c r="N1335" s="37">
        <f t="shared" si="107"/>
        <v>0</v>
      </c>
    </row>
    <row r="1336" spans="1:14" x14ac:dyDescent="0.3">
      <c r="A1336" s="107"/>
      <c r="B1336" s="108"/>
      <c r="C1336" s="108"/>
      <c r="D1336" s="11"/>
      <c r="E1336" s="11"/>
      <c r="F1336" s="30" t="e">
        <f t="shared" si="104"/>
        <v>#DIV/0!</v>
      </c>
      <c r="G1336" s="11"/>
      <c r="H1336" s="11"/>
      <c r="I1336" s="11"/>
      <c r="J1336" s="12">
        <f t="shared" si="105"/>
        <v>0</v>
      </c>
      <c r="K1336" s="31">
        <f t="shared" si="106"/>
        <v>23</v>
      </c>
      <c r="L1336" s="37">
        <f t="shared" si="103"/>
        <v>0</v>
      </c>
      <c r="M1336" s="37"/>
      <c r="N1336" s="37">
        <f t="shared" si="107"/>
        <v>0</v>
      </c>
    </row>
    <row r="1337" spans="1:14" x14ac:dyDescent="0.3">
      <c r="A1337" s="107"/>
      <c r="B1337" s="108"/>
      <c r="C1337" s="108"/>
      <c r="D1337" s="11"/>
      <c r="E1337" s="11"/>
      <c r="F1337" s="30" t="e">
        <f t="shared" si="104"/>
        <v>#DIV/0!</v>
      </c>
      <c r="G1337" s="11"/>
      <c r="H1337" s="11"/>
      <c r="I1337" s="11"/>
      <c r="J1337" s="12">
        <f t="shared" si="105"/>
        <v>0</v>
      </c>
      <c r="K1337" s="31">
        <f t="shared" si="106"/>
        <v>0</v>
      </c>
      <c r="L1337" s="37">
        <f t="shared" si="103"/>
        <v>0</v>
      </c>
      <c r="M1337" s="37"/>
      <c r="N1337" s="37">
        <f t="shared" si="107"/>
        <v>0</v>
      </c>
    </row>
    <row r="1338" spans="1:14" x14ac:dyDescent="0.3">
      <c r="A1338" s="11"/>
      <c r="B1338" s="10"/>
      <c r="C1338" s="10"/>
      <c r="D1338" s="11"/>
      <c r="E1338" s="11"/>
      <c r="F1338" s="30" t="e">
        <f t="shared" si="104"/>
        <v>#DIV/0!</v>
      </c>
      <c r="G1338" s="11"/>
      <c r="H1338" s="11"/>
      <c r="I1338" s="11"/>
      <c r="J1338" s="12">
        <f t="shared" si="105"/>
        <v>0</v>
      </c>
      <c r="K1338" s="31">
        <f t="shared" si="106"/>
        <v>0</v>
      </c>
      <c r="L1338" s="37">
        <f t="shared" si="103"/>
        <v>0</v>
      </c>
      <c r="M1338" s="37"/>
      <c r="N1338" s="37">
        <f t="shared" si="107"/>
        <v>0</v>
      </c>
    </row>
    <row r="1339" spans="1:14" x14ac:dyDescent="0.3">
      <c r="A1339" s="11"/>
      <c r="B1339" s="10"/>
      <c r="C1339" s="10"/>
      <c r="D1339" s="11"/>
      <c r="E1339" s="11"/>
      <c r="F1339" s="30" t="e">
        <f t="shared" si="104"/>
        <v>#DIV/0!</v>
      </c>
      <c r="G1339" s="11"/>
      <c r="H1339" s="11"/>
      <c r="I1339" s="11"/>
      <c r="J1339" s="12">
        <f t="shared" si="105"/>
        <v>0</v>
      </c>
      <c r="K1339" s="31">
        <f t="shared" si="106"/>
        <v>0</v>
      </c>
      <c r="L1339" s="37">
        <f t="shared" si="103"/>
        <v>0</v>
      </c>
      <c r="M1339" s="37"/>
      <c r="N1339" s="37">
        <f t="shared" si="107"/>
        <v>0</v>
      </c>
    </row>
    <row r="1340" spans="1:14" x14ac:dyDescent="0.3">
      <c r="A1340" s="11"/>
      <c r="B1340" s="10"/>
      <c r="C1340" s="10"/>
      <c r="D1340" s="11"/>
      <c r="E1340" s="11"/>
      <c r="F1340" s="30" t="e">
        <f t="shared" si="104"/>
        <v>#DIV/0!</v>
      </c>
      <c r="G1340" s="11"/>
      <c r="H1340" s="11"/>
      <c r="I1340" s="11"/>
      <c r="J1340" s="12">
        <f t="shared" si="105"/>
        <v>0</v>
      </c>
      <c r="K1340" s="31">
        <f t="shared" si="106"/>
        <v>0</v>
      </c>
      <c r="L1340" s="37">
        <f t="shared" si="103"/>
        <v>0</v>
      </c>
      <c r="M1340" s="37"/>
      <c r="N1340" s="37">
        <f t="shared" si="107"/>
        <v>0</v>
      </c>
    </row>
    <row r="1341" spans="1:14" x14ac:dyDescent="0.3">
      <c r="A1341" s="11" t="s">
        <v>33</v>
      </c>
      <c r="B1341" s="11"/>
      <c r="C1341" s="13"/>
      <c r="D1341" s="111">
        <f t="shared" ref="D1341:J1341" si="108">SUM(D1279:D1340)</f>
        <v>0</v>
      </c>
      <c r="E1341" s="111">
        <f t="shared" si="108"/>
        <v>0</v>
      </c>
      <c r="F1341" s="111" t="e">
        <f t="shared" si="108"/>
        <v>#DIV/0!</v>
      </c>
      <c r="G1341" s="111">
        <f t="shared" si="108"/>
        <v>0</v>
      </c>
      <c r="H1341" s="111">
        <f t="shared" si="108"/>
        <v>0</v>
      </c>
      <c r="I1341" s="111">
        <f t="shared" si="108"/>
        <v>0</v>
      </c>
      <c r="J1341" s="12">
        <f t="shared" si="108"/>
        <v>0</v>
      </c>
      <c r="K1341" s="111"/>
      <c r="L1341" s="111">
        <f>SUM(L1279:L1340)</f>
        <v>0</v>
      </c>
      <c r="M1341" s="111">
        <f>SUM(M1279:M1340)</f>
        <v>0</v>
      </c>
      <c r="N1341" s="111">
        <f>SUM(N1279:N1340)</f>
        <v>0</v>
      </c>
    </row>
    <row r="1342" spans="1:14" x14ac:dyDescent="0.3">
      <c r="A1342" s="113"/>
      <c r="B1342" s="114"/>
      <c r="C1342" s="115"/>
      <c r="D1342" s="116"/>
      <c r="E1342" s="116"/>
      <c r="F1342" s="7" t="s">
        <v>106</v>
      </c>
      <c r="G1342" s="7" t="s">
        <v>123</v>
      </c>
      <c r="H1342" s="7" t="s">
        <v>124</v>
      </c>
      <c r="I1342" s="7" t="s">
        <v>125</v>
      </c>
      <c r="J1342" s="7" t="s">
        <v>126</v>
      </c>
      <c r="K1342" s="117"/>
      <c r="L1342" s="117"/>
      <c r="M1342" s="7" t="s">
        <v>107</v>
      </c>
      <c r="N1342" s="118"/>
    </row>
    <row r="1343" spans="1:14" ht="31.5" x14ac:dyDescent="0.5">
      <c r="A1343" s="113"/>
      <c r="B1343" s="114"/>
      <c r="C1343" s="115"/>
      <c r="D1343" s="116"/>
      <c r="E1343" s="116"/>
      <c r="F1343" s="121"/>
      <c r="G1343" s="121"/>
      <c r="H1343" s="121"/>
      <c r="I1343" s="121"/>
      <c r="J1343" s="121"/>
      <c r="K1343" s="122"/>
      <c r="L1343" s="121">
        <f>+F1343-G1343-H1343-I1343-J1343</f>
        <v>0</v>
      </c>
      <c r="M1343" s="123"/>
      <c r="N1343" s="124"/>
    </row>
    <row r="1344" spans="1:14" x14ac:dyDescent="0.3">
      <c r="A1344" s="177" t="s">
        <v>109</v>
      </c>
      <c r="B1344" s="178"/>
      <c r="C1344" s="178"/>
      <c r="D1344" s="178"/>
      <c r="E1344" s="178"/>
      <c r="F1344" s="178"/>
      <c r="G1344" s="178"/>
      <c r="H1344" s="178"/>
      <c r="I1344" s="178"/>
      <c r="J1344" s="179"/>
      <c r="K1344" s="125"/>
      <c r="L1344" s="12"/>
      <c r="M1344" s="126"/>
      <c r="N1344" s="127"/>
    </row>
    <row r="1345" spans="1:14" x14ac:dyDescent="0.3">
      <c r="A1345" s="180" t="s">
        <v>110</v>
      </c>
      <c r="B1345" s="181"/>
      <c r="C1345" s="181"/>
      <c r="D1345" s="181"/>
      <c r="E1345" s="181"/>
      <c r="F1345" s="181"/>
      <c r="G1345" s="181"/>
      <c r="H1345" s="181"/>
      <c r="I1345" s="181"/>
      <c r="J1345" s="182"/>
      <c r="K1345" s="129"/>
      <c r="L1345" s="12"/>
      <c r="M1345" s="126"/>
      <c r="N1345" s="127"/>
    </row>
    <row r="1346" spans="1:14" x14ac:dyDescent="0.3">
      <c r="A1346" s="160" t="s">
        <v>111</v>
      </c>
      <c r="B1346" s="161"/>
      <c r="C1346" s="161"/>
      <c r="D1346" s="161"/>
      <c r="E1346" s="161"/>
      <c r="F1346" s="161"/>
      <c r="G1346" s="161"/>
      <c r="H1346" s="161"/>
      <c r="I1346" s="161"/>
      <c r="J1346" s="162"/>
      <c r="K1346" s="130"/>
      <c r="L1346" s="12"/>
      <c r="M1346" s="131" t="e">
        <f>+L1346/L1341%</f>
        <v>#DIV/0!</v>
      </c>
      <c r="N1346" s="127"/>
    </row>
    <row r="1347" spans="1:14" x14ac:dyDescent="0.3">
      <c r="A1347" s="163" t="s">
        <v>112</v>
      </c>
      <c r="B1347" s="164"/>
      <c r="C1347" s="164"/>
      <c r="D1347" s="164"/>
      <c r="E1347" s="164"/>
      <c r="F1347" s="164"/>
      <c r="G1347" s="164"/>
      <c r="H1347" s="164"/>
      <c r="I1347" s="164"/>
      <c r="J1347" s="165"/>
      <c r="K1347" s="132"/>
      <c r="L1347" s="12">
        <f>+E1363</f>
        <v>0</v>
      </c>
      <c r="M1347" s="126"/>
      <c r="N1347" s="127"/>
    </row>
    <row r="1348" spans="1:14" x14ac:dyDescent="0.3">
      <c r="A1348" s="166" t="s">
        <v>113</v>
      </c>
      <c r="B1348" s="167"/>
      <c r="C1348" s="167"/>
      <c r="D1348" s="167"/>
      <c r="E1348" s="167"/>
      <c r="F1348" s="167"/>
      <c r="G1348" s="167"/>
      <c r="H1348" s="167"/>
      <c r="I1348" s="167"/>
      <c r="J1348" s="168"/>
      <c r="K1348" s="134"/>
      <c r="L1348" s="12">
        <f>+M1363</f>
        <v>0</v>
      </c>
      <c r="M1348" s="126"/>
      <c r="N1348" s="127"/>
    </row>
    <row r="1349" spans="1:14" x14ac:dyDescent="0.3">
      <c r="A1349" s="169"/>
      <c r="B1349" s="170"/>
      <c r="C1349" s="170"/>
      <c r="D1349" s="170"/>
      <c r="E1349" s="170"/>
      <c r="F1349" s="170"/>
      <c r="G1349" s="170"/>
      <c r="H1349" s="170"/>
      <c r="I1349" s="170"/>
      <c r="J1349" s="171"/>
      <c r="K1349" s="128"/>
      <c r="L1349" s="126"/>
      <c r="M1349" s="126"/>
      <c r="N1349" s="127"/>
    </row>
    <row r="1350" spans="1:14" x14ac:dyDescent="0.3">
      <c r="A1350" s="169"/>
      <c r="B1350" s="170"/>
      <c r="C1350" s="170"/>
      <c r="D1350" s="170"/>
      <c r="E1350" s="170"/>
      <c r="F1350" s="170"/>
      <c r="G1350" s="170"/>
      <c r="H1350" s="170"/>
      <c r="I1350" s="170"/>
      <c r="J1350" s="171"/>
      <c r="K1350" s="128"/>
      <c r="L1350" s="126"/>
      <c r="M1350" s="126"/>
      <c r="N1350" s="127"/>
    </row>
    <row r="1351" spans="1:14" x14ac:dyDescent="0.3">
      <c r="A1351" s="169" t="s">
        <v>114</v>
      </c>
      <c r="B1351" s="170"/>
      <c r="C1351" s="170"/>
      <c r="D1351" s="170"/>
      <c r="E1351" s="170"/>
      <c r="F1351" s="170"/>
      <c r="G1351" s="170"/>
      <c r="H1351" s="170"/>
      <c r="I1351" s="170"/>
      <c r="J1351" s="171"/>
      <c r="K1351" s="136"/>
      <c r="L1351" s="111">
        <f>+L1341-L1344-L1345-L1346-L1347+L1348-L1349-L1350</f>
        <v>0</v>
      </c>
      <c r="M1351" s="126"/>
      <c r="N1351" s="127"/>
    </row>
    <row r="1352" spans="1:14" ht="19.5" thickBot="1" x14ac:dyDescent="0.35">
      <c r="M1352" s="138">
        <f>+L1352-L1351</f>
        <v>0</v>
      </c>
    </row>
    <row r="1353" spans="1:14" ht="19.5" thickBot="1" x14ac:dyDescent="0.35">
      <c r="A1353" s="157" t="s">
        <v>115</v>
      </c>
      <c r="B1353" s="158"/>
      <c r="C1353" s="158"/>
      <c r="D1353" s="158"/>
      <c r="E1353" s="158"/>
      <c r="F1353" s="159"/>
      <c r="G1353" s="127"/>
      <c r="H1353" s="157" t="s">
        <v>116</v>
      </c>
      <c r="I1353" s="158"/>
      <c r="J1353" s="159"/>
      <c r="K1353" s="157" t="s">
        <v>117</v>
      </c>
      <c r="L1353" s="158"/>
      <c r="M1353" s="159"/>
      <c r="N1353" s="139"/>
    </row>
    <row r="1354" spans="1:14" ht="19.5" thickBot="1" x14ac:dyDescent="0.35">
      <c r="A1354" s="140" t="s">
        <v>118</v>
      </c>
      <c r="B1354" s="157" t="s">
        <v>119</v>
      </c>
      <c r="C1354" s="159"/>
      <c r="D1354" s="140" t="s">
        <v>120</v>
      </c>
      <c r="E1354" s="157" t="s">
        <v>22</v>
      </c>
      <c r="F1354" s="159"/>
      <c r="G1354" s="127"/>
      <c r="H1354" s="157" t="s">
        <v>119</v>
      </c>
      <c r="I1354" s="159"/>
      <c r="J1354" s="140" t="s">
        <v>22</v>
      </c>
      <c r="K1354" s="157" t="s">
        <v>119</v>
      </c>
      <c r="L1354" s="159"/>
      <c r="M1354" s="140" t="s">
        <v>22</v>
      </c>
      <c r="N1354" s="139"/>
    </row>
    <row r="1355" spans="1:14" ht="19.5" thickBot="1" x14ac:dyDescent="0.35">
      <c r="A1355" s="141"/>
      <c r="B1355" s="153"/>
      <c r="C1355" s="154"/>
      <c r="D1355" s="141"/>
      <c r="E1355" s="155"/>
      <c r="F1355" s="156"/>
      <c r="G1355" s="127"/>
      <c r="H1355" s="153"/>
      <c r="I1355" s="154"/>
      <c r="J1355" s="142"/>
      <c r="K1355" s="153"/>
      <c r="L1355" s="154"/>
      <c r="M1355" s="143"/>
      <c r="N1355" s="144"/>
    </row>
    <row r="1356" spans="1:14" ht="19.5" thickBot="1" x14ac:dyDescent="0.35">
      <c r="A1356" s="141"/>
      <c r="B1356" s="153"/>
      <c r="C1356" s="154"/>
      <c r="D1356" s="141"/>
      <c r="E1356" s="155"/>
      <c r="F1356" s="156"/>
      <c r="G1356" s="127"/>
      <c r="H1356" s="153"/>
      <c r="I1356" s="154"/>
      <c r="J1356" s="142"/>
      <c r="K1356" s="153"/>
      <c r="L1356" s="154"/>
      <c r="M1356" s="143"/>
      <c r="N1356" s="144"/>
    </row>
    <row r="1357" spans="1:14" ht="19.5" thickBot="1" x14ac:dyDescent="0.35">
      <c r="A1357" s="141"/>
      <c r="B1357" s="153"/>
      <c r="C1357" s="154"/>
      <c r="D1357" s="141"/>
      <c r="E1357" s="155"/>
      <c r="F1357" s="156"/>
      <c r="G1357" s="127"/>
      <c r="H1357" s="153"/>
      <c r="I1357" s="154"/>
      <c r="J1357" s="142"/>
      <c r="K1357" s="153"/>
      <c r="L1357" s="154"/>
      <c r="M1357" s="143"/>
      <c r="N1357" s="144"/>
    </row>
    <row r="1358" spans="1:14" ht="19.5" thickBot="1" x14ac:dyDescent="0.35">
      <c r="A1358" s="141"/>
      <c r="B1358" s="153"/>
      <c r="C1358" s="154"/>
      <c r="D1358" s="141"/>
      <c r="E1358" s="155"/>
      <c r="F1358" s="156"/>
      <c r="G1358" s="127"/>
      <c r="H1358" s="153"/>
      <c r="I1358" s="154"/>
      <c r="J1358" s="142"/>
      <c r="K1358" s="153"/>
      <c r="L1358" s="154"/>
      <c r="M1358" s="143"/>
      <c r="N1358" s="144"/>
    </row>
    <row r="1359" spans="1:14" ht="19.5" thickBot="1" x14ac:dyDescent="0.35">
      <c r="A1359" s="141"/>
      <c r="B1359" s="153"/>
      <c r="C1359" s="154"/>
      <c r="D1359" s="141"/>
      <c r="E1359" s="155"/>
      <c r="F1359" s="156"/>
      <c r="G1359" s="127"/>
      <c r="H1359" s="153"/>
      <c r="I1359" s="154"/>
      <c r="J1359" s="142"/>
      <c r="K1359" s="153"/>
      <c r="L1359" s="154"/>
      <c r="M1359" s="143"/>
      <c r="N1359" s="144"/>
    </row>
    <row r="1360" spans="1:14" ht="19.5" thickBot="1" x14ac:dyDescent="0.35">
      <c r="A1360" s="141"/>
      <c r="B1360" s="153"/>
      <c r="C1360" s="154"/>
      <c r="D1360" s="141"/>
      <c r="E1360" s="155"/>
      <c r="F1360" s="156"/>
      <c r="G1360" s="127"/>
      <c r="H1360" s="153"/>
      <c r="I1360" s="154"/>
      <c r="J1360" s="142"/>
      <c r="K1360" s="153"/>
      <c r="L1360" s="154"/>
      <c r="M1360" s="143"/>
      <c r="N1360" s="144"/>
    </row>
    <row r="1361" spans="1:14" ht="19.5" thickBot="1" x14ac:dyDescent="0.35">
      <c r="A1361" s="141"/>
      <c r="B1361" s="153"/>
      <c r="C1361" s="154"/>
      <c r="D1361" s="141"/>
      <c r="E1361" s="155"/>
      <c r="F1361" s="156"/>
      <c r="G1361" s="127"/>
      <c r="H1361" s="153"/>
      <c r="I1361" s="154"/>
      <c r="J1361" s="142"/>
      <c r="K1361" s="153"/>
      <c r="L1361" s="154"/>
      <c r="M1361" s="143"/>
      <c r="N1361" s="144"/>
    </row>
    <row r="1362" spans="1:14" ht="19.5" thickBot="1" x14ac:dyDescent="0.35">
      <c r="A1362" s="141"/>
      <c r="B1362" s="153"/>
      <c r="C1362" s="154"/>
      <c r="D1362" s="141"/>
      <c r="E1362" s="155"/>
      <c r="F1362" s="156"/>
      <c r="G1362" s="127"/>
      <c r="H1362" s="153"/>
      <c r="I1362" s="154"/>
      <c r="J1362" s="142"/>
      <c r="K1362" s="153"/>
      <c r="L1362" s="154"/>
      <c r="M1362" s="143"/>
      <c r="N1362" s="144"/>
    </row>
    <row r="1363" spans="1:14" ht="19.5" thickBot="1" x14ac:dyDescent="0.35">
      <c r="A1363" s="141" t="s">
        <v>121</v>
      </c>
      <c r="B1363" s="153"/>
      <c r="C1363" s="154"/>
      <c r="D1363" s="141"/>
      <c r="E1363" s="155">
        <f>SUM(E1355:F1362)</f>
        <v>0</v>
      </c>
      <c r="F1363" s="156"/>
      <c r="G1363" s="127"/>
      <c r="H1363" s="153" t="s">
        <v>121</v>
      </c>
      <c r="I1363" s="154"/>
      <c r="J1363" s="140">
        <f>SUM(J1355:J1362)</f>
        <v>0</v>
      </c>
      <c r="K1363" s="153" t="s">
        <v>121</v>
      </c>
      <c r="L1363" s="154"/>
      <c r="M1363" s="145">
        <f>SUM(M1355:M1362)</f>
        <v>0</v>
      </c>
      <c r="N1363" s="139"/>
    </row>
    <row r="1366" spans="1:14" x14ac:dyDescent="0.3">
      <c r="A1366" s="172" t="s">
        <v>0</v>
      </c>
      <c r="B1366" s="172"/>
      <c r="C1366" s="172"/>
      <c r="D1366" s="172"/>
      <c r="E1366" s="172"/>
      <c r="F1366" s="172"/>
      <c r="G1366" s="172"/>
      <c r="H1366" s="172"/>
      <c r="I1366" s="172"/>
      <c r="J1366" s="172"/>
      <c r="K1366" s="172"/>
      <c r="L1366" s="172"/>
      <c r="M1366" s="1"/>
      <c r="N1366" s="2"/>
    </row>
    <row r="1367" spans="1:14" x14ac:dyDescent="0.3">
      <c r="A1367" s="1" t="s">
        <v>1</v>
      </c>
      <c r="B1367" s="2" t="s">
        <v>140</v>
      </c>
      <c r="J1367" s="1" t="s">
        <v>3</v>
      </c>
      <c r="K1367" s="173">
        <f>+K1276</f>
        <v>0</v>
      </c>
      <c r="L1367" s="173"/>
      <c r="M1367" s="173"/>
      <c r="N1367" s="6"/>
    </row>
    <row r="1368" spans="1:14" x14ac:dyDescent="0.3">
      <c r="A1368" s="174"/>
      <c r="B1368" s="175"/>
      <c r="C1368" s="176"/>
      <c r="D1368" s="169" t="s">
        <v>6</v>
      </c>
      <c r="E1368" s="170"/>
      <c r="F1368" s="171"/>
      <c r="G1368" s="7" t="s">
        <v>7</v>
      </c>
      <c r="H1368" s="7" t="s">
        <v>7</v>
      </c>
      <c r="I1368" s="7" t="s">
        <v>8</v>
      </c>
      <c r="J1368" s="8" t="s">
        <v>9</v>
      </c>
      <c r="K1368" s="7" t="s">
        <v>10</v>
      </c>
      <c r="L1368" s="9"/>
      <c r="M1368" s="7" t="s">
        <v>11</v>
      </c>
      <c r="N1368" s="7" t="s">
        <v>12</v>
      </c>
    </row>
    <row r="1369" spans="1:14" x14ac:dyDescent="0.3">
      <c r="A1369" s="12" t="s">
        <v>16</v>
      </c>
      <c r="B1369" s="7" t="s">
        <v>17</v>
      </c>
      <c r="C1369" s="13" t="s">
        <v>18</v>
      </c>
      <c r="D1369" s="7">
        <v>1</v>
      </c>
      <c r="E1369" s="7">
        <v>2</v>
      </c>
      <c r="F1369" s="14" t="s">
        <v>19</v>
      </c>
      <c r="G1369" s="7" t="s">
        <v>20</v>
      </c>
      <c r="H1369" s="7" t="s">
        <v>20</v>
      </c>
      <c r="I1369" s="7"/>
      <c r="J1369" s="7" t="s">
        <v>20</v>
      </c>
      <c r="K1369" s="7" t="s">
        <v>21</v>
      </c>
      <c r="L1369" s="7" t="s">
        <v>22</v>
      </c>
      <c r="M1369" s="7" t="s">
        <v>23</v>
      </c>
      <c r="N1369" s="7" t="s">
        <v>22</v>
      </c>
    </row>
    <row r="1370" spans="1:14" x14ac:dyDescent="0.3">
      <c r="A1370" s="16" t="s">
        <v>35</v>
      </c>
      <c r="B1370" s="17" t="s">
        <v>36</v>
      </c>
      <c r="C1370" s="17">
        <v>72</v>
      </c>
      <c r="D1370" s="29"/>
      <c r="E1370" s="29"/>
      <c r="F1370" s="30">
        <f>+(E1370+D1370)/C1370</f>
        <v>0</v>
      </c>
      <c r="G1370" s="32"/>
      <c r="H1370" s="32"/>
      <c r="I1370" s="32"/>
      <c r="J1370" s="34">
        <f>+D1370+E1370-G1370-H1370-I1370</f>
        <v>0</v>
      </c>
      <c r="K1370" s="31">
        <f>+K1279</f>
        <v>381.13</v>
      </c>
      <c r="L1370" s="24">
        <f t="shared" ref="L1370:L1431" si="109">+J1370*K1370</f>
        <v>0</v>
      </c>
      <c r="M1370" s="24"/>
      <c r="N1370" s="24">
        <f>+K1370*I1370</f>
        <v>0</v>
      </c>
    </row>
    <row r="1371" spans="1:14" x14ac:dyDescent="0.3">
      <c r="A1371" s="16" t="s">
        <v>37</v>
      </c>
      <c r="B1371" s="17" t="s">
        <v>38</v>
      </c>
      <c r="C1371" s="17">
        <v>36</v>
      </c>
      <c r="D1371" s="29"/>
      <c r="E1371" s="29"/>
      <c r="F1371" s="30">
        <f t="shared" ref="F1371:F1431" si="110">+(E1371+D1371)/C1371</f>
        <v>0</v>
      </c>
      <c r="G1371" s="32"/>
      <c r="H1371" s="32"/>
      <c r="I1371" s="32"/>
      <c r="J1371" s="34">
        <f t="shared" ref="J1371:J1431" si="111">+D1371+E1371-G1371-H1371-I1371</f>
        <v>0</v>
      </c>
      <c r="K1371" s="31">
        <f t="shared" ref="K1371:K1431" si="112">+K1280</f>
        <v>741.2</v>
      </c>
      <c r="L1371" s="24">
        <f t="shared" si="109"/>
        <v>0</v>
      </c>
      <c r="M1371" s="24"/>
      <c r="N1371" s="24">
        <f t="shared" ref="N1371:N1431" si="113">+K1371*I1371</f>
        <v>0</v>
      </c>
    </row>
    <row r="1372" spans="1:14" x14ac:dyDescent="0.3">
      <c r="A1372" s="16" t="s">
        <v>39</v>
      </c>
      <c r="B1372" s="17" t="s">
        <v>40</v>
      </c>
      <c r="C1372" s="17">
        <v>18</v>
      </c>
      <c r="D1372" s="29"/>
      <c r="E1372" s="29"/>
      <c r="F1372" s="30">
        <f t="shared" si="110"/>
        <v>0</v>
      </c>
      <c r="G1372" s="32"/>
      <c r="H1372" s="32"/>
      <c r="I1372" s="32"/>
      <c r="J1372" s="12">
        <f t="shared" si="111"/>
        <v>0</v>
      </c>
      <c r="K1372" s="31">
        <f t="shared" si="112"/>
        <v>1263.5999999999999</v>
      </c>
      <c r="L1372" s="37">
        <f t="shared" si="109"/>
        <v>0</v>
      </c>
      <c r="M1372" s="37"/>
      <c r="N1372" s="37">
        <f t="shared" si="113"/>
        <v>0</v>
      </c>
    </row>
    <row r="1373" spans="1:14" x14ac:dyDescent="0.3">
      <c r="A1373" s="16" t="s">
        <v>41</v>
      </c>
      <c r="B1373" s="17" t="s">
        <v>42</v>
      </c>
      <c r="C1373" s="17">
        <v>10</v>
      </c>
      <c r="D1373" s="29"/>
      <c r="E1373" s="29"/>
      <c r="F1373" s="30">
        <f t="shared" si="110"/>
        <v>0</v>
      </c>
      <c r="G1373" s="32"/>
      <c r="H1373" s="32"/>
      <c r="I1373" s="32"/>
      <c r="J1373" s="34">
        <f t="shared" si="111"/>
        <v>0</v>
      </c>
      <c r="K1373" s="31">
        <f t="shared" si="112"/>
        <v>2059.1999999999998</v>
      </c>
      <c r="L1373" s="24">
        <f t="shared" si="109"/>
        <v>0</v>
      </c>
      <c r="M1373" s="24"/>
      <c r="N1373" s="24">
        <f t="shared" si="113"/>
        <v>0</v>
      </c>
    </row>
    <row r="1374" spans="1:14" x14ac:dyDescent="0.3">
      <c r="A1374" s="16" t="s">
        <v>43</v>
      </c>
      <c r="B1374" s="17" t="s">
        <v>36</v>
      </c>
      <c r="C1374" s="17">
        <v>72</v>
      </c>
      <c r="D1374" s="29"/>
      <c r="E1374" s="29"/>
      <c r="F1374" s="30">
        <f t="shared" si="110"/>
        <v>0</v>
      </c>
      <c r="G1374" s="32"/>
      <c r="H1374" s="32"/>
      <c r="I1374" s="32"/>
      <c r="J1374" s="34">
        <f t="shared" si="111"/>
        <v>0</v>
      </c>
      <c r="K1374" s="31">
        <f t="shared" si="112"/>
        <v>409.5</v>
      </c>
      <c r="L1374" s="24">
        <f t="shared" si="109"/>
        <v>0</v>
      </c>
      <c r="M1374" s="24"/>
      <c r="N1374" s="24">
        <f t="shared" si="113"/>
        <v>0</v>
      </c>
    </row>
    <row r="1375" spans="1:14" x14ac:dyDescent="0.3">
      <c r="A1375" s="16" t="s">
        <v>44</v>
      </c>
      <c r="B1375" s="17" t="s">
        <v>38</v>
      </c>
      <c r="C1375" s="17">
        <v>36</v>
      </c>
      <c r="D1375" s="29"/>
      <c r="E1375" s="29"/>
      <c r="F1375" s="30">
        <f t="shared" si="110"/>
        <v>0</v>
      </c>
      <c r="G1375" s="32"/>
      <c r="H1375" s="32"/>
      <c r="I1375" s="32"/>
      <c r="J1375" s="34">
        <f t="shared" si="111"/>
        <v>0</v>
      </c>
      <c r="K1375" s="31">
        <f t="shared" si="112"/>
        <v>803.79</v>
      </c>
      <c r="L1375" s="24">
        <f t="shared" si="109"/>
        <v>0</v>
      </c>
      <c r="M1375" s="24"/>
      <c r="N1375" s="24">
        <f t="shared" si="113"/>
        <v>0</v>
      </c>
    </row>
    <row r="1376" spans="1:14" x14ac:dyDescent="0.3">
      <c r="A1376" s="16" t="s">
        <v>45</v>
      </c>
      <c r="B1376" s="17" t="s">
        <v>36</v>
      </c>
      <c r="C1376" s="17">
        <v>72</v>
      </c>
      <c r="D1376" s="29"/>
      <c r="E1376" s="29"/>
      <c r="F1376" s="30">
        <f t="shared" si="110"/>
        <v>0</v>
      </c>
      <c r="G1376" s="32"/>
      <c r="H1376" s="32"/>
      <c r="I1376" s="32"/>
      <c r="J1376" s="34">
        <f t="shared" si="111"/>
        <v>0</v>
      </c>
      <c r="K1376" s="31">
        <f t="shared" si="112"/>
        <v>409.5</v>
      </c>
      <c r="L1376" s="24">
        <f t="shared" si="109"/>
        <v>0</v>
      </c>
      <c r="M1376" s="24"/>
      <c r="N1376" s="24">
        <f t="shared" si="113"/>
        <v>0</v>
      </c>
    </row>
    <row r="1377" spans="1:14" x14ac:dyDescent="0.3">
      <c r="A1377" s="16" t="s">
        <v>46</v>
      </c>
      <c r="B1377" s="17" t="s">
        <v>38</v>
      </c>
      <c r="C1377" s="17">
        <v>36</v>
      </c>
      <c r="D1377" s="29"/>
      <c r="E1377" s="29"/>
      <c r="F1377" s="30">
        <f t="shared" si="110"/>
        <v>0</v>
      </c>
      <c r="G1377" s="32"/>
      <c r="H1377" s="32"/>
      <c r="I1377" s="32"/>
      <c r="J1377" s="34">
        <f t="shared" si="111"/>
        <v>0</v>
      </c>
      <c r="K1377" s="31">
        <f t="shared" si="112"/>
        <v>803.79</v>
      </c>
      <c r="L1377" s="24">
        <f t="shared" si="109"/>
        <v>0</v>
      </c>
      <c r="M1377" s="24"/>
      <c r="N1377" s="24">
        <f t="shared" si="113"/>
        <v>0</v>
      </c>
    </row>
    <row r="1378" spans="1:14" x14ac:dyDescent="0.3">
      <c r="A1378" s="16" t="s">
        <v>47</v>
      </c>
      <c r="B1378" s="17" t="s">
        <v>48</v>
      </c>
      <c r="C1378" s="17">
        <v>8</v>
      </c>
      <c r="D1378" s="29"/>
      <c r="E1378" s="29"/>
      <c r="F1378" s="30">
        <f t="shared" si="110"/>
        <v>0</v>
      </c>
      <c r="G1378" s="32"/>
      <c r="H1378" s="32"/>
      <c r="I1378" s="32"/>
      <c r="J1378" s="34">
        <f t="shared" si="111"/>
        <v>0</v>
      </c>
      <c r="K1378" s="31">
        <f t="shared" si="112"/>
        <v>2767.05</v>
      </c>
      <c r="L1378" s="24">
        <f t="shared" si="109"/>
        <v>0</v>
      </c>
      <c r="M1378" s="24"/>
      <c r="N1378" s="24">
        <f t="shared" si="113"/>
        <v>0</v>
      </c>
    </row>
    <row r="1379" spans="1:14" x14ac:dyDescent="0.3">
      <c r="A1379" s="35" t="s">
        <v>49</v>
      </c>
      <c r="B1379" s="17" t="s">
        <v>50</v>
      </c>
      <c r="C1379" s="38">
        <v>72</v>
      </c>
      <c r="D1379" s="29"/>
      <c r="E1379" s="29"/>
      <c r="F1379" s="30">
        <f t="shared" si="110"/>
        <v>0</v>
      </c>
      <c r="G1379" s="32"/>
      <c r="H1379" s="32"/>
      <c r="I1379" s="32"/>
      <c r="J1379" s="12">
        <f t="shared" si="111"/>
        <v>0</v>
      </c>
      <c r="K1379" s="31">
        <f t="shared" si="112"/>
        <v>444.6</v>
      </c>
      <c r="L1379" s="37">
        <f t="shared" si="109"/>
        <v>0</v>
      </c>
      <c r="M1379" s="37"/>
      <c r="N1379" s="37">
        <f t="shared" si="113"/>
        <v>0</v>
      </c>
    </row>
    <row r="1380" spans="1:14" x14ac:dyDescent="0.3">
      <c r="A1380" s="16" t="s">
        <v>51</v>
      </c>
      <c r="B1380" s="17" t="s">
        <v>52</v>
      </c>
      <c r="C1380" s="17">
        <v>36</v>
      </c>
      <c r="D1380" s="29"/>
      <c r="E1380" s="29"/>
      <c r="F1380" s="30">
        <f t="shared" si="110"/>
        <v>0</v>
      </c>
      <c r="G1380" s="32"/>
      <c r="H1380" s="32"/>
      <c r="I1380" s="32"/>
      <c r="J1380" s="34">
        <f t="shared" si="111"/>
        <v>0</v>
      </c>
      <c r="K1380" s="31">
        <f t="shared" si="112"/>
        <v>868.73</v>
      </c>
      <c r="L1380" s="24">
        <f t="shared" si="109"/>
        <v>0</v>
      </c>
      <c r="M1380" s="24"/>
      <c r="N1380" s="24">
        <f t="shared" si="113"/>
        <v>0</v>
      </c>
    </row>
    <row r="1381" spans="1:14" x14ac:dyDescent="0.3">
      <c r="A1381" s="16" t="s">
        <v>53</v>
      </c>
      <c r="B1381" s="17" t="s">
        <v>48</v>
      </c>
      <c r="C1381" s="17">
        <v>8</v>
      </c>
      <c r="D1381" s="29"/>
      <c r="E1381" s="29"/>
      <c r="F1381" s="30">
        <f t="shared" si="110"/>
        <v>0</v>
      </c>
      <c r="G1381" s="32"/>
      <c r="H1381" s="32"/>
      <c r="I1381" s="32"/>
      <c r="J1381" s="34">
        <f t="shared" si="111"/>
        <v>0</v>
      </c>
      <c r="K1381" s="31">
        <f t="shared" si="112"/>
        <v>2416.0500000000002</v>
      </c>
      <c r="L1381" s="24">
        <f t="shared" si="109"/>
        <v>0</v>
      </c>
      <c r="M1381" s="24"/>
      <c r="N1381" s="24">
        <f t="shared" si="113"/>
        <v>0</v>
      </c>
    </row>
    <row r="1382" spans="1:14" x14ac:dyDescent="0.3">
      <c r="A1382" s="16" t="s">
        <v>54</v>
      </c>
      <c r="B1382" s="17" t="s">
        <v>50</v>
      </c>
      <c r="C1382" s="17">
        <v>72</v>
      </c>
      <c r="D1382" s="29"/>
      <c r="E1382" s="29"/>
      <c r="F1382" s="30">
        <f t="shared" si="110"/>
        <v>0</v>
      </c>
      <c r="G1382" s="32"/>
      <c r="H1382" s="32"/>
      <c r="I1382" s="32"/>
      <c r="J1382" s="34">
        <f t="shared" si="111"/>
        <v>0</v>
      </c>
      <c r="K1382" s="31">
        <f t="shared" si="112"/>
        <v>377.33</v>
      </c>
      <c r="L1382" s="24">
        <f t="shared" si="109"/>
        <v>0</v>
      </c>
      <c r="M1382" s="24"/>
      <c r="N1382" s="24">
        <f t="shared" si="113"/>
        <v>0</v>
      </c>
    </row>
    <row r="1383" spans="1:14" x14ac:dyDescent="0.3">
      <c r="A1383" s="16" t="s">
        <v>55</v>
      </c>
      <c r="B1383" s="17" t="s">
        <v>56</v>
      </c>
      <c r="C1383" s="17">
        <v>15</v>
      </c>
      <c r="D1383" s="44"/>
      <c r="E1383" s="44"/>
      <c r="F1383" s="30">
        <f t="shared" si="110"/>
        <v>0</v>
      </c>
      <c r="G1383" s="11"/>
      <c r="H1383" s="11"/>
      <c r="I1383" s="11"/>
      <c r="J1383" s="12">
        <f t="shared" si="111"/>
        <v>0</v>
      </c>
      <c r="K1383" s="45">
        <f t="shared" si="112"/>
        <v>1158.3</v>
      </c>
      <c r="L1383" s="37">
        <f t="shared" si="109"/>
        <v>0</v>
      </c>
      <c r="M1383" s="37"/>
      <c r="N1383" s="37">
        <f t="shared" si="113"/>
        <v>0</v>
      </c>
    </row>
    <row r="1384" spans="1:14" x14ac:dyDescent="0.3">
      <c r="A1384" s="16" t="s">
        <v>57</v>
      </c>
      <c r="B1384" s="17" t="s">
        <v>50</v>
      </c>
      <c r="C1384" s="17">
        <v>72</v>
      </c>
      <c r="D1384" s="29"/>
      <c r="E1384" s="29"/>
      <c r="F1384" s="30">
        <f t="shared" si="110"/>
        <v>0</v>
      </c>
      <c r="G1384" s="32"/>
      <c r="H1384" s="32"/>
      <c r="I1384" s="32"/>
      <c r="J1384" s="34">
        <f t="shared" si="111"/>
        <v>0</v>
      </c>
      <c r="K1384" s="31">
        <f t="shared" si="112"/>
        <v>424.13</v>
      </c>
      <c r="L1384" s="24">
        <f t="shared" si="109"/>
        <v>0</v>
      </c>
      <c r="M1384" s="24"/>
      <c r="N1384" s="24">
        <f t="shared" si="113"/>
        <v>0</v>
      </c>
    </row>
    <row r="1385" spans="1:14" x14ac:dyDescent="0.3">
      <c r="A1385" s="16" t="s">
        <v>58</v>
      </c>
      <c r="B1385" s="17" t="s">
        <v>59</v>
      </c>
      <c r="C1385" s="17">
        <v>15</v>
      </c>
      <c r="D1385" s="29"/>
      <c r="E1385" s="29"/>
      <c r="F1385" s="30">
        <f t="shared" si="110"/>
        <v>0</v>
      </c>
      <c r="G1385" s="32"/>
      <c r="H1385" s="32"/>
      <c r="I1385" s="32"/>
      <c r="J1385" s="34">
        <f t="shared" si="111"/>
        <v>0</v>
      </c>
      <c r="K1385" s="31">
        <f t="shared" si="112"/>
        <v>1199.25</v>
      </c>
      <c r="L1385" s="24">
        <f t="shared" si="109"/>
        <v>0</v>
      </c>
      <c r="M1385" s="24"/>
      <c r="N1385" s="24">
        <f t="shared" si="113"/>
        <v>0</v>
      </c>
    </row>
    <row r="1386" spans="1:14" x14ac:dyDescent="0.3">
      <c r="A1386" s="16" t="s">
        <v>60</v>
      </c>
      <c r="B1386" s="17" t="s">
        <v>50</v>
      </c>
      <c r="C1386" s="17">
        <v>72</v>
      </c>
      <c r="D1386" s="29"/>
      <c r="E1386" s="29"/>
      <c r="F1386" s="30">
        <f t="shared" si="110"/>
        <v>0</v>
      </c>
      <c r="G1386" s="32"/>
      <c r="H1386" s="32"/>
      <c r="I1386" s="32"/>
      <c r="J1386" s="34">
        <f t="shared" si="111"/>
        <v>0</v>
      </c>
      <c r="K1386" s="31">
        <f t="shared" si="112"/>
        <v>381.13</v>
      </c>
      <c r="L1386" s="24">
        <f t="shared" si="109"/>
        <v>0</v>
      </c>
      <c r="M1386" s="24"/>
      <c r="N1386" s="24">
        <f t="shared" si="113"/>
        <v>0</v>
      </c>
    </row>
    <row r="1387" spans="1:14" x14ac:dyDescent="0.3">
      <c r="A1387" s="16" t="s">
        <v>61</v>
      </c>
      <c r="B1387" s="17" t="s">
        <v>50</v>
      </c>
      <c r="C1387" s="38">
        <v>72</v>
      </c>
      <c r="D1387" s="44"/>
      <c r="E1387" s="44"/>
      <c r="F1387" s="30">
        <f t="shared" si="110"/>
        <v>0</v>
      </c>
      <c r="G1387" s="11"/>
      <c r="H1387" s="11"/>
      <c r="I1387" s="11"/>
      <c r="J1387" s="12">
        <f t="shared" si="111"/>
        <v>0</v>
      </c>
      <c r="K1387" s="31">
        <f t="shared" si="112"/>
        <v>424.13</v>
      </c>
      <c r="L1387" s="37">
        <f t="shared" si="109"/>
        <v>0</v>
      </c>
      <c r="M1387" s="37"/>
      <c r="N1387" s="37">
        <f t="shared" si="113"/>
        <v>0</v>
      </c>
    </row>
    <row r="1388" spans="1:14" x14ac:dyDescent="0.3">
      <c r="A1388" s="35" t="s">
        <v>62</v>
      </c>
      <c r="B1388" s="17" t="s">
        <v>50</v>
      </c>
      <c r="C1388" s="38">
        <v>72</v>
      </c>
      <c r="D1388" s="44"/>
      <c r="E1388" s="44"/>
      <c r="F1388" s="30">
        <f t="shared" si="110"/>
        <v>0</v>
      </c>
      <c r="G1388" s="11"/>
      <c r="H1388" s="11"/>
      <c r="I1388" s="11"/>
      <c r="J1388" s="12">
        <f t="shared" si="111"/>
        <v>0</v>
      </c>
      <c r="K1388" s="31">
        <f t="shared" si="112"/>
        <v>330.23</v>
      </c>
      <c r="L1388" s="37">
        <f t="shared" si="109"/>
        <v>0</v>
      </c>
      <c r="M1388" s="37"/>
      <c r="N1388" s="37">
        <f t="shared" si="113"/>
        <v>0</v>
      </c>
    </row>
    <row r="1389" spans="1:14" x14ac:dyDescent="0.3">
      <c r="A1389" s="35" t="s">
        <v>63</v>
      </c>
      <c r="B1389" s="17" t="s">
        <v>50</v>
      </c>
      <c r="C1389" s="38">
        <v>72</v>
      </c>
      <c r="D1389" s="44"/>
      <c r="E1389" s="44"/>
      <c r="F1389" s="30">
        <f t="shared" si="110"/>
        <v>0</v>
      </c>
      <c r="G1389" s="11"/>
      <c r="H1389" s="11"/>
      <c r="I1389" s="11"/>
      <c r="J1389" s="12">
        <f t="shared" si="111"/>
        <v>0</v>
      </c>
      <c r="K1389" s="31">
        <f t="shared" si="112"/>
        <v>424.13</v>
      </c>
      <c r="L1389" s="37">
        <f t="shared" si="109"/>
        <v>0</v>
      </c>
      <c r="M1389" s="37"/>
      <c r="N1389" s="37">
        <f t="shared" si="113"/>
        <v>0</v>
      </c>
    </row>
    <row r="1390" spans="1:14" x14ac:dyDescent="0.3">
      <c r="A1390" s="35" t="s">
        <v>64</v>
      </c>
      <c r="B1390" s="17" t="s">
        <v>65</v>
      </c>
      <c r="C1390" s="38">
        <v>72</v>
      </c>
      <c r="D1390" s="44"/>
      <c r="E1390" s="44"/>
      <c r="F1390" s="30">
        <f t="shared" si="110"/>
        <v>0</v>
      </c>
      <c r="G1390" s="11"/>
      <c r="H1390" s="11"/>
      <c r="I1390" s="11"/>
      <c r="J1390" s="12">
        <f t="shared" si="111"/>
        <v>0</v>
      </c>
      <c r="K1390" s="31">
        <f t="shared" si="112"/>
        <v>389.61</v>
      </c>
      <c r="L1390" s="37">
        <f t="shared" si="109"/>
        <v>0</v>
      </c>
      <c r="M1390" s="37"/>
      <c r="N1390" s="37">
        <f t="shared" si="113"/>
        <v>0</v>
      </c>
    </row>
    <row r="1391" spans="1:14" x14ac:dyDescent="0.3">
      <c r="A1391" s="35" t="s">
        <v>66</v>
      </c>
      <c r="B1391" s="17" t="s">
        <v>65</v>
      </c>
      <c r="C1391" s="38">
        <v>72</v>
      </c>
      <c r="D1391" s="44"/>
      <c r="E1391" s="44"/>
      <c r="F1391" s="30">
        <f t="shared" si="110"/>
        <v>0</v>
      </c>
      <c r="G1391" s="11"/>
      <c r="H1391" s="11"/>
      <c r="I1391" s="11"/>
      <c r="J1391" s="12">
        <f t="shared" si="111"/>
        <v>0</v>
      </c>
      <c r="K1391" s="31">
        <f t="shared" si="112"/>
        <v>389.61</v>
      </c>
      <c r="L1391" s="37">
        <f t="shared" si="109"/>
        <v>0</v>
      </c>
      <c r="M1391" s="37"/>
      <c r="N1391" s="37">
        <f t="shared" si="113"/>
        <v>0</v>
      </c>
    </row>
    <row r="1392" spans="1:14" x14ac:dyDescent="0.3">
      <c r="A1392" s="47" t="s">
        <v>67</v>
      </c>
      <c r="B1392" s="48" t="s">
        <v>59</v>
      </c>
      <c r="C1392" s="49">
        <v>25</v>
      </c>
      <c r="D1392" s="44"/>
      <c r="E1392" s="44"/>
      <c r="F1392" s="30">
        <f t="shared" si="110"/>
        <v>0</v>
      </c>
      <c r="G1392" s="11"/>
      <c r="H1392" s="11"/>
      <c r="I1392" s="11"/>
      <c r="J1392" s="12">
        <f t="shared" si="111"/>
        <v>0</v>
      </c>
      <c r="K1392" s="31">
        <f t="shared" si="112"/>
        <v>169.65</v>
      </c>
      <c r="L1392" s="37">
        <f t="shared" si="109"/>
        <v>0</v>
      </c>
      <c r="M1392" s="37"/>
      <c r="N1392" s="37">
        <f t="shared" si="113"/>
        <v>0</v>
      </c>
    </row>
    <row r="1393" spans="1:14" x14ac:dyDescent="0.3">
      <c r="A1393" s="47" t="s">
        <v>68</v>
      </c>
      <c r="B1393" s="48" t="s">
        <v>42</v>
      </c>
      <c r="C1393" s="49">
        <v>50</v>
      </c>
      <c r="D1393" s="44"/>
      <c r="E1393" s="44"/>
      <c r="F1393" s="30">
        <f t="shared" si="110"/>
        <v>0</v>
      </c>
      <c r="G1393" s="11"/>
      <c r="H1393" s="11"/>
      <c r="I1393" s="11"/>
      <c r="J1393" s="12">
        <f t="shared" si="111"/>
        <v>0</v>
      </c>
      <c r="K1393" s="31">
        <f t="shared" si="112"/>
        <v>88.92</v>
      </c>
      <c r="L1393" s="37">
        <f t="shared" si="109"/>
        <v>0</v>
      </c>
      <c r="M1393" s="37"/>
      <c r="N1393" s="37">
        <f t="shared" si="113"/>
        <v>0</v>
      </c>
    </row>
    <row r="1394" spans="1:14" x14ac:dyDescent="0.3">
      <c r="A1394" s="47" t="s">
        <v>69</v>
      </c>
      <c r="B1394" s="48" t="s">
        <v>52</v>
      </c>
      <c r="C1394" s="49">
        <v>12</v>
      </c>
      <c r="D1394" s="44"/>
      <c r="E1394" s="44"/>
      <c r="F1394" s="30">
        <f t="shared" si="110"/>
        <v>0</v>
      </c>
      <c r="G1394" s="11"/>
      <c r="H1394" s="11"/>
      <c r="I1394" s="11"/>
      <c r="J1394" s="12">
        <f t="shared" si="111"/>
        <v>0</v>
      </c>
      <c r="K1394" s="31">
        <f t="shared" si="112"/>
        <v>123.94</v>
      </c>
      <c r="L1394" s="37">
        <f t="shared" si="109"/>
        <v>0</v>
      </c>
      <c r="M1394" s="37"/>
      <c r="N1394" s="37">
        <f t="shared" si="113"/>
        <v>0</v>
      </c>
    </row>
    <row r="1395" spans="1:14" ht="19.5" thickBot="1" x14ac:dyDescent="0.35">
      <c r="A1395" s="47" t="s">
        <v>70</v>
      </c>
      <c r="B1395" s="48" t="s">
        <v>50</v>
      </c>
      <c r="C1395" s="49">
        <v>60</v>
      </c>
      <c r="D1395" s="44"/>
      <c r="E1395" s="44"/>
      <c r="F1395" s="30">
        <f t="shared" si="110"/>
        <v>0</v>
      </c>
      <c r="G1395" s="11"/>
      <c r="H1395" s="11"/>
      <c r="I1395" s="11"/>
      <c r="J1395" s="12">
        <f t="shared" si="111"/>
        <v>0</v>
      </c>
      <c r="K1395" s="31">
        <f t="shared" si="112"/>
        <v>67.180000000000007</v>
      </c>
      <c r="L1395" s="37">
        <f t="shared" si="109"/>
        <v>0</v>
      </c>
      <c r="M1395" s="37"/>
      <c r="N1395" s="37">
        <f t="shared" si="113"/>
        <v>0</v>
      </c>
    </row>
    <row r="1396" spans="1:14" ht="19.5" thickBot="1" x14ac:dyDescent="0.35">
      <c r="A1396" s="56" t="s">
        <v>71</v>
      </c>
      <c r="B1396" s="57" t="s">
        <v>50</v>
      </c>
      <c r="C1396" s="58">
        <v>60</v>
      </c>
      <c r="D1396" s="44"/>
      <c r="E1396" s="44"/>
      <c r="F1396" s="30">
        <f t="shared" si="110"/>
        <v>0</v>
      </c>
      <c r="G1396" s="11"/>
      <c r="H1396" s="11"/>
      <c r="I1396" s="11"/>
      <c r="J1396" s="12">
        <f t="shared" si="111"/>
        <v>0</v>
      </c>
      <c r="K1396" s="31">
        <f t="shared" si="112"/>
        <v>67.180000000000007</v>
      </c>
      <c r="L1396" s="37">
        <f t="shared" si="109"/>
        <v>0</v>
      </c>
      <c r="M1396" s="37"/>
      <c r="N1396" s="37">
        <f t="shared" si="113"/>
        <v>0</v>
      </c>
    </row>
    <row r="1397" spans="1:14" ht="19.5" thickBot="1" x14ac:dyDescent="0.35">
      <c r="A1397" s="56" t="s">
        <v>72</v>
      </c>
      <c r="B1397" s="57" t="s">
        <v>50</v>
      </c>
      <c r="C1397" s="58">
        <v>60</v>
      </c>
      <c r="D1397" s="44"/>
      <c r="E1397" s="44"/>
      <c r="F1397" s="30">
        <f t="shared" si="110"/>
        <v>0</v>
      </c>
      <c r="G1397" s="11"/>
      <c r="H1397" s="11"/>
      <c r="I1397" s="11"/>
      <c r="J1397" s="12">
        <f t="shared" si="111"/>
        <v>0</v>
      </c>
      <c r="K1397" s="31">
        <f t="shared" si="112"/>
        <v>67.180000000000007</v>
      </c>
      <c r="L1397" s="37">
        <f t="shared" si="109"/>
        <v>0</v>
      </c>
      <c r="M1397" s="37"/>
      <c r="N1397" s="37">
        <f t="shared" si="113"/>
        <v>0</v>
      </c>
    </row>
    <row r="1398" spans="1:14" ht="19.5" thickBot="1" x14ac:dyDescent="0.35">
      <c r="A1398" s="56" t="s">
        <v>73</v>
      </c>
      <c r="B1398" s="57" t="s">
        <v>74</v>
      </c>
      <c r="C1398" s="58">
        <v>150</v>
      </c>
      <c r="D1398" s="44"/>
      <c r="E1398" s="44"/>
      <c r="F1398" s="30">
        <f t="shared" si="110"/>
        <v>0</v>
      </c>
      <c r="G1398" s="11"/>
      <c r="H1398" s="11"/>
      <c r="I1398" s="11"/>
      <c r="J1398" s="12">
        <f t="shared" si="111"/>
        <v>0</v>
      </c>
      <c r="K1398" s="31">
        <f t="shared" si="112"/>
        <v>21.06</v>
      </c>
      <c r="L1398" s="37">
        <f t="shared" si="109"/>
        <v>0</v>
      </c>
      <c r="M1398" s="37"/>
      <c r="N1398" s="37">
        <f t="shared" si="113"/>
        <v>0</v>
      </c>
    </row>
    <row r="1399" spans="1:14" ht="19.5" thickBot="1" x14ac:dyDescent="0.35">
      <c r="A1399" s="66" t="s">
        <v>75</v>
      </c>
      <c r="B1399" s="67" t="s">
        <v>76</v>
      </c>
      <c r="C1399" s="68">
        <v>120</v>
      </c>
      <c r="D1399" s="44"/>
      <c r="E1399" s="44"/>
      <c r="F1399" s="30">
        <f t="shared" si="110"/>
        <v>0</v>
      </c>
      <c r="G1399" s="11"/>
      <c r="H1399" s="11"/>
      <c r="I1399" s="11"/>
      <c r="J1399" s="12">
        <f t="shared" si="111"/>
        <v>0</v>
      </c>
      <c r="K1399" s="31">
        <f t="shared" si="112"/>
        <v>78.98</v>
      </c>
      <c r="L1399" s="37">
        <f t="shared" si="109"/>
        <v>0</v>
      </c>
      <c r="M1399" s="37"/>
      <c r="N1399" s="37">
        <f t="shared" si="113"/>
        <v>0</v>
      </c>
    </row>
    <row r="1400" spans="1:14" ht="19.5" thickBot="1" x14ac:dyDescent="0.35">
      <c r="A1400" s="66" t="s">
        <v>77</v>
      </c>
      <c r="B1400" s="67" t="s">
        <v>78</v>
      </c>
      <c r="C1400" s="68">
        <v>60</v>
      </c>
      <c r="D1400" s="44"/>
      <c r="E1400" s="44"/>
      <c r="F1400" s="30">
        <f t="shared" si="110"/>
        <v>0</v>
      </c>
      <c r="G1400" s="11"/>
      <c r="H1400" s="11"/>
      <c r="I1400" s="11"/>
      <c r="J1400" s="12">
        <f t="shared" si="111"/>
        <v>0</v>
      </c>
      <c r="K1400" s="31">
        <f t="shared" si="112"/>
        <v>154.44</v>
      </c>
      <c r="L1400" s="37">
        <f t="shared" si="109"/>
        <v>0</v>
      </c>
      <c r="M1400" s="37"/>
      <c r="N1400" s="37">
        <f t="shared" si="113"/>
        <v>0</v>
      </c>
    </row>
    <row r="1401" spans="1:14" ht="19.5" thickBot="1" x14ac:dyDescent="0.35">
      <c r="A1401" s="66" t="s">
        <v>79</v>
      </c>
      <c r="B1401" s="67" t="s">
        <v>50</v>
      </c>
      <c r="C1401" s="68">
        <v>30</v>
      </c>
      <c r="D1401" s="44"/>
      <c r="E1401" s="44"/>
      <c r="F1401" s="30">
        <f t="shared" si="110"/>
        <v>0</v>
      </c>
      <c r="G1401" s="11"/>
      <c r="H1401" s="11"/>
      <c r="I1401" s="11"/>
      <c r="J1401" s="12">
        <f t="shared" si="111"/>
        <v>0</v>
      </c>
      <c r="K1401" s="31">
        <f t="shared" si="112"/>
        <v>274.95</v>
      </c>
      <c r="L1401" s="37">
        <f t="shared" si="109"/>
        <v>0</v>
      </c>
      <c r="M1401" s="37"/>
      <c r="N1401" s="37">
        <f t="shared" si="113"/>
        <v>0</v>
      </c>
    </row>
    <row r="1402" spans="1:14" ht="19.5" thickBot="1" x14ac:dyDescent="0.35">
      <c r="A1402" s="66" t="s">
        <v>80</v>
      </c>
      <c r="B1402" s="67" t="s">
        <v>59</v>
      </c>
      <c r="C1402" s="68">
        <v>12</v>
      </c>
      <c r="D1402" s="44"/>
      <c r="E1402" s="44"/>
      <c r="F1402" s="30">
        <f t="shared" si="110"/>
        <v>0</v>
      </c>
      <c r="G1402" s="11"/>
      <c r="H1402" s="11"/>
      <c r="I1402" s="11"/>
      <c r="J1402" s="12">
        <f t="shared" si="111"/>
        <v>0</v>
      </c>
      <c r="K1402" s="31">
        <f t="shared" si="112"/>
        <v>1023.75</v>
      </c>
      <c r="L1402" s="37">
        <f t="shared" si="109"/>
        <v>0</v>
      </c>
      <c r="M1402" s="37"/>
      <c r="N1402" s="37">
        <f t="shared" si="113"/>
        <v>0</v>
      </c>
    </row>
    <row r="1403" spans="1:14" ht="19.5" thickBot="1" x14ac:dyDescent="0.35">
      <c r="A1403" s="76" t="s">
        <v>81</v>
      </c>
      <c r="B1403" s="77" t="s">
        <v>82</v>
      </c>
      <c r="C1403" s="78">
        <v>18</v>
      </c>
      <c r="D1403" s="44"/>
      <c r="E1403" s="44"/>
      <c r="F1403" s="30">
        <f t="shared" si="110"/>
        <v>0</v>
      </c>
      <c r="G1403" s="11"/>
      <c r="H1403" s="11"/>
      <c r="I1403" s="11"/>
      <c r="J1403" s="12">
        <f t="shared" si="111"/>
        <v>0</v>
      </c>
      <c r="K1403" s="31">
        <f t="shared" si="112"/>
        <v>558.67999999999995</v>
      </c>
      <c r="L1403" s="37">
        <f t="shared" si="109"/>
        <v>0</v>
      </c>
      <c r="M1403" s="37"/>
      <c r="N1403" s="37">
        <f t="shared" si="113"/>
        <v>0</v>
      </c>
    </row>
    <row r="1404" spans="1:14" ht="19.5" thickBot="1" x14ac:dyDescent="0.35">
      <c r="A1404" s="76" t="s">
        <v>83</v>
      </c>
      <c r="B1404" s="77" t="s">
        <v>59</v>
      </c>
      <c r="C1404" s="78">
        <v>12</v>
      </c>
      <c r="D1404" s="44"/>
      <c r="E1404" s="44"/>
      <c r="F1404" s="30">
        <f t="shared" si="110"/>
        <v>0</v>
      </c>
      <c r="G1404" s="11"/>
      <c r="H1404" s="11"/>
      <c r="I1404" s="11"/>
      <c r="J1404" s="12">
        <f t="shared" si="111"/>
        <v>0</v>
      </c>
      <c r="K1404" s="31">
        <f t="shared" si="112"/>
        <v>1092.2</v>
      </c>
      <c r="L1404" s="37">
        <f t="shared" si="109"/>
        <v>0</v>
      </c>
      <c r="M1404" s="37"/>
      <c r="N1404" s="37">
        <f t="shared" si="113"/>
        <v>0</v>
      </c>
    </row>
    <row r="1405" spans="1:14" ht="19.5" thickBot="1" x14ac:dyDescent="0.35">
      <c r="A1405" s="76" t="s">
        <v>84</v>
      </c>
      <c r="B1405" s="77" t="s">
        <v>85</v>
      </c>
      <c r="C1405" s="78">
        <v>4</v>
      </c>
      <c r="D1405" s="44"/>
      <c r="E1405" s="44"/>
      <c r="F1405" s="30">
        <f t="shared" si="110"/>
        <v>0</v>
      </c>
      <c r="G1405" s="11"/>
      <c r="H1405" s="11"/>
      <c r="I1405" s="11"/>
      <c r="J1405" s="12">
        <f t="shared" si="111"/>
        <v>0</v>
      </c>
      <c r="K1405" s="31">
        <f t="shared" si="112"/>
        <v>2670.53</v>
      </c>
      <c r="L1405" s="37">
        <f t="shared" si="109"/>
        <v>0</v>
      </c>
      <c r="M1405" s="37"/>
      <c r="N1405" s="37">
        <f t="shared" si="113"/>
        <v>0</v>
      </c>
    </row>
    <row r="1406" spans="1:14" ht="19.5" thickBot="1" x14ac:dyDescent="0.35">
      <c r="A1406" s="86" t="s">
        <v>86</v>
      </c>
      <c r="B1406" s="87" t="s">
        <v>87</v>
      </c>
      <c r="C1406" s="88">
        <v>48</v>
      </c>
      <c r="D1406" s="44"/>
      <c r="E1406" s="44"/>
      <c r="F1406" s="30">
        <f t="shared" si="110"/>
        <v>0</v>
      </c>
      <c r="G1406" s="11"/>
      <c r="H1406" s="11"/>
      <c r="I1406" s="11"/>
      <c r="J1406" s="12">
        <f t="shared" si="111"/>
        <v>0</v>
      </c>
      <c r="K1406" s="31">
        <f t="shared" si="112"/>
        <v>46.8</v>
      </c>
      <c r="L1406" s="37">
        <f t="shared" si="109"/>
        <v>0</v>
      </c>
      <c r="M1406" s="37"/>
      <c r="N1406" s="37">
        <f t="shared" si="113"/>
        <v>0</v>
      </c>
    </row>
    <row r="1407" spans="1:14" ht="19.5" thickBot="1" x14ac:dyDescent="0.35">
      <c r="A1407" s="86" t="s">
        <v>88</v>
      </c>
      <c r="B1407" s="87" t="s">
        <v>87</v>
      </c>
      <c r="C1407" s="88">
        <v>48</v>
      </c>
      <c r="D1407" s="44"/>
      <c r="E1407" s="44"/>
      <c r="F1407" s="30">
        <f t="shared" si="110"/>
        <v>0</v>
      </c>
      <c r="G1407" s="11"/>
      <c r="H1407" s="11"/>
      <c r="I1407" s="11"/>
      <c r="J1407" s="12">
        <f t="shared" si="111"/>
        <v>0</v>
      </c>
      <c r="K1407" s="31">
        <f t="shared" si="112"/>
        <v>46.8</v>
      </c>
      <c r="L1407" s="37">
        <f t="shared" si="109"/>
        <v>0</v>
      </c>
      <c r="M1407" s="37"/>
      <c r="N1407" s="37">
        <f t="shared" si="113"/>
        <v>0</v>
      </c>
    </row>
    <row r="1408" spans="1:14" x14ac:dyDescent="0.3">
      <c r="A1408" s="96" t="s">
        <v>89</v>
      </c>
      <c r="B1408" s="97">
        <v>25</v>
      </c>
      <c r="C1408" s="97">
        <v>25</v>
      </c>
      <c r="D1408" s="44"/>
      <c r="E1408" s="44"/>
      <c r="F1408" s="30">
        <f t="shared" si="110"/>
        <v>0</v>
      </c>
      <c r="G1408" s="11"/>
      <c r="H1408" s="11"/>
      <c r="I1408" s="11"/>
      <c r="J1408" s="12">
        <f t="shared" si="111"/>
        <v>0</v>
      </c>
      <c r="K1408" s="31">
        <f t="shared" si="112"/>
        <v>111.25</v>
      </c>
      <c r="L1408" s="37">
        <f t="shared" si="109"/>
        <v>0</v>
      </c>
      <c r="M1408" s="37"/>
      <c r="N1408" s="37">
        <f t="shared" si="113"/>
        <v>0</v>
      </c>
    </row>
    <row r="1409" spans="1:14" x14ac:dyDescent="0.3">
      <c r="A1409" s="105" t="s">
        <v>90</v>
      </c>
      <c r="B1409" s="106">
        <v>10</v>
      </c>
      <c r="C1409" s="106">
        <v>10</v>
      </c>
      <c r="D1409" s="44"/>
      <c r="E1409" s="44"/>
      <c r="F1409" s="30">
        <f t="shared" si="110"/>
        <v>0</v>
      </c>
      <c r="G1409" s="11"/>
      <c r="H1409" s="11"/>
      <c r="I1409" s="11"/>
      <c r="J1409" s="12">
        <f t="shared" si="111"/>
        <v>0</v>
      </c>
      <c r="K1409" s="31">
        <f t="shared" si="112"/>
        <v>1760</v>
      </c>
      <c r="L1409" s="37">
        <f t="shared" si="109"/>
        <v>0</v>
      </c>
      <c r="M1409" s="37"/>
      <c r="N1409" s="37">
        <f t="shared" si="113"/>
        <v>0</v>
      </c>
    </row>
    <row r="1410" spans="1:14" x14ac:dyDescent="0.3">
      <c r="A1410" s="105" t="s">
        <v>91</v>
      </c>
      <c r="B1410" s="106">
        <v>8</v>
      </c>
      <c r="C1410" s="106">
        <v>8</v>
      </c>
      <c r="D1410" s="44"/>
      <c r="E1410" s="44"/>
      <c r="F1410" s="30">
        <f t="shared" si="110"/>
        <v>0</v>
      </c>
      <c r="G1410" s="11"/>
      <c r="H1410" s="11"/>
      <c r="I1410" s="11"/>
      <c r="J1410" s="12">
        <f t="shared" si="111"/>
        <v>0</v>
      </c>
      <c r="K1410" s="31">
        <f t="shared" si="112"/>
        <v>2365</v>
      </c>
      <c r="L1410" s="37">
        <f t="shared" si="109"/>
        <v>0</v>
      </c>
      <c r="M1410" s="37"/>
      <c r="N1410" s="37">
        <f t="shared" si="113"/>
        <v>0</v>
      </c>
    </row>
    <row r="1411" spans="1:14" x14ac:dyDescent="0.3">
      <c r="A1411" s="105" t="s">
        <v>92</v>
      </c>
      <c r="B1411" s="106">
        <v>8</v>
      </c>
      <c r="C1411" s="106">
        <v>8</v>
      </c>
      <c r="D1411" s="44"/>
      <c r="E1411" s="44"/>
      <c r="F1411" s="30">
        <f t="shared" si="110"/>
        <v>0</v>
      </c>
      <c r="G1411" s="11"/>
      <c r="H1411" s="11"/>
      <c r="I1411" s="11"/>
      <c r="J1411" s="12">
        <f t="shared" si="111"/>
        <v>0</v>
      </c>
      <c r="K1411" s="31">
        <f t="shared" si="112"/>
        <v>2065</v>
      </c>
      <c r="L1411" s="37">
        <f t="shared" si="109"/>
        <v>0</v>
      </c>
      <c r="M1411" s="37"/>
      <c r="N1411" s="37">
        <f t="shared" si="113"/>
        <v>0</v>
      </c>
    </row>
    <row r="1412" spans="1:14" x14ac:dyDescent="0.3">
      <c r="A1412" s="105" t="s">
        <v>93</v>
      </c>
      <c r="B1412" s="106">
        <v>15</v>
      </c>
      <c r="C1412" s="106">
        <v>15</v>
      </c>
      <c r="D1412" s="44"/>
      <c r="E1412" s="44"/>
      <c r="F1412" s="30">
        <f t="shared" si="110"/>
        <v>0</v>
      </c>
      <c r="G1412" s="11"/>
      <c r="H1412" s="11"/>
      <c r="I1412" s="11"/>
      <c r="J1412" s="12">
        <f t="shared" si="111"/>
        <v>0</v>
      </c>
      <c r="K1412" s="31">
        <f t="shared" si="112"/>
        <v>990</v>
      </c>
      <c r="L1412" s="37">
        <f t="shared" si="109"/>
        <v>0</v>
      </c>
      <c r="M1412" s="37"/>
      <c r="N1412" s="37">
        <f t="shared" si="113"/>
        <v>0</v>
      </c>
    </row>
    <row r="1413" spans="1:14" x14ac:dyDescent="0.3">
      <c r="A1413" s="105" t="s">
        <v>94</v>
      </c>
      <c r="B1413" s="106">
        <v>15</v>
      </c>
      <c r="C1413" s="106">
        <v>15</v>
      </c>
      <c r="D1413" s="44"/>
      <c r="E1413" s="44"/>
      <c r="F1413" s="30">
        <f t="shared" si="110"/>
        <v>0</v>
      </c>
      <c r="G1413" s="11"/>
      <c r="H1413" s="11"/>
      <c r="I1413" s="11"/>
      <c r="J1413" s="12">
        <f t="shared" si="111"/>
        <v>0</v>
      </c>
      <c r="K1413" s="31">
        <f t="shared" si="112"/>
        <v>1025</v>
      </c>
      <c r="L1413" s="37">
        <f t="shared" si="109"/>
        <v>0</v>
      </c>
      <c r="M1413" s="37"/>
      <c r="N1413" s="37">
        <f t="shared" si="113"/>
        <v>0</v>
      </c>
    </row>
    <row r="1414" spans="1:14" x14ac:dyDescent="0.3">
      <c r="A1414" s="105" t="s">
        <v>95</v>
      </c>
      <c r="B1414" s="106">
        <v>10</v>
      </c>
      <c r="C1414" s="106">
        <v>10</v>
      </c>
      <c r="D1414" s="44"/>
      <c r="E1414" s="44"/>
      <c r="F1414" s="30">
        <f t="shared" si="110"/>
        <v>0</v>
      </c>
      <c r="G1414" s="11"/>
      <c r="H1414" s="11"/>
      <c r="I1414" s="11"/>
      <c r="J1414" s="12">
        <f t="shared" si="111"/>
        <v>0</v>
      </c>
      <c r="K1414" s="31">
        <f t="shared" si="112"/>
        <v>1620</v>
      </c>
      <c r="L1414" s="37">
        <f t="shared" si="109"/>
        <v>0</v>
      </c>
      <c r="M1414" s="37"/>
      <c r="N1414" s="37">
        <f t="shared" si="113"/>
        <v>0</v>
      </c>
    </row>
    <row r="1415" spans="1:14" x14ac:dyDescent="0.3">
      <c r="A1415" s="105" t="s">
        <v>96</v>
      </c>
      <c r="B1415" s="106">
        <v>8</v>
      </c>
      <c r="C1415" s="106">
        <v>8</v>
      </c>
      <c r="D1415" s="44"/>
      <c r="E1415" s="44"/>
      <c r="F1415" s="30">
        <f t="shared" si="110"/>
        <v>0</v>
      </c>
      <c r="G1415" s="11"/>
      <c r="H1415" s="11"/>
      <c r="I1415" s="11"/>
      <c r="J1415" s="12">
        <f t="shared" si="111"/>
        <v>0</v>
      </c>
      <c r="K1415" s="31">
        <f t="shared" si="112"/>
        <v>2130</v>
      </c>
      <c r="L1415" s="37">
        <f t="shared" si="109"/>
        <v>0</v>
      </c>
      <c r="M1415" s="37"/>
      <c r="N1415" s="37">
        <f t="shared" si="113"/>
        <v>0</v>
      </c>
    </row>
    <row r="1416" spans="1:14" x14ac:dyDescent="0.3">
      <c r="A1416" s="105" t="s">
        <v>97</v>
      </c>
      <c r="B1416" s="106">
        <v>15</v>
      </c>
      <c r="C1416" s="106">
        <v>15</v>
      </c>
      <c r="D1416" s="44"/>
      <c r="E1416" s="44"/>
      <c r="F1416" s="30">
        <f t="shared" si="110"/>
        <v>0</v>
      </c>
      <c r="G1416" s="11"/>
      <c r="H1416" s="11"/>
      <c r="I1416" s="11"/>
      <c r="J1416" s="12">
        <f t="shared" si="111"/>
        <v>0</v>
      </c>
      <c r="K1416" s="31">
        <f t="shared" si="112"/>
        <v>880</v>
      </c>
      <c r="L1416" s="37">
        <f t="shared" si="109"/>
        <v>0</v>
      </c>
      <c r="M1416" s="37"/>
      <c r="N1416" s="37">
        <f t="shared" si="113"/>
        <v>0</v>
      </c>
    </row>
    <row r="1417" spans="1:14" x14ac:dyDescent="0.3">
      <c r="A1417" s="105" t="s">
        <v>98</v>
      </c>
      <c r="B1417" s="106">
        <v>15</v>
      </c>
      <c r="C1417" s="106">
        <v>15</v>
      </c>
      <c r="D1417" s="44"/>
      <c r="E1417" s="44"/>
      <c r="F1417" s="30">
        <f t="shared" si="110"/>
        <v>0</v>
      </c>
      <c r="G1417" s="11"/>
      <c r="H1417" s="11"/>
      <c r="I1417" s="11"/>
      <c r="J1417" s="12">
        <f t="shared" si="111"/>
        <v>0</v>
      </c>
      <c r="K1417" s="31">
        <f t="shared" si="112"/>
        <v>915</v>
      </c>
      <c r="L1417" s="37">
        <f t="shared" si="109"/>
        <v>0</v>
      </c>
      <c r="M1417" s="37"/>
      <c r="N1417" s="37">
        <f t="shared" si="113"/>
        <v>0</v>
      </c>
    </row>
    <row r="1418" spans="1:14" x14ac:dyDescent="0.3">
      <c r="A1418" s="105" t="s">
        <v>99</v>
      </c>
      <c r="B1418" s="106">
        <v>3</v>
      </c>
      <c r="C1418" s="106">
        <v>3</v>
      </c>
      <c r="D1418" s="44"/>
      <c r="E1418" s="44"/>
      <c r="F1418" s="30">
        <f t="shared" si="110"/>
        <v>0</v>
      </c>
      <c r="G1418" s="11"/>
      <c r="H1418" s="11"/>
      <c r="I1418" s="11"/>
      <c r="J1418" s="12">
        <f t="shared" si="111"/>
        <v>0</v>
      </c>
      <c r="K1418" s="31">
        <f t="shared" si="112"/>
        <v>1970</v>
      </c>
      <c r="L1418" s="37">
        <f t="shared" si="109"/>
        <v>0</v>
      </c>
      <c r="M1418" s="37"/>
      <c r="N1418" s="37">
        <f t="shared" si="113"/>
        <v>0</v>
      </c>
    </row>
    <row r="1419" spans="1:14" x14ac:dyDescent="0.3">
      <c r="A1419" s="105" t="s">
        <v>100</v>
      </c>
      <c r="B1419" s="106">
        <v>3</v>
      </c>
      <c r="C1419" s="106">
        <v>3</v>
      </c>
      <c r="D1419" s="44"/>
      <c r="E1419" s="44"/>
      <c r="F1419" s="30">
        <f t="shared" si="110"/>
        <v>0</v>
      </c>
      <c r="G1419" s="11"/>
      <c r="H1419" s="11"/>
      <c r="I1419" s="11"/>
      <c r="J1419" s="12">
        <f t="shared" si="111"/>
        <v>0</v>
      </c>
      <c r="K1419" s="31">
        <f t="shared" si="112"/>
        <v>2035</v>
      </c>
      <c r="L1419" s="37">
        <f t="shared" si="109"/>
        <v>0</v>
      </c>
      <c r="M1419" s="37"/>
      <c r="N1419" s="37">
        <f t="shared" si="113"/>
        <v>0</v>
      </c>
    </row>
    <row r="1420" spans="1:14" x14ac:dyDescent="0.3">
      <c r="A1420" s="105" t="s">
        <v>101</v>
      </c>
      <c r="B1420" s="106">
        <v>8</v>
      </c>
      <c r="C1420" s="106">
        <v>8</v>
      </c>
      <c r="D1420" s="44"/>
      <c r="E1420" s="44"/>
      <c r="F1420" s="30">
        <f t="shared" si="110"/>
        <v>0</v>
      </c>
      <c r="G1420" s="11"/>
      <c r="H1420" s="11"/>
      <c r="I1420" s="11"/>
      <c r="J1420" s="12">
        <f t="shared" si="111"/>
        <v>0</v>
      </c>
      <c r="K1420" s="31">
        <f t="shared" si="112"/>
        <v>2120</v>
      </c>
      <c r="L1420" s="37">
        <f t="shared" si="109"/>
        <v>0</v>
      </c>
      <c r="M1420" s="37"/>
      <c r="N1420" s="37">
        <f t="shared" si="113"/>
        <v>0</v>
      </c>
    </row>
    <row r="1421" spans="1:14" x14ac:dyDescent="0.3">
      <c r="A1421" s="105" t="s">
        <v>102</v>
      </c>
      <c r="B1421" s="106">
        <v>10</v>
      </c>
      <c r="C1421" s="106">
        <v>10</v>
      </c>
      <c r="D1421" s="44"/>
      <c r="E1421" s="44"/>
      <c r="F1421" s="30">
        <f t="shared" si="110"/>
        <v>0</v>
      </c>
      <c r="G1421" s="11"/>
      <c r="H1421" s="11"/>
      <c r="I1421" s="11"/>
      <c r="J1421" s="12">
        <f t="shared" si="111"/>
        <v>0</v>
      </c>
      <c r="K1421" s="31">
        <f t="shared" si="112"/>
        <v>1980</v>
      </c>
      <c r="L1421" s="37">
        <f t="shared" si="109"/>
        <v>0</v>
      </c>
      <c r="M1421" s="37"/>
      <c r="N1421" s="37">
        <f t="shared" si="113"/>
        <v>0</v>
      </c>
    </row>
    <row r="1422" spans="1:14" x14ac:dyDescent="0.3">
      <c r="A1422" s="105" t="s">
        <v>103</v>
      </c>
      <c r="B1422" s="106">
        <v>12</v>
      </c>
      <c r="C1422" s="106">
        <v>12</v>
      </c>
      <c r="D1422" s="44"/>
      <c r="E1422" s="44"/>
      <c r="F1422" s="30">
        <f t="shared" si="110"/>
        <v>0</v>
      </c>
      <c r="G1422" s="11"/>
      <c r="H1422" s="11"/>
      <c r="I1422" s="11"/>
      <c r="J1422" s="12">
        <f t="shared" si="111"/>
        <v>0</v>
      </c>
      <c r="K1422" s="31">
        <f t="shared" si="112"/>
        <v>875</v>
      </c>
      <c r="L1422" s="37">
        <f t="shared" si="109"/>
        <v>0</v>
      </c>
      <c r="M1422" s="37"/>
      <c r="N1422" s="37">
        <f t="shared" si="113"/>
        <v>0</v>
      </c>
    </row>
    <row r="1423" spans="1:14" ht="19.5" thickBot="1" x14ac:dyDescent="0.35">
      <c r="A1423" s="105" t="s">
        <v>104</v>
      </c>
      <c r="B1423" s="106">
        <v>3</v>
      </c>
      <c r="C1423" s="106">
        <v>3</v>
      </c>
      <c r="D1423" s="44"/>
      <c r="E1423" s="44"/>
      <c r="F1423" s="30">
        <f t="shared" si="110"/>
        <v>0</v>
      </c>
      <c r="G1423" s="11"/>
      <c r="H1423" s="11"/>
      <c r="I1423" s="11"/>
      <c r="J1423" s="12">
        <f t="shared" si="111"/>
        <v>0</v>
      </c>
      <c r="K1423" s="31">
        <f t="shared" si="112"/>
        <v>2145</v>
      </c>
      <c r="L1423" s="37">
        <f t="shared" si="109"/>
        <v>0</v>
      </c>
      <c r="M1423" s="37"/>
      <c r="N1423" s="37">
        <f t="shared" si="113"/>
        <v>0</v>
      </c>
    </row>
    <row r="1424" spans="1:14" ht="19.5" thickBot="1" x14ac:dyDescent="0.35">
      <c r="A1424" s="56" t="s">
        <v>105</v>
      </c>
      <c r="B1424" s="57" t="s">
        <v>74</v>
      </c>
      <c r="C1424" s="58">
        <v>150</v>
      </c>
      <c r="D1424" s="44"/>
      <c r="E1424" s="44"/>
      <c r="F1424" s="30">
        <f t="shared" si="110"/>
        <v>0</v>
      </c>
      <c r="G1424" s="11"/>
      <c r="H1424" s="11"/>
      <c r="I1424" s="11"/>
      <c r="J1424" s="12">
        <f t="shared" si="111"/>
        <v>0</v>
      </c>
      <c r="K1424" s="31">
        <f t="shared" si="112"/>
        <v>21.06</v>
      </c>
      <c r="L1424" s="37">
        <f t="shared" si="109"/>
        <v>0</v>
      </c>
      <c r="M1424" s="37"/>
      <c r="N1424" s="37">
        <f t="shared" si="113"/>
        <v>0</v>
      </c>
    </row>
    <row r="1425" spans="1:14" x14ac:dyDescent="0.3">
      <c r="A1425" s="107"/>
      <c r="B1425" s="108"/>
      <c r="C1425" s="108"/>
      <c r="D1425" s="11"/>
      <c r="E1425" s="11"/>
      <c r="F1425" s="30" t="e">
        <f t="shared" si="110"/>
        <v>#DIV/0!</v>
      </c>
      <c r="G1425" s="11"/>
      <c r="H1425" s="11"/>
      <c r="I1425" s="11"/>
      <c r="J1425" s="12">
        <f t="shared" si="111"/>
        <v>0</v>
      </c>
      <c r="K1425" s="31">
        <f t="shared" si="112"/>
        <v>116.5</v>
      </c>
      <c r="L1425" s="37">
        <f t="shared" si="109"/>
        <v>0</v>
      </c>
      <c r="M1425" s="37"/>
      <c r="N1425" s="37">
        <f t="shared" si="113"/>
        <v>0</v>
      </c>
    </row>
    <row r="1426" spans="1:14" x14ac:dyDescent="0.3">
      <c r="A1426" s="107"/>
      <c r="B1426" s="108"/>
      <c r="C1426" s="108"/>
      <c r="D1426" s="11"/>
      <c r="E1426" s="11"/>
      <c r="F1426" s="30" t="e">
        <f t="shared" si="110"/>
        <v>#DIV/0!</v>
      </c>
      <c r="G1426" s="11"/>
      <c r="H1426" s="11"/>
      <c r="I1426" s="11"/>
      <c r="J1426" s="12">
        <f t="shared" si="111"/>
        <v>0</v>
      </c>
      <c r="K1426" s="31">
        <f t="shared" si="112"/>
        <v>0</v>
      </c>
      <c r="L1426" s="37">
        <f t="shared" si="109"/>
        <v>0</v>
      </c>
      <c r="M1426" s="37"/>
      <c r="N1426" s="37">
        <f t="shared" si="113"/>
        <v>0</v>
      </c>
    </row>
    <row r="1427" spans="1:14" x14ac:dyDescent="0.3">
      <c r="A1427" s="107"/>
      <c r="B1427" s="108"/>
      <c r="C1427" s="108"/>
      <c r="D1427" s="11"/>
      <c r="E1427" s="11"/>
      <c r="F1427" s="30" t="e">
        <f t="shared" si="110"/>
        <v>#DIV/0!</v>
      </c>
      <c r="G1427" s="11"/>
      <c r="H1427" s="11"/>
      <c r="I1427" s="11"/>
      <c r="J1427" s="12">
        <f t="shared" si="111"/>
        <v>0</v>
      </c>
      <c r="K1427" s="31">
        <f t="shared" si="112"/>
        <v>23</v>
      </c>
      <c r="L1427" s="37">
        <f t="shared" si="109"/>
        <v>0</v>
      </c>
      <c r="M1427" s="37"/>
      <c r="N1427" s="37">
        <f t="shared" si="113"/>
        <v>0</v>
      </c>
    </row>
    <row r="1428" spans="1:14" x14ac:dyDescent="0.3">
      <c r="A1428" s="107"/>
      <c r="B1428" s="108"/>
      <c r="C1428" s="108"/>
      <c r="D1428" s="11"/>
      <c r="E1428" s="11"/>
      <c r="F1428" s="30" t="e">
        <f t="shared" si="110"/>
        <v>#DIV/0!</v>
      </c>
      <c r="G1428" s="11"/>
      <c r="H1428" s="11"/>
      <c r="I1428" s="11"/>
      <c r="J1428" s="12">
        <f t="shared" si="111"/>
        <v>0</v>
      </c>
      <c r="K1428" s="31">
        <f t="shared" si="112"/>
        <v>0</v>
      </c>
      <c r="L1428" s="37">
        <f t="shared" si="109"/>
        <v>0</v>
      </c>
      <c r="M1428" s="37"/>
      <c r="N1428" s="37">
        <f t="shared" si="113"/>
        <v>0</v>
      </c>
    </row>
    <row r="1429" spans="1:14" x14ac:dyDescent="0.3">
      <c r="A1429" s="11"/>
      <c r="B1429" s="10"/>
      <c r="C1429" s="10"/>
      <c r="D1429" s="11"/>
      <c r="E1429" s="11"/>
      <c r="F1429" s="30" t="e">
        <f t="shared" si="110"/>
        <v>#DIV/0!</v>
      </c>
      <c r="G1429" s="11"/>
      <c r="H1429" s="11"/>
      <c r="I1429" s="11"/>
      <c r="J1429" s="12">
        <f t="shared" si="111"/>
        <v>0</v>
      </c>
      <c r="K1429" s="31">
        <f t="shared" si="112"/>
        <v>0</v>
      </c>
      <c r="L1429" s="37">
        <f t="shared" si="109"/>
        <v>0</v>
      </c>
      <c r="M1429" s="37"/>
      <c r="N1429" s="37">
        <f t="shared" si="113"/>
        <v>0</v>
      </c>
    </row>
    <row r="1430" spans="1:14" x14ac:dyDescent="0.3">
      <c r="A1430" s="11"/>
      <c r="B1430" s="10"/>
      <c r="C1430" s="10"/>
      <c r="D1430" s="11"/>
      <c r="E1430" s="11"/>
      <c r="F1430" s="30" t="e">
        <f t="shared" si="110"/>
        <v>#DIV/0!</v>
      </c>
      <c r="G1430" s="11"/>
      <c r="H1430" s="11"/>
      <c r="I1430" s="11"/>
      <c r="J1430" s="12">
        <f t="shared" si="111"/>
        <v>0</v>
      </c>
      <c r="K1430" s="31">
        <f t="shared" si="112"/>
        <v>0</v>
      </c>
      <c r="L1430" s="37">
        <f t="shared" si="109"/>
        <v>0</v>
      </c>
      <c r="M1430" s="37"/>
      <c r="N1430" s="37">
        <f t="shared" si="113"/>
        <v>0</v>
      </c>
    </row>
    <row r="1431" spans="1:14" x14ac:dyDescent="0.3">
      <c r="A1431" s="11"/>
      <c r="B1431" s="10"/>
      <c r="C1431" s="10"/>
      <c r="D1431" s="11"/>
      <c r="E1431" s="11"/>
      <c r="F1431" s="30" t="e">
        <f t="shared" si="110"/>
        <v>#DIV/0!</v>
      </c>
      <c r="G1431" s="11"/>
      <c r="H1431" s="11"/>
      <c r="I1431" s="11"/>
      <c r="J1431" s="12">
        <f t="shared" si="111"/>
        <v>0</v>
      </c>
      <c r="K1431" s="31">
        <f t="shared" si="112"/>
        <v>0</v>
      </c>
      <c r="L1431" s="37">
        <f t="shared" si="109"/>
        <v>0</v>
      </c>
      <c r="M1431" s="37"/>
      <c r="N1431" s="37">
        <f t="shared" si="113"/>
        <v>0</v>
      </c>
    </row>
    <row r="1432" spans="1:14" x14ac:dyDescent="0.3">
      <c r="A1432" s="11" t="s">
        <v>33</v>
      </c>
      <c r="B1432" s="11"/>
      <c r="C1432" s="13"/>
      <c r="D1432" s="111">
        <f t="shared" ref="D1432:J1432" si="114">SUM(D1370:D1431)</f>
        <v>0</v>
      </c>
      <c r="E1432" s="111">
        <f t="shared" si="114"/>
        <v>0</v>
      </c>
      <c r="F1432" s="111" t="e">
        <f t="shared" si="114"/>
        <v>#DIV/0!</v>
      </c>
      <c r="G1432" s="111">
        <f t="shared" si="114"/>
        <v>0</v>
      </c>
      <c r="H1432" s="111">
        <f t="shared" si="114"/>
        <v>0</v>
      </c>
      <c r="I1432" s="111">
        <f t="shared" si="114"/>
        <v>0</v>
      </c>
      <c r="J1432" s="12">
        <f t="shared" si="114"/>
        <v>0</v>
      </c>
      <c r="K1432" s="111"/>
      <c r="L1432" s="111">
        <f>SUM(L1370:L1431)</f>
        <v>0</v>
      </c>
      <c r="M1432" s="111">
        <f>SUM(M1370:M1431)</f>
        <v>0</v>
      </c>
      <c r="N1432" s="111">
        <f>SUM(N1370:N1431)</f>
        <v>0</v>
      </c>
    </row>
    <row r="1433" spans="1:14" x14ac:dyDescent="0.3">
      <c r="A1433" s="113"/>
      <c r="B1433" s="114"/>
      <c r="C1433" s="115"/>
      <c r="D1433" s="116"/>
      <c r="E1433" s="116"/>
      <c r="F1433" s="7" t="s">
        <v>106</v>
      </c>
      <c r="G1433" s="7" t="s">
        <v>123</v>
      </c>
      <c r="H1433" s="7" t="s">
        <v>124</v>
      </c>
      <c r="I1433" s="7" t="s">
        <v>125</v>
      </c>
      <c r="J1433" s="7" t="s">
        <v>126</v>
      </c>
      <c r="K1433" s="117"/>
      <c r="L1433" s="117"/>
      <c r="M1433" s="7" t="s">
        <v>107</v>
      </c>
      <c r="N1433" s="118"/>
    </row>
    <row r="1434" spans="1:14" ht="31.5" x14ac:dyDescent="0.5">
      <c r="A1434" s="113"/>
      <c r="B1434" s="114"/>
      <c r="C1434" s="115"/>
      <c r="D1434" s="116"/>
      <c r="E1434" s="116"/>
      <c r="F1434" s="121"/>
      <c r="G1434" s="121"/>
      <c r="H1434" s="121"/>
      <c r="I1434" s="121"/>
      <c r="J1434" s="121"/>
      <c r="K1434" s="122"/>
      <c r="L1434" s="121">
        <f>+F1434-G1434-H1434-I1434-J1434</f>
        <v>0</v>
      </c>
      <c r="M1434" s="123"/>
      <c r="N1434" s="124"/>
    </row>
    <row r="1435" spans="1:14" x14ac:dyDescent="0.3">
      <c r="A1435" s="177" t="s">
        <v>109</v>
      </c>
      <c r="B1435" s="178"/>
      <c r="C1435" s="178"/>
      <c r="D1435" s="178"/>
      <c r="E1435" s="178"/>
      <c r="F1435" s="178"/>
      <c r="G1435" s="178"/>
      <c r="H1435" s="178"/>
      <c r="I1435" s="178"/>
      <c r="J1435" s="179"/>
      <c r="K1435" s="125"/>
      <c r="L1435" s="12"/>
      <c r="M1435" s="126"/>
      <c r="N1435" s="127"/>
    </row>
    <row r="1436" spans="1:14" x14ac:dyDescent="0.3">
      <c r="A1436" s="180" t="s">
        <v>110</v>
      </c>
      <c r="B1436" s="181"/>
      <c r="C1436" s="181"/>
      <c r="D1436" s="181"/>
      <c r="E1436" s="181"/>
      <c r="F1436" s="181"/>
      <c r="G1436" s="181"/>
      <c r="H1436" s="181"/>
      <c r="I1436" s="181"/>
      <c r="J1436" s="182"/>
      <c r="K1436" s="129"/>
      <c r="L1436" s="12"/>
      <c r="M1436" s="126"/>
      <c r="N1436" s="127"/>
    </row>
    <row r="1437" spans="1:14" x14ac:dyDescent="0.3">
      <c r="A1437" s="160" t="s">
        <v>111</v>
      </c>
      <c r="B1437" s="161"/>
      <c r="C1437" s="161"/>
      <c r="D1437" s="161"/>
      <c r="E1437" s="161"/>
      <c r="F1437" s="161"/>
      <c r="G1437" s="161"/>
      <c r="H1437" s="161"/>
      <c r="I1437" s="161"/>
      <c r="J1437" s="162"/>
      <c r="K1437" s="130"/>
      <c r="L1437" s="12"/>
      <c r="M1437" s="131" t="e">
        <f>+L1437/L1432%</f>
        <v>#DIV/0!</v>
      </c>
      <c r="N1437" s="127"/>
    </row>
    <row r="1438" spans="1:14" x14ac:dyDescent="0.3">
      <c r="A1438" s="163" t="s">
        <v>112</v>
      </c>
      <c r="B1438" s="164"/>
      <c r="C1438" s="164"/>
      <c r="D1438" s="164"/>
      <c r="E1438" s="164"/>
      <c r="F1438" s="164"/>
      <c r="G1438" s="164"/>
      <c r="H1438" s="164"/>
      <c r="I1438" s="164"/>
      <c r="J1438" s="165"/>
      <c r="K1438" s="132"/>
      <c r="L1438" s="12">
        <f>+E1454</f>
        <v>0</v>
      </c>
      <c r="M1438" s="126"/>
      <c r="N1438" s="127"/>
    </row>
    <row r="1439" spans="1:14" x14ac:dyDescent="0.3">
      <c r="A1439" s="166" t="s">
        <v>113</v>
      </c>
      <c r="B1439" s="167"/>
      <c r="C1439" s="167"/>
      <c r="D1439" s="167"/>
      <c r="E1439" s="167"/>
      <c r="F1439" s="167"/>
      <c r="G1439" s="167"/>
      <c r="H1439" s="167"/>
      <c r="I1439" s="167"/>
      <c r="J1439" s="168"/>
      <c r="K1439" s="134"/>
      <c r="L1439" s="12">
        <f>+M1454</f>
        <v>0</v>
      </c>
      <c r="M1439" s="126"/>
      <c r="N1439" s="127"/>
    </row>
    <row r="1440" spans="1:14" x14ac:dyDescent="0.3">
      <c r="A1440" s="169"/>
      <c r="B1440" s="170"/>
      <c r="C1440" s="170"/>
      <c r="D1440" s="170"/>
      <c r="E1440" s="170"/>
      <c r="F1440" s="170"/>
      <c r="G1440" s="170"/>
      <c r="H1440" s="170"/>
      <c r="I1440" s="170"/>
      <c r="J1440" s="171"/>
      <c r="K1440" s="128"/>
      <c r="L1440" s="126"/>
      <c r="M1440" s="126"/>
      <c r="N1440" s="127"/>
    </row>
    <row r="1441" spans="1:14" x14ac:dyDescent="0.3">
      <c r="A1441" s="169"/>
      <c r="B1441" s="170"/>
      <c r="C1441" s="170"/>
      <c r="D1441" s="170"/>
      <c r="E1441" s="170"/>
      <c r="F1441" s="170"/>
      <c r="G1441" s="170"/>
      <c r="H1441" s="170"/>
      <c r="I1441" s="170"/>
      <c r="J1441" s="171"/>
      <c r="K1441" s="128"/>
      <c r="L1441" s="126"/>
      <c r="M1441" s="126"/>
      <c r="N1441" s="127"/>
    </row>
    <row r="1442" spans="1:14" x14ac:dyDescent="0.3">
      <c r="A1442" s="169" t="s">
        <v>114</v>
      </c>
      <c r="B1442" s="170"/>
      <c r="C1442" s="170"/>
      <c r="D1442" s="170"/>
      <c r="E1442" s="170"/>
      <c r="F1442" s="170"/>
      <c r="G1442" s="170"/>
      <c r="H1442" s="170"/>
      <c r="I1442" s="170"/>
      <c r="J1442" s="171"/>
      <c r="K1442" s="136"/>
      <c r="L1442" s="111">
        <f>+L1432-L1435-L1436-L1437-L1438+L1439-L1440-L1441</f>
        <v>0</v>
      </c>
      <c r="M1442" s="126"/>
      <c r="N1442" s="127"/>
    </row>
    <row r="1443" spans="1:14" ht="19.5" thickBot="1" x14ac:dyDescent="0.35">
      <c r="M1443" s="138">
        <f>+L1443-L1442</f>
        <v>0</v>
      </c>
    </row>
    <row r="1444" spans="1:14" ht="19.5" thickBot="1" x14ac:dyDescent="0.35">
      <c r="A1444" s="157" t="s">
        <v>115</v>
      </c>
      <c r="B1444" s="158"/>
      <c r="C1444" s="158"/>
      <c r="D1444" s="158"/>
      <c r="E1444" s="158"/>
      <c r="F1444" s="159"/>
      <c r="G1444" s="127"/>
      <c r="H1444" s="157" t="s">
        <v>116</v>
      </c>
      <c r="I1444" s="158"/>
      <c r="J1444" s="159"/>
      <c r="K1444" s="157" t="s">
        <v>117</v>
      </c>
      <c r="L1444" s="158"/>
      <c r="M1444" s="159"/>
      <c r="N1444" s="139"/>
    </row>
    <row r="1445" spans="1:14" ht="19.5" thickBot="1" x14ac:dyDescent="0.35">
      <c r="A1445" s="140" t="s">
        <v>118</v>
      </c>
      <c r="B1445" s="157" t="s">
        <v>119</v>
      </c>
      <c r="C1445" s="159"/>
      <c r="D1445" s="140" t="s">
        <v>120</v>
      </c>
      <c r="E1445" s="157" t="s">
        <v>22</v>
      </c>
      <c r="F1445" s="159"/>
      <c r="G1445" s="127"/>
      <c r="H1445" s="157" t="s">
        <v>119</v>
      </c>
      <c r="I1445" s="159"/>
      <c r="J1445" s="140" t="s">
        <v>22</v>
      </c>
      <c r="K1445" s="157" t="s">
        <v>119</v>
      </c>
      <c r="L1445" s="159"/>
      <c r="M1445" s="140" t="s">
        <v>22</v>
      </c>
      <c r="N1445" s="139"/>
    </row>
    <row r="1446" spans="1:14" ht="19.5" thickBot="1" x14ac:dyDescent="0.35">
      <c r="A1446" s="141"/>
      <c r="B1446" s="153"/>
      <c r="C1446" s="154"/>
      <c r="D1446" s="141"/>
      <c r="E1446" s="155"/>
      <c r="F1446" s="156"/>
      <c r="G1446" s="127"/>
      <c r="H1446" s="153"/>
      <c r="I1446" s="154"/>
      <c r="J1446" s="142"/>
      <c r="K1446" s="153"/>
      <c r="L1446" s="154"/>
      <c r="M1446" s="143"/>
      <c r="N1446" s="144"/>
    </row>
    <row r="1447" spans="1:14" ht="19.5" thickBot="1" x14ac:dyDescent="0.35">
      <c r="A1447" s="141"/>
      <c r="B1447" s="153"/>
      <c r="C1447" s="154"/>
      <c r="D1447" s="141"/>
      <c r="E1447" s="155"/>
      <c r="F1447" s="156"/>
      <c r="G1447" s="127"/>
      <c r="H1447" s="153"/>
      <c r="I1447" s="154"/>
      <c r="J1447" s="142"/>
      <c r="K1447" s="153"/>
      <c r="L1447" s="154"/>
      <c r="M1447" s="143"/>
      <c r="N1447" s="144"/>
    </row>
    <row r="1448" spans="1:14" ht="19.5" thickBot="1" x14ac:dyDescent="0.35">
      <c r="A1448" s="141"/>
      <c r="B1448" s="153"/>
      <c r="C1448" s="154"/>
      <c r="D1448" s="141"/>
      <c r="E1448" s="155"/>
      <c r="F1448" s="156"/>
      <c r="G1448" s="127"/>
      <c r="H1448" s="153"/>
      <c r="I1448" s="154"/>
      <c r="J1448" s="142"/>
      <c r="K1448" s="153"/>
      <c r="L1448" s="154"/>
      <c r="M1448" s="143"/>
      <c r="N1448" s="144"/>
    </row>
    <row r="1449" spans="1:14" ht="19.5" thickBot="1" x14ac:dyDescent="0.35">
      <c r="A1449" s="141"/>
      <c r="B1449" s="153"/>
      <c r="C1449" s="154"/>
      <c r="D1449" s="141"/>
      <c r="E1449" s="155"/>
      <c r="F1449" s="156"/>
      <c r="G1449" s="127"/>
      <c r="H1449" s="153"/>
      <c r="I1449" s="154"/>
      <c r="J1449" s="142"/>
      <c r="K1449" s="153"/>
      <c r="L1449" s="154"/>
      <c r="M1449" s="143"/>
      <c r="N1449" s="144"/>
    </row>
    <row r="1450" spans="1:14" ht="19.5" thickBot="1" x14ac:dyDescent="0.35">
      <c r="A1450" s="141"/>
      <c r="B1450" s="153"/>
      <c r="C1450" s="154"/>
      <c r="D1450" s="141"/>
      <c r="E1450" s="155"/>
      <c r="F1450" s="156"/>
      <c r="G1450" s="127"/>
      <c r="H1450" s="153"/>
      <c r="I1450" s="154"/>
      <c r="J1450" s="142"/>
      <c r="K1450" s="153"/>
      <c r="L1450" s="154"/>
      <c r="M1450" s="143"/>
      <c r="N1450" s="144"/>
    </row>
    <row r="1451" spans="1:14" ht="19.5" thickBot="1" x14ac:dyDescent="0.35">
      <c r="A1451" s="141"/>
      <c r="B1451" s="153"/>
      <c r="C1451" s="154"/>
      <c r="D1451" s="141"/>
      <c r="E1451" s="155"/>
      <c r="F1451" s="156"/>
      <c r="G1451" s="127"/>
      <c r="H1451" s="153"/>
      <c r="I1451" s="154"/>
      <c r="J1451" s="142"/>
      <c r="K1451" s="153"/>
      <c r="L1451" s="154"/>
      <c r="M1451" s="143"/>
      <c r="N1451" s="144"/>
    </row>
    <row r="1452" spans="1:14" ht="19.5" thickBot="1" x14ac:dyDescent="0.35">
      <c r="A1452" s="141"/>
      <c r="B1452" s="153"/>
      <c r="C1452" s="154"/>
      <c r="D1452" s="141"/>
      <c r="E1452" s="155"/>
      <c r="F1452" s="156"/>
      <c r="G1452" s="127"/>
      <c r="H1452" s="153"/>
      <c r="I1452" s="154"/>
      <c r="J1452" s="142"/>
      <c r="K1452" s="153"/>
      <c r="L1452" s="154"/>
      <c r="M1452" s="143"/>
      <c r="N1452" s="144"/>
    </row>
    <row r="1453" spans="1:14" ht="19.5" thickBot="1" x14ac:dyDescent="0.35">
      <c r="A1453" s="141"/>
      <c r="B1453" s="153"/>
      <c r="C1453" s="154"/>
      <c r="D1453" s="141"/>
      <c r="E1453" s="155"/>
      <c r="F1453" s="156"/>
      <c r="G1453" s="127"/>
      <c r="H1453" s="153"/>
      <c r="I1453" s="154"/>
      <c r="J1453" s="142"/>
      <c r="K1453" s="153"/>
      <c r="L1453" s="154"/>
      <c r="M1453" s="143"/>
      <c r="N1453" s="144"/>
    </row>
    <row r="1454" spans="1:14" ht="19.5" thickBot="1" x14ac:dyDescent="0.35">
      <c r="A1454" s="141" t="s">
        <v>121</v>
      </c>
      <c r="B1454" s="153"/>
      <c r="C1454" s="154"/>
      <c r="D1454" s="141"/>
      <c r="E1454" s="155">
        <f>SUM(E1446:F1453)</f>
        <v>0</v>
      </c>
      <c r="F1454" s="156"/>
      <c r="G1454" s="127"/>
      <c r="H1454" s="153" t="s">
        <v>121</v>
      </c>
      <c r="I1454" s="154"/>
      <c r="J1454" s="140">
        <f>SUM(J1446:J1453)</f>
        <v>0</v>
      </c>
      <c r="K1454" s="153" t="s">
        <v>121</v>
      </c>
      <c r="L1454" s="154"/>
      <c r="M1454" s="145">
        <f>SUM(M1446:M1453)</f>
        <v>0</v>
      </c>
      <c r="N1454" s="139"/>
    </row>
    <row r="1457" spans="1:14" x14ac:dyDescent="0.3">
      <c r="A1457" s="172" t="s">
        <v>0</v>
      </c>
      <c r="B1457" s="172"/>
      <c r="C1457" s="172"/>
      <c r="D1457" s="172"/>
      <c r="E1457" s="172"/>
      <c r="F1457" s="172"/>
      <c r="G1457" s="172"/>
      <c r="H1457" s="172"/>
      <c r="I1457" s="172"/>
      <c r="J1457" s="172"/>
      <c r="K1457" s="172"/>
      <c r="L1457" s="172"/>
      <c r="M1457" s="1"/>
      <c r="N1457" s="2"/>
    </row>
    <row r="1458" spans="1:14" x14ac:dyDescent="0.3">
      <c r="A1458" s="1" t="s">
        <v>1</v>
      </c>
      <c r="B1458" s="2" t="s">
        <v>141</v>
      </c>
      <c r="J1458" s="1" t="s">
        <v>3</v>
      </c>
      <c r="K1458" s="173">
        <f>+K1367</f>
        <v>0</v>
      </c>
      <c r="L1458" s="173"/>
      <c r="M1458" s="173"/>
      <c r="N1458" s="6"/>
    </row>
    <row r="1459" spans="1:14" x14ac:dyDescent="0.3">
      <c r="A1459" s="174"/>
      <c r="B1459" s="175"/>
      <c r="C1459" s="176"/>
      <c r="D1459" s="169" t="s">
        <v>6</v>
      </c>
      <c r="E1459" s="170"/>
      <c r="F1459" s="171"/>
      <c r="G1459" s="7" t="s">
        <v>7</v>
      </c>
      <c r="H1459" s="7" t="s">
        <v>7</v>
      </c>
      <c r="I1459" s="7" t="s">
        <v>8</v>
      </c>
      <c r="J1459" s="8" t="s">
        <v>9</v>
      </c>
      <c r="K1459" s="7" t="s">
        <v>10</v>
      </c>
      <c r="L1459" s="9"/>
      <c r="M1459" s="7" t="s">
        <v>11</v>
      </c>
      <c r="N1459" s="7" t="s">
        <v>12</v>
      </c>
    </row>
    <row r="1460" spans="1:14" x14ac:dyDescent="0.3">
      <c r="A1460" s="12" t="s">
        <v>16</v>
      </c>
      <c r="B1460" s="7" t="s">
        <v>17</v>
      </c>
      <c r="C1460" s="13" t="s">
        <v>18</v>
      </c>
      <c r="D1460" s="7">
        <v>1</v>
      </c>
      <c r="E1460" s="7">
        <v>2</v>
      </c>
      <c r="F1460" s="14" t="s">
        <v>19</v>
      </c>
      <c r="G1460" s="7" t="s">
        <v>20</v>
      </c>
      <c r="H1460" s="7" t="s">
        <v>20</v>
      </c>
      <c r="I1460" s="7"/>
      <c r="J1460" s="7" t="s">
        <v>20</v>
      </c>
      <c r="K1460" s="7" t="s">
        <v>21</v>
      </c>
      <c r="L1460" s="7" t="s">
        <v>22</v>
      </c>
      <c r="M1460" s="7" t="s">
        <v>23</v>
      </c>
      <c r="N1460" s="7" t="s">
        <v>22</v>
      </c>
    </row>
    <row r="1461" spans="1:14" x14ac:dyDescent="0.3">
      <c r="A1461" s="16" t="s">
        <v>35</v>
      </c>
      <c r="B1461" s="17" t="s">
        <v>36</v>
      </c>
      <c r="C1461" s="17">
        <v>72</v>
      </c>
      <c r="D1461" s="29"/>
      <c r="E1461" s="29"/>
      <c r="F1461" s="30">
        <f>+(E1461+D1461)/C1461</f>
        <v>0</v>
      </c>
      <c r="G1461" s="32"/>
      <c r="H1461" s="32"/>
      <c r="I1461" s="32"/>
      <c r="J1461" s="34">
        <f>+D1461+E1461-G1461-H1461-I1461</f>
        <v>0</v>
      </c>
      <c r="K1461" s="31">
        <f>+K1370</f>
        <v>381.13</v>
      </c>
      <c r="L1461" s="24">
        <f t="shared" ref="L1461:L1522" si="115">+J1461*K1461</f>
        <v>0</v>
      </c>
      <c r="M1461" s="24"/>
      <c r="N1461" s="24">
        <f>+K1461*I1461</f>
        <v>0</v>
      </c>
    </row>
    <row r="1462" spans="1:14" x14ac:dyDescent="0.3">
      <c r="A1462" s="16" t="s">
        <v>37</v>
      </c>
      <c r="B1462" s="17" t="s">
        <v>38</v>
      </c>
      <c r="C1462" s="17">
        <v>36</v>
      </c>
      <c r="D1462" s="29"/>
      <c r="E1462" s="29"/>
      <c r="F1462" s="30">
        <f t="shared" ref="F1462:F1522" si="116">+(E1462+D1462)/C1462</f>
        <v>0</v>
      </c>
      <c r="G1462" s="32"/>
      <c r="H1462" s="32"/>
      <c r="I1462" s="32"/>
      <c r="J1462" s="34">
        <f t="shared" ref="J1462:J1522" si="117">+D1462+E1462-G1462-H1462-I1462</f>
        <v>0</v>
      </c>
      <c r="K1462" s="31">
        <f t="shared" ref="K1462:K1522" si="118">+K1371</f>
        <v>741.2</v>
      </c>
      <c r="L1462" s="24">
        <f t="shared" si="115"/>
        <v>0</v>
      </c>
      <c r="M1462" s="24"/>
      <c r="N1462" s="24">
        <f t="shared" ref="N1462:N1522" si="119">+K1462*I1462</f>
        <v>0</v>
      </c>
    </row>
    <row r="1463" spans="1:14" x14ac:dyDescent="0.3">
      <c r="A1463" s="16" t="s">
        <v>39</v>
      </c>
      <c r="B1463" s="17" t="s">
        <v>40</v>
      </c>
      <c r="C1463" s="17">
        <v>18</v>
      </c>
      <c r="D1463" s="29"/>
      <c r="E1463" s="29"/>
      <c r="F1463" s="30">
        <f t="shared" si="116"/>
        <v>0</v>
      </c>
      <c r="G1463" s="32"/>
      <c r="H1463" s="32"/>
      <c r="I1463" s="32"/>
      <c r="J1463" s="12">
        <f t="shared" si="117"/>
        <v>0</v>
      </c>
      <c r="K1463" s="31">
        <f t="shared" si="118"/>
        <v>1263.5999999999999</v>
      </c>
      <c r="L1463" s="37">
        <f t="shared" si="115"/>
        <v>0</v>
      </c>
      <c r="M1463" s="37"/>
      <c r="N1463" s="37">
        <f t="shared" si="119"/>
        <v>0</v>
      </c>
    </row>
    <row r="1464" spans="1:14" x14ac:dyDescent="0.3">
      <c r="A1464" s="16" t="s">
        <v>41</v>
      </c>
      <c r="B1464" s="17" t="s">
        <v>42</v>
      </c>
      <c r="C1464" s="17">
        <v>10</v>
      </c>
      <c r="D1464" s="29"/>
      <c r="E1464" s="29"/>
      <c r="F1464" s="30">
        <f t="shared" si="116"/>
        <v>0</v>
      </c>
      <c r="G1464" s="32"/>
      <c r="H1464" s="32"/>
      <c r="I1464" s="32"/>
      <c r="J1464" s="34">
        <f t="shared" si="117"/>
        <v>0</v>
      </c>
      <c r="K1464" s="31">
        <f t="shared" si="118"/>
        <v>2059.1999999999998</v>
      </c>
      <c r="L1464" s="24">
        <f t="shared" si="115"/>
        <v>0</v>
      </c>
      <c r="M1464" s="24"/>
      <c r="N1464" s="24">
        <f t="shared" si="119"/>
        <v>0</v>
      </c>
    </row>
    <row r="1465" spans="1:14" x14ac:dyDescent="0.3">
      <c r="A1465" s="16" t="s">
        <v>43</v>
      </c>
      <c r="B1465" s="17" t="s">
        <v>36</v>
      </c>
      <c r="C1465" s="17">
        <v>72</v>
      </c>
      <c r="D1465" s="29"/>
      <c r="E1465" s="29"/>
      <c r="F1465" s="30">
        <f t="shared" si="116"/>
        <v>0</v>
      </c>
      <c r="G1465" s="32"/>
      <c r="H1465" s="32"/>
      <c r="I1465" s="32"/>
      <c r="J1465" s="34">
        <f t="shared" si="117"/>
        <v>0</v>
      </c>
      <c r="K1465" s="31">
        <f t="shared" si="118"/>
        <v>409.5</v>
      </c>
      <c r="L1465" s="24">
        <f t="shared" si="115"/>
        <v>0</v>
      </c>
      <c r="M1465" s="24"/>
      <c r="N1465" s="24">
        <f t="shared" si="119"/>
        <v>0</v>
      </c>
    </row>
    <row r="1466" spans="1:14" x14ac:dyDescent="0.3">
      <c r="A1466" s="16" t="s">
        <v>44</v>
      </c>
      <c r="B1466" s="17" t="s">
        <v>38</v>
      </c>
      <c r="C1466" s="17">
        <v>36</v>
      </c>
      <c r="D1466" s="29"/>
      <c r="E1466" s="29"/>
      <c r="F1466" s="30">
        <f t="shared" si="116"/>
        <v>0</v>
      </c>
      <c r="G1466" s="32"/>
      <c r="H1466" s="32"/>
      <c r="I1466" s="32"/>
      <c r="J1466" s="34">
        <f t="shared" si="117"/>
        <v>0</v>
      </c>
      <c r="K1466" s="31">
        <f t="shared" si="118"/>
        <v>803.79</v>
      </c>
      <c r="L1466" s="24">
        <f t="shared" si="115"/>
        <v>0</v>
      </c>
      <c r="M1466" s="24"/>
      <c r="N1466" s="24">
        <f t="shared" si="119"/>
        <v>0</v>
      </c>
    </row>
    <row r="1467" spans="1:14" x14ac:dyDescent="0.3">
      <c r="A1467" s="16" t="s">
        <v>45</v>
      </c>
      <c r="B1467" s="17" t="s">
        <v>36</v>
      </c>
      <c r="C1467" s="17">
        <v>72</v>
      </c>
      <c r="D1467" s="29"/>
      <c r="E1467" s="29"/>
      <c r="F1467" s="30">
        <f t="shared" si="116"/>
        <v>0</v>
      </c>
      <c r="G1467" s="32"/>
      <c r="H1467" s="32"/>
      <c r="I1467" s="32"/>
      <c r="J1467" s="34">
        <f t="shared" si="117"/>
        <v>0</v>
      </c>
      <c r="K1467" s="31">
        <f t="shared" si="118"/>
        <v>409.5</v>
      </c>
      <c r="L1467" s="24">
        <f t="shared" si="115"/>
        <v>0</v>
      </c>
      <c r="M1467" s="24"/>
      <c r="N1467" s="24">
        <f t="shared" si="119"/>
        <v>0</v>
      </c>
    </row>
    <row r="1468" spans="1:14" x14ac:dyDescent="0.3">
      <c r="A1468" s="16" t="s">
        <v>46</v>
      </c>
      <c r="B1468" s="17" t="s">
        <v>38</v>
      </c>
      <c r="C1468" s="17">
        <v>36</v>
      </c>
      <c r="D1468" s="29"/>
      <c r="E1468" s="29"/>
      <c r="F1468" s="30">
        <f t="shared" si="116"/>
        <v>0</v>
      </c>
      <c r="G1468" s="32"/>
      <c r="H1468" s="32"/>
      <c r="I1468" s="32"/>
      <c r="J1468" s="34">
        <f t="shared" si="117"/>
        <v>0</v>
      </c>
      <c r="K1468" s="31">
        <f t="shared" si="118"/>
        <v>803.79</v>
      </c>
      <c r="L1468" s="24">
        <f t="shared" si="115"/>
        <v>0</v>
      </c>
      <c r="M1468" s="24"/>
      <c r="N1468" s="24">
        <f t="shared" si="119"/>
        <v>0</v>
      </c>
    </row>
    <row r="1469" spans="1:14" x14ac:dyDescent="0.3">
      <c r="A1469" s="16" t="s">
        <v>47</v>
      </c>
      <c r="B1469" s="17" t="s">
        <v>48</v>
      </c>
      <c r="C1469" s="17">
        <v>8</v>
      </c>
      <c r="D1469" s="29"/>
      <c r="E1469" s="29"/>
      <c r="F1469" s="30">
        <f t="shared" si="116"/>
        <v>0</v>
      </c>
      <c r="G1469" s="32"/>
      <c r="H1469" s="32"/>
      <c r="I1469" s="32"/>
      <c r="J1469" s="34">
        <f t="shared" si="117"/>
        <v>0</v>
      </c>
      <c r="K1469" s="31">
        <f t="shared" si="118"/>
        <v>2767.05</v>
      </c>
      <c r="L1469" s="24">
        <f t="shared" si="115"/>
        <v>0</v>
      </c>
      <c r="M1469" s="24"/>
      <c r="N1469" s="24">
        <f t="shared" si="119"/>
        <v>0</v>
      </c>
    </row>
    <row r="1470" spans="1:14" x14ac:dyDescent="0.3">
      <c r="A1470" s="35" t="s">
        <v>49</v>
      </c>
      <c r="B1470" s="17" t="s">
        <v>50</v>
      </c>
      <c r="C1470" s="38">
        <v>72</v>
      </c>
      <c r="D1470" s="29"/>
      <c r="E1470" s="29"/>
      <c r="F1470" s="30">
        <f t="shared" si="116"/>
        <v>0</v>
      </c>
      <c r="G1470" s="32"/>
      <c r="H1470" s="32"/>
      <c r="I1470" s="32"/>
      <c r="J1470" s="12">
        <f t="shared" si="117"/>
        <v>0</v>
      </c>
      <c r="K1470" s="31">
        <f t="shared" si="118"/>
        <v>444.6</v>
      </c>
      <c r="L1470" s="37">
        <f t="shared" si="115"/>
        <v>0</v>
      </c>
      <c r="M1470" s="37"/>
      <c r="N1470" s="37">
        <f t="shared" si="119"/>
        <v>0</v>
      </c>
    </row>
    <row r="1471" spans="1:14" x14ac:dyDescent="0.3">
      <c r="A1471" s="16" t="s">
        <v>51</v>
      </c>
      <c r="B1471" s="17" t="s">
        <v>52</v>
      </c>
      <c r="C1471" s="17">
        <v>36</v>
      </c>
      <c r="D1471" s="29"/>
      <c r="E1471" s="29"/>
      <c r="F1471" s="30">
        <f t="shared" si="116"/>
        <v>0</v>
      </c>
      <c r="G1471" s="32"/>
      <c r="H1471" s="32"/>
      <c r="I1471" s="32"/>
      <c r="J1471" s="34">
        <f t="shared" si="117"/>
        <v>0</v>
      </c>
      <c r="K1471" s="31">
        <f t="shared" si="118"/>
        <v>868.73</v>
      </c>
      <c r="L1471" s="24">
        <f t="shared" si="115"/>
        <v>0</v>
      </c>
      <c r="M1471" s="24"/>
      <c r="N1471" s="24">
        <f t="shared" si="119"/>
        <v>0</v>
      </c>
    </row>
    <row r="1472" spans="1:14" x14ac:dyDescent="0.3">
      <c r="A1472" s="16" t="s">
        <v>53</v>
      </c>
      <c r="B1472" s="17" t="s">
        <v>48</v>
      </c>
      <c r="C1472" s="17">
        <v>8</v>
      </c>
      <c r="D1472" s="29"/>
      <c r="E1472" s="29"/>
      <c r="F1472" s="30">
        <f t="shared" si="116"/>
        <v>0</v>
      </c>
      <c r="G1472" s="32"/>
      <c r="H1472" s="32"/>
      <c r="I1472" s="32"/>
      <c r="J1472" s="34">
        <f t="shared" si="117"/>
        <v>0</v>
      </c>
      <c r="K1472" s="31">
        <f t="shared" si="118"/>
        <v>2416.0500000000002</v>
      </c>
      <c r="L1472" s="24">
        <f t="shared" si="115"/>
        <v>0</v>
      </c>
      <c r="M1472" s="24"/>
      <c r="N1472" s="24">
        <f t="shared" si="119"/>
        <v>0</v>
      </c>
    </row>
    <row r="1473" spans="1:14" x14ac:dyDescent="0.3">
      <c r="A1473" s="16" t="s">
        <v>54</v>
      </c>
      <c r="B1473" s="17" t="s">
        <v>50</v>
      </c>
      <c r="C1473" s="17">
        <v>72</v>
      </c>
      <c r="D1473" s="29"/>
      <c r="E1473" s="29"/>
      <c r="F1473" s="30">
        <f t="shared" si="116"/>
        <v>0</v>
      </c>
      <c r="G1473" s="32"/>
      <c r="H1473" s="32"/>
      <c r="I1473" s="32"/>
      <c r="J1473" s="34">
        <f t="shared" si="117"/>
        <v>0</v>
      </c>
      <c r="K1473" s="31">
        <f t="shared" si="118"/>
        <v>377.33</v>
      </c>
      <c r="L1473" s="24">
        <f t="shared" si="115"/>
        <v>0</v>
      </c>
      <c r="M1473" s="24"/>
      <c r="N1473" s="24">
        <f t="shared" si="119"/>
        <v>0</v>
      </c>
    </row>
    <row r="1474" spans="1:14" x14ac:dyDescent="0.3">
      <c r="A1474" s="16" t="s">
        <v>55</v>
      </c>
      <c r="B1474" s="17" t="s">
        <v>56</v>
      </c>
      <c r="C1474" s="17">
        <v>15</v>
      </c>
      <c r="D1474" s="44"/>
      <c r="E1474" s="44"/>
      <c r="F1474" s="30">
        <f t="shared" si="116"/>
        <v>0</v>
      </c>
      <c r="G1474" s="11"/>
      <c r="H1474" s="11"/>
      <c r="I1474" s="11"/>
      <c r="J1474" s="12">
        <f t="shared" si="117"/>
        <v>0</v>
      </c>
      <c r="K1474" s="45">
        <f t="shared" si="118"/>
        <v>1158.3</v>
      </c>
      <c r="L1474" s="37">
        <f t="shared" si="115"/>
        <v>0</v>
      </c>
      <c r="M1474" s="37"/>
      <c r="N1474" s="37">
        <f t="shared" si="119"/>
        <v>0</v>
      </c>
    </row>
    <row r="1475" spans="1:14" x14ac:dyDescent="0.3">
      <c r="A1475" s="16" t="s">
        <v>57</v>
      </c>
      <c r="B1475" s="17" t="s">
        <v>50</v>
      </c>
      <c r="C1475" s="17">
        <v>72</v>
      </c>
      <c r="D1475" s="29"/>
      <c r="E1475" s="29"/>
      <c r="F1475" s="30">
        <f t="shared" si="116"/>
        <v>0</v>
      </c>
      <c r="G1475" s="32"/>
      <c r="H1475" s="32"/>
      <c r="I1475" s="32"/>
      <c r="J1475" s="34">
        <f t="shared" si="117"/>
        <v>0</v>
      </c>
      <c r="K1475" s="31">
        <f t="shared" si="118"/>
        <v>424.13</v>
      </c>
      <c r="L1475" s="24">
        <f t="shared" si="115"/>
        <v>0</v>
      </c>
      <c r="M1475" s="24"/>
      <c r="N1475" s="24">
        <f t="shared" si="119"/>
        <v>0</v>
      </c>
    </row>
    <row r="1476" spans="1:14" x14ac:dyDescent="0.3">
      <c r="A1476" s="16" t="s">
        <v>58</v>
      </c>
      <c r="B1476" s="17" t="s">
        <v>59</v>
      </c>
      <c r="C1476" s="17">
        <v>15</v>
      </c>
      <c r="D1476" s="29"/>
      <c r="E1476" s="29"/>
      <c r="F1476" s="30">
        <f t="shared" si="116"/>
        <v>0</v>
      </c>
      <c r="G1476" s="32"/>
      <c r="H1476" s="32"/>
      <c r="I1476" s="32"/>
      <c r="J1476" s="34">
        <f t="shared" si="117"/>
        <v>0</v>
      </c>
      <c r="K1476" s="31">
        <f t="shared" si="118"/>
        <v>1199.25</v>
      </c>
      <c r="L1476" s="24">
        <f t="shared" si="115"/>
        <v>0</v>
      </c>
      <c r="M1476" s="24"/>
      <c r="N1476" s="24">
        <f t="shared" si="119"/>
        <v>0</v>
      </c>
    </row>
    <row r="1477" spans="1:14" x14ac:dyDescent="0.3">
      <c r="A1477" s="16" t="s">
        <v>60</v>
      </c>
      <c r="B1477" s="17" t="s">
        <v>50</v>
      </c>
      <c r="C1477" s="17">
        <v>72</v>
      </c>
      <c r="D1477" s="29"/>
      <c r="E1477" s="29"/>
      <c r="F1477" s="30">
        <f t="shared" si="116"/>
        <v>0</v>
      </c>
      <c r="G1477" s="32"/>
      <c r="H1477" s="32"/>
      <c r="I1477" s="32"/>
      <c r="J1477" s="34">
        <f t="shared" si="117"/>
        <v>0</v>
      </c>
      <c r="K1477" s="31">
        <f t="shared" si="118"/>
        <v>381.13</v>
      </c>
      <c r="L1477" s="24">
        <f t="shared" si="115"/>
        <v>0</v>
      </c>
      <c r="M1477" s="24"/>
      <c r="N1477" s="24">
        <f t="shared" si="119"/>
        <v>0</v>
      </c>
    </row>
    <row r="1478" spans="1:14" x14ac:dyDescent="0.3">
      <c r="A1478" s="16" t="s">
        <v>61</v>
      </c>
      <c r="B1478" s="17" t="s">
        <v>50</v>
      </c>
      <c r="C1478" s="38">
        <v>72</v>
      </c>
      <c r="D1478" s="44"/>
      <c r="E1478" s="44"/>
      <c r="F1478" s="30">
        <f t="shared" si="116"/>
        <v>0</v>
      </c>
      <c r="G1478" s="11"/>
      <c r="H1478" s="11"/>
      <c r="I1478" s="11"/>
      <c r="J1478" s="12">
        <f t="shared" si="117"/>
        <v>0</v>
      </c>
      <c r="K1478" s="31">
        <f t="shared" si="118"/>
        <v>424.13</v>
      </c>
      <c r="L1478" s="37">
        <f t="shared" si="115"/>
        <v>0</v>
      </c>
      <c r="M1478" s="37"/>
      <c r="N1478" s="37">
        <f t="shared" si="119"/>
        <v>0</v>
      </c>
    </row>
    <row r="1479" spans="1:14" x14ac:dyDescent="0.3">
      <c r="A1479" s="35" t="s">
        <v>62</v>
      </c>
      <c r="B1479" s="17" t="s">
        <v>50</v>
      </c>
      <c r="C1479" s="38">
        <v>72</v>
      </c>
      <c r="D1479" s="44"/>
      <c r="E1479" s="44"/>
      <c r="F1479" s="30">
        <f t="shared" si="116"/>
        <v>0</v>
      </c>
      <c r="G1479" s="11"/>
      <c r="H1479" s="11"/>
      <c r="I1479" s="11"/>
      <c r="J1479" s="12">
        <f t="shared" si="117"/>
        <v>0</v>
      </c>
      <c r="K1479" s="31">
        <f t="shared" si="118"/>
        <v>330.23</v>
      </c>
      <c r="L1479" s="37">
        <f t="shared" si="115"/>
        <v>0</v>
      </c>
      <c r="M1479" s="37"/>
      <c r="N1479" s="37">
        <f t="shared" si="119"/>
        <v>0</v>
      </c>
    </row>
    <row r="1480" spans="1:14" x14ac:dyDescent="0.3">
      <c r="A1480" s="35" t="s">
        <v>63</v>
      </c>
      <c r="B1480" s="17" t="s">
        <v>50</v>
      </c>
      <c r="C1480" s="38">
        <v>72</v>
      </c>
      <c r="D1480" s="44"/>
      <c r="E1480" s="44"/>
      <c r="F1480" s="30">
        <f t="shared" si="116"/>
        <v>0</v>
      </c>
      <c r="G1480" s="11"/>
      <c r="H1480" s="11"/>
      <c r="I1480" s="11"/>
      <c r="J1480" s="12">
        <f t="shared" si="117"/>
        <v>0</v>
      </c>
      <c r="K1480" s="31">
        <f t="shared" si="118"/>
        <v>424.13</v>
      </c>
      <c r="L1480" s="37">
        <f t="shared" si="115"/>
        <v>0</v>
      </c>
      <c r="M1480" s="37"/>
      <c r="N1480" s="37">
        <f t="shared" si="119"/>
        <v>0</v>
      </c>
    </row>
    <row r="1481" spans="1:14" x14ac:dyDescent="0.3">
      <c r="A1481" s="35" t="s">
        <v>64</v>
      </c>
      <c r="B1481" s="17" t="s">
        <v>65</v>
      </c>
      <c r="C1481" s="38">
        <v>72</v>
      </c>
      <c r="D1481" s="44"/>
      <c r="E1481" s="44"/>
      <c r="F1481" s="30">
        <f t="shared" si="116"/>
        <v>0</v>
      </c>
      <c r="G1481" s="11"/>
      <c r="H1481" s="11"/>
      <c r="I1481" s="11"/>
      <c r="J1481" s="12">
        <f t="shared" si="117"/>
        <v>0</v>
      </c>
      <c r="K1481" s="31">
        <f t="shared" si="118"/>
        <v>389.61</v>
      </c>
      <c r="L1481" s="37">
        <f t="shared" si="115"/>
        <v>0</v>
      </c>
      <c r="M1481" s="37"/>
      <c r="N1481" s="37">
        <f t="shared" si="119"/>
        <v>0</v>
      </c>
    </row>
    <row r="1482" spans="1:14" x14ac:dyDescent="0.3">
      <c r="A1482" s="35" t="s">
        <v>66</v>
      </c>
      <c r="B1482" s="17" t="s">
        <v>65</v>
      </c>
      <c r="C1482" s="38">
        <v>72</v>
      </c>
      <c r="D1482" s="44"/>
      <c r="E1482" s="44"/>
      <c r="F1482" s="30">
        <f t="shared" si="116"/>
        <v>0</v>
      </c>
      <c r="G1482" s="11"/>
      <c r="H1482" s="11"/>
      <c r="I1482" s="11"/>
      <c r="J1482" s="12">
        <f t="shared" si="117"/>
        <v>0</v>
      </c>
      <c r="K1482" s="31">
        <f t="shared" si="118"/>
        <v>389.61</v>
      </c>
      <c r="L1482" s="37">
        <f t="shared" si="115"/>
        <v>0</v>
      </c>
      <c r="M1482" s="37"/>
      <c r="N1482" s="37">
        <f t="shared" si="119"/>
        <v>0</v>
      </c>
    </row>
    <row r="1483" spans="1:14" x14ac:dyDescent="0.3">
      <c r="A1483" s="47" t="s">
        <v>67</v>
      </c>
      <c r="B1483" s="48" t="s">
        <v>59</v>
      </c>
      <c r="C1483" s="49">
        <v>25</v>
      </c>
      <c r="D1483" s="44"/>
      <c r="E1483" s="44"/>
      <c r="F1483" s="30">
        <f t="shared" si="116"/>
        <v>0</v>
      </c>
      <c r="G1483" s="11"/>
      <c r="H1483" s="11"/>
      <c r="I1483" s="11"/>
      <c r="J1483" s="12">
        <f t="shared" si="117"/>
        <v>0</v>
      </c>
      <c r="K1483" s="31">
        <f t="shared" si="118"/>
        <v>169.65</v>
      </c>
      <c r="L1483" s="37">
        <f t="shared" si="115"/>
        <v>0</v>
      </c>
      <c r="M1483" s="37"/>
      <c r="N1483" s="37">
        <f t="shared" si="119"/>
        <v>0</v>
      </c>
    </row>
    <row r="1484" spans="1:14" x14ac:dyDescent="0.3">
      <c r="A1484" s="47" t="s">
        <v>68</v>
      </c>
      <c r="B1484" s="48" t="s">
        <v>42</v>
      </c>
      <c r="C1484" s="49">
        <v>50</v>
      </c>
      <c r="D1484" s="44"/>
      <c r="E1484" s="44"/>
      <c r="F1484" s="30">
        <f t="shared" si="116"/>
        <v>0</v>
      </c>
      <c r="G1484" s="11"/>
      <c r="H1484" s="11"/>
      <c r="I1484" s="11"/>
      <c r="J1484" s="12">
        <f t="shared" si="117"/>
        <v>0</v>
      </c>
      <c r="K1484" s="31">
        <f t="shared" si="118"/>
        <v>88.92</v>
      </c>
      <c r="L1484" s="37">
        <f t="shared" si="115"/>
        <v>0</v>
      </c>
      <c r="M1484" s="37"/>
      <c r="N1484" s="37">
        <f t="shared" si="119"/>
        <v>0</v>
      </c>
    </row>
    <row r="1485" spans="1:14" x14ac:dyDescent="0.3">
      <c r="A1485" s="47" t="s">
        <v>69</v>
      </c>
      <c r="B1485" s="48" t="s">
        <v>52</v>
      </c>
      <c r="C1485" s="49">
        <v>12</v>
      </c>
      <c r="D1485" s="44"/>
      <c r="E1485" s="44"/>
      <c r="F1485" s="30">
        <f t="shared" si="116"/>
        <v>0</v>
      </c>
      <c r="G1485" s="11"/>
      <c r="H1485" s="11"/>
      <c r="I1485" s="11"/>
      <c r="J1485" s="12">
        <f t="shared" si="117"/>
        <v>0</v>
      </c>
      <c r="K1485" s="31">
        <f t="shared" si="118"/>
        <v>123.94</v>
      </c>
      <c r="L1485" s="37">
        <f t="shared" si="115"/>
        <v>0</v>
      </c>
      <c r="M1485" s="37"/>
      <c r="N1485" s="37">
        <f t="shared" si="119"/>
        <v>0</v>
      </c>
    </row>
    <row r="1486" spans="1:14" ht="19.5" thickBot="1" x14ac:dyDescent="0.35">
      <c r="A1486" s="47" t="s">
        <v>70</v>
      </c>
      <c r="B1486" s="48" t="s">
        <v>50</v>
      </c>
      <c r="C1486" s="49">
        <v>60</v>
      </c>
      <c r="D1486" s="44"/>
      <c r="E1486" s="44"/>
      <c r="F1486" s="30">
        <f t="shared" si="116"/>
        <v>0</v>
      </c>
      <c r="G1486" s="11"/>
      <c r="H1486" s="11"/>
      <c r="I1486" s="11"/>
      <c r="J1486" s="12">
        <f t="shared" si="117"/>
        <v>0</v>
      </c>
      <c r="K1486" s="31">
        <f t="shared" si="118"/>
        <v>67.180000000000007</v>
      </c>
      <c r="L1486" s="37">
        <f t="shared" si="115"/>
        <v>0</v>
      </c>
      <c r="M1486" s="37"/>
      <c r="N1486" s="37">
        <f t="shared" si="119"/>
        <v>0</v>
      </c>
    </row>
    <row r="1487" spans="1:14" ht="19.5" thickBot="1" x14ac:dyDescent="0.35">
      <c r="A1487" s="56" t="s">
        <v>71</v>
      </c>
      <c r="B1487" s="57" t="s">
        <v>50</v>
      </c>
      <c r="C1487" s="58">
        <v>60</v>
      </c>
      <c r="D1487" s="44"/>
      <c r="E1487" s="44"/>
      <c r="F1487" s="30">
        <f t="shared" si="116"/>
        <v>0</v>
      </c>
      <c r="G1487" s="11"/>
      <c r="H1487" s="11"/>
      <c r="I1487" s="11"/>
      <c r="J1487" s="12">
        <f t="shared" si="117"/>
        <v>0</v>
      </c>
      <c r="K1487" s="31">
        <f t="shared" si="118"/>
        <v>67.180000000000007</v>
      </c>
      <c r="L1487" s="37">
        <f t="shared" si="115"/>
        <v>0</v>
      </c>
      <c r="M1487" s="37"/>
      <c r="N1487" s="37">
        <f t="shared" si="119"/>
        <v>0</v>
      </c>
    </row>
    <row r="1488" spans="1:14" ht="19.5" thickBot="1" x14ac:dyDescent="0.35">
      <c r="A1488" s="56" t="s">
        <v>72</v>
      </c>
      <c r="B1488" s="57" t="s">
        <v>50</v>
      </c>
      <c r="C1488" s="58">
        <v>60</v>
      </c>
      <c r="D1488" s="44"/>
      <c r="E1488" s="44"/>
      <c r="F1488" s="30">
        <f t="shared" si="116"/>
        <v>0</v>
      </c>
      <c r="G1488" s="11"/>
      <c r="H1488" s="11"/>
      <c r="I1488" s="11"/>
      <c r="J1488" s="12">
        <f t="shared" si="117"/>
        <v>0</v>
      </c>
      <c r="K1488" s="31">
        <f t="shared" si="118"/>
        <v>67.180000000000007</v>
      </c>
      <c r="L1488" s="37">
        <f t="shared" si="115"/>
        <v>0</v>
      </c>
      <c r="M1488" s="37"/>
      <c r="N1488" s="37">
        <f t="shared" si="119"/>
        <v>0</v>
      </c>
    </row>
    <row r="1489" spans="1:14" ht="19.5" thickBot="1" x14ac:dyDescent="0.35">
      <c r="A1489" s="56" t="s">
        <v>73</v>
      </c>
      <c r="B1489" s="57" t="s">
        <v>74</v>
      </c>
      <c r="C1489" s="58">
        <v>150</v>
      </c>
      <c r="D1489" s="44"/>
      <c r="E1489" s="44"/>
      <c r="F1489" s="30">
        <f t="shared" si="116"/>
        <v>0</v>
      </c>
      <c r="G1489" s="11"/>
      <c r="H1489" s="11"/>
      <c r="I1489" s="11"/>
      <c r="J1489" s="12">
        <f t="shared" si="117"/>
        <v>0</v>
      </c>
      <c r="K1489" s="31">
        <f t="shared" si="118"/>
        <v>21.06</v>
      </c>
      <c r="L1489" s="37">
        <f t="shared" si="115"/>
        <v>0</v>
      </c>
      <c r="M1489" s="37"/>
      <c r="N1489" s="37">
        <f t="shared" si="119"/>
        <v>0</v>
      </c>
    </row>
    <row r="1490" spans="1:14" ht="19.5" thickBot="1" x14ac:dyDescent="0.35">
      <c r="A1490" s="66" t="s">
        <v>75</v>
      </c>
      <c r="B1490" s="67" t="s">
        <v>76</v>
      </c>
      <c r="C1490" s="68">
        <v>120</v>
      </c>
      <c r="D1490" s="44"/>
      <c r="E1490" s="44"/>
      <c r="F1490" s="30">
        <f t="shared" si="116"/>
        <v>0</v>
      </c>
      <c r="G1490" s="11"/>
      <c r="H1490" s="11"/>
      <c r="I1490" s="11"/>
      <c r="J1490" s="12">
        <f t="shared" si="117"/>
        <v>0</v>
      </c>
      <c r="K1490" s="31">
        <f t="shared" si="118"/>
        <v>78.98</v>
      </c>
      <c r="L1490" s="37">
        <f t="shared" si="115"/>
        <v>0</v>
      </c>
      <c r="M1490" s="37"/>
      <c r="N1490" s="37">
        <f t="shared" si="119"/>
        <v>0</v>
      </c>
    </row>
    <row r="1491" spans="1:14" ht="19.5" thickBot="1" x14ac:dyDescent="0.35">
      <c r="A1491" s="66" t="s">
        <v>77</v>
      </c>
      <c r="B1491" s="67" t="s">
        <v>78</v>
      </c>
      <c r="C1491" s="68">
        <v>60</v>
      </c>
      <c r="D1491" s="44"/>
      <c r="E1491" s="44"/>
      <c r="F1491" s="30">
        <f t="shared" si="116"/>
        <v>0</v>
      </c>
      <c r="G1491" s="11"/>
      <c r="H1491" s="11"/>
      <c r="I1491" s="11"/>
      <c r="J1491" s="12">
        <f t="shared" si="117"/>
        <v>0</v>
      </c>
      <c r="K1491" s="31">
        <f t="shared" si="118"/>
        <v>154.44</v>
      </c>
      <c r="L1491" s="37">
        <f t="shared" si="115"/>
        <v>0</v>
      </c>
      <c r="M1491" s="37"/>
      <c r="N1491" s="37">
        <f t="shared" si="119"/>
        <v>0</v>
      </c>
    </row>
    <row r="1492" spans="1:14" ht="19.5" thickBot="1" x14ac:dyDescent="0.35">
      <c r="A1492" s="66" t="s">
        <v>79</v>
      </c>
      <c r="B1492" s="67" t="s">
        <v>50</v>
      </c>
      <c r="C1492" s="68">
        <v>30</v>
      </c>
      <c r="D1492" s="44"/>
      <c r="E1492" s="44"/>
      <c r="F1492" s="30">
        <f t="shared" si="116"/>
        <v>0</v>
      </c>
      <c r="G1492" s="11"/>
      <c r="H1492" s="11"/>
      <c r="I1492" s="11"/>
      <c r="J1492" s="12">
        <f t="shared" si="117"/>
        <v>0</v>
      </c>
      <c r="K1492" s="31">
        <f t="shared" si="118"/>
        <v>274.95</v>
      </c>
      <c r="L1492" s="37">
        <f t="shared" si="115"/>
        <v>0</v>
      </c>
      <c r="M1492" s="37"/>
      <c r="N1492" s="37">
        <f t="shared" si="119"/>
        <v>0</v>
      </c>
    </row>
    <row r="1493" spans="1:14" ht="19.5" thickBot="1" x14ac:dyDescent="0.35">
      <c r="A1493" s="66" t="s">
        <v>80</v>
      </c>
      <c r="B1493" s="67" t="s">
        <v>59</v>
      </c>
      <c r="C1493" s="68">
        <v>12</v>
      </c>
      <c r="D1493" s="44"/>
      <c r="E1493" s="44"/>
      <c r="F1493" s="30">
        <f t="shared" si="116"/>
        <v>0</v>
      </c>
      <c r="G1493" s="11"/>
      <c r="H1493" s="11"/>
      <c r="I1493" s="11"/>
      <c r="J1493" s="12">
        <f t="shared" si="117"/>
        <v>0</v>
      </c>
      <c r="K1493" s="31">
        <f t="shared" si="118"/>
        <v>1023.75</v>
      </c>
      <c r="L1493" s="37">
        <f t="shared" si="115"/>
        <v>0</v>
      </c>
      <c r="M1493" s="37"/>
      <c r="N1493" s="37">
        <f t="shared" si="119"/>
        <v>0</v>
      </c>
    </row>
    <row r="1494" spans="1:14" ht="19.5" thickBot="1" x14ac:dyDescent="0.35">
      <c r="A1494" s="76" t="s">
        <v>81</v>
      </c>
      <c r="B1494" s="77" t="s">
        <v>82</v>
      </c>
      <c r="C1494" s="78">
        <v>18</v>
      </c>
      <c r="D1494" s="44"/>
      <c r="E1494" s="44"/>
      <c r="F1494" s="30">
        <f t="shared" si="116"/>
        <v>0</v>
      </c>
      <c r="G1494" s="11"/>
      <c r="H1494" s="11"/>
      <c r="I1494" s="11"/>
      <c r="J1494" s="12">
        <f t="shared" si="117"/>
        <v>0</v>
      </c>
      <c r="K1494" s="31">
        <f t="shared" si="118"/>
        <v>558.67999999999995</v>
      </c>
      <c r="L1494" s="37">
        <f t="shared" si="115"/>
        <v>0</v>
      </c>
      <c r="M1494" s="37"/>
      <c r="N1494" s="37">
        <f t="shared" si="119"/>
        <v>0</v>
      </c>
    </row>
    <row r="1495" spans="1:14" ht="19.5" thickBot="1" x14ac:dyDescent="0.35">
      <c r="A1495" s="76" t="s">
        <v>83</v>
      </c>
      <c r="B1495" s="77" t="s">
        <v>59</v>
      </c>
      <c r="C1495" s="78">
        <v>12</v>
      </c>
      <c r="D1495" s="44"/>
      <c r="E1495" s="44"/>
      <c r="F1495" s="30">
        <f t="shared" si="116"/>
        <v>0</v>
      </c>
      <c r="G1495" s="11"/>
      <c r="H1495" s="11"/>
      <c r="I1495" s="11"/>
      <c r="J1495" s="12">
        <f t="shared" si="117"/>
        <v>0</v>
      </c>
      <c r="K1495" s="31">
        <f t="shared" si="118"/>
        <v>1092.2</v>
      </c>
      <c r="L1495" s="37">
        <f t="shared" si="115"/>
        <v>0</v>
      </c>
      <c r="M1495" s="37"/>
      <c r="N1495" s="37">
        <f t="shared" si="119"/>
        <v>0</v>
      </c>
    </row>
    <row r="1496" spans="1:14" ht="19.5" thickBot="1" x14ac:dyDescent="0.35">
      <c r="A1496" s="76" t="s">
        <v>84</v>
      </c>
      <c r="B1496" s="77" t="s">
        <v>85</v>
      </c>
      <c r="C1496" s="78">
        <v>4</v>
      </c>
      <c r="D1496" s="44"/>
      <c r="E1496" s="44"/>
      <c r="F1496" s="30">
        <f t="shared" si="116"/>
        <v>0</v>
      </c>
      <c r="G1496" s="11"/>
      <c r="H1496" s="11"/>
      <c r="I1496" s="11"/>
      <c r="J1496" s="12">
        <f t="shared" si="117"/>
        <v>0</v>
      </c>
      <c r="K1496" s="31">
        <f t="shared" si="118"/>
        <v>2670.53</v>
      </c>
      <c r="L1496" s="37">
        <f t="shared" si="115"/>
        <v>0</v>
      </c>
      <c r="M1496" s="37"/>
      <c r="N1496" s="37">
        <f t="shared" si="119"/>
        <v>0</v>
      </c>
    </row>
    <row r="1497" spans="1:14" ht="19.5" thickBot="1" x14ac:dyDescent="0.35">
      <c r="A1497" s="86" t="s">
        <v>86</v>
      </c>
      <c r="B1497" s="87" t="s">
        <v>87</v>
      </c>
      <c r="C1497" s="88">
        <v>48</v>
      </c>
      <c r="D1497" s="44"/>
      <c r="E1497" s="44"/>
      <c r="F1497" s="30">
        <f t="shared" si="116"/>
        <v>0</v>
      </c>
      <c r="G1497" s="11"/>
      <c r="H1497" s="11"/>
      <c r="I1497" s="11"/>
      <c r="J1497" s="12">
        <f t="shared" si="117"/>
        <v>0</v>
      </c>
      <c r="K1497" s="31">
        <f t="shared" si="118"/>
        <v>46.8</v>
      </c>
      <c r="L1497" s="37">
        <f t="shared" si="115"/>
        <v>0</v>
      </c>
      <c r="M1497" s="37"/>
      <c r="N1497" s="37">
        <f t="shared" si="119"/>
        <v>0</v>
      </c>
    </row>
    <row r="1498" spans="1:14" ht="19.5" thickBot="1" x14ac:dyDescent="0.35">
      <c r="A1498" s="86" t="s">
        <v>88</v>
      </c>
      <c r="B1498" s="87" t="s">
        <v>87</v>
      </c>
      <c r="C1498" s="88">
        <v>48</v>
      </c>
      <c r="D1498" s="44"/>
      <c r="E1498" s="44"/>
      <c r="F1498" s="30">
        <f t="shared" si="116"/>
        <v>0</v>
      </c>
      <c r="G1498" s="11"/>
      <c r="H1498" s="11"/>
      <c r="I1498" s="11"/>
      <c r="J1498" s="12">
        <f t="shared" si="117"/>
        <v>0</v>
      </c>
      <c r="K1498" s="31">
        <f t="shared" si="118"/>
        <v>46.8</v>
      </c>
      <c r="L1498" s="37">
        <f t="shared" si="115"/>
        <v>0</v>
      </c>
      <c r="M1498" s="37"/>
      <c r="N1498" s="37">
        <f t="shared" si="119"/>
        <v>0</v>
      </c>
    </row>
    <row r="1499" spans="1:14" x14ac:dyDescent="0.3">
      <c r="A1499" s="96" t="s">
        <v>89</v>
      </c>
      <c r="B1499" s="97">
        <v>25</v>
      </c>
      <c r="C1499" s="97">
        <v>25</v>
      </c>
      <c r="D1499" s="44"/>
      <c r="E1499" s="44"/>
      <c r="F1499" s="30">
        <f t="shared" si="116"/>
        <v>0</v>
      </c>
      <c r="G1499" s="11"/>
      <c r="H1499" s="11"/>
      <c r="I1499" s="11"/>
      <c r="J1499" s="12">
        <f t="shared" si="117"/>
        <v>0</v>
      </c>
      <c r="K1499" s="31">
        <f t="shared" si="118"/>
        <v>111.25</v>
      </c>
      <c r="L1499" s="37">
        <f t="shared" si="115"/>
        <v>0</v>
      </c>
      <c r="M1499" s="37"/>
      <c r="N1499" s="37">
        <f t="shared" si="119"/>
        <v>0</v>
      </c>
    </row>
    <row r="1500" spans="1:14" x14ac:dyDescent="0.3">
      <c r="A1500" s="105" t="s">
        <v>90</v>
      </c>
      <c r="B1500" s="106">
        <v>10</v>
      </c>
      <c r="C1500" s="106">
        <v>10</v>
      </c>
      <c r="D1500" s="44"/>
      <c r="E1500" s="44"/>
      <c r="F1500" s="30">
        <f t="shared" si="116"/>
        <v>0</v>
      </c>
      <c r="G1500" s="11"/>
      <c r="H1500" s="11"/>
      <c r="I1500" s="11"/>
      <c r="J1500" s="12">
        <f t="shared" si="117"/>
        <v>0</v>
      </c>
      <c r="K1500" s="31">
        <f t="shared" si="118"/>
        <v>1760</v>
      </c>
      <c r="L1500" s="37">
        <f t="shared" si="115"/>
        <v>0</v>
      </c>
      <c r="M1500" s="37"/>
      <c r="N1500" s="37">
        <f t="shared" si="119"/>
        <v>0</v>
      </c>
    </row>
    <row r="1501" spans="1:14" x14ac:dyDescent="0.3">
      <c r="A1501" s="105" t="s">
        <v>91</v>
      </c>
      <c r="B1501" s="106">
        <v>8</v>
      </c>
      <c r="C1501" s="106">
        <v>8</v>
      </c>
      <c r="D1501" s="44"/>
      <c r="E1501" s="44"/>
      <c r="F1501" s="30">
        <f t="shared" si="116"/>
        <v>0</v>
      </c>
      <c r="G1501" s="11"/>
      <c r="H1501" s="11"/>
      <c r="I1501" s="11"/>
      <c r="J1501" s="12">
        <f t="shared" si="117"/>
        <v>0</v>
      </c>
      <c r="K1501" s="31">
        <f t="shared" si="118"/>
        <v>2365</v>
      </c>
      <c r="L1501" s="37">
        <f t="shared" si="115"/>
        <v>0</v>
      </c>
      <c r="M1501" s="37"/>
      <c r="N1501" s="37">
        <f t="shared" si="119"/>
        <v>0</v>
      </c>
    </row>
    <row r="1502" spans="1:14" x14ac:dyDescent="0.3">
      <c r="A1502" s="105" t="s">
        <v>92</v>
      </c>
      <c r="B1502" s="106">
        <v>8</v>
      </c>
      <c r="C1502" s="106">
        <v>8</v>
      </c>
      <c r="D1502" s="44"/>
      <c r="E1502" s="44"/>
      <c r="F1502" s="30">
        <f t="shared" si="116"/>
        <v>0</v>
      </c>
      <c r="G1502" s="11"/>
      <c r="H1502" s="11"/>
      <c r="I1502" s="11"/>
      <c r="J1502" s="12">
        <f t="shared" si="117"/>
        <v>0</v>
      </c>
      <c r="K1502" s="31">
        <f t="shared" si="118"/>
        <v>2065</v>
      </c>
      <c r="L1502" s="37">
        <f t="shared" si="115"/>
        <v>0</v>
      </c>
      <c r="M1502" s="37"/>
      <c r="N1502" s="37">
        <f t="shared" si="119"/>
        <v>0</v>
      </c>
    </row>
    <row r="1503" spans="1:14" x14ac:dyDescent="0.3">
      <c r="A1503" s="105" t="s">
        <v>93</v>
      </c>
      <c r="B1503" s="106">
        <v>15</v>
      </c>
      <c r="C1503" s="106">
        <v>15</v>
      </c>
      <c r="D1503" s="44"/>
      <c r="E1503" s="44"/>
      <c r="F1503" s="30">
        <f t="shared" si="116"/>
        <v>0</v>
      </c>
      <c r="G1503" s="11"/>
      <c r="H1503" s="11"/>
      <c r="I1503" s="11"/>
      <c r="J1503" s="12">
        <f t="shared" si="117"/>
        <v>0</v>
      </c>
      <c r="K1503" s="31">
        <f t="shared" si="118"/>
        <v>990</v>
      </c>
      <c r="L1503" s="37">
        <f t="shared" si="115"/>
        <v>0</v>
      </c>
      <c r="M1503" s="37"/>
      <c r="N1503" s="37">
        <f t="shared" si="119"/>
        <v>0</v>
      </c>
    </row>
    <row r="1504" spans="1:14" x14ac:dyDescent="0.3">
      <c r="A1504" s="105" t="s">
        <v>94</v>
      </c>
      <c r="B1504" s="106">
        <v>15</v>
      </c>
      <c r="C1504" s="106">
        <v>15</v>
      </c>
      <c r="D1504" s="44"/>
      <c r="E1504" s="44"/>
      <c r="F1504" s="30">
        <f t="shared" si="116"/>
        <v>0</v>
      </c>
      <c r="G1504" s="11"/>
      <c r="H1504" s="11"/>
      <c r="I1504" s="11"/>
      <c r="J1504" s="12">
        <f t="shared" si="117"/>
        <v>0</v>
      </c>
      <c r="K1504" s="31">
        <f t="shared" si="118"/>
        <v>1025</v>
      </c>
      <c r="L1504" s="37">
        <f t="shared" si="115"/>
        <v>0</v>
      </c>
      <c r="M1504" s="37"/>
      <c r="N1504" s="37">
        <f t="shared" si="119"/>
        <v>0</v>
      </c>
    </row>
    <row r="1505" spans="1:14" x14ac:dyDescent="0.3">
      <c r="A1505" s="105" t="s">
        <v>95</v>
      </c>
      <c r="B1505" s="106">
        <v>10</v>
      </c>
      <c r="C1505" s="106">
        <v>10</v>
      </c>
      <c r="D1505" s="44"/>
      <c r="E1505" s="44"/>
      <c r="F1505" s="30">
        <f t="shared" si="116"/>
        <v>0</v>
      </c>
      <c r="G1505" s="11"/>
      <c r="H1505" s="11"/>
      <c r="I1505" s="11"/>
      <c r="J1505" s="12">
        <f t="shared" si="117"/>
        <v>0</v>
      </c>
      <c r="K1505" s="31">
        <f t="shared" si="118"/>
        <v>1620</v>
      </c>
      <c r="L1505" s="37">
        <f t="shared" si="115"/>
        <v>0</v>
      </c>
      <c r="M1505" s="37"/>
      <c r="N1505" s="37">
        <f t="shared" si="119"/>
        <v>0</v>
      </c>
    </row>
    <row r="1506" spans="1:14" x14ac:dyDescent="0.3">
      <c r="A1506" s="105" t="s">
        <v>96</v>
      </c>
      <c r="B1506" s="106">
        <v>8</v>
      </c>
      <c r="C1506" s="106">
        <v>8</v>
      </c>
      <c r="D1506" s="44"/>
      <c r="E1506" s="44"/>
      <c r="F1506" s="30">
        <f t="shared" si="116"/>
        <v>0</v>
      </c>
      <c r="G1506" s="11"/>
      <c r="H1506" s="11"/>
      <c r="I1506" s="11"/>
      <c r="J1506" s="12">
        <f t="shared" si="117"/>
        <v>0</v>
      </c>
      <c r="K1506" s="31">
        <f t="shared" si="118"/>
        <v>2130</v>
      </c>
      <c r="L1506" s="37">
        <f t="shared" si="115"/>
        <v>0</v>
      </c>
      <c r="M1506" s="37"/>
      <c r="N1506" s="37">
        <f t="shared" si="119"/>
        <v>0</v>
      </c>
    </row>
    <row r="1507" spans="1:14" x14ac:dyDescent="0.3">
      <c r="A1507" s="105" t="s">
        <v>97</v>
      </c>
      <c r="B1507" s="106">
        <v>15</v>
      </c>
      <c r="C1507" s="106">
        <v>15</v>
      </c>
      <c r="D1507" s="44"/>
      <c r="E1507" s="44"/>
      <c r="F1507" s="30">
        <f t="shared" si="116"/>
        <v>0</v>
      </c>
      <c r="G1507" s="11"/>
      <c r="H1507" s="11"/>
      <c r="I1507" s="11"/>
      <c r="J1507" s="12">
        <f t="shared" si="117"/>
        <v>0</v>
      </c>
      <c r="K1507" s="31">
        <f t="shared" si="118"/>
        <v>880</v>
      </c>
      <c r="L1507" s="37">
        <f t="shared" si="115"/>
        <v>0</v>
      </c>
      <c r="M1507" s="37"/>
      <c r="N1507" s="37">
        <f t="shared" si="119"/>
        <v>0</v>
      </c>
    </row>
    <row r="1508" spans="1:14" x14ac:dyDescent="0.3">
      <c r="A1508" s="105" t="s">
        <v>98</v>
      </c>
      <c r="B1508" s="106">
        <v>15</v>
      </c>
      <c r="C1508" s="106">
        <v>15</v>
      </c>
      <c r="D1508" s="44"/>
      <c r="E1508" s="44"/>
      <c r="F1508" s="30">
        <f t="shared" si="116"/>
        <v>0</v>
      </c>
      <c r="G1508" s="11"/>
      <c r="H1508" s="11"/>
      <c r="I1508" s="11"/>
      <c r="J1508" s="12">
        <f t="shared" si="117"/>
        <v>0</v>
      </c>
      <c r="K1508" s="31">
        <f t="shared" si="118"/>
        <v>915</v>
      </c>
      <c r="L1508" s="37">
        <f t="shared" si="115"/>
        <v>0</v>
      </c>
      <c r="M1508" s="37"/>
      <c r="N1508" s="37">
        <f t="shared" si="119"/>
        <v>0</v>
      </c>
    </row>
    <row r="1509" spans="1:14" x14ac:dyDescent="0.3">
      <c r="A1509" s="105" t="s">
        <v>99</v>
      </c>
      <c r="B1509" s="106">
        <v>3</v>
      </c>
      <c r="C1509" s="106">
        <v>3</v>
      </c>
      <c r="D1509" s="44"/>
      <c r="E1509" s="44"/>
      <c r="F1509" s="30">
        <f t="shared" si="116"/>
        <v>0</v>
      </c>
      <c r="G1509" s="11"/>
      <c r="H1509" s="11"/>
      <c r="I1509" s="11"/>
      <c r="J1509" s="12">
        <f t="shared" si="117"/>
        <v>0</v>
      </c>
      <c r="K1509" s="31">
        <f t="shared" si="118"/>
        <v>1970</v>
      </c>
      <c r="L1509" s="37">
        <f t="shared" si="115"/>
        <v>0</v>
      </c>
      <c r="M1509" s="37"/>
      <c r="N1509" s="37">
        <f t="shared" si="119"/>
        <v>0</v>
      </c>
    </row>
    <row r="1510" spans="1:14" x14ac:dyDescent="0.3">
      <c r="A1510" s="105" t="s">
        <v>100</v>
      </c>
      <c r="B1510" s="106">
        <v>3</v>
      </c>
      <c r="C1510" s="106">
        <v>3</v>
      </c>
      <c r="D1510" s="44"/>
      <c r="E1510" s="44"/>
      <c r="F1510" s="30">
        <f t="shared" si="116"/>
        <v>0</v>
      </c>
      <c r="G1510" s="11"/>
      <c r="H1510" s="11"/>
      <c r="I1510" s="11"/>
      <c r="J1510" s="12">
        <f t="shared" si="117"/>
        <v>0</v>
      </c>
      <c r="K1510" s="31">
        <f t="shared" si="118"/>
        <v>2035</v>
      </c>
      <c r="L1510" s="37">
        <f t="shared" si="115"/>
        <v>0</v>
      </c>
      <c r="M1510" s="37"/>
      <c r="N1510" s="37">
        <f t="shared" si="119"/>
        <v>0</v>
      </c>
    </row>
    <row r="1511" spans="1:14" x14ac:dyDescent="0.3">
      <c r="A1511" s="105" t="s">
        <v>101</v>
      </c>
      <c r="B1511" s="106">
        <v>8</v>
      </c>
      <c r="C1511" s="106">
        <v>8</v>
      </c>
      <c r="D1511" s="44"/>
      <c r="E1511" s="44"/>
      <c r="F1511" s="30">
        <f t="shared" si="116"/>
        <v>0</v>
      </c>
      <c r="G1511" s="11"/>
      <c r="H1511" s="11"/>
      <c r="I1511" s="11"/>
      <c r="J1511" s="12">
        <f t="shared" si="117"/>
        <v>0</v>
      </c>
      <c r="K1511" s="31">
        <f t="shared" si="118"/>
        <v>2120</v>
      </c>
      <c r="L1511" s="37">
        <f t="shared" si="115"/>
        <v>0</v>
      </c>
      <c r="M1511" s="37"/>
      <c r="N1511" s="37">
        <f t="shared" si="119"/>
        <v>0</v>
      </c>
    </row>
    <row r="1512" spans="1:14" x14ac:dyDescent="0.3">
      <c r="A1512" s="105" t="s">
        <v>102</v>
      </c>
      <c r="B1512" s="106">
        <v>10</v>
      </c>
      <c r="C1512" s="106">
        <v>10</v>
      </c>
      <c r="D1512" s="44"/>
      <c r="E1512" s="44"/>
      <c r="F1512" s="30">
        <f t="shared" si="116"/>
        <v>0</v>
      </c>
      <c r="G1512" s="11"/>
      <c r="H1512" s="11"/>
      <c r="I1512" s="11"/>
      <c r="J1512" s="12">
        <f t="shared" si="117"/>
        <v>0</v>
      </c>
      <c r="K1512" s="31">
        <f t="shared" si="118"/>
        <v>1980</v>
      </c>
      <c r="L1512" s="37">
        <f t="shared" si="115"/>
        <v>0</v>
      </c>
      <c r="M1512" s="37"/>
      <c r="N1512" s="37">
        <f t="shared" si="119"/>
        <v>0</v>
      </c>
    </row>
    <row r="1513" spans="1:14" x14ac:dyDescent="0.3">
      <c r="A1513" s="105" t="s">
        <v>103</v>
      </c>
      <c r="B1513" s="106">
        <v>12</v>
      </c>
      <c r="C1513" s="106">
        <v>12</v>
      </c>
      <c r="D1513" s="44"/>
      <c r="E1513" s="44"/>
      <c r="F1513" s="30">
        <f t="shared" si="116"/>
        <v>0</v>
      </c>
      <c r="G1513" s="11"/>
      <c r="H1513" s="11"/>
      <c r="I1513" s="11"/>
      <c r="J1513" s="12">
        <f t="shared" si="117"/>
        <v>0</v>
      </c>
      <c r="K1513" s="31">
        <f t="shared" si="118"/>
        <v>875</v>
      </c>
      <c r="L1513" s="37">
        <f t="shared" si="115"/>
        <v>0</v>
      </c>
      <c r="M1513" s="37"/>
      <c r="N1513" s="37">
        <f t="shared" si="119"/>
        <v>0</v>
      </c>
    </row>
    <row r="1514" spans="1:14" ht="19.5" thickBot="1" x14ac:dyDescent="0.35">
      <c r="A1514" s="105" t="s">
        <v>104</v>
      </c>
      <c r="B1514" s="106">
        <v>3</v>
      </c>
      <c r="C1514" s="106">
        <v>3</v>
      </c>
      <c r="D1514" s="44"/>
      <c r="E1514" s="44"/>
      <c r="F1514" s="30">
        <f t="shared" si="116"/>
        <v>0</v>
      </c>
      <c r="G1514" s="11"/>
      <c r="H1514" s="11"/>
      <c r="I1514" s="11"/>
      <c r="J1514" s="12">
        <f t="shared" si="117"/>
        <v>0</v>
      </c>
      <c r="K1514" s="31">
        <f t="shared" si="118"/>
        <v>2145</v>
      </c>
      <c r="L1514" s="37">
        <f t="shared" si="115"/>
        <v>0</v>
      </c>
      <c r="M1514" s="37"/>
      <c r="N1514" s="37">
        <f t="shared" si="119"/>
        <v>0</v>
      </c>
    </row>
    <row r="1515" spans="1:14" ht="19.5" thickBot="1" x14ac:dyDescent="0.35">
      <c r="A1515" s="56" t="s">
        <v>105</v>
      </c>
      <c r="B1515" s="57" t="s">
        <v>74</v>
      </c>
      <c r="C1515" s="58">
        <v>150</v>
      </c>
      <c r="D1515" s="44"/>
      <c r="E1515" s="44"/>
      <c r="F1515" s="30">
        <f t="shared" si="116"/>
        <v>0</v>
      </c>
      <c r="G1515" s="11"/>
      <c r="H1515" s="11"/>
      <c r="I1515" s="11"/>
      <c r="J1515" s="12">
        <f t="shared" si="117"/>
        <v>0</v>
      </c>
      <c r="K1515" s="31">
        <f t="shared" si="118"/>
        <v>21.06</v>
      </c>
      <c r="L1515" s="37">
        <f t="shared" si="115"/>
        <v>0</v>
      </c>
      <c r="M1515" s="37"/>
      <c r="N1515" s="37">
        <f t="shared" si="119"/>
        <v>0</v>
      </c>
    </row>
    <row r="1516" spans="1:14" x14ac:dyDescent="0.3">
      <c r="A1516" s="107"/>
      <c r="B1516" s="108"/>
      <c r="C1516" s="108"/>
      <c r="D1516" s="11"/>
      <c r="E1516" s="11"/>
      <c r="F1516" s="30" t="e">
        <f t="shared" si="116"/>
        <v>#DIV/0!</v>
      </c>
      <c r="G1516" s="11"/>
      <c r="H1516" s="11"/>
      <c r="I1516" s="11"/>
      <c r="J1516" s="12">
        <f t="shared" si="117"/>
        <v>0</v>
      </c>
      <c r="K1516" s="31">
        <f t="shared" si="118"/>
        <v>116.5</v>
      </c>
      <c r="L1516" s="37">
        <f t="shared" si="115"/>
        <v>0</v>
      </c>
      <c r="M1516" s="37"/>
      <c r="N1516" s="37">
        <f t="shared" si="119"/>
        <v>0</v>
      </c>
    </row>
    <row r="1517" spans="1:14" x14ac:dyDescent="0.3">
      <c r="A1517" s="107"/>
      <c r="B1517" s="108"/>
      <c r="C1517" s="108"/>
      <c r="D1517" s="11"/>
      <c r="E1517" s="11"/>
      <c r="F1517" s="30" t="e">
        <f t="shared" si="116"/>
        <v>#DIV/0!</v>
      </c>
      <c r="G1517" s="11"/>
      <c r="H1517" s="11"/>
      <c r="I1517" s="11"/>
      <c r="J1517" s="12">
        <f t="shared" si="117"/>
        <v>0</v>
      </c>
      <c r="K1517" s="31">
        <f t="shared" si="118"/>
        <v>0</v>
      </c>
      <c r="L1517" s="37">
        <f t="shared" si="115"/>
        <v>0</v>
      </c>
      <c r="M1517" s="37"/>
      <c r="N1517" s="37">
        <f t="shared" si="119"/>
        <v>0</v>
      </c>
    </row>
    <row r="1518" spans="1:14" x14ac:dyDescent="0.3">
      <c r="A1518" s="107"/>
      <c r="B1518" s="108"/>
      <c r="C1518" s="108"/>
      <c r="D1518" s="11"/>
      <c r="E1518" s="11"/>
      <c r="F1518" s="30" t="e">
        <f t="shared" si="116"/>
        <v>#DIV/0!</v>
      </c>
      <c r="G1518" s="11"/>
      <c r="H1518" s="11"/>
      <c r="I1518" s="11"/>
      <c r="J1518" s="12">
        <f t="shared" si="117"/>
        <v>0</v>
      </c>
      <c r="K1518" s="31">
        <f t="shared" si="118"/>
        <v>23</v>
      </c>
      <c r="L1518" s="37">
        <f t="shared" si="115"/>
        <v>0</v>
      </c>
      <c r="M1518" s="37"/>
      <c r="N1518" s="37">
        <f t="shared" si="119"/>
        <v>0</v>
      </c>
    </row>
    <row r="1519" spans="1:14" x14ac:dyDescent="0.3">
      <c r="A1519" s="107"/>
      <c r="B1519" s="108"/>
      <c r="C1519" s="108"/>
      <c r="D1519" s="11"/>
      <c r="E1519" s="11"/>
      <c r="F1519" s="30" t="e">
        <f t="shared" si="116"/>
        <v>#DIV/0!</v>
      </c>
      <c r="G1519" s="11"/>
      <c r="H1519" s="11"/>
      <c r="I1519" s="11"/>
      <c r="J1519" s="12">
        <f t="shared" si="117"/>
        <v>0</v>
      </c>
      <c r="K1519" s="31">
        <f t="shared" si="118"/>
        <v>0</v>
      </c>
      <c r="L1519" s="37">
        <f t="shared" si="115"/>
        <v>0</v>
      </c>
      <c r="M1519" s="37"/>
      <c r="N1519" s="37">
        <f t="shared" si="119"/>
        <v>0</v>
      </c>
    </row>
    <row r="1520" spans="1:14" x14ac:dyDescent="0.3">
      <c r="A1520" s="11"/>
      <c r="B1520" s="10"/>
      <c r="C1520" s="10"/>
      <c r="D1520" s="11"/>
      <c r="E1520" s="11"/>
      <c r="F1520" s="30" t="e">
        <f t="shared" si="116"/>
        <v>#DIV/0!</v>
      </c>
      <c r="G1520" s="11"/>
      <c r="H1520" s="11"/>
      <c r="I1520" s="11"/>
      <c r="J1520" s="12">
        <f t="shared" si="117"/>
        <v>0</v>
      </c>
      <c r="K1520" s="31">
        <f t="shared" si="118"/>
        <v>0</v>
      </c>
      <c r="L1520" s="37">
        <f t="shared" si="115"/>
        <v>0</v>
      </c>
      <c r="M1520" s="37"/>
      <c r="N1520" s="37">
        <f t="shared" si="119"/>
        <v>0</v>
      </c>
    </row>
    <row r="1521" spans="1:14" x14ac:dyDescent="0.3">
      <c r="A1521" s="11"/>
      <c r="B1521" s="10"/>
      <c r="C1521" s="10"/>
      <c r="D1521" s="11"/>
      <c r="E1521" s="11"/>
      <c r="F1521" s="30" t="e">
        <f t="shared" si="116"/>
        <v>#DIV/0!</v>
      </c>
      <c r="G1521" s="11"/>
      <c r="H1521" s="11"/>
      <c r="I1521" s="11"/>
      <c r="J1521" s="12">
        <f t="shared" si="117"/>
        <v>0</v>
      </c>
      <c r="K1521" s="31">
        <f t="shared" si="118"/>
        <v>0</v>
      </c>
      <c r="L1521" s="37">
        <f t="shared" si="115"/>
        <v>0</v>
      </c>
      <c r="M1521" s="37"/>
      <c r="N1521" s="37">
        <f t="shared" si="119"/>
        <v>0</v>
      </c>
    </row>
    <row r="1522" spans="1:14" x14ac:dyDescent="0.3">
      <c r="A1522" s="11"/>
      <c r="B1522" s="10"/>
      <c r="C1522" s="10"/>
      <c r="D1522" s="11"/>
      <c r="E1522" s="11"/>
      <c r="F1522" s="30" t="e">
        <f t="shared" si="116"/>
        <v>#DIV/0!</v>
      </c>
      <c r="G1522" s="11"/>
      <c r="H1522" s="11"/>
      <c r="I1522" s="11"/>
      <c r="J1522" s="12">
        <f t="shared" si="117"/>
        <v>0</v>
      </c>
      <c r="K1522" s="31">
        <f t="shared" si="118"/>
        <v>0</v>
      </c>
      <c r="L1522" s="37">
        <f t="shared" si="115"/>
        <v>0</v>
      </c>
      <c r="M1522" s="37"/>
      <c r="N1522" s="37">
        <f t="shared" si="119"/>
        <v>0</v>
      </c>
    </row>
    <row r="1523" spans="1:14" x14ac:dyDescent="0.3">
      <c r="A1523" s="11" t="s">
        <v>33</v>
      </c>
      <c r="B1523" s="11"/>
      <c r="C1523" s="13"/>
      <c r="D1523" s="111">
        <f t="shared" ref="D1523:J1523" si="120">SUM(D1461:D1522)</f>
        <v>0</v>
      </c>
      <c r="E1523" s="111">
        <f t="shared" si="120"/>
        <v>0</v>
      </c>
      <c r="F1523" s="111" t="e">
        <f t="shared" si="120"/>
        <v>#DIV/0!</v>
      </c>
      <c r="G1523" s="111">
        <f t="shared" si="120"/>
        <v>0</v>
      </c>
      <c r="H1523" s="111">
        <f t="shared" si="120"/>
        <v>0</v>
      </c>
      <c r="I1523" s="111">
        <f t="shared" si="120"/>
        <v>0</v>
      </c>
      <c r="J1523" s="12">
        <f t="shared" si="120"/>
        <v>0</v>
      </c>
      <c r="K1523" s="111"/>
      <c r="L1523" s="111">
        <f>SUM(L1461:L1522)</f>
        <v>0</v>
      </c>
      <c r="M1523" s="111">
        <f>SUM(M1461:M1522)</f>
        <v>0</v>
      </c>
      <c r="N1523" s="111">
        <f>SUM(N1461:N1522)</f>
        <v>0</v>
      </c>
    </row>
    <row r="1524" spans="1:14" x14ac:dyDescent="0.3">
      <c r="A1524" s="113"/>
      <c r="B1524" s="114"/>
      <c r="C1524" s="115"/>
      <c r="D1524" s="116"/>
      <c r="E1524" s="116"/>
      <c r="F1524" s="7" t="s">
        <v>106</v>
      </c>
      <c r="G1524" s="7" t="s">
        <v>123</v>
      </c>
      <c r="H1524" s="7" t="s">
        <v>124</v>
      </c>
      <c r="I1524" s="7" t="s">
        <v>125</v>
      </c>
      <c r="J1524" s="7" t="s">
        <v>126</v>
      </c>
      <c r="K1524" s="117"/>
      <c r="L1524" s="117"/>
      <c r="M1524" s="7" t="s">
        <v>107</v>
      </c>
      <c r="N1524" s="118"/>
    </row>
    <row r="1525" spans="1:14" ht="31.5" x14ac:dyDescent="0.5">
      <c r="A1525" s="113"/>
      <c r="B1525" s="114"/>
      <c r="C1525" s="115"/>
      <c r="D1525" s="116"/>
      <c r="E1525" s="116"/>
      <c r="F1525" s="121"/>
      <c r="G1525" s="121"/>
      <c r="H1525" s="121"/>
      <c r="I1525" s="121"/>
      <c r="J1525" s="121"/>
      <c r="K1525" s="122"/>
      <c r="L1525" s="121">
        <f>+F1525-G1525-H1525-I1525-J1525</f>
        <v>0</v>
      </c>
      <c r="M1525" s="123"/>
      <c r="N1525" s="124"/>
    </row>
    <row r="1526" spans="1:14" x14ac:dyDescent="0.3">
      <c r="A1526" s="177" t="s">
        <v>109</v>
      </c>
      <c r="B1526" s="178"/>
      <c r="C1526" s="178"/>
      <c r="D1526" s="178"/>
      <c r="E1526" s="178"/>
      <c r="F1526" s="178"/>
      <c r="G1526" s="178"/>
      <c r="H1526" s="178"/>
      <c r="I1526" s="178"/>
      <c r="J1526" s="179"/>
      <c r="K1526" s="125"/>
      <c r="L1526" s="12"/>
      <c r="M1526" s="126"/>
      <c r="N1526" s="127"/>
    </row>
    <row r="1527" spans="1:14" x14ac:dyDescent="0.3">
      <c r="A1527" s="180" t="s">
        <v>110</v>
      </c>
      <c r="B1527" s="181"/>
      <c r="C1527" s="181"/>
      <c r="D1527" s="181"/>
      <c r="E1527" s="181"/>
      <c r="F1527" s="181"/>
      <c r="G1527" s="181"/>
      <c r="H1527" s="181"/>
      <c r="I1527" s="181"/>
      <c r="J1527" s="182"/>
      <c r="K1527" s="129"/>
      <c r="L1527" s="12"/>
      <c r="M1527" s="126"/>
      <c r="N1527" s="127"/>
    </row>
    <row r="1528" spans="1:14" x14ac:dyDescent="0.3">
      <c r="A1528" s="160" t="s">
        <v>111</v>
      </c>
      <c r="B1528" s="161"/>
      <c r="C1528" s="161"/>
      <c r="D1528" s="161"/>
      <c r="E1528" s="161"/>
      <c r="F1528" s="161"/>
      <c r="G1528" s="161"/>
      <c r="H1528" s="161"/>
      <c r="I1528" s="161"/>
      <c r="J1528" s="162"/>
      <c r="K1528" s="130"/>
      <c r="L1528" s="12"/>
      <c r="M1528" s="131" t="e">
        <f>+L1528/L1523%</f>
        <v>#DIV/0!</v>
      </c>
      <c r="N1528" s="127"/>
    </row>
    <row r="1529" spans="1:14" x14ac:dyDescent="0.3">
      <c r="A1529" s="163" t="s">
        <v>112</v>
      </c>
      <c r="B1529" s="164"/>
      <c r="C1529" s="164"/>
      <c r="D1529" s="164"/>
      <c r="E1529" s="164"/>
      <c r="F1529" s="164"/>
      <c r="G1529" s="164"/>
      <c r="H1529" s="164"/>
      <c r="I1529" s="164"/>
      <c r="J1529" s="165"/>
      <c r="K1529" s="132"/>
      <c r="L1529" s="12">
        <f>+E1545</f>
        <v>0</v>
      </c>
      <c r="M1529" s="126"/>
      <c r="N1529" s="127"/>
    </row>
    <row r="1530" spans="1:14" x14ac:dyDescent="0.3">
      <c r="A1530" s="166" t="s">
        <v>113</v>
      </c>
      <c r="B1530" s="167"/>
      <c r="C1530" s="167"/>
      <c r="D1530" s="167"/>
      <c r="E1530" s="167"/>
      <c r="F1530" s="167"/>
      <c r="G1530" s="167"/>
      <c r="H1530" s="167"/>
      <c r="I1530" s="167"/>
      <c r="J1530" s="168"/>
      <c r="K1530" s="134"/>
      <c r="L1530" s="12">
        <f>+M1545</f>
        <v>0</v>
      </c>
      <c r="M1530" s="126"/>
      <c r="N1530" s="127"/>
    </row>
    <row r="1531" spans="1:14" x14ac:dyDescent="0.3">
      <c r="A1531" s="169"/>
      <c r="B1531" s="170"/>
      <c r="C1531" s="170"/>
      <c r="D1531" s="170"/>
      <c r="E1531" s="170"/>
      <c r="F1531" s="170"/>
      <c r="G1531" s="170"/>
      <c r="H1531" s="170"/>
      <c r="I1531" s="170"/>
      <c r="J1531" s="171"/>
      <c r="K1531" s="128"/>
      <c r="L1531" s="126"/>
      <c r="M1531" s="126"/>
      <c r="N1531" s="127"/>
    </row>
    <row r="1532" spans="1:14" x14ac:dyDescent="0.3">
      <c r="A1532" s="169"/>
      <c r="B1532" s="170"/>
      <c r="C1532" s="170"/>
      <c r="D1532" s="170"/>
      <c r="E1532" s="170"/>
      <c r="F1532" s="170"/>
      <c r="G1532" s="170"/>
      <c r="H1532" s="170"/>
      <c r="I1532" s="170"/>
      <c r="J1532" s="171"/>
      <c r="K1532" s="128"/>
      <c r="L1532" s="126"/>
      <c r="M1532" s="126"/>
      <c r="N1532" s="127"/>
    </row>
    <row r="1533" spans="1:14" x14ac:dyDescent="0.3">
      <c r="A1533" s="169" t="s">
        <v>114</v>
      </c>
      <c r="B1533" s="170"/>
      <c r="C1533" s="170"/>
      <c r="D1533" s="170"/>
      <c r="E1533" s="170"/>
      <c r="F1533" s="170"/>
      <c r="G1533" s="170"/>
      <c r="H1533" s="170"/>
      <c r="I1533" s="170"/>
      <c r="J1533" s="171"/>
      <c r="K1533" s="136"/>
      <c r="L1533" s="111">
        <f>+L1523-L1526-L1527-L1528-L1529+L1530-L1531-L1532</f>
        <v>0</v>
      </c>
      <c r="M1533" s="126"/>
      <c r="N1533" s="127"/>
    </row>
    <row r="1534" spans="1:14" ht="19.5" thickBot="1" x14ac:dyDescent="0.35">
      <c r="M1534" s="138">
        <f>+L1534-L1533</f>
        <v>0</v>
      </c>
    </row>
    <row r="1535" spans="1:14" ht="19.5" thickBot="1" x14ac:dyDescent="0.35">
      <c r="A1535" s="157" t="s">
        <v>115</v>
      </c>
      <c r="B1535" s="158"/>
      <c r="C1535" s="158"/>
      <c r="D1535" s="158"/>
      <c r="E1535" s="158"/>
      <c r="F1535" s="159"/>
      <c r="G1535" s="127"/>
      <c r="H1535" s="157" t="s">
        <v>116</v>
      </c>
      <c r="I1535" s="158"/>
      <c r="J1535" s="159"/>
      <c r="K1535" s="157" t="s">
        <v>117</v>
      </c>
      <c r="L1535" s="158"/>
      <c r="M1535" s="159"/>
      <c r="N1535" s="139"/>
    </row>
    <row r="1536" spans="1:14" ht="19.5" thickBot="1" x14ac:dyDescent="0.35">
      <c r="A1536" s="140" t="s">
        <v>118</v>
      </c>
      <c r="B1536" s="157" t="s">
        <v>119</v>
      </c>
      <c r="C1536" s="159"/>
      <c r="D1536" s="140" t="s">
        <v>120</v>
      </c>
      <c r="E1536" s="157" t="s">
        <v>22</v>
      </c>
      <c r="F1536" s="159"/>
      <c r="G1536" s="127"/>
      <c r="H1536" s="157" t="s">
        <v>119</v>
      </c>
      <c r="I1536" s="159"/>
      <c r="J1536" s="140" t="s">
        <v>22</v>
      </c>
      <c r="K1536" s="157" t="s">
        <v>119</v>
      </c>
      <c r="L1536" s="159"/>
      <c r="M1536" s="140" t="s">
        <v>22</v>
      </c>
      <c r="N1536" s="139"/>
    </row>
    <row r="1537" spans="1:14" ht="19.5" thickBot="1" x14ac:dyDescent="0.35">
      <c r="A1537" s="141"/>
      <c r="B1537" s="153"/>
      <c r="C1537" s="154"/>
      <c r="D1537" s="141"/>
      <c r="E1537" s="155"/>
      <c r="F1537" s="156"/>
      <c r="G1537" s="127"/>
      <c r="H1537" s="153"/>
      <c r="I1537" s="154"/>
      <c r="J1537" s="142"/>
      <c r="K1537" s="153"/>
      <c r="L1537" s="154"/>
      <c r="M1537" s="143"/>
      <c r="N1537" s="144"/>
    </row>
    <row r="1538" spans="1:14" ht="19.5" thickBot="1" x14ac:dyDescent="0.35">
      <c r="A1538" s="141"/>
      <c r="B1538" s="153"/>
      <c r="C1538" s="154"/>
      <c r="D1538" s="141"/>
      <c r="E1538" s="155"/>
      <c r="F1538" s="156"/>
      <c r="G1538" s="127"/>
      <c r="H1538" s="153"/>
      <c r="I1538" s="154"/>
      <c r="J1538" s="142"/>
      <c r="K1538" s="153"/>
      <c r="L1538" s="154"/>
      <c r="M1538" s="143"/>
      <c r="N1538" s="144"/>
    </row>
    <row r="1539" spans="1:14" ht="19.5" thickBot="1" x14ac:dyDescent="0.35">
      <c r="A1539" s="141"/>
      <c r="B1539" s="153"/>
      <c r="C1539" s="154"/>
      <c r="D1539" s="141"/>
      <c r="E1539" s="155"/>
      <c r="F1539" s="156"/>
      <c r="G1539" s="127"/>
      <c r="H1539" s="153"/>
      <c r="I1539" s="154"/>
      <c r="J1539" s="142"/>
      <c r="K1539" s="153"/>
      <c r="L1539" s="154"/>
      <c r="M1539" s="143"/>
      <c r="N1539" s="144"/>
    </row>
    <row r="1540" spans="1:14" ht="19.5" thickBot="1" x14ac:dyDescent="0.35">
      <c r="A1540" s="141"/>
      <c r="B1540" s="153"/>
      <c r="C1540" s="154"/>
      <c r="D1540" s="141"/>
      <c r="E1540" s="155"/>
      <c r="F1540" s="156"/>
      <c r="G1540" s="127"/>
      <c r="H1540" s="153"/>
      <c r="I1540" s="154"/>
      <c r="J1540" s="142"/>
      <c r="K1540" s="153"/>
      <c r="L1540" s="154"/>
      <c r="M1540" s="143"/>
      <c r="N1540" s="144"/>
    </row>
    <row r="1541" spans="1:14" ht="19.5" thickBot="1" x14ac:dyDescent="0.35">
      <c r="A1541" s="141"/>
      <c r="B1541" s="153"/>
      <c r="C1541" s="154"/>
      <c r="D1541" s="141"/>
      <c r="E1541" s="155"/>
      <c r="F1541" s="156"/>
      <c r="G1541" s="127"/>
      <c r="H1541" s="153"/>
      <c r="I1541" s="154"/>
      <c r="J1541" s="142"/>
      <c r="K1541" s="153"/>
      <c r="L1541" s="154"/>
      <c r="M1541" s="143"/>
      <c r="N1541" s="144"/>
    </row>
    <row r="1542" spans="1:14" ht="19.5" thickBot="1" x14ac:dyDescent="0.35">
      <c r="A1542" s="141"/>
      <c r="B1542" s="153"/>
      <c r="C1542" s="154"/>
      <c r="D1542" s="141"/>
      <c r="E1542" s="155"/>
      <c r="F1542" s="156"/>
      <c r="G1542" s="127"/>
      <c r="H1542" s="153"/>
      <c r="I1542" s="154"/>
      <c r="J1542" s="142"/>
      <c r="K1542" s="153"/>
      <c r="L1542" s="154"/>
      <c r="M1542" s="143"/>
      <c r="N1542" s="144"/>
    </row>
    <row r="1543" spans="1:14" ht="19.5" thickBot="1" x14ac:dyDescent="0.35">
      <c r="A1543" s="141"/>
      <c r="B1543" s="153"/>
      <c r="C1543" s="154"/>
      <c r="D1543" s="141"/>
      <c r="E1543" s="155"/>
      <c r="F1543" s="156"/>
      <c r="G1543" s="127"/>
      <c r="H1543" s="153"/>
      <c r="I1543" s="154"/>
      <c r="J1543" s="142"/>
      <c r="K1543" s="153"/>
      <c r="L1543" s="154"/>
      <c r="M1543" s="143"/>
      <c r="N1543" s="144"/>
    </row>
    <row r="1544" spans="1:14" ht="19.5" thickBot="1" x14ac:dyDescent="0.35">
      <c r="A1544" s="141"/>
      <c r="B1544" s="153"/>
      <c r="C1544" s="154"/>
      <c r="D1544" s="141"/>
      <c r="E1544" s="155"/>
      <c r="F1544" s="156"/>
      <c r="G1544" s="127"/>
      <c r="H1544" s="153"/>
      <c r="I1544" s="154"/>
      <c r="J1544" s="142"/>
      <c r="K1544" s="153"/>
      <c r="L1544" s="154"/>
      <c r="M1544" s="143"/>
      <c r="N1544" s="144"/>
    </row>
    <row r="1545" spans="1:14" ht="19.5" thickBot="1" x14ac:dyDescent="0.35">
      <c r="A1545" s="141" t="s">
        <v>121</v>
      </c>
      <c r="B1545" s="153"/>
      <c r="C1545" s="154"/>
      <c r="D1545" s="141"/>
      <c r="E1545" s="155">
        <f>SUM(E1537:F1544)</f>
        <v>0</v>
      </c>
      <c r="F1545" s="156"/>
      <c r="G1545" s="127"/>
      <c r="H1545" s="153" t="s">
        <v>121</v>
      </c>
      <c r="I1545" s="154"/>
      <c r="J1545" s="140">
        <f>SUM(J1537:J1544)</f>
        <v>0</v>
      </c>
      <c r="K1545" s="153" t="s">
        <v>121</v>
      </c>
      <c r="L1545" s="154"/>
      <c r="M1545" s="145">
        <f>SUM(M1537:M1544)</f>
        <v>0</v>
      </c>
      <c r="N1545" s="139"/>
    </row>
    <row r="1548" spans="1:14" x14ac:dyDescent="0.3">
      <c r="A1548" s="172" t="s">
        <v>0</v>
      </c>
      <c r="B1548" s="172"/>
      <c r="C1548" s="172"/>
      <c r="D1548" s="172"/>
      <c r="E1548" s="172"/>
      <c r="F1548" s="172"/>
      <c r="G1548" s="172"/>
      <c r="H1548" s="172"/>
      <c r="I1548" s="172"/>
      <c r="J1548" s="172"/>
      <c r="K1548" s="172"/>
      <c r="L1548" s="172"/>
      <c r="M1548" s="1"/>
      <c r="N1548" s="2"/>
    </row>
    <row r="1549" spans="1:14" x14ac:dyDescent="0.3">
      <c r="A1549" s="1" t="s">
        <v>1</v>
      </c>
      <c r="B1549" s="2" t="s">
        <v>142</v>
      </c>
      <c r="J1549" s="1" t="s">
        <v>3</v>
      </c>
      <c r="K1549" s="173">
        <f>+K1458</f>
        <v>0</v>
      </c>
      <c r="L1549" s="173"/>
      <c r="M1549" s="173"/>
      <c r="N1549" s="6"/>
    </row>
    <row r="1550" spans="1:14" x14ac:dyDescent="0.3">
      <c r="A1550" s="174"/>
      <c r="B1550" s="175"/>
      <c r="C1550" s="176"/>
      <c r="D1550" s="169" t="s">
        <v>6</v>
      </c>
      <c r="E1550" s="170"/>
      <c r="F1550" s="171"/>
      <c r="G1550" s="7" t="s">
        <v>7</v>
      </c>
      <c r="H1550" s="7" t="s">
        <v>7</v>
      </c>
      <c r="I1550" s="7" t="s">
        <v>8</v>
      </c>
      <c r="J1550" s="8" t="s">
        <v>9</v>
      </c>
      <c r="K1550" s="7" t="s">
        <v>10</v>
      </c>
      <c r="L1550" s="9"/>
      <c r="M1550" s="7" t="s">
        <v>11</v>
      </c>
      <c r="N1550" s="7" t="s">
        <v>12</v>
      </c>
    </row>
    <row r="1551" spans="1:14" x14ac:dyDescent="0.3">
      <c r="A1551" s="12" t="s">
        <v>16</v>
      </c>
      <c r="B1551" s="7" t="s">
        <v>17</v>
      </c>
      <c r="C1551" s="13" t="s">
        <v>18</v>
      </c>
      <c r="D1551" s="7">
        <v>1</v>
      </c>
      <c r="E1551" s="7">
        <v>2</v>
      </c>
      <c r="F1551" s="14" t="s">
        <v>19</v>
      </c>
      <c r="G1551" s="7" t="s">
        <v>20</v>
      </c>
      <c r="H1551" s="7" t="s">
        <v>20</v>
      </c>
      <c r="I1551" s="7"/>
      <c r="J1551" s="7" t="s">
        <v>20</v>
      </c>
      <c r="K1551" s="7" t="s">
        <v>21</v>
      </c>
      <c r="L1551" s="7" t="s">
        <v>22</v>
      </c>
      <c r="M1551" s="7" t="s">
        <v>23</v>
      </c>
      <c r="N1551" s="7" t="s">
        <v>22</v>
      </c>
    </row>
    <row r="1552" spans="1:14" x14ac:dyDescent="0.3">
      <c r="A1552" s="16" t="s">
        <v>35</v>
      </c>
      <c r="B1552" s="17" t="s">
        <v>36</v>
      </c>
      <c r="C1552" s="17">
        <v>72</v>
      </c>
      <c r="D1552" s="29"/>
      <c r="E1552" s="29"/>
      <c r="F1552" s="30">
        <f>+(E1552+D1552)/C1552</f>
        <v>0</v>
      </c>
      <c r="G1552" s="32"/>
      <c r="H1552" s="32"/>
      <c r="I1552" s="32"/>
      <c r="J1552" s="34">
        <f>+D1552+E1552-G1552-H1552-I1552</f>
        <v>0</v>
      </c>
      <c r="K1552" s="31">
        <f>+K1461</f>
        <v>381.13</v>
      </c>
      <c r="L1552" s="24">
        <f t="shared" ref="L1552:L1613" si="121">+J1552*K1552</f>
        <v>0</v>
      </c>
      <c r="M1552" s="24"/>
      <c r="N1552" s="24">
        <f>+K1552*I1552</f>
        <v>0</v>
      </c>
    </row>
    <row r="1553" spans="1:14" x14ac:dyDescent="0.3">
      <c r="A1553" s="16" t="s">
        <v>37</v>
      </c>
      <c r="B1553" s="17" t="s">
        <v>38</v>
      </c>
      <c r="C1553" s="17">
        <v>36</v>
      </c>
      <c r="D1553" s="29"/>
      <c r="E1553" s="29"/>
      <c r="F1553" s="30">
        <f t="shared" ref="F1553:F1613" si="122">+(E1553+D1553)/C1553</f>
        <v>0</v>
      </c>
      <c r="G1553" s="32"/>
      <c r="H1553" s="32"/>
      <c r="I1553" s="32"/>
      <c r="J1553" s="34">
        <f t="shared" ref="J1553:J1613" si="123">+D1553+E1553-G1553-H1553-I1553</f>
        <v>0</v>
      </c>
      <c r="K1553" s="31">
        <f t="shared" ref="K1553:K1613" si="124">+K1462</f>
        <v>741.2</v>
      </c>
      <c r="L1553" s="24">
        <f t="shared" si="121"/>
        <v>0</v>
      </c>
      <c r="M1553" s="24"/>
      <c r="N1553" s="24">
        <f t="shared" ref="N1553:N1613" si="125">+K1553*I1553</f>
        <v>0</v>
      </c>
    </row>
    <row r="1554" spans="1:14" x14ac:dyDescent="0.3">
      <c r="A1554" s="16" t="s">
        <v>39</v>
      </c>
      <c r="B1554" s="17" t="s">
        <v>40</v>
      </c>
      <c r="C1554" s="17">
        <v>18</v>
      </c>
      <c r="D1554" s="29"/>
      <c r="E1554" s="29"/>
      <c r="F1554" s="30">
        <f t="shared" si="122"/>
        <v>0</v>
      </c>
      <c r="G1554" s="32"/>
      <c r="H1554" s="32"/>
      <c r="I1554" s="32"/>
      <c r="J1554" s="12">
        <f t="shared" si="123"/>
        <v>0</v>
      </c>
      <c r="K1554" s="31">
        <f t="shared" si="124"/>
        <v>1263.5999999999999</v>
      </c>
      <c r="L1554" s="37">
        <f t="shared" si="121"/>
        <v>0</v>
      </c>
      <c r="M1554" s="37"/>
      <c r="N1554" s="37">
        <f t="shared" si="125"/>
        <v>0</v>
      </c>
    </row>
    <row r="1555" spans="1:14" x14ac:dyDescent="0.3">
      <c r="A1555" s="16" t="s">
        <v>41</v>
      </c>
      <c r="B1555" s="17" t="s">
        <v>42</v>
      </c>
      <c r="C1555" s="17">
        <v>10</v>
      </c>
      <c r="D1555" s="29"/>
      <c r="E1555" s="29"/>
      <c r="F1555" s="30">
        <f t="shared" si="122"/>
        <v>0</v>
      </c>
      <c r="G1555" s="32"/>
      <c r="H1555" s="32"/>
      <c r="I1555" s="32"/>
      <c r="J1555" s="34">
        <f t="shared" si="123"/>
        <v>0</v>
      </c>
      <c r="K1555" s="31">
        <f t="shared" si="124"/>
        <v>2059.1999999999998</v>
      </c>
      <c r="L1555" s="24">
        <f t="shared" si="121"/>
        <v>0</v>
      </c>
      <c r="M1555" s="24"/>
      <c r="N1555" s="24">
        <f t="shared" si="125"/>
        <v>0</v>
      </c>
    </row>
    <row r="1556" spans="1:14" x14ac:dyDescent="0.3">
      <c r="A1556" s="16" t="s">
        <v>43</v>
      </c>
      <c r="B1556" s="17" t="s">
        <v>36</v>
      </c>
      <c r="C1556" s="17">
        <v>72</v>
      </c>
      <c r="D1556" s="29"/>
      <c r="E1556" s="29"/>
      <c r="F1556" s="30">
        <f t="shared" si="122"/>
        <v>0</v>
      </c>
      <c r="G1556" s="32"/>
      <c r="H1556" s="32"/>
      <c r="I1556" s="32"/>
      <c r="J1556" s="34">
        <f t="shared" si="123"/>
        <v>0</v>
      </c>
      <c r="K1556" s="31">
        <f t="shared" si="124"/>
        <v>409.5</v>
      </c>
      <c r="L1556" s="24">
        <f t="shared" si="121"/>
        <v>0</v>
      </c>
      <c r="M1556" s="24"/>
      <c r="N1556" s="24">
        <f t="shared" si="125"/>
        <v>0</v>
      </c>
    </row>
    <row r="1557" spans="1:14" x14ac:dyDescent="0.3">
      <c r="A1557" s="16" t="s">
        <v>44</v>
      </c>
      <c r="B1557" s="17" t="s">
        <v>38</v>
      </c>
      <c r="C1557" s="17">
        <v>36</v>
      </c>
      <c r="D1557" s="29"/>
      <c r="E1557" s="29"/>
      <c r="F1557" s="30">
        <f t="shared" si="122"/>
        <v>0</v>
      </c>
      <c r="G1557" s="32"/>
      <c r="H1557" s="32"/>
      <c r="I1557" s="32"/>
      <c r="J1557" s="34">
        <f t="shared" si="123"/>
        <v>0</v>
      </c>
      <c r="K1557" s="31">
        <f t="shared" si="124"/>
        <v>803.79</v>
      </c>
      <c r="L1557" s="24">
        <f t="shared" si="121"/>
        <v>0</v>
      </c>
      <c r="M1557" s="24"/>
      <c r="N1557" s="24">
        <f t="shared" si="125"/>
        <v>0</v>
      </c>
    </row>
    <row r="1558" spans="1:14" x14ac:dyDescent="0.3">
      <c r="A1558" s="16" t="s">
        <v>45</v>
      </c>
      <c r="B1558" s="17" t="s">
        <v>36</v>
      </c>
      <c r="C1558" s="17">
        <v>72</v>
      </c>
      <c r="D1558" s="29"/>
      <c r="E1558" s="29"/>
      <c r="F1558" s="30">
        <f t="shared" si="122"/>
        <v>0</v>
      </c>
      <c r="G1558" s="32"/>
      <c r="H1558" s="32"/>
      <c r="I1558" s="32"/>
      <c r="J1558" s="34">
        <f t="shared" si="123"/>
        <v>0</v>
      </c>
      <c r="K1558" s="31">
        <f t="shared" si="124"/>
        <v>409.5</v>
      </c>
      <c r="L1558" s="24">
        <f t="shared" si="121"/>
        <v>0</v>
      </c>
      <c r="M1558" s="24"/>
      <c r="N1558" s="24">
        <f t="shared" si="125"/>
        <v>0</v>
      </c>
    </row>
    <row r="1559" spans="1:14" x14ac:dyDescent="0.3">
      <c r="A1559" s="16" t="s">
        <v>46</v>
      </c>
      <c r="B1559" s="17" t="s">
        <v>38</v>
      </c>
      <c r="C1559" s="17">
        <v>36</v>
      </c>
      <c r="D1559" s="29"/>
      <c r="E1559" s="29"/>
      <c r="F1559" s="30">
        <f t="shared" si="122"/>
        <v>0</v>
      </c>
      <c r="G1559" s="32"/>
      <c r="H1559" s="32"/>
      <c r="I1559" s="32"/>
      <c r="J1559" s="34">
        <f t="shared" si="123"/>
        <v>0</v>
      </c>
      <c r="K1559" s="31">
        <f t="shared" si="124"/>
        <v>803.79</v>
      </c>
      <c r="L1559" s="24">
        <f t="shared" si="121"/>
        <v>0</v>
      </c>
      <c r="M1559" s="24"/>
      <c r="N1559" s="24">
        <f t="shared" si="125"/>
        <v>0</v>
      </c>
    </row>
    <row r="1560" spans="1:14" x14ac:dyDescent="0.3">
      <c r="A1560" s="16" t="s">
        <v>47</v>
      </c>
      <c r="B1560" s="17" t="s">
        <v>48</v>
      </c>
      <c r="C1560" s="17">
        <v>8</v>
      </c>
      <c r="D1560" s="29"/>
      <c r="E1560" s="29"/>
      <c r="F1560" s="30">
        <f t="shared" si="122"/>
        <v>0</v>
      </c>
      <c r="G1560" s="32"/>
      <c r="H1560" s="32"/>
      <c r="I1560" s="32"/>
      <c r="J1560" s="34">
        <f t="shared" si="123"/>
        <v>0</v>
      </c>
      <c r="K1560" s="31">
        <f t="shared" si="124"/>
        <v>2767.05</v>
      </c>
      <c r="L1560" s="24">
        <f t="shared" si="121"/>
        <v>0</v>
      </c>
      <c r="M1560" s="24"/>
      <c r="N1560" s="24">
        <f t="shared" si="125"/>
        <v>0</v>
      </c>
    </row>
    <row r="1561" spans="1:14" x14ac:dyDescent="0.3">
      <c r="A1561" s="35" t="s">
        <v>49</v>
      </c>
      <c r="B1561" s="17" t="s">
        <v>50</v>
      </c>
      <c r="C1561" s="38">
        <v>72</v>
      </c>
      <c r="D1561" s="29"/>
      <c r="E1561" s="29"/>
      <c r="F1561" s="30">
        <f t="shared" si="122"/>
        <v>0</v>
      </c>
      <c r="G1561" s="32"/>
      <c r="H1561" s="32"/>
      <c r="I1561" s="32"/>
      <c r="J1561" s="12">
        <f t="shared" si="123"/>
        <v>0</v>
      </c>
      <c r="K1561" s="31">
        <f t="shared" si="124"/>
        <v>444.6</v>
      </c>
      <c r="L1561" s="37">
        <f t="shared" si="121"/>
        <v>0</v>
      </c>
      <c r="M1561" s="37"/>
      <c r="N1561" s="37">
        <f t="shared" si="125"/>
        <v>0</v>
      </c>
    </row>
    <row r="1562" spans="1:14" x14ac:dyDescent="0.3">
      <c r="A1562" s="16" t="s">
        <v>51</v>
      </c>
      <c r="B1562" s="17" t="s">
        <v>52</v>
      </c>
      <c r="C1562" s="17">
        <v>36</v>
      </c>
      <c r="D1562" s="29"/>
      <c r="E1562" s="29"/>
      <c r="F1562" s="30">
        <f t="shared" si="122"/>
        <v>0</v>
      </c>
      <c r="G1562" s="32"/>
      <c r="H1562" s="32"/>
      <c r="I1562" s="32"/>
      <c r="J1562" s="34">
        <f t="shared" si="123"/>
        <v>0</v>
      </c>
      <c r="K1562" s="31">
        <f t="shared" si="124"/>
        <v>868.73</v>
      </c>
      <c r="L1562" s="24">
        <f t="shared" si="121"/>
        <v>0</v>
      </c>
      <c r="M1562" s="24"/>
      <c r="N1562" s="24">
        <f t="shared" si="125"/>
        <v>0</v>
      </c>
    </row>
    <row r="1563" spans="1:14" x14ac:dyDescent="0.3">
      <c r="A1563" s="16" t="s">
        <v>53</v>
      </c>
      <c r="B1563" s="17" t="s">
        <v>48</v>
      </c>
      <c r="C1563" s="17">
        <v>8</v>
      </c>
      <c r="D1563" s="29"/>
      <c r="E1563" s="29"/>
      <c r="F1563" s="30">
        <f t="shared" si="122"/>
        <v>0</v>
      </c>
      <c r="G1563" s="32"/>
      <c r="H1563" s="32"/>
      <c r="I1563" s="32"/>
      <c r="J1563" s="34">
        <f t="shared" si="123"/>
        <v>0</v>
      </c>
      <c r="K1563" s="31">
        <f t="shared" si="124"/>
        <v>2416.0500000000002</v>
      </c>
      <c r="L1563" s="24">
        <f t="shared" si="121"/>
        <v>0</v>
      </c>
      <c r="M1563" s="24"/>
      <c r="N1563" s="24">
        <f t="shared" si="125"/>
        <v>0</v>
      </c>
    </row>
    <row r="1564" spans="1:14" x14ac:dyDescent="0.3">
      <c r="A1564" s="16" t="s">
        <v>54</v>
      </c>
      <c r="B1564" s="17" t="s">
        <v>50</v>
      </c>
      <c r="C1564" s="17">
        <v>72</v>
      </c>
      <c r="D1564" s="29"/>
      <c r="E1564" s="29"/>
      <c r="F1564" s="30">
        <f t="shared" si="122"/>
        <v>0</v>
      </c>
      <c r="G1564" s="32"/>
      <c r="H1564" s="32"/>
      <c r="I1564" s="32"/>
      <c r="J1564" s="34">
        <f t="shared" si="123"/>
        <v>0</v>
      </c>
      <c r="K1564" s="31">
        <f t="shared" si="124"/>
        <v>377.33</v>
      </c>
      <c r="L1564" s="24">
        <f t="shared" si="121"/>
        <v>0</v>
      </c>
      <c r="M1564" s="24"/>
      <c r="N1564" s="24">
        <f t="shared" si="125"/>
        <v>0</v>
      </c>
    </row>
    <row r="1565" spans="1:14" x14ac:dyDescent="0.3">
      <c r="A1565" s="16" t="s">
        <v>55</v>
      </c>
      <c r="B1565" s="17" t="s">
        <v>56</v>
      </c>
      <c r="C1565" s="17">
        <v>15</v>
      </c>
      <c r="D1565" s="44"/>
      <c r="E1565" s="44"/>
      <c r="F1565" s="30">
        <f t="shared" si="122"/>
        <v>0</v>
      </c>
      <c r="G1565" s="11"/>
      <c r="H1565" s="11"/>
      <c r="I1565" s="11"/>
      <c r="J1565" s="12">
        <f t="shared" si="123"/>
        <v>0</v>
      </c>
      <c r="K1565" s="45">
        <f t="shared" si="124"/>
        <v>1158.3</v>
      </c>
      <c r="L1565" s="37">
        <f t="shared" si="121"/>
        <v>0</v>
      </c>
      <c r="M1565" s="37"/>
      <c r="N1565" s="37">
        <f t="shared" si="125"/>
        <v>0</v>
      </c>
    </row>
    <row r="1566" spans="1:14" x14ac:dyDescent="0.3">
      <c r="A1566" s="16" t="s">
        <v>57</v>
      </c>
      <c r="B1566" s="17" t="s">
        <v>50</v>
      </c>
      <c r="C1566" s="17">
        <v>72</v>
      </c>
      <c r="D1566" s="29"/>
      <c r="E1566" s="29"/>
      <c r="F1566" s="30">
        <f t="shared" si="122"/>
        <v>0</v>
      </c>
      <c r="G1566" s="32"/>
      <c r="H1566" s="32"/>
      <c r="I1566" s="32"/>
      <c r="J1566" s="34">
        <f t="shared" si="123"/>
        <v>0</v>
      </c>
      <c r="K1566" s="31">
        <f t="shared" si="124"/>
        <v>424.13</v>
      </c>
      <c r="L1566" s="24">
        <f t="shared" si="121"/>
        <v>0</v>
      </c>
      <c r="M1566" s="24"/>
      <c r="N1566" s="24">
        <f t="shared" si="125"/>
        <v>0</v>
      </c>
    </row>
    <row r="1567" spans="1:14" x14ac:dyDescent="0.3">
      <c r="A1567" s="16" t="s">
        <v>58</v>
      </c>
      <c r="B1567" s="17" t="s">
        <v>59</v>
      </c>
      <c r="C1567" s="17">
        <v>15</v>
      </c>
      <c r="D1567" s="29"/>
      <c r="E1567" s="29"/>
      <c r="F1567" s="30">
        <f t="shared" si="122"/>
        <v>0</v>
      </c>
      <c r="G1567" s="32"/>
      <c r="H1567" s="32"/>
      <c r="I1567" s="32"/>
      <c r="J1567" s="34">
        <f t="shared" si="123"/>
        <v>0</v>
      </c>
      <c r="K1567" s="31">
        <f t="shared" si="124"/>
        <v>1199.25</v>
      </c>
      <c r="L1567" s="24">
        <f t="shared" si="121"/>
        <v>0</v>
      </c>
      <c r="M1567" s="24"/>
      <c r="N1567" s="24">
        <f t="shared" si="125"/>
        <v>0</v>
      </c>
    </row>
    <row r="1568" spans="1:14" x14ac:dyDescent="0.3">
      <c r="A1568" s="16" t="s">
        <v>60</v>
      </c>
      <c r="B1568" s="17" t="s">
        <v>50</v>
      </c>
      <c r="C1568" s="17">
        <v>72</v>
      </c>
      <c r="D1568" s="29"/>
      <c r="E1568" s="29"/>
      <c r="F1568" s="30">
        <f t="shared" si="122"/>
        <v>0</v>
      </c>
      <c r="G1568" s="32"/>
      <c r="H1568" s="32"/>
      <c r="I1568" s="32"/>
      <c r="J1568" s="34">
        <f t="shared" si="123"/>
        <v>0</v>
      </c>
      <c r="K1568" s="31">
        <f t="shared" si="124"/>
        <v>381.13</v>
      </c>
      <c r="L1568" s="24">
        <f t="shared" si="121"/>
        <v>0</v>
      </c>
      <c r="M1568" s="24"/>
      <c r="N1568" s="24">
        <f t="shared" si="125"/>
        <v>0</v>
      </c>
    </row>
    <row r="1569" spans="1:14" x14ac:dyDescent="0.3">
      <c r="A1569" s="16" t="s">
        <v>61</v>
      </c>
      <c r="B1569" s="17" t="s">
        <v>50</v>
      </c>
      <c r="C1569" s="38">
        <v>72</v>
      </c>
      <c r="D1569" s="44"/>
      <c r="E1569" s="44"/>
      <c r="F1569" s="30">
        <f t="shared" si="122"/>
        <v>0</v>
      </c>
      <c r="G1569" s="11"/>
      <c r="H1569" s="11"/>
      <c r="I1569" s="11"/>
      <c r="J1569" s="12">
        <f t="shared" si="123"/>
        <v>0</v>
      </c>
      <c r="K1569" s="31">
        <f t="shared" si="124"/>
        <v>424.13</v>
      </c>
      <c r="L1569" s="37">
        <f t="shared" si="121"/>
        <v>0</v>
      </c>
      <c r="M1569" s="37"/>
      <c r="N1569" s="37">
        <f t="shared" si="125"/>
        <v>0</v>
      </c>
    </row>
    <row r="1570" spans="1:14" x14ac:dyDescent="0.3">
      <c r="A1570" s="35" t="s">
        <v>62</v>
      </c>
      <c r="B1570" s="17" t="s">
        <v>50</v>
      </c>
      <c r="C1570" s="38">
        <v>72</v>
      </c>
      <c r="D1570" s="44"/>
      <c r="E1570" s="44"/>
      <c r="F1570" s="30">
        <f t="shared" si="122"/>
        <v>0</v>
      </c>
      <c r="G1570" s="11"/>
      <c r="H1570" s="11"/>
      <c r="I1570" s="11"/>
      <c r="J1570" s="12">
        <f t="shared" si="123"/>
        <v>0</v>
      </c>
      <c r="K1570" s="31">
        <f t="shared" si="124"/>
        <v>330.23</v>
      </c>
      <c r="L1570" s="37">
        <f t="shared" si="121"/>
        <v>0</v>
      </c>
      <c r="M1570" s="37"/>
      <c r="N1570" s="37">
        <f t="shared" si="125"/>
        <v>0</v>
      </c>
    </row>
    <row r="1571" spans="1:14" x14ac:dyDescent="0.3">
      <c r="A1571" s="35" t="s">
        <v>63</v>
      </c>
      <c r="B1571" s="17" t="s">
        <v>50</v>
      </c>
      <c r="C1571" s="38">
        <v>72</v>
      </c>
      <c r="D1571" s="44"/>
      <c r="E1571" s="44"/>
      <c r="F1571" s="30">
        <f t="shared" si="122"/>
        <v>0</v>
      </c>
      <c r="G1571" s="11"/>
      <c r="H1571" s="11"/>
      <c r="I1571" s="11"/>
      <c r="J1571" s="12">
        <f t="shared" si="123"/>
        <v>0</v>
      </c>
      <c r="K1571" s="31">
        <f t="shared" si="124"/>
        <v>424.13</v>
      </c>
      <c r="L1571" s="37">
        <f t="shared" si="121"/>
        <v>0</v>
      </c>
      <c r="M1571" s="37"/>
      <c r="N1571" s="37">
        <f t="shared" si="125"/>
        <v>0</v>
      </c>
    </row>
    <row r="1572" spans="1:14" x14ac:dyDescent="0.3">
      <c r="A1572" s="35" t="s">
        <v>64</v>
      </c>
      <c r="B1572" s="17" t="s">
        <v>65</v>
      </c>
      <c r="C1572" s="38">
        <v>72</v>
      </c>
      <c r="D1572" s="44"/>
      <c r="E1572" s="44"/>
      <c r="F1572" s="30">
        <f t="shared" si="122"/>
        <v>0</v>
      </c>
      <c r="G1572" s="11"/>
      <c r="H1572" s="11"/>
      <c r="I1572" s="11"/>
      <c r="J1572" s="12">
        <f t="shared" si="123"/>
        <v>0</v>
      </c>
      <c r="K1572" s="31">
        <f t="shared" si="124"/>
        <v>389.61</v>
      </c>
      <c r="L1572" s="37">
        <f t="shared" si="121"/>
        <v>0</v>
      </c>
      <c r="M1572" s="37"/>
      <c r="N1572" s="37">
        <f t="shared" si="125"/>
        <v>0</v>
      </c>
    </row>
    <row r="1573" spans="1:14" x14ac:dyDescent="0.3">
      <c r="A1573" s="35" t="s">
        <v>66</v>
      </c>
      <c r="B1573" s="17" t="s">
        <v>65</v>
      </c>
      <c r="C1573" s="38">
        <v>72</v>
      </c>
      <c r="D1573" s="44"/>
      <c r="E1573" s="44"/>
      <c r="F1573" s="30">
        <f t="shared" si="122"/>
        <v>0</v>
      </c>
      <c r="G1573" s="11"/>
      <c r="H1573" s="11"/>
      <c r="I1573" s="11"/>
      <c r="J1573" s="12">
        <f t="shared" si="123"/>
        <v>0</v>
      </c>
      <c r="K1573" s="31">
        <f t="shared" si="124"/>
        <v>389.61</v>
      </c>
      <c r="L1573" s="37">
        <f t="shared" si="121"/>
        <v>0</v>
      </c>
      <c r="M1573" s="37"/>
      <c r="N1573" s="37">
        <f t="shared" si="125"/>
        <v>0</v>
      </c>
    </row>
    <row r="1574" spans="1:14" x14ac:dyDescent="0.3">
      <c r="A1574" s="47" t="s">
        <v>67</v>
      </c>
      <c r="B1574" s="48" t="s">
        <v>59</v>
      </c>
      <c r="C1574" s="49">
        <v>25</v>
      </c>
      <c r="D1574" s="44"/>
      <c r="E1574" s="44"/>
      <c r="F1574" s="30">
        <f t="shared" si="122"/>
        <v>0</v>
      </c>
      <c r="G1574" s="11"/>
      <c r="H1574" s="11"/>
      <c r="I1574" s="11"/>
      <c r="J1574" s="12">
        <f t="shared" si="123"/>
        <v>0</v>
      </c>
      <c r="K1574" s="31">
        <f t="shared" si="124"/>
        <v>169.65</v>
      </c>
      <c r="L1574" s="37">
        <f t="shared" si="121"/>
        <v>0</v>
      </c>
      <c r="M1574" s="37"/>
      <c r="N1574" s="37">
        <f t="shared" si="125"/>
        <v>0</v>
      </c>
    </row>
    <row r="1575" spans="1:14" x14ac:dyDescent="0.3">
      <c r="A1575" s="47" t="s">
        <v>68</v>
      </c>
      <c r="B1575" s="48" t="s">
        <v>42</v>
      </c>
      <c r="C1575" s="49">
        <v>50</v>
      </c>
      <c r="D1575" s="44"/>
      <c r="E1575" s="44"/>
      <c r="F1575" s="30">
        <f t="shared" si="122"/>
        <v>0</v>
      </c>
      <c r="G1575" s="11"/>
      <c r="H1575" s="11"/>
      <c r="I1575" s="11"/>
      <c r="J1575" s="12">
        <f t="shared" si="123"/>
        <v>0</v>
      </c>
      <c r="K1575" s="31">
        <f t="shared" si="124"/>
        <v>88.92</v>
      </c>
      <c r="L1575" s="37">
        <f t="shared" si="121"/>
        <v>0</v>
      </c>
      <c r="M1575" s="37"/>
      <c r="N1575" s="37">
        <f t="shared" si="125"/>
        <v>0</v>
      </c>
    </row>
    <row r="1576" spans="1:14" x14ac:dyDescent="0.3">
      <c r="A1576" s="47" t="s">
        <v>69</v>
      </c>
      <c r="B1576" s="48" t="s">
        <v>52</v>
      </c>
      <c r="C1576" s="49">
        <v>12</v>
      </c>
      <c r="D1576" s="44"/>
      <c r="E1576" s="44"/>
      <c r="F1576" s="30">
        <f t="shared" si="122"/>
        <v>0</v>
      </c>
      <c r="G1576" s="11"/>
      <c r="H1576" s="11"/>
      <c r="I1576" s="11"/>
      <c r="J1576" s="12">
        <f t="shared" si="123"/>
        <v>0</v>
      </c>
      <c r="K1576" s="31">
        <f t="shared" si="124"/>
        <v>123.94</v>
      </c>
      <c r="L1576" s="37">
        <f t="shared" si="121"/>
        <v>0</v>
      </c>
      <c r="M1576" s="37"/>
      <c r="N1576" s="37">
        <f t="shared" si="125"/>
        <v>0</v>
      </c>
    </row>
    <row r="1577" spans="1:14" ht="19.5" thickBot="1" x14ac:dyDescent="0.35">
      <c r="A1577" s="47" t="s">
        <v>70</v>
      </c>
      <c r="B1577" s="48" t="s">
        <v>50</v>
      </c>
      <c r="C1577" s="49">
        <v>60</v>
      </c>
      <c r="D1577" s="44"/>
      <c r="E1577" s="44"/>
      <c r="F1577" s="30">
        <f t="shared" si="122"/>
        <v>0</v>
      </c>
      <c r="G1577" s="11"/>
      <c r="H1577" s="11"/>
      <c r="I1577" s="11"/>
      <c r="J1577" s="12">
        <f t="shared" si="123"/>
        <v>0</v>
      </c>
      <c r="K1577" s="31">
        <f t="shared" si="124"/>
        <v>67.180000000000007</v>
      </c>
      <c r="L1577" s="37">
        <f t="shared" si="121"/>
        <v>0</v>
      </c>
      <c r="M1577" s="37"/>
      <c r="N1577" s="37">
        <f t="shared" si="125"/>
        <v>0</v>
      </c>
    </row>
    <row r="1578" spans="1:14" ht="19.5" thickBot="1" x14ac:dyDescent="0.35">
      <c r="A1578" s="56" t="s">
        <v>71</v>
      </c>
      <c r="B1578" s="57" t="s">
        <v>50</v>
      </c>
      <c r="C1578" s="58">
        <v>60</v>
      </c>
      <c r="D1578" s="44"/>
      <c r="E1578" s="44"/>
      <c r="F1578" s="30">
        <f t="shared" si="122"/>
        <v>0</v>
      </c>
      <c r="G1578" s="11"/>
      <c r="H1578" s="11"/>
      <c r="I1578" s="11"/>
      <c r="J1578" s="12">
        <f t="shared" si="123"/>
        <v>0</v>
      </c>
      <c r="K1578" s="31">
        <f t="shared" si="124"/>
        <v>67.180000000000007</v>
      </c>
      <c r="L1578" s="37">
        <f t="shared" si="121"/>
        <v>0</v>
      </c>
      <c r="M1578" s="37"/>
      <c r="N1578" s="37">
        <f t="shared" si="125"/>
        <v>0</v>
      </c>
    </row>
    <row r="1579" spans="1:14" ht="19.5" thickBot="1" x14ac:dyDescent="0.35">
      <c r="A1579" s="56" t="s">
        <v>72</v>
      </c>
      <c r="B1579" s="57" t="s">
        <v>50</v>
      </c>
      <c r="C1579" s="58">
        <v>60</v>
      </c>
      <c r="D1579" s="44"/>
      <c r="E1579" s="44"/>
      <c r="F1579" s="30">
        <f t="shared" si="122"/>
        <v>0</v>
      </c>
      <c r="G1579" s="11"/>
      <c r="H1579" s="11"/>
      <c r="I1579" s="11"/>
      <c r="J1579" s="12">
        <f t="shared" si="123"/>
        <v>0</v>
      </c>
      <c r="K1579" s="31">
        <f t="shared" si="124"/>
        <v>67.180000000000007</v>
      </c>
      <c r="L1579" s="37">
        <f t="shared" si="121"/>
        <v>0</v>
      </c>
      <c r="M1579" s="37"/>
      <c r="N1579" s="37">
        <f t="shared" si="125"/>
        <v>0</v>
      </c>
    </row>
    <row r="1580" spans="1:14" ht="19.5" thickBot="1" x14ac:dyDescent="0.35">
      <c r="A1580" s="56" t="s">
        <v>73</v>
      </c>
      <c r="B1580" s="57" t="s">
        <v>74</v>
      </c>
      <c r="C1580" s="58">
        <v>150</v>
      </c>
      <c r="D1580" s="44"/>
      <c r="E1580" s="44"/>
      <c r="F1580" s="30">
        <f t="shared" si="122"/>
        <v>0</v>
      </c>
      <c r="G1580" s="11"/>
      <c r="H1580" s="11"/>
      <c r="I1580" s="11"/>
      <c r="J1580" s="12">
        <f t="shared" si="123"/>
        <v>0</v>
      </c>
      <c r="K1580" s="31">
        <f t="shared" si="124"/>
        <v>21.06</v>
      </c>
      <c r="L1580" s="37">
        <f t="shared" si="121"/>
        <v>0</v>
      </c>
      <c r="M1580" s="37"/>
      <c r="N1580" s="37">
        <f t="shared" si="125"/>
        <v>0</v>
      </c>
    </row>
    <row r="1581" spans="1:14" ht="19.5" thickBot="1" x14ac:dyDescent="0.35">
      <c r="A1581" s="66" t="s">
        <v>75</v>
      </c>
      <c r="B1581" s="67" t="s">
        <v>76</v>
      </c>
      <c r="C1581" s="68">
        <v>120</v>
      </c>
      <c r="D1581" s="44"/>
      <c r="E1581" s="44"/>
      <c r="F1581" s="30">
        <f t="shared" si="122"/>
        <v>0</v>
      </c>
      <c r="G1581" s="11"/>
      <c r="H1581" s="11"/>
      <c r="I1581" s="11"/>
      <c r="J1581" s="12">
        <f t="shared" si="123"/>
        <v>0</v>
      </c>
      <c r="K1581" s="31">
        <f t="shared" si="124"/>
        <v>78.98</v>
      </c>
      <c r="L1581" s="37">
        <f t="shared" si="121"/>
        <v>0</v>
      </c>
      <c r="M1581" s="37"/>
      <c r="N1581" s="37">
        <f t="shared" si="125"/>
        <v>0</v>
      </c>
    </row>
    <row r="1582" spans="1:14" ht="19.5" thickBot="1" x14ac:dyDescent="0.35">
      <c r="A1582" s="66" t="s">
        <v>77</v>
      </c>
      <c r="B1582" s="67" t="s">
        <v>78</v>
      </c>
      <c r="C1582" s="68">
        <v>60</v>
      </c>
      <c r="D1582" s="44"/>
      <c r="E1582" s="44"/>
      <c r="F1582" s="30">
        <f t="shared" si="122"/>
        <v>0</v>
      </c>
      <c r="G1582" s="11"/>
      <c r="H1582" s="11"/>
      <c r="I1582" s="11"/>
      <c r="J1582" s="12">
        <f t="shared" si="123"/>
        <v>0</v>
      </c>
      <c r="K1582" s="31">
        <f t="shared" si="124"/>
        <v>154.44</v>
      </c>
      <c r="L1582" s="37">
        <f t="shared" si="121"/>
        <v>0</v>
      </c>
      <c r="M1582" s="37"/>
      <c r="N1582" s="37">
        <f t="shared" si="125"/>
        <v>0</v>
      </c>
    </row>
    <row r="1583" spans="1:14" ht="19.5" thickBot="1" x14ac:dyDescent="0.35">
      <c r="A1583" s="66" t="s">
        <v>79</v>
      </c>
      <c r="B1583" s="67" t="s">
        <v>50</v>
      </c>
      <c r="C1583" s="68">
        <v>30</v>
      </c>
      <c r="D1583" s="44"/>
      <c r="E1583" s="44"/>
      <c r="F1583" s="30">
        <f t="shared" si="122"/>
        <v>0</v>
      </c>
      <c r="G1583" s="11"/>
      <c r="H1583" s="11"/>
      <c r="I1583" s="11"/>
      <c r="J1583" s="12">
        <f t="shared" si="123"/>
        <v>0</v>
      </c>
      <c r="K1583" s="31">
        <f t="shared" si="124"/>
        <v>274.95</v>
      </c>
      <c r="L1583" s="37">
        <f t="shared" si="121"/>
        <v>0</v>
      </c>
      <c r="M1583" s="37"/>
      <c r="N1583" s="37">
        <f t="shared" si="125"/>
        <v>0</v>
      </c>
    </row>
    <row r="1584" spans="1:14" ht="19.5" thickBot="1" x14ac:dyDescent="0.35">
      <c r="A1584" s="66" t="s">
        <v>80</v>
      </c>
      <c r="B1584" s="67" t="s">
        <v>59</v>
      </c>
      <c r="C1584" s="68">
        <v>12</v>
      </c>
      <c r="D1584" s="44"/>
      <c r="E1584" s="44"/>
      <c r="F1584" s="30">
        <f t="shared" si="122"/>
        <v>0</v>
      </c>
      <c r="G1584" s="11"/>
      <c r="H1584" s="11"/>
      <c r="I1584" s="11"/>
      <c r="J1584" s="12">
        <f t="shared" si="123"/>
        <v>0</v>
      </c>
      <c r="K1584" s="31">
        <f t="shared" si="124"/>
        <v>1023.75</v>
      </c>
      <c r="L1584" s="37">
        <f t="shared" si="121"/>
        <v>0</v>
      </c>
      <c r="M1584" s="37"/>
      <c r="N1584" s="37">
        <f t="shared" si="125"/>
        <v>0</v>
      </c>
    </row>
    <row r="1585" spans="1:14" ht="19.5" thickBot="1" x14ac:dyDescent="0.35">
      <c r="A1585" s="76" t="s">
        <v>81</v>
      </c>
      <c r="B1585" s="77" t="s">
        <v>82</v>
      </c>
      <c r="C1585" s="78">
        <v>18</v>
      </c>
      <c r="D1585" s="44"/>
      <c r="E1585" s="44"/>
      <c r="F1585" s="30">
        <f t="shared" si="122"/>
        <v>0</v>
      </c>
      <c r="G1585" s="11"/>
      <c r="H1585" s="11"/>
      <c r="I1585" s="11"/>
      <c r="J1585" s="12">
        <f t="shared" si="123"/>
        <v>0</v>
      </c>
      <c r="K1585" s="31">
        <f t="shared" si="124"/>
        <v>558.67999999999995</v>
      </c>
      <c r="L1585" s="37">
        <f t="shared" si="121"/>
        <v>0</v>
      </c>
      <c r="M1585" s="37"/>
      <c r="N1585" s="37">
        <f t="shared" si="125"/>
        <v>0</v>
      </c>
    </row>
    <row r="1586" spans="1:14" ht="19.5" thickBot="1" x14ac:dyDescent="0.35">
      <c r="A1586" s="76" t="s">
        <v>83</v>
      </c>
      <c r="B1586" s="77" t="s">
        <v>59</v>
      </c>
      <c r="C1586" s="78">
        <v>12</v>
      </c>
      <c r="D1586" s="44"/>
      <c r="E1586" s="44"/>
      <c r="F1586" s="30">
        <f t="shared" si="122"/>
        <v>0</v>
      </c>
      <c r="G1586" s="11"/>
      <c r="H1586" s="11"/>
      <c r="I1586" s="11"/>
      <c r="J1586" s="12">
        <f t="shared" si="123"/>
        <v>0</v>
      </c>
      <c r="K1586" s="31">
        <f t="shared" si="124"/>
        <v>1092.2</v>
      </c>
      <c r="L1586" s="37">
        <f t="shared" si="121"/>
        <v>0</v>
      </c>
      <c r="M1586" s="37"/>
      <c r="N1586" s="37">
        <f t="shared" si="125"/>
        <v>0</v>
      </c>
    </row>
    <row r="1587" spans="1:14" ht="19.5" thickBot="1" x14ac:dyDescent="0.35">
      <c r="A1587" s="76" t="s">
        <v>84</v>
      </c>
      <c r="B1587" s="77" t="s">
        <v>85</v>
      </c>
      <c r="C1587" s="78">
        <v>4</v>
      </c>
      <c r="D1587" s="44"/>
      <c r="E1587" s="44"/>
      <c r="F1587" s="30">
        <f t="shared" si="122"/>
        <v>0</v>
      </c>
      <c r="G1587" s="11"/>
      <c r="H1587" s="11"/>
      <c r="I1587" s="11"/>
      <c r="J1587" s="12">
        <f t="shared" si="123"/>
        <v>0</v>
      </c>
      <c r="K1587" s="31">
        <f t="shared" si="124"/>
        <v>2670.53</v>
      </c>
      <c r="L1587" s="37">
        <f t="shared" si="121"/>
        <v>0</v>
      </c>
      <c r="M1587" s="37"/>
      <c r="N1587" s="37">
        <f t="shared" si="125"/>
        <v>0</v>
      </c>
    </row>
    <row r="1588" spans="1:14" ht="19.5" thickBot="1" x14ac:dyDescent="0.35">
      <c r="A1588" s="86" t="s">
        <v>86</v>
      </c>
      <c r="B1588" s="87" t="s">
        <v>87</v>
      </c>
      <c r="C1588" s="88">
        <v>48</v>
      </c>
      <c r="D1588" s="44"/>
      <c r="E1588" s="44"/>
      <c r="F1588" s="30">
        <f t="shared" si="122"/>
        <v>0</v>
      </c>
      <c r="G1588" s="11"/>
      <c r="H1588" s="11"/>
      <c r="I1588" s="11"/>
      <c r="J1588" s="12">
        <f t="shared" si="123"/>
        <v>0</v>
      </c>
      <c r="K1588" s="31">
        <f t="shared" si="124"/>
        <v>46.8</v>
      </c>
      <c r="L1588" s="37">
        <f t="shared" si="121"/>
        <v>0</v>
      </c>
      <c r="M1588" s="37"/>
      <c r="N1588" s="37">
        <f t="shared" si="125"/>
        <v>0</v>
      </c>
    </row>
    <row r="1589" spans="1:14" ht="19.5" thickBot="1" x14ac:dyDescent="0.35">
      <c r="A1589" s="86" t="s">
        <v>88</v>
      </c>
      <c r="B1589" s="87" t="s">
        <v>87</v>
      </c>
      <c r="C1589" s="88">
        <v>48</v>
      </c>
      <c r="D1589" s="44"/>
      <c r="E1589" s="44"/>
      <c r="F1589" s="30">
        <f t="shared" si="122"/>
        <v>0</v>
      </c>
      <c r="G1589" s="11"/>
      <c r="H1589" s="11"/>
      <c r="I1589" s="11"/>
      <c r="J1589" s="12">
        <f t="shared" si="123"/>
        <v>0</v>
      </c>
      <c r="K1589" s="31">
        <f t="shared" si="124"/>
        <v>46.8</v>
      </c>
      <c r="L1589" s="37">
        <f t="shared" si="121"/>
        <v>0</v>
      </c>
      <c r="M1589" s="37"/>
      <c r="N1589" s="37">
        <f t="shared" si="125"/>
        <v>0</v>
      </c>
    </row>
    <row r="1590" spans="1:14" x14ac:dyDescent="0.3">
      <c r="A1590" s="96" t="s">
        <v>89</v>
      </c>
      <c r="B1590" s="97">
        <v>25</v>
      </c>
      <c r="C1590" s="97">
        <v>25</v>
      </c>
      <c r="D1590" s="44"/>
      <c r="E1590" s="44"/>
      <c r="F1590" s="30">
        <f t="shared" si="122"/>
        <v>0</v>
      </c>
      <c r="G1590" s="11"/>
      <c r="H1590" s="11"/>
      <c r="I1590" s="11"/>
      <c r="J1590" s="12">
        <f t="shared" si="123"/>
        <v>0</v>
      </c>
      <c r="K1590" s="31">
        <f t="shared" si="124"/>
        <v>111.25</v>
      </c>
      <c r="L1590" s="37">
        <f t="shared" si="121"/>
        <v>0</v>
      </c>
      <c r="M1590" s="37"/>
      <c r="N1590" s="37">
        <f t="shared" si="125"/>
        <v>0</v>
      </c>
    </row>
    <row r="1591" spans="1:14" x14ac:dyDescent="0.3">
      <c r="A1591" s="105" t="s">
        <v>90</v>
      </c>
      <c r="B1591" s="106">
        <v>10</v>
      </c>
      <c r="C1591" s="106">
        <v>10</v>
      </c>
      <c r="D1591" s="44"/>
      <c r="E1591" s="44"/>
      <c r="F1591" s="30">
        <f t="shared" si="122"/>
        <v>0</v>
      </c>
      <c r="G1591" s="11"/>
      <c r="H1591" s="11"/>
      <c r="I1591" s="11"/>
      <c r="J1591" s="12">
        <f t="shared" si="123"/>
        <v>0</v>
      </c>
      <c r="K1591" s="31">
        <f t="shared" si="124"/>
        <v>1760</v>
      </c>
      <c r="L1591" s="37">
        <f t="shared" si="121"/>
        <v>0</v>
      </c>
      <c r="M1591" s="37"/>
      <c r="N1591" s="37">
        <f t="shared" si="125"/>
        <v>0</v>
      </c>
    </row>
    <row r="1592" spans="1:14" x14ac:dyDescent="0.3">
      <c r="A1592" s="105" t="s">
        <v>91</v>
      </c>
      <c r="B1592" s="106">
        <v>8</v>
      </c>
      <c r="C1592" s="106">
        <v>8</v>
      </c>
      <c r="D1592" s="44"/>
      <c r="E1592" s="44"/>
      <c r="F1592" s="30">
        <f t="shared" si="122"/>
        <v>0</v>
      </c>
      <c r="G1592" s="11"/>
      <c r="H1592" s="11"/>
      <c r="I1592" s="11"/>
      <c r="J1592" s="12">
        <f t="shared" si="123"/>
        <v>0</v>
      </c>
      <c r="K1592" s="31">
        <f t="shared" si="124"/>
        <v>2365</v>
      </c>
      <c r="L1592" s="37">
        <f t="shared" si="121"/>
        <v>0</v>
      </c>
      <c r="M1592" s="37"/>
      <c r="N1592" s="37">
        <f t="shared" si="125"/>
        <v>0</v>
      </c>
    </row>
    <row r="1593" spans="1:14" x14ac:dyDescent="0.3">
      <c r="A1593" s="105" t="s">
        <v>92</v>
      </c>
      <c r="B1593" s="106">
        <v>8</v>
      </c>
      <c r="C1593" s="106">
        <v>8</v>
      </c>
      <c r="D1593" s="44"/>
      <c r="E1593" s="44"/>
      <c r="F1593" s="30">
        <f t="shared" si="122"/>
        <v>0</v>
      </c>
      <c r="G1593" s="11"/>
      <c r="H1593" s="11"/>
      <c r="I1593" s="11"/>
      <c r="J1593" s="12">
        <f t="shared" si="123"/>
        <v>0</v>
      </c>
      <c r="K1593" s="31">
        <f t="shared" si="124"/>
        <v>2065</v>
      </c>
      <c r="L1593" s="37">
        <f t="shared" si="121"/>
        <v>0</v>
      </c>
      <c r="M1593" s="37"/>
      <c r="N1593" s="37">
        <f t="shared" si="125"/>
        <v>0</v>
      </c>
    </row>
    <row r="1594" spans="1:14" x14ac:dyDescent="0.3">
      <c r="A1594" s="105" t="s">
        <v>93</v>
      </c>
      <c r="B1594" s="106">
        <v>15</v>
      </c>
      <c r="C1594" s="106">
        <v>15</v>
      </c>
      <c r="D1594" s="44"/>
      <c r="E1594" s="44"/>
      <c r="F1594" s="30">
        <f t="shared" si="122"/>
        <v>0</v>
      </c>
      <c r="G1594" s="11"/>
      <c r="H1594" s="11"/>
      <c r="I1594" s="11"/>
      <c r="J1594" s="12">
        <f t="shared" si="123"/>
        <v>0</v>
      </c>
      <c r="K1594" s="31">
        <f t="shared" si="124"/>
        <v>990</v>
      </c>
      <c r="L1594" s="37">
        <f t="shared" si="121"/>
        <v>0</v>
      </c>
      <c r="M1594" s="37"/>
      <c r="N1594" s="37">
        <f t="shared" si="125"/>
        <v>0</v>
      </c>
    </row>
    <row r="1595" spans="1:14" x14ac:dyDescent="0.3">
      <c r="A1595" s="105" t="s">
        <v>94</v>
      </c>
      <c r="B1595" s="106">
        <v>15</v>
      </c>
      <c r="C1595" s="106">
        <v>15</v>
      </c>
      <c r="D1595" s="44"/>
      <c r="E1595" s="44"/>
      <c r="F1595" s="30">
        <f t="shared" si="122"/>
        <v>0</v>
      </c>
      <c r="G1595" s="11"/>
      <c r="H1595" s="11"/>
      <c r="I1595" s="11"/>
      <c r="J1595" s="12">
        <f t="shared" si="123"/>
        <v>0</v>
      </c>
      <c r="K1595" s="31">
        <f t="shared" si="124"/>
        <v>1025</v>
      </c>
      <c r="L1595" s="37">
        <f t="shared" si="121"/>
        <v>0</v>
      </c>
      <c r="M1595" s="37"/>
      <c r="N1595" s="37">
        <f t="shared" si="125"/>
        <v>0</v>
      </c>
    </row>
    <row r="1596" spans="1:14" x14ac:dyDescent="0.3">
      <c r="A1596" s="105" t="s">
        <v>95</v>
      </c>
      <c r="B1596" s="106">
        <v>10</v>
      </c>
      <c r="C1596" s="106">
        <v>10</v>
      </c>
      <c r="D1596" s="44"/>
      <c r="E1596" s="44"/>
      <c r="F1596" s="30">
        <f t="shared" si="122"/>
        <v>0</v>
      </c>
      <c r="G1596" s="11"/>
      <c r="H1596" s="11"/>
      <c r="I1596" s="11"/>
      <c r="J1596" s="12">
        <f t="shared" si="123"/>
        <v>0</v>
      </c>
      <c r="K1596" s="31">
        <f t="shared" si="124"/>
        <v>1620</v>
      </c>
      <c r="L1596" s="37">
        <f t="shared" si="121"/>
        <v>0</v>
      </c>
      <c r="M1596" s="37"/>
      <c r="N1596" s="37">
        <f t="shared" si="125"/>
        <v>0</v>
      </c>
    </row>
    <row r="1597" spans="1:14" x14ac:dyDescent="0.3">
      <c r="A1597" s="105" t="s">
        <v>96</v>
      </c>
      <c r="B1597" s="106">
        <v>8</v>
      </c>
      <c r="C1597" s="106">
        <v>8</v>
      </c>
      <c r="D1597" s="44"/>
      <c r="E1597" s="44"/>
      <c r="F1597" s="30">
        <f t="shared" si="122"/>
        <v>0</v>
      </c>
      <c r="G1597" s="11"/>
      <c r="H1597" s="11"/>
      <c r="I1597" s="11"/>
      <c r="J1597" s="12">
        <f t="shared" si="123"/>
        <v>0</v>
      </c>
      <c r="K1597" s="31">
        <f t="shared" si="124"/>
        <v>2130</v>
      </c>
      <c r="L1597" s="37">
        <f t="shared" si="121"/>
        <v>0</v>
      </c>
      <c r="M1597" s="37"/>
      <c r="N1597" s="37">
        <f t="shared" si="125"/>
        <v>0</v>
      </c>
    </row>
    <row r="1598" spans="1:14" x14ac:dyDescent="0.3">
      <c r="A1598" s="105" t="s">
        <v>97</v>
      </c>
      <c r="B1598" s="106">
        <v>15</v>
      </c>
      <c r="C1598" s="106">
        <v>15</v>
      </c>
      <c r="D1598" s="44"/>
      <c r="E1598" s="44"/>
      <c r="F1598" s="30">
        <f t="shared" si="122"/>
        <v>0</v>
      </c>
      <c r="G1598" s="11"/>
      <c r="H1598" s="11"/>
      <c r="I1598" s="11"/>
      <c r="J1598" s="12">
        <f t="shared" si="123"/>
        <v>0</v>
      </c>
      <c r="K1598" s="31">
        <f t="shared" si="124"/>
        <v>880</v>
      </c>
      <c r="L1598" s="37">
        <f t="shared" si="121"/>
        <v>0</v>
      </c>
      <c r="M1598" s="37"/>
      <c r="N1598" s="37">
        <f t="shared" si="125"/>
        <v>0</v>
      </c>
    </row>
    <row r="1599" spans="1:14" x14ac:dyDescent="0.3">
      <c r="A1599" s="105" t="s">
        <v>98</v>
      </c>
      <c r="B1599" s="106">
        <v>15</v>
      </c>
      <c r="C1599" s="106">
        <v>15</v>
      </c>
      <c r="D1599" s="44"/>
      <c r="E1599" s="44"/>
      <c r="F1599" s="30">
        <f t="shared" si="122"/>
        <v>0</v>
      </c>
      <c r="G1599" s="11"/>
      <c r="H1599" s="11"/>
      <c r="I1599" s="11"/>
      <c r="J1599" s="12">
        <f t="shared" si="123"/>
        <v>0</v>
      </c>
      <c r="K1599" s="31">
        <f t="shared" si="124"/>
        <v>915</v>
      </c>
      <c r="L1599" s="37">
        <f t="shared" si="121"/>
        <v>0</v>
      </c>
      <c r="M1599" s="37"/>
      <c r="N1599" s="37">
        <f t="shared" si="125"/>
        <v>0</v>
      </c>
    </row>
    <row r="1600" spans="1:14" x14ac:dyDescent="0.3">
      <c r="A1600" s="105" t="s">
        <v>99</v>
      </c>
      <c r="B1600" s="106">
        <v>3</v>
      </c>
      <c r="C1600" s="106">
        <v>3</v>
      </c>
      <c r="D1600" s="44"/>
      <c r="E1600" s="44"/>
      <c r="F1600" s="30">
        <f t="shared" si="122"/>
        <v>0</v>
      </c>
      <c r="G1600" s="11"/>
      <c r="H1600" s="11"/>
      <c r="I1600" s="11"/>
      <c r="J1600" s="12">
        <f t="shared" si="123"/>
        <v>0</v>
      </c>
      <c r="K1600" s="31">
        <f t="shared" si="124"/>
        <v>1970</v>
      </c>
      <c r="L1600" s="37">
        <f t="shared" si="121"/>
        <v>0</v>
      </c>
      <c r="M1600" s="37"/>
      <c r="N1600" s="37">
        <f t="shared" si="125"/>
        <v>0</v>
      </c>
    </row>
    <row r="1601" spans="1:14" x14ac:dyDescent="0.3">
      <c r="A1601" s="105" t="s">
        <v>100</v>
      </c>
      <c r="B1601" s="106">
        <v>3</v>
      </c>
      <c r="C1601" s="106">
        <v>3</v>
      </c>
      <c r="D1601" s="44"/>
      <c r="E1601" s="44"/>
      <c r="F1601" s="30">
        <f t="shared" si="122"/>
        <v>0</v>
      </c>
      <c r="G1601" s="11"/>
      <c r="H1601" s="11"/>
      <c r="I1601" s="11"/>
      <c r="J1601" s="12">
        <f t="shared" si="123"/>
        <v>0</v>
      </c>
      <c r="K1601" s="31">
        <f t="shared" si="124"/>
        <v>2035</v>
      </c>
      <c r="L1601" s="37">
        <f t="shared" si="121"/>
        <v>0</v>
      </c>
      <c r="M1601" s="37"/>
      <c r="N1601" s="37">
        <f t="shared" si="125"/>
        <v>0</v>
      </c>
    </row>
    <row r="1602" spans="1:14" x14ac:dyDescent="0.3">
      <c r="A1602" s="105" t="s">
        <v>101</v>
      </c>
      <c r="B1602" s="106">
        <v>8</v>
      </c>
      <c r="C1602" s="106">
        <v>8</v>
      </c>
      <c r="D1602" s="44"/>
      <c r="E1602" s="44"/>
      <c r="F1602" s="30">
        <f t="shared" si="122"/>
        <v>0</v>
      </c>
      <c r="G1602" s="11"/>
      <c r="H1602" s="11"/>
      <c r="I1602" s="11"/>
      <c r="J1602" s="12">
        <f t="shared" si="123"/>
        <v>0</v>
      </c>
      <c r="K1602" s="31">
        <f t="shared" si="124"/>
        <v>2120</v>
      </c>
      <c r="L1602" s="37">
        <f t="shared" si="121"/>
        <v>0</v>
      </c>
      <c r="M1602" s="37"/>
      <c r="N1602" s="37">
        <f t="shared" si="125"/>
        <v>0</v>
      </c>
    </row>
    <row r="1603" spans="1:14" x14ac:dyDescent="0.3">
      <c r="A1603" s="105" t="s">
        <v>102</v>
      </c>
      <c r="B1603" s="106">
        <v>10</v>
      </c>
      <c r="C1603" s="106">
        <v>10</v>
      </c>
      <c r="D1603" s="44"/>
      <c r="E1603" s="44"/>
      <c r="F1603" s="30">
        <f t="shared" si="122"/>
        <v>0</v>
      </c>
      <c r="G1603" s="11"/>
      <c r="H1603" s="11"/>
      <c r="I1603" s="11"/>
      <c r="J1603" s="12">
        <f t="shared" si="123"/>
        <v>0</v>
      </c>
      <c r="K1603" s="31">
        <f t="shared" si="124"/>
        <v>1980</v>
      </c>
      <c r="L1603" s="37">
        <f t="shared" si="121"/>
        <v>0</v>
      </c>
      <c r="M1603" s="37"/>
      <c r="N1603" s="37">
        <f t="shared" si="125"/>
        <v>0</v>
      </c>
    </row>
    <row r="1604" spans="1:14" x14ac:dyDescent="0.3">
      <c r="A1604" s="105" t="s">
        <v>103</v>
      </c>
      <c r="B1604" s="106">
        <v>12</v>
      </c>
      <c r="C1604" s="106">
        <v>12</v>
      </c>
      <c r="D1604" s="44"/>
      <c r="E1604" s="44"/>
      <c r="F1604" s="30">
        <f t="shared" si="122"/>
        <v>0</v>
      </c>
      <c r="G1604" s="11"/>
      <c r="H1604" s="11"/>
      <c r="I1604" s="11"/>
      <c r="J1604" s="12">
        <f t="shared" si="123"/>
        <v>0</v>
      </c>
      <c r="K1604" s="31">
        <f t="shared" si="124"/>
        <v>875</v>
      </c>
      <c r="L1604" s="37">
        <f t="shared" si="121"/>
        <v>0</v>
      </c>
      <c r="M1604" s="37"/>
      <c r="N1604" s="37">
        <f t="shared" si="125"/>
        <v>0</v>
      </c>
    </row>
    <row r="1605" spans="1:14" ht="19.5" thickBot="1" x14ac:dyDescent="0.35">
      <c r="A1605" s="105" t="s">
        <v>104</v>
      </c>
      <c r="B1605" s="106">
        <v>3</v>
      </c>
      <c r="C1605" s="106">
        <v>3</v>
      </c>
      <c r="D1605" s="44"/>
      <c r="E1605" s="44"/>
      <c r="F1605" s="30">
        <f t="shared" si="122"/>
        <v>0</v>
      </c>
      <c r="G1605" s="11"/>
      <c r="H1605" s="11"/>
      <c r="I1605" s="11"/>
      <c r="J1605" s="12">
        <f t="shared" si="123"/>
        <v>0</v>
      </c>
      <c r="K1605" s="31">
        <f t="shared" si="124"/>
        <v>2145</v>
      </c>
      <c r="L1605" s="37">
        <f t="shared" si="121"/>
        <v>0</v>
      </c>
      <c r="M1605" s="37"/>
      <c r="N1605" s="37">
        <f t="shared" si="125"/>
        <v>0</v>
      </c>
    </row>
    <row r="1606" spans="1:14" ht="19.5" thickBot="1" x14ac:dyDescent="0.35">
      <c r="A1606" s="56" t="s">
        <v>105</v>
      </c>
      <c r="B1606" s="57" t="s">
        <v>74</v>
      </c>
      <c r="C1606" s="58">
        <v>150</v>
      </c>
      <c r="D1606" s="44"/>
      <c r="E1606" s="44"/>
      <c r="F1606" s="30">
        <f t="shared" si="122"/>
        <v>0</v>
      </c>
      <c r="G1606" s="11"/>
      <c r="H1606" s="11"/>
      <c r="I1606" s="11"/>
      <c r="J1606" s="12">
        <f t="shared" si="123"/>
        <v>0</v>
      </c>
      <c r="K1606" s="31">
        <f t="shared" si="124"/>
        <v>21.06</v>
      </c>
      <c r="L1606" s="37">
        <f t="shared" si="121"/>
        <v>0</v>
      </c>
      <c r="M1606" s="37"/>
      <c r="N1606" s="37">
        <f t="shared" si="125"/>
        <v>0</v>
      </c>
    </row>
    <row r="1607" spans="1:14" x14ac:dyDescent="0.3">
      <c r="A1607" s="107"/>
      <c r="B1607" s="108"/>
      <c r="C1607" s="108"/>
      <c r="D1607" s="11"/>
      <c r="E1607" s="11"/>
      <c r="F1607" s="30" t="e">
        <f t="shared" si="122"/>
        <v>#DIV/0!</v>
      </c>
      <c r="G1607" s="11"/>
      <c r="H1607" s="11"/>
      <c r="I1607" s="11"/>
      <c r="J1607" s="12">
        <f t="shared" si="123"/>
        <v>0</v>
      </c>
      <c r="K1607" s="31">
        <f t="shared" si="124"/>
        <v>116.5</v>
      </c>
      <c r="L1607" s="37">
        <f t="shared" si="121"/>
        <v>0</v>
      </c>
      <c r="M1607" s="37"/>
      <c r="N1607" s="37">
        <f t="shared" si="125"/>
        <v>0</v>
      </c>
    </row>
    <row r="1608" spans="1:14" x14ac:dyDescent="0.3">
      <c r="A1608" s="107"/>
      <c r="B1608" s="108"/>
      <c r="C1608" s="108"/>
      <c r="D1608" s="11"/>
      <c r="E1608" s="11"/>
      <c r="F1608" s="30" t="e">
        <f t="shared" si="122"/>
        <v>#DIV/0!</v>
      </c>
      <c r="G1608" s="11"/>
      <c r="H1608" s="11"/>
      <c r="I1608" s="11"/>
      <c r="J1608" s="12">
        <f t="shared" si="123"/>
        <v>0</v>
      </c>
      <c r="K1608" s="31">
        <f t="shared" si="124"/>
        <v>0</v>
      </c>
      <c r="L1608" s="37">
        <f t="shared" si="121"/>
        <v>0</v>
      </c>
      <c r="M1608" s="37"/>
      <c r="N1608" s="37">
        <f t="shared" si="125"/>
        <v>0</v>
      </c>
    </row>
    <row r="1609" spans="1:14" x14ac:dyDescent="0.3">
      <c r="A1609" s="107"/>
      <c r="B1609" s="108"/>
      <c r="C1609" s="108"/>
      <c r="D1609" s="11"/>
      <c r="E1609" s="11"/>
      <c r="F1609" s="30" t="e">
        <f t="shared" si="122"/>
        <v>#DIV/0!</v>
      </c>
      <c r="G1609" s="11"/>
      <c r="H1609" s="11"/>
      <c r="I1609" s="11"/>
      <c r="J1609" s="12">
        <f t="shared" si="123"/>
        <v>0</v>
      </c>
      <c r="K1609" s="31">
        <f t="shared" si="124"/>
        <v>23</v>
      </c>
      <c r="L1609" s="37">
        <f t="shared" si="121"/>
        <v>0</v>
      </c>
      <c r="M1609" s="37"/>
      <c r="N1609" s="37">
        <f t="shared" si="125"/>
        <v>0</v>
      </c>
    </row>
    <row r="1610" spans="1:14" x14ac:dyDescent="0.3">
      <c r="A1610" s="107"/>
      <c r="B1610" s="108"/>
      <c r="C1610" s="108"/>
      <c r="D1610" s="11"/>
      <c r="E1610" s="11"/>
      <c r="F1610" s="30" t="e">
        <f t="shared" si="122"/>
        <v>#DIV/0!</v>
      </c>
      <c r="G1610" s="11"/>
      <c r="H1610" s="11"/>
      <c r="I1610" s="11"/>
      <c r="J1610" s="12">
        <f t="shared" si="123"/>
        <v>0</v>
      </c>
      <c r="K1610" s="31">
        <f t="shared" si="124"/>
        <v>0</v>
      </c>
      <c r="L1610" s="37">
        <f t="shared" si="121"/>
        <v>0</v>
      </c>
      <c r="M1610" s="37"/>
      <c r="N1610" s="37">
        <f t="shared" si="125"/>
        <v>0</v>
      </c>
    </row>
    <row r="1611" spans="1:14" x14ac:dyDescent="0.3">
      <c r="A1611" s="11"/>
      <c r="B1611" s="10"/>
      <c r="C1611" s="10"/>
      <c r="D1611" s="11"/>
      <c r="E1611" s="11"/>
      <c r="F1611" s="30" t="e">
        <f t="shared" si="122"/>
        <v>#DIV/0!</v>
      </c>
      <c r="G1611" s="11"/>
      <c r="H1611" s="11"/>
      <c r="I1611" s="11"/>
      <c r="J1611" s="12">
        <f t="shared" si="123"/>
        <v>0</v>
      </c>
      <c r="K1611" s="31">
        <f t="shared" si="124"/>
        <v>0</v>
      </c>
      <c r="L1611" s="37">
        <f t="shared" si="121"/>
        <v>0</v>
      </c>
      <c r="M1611" s="37"/>
      <c r="N1611" s="37">
        <f t="shared" si="125"/>
        <v>0</v>
      </c>
    </row>
    <row r="1612" spans="1:14" x14ac:dyDescent="0.3">
      <c r="A1612" s="11"/>
      <c r="B1612" s="10"/>
      <c r="C1612" s="10"/>
      <c r="D1612" s="11"/>
      <c r="E1612" s="11"/>
      <c r="F1612" s="30" t="e">
        <f t="shared" si="122"/>
        <v>#DIV/0!</v>
      </c>
      <c r="G1612" s="11"/>
      <c r="H1612" s="11"/>
      <c r="I1612" s="11"/>
      <c r="J1612" s="12">
        <f t="shared" si="123"/>
        <v>0</v>
      </c>
      <c r="K1612" s="31">
        <f t="shared" si="124"/>
        <v>0</v>
      </c>
      <c r="L1612" s="37">
        <f t="shared" si="121"/>
        <v>0</v>
      </c>
      <c r="M1612" s="37"/>
      <c r="N1612" s="37">
        <f t="shared" si="125"/>
        <v>0</v>
      </c>
    </row>
    <row r="1613" spans="1:14" x14ac:dyDescent="0.3">
      <c r="A1613" s="11"/>
      <c r="B1613" s="10"/>
      <c r="C1613" s="10"/>
      <c r="D1613" s="11"/>
      <c r="E1613" s="11"/>
      <c r="F1613" s="30" t="e">
        <f t="shared" si="122"/>
        <v>#DIV/0!</v>
      </c>
      <c r="G1613" s="11"/>
      <c r="H1613" s="11"/>
      <c r="I1613" s="11"/>
      <c r="J1613" s="12">
        <f t="shared" si="123"/>
        <v>0</v>
      </c>
      <c r="K1613" s="31">
        <f t="shared" si="124"/>
        <v>0</v>
      </c>
      <c r="L1613" s="37">
        <f t="shared" si="121"/>
        <v>0</v>
      </c>
      <c r="M1613" s="37"/>
      <c r="N1613" s="37">
        <f t="shared" si="125"/>
        <v>0</v>
      </c>
    </row>
    <row r="1614" spans="1:14" x14ac:dyDescent="0.3">
      <c r="A1614" s="11" t="s">
        <v>33</v>
      </c>
      <c r="B1614" s="11"/>
      <c r="C1614" s="13"/>
      <c r="D1614" s="111">
        <f t="shared" ref="D1614:J1614" si="126">SUM(D1552:D1613)</f>
        <v>0</v>
      </c>
      <c r="E1614" s="111">
        <f t="shared" si="126"/>
        <v>0</v>
      </c>
      <c r="F1614" s="111" t="e">
        <f t="shared" si="126"/>
        <v>#DIV/0!</v>
      </c>
      <c r="G1614" s="111">
        <f t="shared" si="126"/>
        <v>0</v>
      </c>
      <c r="H1614" s="111">
        <f t="shared" si="126"/>
        <v>0</v>
      </c>
      <c r="I1614" s="111">
        <f t="shared" si="126"/>
        <v>0</v>
      </c>
      <c r="J1614" s="12">
        <f t="shared" si="126"/>
        <v>0</v>
      </c>
      <c r="K1614" s="111"/>
      <c r="L1614" s="111">
        <f>SUM(L1552:L1613)</f>
        <v>0</v>
      </c>
      <c r="M1614" s="111">
        <f>SUM(M1552:M1613)</f>
        <v>0</v>
      </c>
      <c r="N1614" s="111">
        <f>SUM(N1552:N1613)</f>
        <v>0</v>
      </c>
    </row>
    <row r="1615" spans="1:14" x14ac:dyDescent="0.3">
      <c r="A1615" s="113"/>
      <c r="B1615" s="114"/>
      <c r="C1615" s="115"/>
      <c r="D1615" s="116"/>
      <c r="E1615" s="116"/>
      <c r="F1615" s="7" t="s">
        <v>106</v>
      </c>
      <c r="G1615" s="7" t="s">
        <v>123</v>
      </c>
      <c r="H1615" s="7" t="s">
        <v>124</v>
      </c>
      <c r="I1615" s="7" t="s">
        <v>125</v>
      </c>
      <c r="J1615" s="7" t="s">
        <v>126</v>
      </c>
      <c r="K1615" s="117"/>
      <c r="L1615" s="117"/>
      <c r="M1615" s="7" t="s">
        <v>107</v>
      </c>
      <c r="N1615" s="118"/>
    </row>
    <row r="1616" spans="1:14" ht="31.5" x14ac:dyDescent="0.5">
      <c r="A1616" s="113"/>
      <c r="B1616" s="114"/>
      <c r="C1616" s="115"/>
      <c r="D1616" s="116"/>
      <c r="E1616" s="116"/>
      <c r="F1616" s="121"/>
      <c r="G1616" s="121"/>
      <c r="H1616" s="121"/>
      <c r="I1616" s="121"/>
      <c r="J1616" s="121"/>
      <c r="K1616" s="122"/>
      <c r="L1616" s="121">
        <f>+F1616-G1616-H1616-I1616-J1616</f>
        <v>0</v>
      </c>
      <c r="M1616" s="123"/>
      <c r="N1616" s="124"/>
    </row>
    <row r="1617" spans="1:14" x14ac:dyDescent="0.3">
      <c r="A1617" s="177" t="s">
        <v>109</v>
      </c>
      <c r="B1617" s="178"/>
      <c r="C1617" s="178"/>
      <c r="D1617" s="178"/>
      <c r="E1617" s="178"/>
      <c r="F1617" s="178"/>
      <c r="G1617" s="178"/>
      <c r="H1617" s="178"/>
      <c r="I1617" s="178"/>
      <c r="J1617" s="179"/>
      <c r="K1617" s="125"/>
      <c r="L1617" s="12"/>
      <c r="M1617" s="126"/>
      <c r="N1617" s="127"/>
    </row>
    <row r="1618" spans="1:14" x14ac:dyDescent="0.3">
      <c r="A1618" s="180" t="s">
        <v>110</v>
      </c>
      <c r="B1618" s="181"/>
      <c r="C1618" s="181"/>
      <c r="D1618" s="181"/>
      <c r="E1618" s="181"/>
      <c r="F1618" s="181"/>
      <c r="G1618" s="181"/>
      <c r="H1618" s="181"/>
      <c r="I1618" s="181"/>
      <c r="J1618" s="182"/>
      <c r="K1618" s="129"/>
      <c r="L1618" s="12"/>
      <c r="M1618" s="126"/>
      <c r="N1618" s="127"/>
    </row>
    <row r="1619" spans="1:14" x14ac:dyDescent="0.3">
      <c r="A1619" s="160" t="s">
        <v>111</v>
      </c>
      <c r="B1619" s="161"/>
      <c r="C1619" s="161"/>
      <c r="D1619" s="161"/>
      <c r="E1619" s="161"/>
      <c r="F1619" s="161"/>
      <c r="G1619" s="161"/>
      <c r="H1619" s="161"/>
      <c r="I1619" s="161"/>
      <c r="J1619" s="162"/>
      <c r="K1619" s="130"/>
      <c r="L1619" s="12"/>
      <c r="M1619" s="131" t="e">
        <f>+L1619/L1614%</f>
        <v>#DIV/0!</v>
      </c>
      <c r="N1619" s="127"/>
    </row>
    <row r="1620" spans="1:14" x14ac:dyDescent="0.3">
      <c r="A1620" s="163" t="s">
        <v>112</v>
      </c>
      <c r="B1620" s="164"/>
      <c r="C1620" s="164"/>
      <c r="D1620" s="164"/>
      <c r="E1620" s="164"/>
      <c r="F1620" s="164"/>
      <c r="G1620" s="164"/>
      <c r="H1620" s="164"/>
      <c r="I1620" s="164"/>
      <c r="J1620" s="165"/>
      <c r="K1620" s="132"/>
      <c r="L1620" s="12">
        <f>+E1636</f>
        <v>0</v>
      </c>
      <c r="M1620" s="126"/>
      <c r="N1620" s="127"/>
    </row>
    <row r="1621" spans="1:14" x14ac:dyDescent="0.3">
      <c r="A1621" s="166" t="s">
        <v>113</v>
      </c>
      <c r="B1621" s="167"/>
      <c r="C1621" s="167"/>
      <c r="D1621" s="167"/>
      <c r="E1621" s="167"/>
      <c r="F1621" s="167"/>
      <c r="G1621" s="167"/>
      <c r="H1621" s="167"/>
      <c r="I1621" s="167"/>
      <c r="J1621" s="168"/>
      <c r="K1621" s="134"/>
      <c r="L1621" s="12">
        <f>+M1636</f>
        <v>0</v>
      </c>
      <c r="M1621" s="126"/>
      <c r="N1621" s="127"/>
    </row>
    <row r="1622" spans="1:14" x14ac:dyDescent="0.3">
      <c r="A1622" s="169"/>
      <c r="B1622" s="170"/>
      <c r="C1622" s="170"/>
      <c r="D1622" s="170"/>
      <c r="E1622" s="170"/>
      <c r="F1622" s="170"/>
      <c r="G1622" s="170"/>
      <c r="H1622" s="170"/>
      <c r="I1622" s="170"/>
      <c r="J1622" s="171"/>
      <c r="K1622" s="128"/>
      <c r="L1622" s="126"/>
      <c r="M1622" s="126"/>
      <c r="N1622" s="127"/>
    </row>
    <row r="1623" spans="1:14" x14ac:dyDescent="0.3">
      <c r="A1623" s="169"/>
      <c r="B1623" s="170"/>
      <c r="C1623" s="170"/>
      <c r="D1623" s="170"/>
      <c r="E1623" s="170"/>
      <c r="F1623" s="170"/>
      <c r="G1623" s="170"/>
      <c r="H1623" s="170"/>
      <c r="I1623" s="170"/>
      <c r="J1623" s="171"/>
      <c r="K1623" s="128"/>
      <c r="L1623" s="126"/>
      <c r="M1623" s="126"/>
      <c r="N1623" s="127"/>
    </row>
    <row r="1624" spans="1:14" x14ac:dyDescent="0.3">
      <c r="A1624" s="169" t="s">
        <v>114</v>
      </c>
      <c r="B1624" s="170"/>
      <c r="C1624" s="170"/>
      <c r="D1624" s="170"/>
      <c r="E1624" s="170"/>
      <c r="F1624" s="170"/>
      <c r="G1624" s="170"/>
      <c r="H1624" s="170"/>
      <c r="I1624" s="170"/>
      <c r="J1624" s="171"/>
      <c r="K1624" s="136"/>
      <c r="L1624" s="111">
        <f>+L1614-L1617-L1618-L1619-L1620+L1621-L1622-L1623</f>
        <v>0</v>
      </c>
      <c r="M1624" s="126"/>
      <c r="N1624" s="127"/>
    </row>
    <row r="1625" spans="1:14" ht="19.5" thickBot="1" x14ac:dyDescent="0.35">
      <c r="M1625" s="138">
        <f>+L1625-L1624</f>
        <v>0</v>
      </c>
    </row>
    <row r="1626" spans="1:14" ht="19.5" thickBot="1" x14ac:dyDescent="0.35">
      <c r="A1626" s="157" t="s">
        <v>115</v>
      </c>
      <c r="B1626" s="158"/>
      <c r="C1626" s="158"/>
      <c r="D1626" s="158"/>
      <c r="E1626" s="158"/>
      <c r="F1626" s="159"/>
      <c r="G1626" s="127"/>
      <c r="H1626" s="157" t="s">
        <v>116</v>
      </c>
      <c r="I1626" s="158"/>
      <c r="J1626" s="159"/>
      <c r="K1626" s="157" t="s">
        <v>117</v>
      </c>
      <c r="L1626" s="158"/>
      <c r="M1626" s="159"/>
      <c r="N1626" s="139"/>
    </row>
    <row r="1627" spans="1:14" ht="19.5" thickBot="1" x14ac:dyDescent="0.35">
      <c r="A1627" s="140" t="s">
        <v>118</v>
      </c>
      <c r="B1627" s="157" t="s">
        <v>119</v>
      </c>
      <c r="C1627" s="159"/>
      <c r="D1627" s="140" t="s">
        <v>120</v>
      </c>
      <c r="E1627" s="157" t="s">
        <v>22</v>
      </c>
      <c r="F1627" s="159"/>
      <c r="G1627" s="127"/>
      <c r="H1627" s="157" t="s">
        <v>119</v>
      </c>
      <c r="I1627" s="159"/>
      <c r="J1627" s="140" t="s">
        <v>22</v>
      </c>
      <c r="K1627" s="157" t="s">
        <v>119</v>
      </c>
      <c r="L1627" s="159"/>
      <c r="M1627" s="140" t="s">
        <v>22</v>
      </c>
      <c r="N1627" s="139"/>
    </row>
    <row r="1628" spans="1:14" ht="19.5" thickBot="1" x14ac:dyDescent="0.35">
      <c r="A1628" s="141"/>
      <c r="B1628" s="153"/>
      <c r="C1628" s="154"/>
      <c r="D1628" s="141"/>
      <c r="E1628" s="155"/>
      <c r="F1628" s="156"/>
      <c r="G1628" s="127"/>
      <c r="H1628" s="153"/>
      <c r="I1628" s="154"/>
      <c r="J1628" s="142"/>
      <c r="K1628" s="153"/>
      <c r="L1628" s="154"/>
      <c r="M1628" s="143"/>
      <c r="N1628" s="144"/>
    </row>
    <row r="1629" spans="1:14" ht="19.5" thickBot="1" x14ac:dyDescent="0.35">
      <c r="A1629" s="141"/>
      <c r="B1629" s="153"/>
      <c r="C1629" s="154"/>
      <c r="D1629" s="141"/>
      <c r="E1629" s="155"/>
      <c r="F1629" s="156"/>
      <c r="G1629" s="127"/>
      <c r="H1629" s="153"/>
      <c r="I1629" s="154"/>
      <c r="J1629" s="142"/>
      <c r="K1629" s="153"/>
      <c r="L1629" s="154"/>
      <c r="M1629" s="143"/>
      <c r="N1629" s="144"/>
    </row>
    <row r="1630" spans="1:14" ht="19.5" thickBot="1" x14ac:dyDescent="0.35">
      <c r="A1630" s="141"/>
      <c r="B1630" s="153"/>
      <c r="C1630" s="154"/>
      <c r="D1630" s="141"/>
      <c r="E1630" s="155"/>
      <c r="F1630" s="156"/>
      <c r="G1630" s="127"/>
      <c r="H1630" s="153"/>
      <c r="I1630" s="154"/>
      <c r="J1630" s="142"/>
      <c r="K1630" s="153"/>
      <c r="L1630" s="154"/>
      <c r="M1630" s="143"/>
      <c r="N1630" s="144"/>
    </row>
    <row r="1631" spans="1:14" ht="19.5" thickBot="1" x14ac:dyDescent="0.35">
      <c r="A1631" s="141"/>
      <c r="B1631" s="153"/>
      <c r="C1631" s="154"/>
      <c r="D1631" s="141"/>
      <c r="E1631" s="155"/>
      <c r="F1631" s="156"/>
      <c r="G1631" s="127"/>
      <c r="H1631" s="153"/>
      <c r="I1631" s="154"/>
      <c r="J1631" s="142"/>
      <c r="K1631" s="153"/>
      <c r="L1631" s="154"/>
      <c r="M1631" s="143"/>
      <c r="N1631" s="144"/>
    </row>
    <row r="1632" spans="1:14" ht="19.5" thickBot="1" x14ac:dyDescent="0.35">
      <c r="A1632" s="141"/>
      <c r="B1632" s="153"/>
      <c r="C1632" s="154"/>
      <c r="D1632" s="141"/>
      <c r="E1632" s="155"/>
      <c r="F1632" s="156"/>
      <c r="G1632" s="127"/>
      <c r="H1632" s="153"/>
      <c r="I1632" s="154"/>
      <c r="J1632" s="142"/>
      <c r="K1632" s="153"/>
      <c r="L1632" s="154"/>
      <c r="M1632" s="143"/>
      <c r="N1632" s="144"/>
    </row>
    <row r="1633" spans="1:14" ht="19.5" thickBot="1" x14ac:dyDescent="0.35">
      <c r="A1633" s="141"/>
      <c r="B1633" s="153"/>
      <c r="C1633" s="154"/>
      <c r="D1633" s="141"/>
      <c r="E1633" s="155"/>
      <c r="F1633" s="156"/>
      <c r="G1633" s="127"/>
      <c r="H1633" s="153"/>
      <c r="I1633" s="154"/>
      <c r="J1633" s="142"/>
      <c r="K1633" s="153"/>
      <c r="L1633" s="154"/>
      <c r="M1633" s="143"/>
      <c r="N1633" s="144"/>
    </row>
    <row r="1634" spans="1:14" ht="19.5" thickBot="1" x14ac:dyDescent="0.35">
      <c r="A1634" s="141"/>
      <c r="B1634" s="153"/>
      <c r="C1634" s="154"/>
      <c r="D1634" s="141"/>
      <c r="E1634" s="155"/>
      <c r="F1634" s="156"/>
      <c r="G1634" s="127"/>
      <c r="H1634" s="153"/>
      <c r="I1634" s="154"/>
      <c r="J1634" s="142"/>
      <c r="K1634" s="153"/>
      <c r="L1634" s="154"/>
      <c r="M1634" s="143"/>
      <c r="N1634" s="144"/>
    </row>
    <row r="1635" spans="1:14" ht="19.5" thickBot="1" x14ac:dyDescent="0.35">
      <c r="A1635" s="141"/>
      <c r="B1635" s="153"/>
      <c r="C1635" s="154"/>
      <c r="D1635" s="141"/>
      <c r="E1635" s="155"/>
      <c r="F1635" s="156"/>
      <c r="G1635" s="127"/>
      <c r="H1635" s="153"/>
      <c r="I1635" s="154"/>
      <c r="J1635" s="142"/>
      <c r="K1635" s="153"/>
      <c r="L1635" s="154"/>
      <c r="M1635" s="143"/>
      <c r="N1635" s="144"/>
    </row>
    <row r="1636" spans="1:14" ht="19.5" thickBot="1" x14ac:dyDescent="0.35">
      <c r="A1636" s="141" t="s">
        <v>121</v>
      </c>
      <c r="B1636" s="153"/>
      <c r="C1636" s="154"/>
      <c r="D1636" s="141"/>
      <c r="E1636" s="155">
        <f>SUM(E1628:F1635)</f>
        <v>0</v>
      </c>
      <c r="F1636" s="156"/>
      <c r="G1636" s="127"/>
      <c r="H1636" s="153" t="s">
        <v>121</v>
      </c>
      <c r="I1636" s="154"/>
      <c r="J1636" s="140">
        <f>SUM(J1628:J1635)</f>
        <v>0</v>
      </c>
      <c r="K1636" s="153" t="s">
        <v>121</v>
      </c>
      <c r="L1636" s="154"/>
      <c r="M1636" s="145">
        <f>SUM(M1628:M1635)</f>
        <v>0</v>
      </c>
      <c r="N1636" s="139"/>
    </row>
    <row r="1639" spans="1:14" x14ac:dyDescent="0.3">
      <c r="A1639" s="172" t="s">
        <v>0</v>
      </c>
      <c r="B1639" s="172"/>
      <c r="C1639" s="172"/>
      <c r="D1639" s="172"/>
      <c r="E1639" s="172"/>
      <c r="F1639" s="172"/>
      <c r="G1639" s="172"/>
      <c r="H1639" s="172"/>
      <c r="I1639" s="172"/>
      <c r="J1639" s="172"/>
      <c r="K1639" s="172"/>
      <c r="L1639" s="172"/>
      <c r="M1639" s="1"/>
      <c r="N1639" s="2"/>
    </row>
    <row r="1640" spans="1:14" x14ac:dyDescent="0.3">
      <c r="A1640" s="1" t="s">
        <v>1</v>
      </c>
      <c r="B1640" s="2" t="s">
        <v>143</v>
      </c>
      <c r="J1640" s="1" t="s">
        <v>3</v>
      </c>
      <c r="K1640" s="173">
        <f>+K1549</f>
        <v>0</v>
      </c>
      <c r="L1640" s="173"/>
      <c r="M1640" s="173"/>
      <c r="N1640" s="6"/>
    </row>
    <row r="1641" spans="1:14" x14ac:dyDescent="0.3">
      <c r="A1641" s="174"/>
      <c r="B1641" s="175"/>
      <c r="C1641" s="176"/>
      <c r="D1641" s="169" t="s">
        <v>6</v>
      </c>
      <c r="E1641" s="170"/>
      <c r="F1641" s="171"/>
      <c r="G1641" s="7" t="s">
        <v>7</v>
      </c>
      <c r="H1641" s="7" t="s">
        <v>7</v>
      </c>
      <c r="I1641" s="7" t="s">
        <v>8</v>
      </c>
      <c r="J1641" s="8" t="s">
        <v>9</v>
      </c>
      <c r="K1641" s="7" t="s">
        <v>10</v>
      </c>
      <c r="L1641" s="9"/>
      <c r="M1641" s="7" t="s">
        <v>11</v>
      </c>
      <c r="N1641" s="7" t="s">
        <v>12</v>
      </c>
    </row>
    <row r="1642" spans="1:14" x14ac:dyDescent="0.3">
      <c r="A1642" s="12" t="s">
        <v>16</v>
      </c>
      <c r="B1642" s="7" t="s">
        <v>17</v>
      </c>
      <c r="C1642" s="13" t="s">
        <v>18</v>
      </c>
      <c r="D1642" s="7">
        <v>1</v>
      </c>
      <c r="E1642" s="7">
        <v>2</v>
      </c>
      <c r="F1642" s="14" t="s">
        <v>19</v>
      </c>
      <c r="G1642" s="7" t="s">
        <v>20</v>
      </c>
      <c r="H1642" s="7" t="s">
        <v>20</v>
      </c>
      <c r="I1642" s="7"/>
      <c r="J1642" s="7" t="s">
        <v>20</v>
      </c>
      <c r="K1642" s="7" t="s">
        <v>21</v>
      </c>
      <c r="L1642" s="7" t="s">
        <v>22</v>
      </c>
      <c r="M1642" s="7" t="s">
        <v>23</v>
      </c>
      <c r="N1642" s="7" t="s">
        <v>22</v>
      </c>
    </row>
    <row r="1643" spans="1:14" x14ac:dyDescent="0.3">
      <c r="A1643" s="16" t="s">
        <v>35</v>
      </c>
      <c r="B1643" s="17" t="s">
        <v>36</v>
      </c>
      <c r="C1643" s="17">
        <v>72</v>
      </c>
      <c r="D1643" s="29"/>
      <c r="E1643" s="29"/>
      <c r="F1643" s="30">
        <f>+(E1643+D1643)/C1643</f>
        <v>0</v>
      </c>
      <c r="G1643" s="32"/>
      <c r="H1643" s="32"/>
      <c r="I1643" s="32"/>
      <c r="J1643" s="34">
        <f>+D1643+E1643-G1643-H1643-I1643</f>
        <v>0</v>
      </c>
      <c r="K1643" s="31">
        <f>+K1552</f>
        <v>381.13</v>
      </c>
      <c r="L1643" s="24">
        <f t="shared" ref="L1643:L1704" si="127">+J1643*K1643</f>
        <v>0</v>
      </c>
      <c r="M1643" s="24"/>
      <c r="N1643" s="24">
        <f>+K1643*I1643</f>
        <v>0</v>
      </c>
    </row>
    <row r="1644" spans="1:14" x14ac:dyDescent="0.3">
      <c r="A1644" s="16" t="s">
        <v>37</v>
      </c>
      <c r="B1644" s="17" t="s">
        <v>38</v>
      </c>
      <c r="C1644" s="17">
        <v>36</v>
      </c>
      <c r="D1644" s="29"/>
      <c r="E1644" s="29"/>
      <c r="F1644" s="30">
        <f t="shared" ref="F1644:F1704" si="128">+(E1644+D1644)/C1644</f>
        <v>0</v>
      </c>
      <c r="G1644" s="32"/>
      <c r="H1644" s="32"/>
      <c r="I1644" s="32"/>
      <c r="J1644" s="34">
        <f t="shared" ref="J1644:J1704" si="129">+D1644+E1644-G1644-H1644-I1644</f>
        <v>0</v>
      </c>
      <c r="K1644" s="31">
        <f t="shared" ref="K1644:K1704" si="130">+K1553</f>
        <v>741.2</v>
      </c>
      <c r="L1644" s="24">
        <f t="shared" si="127"/>
        <v>0</v>
      </c>
      <c r="M1644" s="24"/>
      <c r="N1644" s="24">
        <f t="shared" ref="N1644:N1704" si="131">+K1644*I1644</f>
        <v>0</v>
      </c>
    </row>
    <row r="1645" spans="1:14" x14ac:dyDescent="0.3">
      <c r="A1645" s="16" t="s">
        <v>39</v>
      </c>
      <c r="B1645" s="17" t="s">
        <v>40</v>
      </c>
      <c r="C1645" s="17">
        <v>18</v>
      </c>
      <c r="D1645" s="29"/>
      <c r="E1645" s="29"/>
      <c r="F1645" s="30">
        <f t="shared" si="128"/>
        <v>0</v>
      </c>
      <c r="G1645" s="32"/>
      <c r="H1645" s="32"/>
      <c r="I1645" s="32"/>
      <c r="J1645" s="12">
        <f t="shared" si="129"/>
        <v>0</v>
      </c>
      <c r="K1645" s="31">
        <f t="shared" si="130"/>
        <v>1263.5999999999999</v>
      </c>
      <c r="L1645" s="37">
        <f t="shared" si="127"/>
        <v>0</v>
      </c>
      <c r="M1645" s="37"/>
      <c r="N1645" s="37">
        <f t="shared" si="131"/>
        <v>0</v>
      </c>
    </row>
    <row r="1646" spans="1:14" x14ac:dyDescent="0.3">
      <c r="A1646" s="16" t="s">
        <v>41</v>
      </c>
      <c r="B1646" s="17" t="s">
        <v>42</v>
      </c>
      <c r="C1646" s="17">
        <v>10</v>
      </c>
      <c r="D1646" s="29"/>
      <c r="E1646" s="29"/>
      <c r="F1646" s="30">
        <f t="shared" si="128"/>
        <v>0</v>
      </c>
      <c r="G1646" s="32"/>
      <c r="H1646" s="32"/>
      <c r="I1646" s="32"/>
      <c r="J1646" s="34">
        <f t="shared" si="129"/>
        <v>0</v>
      </c>
      <c r="K1646" s="31">
        <f t="shared" si="130"/>
        <v>2059.1999999999998</v>
      </c>
      <c r="L1646" s="24">
        <f t="shared" si="127"/>
        <v>0</v>
      </c>
      <c r="M1646" s="24"/>
      <c r="N1646" s="24">
        <f t="shared" si="131"/>
        <v>0</v>
      </c>
    </row>
    <row r="1647" spans="1:14" x14ac:dyDescent="0.3">
      <c r="A1647" s="16" t="s">
        <v>43</v>
      </c>
      <c r="B1647" s="17" t="s">
        <v>36</v>
      </c>
      <c r="C1647" s="17">
        <v>72</v>
      </c>
      <c r="D1647" s="29"/>
      <c r="E1647" s="29"/>
      <c r="F1647" s="30">
        <f t="shared" si="128"/>
        <v>0</v>
      </c>
      <c r="G1647" s="32"/>
      <c r="H1647" s="32"/>
      <c r="I1647" s="32"/>
      <c r="J1647" s="34">
        <f t="shared" si="129"/>
        <v>0</v>
      </c>
      <c r="K1647" s="31">
        <f t="shared" si="130"/>
        <v>409.5</v>
      </c>
      <c r="L1647" s="24">
        <f t="shared" si="127"/>
        <v>0</v>
      </c>
      <c r="M1647" s="24"/>
      <c r="N1647" s="24">
        <f t="shared" si="131"/>
        <v>0</v>
      </c>
    </row>
    <row r="1648" spans="1:14" x14ac:dyDescent="0.3">
      <c r="A1648" s="16" t="s">
        <v>44</v>
      </c>
      <c r="B1648" s="17" t="s">
        <v>38</v>
      </c>
      <c r="C1648" s="17">
        <v>36</v>
      </c>
      <c r="D1648" s="29"/>
      <c r="E1648" s="29"/>
      <c r="F1648" s="30">
        <f t="shared" si="128"/>
        <v>0</v>
      </c>
      <c r="G1648" s="32"/>
      <c r="H1648" s="32"/>
      <c r="I1648" s="32"/>
      <c r="J1648" s="34">
        <f t="shared" si="129"/>
        <v>0</v>
      </c>
      <c r="K1648" s="31">
        <f t="shared" si="130"/>
        <v>803.79</v>
      </c>
      <c r="L1648" s="24">
        <f t="shared" si="127"/>
        <v>0</v>
      </c>
      <c r="M1648" s="24"/>
      <c r="N1648" s="24">
        <f t="shared" si="131"/>
        <v>0</v>
      </c>
    </row>
    <row r="1649" spans="1:14" x14ac:dyDescent="0.3">
      <c r="A1649" s="16" t="s">
        <v>45</v>
      </c>
      <c r="B1649" s="17" t="s">
        <v>36</v>
      </c>
      <c r="C1649" s="17">
        <v>72</v>
      </c>
      <c r="D1649" s="29"/>
      <c r="E1649" s="29"/>
      <c r="F1649" s="30">
        <f t="shared" si="128"/>
        <v>0</v>
      </c>
      <c r="G1649" s="32"/>
      <c r="H1649" s="32"/>
      <c r="I1649" s="32"/>
      <c r="J1649" s="34">
        <f t="shared" si="129"/>
        <v>0</v>
      </c>
      <c r="K1649" s="31">
        <f t="shared" si="130"/>
        <v>409.5</v>
      </c>
      <c r="L1649" s="24">
        <f t="shared" si="127"/>
        <v>0</v>
      </c>
      <c r="M1649" s="24"/>
      <c r="N1649" s="24">
        <f t="shared" si="131"/>
        <v>0</v>
      </c>
    </row>
    <row r="1650" spans="1:14" x14ac:dyDescent="0.3">
      <c r="A1650" s="16" t="s">
        <v>46</v>
      </c>
      <c r="B1650" s="17" t="s">
        <v>38</v>
      </c>
      <c r="C1650" s="17">
        <v>36</v>
      </c>
      <c r="D1650" s="29"/>
      <c r="E1650" s="29"/>
      <c r="F1650" s="30">
        <f t="shared" si="128"/>
        <v>0</v>
      </c>
      <c r="G1650" s="32"/>
      <c r="H1650" s="32"/>
      <c r="I1650" s="32"/>
      <c r="J1650" s="34">
        <f t="shared" si="129"/>
        <v>0</v>
      </c>
      <c r="K1650" s="31">
        <f t="shared" si="130"/>
        <v>803.79</v>
      </c>
      <c r="L1650" s="24">
        <f t="shared" si="127"/>
        <v>0</v>
      </c>
      <c r="M1650" s="24"/>
      <c r="N1650" s="24">
        <f t="shared" si="131"/>
        <v>0</v>
      </c>
    </row>
    <row r="1651" spans="1:14" x14ac:dyDescent="0.3">
      <c r="A1651" s="16" t="s">
        <v>47</v>
      </c>
      <c r="B1651" s="17" t="s">
        <v>48</v>
      </c>
      <c r="C1651" s="17">
        <v>8</v>
      </c>
      <c r="D1651" s="29"/>
      <c r="E1651" s="29"/>
      <c r="F1651" s="30">
        <f t="shared" si="128"/>
        <v>0</v>
      </c>
      <c r="G1651" s="32"/>
      <c r="H1651" s="32"/>
      <c r="I1651" s="32"/>
      <c r="J1651" s="34">
        <f t="shared" si="129"/>
        <v>0</v>
      </c>
      <c r="K1651" s="31">
        <f t="shared" si="130"/>
        <v>2767.05</v>
      </c>
      <c r="L1651" s="24">
        <f t="shared" si="127"/>
        <v>0</v>
      </c>
      <c r="M1651" s="24"/>
      <c r="N1651" s="24">
        <f t="shared" si="131"/>
        <v>0</v>
      </c>
    </row>
    <row r="1652" spans="1:14" x14ac:dyDescent="0.3">
      <c r="A1652" s="35" t="s">
        <v>49</v>
      </c>
      <c r="B1652" s="17" t="s">
        <v>50</v>
      </c>
      <c r="C1652" s="38">
        <v>72</v>
      </c>
      <c r="D1652" s="29"/>
      <c r="E1652" s="29"/>
      <c r="F1652" s="30">
        <f t="shared" si="128"/>
        <v>0</v>
      </c>
      <c r="G1652" s="32"/>
      <c r="H1652" s="32"/>
      <c r="I1652" s="32"/>
      <c r="J1652" s="12">
        <f t="shared" si="129"/>
        <v>0</v>
      </c>
      <c r="K1652" s="31">
        <f t="shared" si="130"/>
        <v>444.6</v>
      </c>
      <c r="L1652" s="37">
        <f t="shared" si="127"/>
        <v>0</v>
      </c>
      <c r="M1652" s="37"/>
      <c r="N1652" s="37">
        <f t="shared" si="131"/>
        <v>0</v>
      </c>
    </row>
    <row r="1653" spans="1:14" x14ac:dyDescent="0.3">
      <c r="A1653" s="16" t="s">
        <v>51</v>
      </c>
      <c r="B1653" s="17" t="s">
        <v>52</v>
      </c>
      <c r="C1653" s="17">
        <v>36</v>
      </c>
      <c r="D1653" s="29"/>
      <c r="E1653" s="29"/>
      <c r="F1653" s="30">
        <f t="shared" si="128"/>
        <v>0</v>
      </c>
      <c r="G1653" s="32"/>
      <c r="H1653" s="32"/>
      <c r="I1653" s="32"/>
      <c r="J1653" s="34">
        <f t="shared" si="129"/>
        <v>0</v>
      </c>
      <c r="K1653" s="31">
        <f t="shared" si="130"/>
        <v>868.73</v>
      </c>
      <c r="L1653" s="24">
        <f t="shared" si="127"/>
        <v>0</v>
      </c>
      <c r="M1653" s="24"/>
      <c r="N1653" s="24">
        <f t="shared" si="131"/>
        <v>0</v>
      </c>
    </row>
    <row r="1654" spans="1:14" x14ac:dyDescent="0.3">
      <c r="A1654" s="16" t="s">
        <v>53</v>
      </c>
      <c r="B1654" s="17" t="s">
        <v>48</v>
      </c>
      <c r="C1654" s="17">
        <v>8</v>
      </c>
      <c r="D1654" s="29"/>
      <c r="E1654" s="29"/>
      <c r="F1654" s="30">
        <f t="shared" si="128"/>
        <v>0</v>
      </c>
      <c r="G1654" s="32"/>
      <c r="H1654" s="32"/>
      <c r="I1654" s="32"/>
      <c r="J1654" s="34">
        <f t="shared" si="129"/>
        <v>0</v>
      </c>
      <c r="K1654" s="31">
        <f t="shared" si="130"/>
        <v>2416.0500000000002</v>
      </c>
      <c r="L1654" s="24">
        <f t="shared" si="127"/>
        <v>0</v>
      </c>
      <c r="M1654" s="24"/>
      <c r="N1654" s="24">
        <f t="shared" si="131"/>
        <v>0</v>
      </c>
    </row>
    <row r="1655" spans="1:14" x14ac:dyDescent="0.3">
      <c r="A1655" s="16" t="s">
        <v>54</v>
      </c>
      <c r="B1655" s="17" t="s">
        <v>50</v>
      </c>
      <c r="C1655" s="17">
        <v>72</v>
      </c>
      <c r="D1655" s="29"/>
      <c r="E1655" s="29"/>
      <c r="F1655" s="30">
        <f t="shared" si="128"/>
        <v>0</v>
      </c>
      <c r="G1655" s="32"/>
      <c r="H1655" s="32"/>
      <c r="I1655" s="32"/>
      <c r="J1655" s="34">
        <f t="shared" si="129"/>
        <v>0</v>
      </c>
      <c r="K1655" s="31">
        <f t="shared" si="130"/>
        <v>377.33</v>
      </c>
      <c r="L1655" s="24">
        <f t="shared" si="127"/>
        <v>0</v>
      </c>
      <c r="M1655" s="24"/>
      <c r="N1655" s="24">
        <f t="shared" si="131"/>
        <v>0</v>
      </c>
    </row>
    <row r="1656" spans="1:14" x14ac:dyDescent="0.3">
      <c r="A1656" s="16" t="s">
        <v>55</v>
      </c>
      <c r="B1656" s="17" t="s">
        <v>56</v>
      </c>
      <c r="C1656" s="17">
        <v>15</v>
      </c>
      <c r="D1656" s="44"/>
      <c r="E1656" s="44"/>
      <c r="F1656" s="30">
        <f t="shared" si="128"/>
        <v>0</v>
      </c>
      <c r="G1656" s="11"/>
      <c r="H1656" s="11"/>
      <c r="I1656" s="11"/>
      <c r="J1656" s="12">
        <f t="shared" si="129"/>
        <v>0</v>
      </c>
      <c r="K1656" s="45">
        <f t="shared" si="130"/>
        <v>1158.3</v>
      </c>
      <c r="L1656" s="37">
        <f t="shared" si="127"/>
        <v>0</v>
      </c>
      <c r="M1656" s="37"/>
      <c r="N1656" s="37">
        <f t="shared" si="131"/>
        <v>0</v>
      </c>
    </row>
    <row r="1657" spans="1:14" x14ac:dyDescent="0.3">
      <c r="A1657" s="16" t="s">
        <v>57</v>
      </c>
      <c r="B1657" s="17" t="s">
        <v>50</v>
      </c>
      <c r="C1657" s="17">
        <v>72</v>
      </c>
      <c r="D1657" s="29"/>
      <c r="E1657" s="29"/>
      <c r="F1657" s="30">
        <f t="shared" si="128"/>
        <v>0</v>
      </c>
      <c r="G1657" s="32"/>
      <c r="H1657" s="32"/>
      <c r="I1657" s="32"/>
      <c r="J1657" s="34">
        <f t="shared" si="129"/>
        <v>0</v>
      </c>
      <c r="K1657" s="31">
        <f t="shared" si="130"/>
        <v>424.13</v>
      </c>
      <c r="L1657" s="24">
        <f t="shared" si="127"/>
        <v>0</v>
      </c>
      <c r="M1657" s="24"/>
      <c r="N1657" s="24">
        <f t="shared" si="131"/>
        <v>0</v>
      </c>
    </row>
    <row r="1658" spans="1:14" x14ac:dyDescent="0.3">
      <c r="A1658" s="16" t="s">
        <v>58</v>
      </c>
      <c r="B1658" s="17" t="s">
        <v>59</v>
      </c>
      <c r="C1658" s="17">
        <v>15</v>
      </c>
      <c r="D1658" s="29"/>
      <c r="E1658" s="29"/>
      <c r="F1658" s="30">
        <f t="shared" si="128"/>
        <v>0</v>
      </c>
      <c r="G1658" s="32"/>
      <c r="H1658" s="32"/>
      <c r="I1658" s="32"/>
      <c r="J1658" s="34">
        <f t="shared" si="129"/>
        <v>0</v>
      </c>
      <c r="K1658" s="31">
        <f t="shared" si="130"/>
        <v>1199.25</v>
      </c>
      <c r="L1658" s="24">
        <f t="shared" si="127"/>
        <v>0</v>
      </c>
      <c r="M1658" s="24"/>
      <c r="N1658" s="24">
        <f t="shared" si="131"/>
        <v>0</v>
      </c>
    </row>
    <row r="1659" spans="1:14" x14ac:dyDescent="0.3">
      <c r="A1659" s="16" t="s">
        <v>60</v>
      </c>
      <c r="B1659" s="17" t="s">
        <v>50</v>
      </c>
      <c r="C1659" s="17">
        <v>72</v>
      </c>
      <c r="D1659" s="29"/>
      <c r="E1659" s="29"/>
      <c r="F1659" s="30">
        <f t="shared" si="128"/>
        <v>0</v>
      </c>
      <c r="G1659" s="32"/>
      <c r="H1659" s="32"/>
      <c r="I1659" s="32"/>
      <c r="J1659" s="34">
        <f t="shared" si="129"/>
        <v>0</v>
      </c>
      <c r="K1659" s="31">
        <f t="shared" si="130"/>
        <v>381.13</v>
      </c>
      <c r="L1659" s="24">
        <f t="shared" si="127"/>
        <v>0</v>
      </c>
      <c r="M1659" s="24"/>
      <c r="N1659" s="24">
        <f t="shared" si="131"/>
        <v>0</v>
      </c>
    </row>
    <row r="1660" spans="1:14" x14ac:dyDescent="0.3">
      <c r="A1660" s="16" t="s">
        <v>61</v>
      </c>
      <c r="B1660" s="17" t="s">
        <v>50</v>
      </c>
      <c r="C1660" s="38">
        <v>72</v>
      </c>
      <c r="D1660" s="44"/>
      <c r="E1660" s="44"/>
      <c r="F1660" s="30">
        <f t="shared" si="128"/>
        <v>0</v>
      </c>
      <c r="G1660" s="11"/>
      <c r="H1660" s="11"/>
      <c r="I1660" s="11"/>
      <c r="J1660" s="12">
        <f t="shared" si="129"/>
        <v>0</v>
      </c>
      <c r="K1660" s="31">
        <f t="shared" si="130"/>
        <v>424.13</v>
      </c>
      <c r="L1660" s="37">
        <f t="shared" si="127"/>
        <v>0</v>
      </c>
      <c r="M1660" s="37"/>
      <c r="N1660" s="37">
        <f t="shared" si="131"/>
        <v>0</v>
      </c>
    </row>
    <row r="1661" spans="1:14" x14ac:dyDescent="0.3">
      <c r="A1661" s="35" t="s">
        <v>62</v>
      </c>
      <c r="B1661" s="17" t="s">
        <v>50</v>
      </c>
      <c r="C1661" s="38">
        <v>72</v>
      </c>
      <c r="D1661" s="44"/>
      <c r="E1661" s="44"/>
      <c r="F1661" s="30">
        <f t="shared" si="128"/>
        <v>0</v>
      </c>
      <c r="G1661" s="11"/>
      <c r="H1661" s="11"/>
      <c r="I1661" s="11"/>
      <c r="J1661" s="12">
        <f t="shared" si="129"/>
        <v>0</v>
      </c>
      <c r="K1661" s="31">
        <f t="shared" si="130"/>
        <v>330.23</v>
      </c>
      <c r="L1661" s="37">
        <f t="shared" si="127"/>
        <v>0</v>
      </c>
      <c r="M1661" s="37"/>
      <c r="N1661" s="37">
        <f t="shared" si="131"/>
        <v>0</v>
      </c>
    </row>
    <row r="1662" spans="1:14" x14ac:dyDescent="0.3">
      <c r="A1662" s="35" t="s">
        <v>63</v>
      </c>
      <c r="B1662" s="17" t="s">
        <v>50</v>
      </c>
      <c r="C1662" s="38">
        <v>72</v>
      </c>
      <c r="D1662" s="44"/>
      <c r="E1662" s="44"/>
      <c r="F1662" s="30">
        <f t="shared" si="128"/>
        <v>0</v>
      </c>
      <c r="G1662" s="11"/>
      <c r="H1662" s="11"/>
      <c r="I1662" s="11"/>
      <c r="J1662" s="12">
        <f t="shared" si="129"/>
        <v>0</v>
      </c>
      <c r="K1662" s="31">
        <f t="shared" si="130"/>
        <v>424.13</v>
      </c>
      <c r="L1662" s="37">
        <f t="shared" si="127"/>
        <v>0</v>
      </c>
      <c r="M1662" s="37"/>
      <c r="N1662" s="37">
        <f t="shared" si="131"/>
        <v>0</v>
      </c>
    </row>
    <row r="1663" spans="1:14" x14ac:dyDescent="0.3">
      <c r="A1663" s="35" t="s">
        <v>64</v>
      </c>
      <c r="B1663" s="17" t="s">
        <v>65</v>
      </c>
      <c r="C1663" s="38">
        <v>72</v>
      </c>
      <c r="D1663" s="44"/>
      <c r="E1663" s="44"/>
      <c r="F1663" s="30">
        <f t="shared" si="128"/>
        <v>0</v>
      </c>
      <c r="G1663" s="11"/>
      <c r="H1663" s="11"/>
      <c r="I1663" s="11"/>
      <c r="J1663" s="12">
        <f t="shared" si="129"/>
        <v>0</v>
      </c>
      <c r="K1663" s="31">
        <f t="shared" si="130"/>
        <v>389.61</v>
      </c>
      <c r="L1663" s="37">
        <f t="shared" si="127"/>
        <v>0</v>
      </c>
      <c r="M1663" s="37"/>
      <c r="N1663" s="37">
        <f t="shared" si="131"/>
        <v>0</v>
      </c>
    </row>
    <row r="1664" spans="1:14" x14ac:dyDescent="0.3">
      <c r="A1664" s="35" t="s">
        <v>66</v>
      </c>
      <c r="B1664" s="17" t="s">
        <v>65</v>
      </c>
      <c r="C1664" s="38">
        <v>72</v>
      </c>
      <c r="D1664" s="44"/>
      <c r="E1664" s="44"/>
      <c r="F1664" s="30">
        <f t="shared" si="128"/>
        <v>0</v>
      </c>
      <c r="G1664" s="11"/>
      <c r="H1664" s="11"/>
      <c r="I1664" s="11"/>
      <c r="J1664" s="12">
        <f t="shared" si="129"/>
        <v>0</v>
      </c>
      <c r="K1664" s="31">
        <f t="shared" si="130"/>
        <v>389.61</v>
      </c>
      <c r="L1664" s="37">
        <f t="shared" si="127"/>
        <v>0</v>
      </c>
      <c r="M1664" s="37"/>
      <c r="N1664" s="37">
        <f t="shared" si="131"/>
        <v>0</v>
      </c>
    </row>
    <row r="1665" spans="1:14" x14ac:dyDescent="0.3">
      <c r="A1665" s="47" t="s">
        <v>67</v>
      </c>
      <c r="B1665" s="48" t="s">
        <v>59</v>
      </c>
      <c r="C1665" s="49">
        <v>25</v>
      </c>
      <c r="D1665" s="44"/>
      <c r="E1665" s="44"/>
      <c r="F1665" s="30">
        <f t="shared" si="128"/>
        <v>0</v>
      </c>
      <c r="G1665" s="11"/>
      <c r="H1665" s="11"/>
      <c r="I1665" s="11"/>
      <c r="J1665" s="12">
        <f t="shared" si="129"/>
        <v>0</v>
      </c>
      <c r="K1665" s="31">
        <f t="shared" si="130"/>
        <v>169.65</v>
      </c>
      <c r="L1665" s="37">
        <f t="shared" si="127"/>
        <v>0</v>
      </c>
      <c r="M1665" s="37"/>
      <c r="N1665" s="37">
        <f t="shared" si="131"/>
        <v>0</v>
      </c>
    </row>
    <row r="1666" spans="1:14" x14ac:dyDescent="0.3">
      <c r="A1666" s="47" t="s">
        <v>68</v>
      </c>
      <c r="B1666" s="48" t="s">
        <v>42</v>
      </c>
      <c r="C1666" s="49">
        <v>50</v>
      </c>
      <c r="D1666" s="44"/>
      <c r="E1666" s="44"/>
      <c r="F1666" s="30">
        <f t="shared" si="128"/>
        <v>0</v>
      </c>
      <c r="G1666" s="11"/>
      <c r="H1666" s="11"/>
      <c r="I1666" s="11"/>
      <c r="J1666" s="12">
        <f t="shared" si="129"/>
        <v>0</v>
      </c>
      <c r="K1666" s="31">
        <f t="shared" si="130"/>
        <v>88.92</v>
      </c>
      <c r="L1666" s="37">
        <f t="shared" si="127"/>
        <v>0</v>
      </c>
      <c r="M1666" s="37"/>
      <c r="N1666" s="37">
        <f t="shared" si="131"/>
        <v>0</v>
      </c>
    </row>
    <row r="1667" spans="1:14" x14ac:dyDescent="0.3">
      <c r="A1667" s="47" t="s">
        <v>69</v>
      </c>
      <c r="B1667" s="48" t="s">
        <v>52</v>
      </c>
      <c r="C1667" s="49">
        <v>12</v>
      </c>
      <c r="D1667" s="44"/>
      <c r="E1667" s="44"/>
      <c r="F1667" s="30">
        <f t="shared" si="128"/>
        <v>0</v>
      </c>
      <c r="G1667" s="11"/>
      <c r="H1667" s="11"/>
      <c r="I1667" s="11"/>
      <c r="J1667" s="12">
        <f t="shared" si="129"/>
        <v>0</v>
      </c>
      <c r="K1667" s="31">
        <f t="shared" si="130"/>
        <v>123.94</v>
      </c>
      <c r="L1667" s="37">
        <f t="shared" si="127"/>
        <v>0</v>
      </c>
      <c r="M1667" s="37"/>
      <c r="N1667" s="37">
        <f t="shared" si="131"/>
        <v>0</v>
      </c>
    </row>
    <row r="1668" spans="1:14" ht="19.5" thickBot="1" x14ac:dyDescent="0.35">
      <c r="A1668" s="47" t="s">
        <v>70</v>
      </c>
      <c r="B1668" s="48" t="s">
        <v>50</v>
      </c>
      <c r="C1668" s="49">
        <v>60</v>
      </c>
      <c r="D1668" s="44"/>
      <c r="E1668" s="44"/>
      <c r="F1668" s="30">
        <f t="shared" si="128"/>
        <v>0</v>
      </c>
      <c r="G1668" s="11"/>
      <c r="H1668" s="11"/>
      <c r="I1668" s="11"/>
      <c r="J1668" s="12">
        <f t="shared" si="129"/>
        <v>0</v>
      </c>
      <c r="K1668" s="31">
        <f t="shared" si="130"/>
        <v>67.180000000000007</v>
      </c>
      <c r="L1668" s="37">
        <f t="shared" si="127"/>
        <v>0</v>
      </c>
      <c r="M1668" s="37"/>
      <c r="N1668" s="37">
        <f t="shared" si="131"/>
        <v>0</v>
      </c>
    </row>
    <row r="1669" spans="1:14" ht="19.5" thickBot="1" x14ac:dyDescent="0.35">
      <c r="A1669" s="56" t="s">
        <v>71</v>
      </c>
      <c r="B1669" s="57" t="s">
        <v>50</v>
      </c>
      <c r="C1669" s="58">
        <v>60</v>
      </c>
      <c r="D1669" s="44"/>
      <c r="E1669" s="44"/>
      <c r="F1669" s="30">
        <f t="shared" si="128"/>
        <v>0</v>
      </c>
      <c r="G1669" s="11"/>
      <c r="H1669" s="11"/>
      <c r="I1669" s="11"/>
      <c r="J1669" s="12">
        <f t="shared" si="129"/>
        <v>0</v>
      </c>
      <c r="K1669" s="31">
        <f t="shared" si="130"/>
        <v>67.180000000000007</v>
      </c>
      <c r="L1669" s="37">
        <f t="shared" si="127"/>
        <v>0</v>
      </c>
      <c r="M1669" s="37"/>
      <c r="N1669" s="37">
        <f t="shared" si="131"/>
        <v>0</v>
      </c>
    </row>
    <row r="1670" spans="1:14" ht="19.5" thickBot="1" x14ac:dyDescent="0.35">
      <c r="A1670" s="56" t="s">
        <v>72</v>
      </c>
      <c r="B1670" s="57" t="s">
        <v>50</v>
      </c>
      <c r="C1670" s="58">
        <v>60</v>
      </c>
      <c r="D1670" s="44"/>
      <c r="E1670" s="44"/>
      <c r="F1670" s="30">
        <f t="shared" si="128"/>
        <v>0</v>
      </c>
      <c r="G1670" s="11"/>
      <c r="H1670" s="11"/>
      <c r="I1670" s="11"/>
      <c r="J1670" s="12">
        <f t="shared" si="129"/>
        <v>0</v>
      </c>
      <c r="K1670" s="31">
        <f t="shared" si="130"/>
        <v>67.180000000000007</v>
      </c>
      <c r="L1670" s="37">
        <f t="shared" si="127"/>
        <v>0</v>
      </c>
      <c r="M1670" s="37"/>
      <c r="N1670" s="37">
        <f t="shared" si="131"/>
        <v>0</v>
      </c>
    </row>
    <row r="1671" spans="1:14" ht="19.5" thickBot="1" x14ac:dyDescent="0.35">
      <c r="A1671" s="56" t="s">
        <v>73</v>
      </c>
      <c r="B1671" s="57" t="s">
        <v>74</v>
      </c>
      <c r="C1671" s="58">
        <v>150</v>
      </c>
      <c r="D1671" s="44"/>
      <c r="E1671" s="44"/>
      <c r="F1671" s="30">
        <f t="shared" si="128"/>
        <v>0</v>
      </c>
      <c r="G1671" s="11"/>
      <c r="H1671" s="11"/>
      <c r="I1671" s="11"/>
      <c r="J1671" s="12">
        <f t="shared" si="129"/>
        <v>0</v>
      </c>
      <c r="K1671" s="31">
        <f t="shared" si="130"/>
        <v>21.06</v>
      </c>
      <c r="L1671" s="37">
        <f t="shared" si="127"/>
        <v>0</v>
      </c>
      <c r="M1671" s="37"/>
      <c r="N1671" s="37">
        <f t="shared" si="131"/>
        <v>0</v>
      </c>
    </row>
    <row r="1672" spans="1:14" ht="19.5" thickBot="1" x14ac:dyDescent="0.35">
      <c r="A1672" s="66" t="s">
        <v>75</v>
      </c>
      <c r="B1672" s="67" t="s">
        <v>76</v>
      </c>
      <c r="C1672" s="68">
        <v>120</v>
      </c>
      <c r="D1672" s="44"/>
      <c r="E1672" s="44"/>
      <c r="F1672" s="30">
        <f t="shared" si="128"/>
        <v>0</v>
      </c>
      <c r="G1672" s="11"/>
      <c r="H1672" s="11"/>
      <c r="I1672" s="11"/>
      <c r="J1672" s="12">
        <f t="shared" si="129"/>
        <v>0</v>
      </c>
      <c r="K1672" s="31">
        <f t="shared" si="130"/>
        <v>78.98</v>
      </c>
      <c r="L1672" s="37">
        <f t="shared" si="127"/>
        <v>0</v>
      </c>
      <c r="M1672" s="37"/>
      <c r="N1672" s="37">
        <f t="shared" si="131"/>
        <v>0</v>
      </c>
    </row>
    <row r="1673" spans="1:14" ht="19.5" thickBot="1" x14ac:dyDescent="0.35">
      <c r="A1673" s="66" t="s">
        <v>77</v>
      </c>
      <c r="B1673" s="67" t="s">
        <v>78</v>
      </c>
      <c r="C1673" s="68">
        <v>60</v>
      </c>
      <c r="D1673" s="44"/>
      <c r="E1673" s="44"/>
      <c r="F1673" s="30">
        <f t="shared" si="128"/>
        <v>0</v>
      </c>
      <c r="G1673" s="11"/>
      <c r="H1673" s="11"/>
      <c r="I1673" s="11"/>
      <c r="J1673" s="12">
        <f t="shared" si="129"/>
        <v>0</v>
      </c>
      <c r="K1673" s="31">
        <f t="shared" si="130"/>
        <v>154.44</v>
      </c>
      <c r="L1673" s="37">
        <f t="shared" si="127"/>
        <v>0</v>
      </c>
      <c r="M1673" s="37"/>
      <c r="N1673" s="37">
        <f t="shared" si="131"/>
        <v>0</v>
      </c>
    </row>
    <row r="1674" spans="1:14" ht="19.5" thickBot="1" x14ac:dyDescent="0.35">
      <c r="A1674" s="66" t="s">
        <v>79</v>
      </c>
      <c r="B1674" s="67" t="s">
        <v>50</v>
      </c>
      <c r="C1674" s="68">
        <v>30</v>
      </c>
      <c r="D1674" s="44"/>
      <c r="E1674" s="44"/>
      <c r="F1674" s="30">
        <f t="shared" si="128"/>
        <v>0</v>
      </c>
      <c r="G1674" s="11"/>
      <c r="H1674" s="11"/>
      <c r="I1674" s="11"/>
      <c r="J1674" s="12">
        <f t="shared" si="129"/>
        <v>0</v>
      </c>
      <c r="K1674" s="31">
        <f t="shared" si="130"/>
        <v>274.95</v>
      </c>
      <c r="L1674" s="37">
        <f t="shared" si="127"/>
        <v>0</v>
      </c>
      <c r="M1674" s="37"/>
      <c r="N1674" s="37">
        <f t="shared" si="131"/>
        <v>0</v>
      </c>
    </row>
    <row r="1675" spans="1:14" ht="19.5" thickBot="1" x14ac:dyDescent="0.35">
      <c r="A1675" s="66" t="s">
        <v>80</v>
      </c>
      <c r="B1675" s="67" t="s">
        <v>59</v>
      </c>
      <c r="C1675" s="68">
        <v>12</v>
      </c>
      <c r="D1675" s="44"/>
      <c r="E1675" s="44"/>
      <c r="F1675" s="30">
        <f t="shared" si="128"/>
        <v>0</v>
      </c>
      <c r="G1675" s="11"/>
      <c r="H1675" s="11"/>
      <c r="I1675" s="11"/>
      <c r="J1675" s="12">
        <f t="shared" si="129"/>
        <v>0</v>
      </c>
      <c r="K1675" s="31">
        <f t="shared" si="130"/>
        <v>1023.75</v>
      </c>
      <c r="L1675" s="37">
        <f t="shared" si="127"/>
        <v>0</v>
      </c>
      <c r="M1675" s="37"/>
      <c r="N1675" s="37">
        <f t="shared" si="131"/>
        <v>0</v>
      </c>
    </row>
    <row r="1676" spans="1:14" ht="19.5" thickBot="1" x14ac:dyDescent="0.35">
      <c r="A1676" s="76" t="s">
        <v>81</v>
      </c>
      <c r="B1676" s="77" t="s">
        <v>82</v>
      </c>
      <c r="C1676" s="78">
        <v>18</v>
      </c>
      <c r="D1676" s="44"/>
      <c r="E1676" s="44"/>
      <c r="F1676" s="30">
        <f t="shared" si="128"/>
        <v>0</v>
      </c>
      <c r="G1676" s="11"/>
      <c r="H1676" s="11"/>
      <c r="I1676" s="11"/>
      <c r="J1676" s="12">
        <f t="shared" si="129"/>
        <v>0</v>
      </c>
      <c r="K1676" s="31">
        <f t="shared" si="130"/>
        <v>558.67999999999995</v>
      </c>
      <c r="L1676" s="37">
        <f t="shared" si="127"/>
        <v>0</v>
      </c>
      <c r="M1676" s="37"/>
      <c r="N1676" s="37">
        <f t="shared" si="131"/>
        <v>0</v>
      </c>
    </row>
    <row r="1677" spans="1:14" ht="19.5" thickBot="1" x14ac:dyDescent="0.35">
      <c r="A1677" s="76" t="s">
        <v>83</v>
      </c>
      <c r="B1677" s="77" t="s">
        <v>59</v>
      </c>
      <c r="C1677" s="78">
        <v>12</v>
      </c>
      <c r="D1677" s="44"/>
      <c r="E1677" s="44"/>
      <c r="F1677" s="30">
        <f t="shared" si="128"/>
        <v>0</v>
      </c>
      <c r="G1677" s="11"/>
      <c r="H1677" s="11"/>
      <c r="I1677" s="11"/>
      <c r="J1677" s="12">
        <f t="shared" si="129"/>
        <v>0</v>
      </c>
      <c r="K1677" s="31">
        <f t="shared" si="130"/>
        <v>1092.2</v>
      </c>
      <c r="L1677" s="37">
        <f t="shared" si="127"/>
        <v>0</v>
      </c>
      <c r="M1677" s="37"/>
      <c r="N1677" s="37">
        <f t="shared" si="131"/>
        <v>0</v>
      </c>
    </row>
    <row r="1678" spans="1:14" ht="19.5" thickBot="1" x14ac:dyDescent="0.35">
      <c r="A1678" s="76" t="s">
        <v>84</v>
      </c>
      <c r="B1678" s="77" t="s">
        <v>85</v>
      </c>
      <c r="C1678" s="78">
        <v>4</v>
      </c>
      <c r="D1678" s="44"/>
      <c r="E1678" s="44"/>
      <c r="F1678" s="30">
        <f t="shared" si="128"/>
        <v>0</v>
      </c>
      <c r="G1678" s="11"/>
      <c r="H1678" s="11"/>
      <c r="I1678" s="11"/>
      <c r="J1678" s="12">
        <f t="shared" si="129"/>
        <v>0</v>
      </c>
      <c r="K1678" s="31">
        <f t="shared" si="130"/>
        <v>2670.53</v>
      </c>
      <c r="L1678" s="37">
        <f t="shared" si="127"/>
        <v>0</v>
      </c>
      <c r="M1678" s="37"/>
      <c r="N1678" s="37">
        <f t="shared" si="131"/>
        <v>0</v>
      </c>
    </row>
    <row r="1679" spans="1:14" ht="19.5" thickBot="1" x14ac:dyDescent="0.35">
      <c r="A1679" s="86" t="s">
        <v>86</v>
      </c>
      <c r="B1679" s="87" t="s">
        <v>87</v>
      </c>
      <c r="C1679" s="88">
        <v>48</v>
      </c>
      <c r="D1679" s="44"/>
      <c r="E1679" s="44"/>
      <c r="F1679" s="30">
        <f t="shared" si="128"/>
        <v>0</v>
      </c>
      <c r="G1679" s="11"/>
      <c r="H1679" s="11"/>
      <c r="I1679" s="11"/>
      <c r="J1679" s="12">
        <f t="shared" si="129"/>
        <v>0</v>
      </c>
      <c r="K1679" s="31">
        <f t="shared" si="130"/>
        <v>46.8</v>
      </c>
      <c r="L1679" s="37">
        <f t="shared" si="127"/>
        <v>0</v>
      </c>
      <c r="M1679" s="37"/>
      <c r="N1679" s="37">
        <f t="shared" si="131"/>
        <v>0</v>
      </c>
    </row>
    <row r="1680" spans="1:14" ht="19.5" thickBot="1" x14ac:dyDescent="0.35">
      <c r="A1680" s="86" t="s">
        <v>88</v>
      </c>
      <c r="B1680" s="87" t="s">
        <v>87</v>
      </c>
      <c r="C1680" s="88">
        <v>48</v>
      </c>
      <c r="D1680" s="44"/>
      <c r="E1680" s="44"/>
      <c r="F1680" s="30">
        <f t="shared" si="128"/>
        <v>0</v>
      </c>
      <c r="G1680" s="11"/>
      <c r="H1680" s="11"/>
      <c r="I1680" s="11"/>
      <c r="J1680" s="12">
        <f t="shared" si="129"/>
        <v>0</v>
      </c>
      <c r="K1680" s="31">
        <f t="shared" si="130"/>
        <v>46.8</v>
      </c>
      <c r="L1680" s="37">
        <f t="shared" si="127"/>
        <v>0</v>
      </c>
      <c r="M1680" s="37"/>
      <c r="N1680" s="37">
        <f t="shared" si="131"/>
        <v>0</v>
      </c>
    </row>
    <row r="1681" spans="1:14" x14ac:dyDescent="0.3">
      <c r="A1681" s="96" t="s">
        <v>89</v>
      </c>
      <c r="B1681" s="97">
        <v>25</v>
      </c>
      <c r="C1681" s="97">
        <v>25</v>
      </c>
      <c r="D1681" s="44"/>
      <c r="E1681" s="44"/>
      <c r="F1681" s="30">
        <f t="shared" si="128"/>
        <v>0</v>
      </c>
      <c r="G1681" s="11"/>
      <c r="H1681" s="11"/>
      <c r="I1681" s="11"/>
      <c r="J1681" s="12">
        <f t="shared" si="129"/>
        <v>0</v>
      </c>
      <c r="K1681" s="31">
        <f t="shared" si="130"/>
        <v>111.25</v>
      </c>
      <c r="L1681" s="37">
        <f t="shared" si="127"/>
        <v>0</v>
      </c>
      <c r="M1681" s="37"/>
      <c r="N1681" s="37">
        <f t="shared" si="131"/>
        <v>0</v>
      </c>
    </row>
    <row r="1682" spans="1:14" x14ac:dyDescent="0.3">
      <c r="A1682" s="105" t="s">
        <v>90</v>
      </c>
      <c r="B1682" s="106">
        <v>10</v>
      </c>
      <c r="C1682" s="106">
        <v>10</v>
      </c>
      <c r="D1682" s="44"/>
      <c r="E1682" s="44"/>
      <c r="F1682" s="30">
        <f t="shared" si="128"/>
        <v>0</v>
      </c>
      <c r="G1682" s="11"/>
      <c r="H1682" s="11"/>
      <c r="I1682" s="11"/>
      <c r="J1682" s="12">
        <f t="shared" si="129"/>
        <v>0</v>
      </c>
      <c r="K1682" s="31">
        <f t="shared" si="130"/>
        <v>1760</v>
      </c>
      <c r="L1682" s="37">
        <f t="shared" si="127"/>
        <v>0</v>
      </c>
      <c r="M1682" s="37"/>
      <c r="N1682" s="37">
        <f t="shared" si="131"/>
        <v>0</v>
      </c>
    </row>
    <row r="1683" spans="1:14" x14ac:dyDescent="0.3">
      <c r="A1683" s="105" t="s">
        <v>91</v>
      </c>
      <c r="B1683" s="106">
        <v>8</v>
      </c>
      <c r="C1683" s="106">
        <v>8</v>
      </c>
      <c r="D1683" s="44"/>
      <c r="E1683" s="44"/>
      <c r="F1683" s="30">
        <f t="shared" si="128"/>
        <v>0</v>
      </c>
      <c r="G1683" s="11"/>
      <c r="H1683" s="11"/>
      <c r="I1683" s="11"/>
      <c r="J1683" s="12">
        <f t="shared" si="129"/>
        <v>0</v>
      </c>
      <c r="K1683" s="31">
        <f t="shared" si="130"/>
        <v>2365</v>
      </c>
      <c r="L1683" s="37">
        <f t="shared" si="127"/>
        <v>0</v>
      </c>
      <c r="M1683" s="37"/>
      <c r="N1683" s="37">
        <f t="shared" si="131"/>
        <v>0</v>
      </c>
    </row>
    <row r="1684" spans="1:14" x14ac:dyDescent="0.3">
      <c r="A1684" s="105" t="s">
        <v>92</v>
      </c>
      <c r="B1684" s="106">
        <v>8</v>
      </c>
      <c r="C1684" s="106">
        <v>8</v>
      </c>
      <c r="D1684" s="44"/>
      <c r="E1684" s="44"/>
      <c r="F1684" s="30">
        <f t="shared" si="128"/>
        <v>0</v>
      </c>
      <c r="G1684" s="11"/>
      <c r="H1684" s="11"/>
      <c r="I1684" s="11"/>
      <c r="J1684" s="12">
        <f t="shared" si="129"/>
        <v>0</v>
      </c>
      <c r="K1684" s="31">
        <f t="shared" si="130"/>
        <v>2065</v>
      </c>
      <c r="L1684" s="37">
        <f t="shared" si="127"/>
        <v>0</v>
      </c>
      <c r="M1684" s="37"/>
      <c r="N1684" s="37">
        <f t="shared" si="131"/>
        <v>0</v>
      </c>
    </row>
    <row r="1685" spans="1:14" x14ac:dyDescent="0.3">
      <c r="A1685" s="105" t="s">
        <v>93</v>
      </c>
      <c r="B1685" s="106">
        <v>15</v>
      </c>
      <c r="C1685" s="106">
        <v>15</v>
      </c>
      <c r="D1685" s="44"/>
      <c r="E1685" s="44"/>
      <c r="F1685" s="30">
        <f t="shared" si="128"/>
        <v>0</v>
      </c>
      <c r="G1685" s="11"/>
      <c r="H1685" s="11"/>
      <c r="I1685" s="11"/>
      <c r="J1685" s="12">
        <f t="shared" si="129"/>
        <v>0</v>
      </c>
      <c r="K1685" s="31">
        <f t="shared" si="130"/>
        <v>990</v>
      </c>
      <c r="L1685" s="37">
        <f t="shared" si="127"/>
        <v>0</v>
      </c>
      <c r="M1685" s="37"/>
      <c r="N1685" s="37">
        <f t="shared" si="131"/>
        <v>0</v>
      </c>
    </row>
    <row r="1686" spans="1:14" x14ac:dyDescent="0.3">
      <c r="A1686" s="105" t="s">
        <v>94</v>
      </c>
      <c r="B1686" s="106">
        <v>15</v>
      </c>
      <c r="C1686" s="106">
        <v>15</v>
      </c>
      <c r="D1686" s="44"/>
      <c r="E1686" s="44"/>
      <c r="F1686" s="30">
        <f t="shared" si="128"/>
        <v>0</v>
      </c>
      <c r="G1686" s="11"/>
      <c r="H1686" s="11"/>
      <c r="I1686" s="11"/>
      <c r="J1686" s="12">
        <f t="shared" si="129"/>
        <v>0</v>
      </c>
      <c r="K1686" s="31">
        <f t="shared" si="130"/>
        <v>1025</v>
      </c>
      <c r="L1686" s="37">
        <f t="shared" si="127"/>
        <v>0</v>
      </c>
      <c r="M1686" s="37"/>
      <c r="N1686" s="37">
        <f t="shared" si="131"/>
        <v>0</v>
      </c>
    </row>
    <row r="1687" spans="1:14" x14ac:dyDescent="0.3">
      <c r="A1687" s="105" t="s">
        <v>95</v>
      </c>
      <c r="B1687" s="106">
        <v>10</v>
      </c>
      <c r="C1687" s="106">
        <v>10</v>
      </c>
      <c r="D1687" s="44"/>
      <c r="E1687" s="44"/>
      <c r="F1687" s="30">
        <f t="shared" si="128"/>
        <v>0</v>
      </c>
      <c r="G1687" s="11"/>
      <c r="H1687" s="11"/>
      <c r="I1687" s="11"/>
      <c r="J1687" s="12">
        <f t="shared" si="129"/>
        <v>0</v>
      </c>
      <c r="K1687" s="31">
        <f t="shared" si="130"/>
        <v>1620</v>
      </c>
      <c r="L1687" s="37">
        <f t="shared" si="127"/>
        <v>0</v>
      </c>
      <c r="M1687" s="37"/>
      <c r="N1687" s="37">
        <f t="shared" si="131"/>
        <v>0</v>
      </c>
    </row>
    <row r="1688" spans="1:14" x14ac:dyDescent="0.3">
      <c r="A1688" s="105" t="s">
        <v>96</v>
      </c>
      <c r="B1688" s="106">
        <v>8</v>
      </c>
      <c r="C1688" s="106">
        <v>8</v>
      </c>
      <c r="D1688" s="44"/>
      <c r="E1688" s="44"/>
      <c r="F1688" s="30">
        <f t="shared" si="128"/>
        <v>0</v>
      </c>
      <c r="G1688" s="11"/>
      <c r="H1688" s="11"/>
      <c r="I1688" s="11"/>
      <c r="J1688" s="12">
        <f t="shared" si="129"/>
        <v>0</v>
      </c>
      <c r="K1688" s="31">
        <f t="shared" si="130"/>
        <v>2130</v>
      </c>
      <c r="L1688" s="37">
        <f t="shared" si="127"/>
        <v>0</v>
      </c>
      <c r="M1688" s="37"/>
      <c r="N1688" s="37">
        <f t="shared" si="131"/>
        <v>0</v>
      </c>
    </row>
    <row r="1689" spans="1:14" x14ac:dyDescent="0.3">
      <c r="A1689" s="105" t="s">
        <v>97</v>
      </c>
      <c r="B1689" s="106">
        <v>15</v>
      </c>
      <c r="C1689" s="106">
        <v>15</v>
      </c>
      <c r="D1689" s="44"/>
      <c r="E1689" s="44"/>
      <c r="F1689" s="30">
        <f t="shared" si="128"/>
        <v>0</v>
      </c>
      <c r="G1689" s="11"/>
      <c r="H1689" s="11"/>
      <c r="I1689" s="11"/>
      <c r="J1689" s="12">
        <f t="shared" si="129"/>
        <v>0</v>
      </c>
      <c r="K1689" s="31">
        <f t="shared" si="130"/>
        <v>880</v>
      </c>
      <c r="L1689" s="37">
        <f t="shared" si="127"/>
        <v>0</v>
      </c>
      <c r="M1689" s="37"/>
      <c r="N1689" s="37">
        <f t="shared" si="131"/>
        <v>0</v>
      </c>
    </row>
    <row r="1690" spans="1:14" x14ac:dyDescent="0.3">
      <c r="A1690" s="105" t="s">
        <v>98</v>
      </c>
      <c r="B1690" s="106">
        <v>15</v>
      </c>
      <c r="C1690" s="106">
        <v>15</v>
      </c>
      <c r="D1690" s="44"/>
      <c r="E1690" s="44"/>
      <c r="F1690" s="30">
        <f t="shared" si="128"/>
        <v>0</v>
      </c>
      <c r="G1690" s="11"/>
      <c r="H1690" s="11"/>
      <c r="I1690" s="11"/>
      <c r="J1690" s="12">
        <f t="shared" si="129"/>
        <v>0</v>
      </c>
      <c r="K1690" s="31">
        <f t="shared" si="130"/>
        <v>915</v>
      </c>
      <c r="L1690" s="37">
        <f t="shared" si="127"/>
        <v>0</v>
      </c>
      <c r="M1690" s="37"/>
      <c r="N1690" s="37">
        <f t="shared" si="131"/>
        <v>0</v>
      </c>
    </row>
    <row r="1691" spans="1:14" x14ac:dyDescent="0.3">
      <c r="A1691" s="105" t="s">
        <v>99</v>
      </c>
      <c r="B1691" s="106">
        <v>3</v>
      </c>
      <c r="C1691" s="106">
        <v>3</v>
      </c>
      <c r="D1691" s="44"/>
      <c r="E1691" s="44"/>
      <c r="F1691" s="30">
        <f t="shared" si="128"/>
        <v>0</v>
      </c>
      <c r="G1691" s="11"/>
      <c r="H1691" s="11"/>
      <c r="I1691" s="11"/>
      <c r="J1691" s="12">
        <f t="shared" si="129"/>
        <v>0</v>
      </c>
      <c r="K1691" s="31">
        <f t="shared" si="130"/>
        <v>1970</v>
      </c>
      <c r="L1691" s="37">
        <f t="shared" si="127"/>
        <v>0</v>
      </c>
      <c r="M1691" s="37"/>
      <c r="N1691" s="37">
        <f t="shared" si="131"/>
        <v>0</v>
      </c>
    </row>
    <row r="1692" spans="1:14" x14ac:dyDescent="0.3">
      <c r="A1692" s="105" t="s">
        <v>100</v>
      </c>
      <c r="B1692" s="106">
        <v>3</v>
      </c>
      <c r="C1692" s="106">
        <v>3</v>
      </c>
      <c r="D1692" s="44"/>
      <c r="E1692" s="44"/>
      <c r="F1692" s="30">
        <f t="shared" si="128"/>
        <v>0</v>
      </c>
      <c r="G1692" s="11"/>
      <c r="H1692" s="11"/>
      <c r="I1692" s="11"/>
      <c r="J1692" s="12">
        <f t="shared" si="129"/>
        <v>0</v>
      </c>
      <c r="K1692" s="31">
        <f t="shared" si="130"/>
        <v>2035</v>
      </c>
      <c r="L1692" s="37">
        <f t="shared" si="127"/>
        <v>0</v>
      </c>
      <c r="M1692" s="37"/>
      <c r="N1692" s="37">
        <f t="shared" si="131"/>
        <v>0</v>
      </c>
    </row>
    <row r="1693" spans="1:14" x14ac:dyDescent="0.3">
      <c r="A1693" s="105" t="s">
        <v>101</v>
      </c>
      <c r="B1693" s="106">
        <v>8</v>
      </c>
      <c r="C1693" s="106">
        <v>8</v>
      </c>
      <c r="D1693" s="44"/>
      <c r="E1693" s="44"/>
      <c r="F1693" s="30">
        <f t="shared" si="128"/>
        <v>0</v>
      </c>
      <c r="G1693" s="11"/>
      <c r="H1693" s="11"/>
      <c r="I1693" s="11"/>
      <c r="J1693" s="12">
        <f t="shared" si="129"/>
        <v>0</v>
      </c>
      <c r="K1693" s="31">
        <f t="shared" si="130"/>
        <v>2120</v>
      </c>
      <c r="L1693" s="37">
        <f t="shared" si="127"/>
        <v>0</v>
      </c>
      <c r="M1693" s="37"/>
      <c r="N1693" s="37">
        <f t="shared" si="131"/>
        <v>0</v>
      </c>
    </row>
    <row r="1694" spans="1:14" x14ac:dyDescent="0.3">
      <c r="A1694" s="105" t="s">
        <v>102</v>
      </c>
      <c r="B1694" s="106">
        <v>10</v>
      </c>
      <c r="C1694" s="106">
        <v>10</v>
      </c>
      <c r="D1694" s="44"/>
      <c r="E1694" s="44"/>
      <c r="F1694" s="30">
        <f t="shared" si="128"/>
        <v>0</v>
      </c>
      <c r="G1694" s="11"/>
      <c r="H1694" s="11"/>
      <c r="I1694" s="11"/>
      <c r="J1694" s="12">
        <f t="shared" si="129"/>
        <v>0</v>
      </c>
      <c r="K1694" s="31">
        <f t="shared" si="130"/>
        <v>1980</v>
      </c>
      <c r="L1694" s="37">
        <f t="shared" si="127"/>
        <v>0</v>
      </c>
      <c r="M1694" s="37"/>
      <c r="N1694" s="37">
        <f t="shared" si="131"/>
        <v>0</v>
      </c>
    </row>
    <row r="1695" spans="1:14" x14ac:dyDescent="0.3">
      <c r="A1695" s="105" t="s">
        <v>103</v>
      </c>
      <c r="B1695" s="106">
        <v>12</v>
      </c>
      <c r="C1695" s="106">
        <v>12</v>
      </c>
      <c r="D1695" s="44"/>
      <c r="E1695" s="44"/>
      <c r="F1695" s="30">
        <f t="shared" si="128"/>
        <v>0</v>
      </c>
      <c r="G1695" s="11"/>
      <c r="H1695" s="11"/>
      <c r="I1695" s="11"/>
      <c r="J1695" s="12">
        <f t="shared" si="129"/>
        <v>0</v>
      </c>
      <c r="K1695" s="31">
        <f t="shared" si="130"/>
        <v>875</v>
      </c>
      <c r="L1695" s="37">
        <f t="shared" si="127"/>
        <v>0</v>
      </c>
      <c r="M1695" s="37"/>
      <c r="N1695" s="37">
        <f t="shared" si="131"/>
        <v>0</v>
      </c>
    </row>
    <row r="1696" spans="1:14" ht="19.5" thickBot="1" x14ac:dyDescent="0.35">
      <c r="A1696" s="105" t="s">
        <v>104</v>
      </c>
      <c r="B1696" s="106">
        <v>3</v>
      </c>
      <c r="C1696" s="106">
        <v>3</v>
      </c>
      <c r="D1696" s="44"/>
      <c r="E1696" s="44"/>
      <c r="F1696" s="30">
        <f t="shared" si="128"/>
        <v>0</v>
      </c>
      <c r="G1696" s="11"/>
      <c r="H1696" s="11"/>
      <c r="I1696" s="11"/>
      <c r="J1696" s="12">
        <f t="shared" si="129"/>
        <v>0</v>
      </c>
      <c r="K1696" s="31">
        <f t="shared" si="130"/>
        <v>2145</v>
      </c>
      <c r="L1696" s="37">
        <f t="shared" si="127"/>
        <v>0</v>
      </c>
      <c r="M1696" s="37"/>
      <c r="N1696" s="37">
        <f t="shared" si="131"/>
        <v>0</v>
      </c>
    </row>
    <row r="1697" spans="1:14" ht="19.5" thickBot="1" x14ac:dyDescent="0.35">
      <c r="A1697" s="56" t="s">
        <v>105</v>
      </c>
      <c r="B1697" s="57" t="s">
        <v>74</v>
      </c>
      <c r="C1697" s="58">
        <v>150</v>
      </c>
      <c r="D1697" s="44"/>
      <c r="E1697" s="44"/>
      <c r="F1697" s="30">
        <f t="shared" si="128"/>
        <v>0</v>
      </c>
      <c r="G1697" s="11"/>
      <c r="H1697" s="11"/>
      <c r="I1697" s="11"/>
      <c r="J1697" s="12">
        <f t="shared" si="129"/>
        <v>0</v>
      </c>
      <c r="K1697" s="31">
        <f t="shared" si="130"/>
        <v>21.06</v>
      </c>
      <c r="L1697" s="37">
        <f t="shared" si="127"/>
        <v>0</v>
      </c>
      <c r="M1697" s="37"/>
      <c r="N1697" s="37">
        <f t="shared" si="131"/>
        <v>0</v>
      </c>
    </row>
    <row r="1698" spans="1:14" x14ac:dyDescent="0.3">
      <c r="A1698" s="107"/>
      <c r="B1698" s="108"/>
      <c r="C1698" s="108"/>
      <c r="D1698" s="11"/>
      <c r="E1698" s="11"/>
      <c r="F1698" s="30" t="e">
        <f t="shared" si="128"/>
        <v>#DIV/0!</v>
      </c>
      <c r="G1698" s="11"/>
      <c r="H1698" s="11"/>
      <c r="I1698" s="11"/>
      <c r="J1698" s="12">
        <f t="shared" si="129"/>
        <v>0</v>
      </c>
      <c r="K1698" s="31">
        <f t="shared" si="130"/>
        <v>116.5</v>
      </c>
      <c r="L1698" s="37">
        <f t="shared" si="127"/>
        <v>0</v>
      </c>
      <c r="M1698" s="37"/>
      <c r="N1698" s="37">
        <f t="shared" si="131"/>
        <v>0</v>
      </c>
    </row>
    <row r="1699" spans="1:14" x14ac:dyDescent="0.3">
      <c r="A1699" s="107"/>
      <c r="B1699" s="108"/>
      <c r="C1699" s="108"/>
      <c r="D1699" s="11"/>
      <c r="E1699" s="11"/>
      <c r="F1699" s="30" t="e">
        <f t="shared" si="128"/>
        <v>#DIV/0!</v>
      </c>
      <c r="G1699" s="11"/>
      <c r="H1699" s="11"/>
      <c r="I1699" s="11"/>
      <c r="J1699" s="12">
        <f t="shared" si="129"/>
        <v>0</v>
      </c>
      <c r="K1699" s="31">
        <f t="shared" si="130"/>
        <v>0</v>
      </c>
      <c r="L1699" s="37">
        <f t="shared" si="127"/>
        <v>0</v>
      </c>
      <c r="M1699" s="37"/>
      <c r="N1699" s="37">
        <f t="shared" si="131"/>
        <v>0</v>
      </c>
    </row>
    <row r="1700" spans="1:14" x14ac:dyDescent="0.3">
      <c r="A1700" s="107"/>
      <c r="B1700" s="108"/>
      <c r="C1700" s="108"/>
      <c r="D1700" s="11"/>
      <c r="E1700" s="11"/>
      <c r="F1700" s="30" t="e">
        <f t="shared" si="128"/>
        <v>#DIV/0!</v>
      </c>
      <c r="G1700" s="11"/>
      <c r="H1700" s="11"/>
      <c r="I1700" s="11"/>
      <c r="J1700" s="12">
        <f t="shared" si="129"/>
        <v>0</v>
      </c>
      <c r="K1700" s="31">
        <f t="shared" si="130"/>
        <v>23</v>
      </c>
      <c r="L1700" s="37">
        <f t="shared" si="127"/>
        <v>0</v>
      </c>
      <c r="M1700" s="37"/>
      <c r="N1700" s="37">
        <f t="shared" si="131"/>
        <v>0</v>
      </c>
    </row>
    <row r="1701" spans="1:14" x14ac:dyDescent="0.3">
      <c r="A1701" s="107"/>
      <c r="B1701" s="108"/>
      <c r="C1701" s="108"/>
      <c r="D1701" s="11"/>
      <c r="E1701" s="11"/>
      <c r="F1701" s="30" t="e">
        <f t="shared" si="128"/>
        <v>#DIV/0!</v>
      </c>
      <c r="G1701" s="11"/>
      <c r="H1701" s="11"/>
      <c r="I1701" s="11"/>
      <c r="J1701" s="12">
        <f t="shared" si="129"/>
        <v>0</v>
      </c>
      <c r="K1701" s="31">
        <f t="shared" si="130"/>
        <v>0</v>
      </c>
      <c r="L1701" s="37">
        <f t="shared" si="127"/>
        <v>0</v>
      </c>
      <c r="M1701" s="37"/>
      <c r="N1701" s="37">
        <f t="shared" si="131"/>
        <v>0</v>
      </c>
    </row>
    <row r="1702" spans="1:14" x14ac:dyDescent="0.3">
      <c r="A1702" s="11"/>
      <c r="B1702" s="10"/>
      <c r="C1702" s="10"/>
      <c r="D1702" s="11"/>
      <c r="E1702" s="11"/>
      <c r="F1702" s="30" t="e">
        <f t="shared" si="128"/>
        <v>#DIV/0!</v>
      </c>
      <c r="G1702" s="11"/>
      <c r="H1702" s="11"/>
      <c r="I1702" s="11"/>
      <c r="J1702" s="12">
        <f t="shared" si="129"/>
        <v>0</v>
      </c>
      <c r="K1702" s="31">
        <f t="shared" si="130"/>
        <v>0</v>
      </c>
      <c r="L1702" s="37">
        <f t="shared" si="127"/>
        <v>0</v>
      </c>
      <c r="M1702" s="37"/>
      <c r="N1702" s="37">
        <f t="shared" si="131"/>
        <v>0</v>
      </c>
    </row>
    <row r="1703" spans="1:14" x14ac:dyDescent="0.3">
      <c r="A1703" s="11"/>
      <c r="B1703" s="10"/>
      <c r="C1703" s="10"/>
      <c r="D1703" s="11"/>
      <c r="E1703" s="11"/>
      <c r="F1703" s="30" t="e">
        <f t="shared" si="128"/>
        <v>#DIV/0!</v>
      </c>
      <c r="G1703" s="11"/>
      <c r="H1703" s="11"/>
      <c r="I1703" s="11"/>
      <c r="J1703" s="12">
        <f t="shared" si="129"/>
        <v>0</v>
      </c>
      <c r="K1703" s="31">
        <f t="shared" si="130"/>
        <v>0</v>
      </c>
      <c r="L1703" s="37">
        <f t="shared" si="127"/>
        <v>0</v>
      </c>
      <c r="M1703" s="37"/>
      <c r="N1703" s="37">
        <f t="shared" si="131"/>
        <v>0</v>
      </c>
    </row>
    <row r="1704" spans="1:14" x14ac:dyDescent="0.3">
      <c r="A1704" s="11"/>
      <c r="B1704" s="10"/>
      <c r="C1704" s="10"/>
      <c r="D1704" s="11"/>
      <c r="E1704" s="11"/>
      <c r="F1704" s="30" t="e">
        <f t="shared" si="128"/>
        <v>#DIV/0!</v>
      </c>
      <c r="G1704" s="11"/>
      <c r="H1704" s="11"/>
      <c r="I1704" s="11"/>
      <c r="J1704" s="12">
        <f t="shared" si="129"/>
        <v>0</v>
      </c>
      <c r="K1704" s="31">
        <f t="shared" si="130"/>
        <v>0</v>
      </c>
      <c r="L1704" s="37">
        <f t="shared" si="127"/>
        <v>0</v>
      </c>
      <c r="M1704" s="37"/>
      <c r="N1704" s="37">
        <f t="shared" si="131"/>
        <v>0</v>
      </c>
    </row>
    <row r="1705" spans="1:14" x14ac:dyDescent="0.3">
      <c r="A1705" s="11" t="s">
        <v>33</v>
      </c>
      <c r="B1705" s="11"/>
      <c r="C1705" s="13"/>
      <c r="D1705" s="111">
        <f t="shared" ref="D1705:J1705" si="132">SUM(D1643:D1704)</f>
        <v>0</v>
      </c>
      <c r="E1705" s="111">
        <f t="shared" si="132"/>
        <v>0</v>
      </c>
      <c r="F1705" s="111" t="e">
        <f t="shared" si="132"/>
        <v>#DIV/0!</v>
      </c>
      <c r="G1705" s="111">
        <f t="shared" si="132"/>
        <v>0</v>
      </c>
      <c r="H1705" s="111">
        <f t="shared" si="132"/>
        <v>0</v>
      </c>
      <c r="I1705" s="111">
        <f t="shared" si="132"/>
        <v>0</v>
      </c>
      <c r="J1705" s="12">
        <f t="shared" si="132"/>
        <v>0</v>
      </c>
      <c r="K1705" s="111"/>
      <c r="L1705" s="111">
        <f>SUM(L1643:L1704)</f>
        <v>0</v>
      </c>
      <c r="M1705" s="111">
        <f>SUM(M1643:M1704)</f>
        <v>0</v>
      </c>
      <c r="N1705" s="111">
        <f>SUM(N1643:N1704)</f>
        <v>0</v>
      </c>
    </row>
    <row r="1706" spans="1:14" x14ac:dyDescent="0.3">
      <c r="A1706" s="113"/>
      <c r="B1706" s="114"/>
      <c r="C1706" s="115"/>
      <c r="D1706" s="116"/>
      <c r="E1706" s="116"/>
      <c r="F1706" s="7" t="s">
        <v>106</v>
      </c>
      <c r="G1706" s="7" t="s">
        <v>123</v>
      </c>
      <c r="H1706" s="7" t="s">
        <v>124</v>
      </c>
      <c r="I1706" s="7" t="s">
        <v>125</v>
      </c>
      <c r="J1706" s="7" t="s">
        <v>126</v>
      </c>
      <c r="K1706" s="117"/>
      <c r="L1706" s="117"/>
      <c r="M1706" s="7" t="s">
        <v>107</v>
      </c>
      <c r="N1706" s="118"/>
    </row>
    <row r="1707" spans="1:14" ht="31.5" x14ac:dyDescent="0.5">
      <c r="A1707" s="113"/>
      <c r="B1707" s="114"/>
      <c r="C1707" s="115"/>
      <c r="D1707" s="116"/>
      <c r="E1707" s="116"/>
      <c r="F1707" s="121"/>
      <c r="G1707" s="121"/>
      <c r="H1707" s="121"/>
      <c r="I1707" s="121"/>
      <c r="J1707" s="121"/>
      <c r="K1707" s="122"/>
      <c r="L1707" s="121">
        <f>+F1707-G1707-H1707-I1707-J1707</f>
        <v>0</v>
      </c>
      <c r="M1707" s="123"/>
      <c r="N1707" s="124"/>
    </row>
    <row r="1708" spans="1:14" x14ac:dyDescent="0.3">
      <c r="A1708" s="177" t="s">
        <v>109</v>
      </c>
      <c r="B1708" s="178"/>
      <c r="C1708" s="178"/>
      <c r="D1708" s="178"/>
      <c r="E1708" s="178"/>
      <c r="F1708" s="178"/>
      <c r="G1708" s="178"/>
      <c r="H1708" s="178"/>
      <c r="I1708" s="178"/>
      <c r="J1708" s="179"/>
      <c r="K1708" s="125"/>
      <c r="L1708" s="12"/>
      <c r="M1708" s="126"/>
      <c r="N1708" s="127"/>
    </row>
    <row r="1709" spans="1:14" x14ac:dyDescent="0.3">
      <c r="A1709" s="180" t="s">
        <v>110</v>
      </c>
      <c r="B1709" s="181"/>
      <c r="C1709" s="181"/>
      <c r="D1709" s="181"/>
      <c r="E1709" s="181"/>
      <c r="F1709" s="181"/>
      <c r="G1709" s="181"/>
      <c r="H1709" s="181"/>
      <c r="I1709" s="181"/>
      <c r="J1709" s="182"/>
      <c r="K1709" s="129"/>
      <c r="L1709" s="12"/>
      <c r="M1709" s="126"/>
      <c r="N1709" s="127"/>
    </row>
    <row r="1710" spans="1:14" x14ac:dyDescent="0.3">
      <c r="A1710" s="160" t="s">
        <v>111</v>
      </c>
      <c r="B1710" s="161"/>
      <c r="C1710" s="161"/>
      <c r="D1710" s="161"/>
      <c r="E1710" s="161"/>
      <c r="F1710" s="161"/>
      <c r="G1710" s="161"/>
      <c r="H1710" s="161"/>
      <c r="I1710" s="161"/>
      <c r="J1710" s="162"/>
      <c r="K1710" s="130"/>
      <c r="L1710" s="12"/>
      <c r="M1710" s="131" t="e">
        <f>+L1710/L1705%</f>
        <v>#DIV/0!</v>
      </c>
      <c r="N1710" s="127"/>
    </row>
    <row r="1711" spans="1:14" x14ac:dyDescent="0.3">
      <c r="A1711" s="163" t="s">
        <v>112</v>
      </c>
      <c r="B1711" s="164"/>
      <c r="C1711" s="164"/>
      <c r="D1711" s="164"/>
      <c r="E1711" s="164"/>
      <c r="F1711" s="164"/>
      <c r="G1711" s="164"/>
      <c r="H1711" s="164"/>
      <c r="I1711" s="164"/>
      <c r="J1711" s="165"/>
      <c r="K1711" s="132"/>
      <c r="L1711" s="12">
        <f>+E1727</f>
        <v>0</v>
      </c>
      <c r="M1711" s="126"/>
      <c r="N1711" s="127"/>
    </row>
    <row r="1712" spans="1:14" x14ac:dyDescent="0.3">
      <c r="A1712" s="166" t="s">
        <v>113</v>
      </c>
      <c r="B1712" s="167"/>
      <c r="C1712" s="167"/>
      <c r="D1712" s="167"/>
      <c r="E1712" s="167"/>
      <c r="F1712" s="167"/>
      <c r="G1712" s="167"/>
      <c r="H1712" s="167"/>
      <c r="I1712" s="167"/>
      <c r="J1712" s="168"/>
      <c r="K1712" s="134"/>
      <c r="L1712" s="12">
        <f>+M1727</f>
        <v>0</v>
      </c>
      <c r="M1712" s="126"/>
      <c r="N1712" s="127"/>
    </row>
    <row r="1713" spans="1:14" x14ac:dyDescent="0.3">
      <c r="A1713" s="169"/>
      <c r="B1713" s="170"/>
      <c r="C1713" s="170"/>
      <c r="D1713" s="170"/>
      <c r="E1713" s="170"/>
      <c r="F1713" s="170"/>
      <c r="G1713" s="170"/>
      <c r="H1713" s="170"/>
      <c r="I1713" s="170"/>
      <c r="J1713" s="171"/>
      <c r="K1713" s="128"/>
      <c r="L1713" s="126"/>
      <c r="M1713" s="126"/>
      <c r="N1713" s="127"/>
    </row>
    <row r="1714" spans="1:14" x14ac:dyDescent="0.3">
      <c r="A1714" s="169"/>
      <c r="B1714" s="170"/>
      <c r="C1714" s="170"/>
      <c r="D1714" s="170"/>
      <c r="E1714" s="170"/>
      <c r="F1714" s="170"/>
      <c r="G1714" s="170"/>
      <c r="H1714" s="170"/>
      <c r="I1714" s="170"/>
      <c r="J1714" s="171"/>
      <c r="K1714" s="128"/>
      <c r="L1714" s="126"/>
      <c r="M1714" s="126"/>
      <c r="N1714" s="127"/>
    </row>
    <row r="1715" spans="1:14" x14ac:dyDescent="0.3">
      <c r="A1715" s="169" t="s">
        <v>114</v>
      </c>
      <c r="B1715" s="170"/>
      <c r="C1715" s="170"/>
      <c r="D1715" s="170"/>
      <c r="E1715" s="170"/>
      <c r="F1715" s="170"/>
      <c r="G1715" s="170"/>
      <c r="H1715" s="170"/>
      <c r="I1715" s="170"/>
      <c r="J1715" s="171"/>
      <c r="K1715" s="136"/>
      <c r="L1715" s="111">
        <f>+L1705-L1708-L1709-L1710-L1711+L1712-L1713-L1714</f>
        <v>0</v>
      </c>
      <c r="M1715" s="126"/>
      <c r="N1715" s="127"/>
    </row>
    <row r="1716" spans="1:14" ht="19.5" thickBot="1" x14ac:dyDescent="0.35">
      <c r="M1716" s="138">
        <f>+L1716-L1715</f>
        <v>0</v>
      </c>
    </row>
    <row r="1717" spans="1:14" ht="19.5" thickBot="1" x14ac:dyDescent="0.35">
      <c r="A1717" s="157" t="s">
        <v>115</v>
      </c>
      <c r="B1717" s="158"/>
      <c r="C1717" s="158"/>
      <c r="D1717" s="158"/>
      <c r="E1717" s="158"/>
      <c r="F1717" s="159"/>
      <c r="G1717" s="127"/>
      <c r="H1717" s="157" t="s">
        <v>116</v>
      </c>
      <c r="I1717" s="158"/>
      <c r="J1717" s="159"/>
      <c r="K1717" s="157" t="s">
        <v>117</v>
      </c>
      <c r="L1717" s="158"/>
      <c r="M1717" s="159"/>
      <c r="N1717" s="139"/>
    </row>
    <row r="1718" spans="1:14" ht="19.5" thickBot="1" x14ac:dyDescent="0.35">
      <c r="A1718" s="140" t="s">
        <v>118</v>
      </c>
      <c r="B1718" s="157" t="s">
        <v>119</v>
      </c>
      <c r="C1718" s="159"/>
      <c r="D1718" s="140" t="s">
        <v>120</v>
      </c>
      <c r="E1718" s="157" t="s">
        <v>22</v>
      </c>
      <c r="F1718" s="159"/>
      <c r="G1718" s="127"/>
      <c r="H1718" s="157" t="s">
        <v>119</v>
      </c>
      <c r="I1718" s="159"/>
      <c r="J1718" s="140" t="s">
        <v>22</v>
      </c>
      <c r="K1718" s="157" t="s">
        <v>119</v>
      </c>
      <c r="L1718" s="159"/>
      <c r="M1718" s="140" t="s">
        <v>22</v>
      </c>
      <c r="N1718" s="139"/>
    </row>
    <row r="1719" spans="1:14" ht="19.5" thickBot="1" x14ac:dyDescent="0.35">
      <c r="A1719" s="141"/>
      <c r="B1719" s="153"/>
      <c r="C1719" s="154"/>
      <c r="D1719" s="141"/>
      <c r="E1719" s="155"/>
      <c r="F1719" s="156"/>
      <c r="G1719" s="127"/>
      <c r="H1719" s="153"/>
      <c r="I1719" s="154"/>
      <c r="J1719" s="142"/>
      <c r="K1719" s="153"/>
      <c r="L1719" s="154"/>
      <c r="M1719" s="143"/>
      <c r="N1719" s="144"/>
    </row>
    <row r="1720" spans="1:14" ht="19.5" thickBot="1" x14ac:dyDescent="0.35">
      <c r="A1720" s="141"/>
      <c r="B1720" s="153"/>
      <c r="C1720" s="154"/>
      <c r="D1720" s="141"/>
      <c r="E1720" s="155"/>
      <c r="F1720" s="156"/>
      <c r="G1720" s="127"/>
      <c r="H1720" s="153"/>
      <c r="I1720" s="154"/>
      <c r="J1720" s="142"/>
      <c r="K1720" s="153"/>
      <c r="L1720" s="154"/>
      <c r="M1720" s="143"/>
      <c r="N1720" s="144"/>
    </row>
    <row r="1721" spans="1:14" ht="19.5" thickBot="1" x14ac:dyDescent="0.35">
      <c r="A1721" s="141"/>
      <c r="B1721" s="153"/>
      <c r="C1721" s="154"/>
      <c r="D1721" s="141"/>
      <c r="E1721" s="155"/>
      <c r="F1721" s="156"/>
      <c r="G1721" s="127"/>
      <c r="H1721" s="153"/>
      <c r="I1721" s="154"/>
      <c r="J1721" s="142"/>
      <c r="K1721" s="153"/>
      <c r="L1721" s="154"/>
      <c r="M1721" s="143"/>
      <c r="N1721" s="144"/>
    </row>
    <row r="1722" spans="1:14" ht="19.5" thickBot="1" x14ac:dyDescent="0.35">
      <c r="A1722" s="141"/>
      <c r="B1722" s="153"/>
      <c r="C1722" s="154"/>
      <c r="D1722" s="141"/>
      <c r="E1722" s="155"/>
      <c r="F1722" s="156"/>
      <c r="G1722" s="127"/>
      <c r="H1722" s="153"/>
      <c r="I1722" s="154"/>
      <c r="J1722" s="142"/>
      <c r="K1722" s="153"/>
      <c r="L1722" s="154"/>
      <c r="M1722" s="143"/>
      <c r="N1722" s="144"/>
    </row>
    <row r="1723" spans="1:14" ht="19.5" thickBot="1" x14ac:dyDescent="0.35">
      <c r="A1723" s="141"/>
      <c r="B1723" s="153"/>
      <c r="C1723" s="154"/>
      <c r="D1723" s="141"/>
      <c r="E1723" s="155"/>
      <c r="F1723" s="156"/>
      <c r="G1723" s="127"/>
      <c r="H1723" s="153"/>
      <c r="I1723" s="154"/>
      <c r="J1723" s="142"/>
      <c r="K1723" s="153"/>
      <c r="L1723" s="154"/>
      <c r="M1723" s="143"/>
      <c r="N1723" s="144"/>
    </row>
    <row r="1724" spans="1:14" ht="19.5" thickBot="1" x14ac:dyDescent="0.35">
      <c r="A1724" s="141"/>
      <c r="B1724" s="153"/>
      <c r="C1724" s="154"/>
      <c r="D1724" s="141"/>
      <c r="E1724" s="155"/>
      <c r="F1724" s="156"/>
      <c r="G1724" s="127"/>
      <c r="H1724" s="153"/>
      <c r="I1724" s="154"/>
      <c r="J1724" s="142"/>
      <c r="K1724" s="153"/>
      <c r="L1724" s="154"/>
      <c r="M1724" s="143"/>
      <c r="N1724" s="144"/>
    </row>
    <row r="1725" spans="1:14" ht="19.5" thickBot="1" x14ac:dyDescent="0.35">
      <c r="A1725" s="141"/>
      <c r="B1725" s="153"/>
      <c r="C1725" s="154"/>
      <c r="D1725" s="141"/>
      <c r="E1725" s="155"/>
      <c r="F1725" s="156"/>
      <c r="G1725" s="127"/>
      <c r="H1725" s="153"/>
      <c r="I1725" s="154"/>
      <c r="J1725" s="142"/>
      <c r="K1725" s="153"/>
      <c r="L1725" s="154"/>
      <c r="M1725" s="143"/>
      <c r="N1725" s="144"/>
    </row>
    <row r="1726" spans="1:14" ht="19.5" thickBot="1" x14ac:dyDescent="0.35">
      <c r="A1726" s="141"/>
      <c r="B1726" s="153"/>
      <c r="C1726" s="154"/>
      <c r="D1726" s="141"/>
      <c r="E1726" s="155"/>
      <c r="F1726" s="156"/>
      <c r="G1726" s="127"/>
      <c r="H1726" s="153"/>
      <c r="I1726" s="154"/>
      <c r="J1726" s="142"/>
      <c r="K1726" s="153"/>
      <c r="L1726" s="154"/>
      <c r="M1726" s="143"/>
      <c r="N1726" s="144"/>
    </row>
    <row r="1727" spans="1:14" ht="19.5" thickBot="1" x14ac:dyDescent="0.35">
      <c r="A1727" s="141" t="s">
        <v>121</v>
      </c>
      <c r="B1727" s="153"/>
      <c r="C1727" s="154"/>
      <c r="D1727" s="141"/>
      <c r="E1727" s="155">
        <f>SUM(E1719:F1726)</f>
        <v>0</v>
      </c>
      <c r="F1727" s="156"/>
      <c r="G1727" s="127"/>
      <c r="H1727" s="153" t="s">
        <v>121</v>
      </c>
      <c r="I1727" s="154"/>
      <c r="J1727" s="140">
        <f>SUM(J1719:J1726)</f>
        <v>0</v>
      </c>
      <c r="K1727" s="153" t="s">
        <v>121</v>
      </c>
      <c r="L1727" s="154"/>
      <c r="M1727" s="145">
        <f>SUM(M1719:M1726)</f>
        <v>0</v>
      </c>
      <c r="N1727" s="139"/>
    </row>
    <row r="1730" spans="1:14" x14ac:dyDescent="0.3">
      <c r="A1730" s="172" t="s">
        <v>0</v>
      </c>
      <c r="B1730" s="172"/>
      <c r="C1730" s="172"/>
      <c r="D1730" s="172"/>
      <c r="E1730" s="172"/>
      <c r="F1730" s="172"/>
      <c r="G1730" s="172"/>
      <c r="H1730" s="172"/>
      <c r="I1730" s="172"/>
      <c r="J1730" s="172"/>
      <c r="K1730" s="172"/>
      <c r="L1730" s="172"/>
      <c r="M1730" s="1"/>
      <c r="N1730" s="2"/>
    </row>
    <row r="1731" spans="1:14" x14ac:dyDescent="0.3">
      <c r="A1731" s="1" t="s">
        <v>1</v>
      </c>
      <c r="B1731" s="2" t="s">
        <v>144</v>
      </c>
      <c r="J1731" s="1" t="s">
        <v>3</v>
      </c>
      <c r="K1731" s="173">
        <f>+K1640</f>
        <v>0</v>
      </c>
      <c r="L1731" s="173"/>
      <c r="M1731" s="173"/>
      <c r="N1731" s="6"/>
    </row>
    <row r="1732" spans="1:14" x14ac:dyDescent="0.3">
      <c r="A1732" s="174"/>
      <c r="B1732" s="175"/>
      <c r="C1732" s="176"/>
      <c r="D1732" s="169" t="s">
        <v>6</v>
      </c>
      <c r="E1732" s="170"/>
      <c r="F1732" s="171"/>
      <c r="G1732" s="7" t="s">
        <v>7</v>
      </c>
      <c r="H1732" s="7" t="s">
        <v>7</v>
      </c>
      <c r="I1732" s="7" t="s">
        <v>8</v>
      </c>
      <c r="J1732" s="8" t="s">
        <v>9</v>
      </c>
      <c r="K1732" s="7" t="s">
        <v>10</v>
      </c>
      <c r="L1732" s="9"/>
      <c r="M1732" s="7" t="s">
        <v>11</v>
      </c>
      <c r="N1732" s="7" t="s">
        <v>12</v>
      </c>
    </row>
    <row r="1733" spans="1:14" x14ac:dyDescent="0.3">
      <c r="A1733" s="12" t="s">
        <v>16</v>
      </c>
      <c r="B1733" s="7" t="s">
        <v>17</v>
      </c>
      <c r="C1733" s="13" t="s">
        <v>18</v>
      </c>
      <c r="D1733" s="7">
        <v>1</v>
      </c>
      <c r="E1733" s="7">
        <v>2</v>
      </c>
      <c r="F1733" s="14" t="s">
        <v>19</v>
      </c>
      <c r="G1733" s="7" t="s">
        <v>20</v>
      </c>
      <c r="H1733" s="7" t="s">
        <v>20</v>
      </c>
      <c r="I1733" s="7"/>
      <c r="J1733" s="7" t="s">
        <v>20</v>
      </c>
      <c r="K1733" s="7" t="s">
        <v>21</v>
      </c>
      <c r="L1733" s="7" t="s">
        <v>22</v>
      </c>
      <c r="M1733" s="7" t="s">
        <v>23</v>
      </c>
      <c r="N1733" s="7" t="s">
        <v>22</v>
      </c>
    </row>
    <row r="1734" spans="1:14" x14ac:dyDescent="0.3">
      <c r="A1734" s="16" t="s">
        <v>35</v>
      </c>
      <c r="B1734" s="17" t="s">
        <v>36</v>
      </c>
      <c r="C1734" s="17">
        <v>72</v>
      </c>
      <c r="D1734" s="29"/>
      <c r="E1734" s="29"/>
      <c r="F1734" s="30">
        <f>+(E1734+D1734)/C1734</f>
        <v>0</v>
      </c>
      <c r="G1734" s="32"/>
      <c r="H1734" s="32"/>
      <c r="I1734" s="32"/>
      <c r="J1734" s="34">
        <f>+D1734+E1734-G1734-H1734-I1734</f>
        <v>0</v>
      </c>
      <c r="K1734" s="31">
        <f>+K1643</f>
        <v>381.13</v>
      </c>
      <c r="L1734" s="24">
        <f t="shared" ref="L1734:L1795" si="133">+J1734*K1734</f>
        <v>0</v>
      </c>
      <c r="M1734" s="24"/>
      <c r="N1734" s="24">
        <f>+K1734*I1734</f>
        <v>0</v>
      </c>
    </row>
    <row r="1735" spans="1:14" x14ac:dyDescent="0.3">
      <c r="A1735" s="16" t="s">
        <v>37</v>
      </c>
      <c r="B1735" s="17" t="s">
        <v>38</v>
      </c>
      <c r="C1735" s="17">
        <v>36</v>
      </c>
      <c r="D1735" s="29"/>
      <c r="E1735" s="29"/>
      <c r="F1735" s="30">
        <f t="shared" ref="F1735:F1795" si="134">+(E1735+D1735)/C1735</f>
        <v>0</v>
      </c>
      <c r="G1735" s="32"/>
      <c r="H1735" s="32"/>
      <c r="I1735" s="32"/>
      <c r="J1735" s="34">
        <f t="shared" ref="J1735:J1795" si="135">+D1735+E1735-G1735-H1735-I1735</f>
        <v>0</v>
      </c>
      <c r="K1735" s="31">
        <f t="shared" ref="K1735:K1795" si="136">+K1644</f>
        <v>741.2</v>
      </c>
      <c r="L1735" s="24">
        <f t="shared" si="133"/>
        <v>0</v>
      </c>
      <c r="M1735" s="24"/>
      <c r="N1735" s="24">
        <f t="shared" ref="N1735:N1795" si="137">+K1735*I1735</f>
        <v>0</v>
      </c>
    </row>
    <row r="1736" spans="1:14" x14ac:dyDescent="0.3">
      <c r="A1736" s="16" t="s">
        <v>39</v>
      </c>
      <c r="B1736" s="17" t="s">
        <v>40</v>
      </c>
      <c r="C1736" s="17">
        <v>18</v>
      </c>
      <c r="D1736" s="29"/>
      <c r="E1736" s="29"/>
      <c r="F1736" s="30">
        <f t="shared" si="134"/>
        <v>0</v>
      </c>
      <c r="G1736" s="32"/>
      <c r="H1736" s="32"/>
      <c r="I1736" s="32"/>
      <c r="J1736" s="12">
        <f t="shared" si="135"/>
        <v>0</v>
      </c>
      <c r="K1736" s="31">
        <f t="shared" si="136"/>
        <v>1263.5999999999999</v>
      </c>
      <c r="L1736" s="37">
        <f t="shared" si="133"/>
        <v>0</v>
      </c>
      <c r="M1736" s="37"/>
      <c r="N1736" s="37">
        <f t="shared" si="137"/>
        <v>0</v>
      </c>
    </row>
    <row r="1737" spans="1:14" x14ac:dyDescent="0.3">
      <c r="A1737" s="16" t="s">
        <v>41</v>
      </c>
      <c r="B1737" s="17" t="s">
        <v>42</v>
      </c>
      <c r="C1737" s="17">
        <v>10</v>
      </c>
      <c r="D1737" s="29"/>
      <c r="E1737" s="29"/>
      <c r="F1737" s="30">
        <f t="shared" si="134"/>
        <v>0</v>
      </c>
      <c r="G1737" s="32"/>
      <c r="H1737" s="32"/>
      <c r="I1737" s="32"/>
      <c r="J1737" s="34">
        <f t="shared" si="135"/>
        <v>0</v>
      </c>
      <c r="K1737" s="31">
        <f t="shared" si="136"/>
        <v>2059.1999999999998</v>
      </c>
      <c r="L1737" s="24">
        <f t="shared" si="133"/>
        <v>0</v>
      </c>
      <c r="M1737" s="24"/>
      <c r="N1737" s="24">
        <f t="shared" si="137"/>
        <v>0</v>
      </c>
    </row>
    <row r="1738" spans="1:14" x14ac:dyDescent="0.3">
      <c r="A1738" s="16" t="s">
        <v>43</v>
      </c>
      <c r="B1738" s="17" t="s">
        <v>36</v>
      </c>
      <c r="C1738" s="17">
        <v>72</v>
      </c>
      <c r="D1738" s="29"/>
      <c r="E1738" s="29"/>
      <c r="F1738" s="30">
        <f t="shared" si="134"/>
        <v>0</v>
      </c>
      <c r="G1738" s="32"/>
      <c r="H1738" s="32"/>
      <c r="I1738" s="32"/>
      <c r="J1738" s="34">
        <f t="shared" si="135"/>
        <v>0</v>
      </c>
      <c r="K1738" s="31">
        <f t="shared" si="136"/>
        <v>409.5</v>
      </c>
      <c r="L1738" s="24">
        <f t="shared" si="133"/>
        <v>0</v>
      </c>
      <c r="M1738" s="24"/>
      <c r="N1738" s="24">
        <f t="shared" si="137"/>
        <v>0</v>
      </c>
    </row>
    <row r="1739" spans="1:14" x14ac:dyDescent="0.3">
      <c r="A1739" s="16" t="s">
        <v>44</v>
      </c>
      <c r="B1739" s="17" t="s">
        <v>38</v>
      </c>
      <c r="C1739" s="17">
        <v>36</v>
      </c>
      <c r="D1739" s="29"/>
      <c r="E1739" s="29"/>
      <c r="F1739" s="30">
        <f t="shared" si="134"/>
        <v>0</v>
      </c>
      <c r="G1739" s="32"/>
      <c r="H1739" s="32"/>
      <c r="I1739" s="32"/>
      <c r="J1739" s="34">
        <f t="shared" si="135"/>
        <v>0</v>
      </c>
      <c r="K1739" s="31">
        <f t="shared" si="136"/>
        <v>803.79</v>
      </c>
      <c r="L1739" s="24">
        <f t="shared" si="133"/>
        <v>0</v>
      </c>
      <c r="M1739" s="24"/>
      <c r="N1739" s="24">
        <f t="shared" si="137"/>
        <v>0</v>
      </c>
    </row>
    <row r="1740" spans="1:14" x14ac:dyDescent="0.3">
      <c r="A1740" s="16" t="s">
        <v>45</v>
      </c>
      <c r="B1740" s="17" t="s">
        <v>36</v>
      </c>
      <c r="C1740" s="17">
        <v>72</v>
      </c>
      <c r="D1740" s="29"/>
      <c r="E1740" s="29"/>
      <c r="F1740" s="30">
        <f t="shared" si="134"/>
        <v>0</v>
      </c>
      <c r="G1740" s="32"/>
      <c r="H1740" s="32"/>
      <c r="I1740" s="32"/>
      <c r="J1740" s="34">
        <f t="shared" si="135"/>
        <v>0</v>
      </c>
      <c r="K1740" s="31">
        <f t="shared" si="136"/>
        <v>409.5</v>
      </c>
      <c r="L1740" s="24">
        <f t="shared" si="133"/>
        <v>0</v>
      </c>
      <c r="M1740" s="24"/>
      <c r="N1740" s="24">
        <f t="shared" si="137"/>
        <v>0</v>
      </c>
    </row>
    <row r="1741" spans="1:14" x14ac:dyDescent="0.3">
      <c r="A1741" s="16" t="s">
        <v>46</v>
      </c>
      <c r="B1741" s="17" t="s">
        <v>38</v>
      </c>
      <c r="C1741" s="17">
        <v>36</v>
      </c>
      <c r="D1741" s="29"/>
      <c r="E1741" s="29"/>
      <c r="F1741" s="30">
        <f t="shared" si="134"/>
        <v>0</v>
      </c>
      <c r="G1741" s="32"/>
      <c r="H1741" s="32"/>
      <c r="I1741" s="32"/>
      <c r="J1741" s="34">
        <f t="shared" si="135"/>
        <v>0</v>
      </c>
      <c r="K1741" s="31">
        <f t="shared" si="136"/>
        <v>803.79</v>
      </c>
      <c r="L1741" s="24">
        <f t="shared" si="133"/>
        <v>0</v>
      </c>
      <c r="M1741" s="24"/>
      <c r="N1741" s="24">
        <f t="shared" si="137"/>
        <v>0</v>
      </c>
    </row>
    <row r="1742" spans="1:14" x14ac:dyDescent="0.3">
      <c r="A1742" s="16" t="s">
        <v>47</v>
      </c>
      <c r="B1742" s="17" t="s">
        <v>48</v>
      </c>
      <c r="C1742" s="17">
        <v>8</v>
      </c>
      <c r="D1742" s="29"/>
      <c r="E1742" s="29"/>
      <c r="F1742" s="30">
        <f t="shared" si="134"/>
        <v>0</v>
      </c>
      <c r="G1742" s="32"/>
      <c r="H1742" s="32"/>
      <c r="I1742" s="32"/>
      <c r="J1742" s="34">
        <f t="shared" si="135"/>
        <v>0</v>
      </c>
      <c r="K1742" s="31">
        <f t="shared" si="136"/>
        <v>2767.05</v>
      </c>
      <c r="L1742" s="24">
        <f t="shared" si="133"/>
        <v>0</v>
      </c>
      <c r="M1742" s="24"/>
      <c r="N1742" s="24">
        <f t="shared" si="137"/>
        <v>0</v>
      </c>
    </row>
    <row r="1743" spans="1:14" x14ac:dyDescent="0.3">
      <c r="A1743" s="35" t="s">
        <v>49</v>
      </c>
      <c r="B1743" s="17" t="s">
        <v>50</v>
      </c>
      <c r="C1743" s="38">
        <v>72</v>
      </c>
      <c r="D1743" s="29"/>
      <c r="E1743" s="29"/>
      <c r="F1743" s="30">
        <f t="shared" si="134"/>
        <v>0</v>
      </c>
      <c r="G1743" s="32"/>
      <c r="H1743" s="32"/>
      <c r="I1743" s="32"/>
      <c r="J1743" s="12">
        <f t="shared" si="135"/>
        <v>0</v>
      </c>
      <c r="K1743" s="31">
        <f t="shared" si="136"/>
        <v>444.6</v>
      </c>
      <c r="L1743" s="37">
        <f t="shared" si="133"/>
        <v>0</v>
      </c>
      <c r="M1743" s="37"/>
      <c r="N1743" s="37">
        <f t="shared" si="137"/>
        <v>0</v>
      </c>
    </row>
    <row r="1744" spans="1:14" x14ac:dyDescent="0.3">
      <c r="A1744" s="16" t="s">
        <v>51</v>
      </c>
      <c r="B1744" s="17" t="s">
        <v>52</v>
      </c>
      <c r="C1744" s="17">
        <v>36</v>
      </c>
      <c r="D1744" s="29"/>
      <c r="E1744" s="29"/>
      <c r="F1744" s="30">
        <f t="shared" si="134"/>
        <v>0</v>
      </c>
      <c r="G1744" s="32"/>
      <c r="H1744" s="32"/>
      <c r="I1744" s="32"/>
      <c r="J1744" s="34">
        <f t="shared" si="135"/>
        <v>0</v>
      </c>
      <c r="K1744" s="31">
        <f t="shared" si="136"/>
        <v>868.73</v>
      </c>
      <c r="L1744" s="24">
        <f t="shared" si="133"/>
        <v>0</v>
      </c>
      <c r="M1744" s="24"/>
      <c r="N1744" s="24">
        <f t="shared" si="137"/>
        <v>0</v>
      </c>
    </row>
    <row r="1745" spans="1:14" x14ac:dyDescent="0.3">
      <c r="A1745" s="16" t="s">
        <v>53</v>
      </c>
      <c r="B1745" s="17" t="s">
        <v>48</v>
      </c>
      <c r="C1745" s="17">
        <v>8</v>
      </c>
      <c r="D1745" s="29"/>
      <c r="E1745" s="29"/>
      <c r="F1745" s="30">
        <f t="shared" si="134"/>
        <v>0</v>
      </c>
      <c r="G1745" s="32"/>
      <c r="H1745" s="32"/>
      <c r="I1745" s="32"/>
      <c r="J1745" s="34">
        <f t="shared" si="135"/>
        <v>0</v>
      </c>
      <c r="K1745" s="31">
        <f t="shared" si="136"/>
        <v>2416.0500000000002</v>
      </c>
      <c r="L1745" s="24">
        <f t="shared" si="133"/>
        <v>0</v>
      </c>
      <c r="M1745" s="24"/>
      <c r="N1745" s="24">
        <f t="shared" si="137"/>
        <v>0</v>
      </c>
    </row>
    <row r="1746" spans="1:14" x14ac:dyDescent="0.3">
      <c r="A1746" s="16" t="s">
        <v>54</v>
      </c>
      <c r="B1746" s="17" t="s">
        <v>50</v>
      </c>
      <c r="C1746" s="17">
        <v>72</v>
      </c>
      <c r="D1746" s="29"/>
      <c r="E1746" s="29"/>
      <c r="F1746" s="30">
        <f t="shared" si="134"/>
        <v>0</v>
      </c>
      <c r="G1746" s="32"/>
      <c r="H1746" s="32"/>
      <c r="I1746" s="32"/>
      <c r="J1746" s="34">
        <f t="shared" si="135"/>
        <v>0</v>
      </c>
      <c r="K1746" s="31">
        <f t="shared" si="136"/>
        <v>377.33</v>
      </c>
      <c r="L1746" s="24">
        <f t="shared" si="133"/>
        <v>0</v>
      </c>
      <c r="M1746" s="24"/>
      <c r="N1746" s="24">
        <f t="shared" si="137"/>
        <v>0</v>
      </c>
    </row>
    <row r="1747" spans="1:14" x14ac:dyDescent="0.3">
      <c r="A1747" s="16" t="s">
        <v>55</v>
      </c>
      <c r="B1747" s="17" t="s">
        <v>56</v>
      </c>
      <c r="C1747" s="17">
        <v>15</v>
      </c>
      <c r="D1747" s="44"/>
      <c r="E1747" s="44"/>
      <c r="F1747" s="30">
        <f t="shared" si="134"/>
        <v>0</v>
      </c>
      <c r="G1747" s="11"/>
      <c r="H1747" s="11"/>
      <c r="I1747" s="11"/>
      <c r="J1747" s="12">
        <f t="shared" si="135"/>
        <v>0</v>
      </c>
      <c r="K1747" s="45">
        <f t="shared" si="136"/>
        <v>1158.3</v>
      </c>
      <c r="L1747" s="37">
        <f t="shared" si="133"/>
        <v>0</v>
      </c>
      <c r="M1747" s="37"/>
      <c r="N1747" s="37">
        <f t="shared" si="137"/>
        <v>0</v>
      </c>
    </row>
    <row r="1748" spans="1:14" x14ac:dyDescent="0.3">
      <c r="A1748" s="16" t="s">
        <v>57</v>
      </c>
      <c r="B1748" s="17" t="s">
        <v>50</v>
      </c>
      <c r="C1748" s="17">
        <v>72</v>
      </c>
      <c r="D1748" s="29"/>
      <c r="E1748" s="29"/>
      <c r="F1748" s="30">
        <f t="shared" si="134"/>
        <v>0</v>
      </c>
      <c r="G1748" s="32"/>
      <c r="H1748" s="32"/>
      <c r="I1748" s="32"/>
      <c r="J1748" s="34">
        <f t="shared" si="135"/>
        <v>0</v>
      </c>
      <c r="K1748" s="31">
        <f t="shared" si="136"/>
        <v>424.13</v>
      </c>
      <c r="L1748" s="24">
        <f t="shared" si="133"/>
        <v>0</v>
      </c>
      <c r="M1748" s="24"/>
      <c r="N1748" s="24">
        <f t="shared" si="137"/>
        <v>0</v>
      </c>
    </row>
    <row r="1749" spans="1:14" x14ac:dyDescent="0.3">
      <c r="A1749" s="16" t="s">
        <v>58</v>
      </c>
      <c r="B1749" s="17" t="s">
        <v>59</v>
      </c>
      <c r="C1749" s="17">
        <v>15</v>
      </c>
      <c r="D1749" s="29"/>
      <c r="E1749" s="29"/>
      <c r="F1749" s="30">
        <f t="shared" si="134"/>
        <v>0</v>
      </c>
      <c r="G1749" s="32"/>
      <c r="H1749" s="32"/>
      <c r="I1749" s="32"/>
      <c r="J1749" s="34">
        <f t="shared" si="135"/>
        <v>0</v>
      </c>
      <c r="K1749" s="31">
        <f t="shared" si="136"/>
        <v>1199.25</v>
      </c>
      <c r="L1749" s="24">
        <f t="shared" si="133"/>
        <v>0</v>
      </c>
      <c r="M1749" s="24"/>
      <c r="N1749" s="24">
        <f t="shared" si="137"/>
        <v>0</v>
      </c>
    </row>
    <row r="1750" spans="1:14" x14ac:dyDescent="0.3">
      <c r="A1750" s="16" t="s">
        <v>60</v>
      </c>
      <c r="B1750" s="17" t="s">
        <v>50</v>
      </c>
      <c r="C1750" s="17">
        <v>72</v>
      </c>
      <c r="D1750" s="29"/>
      <c r="E1750" s="29"/>
      <c r="F1750" s="30">
        <f t="shared" si="134"/>
        <v>0</v>
      </c>
      <c r="G1750" s="32"/>
      <c r="H1750" s="32"/>
      <c r="I1750" s="32"/>
      <c r="J1750" s="34">
        <f t="shared" si="135"/>
        <v>0</v>
      </c>
      <c r="K1750" s="31">
        <f t="shared" si="136"/>
        <v>381.13</v>
      </c>
      <c r="L1750" s="24">
        <f t="shared" si="133"/>
        <v>0</v>
      </c>
      <c r="M1750" s="24"/>
      <c r="N1750" s="24">
        <f t="shared" si="137"/>
        <v>0</v>
      </c>
    </row>
    <row r="1751" spans="1:14" x14ac:dyDescent="0.3">
      <c r="A1751" s="16" t="s">
        <v>61</v>
      </c>
      <c r="B1751" s="17" t="s">
        <v>50</v>
      </c>
      <c r="C1751" s="38">
        <v>72</v>
      </c>
      <c r="D1751" s="44"/>
      <c r="E1751" s="44"/>
      <c r="F1751" s="30">
        <f t="shared" si="134"/>
        <v>0</v>
      </c>
      <c r="G1751" s="11"/>
      <c r="H1751" s="11"/>
      <c r="I1751" s="11"/>
      <c r="J1751" s="12">
        <f t="shared" si="135"/>
        <v>0</v>
      </c>
      <c r="K1751" s="31">
        <f t="shared" si="136"/>
        <v>424.13</v>
      </c>
      <c r="L1751" s="37">
        <f t="shared" si="133"/>
        <v>0</v>
      </c>
      <c r="M1751" s="37"/>
      <c r="N1751" s="37">
        <f t="shared" si="137"/>
        <v>0</v>
      </c>
    </row>
    <row r="1752" spans="1:14" x14ac:dyDescent="0.3">
      <c r="A1752" s="35" t="s">
        <v>62</v>
      </c>
      <c r="B1752" s="17" t="s">
        <v>50</v>
      </c>
      <c r="C1752" s="38">
        <v>72</v>
      </c>
      <c r="D1752" s="44"/>
      <c r="E1752" s="44"/>
      <c r="F1752" s="30">
        <f t="shared" si="134"/>
        <v>0</v>
      </c>
      <c r="G1752" s="11"/>
      <c r="H1752" s="11"/>
      <c r="I1752" s="11"/>
      <c r="J1752" s="12">
        <f t="shared" si="135"/>
        <v>0</v>
      </c>
      <c r="K1752" s="31">
        <f t="shared" si="136"/>
        <v>330.23</v>
      </c>
      <c r="L1752" s="37">
        <f t="shared" si="133"/>
        <v>0</v>
      </c>
      <c r="M1752" s="37"/>
      <c r="N1752" s="37">
        <f t="shared" si="137"/>
        <v>0</v>
      </c>
    </row>
    <row r="1753" spans="1:14" x14ac:dyDescent="0.3">
      <c r="A1753" s="35" t="s">
        <v>63</v>
      </c>
      <c r="B1753" s="17" t="s">
        <v>50</v>
      </c>
      <c r="C1753" s="38">
        <v>72</v>
      </c>
      <c r="D1753" s="44"/>
      <c r="E1753" s="44"/>
      <c r="F1753" s="30">
        <f t="shared" si="134"/>
        <v>0</v>
      </c>
      <c r="G1753" s="11"/>
      <c r="H1753" s="11"/>
      <c r="I1753" s="11"/>
      <c r="J1753" s="12">
        <f t="shared" si="135"/>
        <v>0</v>
      </c>
      <c r="K1753" s="31">
        <f t="shared" si="136"/>
        <v>424.13</v>
      </c>
      <c r="L1753" s="37">
        <f t="shared" si="133"/>
        <v>0</v>
      </c>
      <c r="M1753" s="37"/>
      <c r="N1753" s="37">
        <f t="shared" si="137"/>
        <v>0</v>
      </c>
    </row>
    <row r="1754" spans="1:14" x14ac:dyDescent="0.3">
      <c r="A1754" s="35" t="s">
        <v>64</v>
      </c>
      <c r="B1754" s="17" t="s">
        <v>65</v>
      </c>
      <c r="C1754" s="38">
        <v>72</v>
      </c>
      <c r="D1754" s="44"/>
      <c r="E1754" s="44"/>
      <c r="F1754" s="30">
        <f t="shared" si="134"/>
        <v>0</v>
      </c>
      <c r="G1754" s="11"/>
      <c r="H1754" s="11"/>
      <c r="I1754" s="11"/>
      <c r="J1754" s="12">
        <f t="shared" si="135"/>
        <v>0</v>
      </c>
      <c r="K1754" s="31">
        <f t="shared" si="136"/>
        <v>389.61</v>
      </c>
      <c r="L1754" s="37">
        <f t="shared" si="133"/>
        <v>0</v>
      </c>
      <c r="M1754" s="37"/>
      <c r="N1754" s="37">
        <f t="shared" si="137"/>
        <v>0</v>
      </c>
    </row>
    <row r="1755" spans="1:14" x14ac:dyDescent="0.3">
      <c r="A1755" s="35" t="s">
        <v>66</v>
      </c>
      <c r="B1755" s="17" t="s">
        <v>65</v>
      </c>
      <c r="C1755" s="38">
        <v>72</v>
      </c>
      <c r="D1755" s="44"/>
      <c r="E1755" s="44"/>
      <c r="F1755" s="30">
        <f t="shared" si="134"/>
        <v>0</v>
      </c>
      <c r="G1755" s="11"/>
      <c r="H1755" s="11"/>
      <c r="I1755" s="11"/>
      <c r="J1755" s="12">
        <f t="shared" si="135"/>
        <v>0</v>
      </c>
      <c r="K1755" s="31">
        <f t="shared" si="136"/>
        <v>389.61</v>
      </c>
      <c r="L1755" s="37">
        <f t="shared" si="133"/>
        <v>0</v>
      </c>
      <c r="M1755" s="37"/>
      <c r="N1755" s="37">
        <f t="shared" si="137"/>
        <v>0</v>
      </c>
    </row>
    <row r="1756" spans="1:14" x14ac:dyDescent="0.3">
      <c r="A1756" s="47" t="s">
        <v>67</v>
      </c>
      <c r="B1756" s="48" t="s">
        <v>59</v>
      </c>
      <c r="C1756" s="49">
        <v>25</v>
      </c>
      <c r="D1756" s="44"/>
      <c r="E1756" s="44"/>
      <c r="F1756" s="30">
        <f t="shared" si="134"/>
        <v>0</v>
      </c>
      <c r="G1756" s="11"/>
      <c r="H1756" s="11"/>
      <c r="I1756" s="11"/>
      <c r="J1756" s="12">
        <f t="shared" si="135"/>
        <v>0</v>
      </c>
      <c r="K1756" s="31">
        <f t="shared" si="136"/>
        <v>169.65</v>
      </c>
      <c r="L1756" s="37">
        <f t="shared" si="133"/>
        <v>0</v>
      </c>
      <c r="M1756" s="37"/>
      <c r="N1756" s="37">
        <f t="shared" si="137"/>
        <v>0</v>
      </c>
    </row>
    <row r="1757" spans="1:14" x14ac:dyDescent="0.3">
      <c r="A1757" s="47" t="s">
        <v>68</v>
      </c>
      <c r="B1757" s="48" t="s">
        <v>42</v>
      </c>
      <c r="C1757" s="49">
        <v>50</v>
      </c>
      <c r="D1757" s="44"/>
      <c r="E1757" s="44"/>
      <c r="F1757" s="30">
        <f t="shared" si="134"/>
        <v>0</v>
      </c>
      <c r="G1757" s="11"/>
      <c r="H1757" s="11"/>
      <c r="I1757" s="11"/>
      <c r="J1757" s="12">
        <f t="shared" si="135"/>
        <v>0</v>
      </c>
      <c r="K1757" s="31">
        <f t="shared" si="136"/>
        <v>88.92</v>
      </c>
      <c r="L1757" s="37">
        <f t="shared" si="133"/>
        <v>0</v>
      </c>
      <c r="M1757" s="37"/>
      <c r="N1757" s="37">
        <f t="shared" si="137"/>
        <v>0</v>
      </c>
    </row>
    <row r="1758" spans="1:14" x14ac:dyDescent="0.3">
      <c r="A1758" s="47" t="s">
        <v>69</v>
      </c>
      <c r="B1758" s="48" t="s">
        <v>52</v>
      </c>
      <c r="C1758" s="49">
        <v>12</v>
      </c>
      <c r="D1758" s="44"/>
      <c r="E1758" s="44"/>
      <c r="F1758" s="30">
        <f t="shared" si="134"/>
        <v>0</v>
      </c>
      <c r="G1758" s="11"/>
      <c r="H1758" s="11"/>
      <c r="I1758" s="11"/>
      <c r="J1758" s="12">
        <f t="shared" si="135"/>
        <v>0</v>
      </c>
      <c r="K1758" s="31">
        <f t="shared" si="136"/>
        <v>123.94</v>
      </c>
      <c r="L1758" s="37">
        <f t="shared" si="133"/>
        <v>0</v>
      </c>
      <c r="M1758" s="37"/>
      <c r="N1758" s="37">
        <f t="shared" si="137"/>
        <v>0</v>
      </c>
    </row>
    <row r="1759" spans="1:14" ht="19.5" thickBot="1" x14ac:dyDescent="0.35">
      <c r="A1759" s="47" t="s">
        <v>70</v>
      </c>
      <c r="B1759" s="48" t="s">
        <v>50</v>
      </c>
      <c r="C1759" s="49">
        <v>60</v>
      </c>
      <c r="D1759" s="44"/>
      <c r="E1759" s="44"/>
      <c r="F1759" s="30">
        <f t="shared" si="134"/>
        <v>0</v>
      </c>
      <c r="G1759" s="11"/>
      <c r="H1759" s="11"/>
      <c r="I1759" s="11"/>
      <c r="J1759" s="12">
        <f t="shared" si="135"/>
        <v>0</v>
      </c>
      <c r="K1759" s="31">
        <f t="shared" si="136"/>
        <v>67.180000000000007</v>
      </c>
      <c r="L1759" s="37">
        <f t="shared" si="133"/>
        <v>0</v>
      </c>
      <c r="M1759" s="37"/>
      <c r="N1759" s="37">
        <f t="shared" si="137"/>
        <v>0</v>
      </c>
    </row>
    <row r="1760" spans="1:14" ht="19.5" thickBot="1" x14ac:dyDescent="0.35">
      <c r="A1760" s="56" t="s">
        <v>71</v>
      </c>
      <c r="B1760" s="57" t="s">
        <v>50</v>
      </c>
      <c r="C1760" s="58">
        <v>60</v>
      </c>
      <c r="D1760" s="44"/>
      <c r="E1760" s="44"/>
      <c r="F1760" s="30">
        <f t="shared" si="134"/>
        <v>0</v>
      </c>
      <c r="G1760" s="11"/>
      <c r="H1760" s="11"/>
      <c r="I1760" s="11"/>
      <c r="J1760" s="12">
        <f t="shared" si="135"/>
        <v>0</v>
      </c>
      <c r="K1760" s="31">
        <f t="shared" si="136"/>
        <v>67.180000000000007</v>
      </c>
      <c r="L1760" s="37">
        <f t="shared" si="133"/>
        <v>0</v>
      </c>
      <c r="M1760" s="37"/>
      <c r="N1760" s="37">
        <f t="shared" si="137"/>
        <v>0</v>
      </c>
    </row>
    <row r="1761" spans="1:14" ht="19.5" thickBot="1" x14ac:dyDescent="0.35">
      <c r="A1761" s="56" t="s">
        <v>72</v>
      </c>
      <c r="B1761" s="57" t="s">
        <v>50</v>
      </c>
      <c r="C1761" s="58">
        <v>60</v>
      </c>
      <c r="D1761" s="44"/>
      <c r="E1761" s="44"/>
      <c r="F1761" s="30">
        <f t="shared" si="134"/>
        <v>0</v>
      </c>
      <c r="G1761" s="11"/>
      <c r="H1761" s="11"/>
      <c r="I1761" s="11"/>
      <c r="J1761" s="12">
        <f t="shared" si="135"/>
        <v>0</v>
      </c>
      <c r="K1761" s="31">
        <f t="shared" si="136"/>
        <v>67.180000000000007</v>
      </c>
      <c r="L1761" s="37">
        <f t="shared" si="133"/>
        <v>0</v>
      </c>
      <c r="M1761" s="37"/>
      <c r="N1761" s="37">
        <f t="shared" si="137"/>
        <v>0</v>
      </c>
    </row>
    <row r="1762" spans="1:14" ht="19.5" thickBot="1" x14ac:dyDescent="0.35">
      <c r="A1762" s="56" t="s">
        <v>73</v>
      </c>
      <c r="B1762" s="57" t="s">
        <v>74</v>
      </c>
      <c r="C1762" s="58">
        <v>150</v>
      </c>
      <c r="D1762" s="44"/>
      <c r="E1762" s="44"/>
      <c r="F1762" s="30">
        <f t="shared" si="134"/>
        <v>0</v>
      </c>
      <c r="G1762" s="11"/>
      <c r="H1762" s="11"/>
      <c r="I1762" s="11"/>
      <c r="J1762" s="12">
        <f t="shared" si="135"/>
        <v>0</v>
      </c>
      <c r="K1762" s="31">
        <f t="shared" si="136"/>
        <v>21.06</v>
      </c>
      <c r="L1762" s="37">
        <f t="shared" si="133"/>
        <v>0</v>
      </c>
      <c r="M1762" s="37"/>
      <c r="N1762" s="37">
        <f t="shared" si="137"/>
        <v>0</v>
      </c>
    </row>
    <row r="1763" spans="1:14" ht="19.5" thickBot="1" x14ac:dyDescent="0.35">
      <c r="A1763" s="66" t="s">
        <v>75</v>
      </c>
      <c r="B1763" s="67" t="s">
        <v>76</v>
      </c>
      <c r="C1763" s="68">
        <v>120</v>
      </c>
      <c r="D1763" s="44"/>
      <c r="E1763" s="44"/>
      <c r="F1763" s="30">
        <f t="shared" si="134"/>
        <v>0</v>
      </c>
      <c r="G1763" s="11"/>
      <c r="H1763" s="11"/>
      <c r="I1763" s="11"/>
      <c r="J1763" s="12">
        <f t="shared" si="135"/>
        <v>0</v>
      </c>
      <c r="K1763" s="31">
        <f t="shared" si="136"/>
        <v>78.98</v>
      </c>
      <c r="L1763" s="37">
        <f t="shared" si="133"/>
        <v>0</v>
      </c>
      <c r="M1763" s="37"/>
      <c r="N1763" s="37">
        <f t="shared" si="137"/>
        <v>0</v>
      </c>
    </row>
    <row r="1764" spans="1:14" ht="19.5" thickBot="1" x14ac:dyDescent="0.35">
      <c r="A1764" s="66" t="s">
        <v>77</v>
      </c>
      <c r="B1764" s="67" t="s">
        <v>78</v>
      </c>
      <c r="C1764" s="68">
        <v>60</v>
      </c>
      <c r="D1764" s="44"/>
      <c r="E1764" s="44"/>
      <c r="F1764" s="30">
        <f t="shared" si="134"/>
        <v>0</v>
      </c>
      <c r="G1764" s="11"/>
      <c r="H1764" s="11"/>
      <c r="I1764" s="11"/>
      <c r="J1764" s="12">
        <f t="shared" si="135"/>
        <v>0</v>
      </c>
      <c r="K1764" s="31">
        <f t="shared" si="136"/>
        <v>154.44</v>
      </c>
      <c r="L1764" s="37">
        <f t="shared" si="133"/>
        <v>0</v>
      </c>
      <c r="M1764" s="37"/>
      <c r="N1764" s="37">
        <f t="shared" si="137"/>
        <v>0</v>
      </c>
    </row>
    <row r="1765" spans="1:14" ht="19.5" thickBot="1" x14ac:dyDescent="0.35">
      <c r="A1765" s="66" t="s">
        <v>79</v>
      </c>
      <c r="B1765" s="67" t="s">
        <v>50</v>
      </c>
      <c r="C1765" s="68">
        <v>30</v>
      </c>
      <c r="D1765" s="44"/>
      <c r="E1765" s="44"/>
      <c r="F1765" s="30">
        <f t="shared" si="134"/>
        <v>0</v>
      </c>
      <c r="G1765" s="11"/>
      <c r="H1765" s="11"/>
      <c r="I1765" s="11"/>
      <c r="J1765" s="12">
        <f t="shared" si="135"/>
        <v>0</v>
      </c>
      <c r="K1765" s="31">
        <f t="shared" si="136"/>
        <v>274.95</v>
      </c>
      <c r="L1765" s="37">
        <f t="shared" si="133"/>
        <v>0</v>
      </c>
      <c r="M1765" s="37"/>
      <c r="N1765" s="37">
        <f t="shared" si="137"/>
        <v>0</v>
      </c>
    </row>
    <row r="1766" spans="1:14" ht="19.5" thickBot="1" x14ac:dyDescent="0.35">
      <c r="A1766" s="66" t="s">
        <v>80</v>
      </c>
      <c r="B1766" s="67" t="s">
        <v>59</v>
      </c>
      <c r="C1766" s="68">
        <v>12</v>
      </c>
      <c r="D1766" s="44"/>
      <c r="E1766" s="44"/>
      <c r="F1766" s="30">
        <f t="shared" si="134"/>
        <v>0</v>
      </c>
      <c r="G1766" s="11"/>
      <c r="H1766" s="11"/>
      <c r="I1766" s="11"/>
      <c r="J1766" s="12">
        <f t="shared" si="135"/>
        <v>0</v>
      </c>
      <c r="K1766" s="31">
        <f t="shared" si="136"/>
        <v>1023.75</v>
      </c>
      <c r="L1766" s="37">
        <f t="shared" si="133"/>
        <v>0</v>
      </c>
      <c r="M1766" s="37"/>
      <c r="N1766" s="37">
        <f t="shared" si="137"/>
        <v>0</v>
      </c>
    </row>
    <row r="1767" spans="1:14" ht="19.5" thickBot="1" x14ac:dyDescent="0.35">
      <c r="A1767" s="76" t="s">
        <v>81</v>
      </c>
      <c r="B1767" s="77" t="s">
        <v>82</v>
      </c>
      <c r="C1767" s="78">
        <v>18</v>
      </c>
      <c r="D1767" s="44"/>
      <c r="E1767" s="44"/>
      <c r="F1767" s="30">
        <f t="shared" si="134"/>
        <v>0</v>
      </c>
      <c r="G1767" s="11"/>
      <c r="H1767" s="11"/>
      <c r="I1767" s="11"/>
      <c r="J1767" s="12">
        <f t="shared" si="135"/>
        <v>0</v>
      </c>
      <c r="K1767" s="31">
        <f t="shared" si="136"/>
        <v>558.67999999999995</v>
      </c>
      <c r="L1767" s="37">
        <f t="shared" si="133"/>
        <v>0</v>
      </c>
      <c r="M1767" s="37"/>
      <c r="N1767" s="37">
        <f t="shared" si="137"/>
        <v>0</v>
      </c>
    </row>
    <row r="1768" spans="1:14" ht="19.5" thickBot="1" x14ac:dyDescent="0.35">
      <c r="A1768" s="76" t="s">
        <v>83</v>
      </c>
      <c r="B1768" s="77" t="s">
        <v>59</v>
      </c>
      <c r="C1768" s="78">
        <v>12</v>
      </c>
      <c r="D1768" s="44"/>
      <c r="E1768" s="44"/>
      <c r="F1768" s="30">
        <f t="shared" si="134"/>
        <v>0</v>
      </c>
      <c r="G1768" s="11"/>
      <c r="H1768" s="11"/>
      <c r="I1768" s="11"/>
      <c r="J1768" s="12">
        <f t="shared" si="135"/>
        <v>0</v>
      </c>
      <c r="K1768" s="31">
        <f t="shared" si="136"/>
        <v>1092.2</v>
      </c>
      <c r="L1768" s="37">
        <f t="shared" si="133"/>
        <v>0</v>
      </c>
      <c r="M1768" s="37"/>
      <c r="N1768" s="37">
        <f t="shared" si="137"/>
        <v>0</v>
      </c>
    </row>
    <row r="1769" spans="1:14" ht="19.5" thickBot="1" x14ac:dyDescent="0.35">
      <c r="A1769" s="76" t="s">
        <v>84</v>
      </c>
      <c r="B1769" s="77" t="s">
        <v>85</v>
      </c>
      <c r="C1769" s="78">
        <v>4</v>
      </c>
      <c r="D1769" s="44"/>
      <c r="E1769" s="44"/>
      <c r="F1769" s="30">
        <f t="shared" si="134"/>
        <v>0</v>
      </c>
      <c r="G1769" s="11"/>
      <c r="H1769" s="11"/>
      <c r="I1769" s="11"/>
      <c r="J1769" s="12">
        <f t="shared" si="135"/>
        <v>0</v>
      </c>
      <c r="K1769" s="31">
        <f t="shared" si="136"/>
        <v>2670.53</v>
      </c>
      <c r="L1769" s="37">
        <f t="shared" si="133"/>
        <v>0</v>
      </c>
      <c r="M1769" s="37"/>
      <c r="N1769" s="37">
        <f t="shared" si="137"/>
        <v>0</v>
      </c>
    </row>
    <row r="1770" spans="1:14" ht="19.5" thickBot="1" x14ac:dyDescent="0.35">
      <c r="A1770" s="86" t="s">
        <v>86</v>
      </c>
      <c r="B1770" s="87" t="s">
        <v>87</v>
      </c>
      <c r="C1770" s="88">
        <v>48</v>
      </c>
      <c r="D1770" s="44"/>
      <c r="E1770" s="44"/>
      <c r="F1770" s="30">
        <f t="shared" si="134"/>
        <v>0</v>
      </c>
      <c r="G1770" s="11"/>
      <c r="H1770" s="11"/>
      <c r="I1770" s="11"/>
      <c r="J1770" s="12">
        <f t="shared" si="135"/>
        <v>0</v>
      </c>
      <c r="K1770" s="31">
        <f t="shared" si="136"/>
        <v>46.8</v>
      </c>
      <c r="L1770" s="37">
        <f t="shared" si="133"/>
        <v>0</v>
      </c>
      <c r="M1770" s="37"/>
      <c r="N1770" s="37">
        <f t="shared" si="137"/>
        <v>0</v>
      </c>
    </row>
    <row r="1771" spans="1:14" ht="19.5" thickBot="1" x14ac:dyDescent="0.35">
      <c r="A1771" s="86" t="s">
        <v>88</v>
      </c>
      <c r="B1771" s="87" t="s">
        <v>87</v>
      </c>
      <c r="C1771" s="88">
        <v>48</v>
      </c>
      <c r="D1771" s="44"/>
      <c r="E1771" s="44"/>
      <c r="F1771" s="30">
        <f t="shared" si="134"/>
        <v>0</v>
      </c>
      <c r="G1771" s="11"/>
      <c r="H1771" s="11"/>
      <c r="I1771" s="11"/>
      <c r="J1771" s="12">
        <f t="shared" si="135"/>
        <v>0</v>
      </c>
      <c r="K1771" s="31">
        <f t="shared" si="136"/>
        <v>46.8</v>
      </c>
      <c r="L1771" s="37">
        <f t="shared" si="133"/>
        <v>0</v>
      </c>
      <c r="M1771" s="37"/>
      <c r="N1771" s="37">
        <f t="shared" si="137"/>
        <v>0</v>
      </c>
    </row>
    <row r="1772" spans="1:14" x14ac:dyDescent="0.3">
      <c r="A1772" s="96" t="s">
        <v>89</v>
      </c>
      <c r="B1772" s="97">
        <v>25</v>
      </c>
      <c r="C1772" s="97">
        <v>25</v>
      </c>
      <c r="D1772" s="44"/>
      <c r="E1772" s="44"/>
      <c r="F1772" s="30">
        <f t="shared" si="134"/>
        <v>0</v>
      </c>
      <c r="G1772" s="11"/>
      <c r="H1772" s="11"/>
      <c r="I1772" s="11"/>
      <c r="J1772" s="12">
        <f t="shared" si="135"/>
        <v>0</v>
      </c>
      <c r="K1772" s="31">
        <f t="shared" si="136"/>
        <v>111.25</v>
      </c>
      <c r="L1772" s="37">
        <f t="shared" si="133"/>
        <v>0</v>
      </c>
      <c r="M1772" s="37"/>
      <c r="N1772" s="37">
        <f t="shared" si="137"/>
        <v>0</v>
      </c>
    </row>
    <row r="1773" spans="1:14" x14ac:dyDescent="0.3">
      <c r="A1773" s="105" t="s">
        <v>90</v>
      </c>
      <c r="B1773" s="106">
        <v>10</v>
      </c>
      <c r="C1773" s="106">
        <v>10</v>
      </c>
      <c r="D1773" s="44"/>
      <c r="E1773" s="44"/>
      <c r="F1773" s="30">
        <f t="shared" si="134"/>
        <v>0</v>
      </c>
      <c r="G1773" s="11"/>
      <c r="H1773" s="11"/>
      <c r="I1773" s="11"/>
      <c r="J1773" s="12">
        <f t="shared" si="135"/>
        <v>0</v>
      </c>
      <c r="K1773" s="31">
        <f t="shared" si="136"/>
        <v>1760</v>
      </c>
      <c r="L1773" s="37">
        <f t="shared" si="133"/>
        <v>0</v>
      </c>
      <c r="M1773" s="37"/>
      <c r="N1773" s="37">
        <f t="shared" si="137"/>
        <v>0</v>
      </c>
    </row>
    <row r="1774" spans="1:14" x14ac:dyDescent="0.3">
      <c r="A1774" s="105" t="s">
        <v>91</v>
      </c>
      <c r="B1774" s="106">
        <v>8</v>
      </c>
      <c r="C1774" s="106">
        <v>8</v>
      </c>
      <c r="D1774" s="44"/>
      <c r="E1774" s="44"/>
      <c r="F1774" s="30">
        <f t="shared" si="134"/>
        <v>0</v>
      </c>
      <c r="G1774" s="11"/>
      <c r="H1774" s="11"/>
      <c r="I1774" s="11"/>
      <c r="J1774" s="12">
        <f t="shared" si="135"/>
        <v>0</v>
      </c>
      <c r="K1774" s="31">
        <f t="shared" si="136"/>
        <v>2365</v>
      </c>
      <c r="L1774" s="37">
        <f t="shared" si="133"/>
        <v>0</v>
      </c>
      <c r="M1774" s="37"/>
      <c r="N1774" s="37">
        <f t="shared" si="137"/>
        <v>0</v>
      </c>
    </row>
    <row r="1775" spans="1:14" x14ac:dyDescent="0.3">
      <c r="A1775" s="105" t="s">
        <v>92</v>
      </c>
      <c r="B1775" s="106">
        <v>8</v>
      </c>
      <c r="C1775" s="106">
        <v>8</v>
      </c>
      <c r="D1775" s="44"/>
      <c r="E1775" s="44"/>
      <c r="F1775" s="30">
        <f t="shared" si="134"/>
        <v>0</v>
      </c>
      <c r="G1775" s="11"/>
      <c r="H1775" s="11"/>
      <c r="I1775" s="11"/>
      <c r="J1775" s="12">
        <f t="shared" si="135"/>
        <v>0</v>
      </c>
      <c r="K1775" s="31">
        <f t="shared" si="136"/>
        <v>2065</v>
      </c>
      <c r="L1775" s="37">
        <f t="shared" si="133"/>
        <v>0</v>
      </c>
      <c r="M1775" s="37"/>
      <c r="N1775" s="37">
        <f t="shared" si="137"/>
        <v>0</v>
      </c>
    </row>
    <row r="1776" spans="1:14" x14ac:dyDescent="0.3">
      <c r="A1776" s="105" t="s">
        <v>93</v>
      </c>
      <c r="B1776" s="106">
        <v>15</v>
      </c>
      <c r="C1776" s="106">
        <v>15</v>
      </c>
      <c r="D1776" s="44"/>
      <c r="E1776" s="44"/>
      <c r="F1776" s="30">
        <f t="shared" si="134"/>
        <v>0</v>
      </c>
      <c r="G1776" s="11"/>
      <c r="H1776" s="11"/>
      <c r="I1776" s="11"/>
      <c r="J1776" s="12">
        <f t="shared" si="135"/>
        <v>0</v>
      </c>
      <c r="K1776" s="31">
        <f t="shared" si="136"/>
        <v>990</v>
      </c>
      <c r="L1776" s="37">
        <f t="shared" si="133"/>
        <v>0</v>
      </c>
      <c r="M1776" s="37"/>
      <c r="N1776" s="37">
        <f t="shared" si="137"/>
        <v>0</v>
      </c>
    </row>
    <row r="1777" spans="1:14" x14ac:dyDescent="0.3">
      <c r="A1777" s="105" t="s">
        <v>94</v>
      </c>
      <c r="B1777" s="106">
        <v>15</v>
      </c>
      <c r="C1777" s="106">
        <v>15</v>
      </c>
      <c r="D1777" s="44"/>
      <c r="E1777" s="44"/>
      <c r="F1777" s="30">
        <f t="shared" si="134"/>
        <v>0</v>
      </c>
      <c r="G1777" s="11"/>
      <c r="H1777" s="11"/>
      <c r="I1777" s="11"/>
      <c r="J1777" s="12">
        <f t="shared" si="135"/>
        <v>0</v>
      </c>
      <c r="K1777" s="31">
        <f t="shared" si="136"/>
        <v>1025</v>
      </c>
      <c r="L1777" s="37">
        <f t="shared" si="133"/>
        <v>0</v>
      </c>
      <c r="M1777" s="37"/>
      <c r="N1777" s="37">
        <f t="shared" si="137"/>
        <v>0</v>
      </c>
    </row>
    <row r="1778" spans="1:14" x14ac:dyDescent="0.3">
      <c r="A1778" s="105" t="s">
        <v>95</v>
      </c>
      <c r="B1778" s="106">
        <v>10</v>
      </c>
      <c r="C1778" s="106">
        <v>10</v>
      </c>
      <c r="D1778" s="44"/>
      <c r="E1778" s="44"/>
      <c r="F1778" s="30">
        <f t="shared" si="134"/>
        <v>0</v>
      </c>
      <c r="G1778" s="11"/>
      <c r="H1778" s="11"/>
      <c r="I1778" s="11"/>
      <c r="J1778" s="12">
        <f t="shared" si="135"/>
        <v>0</v>
      </c>
      <c r="K1778" s="31">
        <f t="shared" si="136"/>
        <v>1620</v>
      </c>
      <c r="L1778" s="37">
        <f t="shared" si="133"/>
        <v>0</v>
      </c>
      <c r="M1778" s="37"/>
      <c r="N1778" s="37">
        <f t="shared" si="137"/>
        <v>0</v>
      </c>
    </row>
    <row r="1779" spans="1:14" x14ac:dyDescent="0.3">
      <c r="A1779" s="105" t="s">
        <v>96</v>
      </c>
      <c r="B1779" s="106">
        <v>8</v>
      </c>
      <c r="C1779" s="106">
        <v>8</v>
      </c>
      <c r="D1779" s="44"/>
      <c r="E1779" s="44"/>
      <c r="F1779" s="30">
        <f t="shared" si="134"/>
        <v>0</v>
      </c>
      <c r="G1779" s="11"/>
      <c r="H1779" s="11"/>
      <c r="I1779" s="11"/>
      <c r="J1779" s="12">
        <f t="shared" si="135"/>
        <v>0</v>
      </c>
      <c r="K1779" s="31">
        <f t="shared" si="136"/>
        <v>2130</v>
      </c>
      <c r="L1779" s="37">
        <f t="shared" si="133"/>
        <v>0</v>
      </c>
      <c r="M1779" s="37"/>
      <c r="N1779" s="37">
        <f t="shared" si="137"/>
        <v>0</v>
      </c>
    </row>
    <row r="1780" spans="1:14" x14ac:dyDescent="0.3">
      <c r="A1780" s="105" t="s">
        <v>97</v>
      </c>
      <c r="B1780" s="106">
        <v>15</v>
      </c>
      <c r="C1780" s="106">
        <v>15</v>
      </c>
      <c r="D1780" s="44"/>
      <c r="E1780" s="44"/>
      <c r="F1780" s="30">
        <f t="shared" si="134"/>
        <v>0</v>
      </c>
      <c r="G1780" s="11"/>
      <c r="H1780" s="11"/>
      <c r="I1780" s="11"/>
      <c r="J1780" s="12">
        <f t="shared" si="135"/>
        <v>0</v>
      </c>
      <c r="K1780" s="31">
        <f t="shared" si="136"/>
        <v>880</v>
      </c>
      <c r="L1780" s="37">
        <f t="shared" si="133"/>
        <v>0</v>
      </c>
      <c r="M1780" s="37"/>
      <c r="N1780" s="37">
        <f t="shared" si="137"/>
        <v>0</v>
      </c>
    </row>
    <row r="1781" spans="1:14" x14ac:dyDescent="0.3">
      <c r="A1781" s="105" t="s">
        <v>98</v>
      </c>
      <c r="B1781" s="106">
        <v>15</v>
      </c>
      <c r="C1781" s="106">
        <v>15</v>
      </c>
      <c r="D1781" s="44"/>
      <c r="E1781" s="44"/>
      <c r="F1781" s="30">
        <f t="shared" si="134"/>
        <v>0</v>
      </c>
      <c r="G1781" s="11"/>
      <c r="H1781" s="11"/>
      <c r="I1781" s="11"/>
      <c r="J1781" s="12">
        <f t="shared" si="135"/>
        <v>0</v>
      </c>
      <c r="K1781" s="31">
        <f t="shared" si="136"/>
        <v>915</v>
      </c>
      <c r="L1781" s="37">
        <f t="shared" si="133"/>
        <v>0</v>
      </c>
      <c r="M1781" s="37"/>
      <c r="N1781" s="37">
        <f t="shared" si="137"/>
        <v>0</v>
      </c>
    </row>
    <row r="1782" spans="1:14" x14ac:dyDescent="0.3">
      <c r="A1782" s="105" t="s">
        <v>99</v>
      </c>
      <c r="B1782" s="106">
        <v>3</v>
      </c>
      <c r="C1782" s="106">
        <v>3</v>
      </c>
      <c r="D1782" s="44"/>
      <c r="E1782" s="44"/>
      <c r="F1782" s="30">
        <f t="shared" si="134"/>
        <v>0</v>
      </c>
      <c r="G1782" s="11"/>
      <c r="H1782" s="11"/>
      <c r="I1782" s="11"/>
      <c r="J1782" s="12">
        <f t="shared" si="135"/>
        <v>0</v>
      </c>
      <c r="K1782" s="31">
        <f t="shared" si="136"/>
        <v>1970</v>
      </c>
      <c r="L1782" s="37">
        <f t="shared" si="133"/>
        <v>0</v>
      </c>
      <c r="M1782" s="37"/>
      <c r="N1782" s="37">
        <f t="shared" si="137"/>
        <v>0</v>
      </c>
    </row>
    <row r="1783" spans="1:14" x14ac:dyDescent="0.3">
      <c r="A1783" s="105" t="s">
        <v>100</v>
      </c>
      <c r="B1783" s="106">
        <v>3</v>
      </c>
      <c r="C1783" s="106">
        <v>3</v>
      </c>
      <c r="D1783" s="44"/>
      <c r="E1783" s="44"/>
      <c r="F1783" s="30">
        <f t="shared" si="134"/>
        <v>0</v>
      </c>
      <c r="G1783" s="11"/>
      <c r="H1783" s="11"/>
      <c r="I1783" s="11"/>
      <c r="J1783" s="12">
        <f t="shared" si="135"/>
        <v>0</v>
      </c>
      <c r="K1783" s="31">
        <f t="shared" si="136"/>
        <v>2035</v>
      </c>
      <c r="L1783" s="37">
        <f t="shared" si="133"/>
        <v>0</v>
      </c>
      <c r="M1783" s="37"/>
      <c r="N1783" s="37">
        <f t="shared" si="137"/>
        <v>0</v>
      </c>
    </row>
    <row r="1784" spans="1:14" x14ac:dyDescent="0.3">
      <c r="A1784" s="105" t="s">
        <v>101</v>
      </c>
      <c r="B1784" s="106">
        <v>8</v>
      </c>
      <c r="C1784" s="106">
        <v>8</v>
      </c>
      <c r="D1784" s="44"/>
      <c r="E1784" s="44"/>
      <c r="F1784" s="30">
        <f t="shared" si="134"/>
        <v>0</v>
      </c>
      <c r="G1784" s="11"/>
      <c r="H1784" s="11"/>
      <c r="I1784" s="11"/>
      <c r="J1784" s="12">
        <f t="shared" si="135"/>
        <v>0</v>
      </c>
      <c r="K1784" s="31">
        <f t="shared" si="136"/>
        <v>2120</v>
      </c>
      <c r="L1784" s="37">
        <f t="shared" si="133"/>
        <v>0</v>
      </c>
      <c r="M1784" s="37"/>
      <c r="N1784" s="37">
        <f t="shared" si="137"/>
        <v>0</v>
      </c>
    </row>
    <row r="1785" spans="1:14" x14ac:dyDescent="0.3">
      <c r="A1785" s="105" t="s">
        <v>102</v>
      </c>
      <c r="B1785" s="106">
        <v>10</v>
      </c>
      <c r="C1785" s="106">
        <v>10</v>
      </c>
      <c r="D1785" s="44"/>
      <c r="E1785" s="44"/>
      <c r="F1785" s="30">
        <f t="shared" si="134"/>
        <v>0</v>
      </c>
      <c r="G1785" s="11"/>
      <c r="H1785" s="11"/>
      <c r="I1785" s="11"/>
      <c r="J1785" s="12">
        <f t="shared" si="135"/>
        <v>0</v>
      </c>
      <c r="K1785" s="31">
        <f t="shared" si="136"/>
        <v>1980</v>
      </c>
      <c r="L1785" s="37">
        <f t="shared" si="133"/>
        <v>0</v>
      </c>
      <c r="M1785" s="37"/>
      <c r="N1785" s="37">
        <f t="shared" si="137"/>
        <v>0</v>
      </c>
    </row>
    <row r="1786" spans="1:14" x14ac:dyDescent="0.3">
      <c r="A1786" s="105" t="s">
        <v>103</v>
      </c>
      <c r="B1786" s="106">
        <v>12</v>
      </c>
      <c r="C1786" s="106">
        <v>12</v>
      </c>
      <c r="D1786" s="44"/>
      <c r="E1786" s="44"/>
      <c r="F1786" s="30">
        <f t="shared" si="134"/>
        <v>0</v>
      </c>
      <c r="G1786" s="11"/>
      <c r="H1786" s="11"/>
      <c r="I1786" s="11"/>
      <c r="J1786" s="12">
        <f t="shared" si="135"/>
        <v>0</v>
      </c>
      <c r="K1786" s="31">
        <f t="shared" si="136"/>
        <v>875</v>
      </c>
      <c r="L1786" s="37">
        <f t="shared" si="133"/>
        <v>0</v>
      </c>
      <c r="M1786" s="37"/>
      <c r="N1786" s="37">
        <f t="shared" si="137"/>
        <v>0</v>
      </c>
    </row>
    <row r="1787" spans="1:14" ht="19.5" thickBot="1" x14ac:dyDescent="0.35">
      <c r="A1787" s="105" t="s">
        <v>104</v>
      </c>
      <c r="B1787" s="106">
        <v>3</v>
      </c>
      <c r="C1787" s="106">
        <v>3</v>
      </c>
      <c r="D1787" s="44"/>
      <c r="E1787" s="44"/>
      <c r="F1787" s="30">
        <f t="shared" si="134"/>
        <v>0</v>
      </c>
      <c r="G1787" s="11"/>
      <c r="H1787" s="11"/>
      <c r="I1787" s="11"/>
      <c r="J1787" s="12">
        <f t="shared" si="135"/>
        <v>0</v>
      </c>
      <c r="K1787" s="31">
        <f t="shared" si="136"/>
        <v>2145</v>
      </c>
      <c r="L1787" s="37">
        <f t="shared" si="133"/>
        <v>0</v>
      </c>
      <c r="M1787" s="37"/>
      <c r="N1787" s="37">
        <f t="shared" si="137"/>
        <v>0</v>
      </c>
    </row>
    <row r="1788" spans="1:14" ht="19.5" thickBot="1" x14ac:dyDescent="0.35">
      <c r="A1788" s="56" t="s">
        <v>105</v>
      </c>
      <c r="B1788" s="57" t="s">
        <v>74</v>
      </c>
      <c r="C1788" s="58">
        <v>150</v>
      </c>
      <c r="D1788" s="44"/>
      <c r="E1788" s="44"/>
      <c r="F1788" s="30">
        <f t="shared" si="134"/>
        <v>0</v>
      </c>
      <c r="G1788" s="11"/>
      <c r="H1788" s="11"/>
      <c r="I1788" s="11"/>
      <c r="J1788" s="12">
        <f t="shared" si="135"/>
        <v>0</v>
      </c>
      <c r="K1788" s="31">
        <f t="shared" si="136"/>
        <v>21.06</v>
      </c>
      <c r="L1788" s="37">
        <f t="shared" si="133"/>
        <v>0</v>
      </c>
      <c r="M1788" s="37"/>
      <c r="N1788" s="37">
        <f t="shared" si="137"/>
        <v>0</v>
      </c>
    </row>
    <row r="1789" spans="1:14" x14ac:dyDescent="0.3">
      <c r="A1789" s="107"/>
      <c r="B1789" s="108"/>
      <c r="C1789" s="108"/>
      <c r="D1789" s="11"/>
      <c r="E1789" s="11"/>
      <c r="F1789" s="30" t="e">
        <f t="shared" si="134"/>
        <v>#DIV/0!</v>
      </c>
      <c r="G1789" s="11"/>
      <c r="H1789" s="11"/>
      <c r="I1789" s="11"/>
      <c r="J1789" s="12">
        <f t="shared" si="135"/>
        <v>0</v>
      </c>
      <c r="K1789" s="31">
        <f t="shared" si="136"/>
        <v>116.5</v>
      </c>
      <c r="L1789" s="37">
        <f t="shared" si="133"/>
        <v>0</v>
      </c>
      <c r="M1789" s="37"/>
      <c r="N1789" s="37">
        <f t="shared" si="137"/>
        <v>0</v>
      </c>
    </row>
    <row r="1790" spans="1:14" x14ac:dyDescent="0.3">
      <c r="A1790" s="107"/>
      <c r="B1790" s="108"/>
      <c r="C1790" s="108"/>
      <c r="D1790" s="11"/>
      <c r="E1790" s="11"/>
      <c r="F1790" s="30" t="e">
        <f t="shared" si="134"/>
        <v>#DIV/0!</v>
      </c>
      <c r="G1790" s="11"/>
      <c r="H1790" s="11"/>
      <c r="I1790" s="11"/>
      <c r="J1790" s="12">
        <f t="shared" si="135"/>
        <v>0</v>
      </c>
      <c r="K1790" s="31">
        <f t="shared" si="136"/>
        <v>0</v>
      </c>
      <c r="L1790" s="37">
        <f t="shared" si="133"/>
        <v>0</v>
      </c>
      <c r="M1790" s="37"/>
      <c r="N1790" s="37">
        <f t="shared" si="137"/>
        <v>0</v>
      </c>
    </row>
    <row r="1791" spans="1:14" x14ac:dyDescent="0.3">
      <c r="A1791" s="107"/>
      <c r="B1791" s="108"/>
      <c r="C1791" s="108"/>
      <c r="D1791" s="11"/>
      <c r="E1791" s="11"/>
      <c r="F1791" s="30" t="e">
        <f t="shared" si="134"/>
        <v>#DIV/0!</v>
      </c>
      <c r="G1791" s="11"/>
      <c r="H1791" s="11"/>
      <c r="I1791" s="11"/>
      <c r="J1791" s="12">
        <f t="shared" si="135"/>
        <v>0</v>
      </c>
      <c r="K1791" s="31">
        <f t="shared" si="136"/>
        <v>23</v>
      </c>
      <c r="L1791" s="37">
        <f t="shared" si="133"/>
        <v>0</v>
      </c>
      <c r="M1791" s="37"/>
      <c r="N1791" s="37">
        <f t="shared" si="137"/>
        <v>0</v>
      </c>
    </row>
    <row r="1792" spans="1:14" x14ac:dyDescent="0.3">
      <c r="A1792" s="107"/>
      <c r="B1792" s="108"/>
      <c r="C1792" s="108"/>
      <c r="D1792" s="11"/>
      <c r="E1792" s="11"/>
      <c r="F1792" s="30" t="e">
        <f t="shared" si="134"/>
        <v>#DIV/0!</v>
      </c>
      <c r="G1792" s="11"/>
      <c r="H1792" s="11"/>
      <c r="I1792" s="11"/>
      <c r="J1792" s="12">
        <f t="shared" si="135"/>
        <v>0</v>
      </c>
      <c r="K1792" s="31">
        <f t="shared" si="136"/>
        <v>0</v>
      </c>
      <c r="L1792" s="37">
        <f t="shared" si="133"/>
        <v>0</v>
      </c>
      <c r="M1792" s="37"/>
      <c r="N1792" s="37">
        <f t="shared" si="137"/>
        <v>0</v>
      </c>
    </row>
    <row r="1793" spans="1:14" x14ac:dyDescent="0.3">
      <c r="A1793" s="11"/>
      <c r="B1793" s="10"/>
      <c r="C1793" s="10"/>
      <c r="D1793" s="11"/>
      <c r="E1793" s="11"/>
      <c r="F1793" s="30" t="e">
        <f t="shared" si="134"/>
        <v>#DIV/0!</v>
      </c>
      <c r="G1793" s="11"/>
      <c r="H1793" s="11"/>
      <c r="I1793" s="11"/>
      <c r="J1793" s="12">
        <f t="shared" si="135"/>
        <v>0</v>
      </c>
      <c r="K1793" s="31">
        <f t="shared" si="136"/>
        <v>0</v>
      </c>
      <c r="L1793" s="37">
        <f t="shared" si="133"/>
        <v>0</v>
      </c>
      <c r="M1793" s="37"/>
      <c r="N1793" s="37">
        <f t="shared" si="137"/>
        <v>0</v>
      </c>
    </row>
    <row r="1794" spans="1:14" x14ac:dyDescent="0.3">
      <c r="A1794" s="11"/>
      <c r="B1794" s="10"/>
      <c r="C1794" s="10"/>
      <c r="D1794" s="11"/>
      <c r="E1794" s="11"/>
      <c r="F1794" s="30" t="e">
        <f t="shared" si="134"/>
        <v>#DIV/0!</v>
      </c>
      <c r="G1794" s="11"/>
      <c r="H1794" s="11"/>
      <c r="I1794" s="11"/>
      <c r="J1794" s="12">
        <f t="shared" si="135"/>
        <v>0</v>
      </c>
      <c r="K1794" s="31">
        <f t="shared" si="136"/>
        <v>0</v>
      </c>
      <c r="L1794" s="37">
        <f t="shared" si="133"/>
        <v>0</v>
      </c>
      <c r="M1794" s="37"/>
      <c r="N1794" s="37">
        <f t="shared" si="137"/>
        <v>0</v>
      </c>
    </row>
    <row r="1795" spans="1:14" x14ac:dyDescent="0.3">
      <c r="A1795" s="11"/>
      <c r="B1795" s="10"/>
      <c r="C1795" s="10"/>
      <c r="D1795" s="11"/>
      <c r="E1795" s="11"/>
      <c r="F1795" s="30" t="e">
        <f t="shared" si="134"/>
        <v>#DIV/0!</v>
      </c>
      <c r="G1795" s="11"/>
      <c r="H1795" s="11"/>
      <c r="I1795" s="11"/>
      <c r="J1795" s="12">
        <f t="shared" si="135"/>
        <v>0</v>
      </c>
      <c r="K1795" s="31">
        <f t="shared" si="136"/>
        <v>0</v>
      </c>
      <c r="L1795" s="37">
        <f t="shared" si="133"/>
        <v>0</v>
      </c>
      <c r="M1795" s="37"/>
      <c r="N1795" s="37">
        <f t="shared" si="137"/>
        <v>0</v>
      </c>
    </row>
    <row r="1796" spans="1:14" x14ac:dyDescent="0.3">
      <c r="A1796" s="11" t="s">
        <v>33</v>
      </c>
      <c r="B1796" s="11"/>
      <c r="C1796" s="13"/>
      <c r="D1796" s="111">
        <f t="shared" ref="D1796:J1796" si="138">SUM(D1734:D1795)</f>
        <v>0</v>
      </c>
      <c r="E1796" s="111">
        <f t="shared" si="138"/>
        <v>0</v>
      </c>
      <c r="F1796" s="111" t="e">
        <f t="shared" si="138"/>
        <v>#DIV/0!</v>
      </c>
      <c r="G1796" s="111">
        <f t="shared" si="138"/>
        <v>0</v>
      </c>
      <c r="H1796" s="111">
        <f t="shared" si="138"/>
        <v>0</v>
      </c>
      <c r="I1796" s="111">
        <f t="shared" si="138"/>
        <v>0</v>
      </c>
      <c r="J1796" s="12">
        <f t="shared" si="138"/>
        <v>0</v>
      </c>
      <c r="K1796" s="111"/>
      <c r="L1796" s="111">
        <f>SUM(L1734:L1795)</f>
        <v>0</v>
      </c>
      <c r="M1796" s="111">
        <f>SUM(M1734:M1795)</f>
        <v>0</v>
      </c>
      <c r="N1796" s="111">
        <f>SUM(N1734:N1795)</f>
        <v>0</v>
      </c>
    </row>
    <row r="1797" spans="1:14" x14ac:dyDescent="0.3">
      <c r="A1797" s="113"/>
      <c r="B1797" s="114"/>
      <c r="C1797" s="115"/>
      <c r="D1797" s="116"/>
      <c r="E1797" s="116"/>
      <c r="F1797" s="7" t="s">
        <v>106</v>
      </c>
      <c r="G1797" s="7" t="s">
        <v>123</v>
      </c>
      <c r="H1797" s="7" t="s">
        <v>124</v>
      </c>
      <c r="I1797" s="7" t="s">
        <v>125</v>
      </c>
      <c r="J1797" s="7" t="s">
        <v>126</v>
      </c>
      <c r="K1797" s="117"/>
      <c r="L1797" s="117"/>
      <c r="M1797" s="7" t="s">
        <v>107</v>
      </c>
      <c r="N1797" s="118"/>
    </row>
    <row r="1798" spans="1:14" ht="31.5" x14ac:dyDescent="0.5">
      <c r="A1798" s="113"/>
      <c r="B1798" s="114"/>
      <c r="C1798" s="115"/>
      <c r="D1798" s="116"/>
      <c r="E1798" s="116"/>
      <c r="F1798" s="121"/>
      <c r="G1798" s="121"/>
      <c r="H1798" s="121"/>
      <c r="I1798" s="121"/>
      <c r="J1798" s="121"/>
      <c r="K1798" s="122"/>
      <c r="L1798" s="121">
        <f>+F1798-G1798-H1798-I1798-J1798</f>
        <v>0</v>
      </c>
      <c r="M1798" s="123"/>
      <c r="N1798" s="124"/>
    </row>
    <row r="1799" spans="1:14" x14ac:dyDescent="0.3">
      <c r="A1799" s="177" t="s">
        <v>109</v>
      </c>
      <c r="B1799" s="178"/>
      <c r="C1799" s="178"/>
      <c r="D1799" s="178"/>
      <c r="E1799" s="178"/>
      <c r="F1799" s="178"/>
      <c r="G1799" s="178"/>
      <c r="H1799" s="178"/>
      <c r="I1799" s="178"/>
      <c r="J1799" s="179"/>
      <c r="K1799" s="125"/>
      <c r="L1799" s="12"/>
      <c r="M1799" s="126"/>
      <c r="N1799" s="127"/>
    </row>
    <row r="1800" spans="1:14" x14ac:dyDescent="0.3">
      <c r="A1800" s="180" t="s">
        <v>110</v>
      </c>
      <c r="B1800" s="181"/>
      <c r="C1800" s="181"/>
      <c r="D1800" s="181"/>
      <c r="E1800" s="181"/>
      <c r="F1800" s="181"/>
      <c r="G1800" s="181"/>
      <c r="H1800" s="181"/>
      <c r="I1800" s="181"/>
      <c r="J1800" s="182"/>
      <c r="K1800" s="129"/>
      <c r="L1800" s="12"/>
      <c r="M1800" s="126"/>
      <c r="N1800" s="127"/>
    </row>
    <row r="1801" spans="1:14" x14ac:dyDescent="0.3">
      <c r="A1801" s="160" t="s">
        <v>111</v>
      </c>
      <c r="B1801" s="161"/>
      <c r="C1801" s="161"/>
      <c r="D1801" s="161"/>
      <c r="E1801" s="161"/>
      <c r="F1801" s="161"/>
      <c r="G1801" s="161"/>
      <c r="H1801" s="161"/>
      <c r="I1801" s="161"/>
      <c r="J1801" s="162"/>
      <c r="K1801" s="130"/>
      <c r="L1801" s="12"/>
      <c r="M1801" s="131" t="e">
        <f>+L1801/L1796%</f>
        <v>#DIV/0!</v>
      </c>
      <c r="N1801" s="127"/>
    </row>
    <row r="1802" spans="1:14" x14ac:dyDescent="0.3">
      <c r="A1802" s="163" t="s">
        <v>112</v>
      </c>
      <c r="B1802" s="164"/>
      <c r="C1802" s="164"/>
      <c r="D1802" s="164"/>
      <c r="E1802" s="164"/>
      <c r="F1802" s="164"/>
      <c r="G1802" s="164"/>
      <c r="H1802" s="164"/>
      <c r="I1802" s="164"/>
      <c r="J1802" s="165"/>
      <c r="K1802" s="132"/>
      <c r="L1802" s="12">
        <f>+E1818</f>
        <v>0</v>
      </c>
      <c r="M1802" s="126"/>
      <c r="N1802" s="127"/>
    </row>
    <row r="1803" spans="1:14" x14ac:dyDescent="0.3">
      <c r="A1803" s="166" t="s">
        <v>113</v>
      </c>
      <c r="B1803" s="167"/>
      <c r="C1803" s="167"/>
      <c r="D1803" s="167"/>
      <c r="E1803" s="167"/>
      <c r="F1803" s="167"/>
      <c r="G1803" s="167"/>
      <c r="H1803" s="167"/>
      <c r="I1803" s="167"/>
      <c r="J1803" s="168"/>
      <c r="K1803" s="134"/>
      <c r="L1803" s="12">
        <f>+M1818</f>
        <v>0</v>
      </c>
      <c r="M1803" s="126"/>
      <c r="N1803" s="127"/>
    </row>
    <row r="1804" spans="1:14" x14ac:dyDescent="0.3">
      <c r="A1804" s="169"/>
      <c r="B1804" s="170"/>
      <c r="C1804" s="170"/>
      <c r="D1804" s="170"/>
      <c r="E1804" s="170"/>
      <c r="F1804" s="170"/>
      <c r="G1804" s="170"/>
      <c r="H1804" s="170"/>
      <c r="I1804" s="170"/>
      <c r="J1804" s="171"/>
      <c r="K1804" s="128"/>
      <c r="L1804" s="126"/>
      <c r="M1804" s="126"/>
      <c r="N1804" s="127"/>
    </row>
    <row r="1805" spans="1:14" x14ac:dyDescent="0.3">
      <c r="A1805" s="169"/>
      <c r="B1805" s="170"/>
      <c r="C1805" s="170"/>
      <c r="D1805" s="170"/>
      <c r="E1805" s="170"/>
      <c r="F1805" s="170"/>
      <c r="G1805" s="170"/>
      <c r="H1805" s="170"/>
      <c r="I1805" s="170"/>
      <c r="J1805" s="171"/>
      <c r="K1805" s="128"/>
      <c r="L1805" s="126"/>
      <c r="M1805" s="126"/>
      <c r="N1805" s="127"/>
    </row>
    <row r="1806" spans="1:14" x14ac:dyDescent="0.3">
      <c r="A1806" s="169" t="s">
        <v>114</v>
      </c>
      <c r="B1806" s="170"/>
      <c r="C1806" s="170"/>
      <c r="D1806" s="170"/>
      <c r="E1806" s="170"/>
      <c r="F1806" s="170"/>
      <c r="G1806" s="170"/>
      <c r="H1806" s="170"/>
      <c r="I1806" s="170"/>
      <c r="J1806" s="171"/>
      <c r="K1806" s="136"/>
      <c r="L1806" s="111">
        <f>+L1796-L1799-L1800-L1801-L1802+L1803-L1804-L1805</f>
        <v>0</v>
      </c>
      <c r="M1806" s="126"/>
      <c r="N1806" s="127"/>
    </row>
    <row r="1807" spans="1:14" ht="19.5" thickBot="1" x14ac:dyDescent="0.35">
      <c r="M1807" s="138">
        <f>+L1807-L1806</f>
        <v>0</v>
      </c>
    </row>
    <row r="1808" spans="1:14" ht="19.5" thickBot="1" x14ac:dyDescent="0.35">
      <c r="A1808" s="157" t="s">
        <v>115</v>
      </c>
      <c r="B1808" s="158"/>
      <c r="C1808" s="158"/>
      <c r="D1808" s="158"/>
      <c r="E1808" s="158"/>
      <c r="F1808" s="159"/>
      <c r="G1808" s="127"/>
      <c r="H1808" s="157" t="s">
        <v>116</v>
      </c>
      <c r="I1808" s="158"/>
      <c r="J1808" s="159"/>
      <c r="K1808" s="157" t="s">
        <v>117</v>
      </c>
      <c r="L1808" s="158"/>
      <c r="M1808" s="159"/>
      <c r="N1808" s="139"/>
    </row>
    <row r="1809" spans="1:14" ht="19.5" thickBot="1" x14ac:dyDescent="0.35">
      <c r="A1809" s="140" t="s">
        <v>118</v>
      </c>
      <c r="B1809" s="157" t="s">
        <v>119</v>
      </c>
      <c r="C1809" s="159"/>
      <c r="D1809" s="140" t="s">
        <v>120</v>
      </c>
      <c r="E1809" s="157" t="s">
        <v>22</v>
      </c>
      <c r="F1809" s="159"/>
      <c r="G1809" s="127"/>
      <c r="H1809" s="157" t="s">
        <v>119</v>
      </c>
      <c r="I1809" s="159"/>
      <c r="J1809" s="140" t="s">
        <v>22</v>
      </c>
      <c r="K1809" s="157" t="s">
        <v>119</v>
      </c>
      <c r="L1809" s="159"/>
      <c r="M1809" s="140" t="s">
        <v>22</v>
      </c>
      <c r="N1809" s="139"/>
    </row>
    <row r="1810" spans="1:14" ht="19.5" thickBot="1" x14ac:dyDescent="0.35">
      <c r="A1810" s="141"/>
      <c r="B1810" s="153"/>
      <c r="C1810" s="154"/>
      <c r="D1810" s="141"/>
      <c r="E1810" s="155"/>
      <c r="F1810" s="156"/>
      <c r="G1810" s="127"/>
      <c r="H1810" s="153"/>
      <c r="I1810" s="154"/>
      <c r="J1810" s="142"/>
      <c r="K1810" s="153"/>
      <c r="L1810" s="154"/>
      <c r="M1810" s="143"/>
      <c r="N1810" s="144"/>
    </row>
    <row r="1811" spans="1:14" ht="19.5" thickBot="1" x14ac:dyDescent="0.35">
      <c r="A1811" s="141"/>
      <c r="B1811" s="153"/>
      <c r="C1811" s="154"/>
      <c r="D1811" s="141"/>
      <c r="E1811" s="155"/>
      <c r="F1811" s="156"/>
      <c r="G1811" s="127"/>
      <c r="H1811" s="153"/>
      <c r="I1811" s="154"/>
      <c r="J1811" s="142"/>
      <c r="K1811" s="153"/>
      <c r="L1811" s="154"/>
      <c r="M1811" s="143"/>
      <c r="N1811" s="144"/>
    </row>
    <row r="1812" spans="1:14" ht="19.5" thickBot="1" x14ac:dyDescent="0.35">
      <c r="A1812" s="141"/>
      <c r="B1812" s="153"/>
      <c r="C1812" s="154"/>
      <c r="D1812" s="141"/>
      <c r="E1812" s="155"/>
      <c r="F1812" s="156"/>
      <c r="G1812" s="127"/>
      <c r="H1812" s="153"/>
      <c r="I1812" s="154"/>
      <c r="J1812" s="142"/>
      <c r="K1812" s="153"/>
      <c r="L1812" s="154"/>
      <c r="M1812" s="143"/>
      <c r="N1812" s="144"/>
    </row>
    <row r="1813" spans="1:14" ht="19.5" thickBot="1" x14ac:dyDescent="0.35">
      <c r="A1813" s="141"/>
      <c r="B1813" s="153"/>
      <c r="C1813" s="154"/>
      <c r="D1813" s="141"/>
      <c r="E1813" s="155"/>
      <c r="F1813" s="156"/>
      <c r="G1813" s="127"/>
      <c r="H1813" s="153"/>
      <c r="I1813" s="154"/>
      <c r="J1813" s="142"/>
      <c r="K1813" s="153"/>
      <c r="L1813" s="154"/>
      <c r="M1813" s="143"/>
      <c r="N1813" s="144"/>
    </row>
    <row r="1814" spans="1:14" ht="19.5" thickBot="1" x14ac:dyDescent="0.35">
      <c r="A1814" s="141"/>
      <c r="B1814" s="153"/>
      <c r="C1814" s="154"/>
      <c r="D1814" s="141"/>
      <c r="E1814" s="155"/>
      <c r="F1814" s="156"/>
      <c r="G1814" s="127"/>
      <c r="H1814" s="153"/>
      <c r="I1814" s="154"/>
      <c r="J1814" s="142"/>
      <c r="K1814" s="153"/>
      <c r="L1814" s="154"/>
      <c r="M1814" s="143"/>
      <c r="N1814" s="144"/>
    </row>
    <row r="1815" spans="1:14" ht="19.5" thickBot="1" x14ac:dyDescent="0.35">
      <c r="A1815" s="141"/>
      <c r="B1815" s="153"/>
      <c r="C1815" s="154"/>
      <c r="D1815" s="141"/>
      <c r="E1815" s="155"/>
      <c r="F1815" s="156"/>
      <c r="G1815" s="127"/>
      <c r="H1815" s="153"/>
      <c r="I1815" s="154"/>
      <c r="J1815" s="142"/>
      <c r="K1815" s="153"/>
      <c r="L1815" s="154"/>
      <c r="M1815" s="143"/>
      <c r="N1815" s="144"/>
    </row>
    <row r="1816" spans="1:14" ht="19.5" thickBot="1" x14ac:dyDescent="0.35">
      <c r="A1816" s="141"/>
      <c r="B1816" s="153"/>
      <c r="C1816" s="154"/>
      <c r="D1816" s="141"/>
      <c r="E1816" s="155"/>
      <c r="F1816" s="156"/>
      <c r="G1816" s="127"/>
      <c r="H1816" s="153"/>
      <c r="I1816" s="154"/>
      <c r="J1816" s="142"/>
      <c r="K1816" s="153"/>
      <c r="L1816" s="154"/>
      <c r="M1816" s="143"/>
      <c r="N1816" s="144"/>
    </row>
    <row r="1817" spans="1:14" ht="19.5" thickBot="1" x14ac:dyDescent="0.35">
      <c r="A1817" s="141"/>
      <c r="B1817" s="153"/>
      <c r="C1817" s="154"/>
      <c r="D1817" s="141"/>
      <c r="E1817" s="155"/>
      <c r="F1817" s="156"/>
      <c r="G1817" s="127"/>
      <c r="H1817" s="153"/>
      <c r="I1817" s="154"/>
      <c r="J1817" s="142"/>
      <c r="K1817" s="153"/>
      <c r="L1817" s="154"/>
      <c r="M1817" s="143"/>
      <c r="N1817" s="144"/>
    </row>
    <row r="1818" spans="1:14" ht="19.5" thickBot="1" x14ac:dyDescent="0.35">
      <c r="A1818" s="141" t="s">
        <v>121</v>
      </c>
      <c r="B1818" s="153"/>
      <c r="C1818" s="154"/>
      <c r="D1818" s="141"/>
      <c r="E1818" s="155">
        <f>SUM(E1810:F1817)</f>
        <v>0</v>
      </c>
      <c r="F1818" s="156"/>
      <c r="G1818" s="127"/>
      <c r="H1818" s="153" t="s">
        <v>121</v>
      </c>
      <c r="I1818" s="154"/>
      <c r="J1818" s="140">
        <f>SUM(J1810:J1817)</f>
        <v>0</v>
      </c>
      <c r="K1818" s="153" t="s">
        <v>121</v>
      </c>
      <c r="L1818" s="154"/>
      <c r="M1818" s="145">
        <f>SUM(M1810:M1817)</f>
        <v>0</v>
      </c>
      <c r="N1818" s="139"/>
    </row>
    <row r="1821" spans="1:14" x14ac:dyDescent="0.3">
      <c r="A1821" s="172" t="s">
        <v>0</v>
      </c>
      <c r="B1821" s="172"/>
      <c r="C1821" s="172"/>
      <c r="D1821" s="172"/>
      <c r="E1821" s="172"/>
      <c r="F1821" s="172"/>
      <c r="G1821" s="172"/>
      <c r="H1821" s="172"/>
      <c r="I1821" s="172"/>
      <c r="J1821" s="172"/>
      <c r="K1821" s="172"/>
      <c r="L1821" s="172"/>
      <c r="M1821" s="1"/>
      <c r="N1821" s="2"/>
    </row>
    <row r="1822" spans="1:14" x14ac:dyDescent="0.3">
      <c r="A1822" s="1" t="s">
        <v>1</v>
      </c>
      <c r="B1822" s="2" t="s">
        <v>145</v>
      </c>
      <c r="J1822" s="1" t="s">
        <v>3</v>
      </c>
      <c r="K1822" s="173">
        <f>+K1731</f>
        <v>0</v>
      </c>
      <c r="L1822" s="173"/>
      <c r="M1822" s="173"/>
      <c r="N1822" s="6"/>
    </row>
    <row r="1823" spans="1:14" x14ac:dyDescent="0.3">
      <c r="A1823" s="174"/>
      <c r="B1823" s="175"/>
      <c r="C1823" s="176"/>
      <c r="D1823" s="169" t="s">
        <v>6</v>
      </c>
      <c r="E1823" s="170"/>
      <c r="F1823" s="171"/>
      <c r="G1823" s="7" t="s">
        <v>7</v>
      </c>
      <c r="H1823" s="7" t="s">
        <v>7</v>
      </c>
      <c r="I1823" s="7" t="s">
        <v>8</v>
      </c>
      <c r="J1823" s="8" t="s">
        <v>9</v>
      </c>
      <c r="K1823" s="7" t="s">
        <v>10</v>
      </c>
      <c r="L1823" s="9"/>
      <c r="M1823" s="7" t="s">
        <v>11</v>
      </c>
      <c r="N1823" s="7" t="s">
        <v>12</v>
      </c>
    </row>
    <row r="1824" spans="1:14" x14ac:dyDescent="0.3">
      <c r="A1824" s="12" t="s">
        <v>16</v>
      </c>
      <c r="B1824" s="7" t="s">
        <v>17</v>
      </c>
      <c r="C1824" s="13" t="s">
        <v>18</v>
      </c>
      <c r="D1824" s="7">
        <v>1</v>
      </c>
      <c r="E1824" s="7">
        <v>2</v>
      </c>
      <c r="F1824" s="14" t="s">
        <v>19</v>
      </c>
      <c r="G1824" s="7" t="s">
        <v>20</v>
      </c>
      <c r="H1824" s="7" t="s">
        <v>20</v>
      </c>
      <c r="I1824" s="7"/>
      <c r="J1824" s="7" t="s">
        <v>20</v>
      </c>
      <c r="K1824" s="7" t="s">
        <v>21</v>
      </c>
      <c r="L1824" s="7" t="s">
        <v>22</v>
      </c>
      <c r="M1824" s="7" t="s">
        <v>23</v>
      </c>
      <c r="N1824" s="7" t="s">
        <v>22</v>
      </c>
    </row>
    <row r="1825" spans="1:14" x14ac:dyDescent="0.3">
      <c r="A1825" s="16" t="s">
        <v>35</v>
      </c>
      <c r="B1825" s="17" t="s">
        <v>36</v>
      </c>
      <c r="C1825" s="17">
        <v>72</v>
      </c>
      <c r="D1825" s="29"/>
      <c r="E1825" s="29"/>
      <c r="F1825" s="30">
        <f>+(E1825+D1825)/C1825</f>
        <v>0</v>
      </c>
      <c r="G1825" s="32"/>
      <c r="H1825" s="32"/>
      <c r="I1825" s="32"/>
      <c r="J1825" s="34">
        <f>+D1825+E1825-G1825-H1825-I1825</f>
        <v>0</v>
      </c>
      <c r="K1825" s="31">
        <f>+K1734</f>
        <v>381.13</v>
      </c>
      <c r="L1825" s="24">
        <f t="shared" ref="L1825:L1886" si="139">+J1825*K1825</f>
        <v>0</v>
      </c>
      <c r="M1825" s="24"/>
      <c r="N1825" s="24">
        <f>+K1825*I1825</f>
        <v>0</v>
      </c>
    </row>
    <row r="1826" spans="1:14" x14ac:dyDescent="0.3">
      <c r="A1826" s="16" t="s">
        <v>37</v>
      </c>
      <c r="B1826" s="17" t="s">
        <v>38</v>
      </c>
      <c r="C1826" s="17">
        <v>36</v>
      </c>
      <c r="D1826" s="29"/>
      <c r="E1826" s="29"/>
      <c r="F1826" s="30">
        <f t="shared" ref="F1826:F1886" si="140">+(E1826+D1826)/C1826</f>
        <v>0</v>
      </c>
      <c r="G1826" s="32"/>
      <c r="H1826" s="32"/>
      <c r="I1826" s="32"/>
      <c r="J1826" s="34">
        <f t="shared" ref="J1826:J1886" si="141">+D1826+E1826-G1826-H1826-I1826</f>
        <v>0</v>
      </c>
      <c r="K1826" s="31">
        <f t="shared" ref="K1826:K1886" si="142">+K1735</f>
        <v>741.2</v>
      </c>
      <c r="L1826" s="24">
        <f t="shared" si="139"/>
        <v>0</v>
      </c>
      <c r="M1826" s="24"/>
      <c r="N1826" s="24">
        <f t="shared" ref="N1826:N1886" si="143">+K1826*I1826</f>
        <v>0</v>
      </c>
    </row>
    <row r="1827" spans="1:14" x14ac:dyDescent="0.3">
      <c r="A1827" s="16" t="s">
        <v>39</v>
      </c>
      <c r="B1827" s="17" t="s">
        <v>40</v>
      </c>
      <c r="C1827" s="17">
        <v>18</v>
      </c>
      <c r="D1827" s="29"/>
      <c r="E1827" s="29"/>
      <c r="F1827" s="30">
        <f t="shared" si="140"/>
        <v>0</v>
      </c>
      <c r="G1827" s="32"/>
      <c r="H1827" s="32"/>
      <c r="I1827" s="32"/>
      <c r="J1827" s="12">
        <f t="shared" si="141"/>
        <v>0</v>
      </c>
      <c r="K1827" s="31">
        <f t="shared" si="142"/>
        <v>1263.5999999999999</v>
      </c>
      <c r="L1827" s="37">
        <f t="shared" si="139"/>
        <v>0</v>
      </c>
      <c r="M1827" s="37"/>
      <c r="N1827" s="37">
        <f t="shared" si="143"/>
        <v>0</v>
      </c>
    </row>
    <row r="1828" spans="1:14" x14ac:dyDescent="0.3">
      <c r="A1828" s="16" t="s">
        <v>41</v>
      </c>
      <c r="B1828" s="17" t="s">
        <v>42</v>
      </c>
      <c r="C1828" s="17">
        <v>10</v>
      </c>
      <c r="D1828" s="29"/>
      <c r="E1828" s="29"/>
      <c r="F1828" s="30">
        <f t="shared" si="140"/>
        <v>0</v>
      </c>
      <c r="G1828" s="32"/>
      <c r="H1828" s="32"/>
      <c r="I1828" s="32"/>
      <c r="J1828" s="34">
        <f t="shared" si="141"/>
        <v>0</v>
      </c>
      <c r="K1828" s="31">
        <f t="shared" si="142"/>
        <v>2059.1999999999998</v>
      </c>
      <c r="L1828" s="24">
        <f t="shared" si="139"/>
        <v>0</v>
      </c>
      <c r="M1828" s="24"/>
      <c r="N1828" s="24">
        <f t="shared" si="143"/>
        <v>0</v>
      </c>
    </row>
    <row r="1829" spans="1:14" x14ac:dyDescent="0.3">
      <c r="A1829" s="16" t="s">
        <v>43</v>
      </c>
      <c r="B1829" s="17" t="s">
        <v>36</v>
      </c>
      <c r="C1829" s="17">
        <v>72</v>
      </c>
      <c r="D1829" s="29"/>
      <c r="E1829" s="29"/>
      <c r="F1829" s="30">
        <f t="shared" si="140"/>
        <v>0</v>
      </c>
      <c r="G1829" s="32"/>
      <c r="H1829" s="32"/>
      <c r="I1829" s="32"/>
      <c r="J1829" s="34">
        <f t="shared" si="141"/>
        <v>0</v>
      </c>
      <c r="K1829" s="31">
        <f t="shared" si="142"/>
        <v>409.5</v>
      </c>
      <c r="L1829" s="24">
        <f t="shared" si="139"/>
        <v>0</v>
      </c>
      <c r="M1829" s="24"/>
      <c r="N1829" s="24">
        <f t="shared" si="143"/>
        <v>0</v>
      </c>
    </row>
    <row r="1830" spans="1:14" x14ac:dyDescent="0.3">
      <c r="A1830" s="16" t="s">
        <v>44</v>
      </c>
      <c r="B1830" s="17" t="s">
        <v>38</v>
      </c>
      <c r="C1830" s="17">
        <v>36</v>
      </c>
      <c r="D1830" s="29"/>
      <c r="E1830" s="29"/>
      <c r="F1830" s="30">
        <f t="shared" si="140"/>
        <v>0</v>
      </c>
      <c r="G1830" s="32"/>
      <c r="H1830" s="32"/>
      <c r="I1830" s="32"/>
      <c r="J1830" s="34">
        <f t="shared" si="141"/>
        <v>0</v>
      </c>
      <c r="K1830" s="31">
        <f t="shared" si="142"/>
        <v>803.79</v>
      </c>
      <c r="L1830" s="24">
        <f t="shared" si="139"/>
        <v>0</v>
      </c>
      <c r="M1830" s="24"/>
      <c r="N1830" s="24">
        <f t="shared" si="143"/>
        <v>0</v>
      </c>
    </row>
    <row r="1831" spans="1:14" x14ac:dyDescent="0.3">
      <c r="A1831" s="16" t="s">
        <v>45</v>
      </c>
      <c r="B1831" s="17" t="s">
        <v>36</v>
      </c>
      <c r="C1831" s="17">
        <v>72</v>
      </c>
      <c r="D1831" s="29"/>
      <c r="E1831" s="29"/>
      <c r="F1831" s="30">
        <f t="shared" si="140"/>
        <v>0</v>
      </c>
      <c r="G1831" s="32"/>
      <c r="H1831" s="32"/>
      <c r="I1831" s="32"/>
      <c r="J1831" s="34">
        <f t="shared" si="141"/>
        <v>0</v>
      </c>
      <c r="K1831" s="31">
        <f t="shared" si="142"/>
        <v>409.5</v>
      </c>
      <c r="L1831" s="24">
        <f t="shared" si="139"/>
        <v>0</v>
      </c>
      <c r="M1831" s="24"/>
      <c r="N1831" s="24">
        <f t="shared" si="143"/>
        <v>0</v>
      </c>
    </row>
    <row r="1832" spans="1:14" x14ac:dyDescent="0.3">
      <c r="A1832" s="16" t="s">
        <v>46</v>
      </c>
      <c r="B1832" s="17" t="s">
        <v>38</v>
      </c>
      <c r="C1832" s="17">
        <v>36</v>
      </c>
      <c r="D1832" s="29"/>
      <c r="E1832" s="29"/>
      <c r="F1832" s="30">
        <f t="shared" si="140"/>
        <v>0</v>
      </c>
      <c r="G1832" s="32"/>
      <c r="H1832" s="32"/>
      <c r="I1832" s="32"/>
      <c r="J1832" s="34">
        <f t="shared" si="141"/>
        <v>0</v>
      </c>
      <c r="K1832" s="31">
        <f t="shared" si="142"/>
        <v>803.79</v>
      </c>
      <c r="L1832" s="24">
        <f t="shared" si="139"/>
        <v>0</v>
      </c>
      <c r="M1832" s="24"/>
      <c r="N1832" s="24">
        <f t="shared" si="143"/>
        <v>0</v>
      </c>
    </row>
    <row r="1833" spans="1:14" x14ac:dyDescent="0.3">
      <c r="A1833" s="16" t="s">
        <v>47</v>
      </c>
      <c r="B1833" s="17" t="s">
        <v>48</v>
      </c>
      <c r="C1833" s="17">
        <v>8</v>
      </c>
      <c r="D1833" s="29"/>
      <c r="E1833" s="29"/>
      <c r="F1833" s="30">
        <f t="shared" si="140"/>
        <v>0</v>
      </c>
      <c r="G1833" s="32"/>
      <c r="H1833" s="32"/>
      <c r="I1833" s="32"/>
      <c r="J1833" s="34">
        <f t="shared" si="141"/>
        <v>0</v>
      </c>
      <c r="K1833" s="31">
        <f t="shared" si="142"/>
        <v>2767.05</v>
      </c>
      <c r="L1833" s="24">
        <f t="shared" si="139"/>
        <v>0</v>
      </c>
      <c r="M1833" s="24"/>
      <c r="N1833" s="24">
        <f t="shared" si="143"/>
        <v>0</v>
      </c>
    </row>
    <row r="1834" spans="1:14" x14ac:dyDescent="0.3">
      <c r="A1834" s="35" t="s">
        <v>49</v>
      </c>
      <c r="B1834" s="17" t="s">
        <v>50</v>
      </c>
      <c r="C1834" s="38">
        <v>72</v>
      </c>
      <c r="D1834" s="29"/>
      <c r="E1834" s="29"/>
      <c r="F1834" s="30">
        <f t="shared" si="140"/>
        <v>0</v>
      </c>
      <c r="G1834" s="32"/>
      <c r="H1834" s="32"/>
      <c r="I1834" s="32"/>
      <c r="J1834" s="12">
        <f t="shared" si="141"/>
        <v>0</v>
      </c>
      <c r="K1834" s="31">
        <f t="shared" si="142"/>
        <v>444.6</v>
      </c>
      <c r="L1834" s="37">
        <f t="shared" si="139"/>
        <v>0</v>
      </c>
      <c r="M1834" s="37"/>
      <c r="N1834" s="37">
        <f t="shared" si="143"/>
        <v>0</v>
      </c>
    </row>
    <row r="1835" spans="1:14" x14ac:dyDescent="0.3">
      <c r="A1835" s="16" t="s">
        <v>51</v>
      </c>
      <c r="B1835" s="17" t="s">
        <v>52</v>
      </c>
      <c r="C1835" s="17">
        <v>36</v>
      </c>
      <c r="D1835" s="29"/>
      <c r="E1835" s="29"/>
      <c r="F1835" s="30">
        <f t="shared" si="140"/>
        <v>0</v>
      </c>
      <c r="G1835" s="32"/>
      <c r="H1835" s="32"/>
      <c r="I1835" s="32"/>
      <c r="J1835" s="34">
        <f t="shared" si="141"/>
        <v>0</v>
      </c>
      <c r="K1835" s="31">
        <f t="shared" si="142"/>
        <v>868.73</v>
      </c>
      <c r="L1835" s="24">
        <f t="shared" si="139"/>
        <v>0</v>
      </c>
      <c r="M1835" s="24"/>
      <c r="N1835" s="24">
        <f t="shared" si="143"/>
        <v>0</v>
      </c>
    </row>
    <row r="1836" spans="1:14" x14ac:dyDescent="0.3">
      <c r="A1836" s="16" t="s">
        <v>53</v>
      </c>
      <c r="B1836" s="17" t="s">
        <v>48</v>
      </c>
      <c r="C1836" s="17">
        <v>8</v>
      </c>
      <c r="D1836" s="29"/>
      <c r="E1836" s="29"/>
      <c r="F1836" s="30">
        <f t="shared" si="140"/>
        <v>0</v>
      </c>
      <c r="G1836" s="32"/>
      <c r="H1836" s="32"/>
      <c r="I1836" s="32"/>
      <c r="J1836" s="34">
        <f t="shared" si="141"/>
        <v>0</v>
      </c>
      <c r="K1836" s="31">
        <f t="shared" si="142"/>
        <v>2416.0500000000002</v>
      </c>
      <c r="L1836" s="24">
        <f t="shared" si="139"/>
        <v>0</v>
      </c>
      <c r="M1836" s="24"/>
      <c r="N1836" s="24">
        <f t="shared" si="143"/>
        <v>0</v>
      </c>
    </row>
    <row r="1837" spans="1:14" x14ac:dyDescent="0.3">
      <c r="A1837" s="16" t="s">
        <v>54</v>
      </c>
      <c r="B1837" s="17" t="s">
        <v>50</v>
      </c>
      <c r="C1837" s="17">
        <v>72</v>
      </c>
      <c r="D1837" s="29"/>
      <c r="E1837" s="29"/>
      <c r="F1837" s="30">
        <f t="shared" si="140"/>
        <v>0</v>
      </c>
      <c r="G1837" s="32"/>
      <c r="H1837" s="32"/>
      <c r="I1837" s="32"/>
      <c r="J1837" s="34">
        <f t="shared" si="141"/>
        <v>0</v>
      </c>
      <c r="K1837" s="31">
        <f t="shared" si="142"/>
        <v>377.33</v>
      </c>
      <c r="L1837" s="24">
        <f t="shared" si="139"/>
        <v>0</v>
      </c>
      <c r="M1837" s="24"/>
      <c r="N1837" s="24">
        <f t="shared" si="143"/>
        <v>0</v>
      </c>
    </row>
    <row r="1838" spans="1:14" x14ac:dyDescent="0.3">
      <c r="A1838" s="16" t="s">
        <v>55</v>
      </c>
      <c r="B1838" s="17" t="s">
        <v>56</v>
      </c>
      <c r="C1838" s="17">
        <v>15</v>
      </c>
      <c r="D1838" s="44"/>
      <c r="E1838" s="44"/>
      <c r="F1838" s="30">
        <f t="shared" si="140"/>
        <v>0</v>
      </c>
      <c r="G1838" s="11"/>
      <c r="H1838" s="11"/>
      <c r="I1838" s="11"/>
      <c r="J1838" s="12">
        <f t="shared" si="141"/>
        <v>0</v>
      </c>
      <c r="K1838" s="45">
        <f t="shared" si="142"/>
        <v>1158.3</v>
      </c>
      <c r="L1838" s="37">
        <f t="shared" si="139"/>
        <v>0</v>
      </c>
      <c r="M1838" s="37"/>
      <c r="N1838" s="37">
        <f t="shared" si="143"/>
        <v>0</v>
      </c>
    </row>
    <row r="1839" spans="1:14" x14ac:dyDescent="0.3">
      <c r="A1839" s="16" t="s">
        <v>57</v>
      </c>
      <c r="B1839" s="17" t="s">
        <v>50</v>
      </c>
      <c r="C1839" s="17">
        <v>72</v>
      </c>
      <c r="D1839" s="29"/>
      <c r="E1839" s="29"/>
      <c r="F1839" s="30">
        <f t="shared" si="140"/>
        <v>0</v>
      </c>
      <c r="G1839" s="32"/>
      <c r="H1839" s="32"/>
      <c r="I1839" s="32"/>
      <c r="J1839" s="34">
        <f t="shared" si="141"/>
        <v>0</v>
      </c>
      <c r="K1839" s="31">
        <f t="shared" si="142"/>
        <v>424.13</v>
      </c>
      <c r="L1839" s="24">
        <f t="shared" si="139"/>
        <v>0</v>
      </c>
      <c r="M1839" s="24"/>
      <c r="N1839" s="24">
        <f t="shared" si="143"/>
        <v>0</v>
      </c>
    </row>
    <row r="1840" spans="1:14" x14ac:dyDescent="0.3">
      <c r="A1840" s="16" t="s">
        <v>58</v>
      </c>
      <c r="B1840" s="17" t="s">
        <v>59</v>
      </c>
      <c r="C1840" s="17">
        <v>15</v>
      </c>
      <c r="D1840" s="29"/>
      <c r="E1840" s="29"/>
      <c r="F1840" s="30">
        <f t="shared" si="140"/>
        <v>0</v>
      </c>
      <c r="G1840" s="32"/>
      <c r="H1840" s="32"/>
      <c r="I1840" s="32"/>
      <c r="J1840" s="34">
        <f t="shared" si="141"/>
        <v>0</v>
      </c>
      <c r="K1840" s="31">
        <f t="shared" si="142"/>
        <v>1199.25</v>
      </c>
      <c r="L1840" s="24">
        <f t="shared" si="139"/>
        <v>0</v>
      </c>
      <c r="M1840" s="24"/>
      <c r="N1840" s="24">
        <f t="shared" si="143"/>
        <v>0</v>
      </c>
    </row>
    <row r="1841" spans="1:14" x14ac:dyDescent="0.3">
      <c r="A1841" s="16" t="s">
        <v>60</v>
      </c>
      <c r="B1841" s="17" t="s">
        <v>50</v>
      </c>
      <c r="C1841" s="17">
        <v>72</v>
      </c>
      <c r="D1841" s="29"/>
      <c r="E1841" s="29"/>
      <c r="F1841" s="30">
        <f t="shared" si="140"/>
        <v>0</v>
      </c>
      <c r="G1841" s="32"/>
      <c r="H1841" s="32"/>
      <c r="I1841" s="32"/>
      <c r="J1841" s="34">
        <f t="shared" si="141"/>
        <v>0</v>
      </c>
      <c r="K1841" s="31">
        <f t="shared" si="142"/>
        <v>381.13</v>
      </c>
      <c r="L1841" s="24">
        <f t="shared" si="139"/>
        <v>0</v>
      </c>
      <c r="M1841" s="24"/>
      <c r="N1841" s="24">
        <f t="shared" si="143"/>
        <v>0</v>
      </c>
    </row>
    <row r="1842" spans="1:14" x14ac:dyDescent="0.3">
      <c r="A1842" s="16" t="s">
        <v>61</v>
      </c>
      <c r="B1842" s="17" t="s">
        <v>50</v>
      </c>
      <c r="C1842" s="38">
        <v>72</v>
      </c>
      <c r="D1842" s="44"/>
      <c r="E1842" s="44"/>
      <c r="F1842" s="30">
        <f t="shared" si="140"/>
        <v>0</v>
      </c>
      <c r="G1842" s="11"/>
      <c r="H1842" s="11"/>
      <c r="I1842" s="11"/>
      <c r="J1842" s="12">
        <f t="shared" si="141"/>
        <v>0</v>
      </c>
      <c r="K1842" s="31">
        <f t="shared" si="142"/>
        <v>424.13</v>
      </c>
      <c r="L1842" s="37">
        <f t="shared" si="139"/>
        <v>0</v>
      </c>
      <c r="M1842" s="37"/>
      <c r="N1842" s="37">
        <f t="shared" si="143"/>
        <v>0</v>
      </c>
    </row>
    <row r="1843" spans="1:14" x14ac:dyDescent="0.3">
      <c r="A1843" s="35" t="s">
        <v>62</v>
      </c>
      <c r="B1843" s="17" t="s">
        <v>50</v>
      </c>
      <c r="C1843" s="38">
        <v>72</v>
      </c>
      <c r="D1843" s="44"/>
      <c r="E1843" s="44"/>
      <c r="F1843" s="30">
        <f t="shared" si="140"/>
        <v>0</v>
      </c>
      <c r="G1843" s="11"/>
      <c r="H1843" s="11"/>
      <c r="I1843" s="11"/>
      <c r="J1843" s="12">
        <f t="shared" si="141"/>
        <v>0</v>
      </c>
      <c r="K1843" s="31">
        <f t="shared" si="142"/>
        <v>330.23</v>
      </c>
      <c r="L1843" s="37">
        <f t="shared" si="139"/>
        <v>0</v>
      </c>
      <c r="M1843" s="37"/>
      <c r="N1843" s="37">
        <f t="shared" si="143"/>
        <v>0</v>
      </c>
    </row>
    <row r="1844" spans="1:14" x14ac:dyDescent="0.3">
      <c r="A1844" s="35" t="s">
        <v>63</v>
      </c>
      <c r="B1844" s="17" t="s">
        <v>50</v>
      </c>
      <c r="C1844" s="38">
        <v>72</v>
      </c>
      <c r="D1844" s="44"/>
      <c r="E1844" s="44"/>
      <c r="F1844" s="30">
        <f t="shared" si="140"/>
        <v>0</v>
      </c>
      <c r="G1844" s="11"/>
      <c r="H1844" s="11"/>
      <c r="I1844" s="11"/>
      <c r="J1844" s="12">
        <f t="shared" si="141"/>
        <v>0</v>
      </c>
      <c r="K1844" s="31">
        <f t="shared" si="142"/>
        <v>424.13</v>
      </c>
      <c r="L1844" s="37">
        <f t="shared" si="139"/>
        <v>0</v>
      </c>
      <c r="M1844" s="37"/>
      <c r="N1844" s="37">
        <f t="shared" si="143"/>
        <v>0</v>
      </c>
    </row>
    <row r="1845" spans="1:14" x14ac:dyDescent="0.3">
      <c r="A1845" s="35" t="s">
        <v>64</v>
      </c>
      <c r="B1845" s="17" t="s">
        <v>65</v>
      </c>
      <c r="C1845" s="38">
        <v>72</v>
      </c>
      <c r="D1845" s="44"/>
      <c r="E1845" s="44"/>
      <c r="F1845" s="30">
        <f t="shared" si="140"/>
        <v>0</v>
      </c>
      <c r="G1845" s="11"/>
      <c r="H1845" s="11"/>
      <c r="I1845" s="11"/>
      <c r="J1845" s="12">
        <f t="shared" si="141"/>
        <v>0</v>
      </c>
      <c r="K1845" s="31">
        <f t="shared" si="142"/>
        <v>389.61</v>
      </c>
      <c r="L1845" s="37">
        <f t="shared" si="139"/>
        <v>0</v>
      </c>
      <c r="M1845" s="37"/>
      <c r="N1845" s="37">
        <f t="shared" si="143"/>
        <v>0</v>
      </c>
    </row>
    <row r="1846" spans="1:14" x14ac:dyDescent="0.3">
      <c r="A1846" s="35" t="s">
        <v>66</v>
      </c>
      <c r="B1846" s="17" t="s">
        <v>65</v>
      </c>
      <c r="C1846" s="38">
        <v>72</v>
      </c>
      <c r="D1846" s="44"/>
      <c r="E1846" s="44"/>
      <c r="F1846" s="30">
        <f t="shared" si="140"/>
        <v>0</v>
      </c>
      <c r="G1846" s="11"/>
      <c r="H1846" s="11"/>
      <c r="I1846" s="11"/>
      <c r="J1846" s="12">
        <f t="shared" si="141"/>
        <v>0</v>
      </c>
      <c r="K1846" s="31">
        <f t="shared" si="142"/>
        <v>389.61</v>
      </c>
      <c r="L1846" s="37">
        <f t="shared" si="139"/>
        <v>0</v>
      </c>
      <c r="M1846" s="37"/>
      <c r="N1846" s="37">
        <f t="shared" si="143"/>
        <v>0</v>
      </c>
    </row>
    <row r="1847" spans="1:14" x14ac:dyDescent="0.3">
      <c r="A1847" s="47" t="s">
        <v>67</v>
      </c>
      <c r="B1847" s="48" t="s">
        <v>59</v>
      </c>
      <c r="C1847" s="49">
        <v>25</v>
      </c>
      <c r="D1847" s="44"/>
      <c r="E1847" s="44"/>
      <c r="F1847" s="30">
        <f t="shared" si="140"/>
        <v>0</v>
      </c>
      <c r="G1847" s="11"/>
      <c r="H1847" s="11"/>
      <c r="I1847" s="11"/>
      <c r="J1847" s="12">
        <f t="shared" si="141"/>
        <v>0</v>
      </c>
      <c r="K1847" s="31">
        <f t="shared" si="142"/>
        <v>169.65</v>
      </c>
      <c r="L1847" s="37">
        <f t="shared" si="139"/>
        <v>0</v>
      </c>
      <c r="M1847" s="37"/>
      <c r="N1847" s="37">
        <f t="shared" si="143"/>
        <v>0</v>
      </c>
    </row>
    <row r="1848" spans="1:14" x14ac:dyDescent="0.3">
      <c r="A1848" s="47" t="s">
        <v>68</v>
      </c>
      <c r="B1848" s="48" t="s">
        <v>42</v>
      </c>
      <c r="C1848" s="49">
        <v>50</v>
      </c>
      <c r="D1848" s="44"/>
      <c r="E1848" s="44"/>
      <c r="F1848" s="30">
        <f t="shared" si="140"/>
        <v>0</v>
      </c>
      <c r="G1848" s="11"/>
      <c r="H1848" s="11"/>
      <c r="I1848" s="11"/>
      <c r="J1848" s="12">
        <f t="shared" si="141"/>
        <v>0</v>
      </c>
      <c r="K1848" s="31">
        <f t="shared" si="142"/>
        <v>88.92</v>
      </c>
      <c r="L1848" s="37">
        <f t="shared" si="139"/>
        <v>0</v>
      </c>
      <c r="M1848" s="37"/>
      <c r="N1848" s="37">
        <f t="shared" si="143"/>
        <v>0</v>
      </c>
    </row>
    <row r="1849" spans="1:14" x14ac:dyDescent="0.3">
      <c r="A1849" s="47" t="s">
        <v>69</v>
      </c>
      <c r="B1849" s="48" t="s">
        <v>52</v>
      </c>
      <c r="C1849" s="49">
        <v>12</v>
      </c>
      <c r="D1849" s="44"/>
      <c r="E1849" s="44"/>
      <c r="F1849" s="30">
        <f t="shared" si="140"/>
        <v>0</v>
      </c>
      <c r="G1849" s="11"/>
      <c r="H1849" s="11"/>
      <c r="I1849" s="11"/>
      <c r="J1849" s="12">
        <f t="shared" si="141"/>
        <v>0</v>
      </c>
      <c r="K1849" s="31">
        <f t="shared" si="142"/>
        <v>123.94</v>
      </c>
      <c r="L1849" s="37">
        <f t="shared" si="139"/>
        <v>0</v>
      </c>
      <c r="M1849" s="37"/>
      <c r="N1849" s="37">
        <f t="shared" si="143"/>
        <v>0</v>
      </c>
    </row>
    <row r="1850" spans="1:14" ht="19.5" thickBot="1" x14ac:dyDescent="0.35">
      <c r="A1850" s="47" t="s">
        <v>70</v>
      </c>
      <c r="B1850" s="48" t="s">
        <v>50</v>
      </c>
      <c r="C1850" s="49">
        <v>60</v>
      </c>
      <c r="D1850" s="44"/>
      <c r="E1850" s="44"/>
      <c r="F1850" s="30">
        <f t="shared" si="140"/>
        <v>0</v>
      </c>
      <c r="G1850" s="11"/>
      <c r="H1850" s="11"/>
      <c r="I1850" s="11"/>
      <c r="J1850" s="12">
        <f t="shared" si="141"/>
        <v>0</v>
      </c>
      <c r="K1850" s="31">
        <f t="shared" si="142"/>
        <v>67.180000000000007</v>
      </c>
      <c r="L1850" s="37">
        <f t="shared" si="139"/>
        <v>0</v>
      </c>
      <c r="M1850" s="37"/>
      <c r="N1850" s="37">
        <f t="shared" si="143"/>
        <v>0</v>
      </c>
    </row>
    <row r="1851" spans="1:14" ht="19.5" thickBot="1" x14ac:dyDescent="0.35">
      <c r="A1851" s="56" t="s">
        <v>71</v>
      </c>
      <c r="B1851" s="57" t="s">
        <v>50</v>
      </c>
      <c r="C1851" s="58">
        <v>60</v>
      </c>
      <c r="D1851" s="44"/>
      <c r="E1851" s="44"/>
      <c r="F1851" s="30">
        <f t="shared" si="140"/>
        <v>0</v>
      </c>
      <c r="G1851" s="11"/>
      <c r="H1851" s="11"/>
      <c r="I1851" s="11"/>
      <c r="J1851" s="12">
        <f t="shared" si="141"/>
        <v>0</v>
      </c>
      <c r="K1851" s="31">
        <f t="shared" si="142"/>
        <v>67.180000000000007</v>
      </c>
      <c r="L1851" s="37">
        <f t="shared" si="139"/>
        <v>0</v>
      </c>
      <c r="M1851" s="37"/>
      <c r="N1851" s="37">
        <f t="shared" si="143"/>
        <v>0</v>
      </c>
    </row>
    <row r="1852" spans="1:14" ht="19.5" thickBot="1" x14ac:dyDescent="0.35">
      <c r="A1852" s="56" t="s">
        <v>72</v>
      </c>
      <c r="B1852" s="57" t="s">
        <v>50</v>
      </c>
      <c r="C1852" s="58">
        <v>60</v>
      </c>
      <c r="D1852" s="44"/>
      <c r="E1852" s="44"/>
      <c r="F1852" s="30">
        <f t="shared" si="140"/>
        <v>0</v>
      </c>
      <c r="G1852" s="11"/>
      <c r="H1852" s="11"/>
      <c r="I1852" s="11"/>
      <c r="J1852" s="12">
        <f t="shared" si="141"/>
        <v>0</v>
      </c>
      <c r="K1852" s="31">
        <f t="shared" si="142"/>
        <v>67.180000000000007</v>
      </c>
      <c r="L1852" s="37">
        <f t="shared" si="139"/>
        <v>0</v>
      </c>
      <c r="M1852" s="37"/>
      <c r="N1852" s="37">
        <f t="shared" si="143"/>
        <v>0</v>
      </c>
    </row>
    <row r="1853" spans="1:14" ht="19.5" thickBot="1" x14ac:dyDescent="0.35">
      <c r="A1853" s="56" t="s">
        <v>73</v>
      </c>
      <c r="B1853" s="57" t="s">
        <v>74</v>
      </c>
      <c r="C1853" s="58">
        <v>150</v>
      </c>
      <c r="D1853" s="44"/>
      <c r="E1853" s="44"/>
      <c r="F1853" s="30">
        <f t="shared" si="140"/>
        <v>0</v>
      </c>
      <c r="G1853" s="11"/>
      <c r="H1853" s="11"/>
      <c r="I1853" s="11"/>
      <c r="J1853" s="12">
        <f t="shared" si="141"/>
        <v>0</v>
      </c>
      <c r="K1853" s="31">
        <f t="shared" si="142"/>
        <v>21.06</v>
      </c>
      <c r="L1853" s="37">
        <f t="shared" si="139"/>
        <v>0</v>
      </c>
      <c r="M1853" s="37"/>
      <c r="N1853" s="37">
        <f t="shared" si="143"/>
        <v>0</v>
      </c>
    </row>
    <row r="1854" spans="1:14" ht="19.5" thickBot="1" x14ac:dyDescent="0.35">
      <c r="A1854" s="66" t="s">
        <v>75</v>
      </c>
      <c r="B1854" s="67" t="s">
        <v>76</v>
      </c>
      <c r="C1854" s="68">
        <v>120</v>
      </c>
      <c r="D1854" s="44"/>
      <c r="E1854" s="44"/>
      <c r="F1854" s="30">
        <f t="shared" si="140"/>
        <v>0</v>
      </c>
      <c r="G1854" s="11"/>
      <c r="H1854" s="11"/>
      <c r="I1854" s="11"/>
      <c r="J1854" s="12">
        <f t="shared" si="141"/>
        <v>0</v>
      </c>
      <c r="K1854" s="31">
        <f t="shared" si="142"/>
        <v>78.98</v>
      </c>
      <c r="L1854" s="37">
        <f t="shared" si="139"/>
        <v>0</v>
      </c>
      <c r="M1854" s="37"/>
      <c r="N1854" s="37">
        <f t="shared" si="143"/>
        <v>0</v>
      </c>
    </row>
    <row r="1855" spans="1:14" ht="19.5" thickBot="1" x14ac:dyDescent="0.35">
      <c r="A1855" s="66" t="s">
        <v>77</v>
      </c>
      <c r="B1855" s="67" t="s">
        <v>78</v>
      </c>
      <c r="C1855" s="68">
        <v>60</v>
      </c>
      <c r="D1855" s="44"/>
      <c r="E1855" s="44"/>
      <c r="F1855" s="30">
        <f t="shared" si="140"/>
        <v>0</v>
      </c>
      <c r="G1855" s="11"/>
      <c r="H1855" s="11"/>
      <c r="I1855" s="11"/>
      <c r="J1855" s="12">
        <f t="shared" si="141"/>
        <v>0</v>
      </c>
      <c r="K1855" s="31">
        <f t="shared" si="142"/>
        <v>154.44</v>
      </c>
      <c r="L1855" s="37">
        <f t="shared" si="139"/>
        <v>0</v>
      </c>
      <c r="M1855" s="37"/>
      <c r="N1855" s="37">
        <f t="shared" si="143"/>
        <v>0</v>
      </c>
    </row>
    <row r="1856" spans="1:14" ht="19.5" thickBot="1" x14ac:dyDescent="0.35">
      <c r="A1856" s="66" t="s">
        <v>79</v>
      </c>
      <c r="B1856" s="67" t="s">
        <v>50</v>
      </c>
      <c r="C1856" s="68">
        <v>30</v>
      </c>
      <c r="D1856" s="44"/>
      <c r="E1856" s="44"/>
      <c r="F1856" s="30">
        <f t="shared" si="140"/>
        <v>0</v>
      </c>
      <c r="G1856" s="11"/>
      <c r="H1856" s="11"/>
      <c r="I1856" s="11"/>
      <c r="J1856" s="12">
        <f t="shared" si="141"/>
        <v>0</v>
      </c>
      <c r="K1856" s="31">
        <f t="shared" si="142"/>
        <v>274.95</v>
      </c>
      <c r="L1856" s="37">
        <f t="shared" si="139"/>
        <v>0</v>
      </c>
      <c r="M1856" s="37"/>
      <c r="N1856" s="37">
        <f t="shared" si="143"/>
        <v>0</v>
      </c>
    </row>
    <row r="1857" spans="1:14" ht="19.5" thickBot="1" x14ac:dyDescent="0.35">
      <c r="A1857" s="66" t="s">
        <v>80</v>
      </c>
      <c r="B1857" s="67" t="s">
        <v>59</v>
      </c>
      <c r="C1857" s="68">
        <v>12</v>
      </c>
      <c r="D1857" s="44"/>
      <c r="E1857" s="44"/>
      <c r="F1857" s="30">
        <f t="shared" si="140"/>
        <v>0</v>
      </c>
      <c r="G1857" s="11"/>
      <c r="H1857" s="11"/>
      <c r="I1857" s="11"/>
      <c r="J1857" s="12">
        <f t="shared" si="141"/>
        <v>0</v>
      </c>
      <c r="K1857" s="31">
        <f t="shared" si="142"/>
        <v>1023.75</v>
      </c>
      <c r="L1857" s="37">
        <f t="shared" si="139"/>
        <v>0</v>
      </c>
      <c r="M1857" s="37"/>
      <c r="N1857" s="37">
        <f t="shared" si="143"/>
        <v>0</v>
      </c>
    </row>
    <row r="1858" spans="1:14" ht="19.5" thickBot="1" x14ac:dyDescent="0.35">
      <c r="A1858" s="76" t="s">
        <v>81</v>
      </c>
      <c r="B1858" s="77" t="s">
        <v>82</v>
      </c>
      <c r="C1858" s="78">
        <v>18</v>
      </c>
      <c r="D1858" s="44"/>
      <c r="E1858" s="44"/>
      <c r="F1858" s="30">
        <f t="shared" si="140"/>
        <v>0</v>
      </c>
      <c r="G1858" s="11"/>
      <c r="H1858" s="11"/>
      <c r="I1858" s="11"/>
      <c r="J1858" s="12">
        <f t="shared" si="141"/>
        <v>0</v>
      </c>
      <c r="K1858" s="31">
        <f t="shared" si="142"/>
        <v>558.67999999999995</v>
      </c>
      <c r="L1858" s="37">
        <f t="shared" si="139"/>
        <v>0</v>
      </c>
      <c r="M1858" s="37"/>
      <c r="N1858" s="37">
        <f t="shared" si="143"/>
        <v>0</v>
      </c>
    </row>
    <row r="1859" spans="1:14" ht="19.5" thickBot="1" x14ac:dyDescent="0.35">
      <c r="A1859" s="76" t="s">
        <v>83</v>
      </c>
      <c r="B1859" s="77" t="s">
        <v>59</v>
      </c>
      <c r="C1859" s="78">
        <v>12</v>
      </c>
      <c r="D1859" s="44"/>
      <c r="E1859" s="44"/>
      <c r="F1859" s="30">
        <f t="shared" si="140"/>
        <v>0</v>
      </c>
      <c r="G1859" s="11"/>
      <c r="H1859" s="11"/>
      <c r="I1859" s="11"/>
      <c r="J1859" s="12">
        <f t="shared" si="141"/>
        <v>0</v>
      </c>
      <c r="K1859" s="31">
        <f t="shared" si="142"/>
        <v>1092.2</v>
      </c>
      <c r="L1859" s="37">
        <f t="shared" si="139"/>
        <v>0</v>
      </c>
      <c r="M1859" s="37"/>
      <c r="N1859" s="37">
        <f t="shared" si="143"/>
        <v>0</v>
      </c>
    </row>
    <row r="1860" spans="1:14" ht="19.5" thickBot="1" x14ac:dyDescent="0.35">
      <c r="A1860" s="76" t="s">
        <v>84</v>
      </c>
      <c r="B1860" s="77" t="s">
        <v>85</v>
      </c>
      <c r="C1860" s="78">
        <v>4</v>
      </c>
      <c r="D1860" s="44"/>
      <c r="E1860" s="44"/>
      <c r="F1860" s="30">
        <f t="shared" si="140"/>
        <v>0</v>
      </c>
      <c r="G1860" s="11"/>
      <c r="H1860" s="11"/>
      <c r="I1860" s="11"/>
      <c r="J1860" s="12">
        <f t="shared" si="141"/>
        <v>0</v>
      </c>
      <c r="K1860" s="31">
        <f t="shared" si="142"/>
        <v>2670.53</v>
      </c>
      <c r="L1860" s="37">
        <f t="shared" si="139"/>
        <v>0</v>
      </c>
      <c r="M1860" s="37"/>
      <c r="N1860" s="37">
        <f t="shared" si="143"/>
        <v>0</v>
      </c>
    </row>
    <row r="1861" spans="1:14" ht="19.5" thickBot="1" x14ac:dyDescent="0.35">
      <c r="A1861" s="86" t="s">
        <v>86</v>
      </c>
      <c r="B1861" s="87" t="s">
        <v>87</v>
      </c>
      <c r="C1861" s="88">
        <v>48</v>
      </c>
      <c r="D1861" s="44"/>
      <c r="E1861" s="44"/>
      <c r="F1861" s="30">
        <f t="shared" si="140"/>
        <v>0</v>
      </c>
      <c r="G1861" s="11"/>
      <c r="H1861" s="11"/>
      <c r="I1861" s="11"/>
      <c r="J1861" s="12">
        <f t="shared" si="141"/>
        <v>0</v>
      </c>
      <c r="K1861" s="31">
        <f t="shared" si="142"/>
        <v>46.8</v>
      </c>
      <c r="L1861" s="37">
        <f t="shared" si="139"/>
        <v>0</v>
      </c>
      <c r="M1861" s="37"/>
      <c r="N1861" s="37">
        <f t="shared" si="143"/>
        <v>0</v>
      </c>
    </row>
    <row r="1862" spans="1:14" ht="19.5" thickBot="1" x14ac:dyDescent="0.35">
      <c r="A1862" s="86" t="s">
        <v>88</v>
      </c>
      <c r="B1862" s="87" t="s">
        <v>87</v>
      </c>
      <c r="C1862" s="88">
        <v>48</v>
      </c>
      <c r="D1862" s="44"/>
      <c r="E1862" s="44"/>
      <c r="F1862" s="30">
        <f t="shared" si="140"/>
        <v>0</v>
      </c>
      <c r="G1862" s="11"/>
      <c r="H1862" s="11"/>
      <c r="I1862" s="11"/>
      <c r="J1862" s="12">
        <f t="shared" si="141"/>
        <v>0</v>
      </c>
      <c r="K1862" s="31">
        <f t="shared" si="142"/>
        <v>46.8</v>
      </c>
      <c r="L1862" s="37">
        <f t="shared" si="139"/>
        <v>0</v>
      </c>
      <c r="M1862" s="37"/>
      <c r="N1862" s="37">
        <f t="shared" si="143"/>
        <v>0</v>
      </c>
    </row>
    <row r="1863" spans="1:14" x14ac:dyDescent="0.3">
      <c r="A1863" s="96" t="s">
        <v>89</v>
      </c>
      <c r="B1863" s="97">
        <v>25</v>
      </c>
      <c r="C1863" s="97">
        <v>25</v>
      </c>
      <c r="D1863" s="44"/>
      <c r="E1863" s="44"/>
      <c r="F1863" s="30">
        <f t="shared" si="140"/>
        <v>0</v>
      </c>
      <c r="G1863" s="11"/>
      <c r="H1863" s="11"/>
      <c r="I1863" s="11"/>
      <c r="J1863" s="12">
        <f t="shared" si="141"/>
        <v>0</v>
      </c>
      <c r="K1863" s="31">
        <f t="shared" si="142"/>
        <v>111.25</v>
      </c>
      <c r="L1863" s="37">
        <f t="shared" si="139"/>
        <v>0</v>
      </c>
      <c r="M1863" s="37"/>
      <c r="N1863" s="37">
        <f t="shared" si="143"/>
        <v>0</v>
      </c>
    </row>
    <row r="1864" spans="1:14" x14ac:dyDescent="0.3">
      <c r="A1864" s="105" t="s">
        <v>90</v>
      </c>
      <c r="B1864" s="106">
        <v>10</v>
      </c>
      <c r="C1864" s="106">
        <v>10</v>
      </c>
      <c r="D1864" s="44"/>
      <c r="E1864" s="44"/>
      <c r="F1864" s="30">
        <f t="shared" si="140"/>
        <v>0</v>
      </c>
      <c r="G1864" s="11"/>
      <c r="H1864" s="11"/>
      <c r="I1864" s="11"/>
      <c r="J1864" s="12">
        <f t="shared" si="141"/>
        <v>0</v>
      </c>
      <c r="K1864" s="31">
        <f t="shared" si="142"/>
        <v>1760</v>
      </c>
      <c r="L1864" s="37">
        <f t="shared" si="139"/>
        <v>0</v>
      </c>
      <c r="M1864" s="37"/>
      <c r="N1864" s="37">
        <f t="shared" si="143"/>
        <v>0</v>
      </c>
    </row>
    <row r="1865" spans="1:14" x14ac:dyDescent="0.3">
      <c r="A1865" s="105" t="s">
        <v>91</v>
      </c>
      <c r="B1865" s="106">
        <v>8</v>
      </c>
      <c r="C1865" s="106">
        <v>8</v>
      </c>
      <c r="D1865" s="44"/>
      <c r="E1865" s="44"/>
      <c r="F1865" s="30">
        <f t="shared" si="140"/>
        <v>0</v>
      </c>
      <c r="G1865" s="11"/>
      <c r="H1865" s="11"/>
      <c r="I1865" s="11"/>
      <c r="J1865" s="12">
        <f t="shared" si="141"/>
        <v>0</v>
      </c>
      <c r="K1865" s="31">
        <f t="shared" si="142"/>
        <v>2365</v>
      </c>
      <c r="L1865" s="37">
        <f t="shared" si="139"/>
        <v>0</v>
      </c>
      <c r="M1865" s="37"/>
      <c r="N1865" s="37">
        <f t="shared" si="143"/>
        <v>0</v>
      </c>
    </row>
    <row r="1866" spans="1:14" x14ac:dyDescent="0.3">
      <c r="A1866" s="105" t="s">
        <v>92</v>
      </c>
      <c r="B1866" s="106">
        <v>8</v>
      </c>
      <c r="C1866" s="106">
        <v>8</v>
      </c>
      <c r="D1866" s="44"/>
      <c r="E1866" s="44"/>
      <c r="F1866" s="30">
        <f t="shared" si="140"/>
        <v>0</v>
      </c>
      <c r="G1866" s="11"/>
      <c r="H1866" s="11"/>
      <c r="I1866" s="11"/>
      <c r="J1866" s="12">
        <f t="shared" si="141"/>
        <v>0</v>
      </c>
      <c r="K1866" s="31">
        <f t="shared" si="142"/>
        <v>2065</v>
      </c>
      <c r="L1866" s="37">
        <f t="shared" si="139"/>
        <v>0</v>
      </c>
      <c r="M1866" s="37"/>
      <c r="N1866" s="37">
        <f t="shared" si="143"/>
        <v>0</v>
      </c>
    </row>
    <row r="1867" spans="1:14" x14ac:dyDescent="0.3">
      <c r="A1867" s="105" t="s">
        <v>93</v>
      </c>
      <c r="B1867" s="106">
        <v>15</v>
      </c>
      <c r="C1867" s="106">
        <v>15</v>
      </c>
      <c r="D1867" s="44"/>
      <c r="E1867" s="44"/>
      <c r="F1867" s="30">
        <f t="shared" si="140"/>
        <v>0</v>
      </c>
      <c r="G1867" s="11"/>
      <c r="H1867" s="11"/>
      <c r="I1867" s="11"/>
      <c r="J1867" s="12">
        <f t="shared" si="141"/>
        <v>0</v>
      </c>
      <c r="K1867" s="31">
        <f t="shared" si="142"/>
        <v>990</v>
      </c>
      <c r="L1867" s="37">
        <f t="shared" si="139"/>
        <v>0</v>
      </c>
      <c r="M1867" s="37"/>
      <c r="N1867" s="37">
        <f t="shared" si="143"/>
        <v>0</v>
      </c>
    </row>
    <row r="1868" spans="1:14" x14ac:dyDescent="0.3">
      <c r="A1868" s="105" t="s">
        <v>94</v>
      </c>
      <c r="B1868" s="106">
        <v>15</v>
      </c>
      <c r="C1868" s="106">
        <v>15</v>
      </c>
      <c r="D1868" s="44"/>
      <c r="E1868" s="44"/>
      <c r="F1868" s="30">
        <f t="shared" si="140"/>
        <v>0</v>
      </c>
      <c r="G1868" s="11"/>
      <c r="H1868" s="11"/>
      <c r="I1868" s="11"/>
      <c r="J1868" s="12">
        <f t="shared" si="141"/>
        <v>0</v>
      </c>
      <c r="K1868" s="31">
        <f t="shared" si="142"/>
        <v>1025</v>
      </c>
      <c r="L1868" s="37">
        <f t="shared" si="139"/>
        <v>0</v>
      </c>
      <c r="M1868" s="37"/>
      <c r="N1868" s="37">
        <f t="shared" si="143"/>
        <v>0</v>
      </c>
    </row>
    <row r="1869" spans="1:14" x14ac:dyDescent="0.3">
      <c r="A1869" s="105" t="s">
        <v>95</v>
      </c>
      <c r="B1869" s="106">
        <v>10</v>
      </c>
      <c r="C1869" s="106">
        <v>10</v>
      </c>
      <c r="D1869" s="44"/>
      <c r="E1869" s="44"/>
      <c r="F1869" s="30">
        <f t="shared" si="140"/>
        <v>0</v>
      </c>
      <c r="G1869" s="11"/>
      <c r="H1869" s="11"/>
      <c r="I1869" s="11"/>
      <c r="J1869" s="12">
        <f t="shared" si="141"/>
        <v>0</v>
      </c>
      <c r="K1869" s="31">
        <f t="shared" si="142"/>
        <v>1620</v>
      </c>
      <c r="L1869" s="37">
        <f t="shared" si="139"/>
        <v>0</v>
      </c>
      <c r="M1869" s="37"/>
      <c r="N1869" s="37">
        <f t="shared" si="143"/>
        <v>0</v>
      </c>
    </row>
    <row r="1870" spans="1:14" x14ac:dyDescent="0.3">
      <c r="A1870" s="105" t="s">
        <v>96</v>
      </c>
      <c r="B1870" s="106">
        <v>8</v>
      </c>
      <c r="C1870" s="106">
        <v>8</v>
      </c>
      <c r="D1870" s="44"/>
      <c r="E1870" s="44"/>
      <c r="F1870" s="30">
        <f t="shared" si="140"/>
        <v>0</v>
      </c>
      <c r="G1870" s="11"/>
      <c r="H1870" s="11"/>
      <c r="I1870" s="11"/>
      <c r="J1870" s="12">
        <f t="shared" si="141"/>
        <v>0</v>
      </c>
      <c r="K1870" s="31">
        <f t="shared" si="142"/>
        <v>2130</v>
      </c>
      <c r="L1870" s="37">
        <f t="shared" si="139"/>
        <v>0</v>
      </c>
      <c r="M1870" s="37"/>
      <c r="N1870" s="37">
        <f t="shared" si="143"/>
        <v>0</v>
      </c>
    </row>
    <row r="1871" spans="1:14" x14ac:dyDescent="0.3">
      <c r="A1871" s="105" t="s">
        <v>97</v>
      </c>
      <c r="B1871" s="106">
        <v>15</v>
      </c>
      <c r="C1871" s="106">
        <v>15</v>
      </c>
      <c r="D1871" s="44"/>
      <c r="E1871" s="44"/>
      <c r="F1871" s="30">
        <f t="shared" si="140"/>
        <v>0</v>
      </c>
      <c r="G1871" s="11"/>
      <c r="H1871" s="11"/>
      <c r="I1871" s="11"/>
      <c r="J1871" s="12">
        <f t="shared" si="141"/>
        <v>0</v>
      </c>
      <c r="K1871" s="31">
        <f t="shared" si="142"/>
        <v>880</v>
      </c>
      <c r="L1871" s="37">
        <f t="shared" si="139"/>
        <v>0</v>
      </c>
      <c r="M1871" s="37"/>
      <c r="N1871" s="37">
        <f t="shared" si="143"/>
        <v>0</v>
      </c>
    </row>
    <row r="1872" spans="1:14" x14ac:dyDescent="0.3">
      <c r="A1872" s="105" t="s">
        <v>98</v>
      </c>
      <c r="B1872" s="106">
        <v>15</v>
      </c>
      <c r="C1872" s="106">
        <v>15</v>
      </c>
      <c r="D1872" s="44"/>
      <c r="E1872" s="44"/>
      <c r="F1872" s="30">
        <f t="shared" si="140"/>
        <v>0</v>
      </c>
      <c r="G1872" s="11"/>
      <c r="H1872" s="11"/>
      <c r="I1872" s="11"/>
      <c r="J1872" s="12">
        <f t="shared" si="141"/>
        <v>0</v>
      </c>
      <c r="K1872" s="31">
        <f t="shared" si="142"/>
        <v>915</v>
      </c>
      <c r="L1872" s="37">
        <f t="shared" si="139"/>
        <v>0</v>
      </c>
      <c r="M1872" s="37"/>
      <c r="N1872" s="37">
        <f t="shared" si="143"/>
        <v>0</v>
      </c>
    </row>
    <row r="1873" spans="1:14" x14ac:dyDescent="0.3">
      <c r="A1873" s="105" t="s">
        <v>99</v>
      </c>
      <c r="B1873" s="106">
        <v>3</v>
      </c>
      <c r="C1873" s="106">
        <v>3</v>
      </c>
      <c r="D1873" s="44"/>
      <c r="E1873" s="44"/>
      <c r="F1873" s="30">
        <f t="shared" si="140"/>
        <v>0</v>
      </c>
      <c r="G1873" s="11"/>
      <c r="H1873" s="11"/>
      <c r="I1873" s="11"/>
      <c r="J1873" s="12">
        <f t="shared" si="141"/>
        <v>0</v>
      </c>
      <c r="K1873" s="31">
        <f t="shared" si="142"/>
        <v>1970</v>
      </c>
      <c r="L1873" s="37">
        <f t="shared" si="139"/>
        <v>0</v>
      </c>
      <c r="M1873" s="37"/>
      <c r="N1873" s="37">
        <f t="shared" si="143"/>
        <v>0</v>
      </c>
    </row>
    <row r="1874" spans="1:14" x14ac:dyDescent="0.3">
      <c r="A1874" s="105" t="s">
        <v>100</v>
      </c>
      <c r="B1874" s="106">
        <v>3</v>
      </c>
      <c r="C1874" s="106">
        <v>3</v>
      </c>
      <c r="D1874" s="44"/>
      <c r="E1874" s="44"/>
      <c r="F1874" s="30">
        <f t="shared" si="140"/>
        <v>0</v>
      </c>
      <c r="G1874" s="11"/>
      <c r="H1874" s="11"/>
      <c r="I1874" s="11"/>
      <c r="J1874" s="12">
        <f t="shared" si="141"/>
        <v>0</v>
      </c>
      <c r="K1874" s="31">
        <f t="shared" si="142"/>
        <v>2035</v>
      </c>
      <c r="L1874" s="37">
        <f t="shared" si="139"/>
        <v>0</v>
      </c>
      <c r="M1874" s="37"/>
      <c r="N1874" s="37">
        <f t="shared" si="143"/>
        <v>0</v>
      </c>
    </row>
    <row r="1875" spans="1:14" x14ac:dyDescent="0.3">
      <c r="A1875" s="105" t="s">
        <v>101</v>
      </c>
      <c r="B1875" s="106">
        <v>8</v>
      </c>
      <c r="C1875" s="106">
        <v>8</v>
      </c>
      <c r="D1875" s="44"/>
      <c r="E1875" s="44"/>
      <c r="F1875" s="30">
        <f t="shared" si="140"/>
        <v>0</v>
      </c>
      <c r="G1875" s="11"/>
      <c r="H1875" s="11"/>
      <c r="I1875" s="11"/>
      <c r="J1875" s="12">
        <f t="shared" si="141"/>
        <v>0</v>
      </c>
      <c r="K1875" s="31">
        <f t="shared" si="142"/>
        <v>2120</v>
      </c>
      <c r="L1875" s="37">
        <f t="shared" si="139"/>
        <v>0</v>
      </c>
      <c r="M1875" s="37"/>
      <c r="N1875" s="37">
        <f t="shared" si="143"/>
        <v>0</v>
      </c>
    </row>
    <row r="1876" spans="1:14" x14ac:dyDescent="0.3">
      <c r="A1876" s="105" t="s">
        <v>102</v>
      </c>
      <c r="B1876" s="106">
        <v>10</v>
      </c>
      <c r="C1876" s="106">
        <v>10</v>
      </c>
      <c r="D1876" s="44"/>
      <c r="E1876" s="44"/>
      <c r="F1876" s="30">
        <f t="shared" si="140"/>
        <v>0</v>
      </c>
      <c r="G1876" s="11"/>
      <c r="H1876" s="11"/>
      <c r="I1876" s="11"/>
      <c r="J1876" s="12">
        <f t="shared" si="141"/>
        <v>0</v>
      </c>
      <c r="K1876" s="31">
        <f t="shared" si="142"/>
        <v>1980</v>
      </c>
      <c r="L1876" s="37">
        <f t="shared" si="139"/>
        <v>0</v>
      </c>
      <c r="M1876" s="37"/>
      <c r="N1876" s="37">
        <f t="shared" si="143"/>
        <v>0</v>
      </c>
    </row>
    <row r="1877" spans="1:14" x14ac:dyDescent="0.3">
      <c r="A1877" s="105" t="s">
        <v>103</v>
      </c>
      <c r="B1877" s="106">
        <v>12</v>
      </c>
      <c r="C1877" s="106">
        <v>12</v>
      </c>
      <c r="D1877" s="44"/>
      <c r="E1877" s="44"/>
      <c r="F1877" s="30">
        <f t="shared" si="140"/>
        <v>0</v>
      </c>
      <c r="G1877" s="11"/>
      <c r="H1877" s="11"/>
      <c r="I1877" s="11"/>
      <c r="J1877" s="12">
        <f t="shared" si="141"/>
        <v>0</v>
      </c>
      <c r="K1877" s="31">
        <f t="shared" si="142"/>
        <v>875</v>
      </c>
      <c r="L1877" s="37">
        <f t="shared" si="139"/>
        <v>0</v>
      </c>
      <c r="M1877" s="37"/>
      <c r="N1877" s="37">
        <f t="shared" si="143"/>
        <v>0</v>
      </c>
    </row>
    <row r="1878" spans="1:14" ht="19.5" thickBot="1" x14ac:dyDescent="0.35">
      <c r="A1878" s="105" t="s">
        <v>104</v>
      </c>
      <c r="B1878" s="106">
        <v>3</v>
      </c>
      <c r="C1878" s="106">
        <v>3</v>
      </c>
      <c r="D1878" s="44"/>
      <c r="E1878" s="44"/>
      <c r="F1878" s="30">
        <f t="shared" si="140"/>
        <v>0</v>
      </c>
      <c r="G1878" s="11"/>
      <c r="H1878" s="11"/>
      <c r="I1878" s="11"/>
      <c r="J1878" s="12">
        <f t="shared" si="141"/>
        <v>0</v>
      </c>
      <c r="K1878" s="31">
        <f t="shared" si="142"/>
        <v>2145</v>
      </c>
      <c r="L1878" s="37">
        <f t="shared" si="139"/>
        <v>0</v>
      </c>
      <c r="M1878" s="37"/>
      <c r="N1878" s="37">
        <f t="shared" si="143"/>
        <v>0</v>
      </c>
    </row>
    <row r="1879" spans="1:14" ht="19.5" thickBot="1" x14ac:dyDescent="0.35">
      <c r="A1879" s="56" t="s">
        <v>105</v>
      </c>
      <c r="B1879" s="57" t="s">
        <v>74</v>
      </c>
      <c r="C1879" s="58">
        <v>150</v>
      </c>
      <c r="D1879" s="44"/>
      <c r="E1879" s="44"/>
      <c r="F1879" s="30">
        <f t="shared" si="140"/>
        <v>0</v>
      </c>
      <c r="G1879" s="11"/>
      <c r="H1879" s="11"/>
      <c r="I1879" s="11"/>
      <c r="J1879" s="12">
        <f t="shared" si="141"/>
        <v>0</v>
      </c>
      <c r="K1879" s="31">
        <f t="shared" si="142"/>
        <v>21.06</v>
      </c>
      <c r="L1879" s="37">
        <f t="shared" si="139"/>
        <v>0</v>
      </c>
      <c r="M1879" s="37"/>
      <c r="N1879" s="37">
        <f t="shared" si="143"/>
        <v>0</v>
      </c>
    </row>
    <row r="1880" spans="1:14" x14ac:dyDescent="0.3">
      <c r="A1880" s="107"/>
      <c r="B1880" s="108"/>
      <c r="C1880" s="108"/>
      <c r="D1880" s="11"/>
      <c r="E1880" s="11"/>
      <c r="F1880" s="30" t="e">
        <f t="shared" si="140"/>
        <v>#DIV/0!</v>
      </c>
      <c r="G1880" s="11"/>
      <c r="H1880" s="11"/>
      <c r="I1880" s="11"/>
      <c r="J1880" s="12">
        <f t="shared" si="141"/>
        <v>0</v>
      </c>
      <c r="K1880" s="31">
        <f t="shared" si="142"/>
        <v>116.5</v>
      </c>
      <c r="L1880" s="37">
        <f t="shared" si="139"/>
        <v>0</v>
      </c>
      <c r="M1880" s="37"/>
      <c r="N1880" s="37">
        <f t="shared" si="143"/>
        <v>0</v>
      </c>
    </row>
    <row r="1881" spans="1:14" x14ac:dyDescent="0.3">
      <c r="A1881" s="107"/>
      <c r="B1881" s="108"/>
      <c r="C1881" s="108"/>
      <c r="D1881" s="11"/>
      <c r="E1881" s="11"/>
      <c r="F1881" s="30" t="e">
        <f t="shared" si="140"/>
        <v>#DIV/0!</v>
      </c>
      <c r="G1881" s="11"/>
      <c r="H1881" s="11"/>
      <c r="I1881" s="11"/>
      <c r="J1881" s="12">
        <f t="shared" si="141"/>
        <v>0</v>
      </c>
      <c r="K1881" s="31">
        <f t="shared" si="142"/>
        <v>0</v>
      </c>
      <c r="L1881" s="37">
        <f t="shared" si="139"/>
        <v>0</v>
      </c>
      <c r="M1881" s="37"/>
      <c r="N1881" s="37">
        <f t="shared" si="143"/>
        <v>0</v>
      </c>
    </row>
    <row r="1882" spans="1:14" x14ac:dyDescent="0.3">
      <c r="A1882" s="107"/>
      <c r="B1882" s="108"/>
      <c r="C1882" s="108"/>
      <c r="D1882" s="11"/>
      <c r="E1882" s="11"/>
      <c r="F1882" s="30" t="e">
        <f t="shared" si="140"/>
        <v>#DIV/0!</v>
      </c>
      <c r="G1882" s="11"/>
      <c r="H1882" s="11"/>
      <c r="I1882" s="11"/>
      <c r="J1882" s="12">
        <f t="shared" si="141"/>
        <v>0</v>
      </c>
      <c r="K1882" s="31">
        <f t="shared" si="142"/>
        <v>23</v>
      </c>
      <c r="L1882" s="37">
        <f t="shared" si="139"/>
        <v>0</v>
      </c>
      <c r="M1882" s="37"/>
      <c r="N1882" s="37">
        <f t="shared" si="143"/>
        <v>0</v>
      </c>
    </row>
    <row r="1883" spans="1:14" x14ac:dyDescent="0.3">
      <c r="A1883" s="107"/>
      <c r="B1883" s="108"/>
      <c r="C1883" s="108"/>
      <c r="D1883" s="11"/>
      <c r="E1883" s="11"/>
      <c r="F1883" s="30" t="e">
        <f t="shared" si="140"/>
        <v>#DIV/0!</v>
      </c>
      <c r="G1883" s="11"/>
      <c r="H1883" s="11"/>
      <c r="I1883" s="11"/>
      <c r="J1883" s="12">
        <f t="shared" si="141"/>
        <v>0</v>
      </c>
      <c r="K1883" s="31">
        <f t="shared" si="142"/>
        <v>0</v>
      </c>
      <c r="L1883" s="37">
        <f t="shared" si="139"/>
        <v>0</v>
      </c>
      <c r="M1883" s="37"/>
      <c r="N1883" s="37">
        <f t="shared" si="143"/>
        <v>0</v>
      </c>
    </row>
    <row r="1884" spans="1:14" x14ac:dyDescent="0.3">
      <c r="A1884" s="11"/>
      <c r="B1884" s="10"/>
      <c r="C1884" s="10"/>
      <c r="D1884" s="11"/>
      <c r="E1884" s="11"/>
      <c r="F1884" s="30" t="e">
        <f t="shared" si="140"/>
        <v>#DIV/0!</v>
      </c>
      <c r="G1884" s="11"/>
      <c r="H1884" s="11"/>
      <c r="I1884" s="11"/>
      <c r="J1884" s="12">
        <f t="shared" si="141"/>
        <v>0</v>
      </c>
      <c r="K1884" s="31">
        <f t="shared" si="142"/>
        <v>0</v>
      </c>
      <c r="L1884" s="37">
        <f t="shared" si="139"/>
        <v>0</v>
      </c>
      <c r="M1884" s="37"/>
      <c r="N1884" s="37">
        <f t="shared" si="143"/>
        <v>0</v>
      </c>
    </row>
    <row r="1885" spans="1:14" x14ac:dyDescent="0.3">
      <c r="A1885" s="11"/>
      <c r="B1885" s="10"/>
      <c r="C1885" s="10"/>
      <c r="D1885" s="11"/>
      <c r="E1885" s="11"/>
      <c r="F1885" s="30" t="e">
        <f t="shared" si="140"/>
        <v>#DIV/0!</v>
      </c>
      <c r="G1885" s="11"/>
      <c r="H1885" s="11"/>
      <c r="I1885" s="11"/>
      <c r="J1885" s="12">
        <f t="shared" si="141"/>
        <v>0</v>
      </c>
      <c r="K1885" s="31">
        <f t="shared" si="142"/>
        <v>0</v>
      </c>
      <c r="L1885" s="37">
        <f t="shared" si="139"/>
        <v>0</v>
      </c>
      <c r="M1885" s="37"/>
      <c r="N1885" s="37">
        <f t="shared" si="143"/>
        <v>0</v>
      </c>
    </row>
    <row r="1886" spans="1:14" x14ac:dyDescent="0.3">
      <c r="A1886" s="11"/>
      <c r="B1886" s="10"/>
      <c r="C1886" s="10"/>
      <c r="D1886" s="11"/>
      <c r="E1886" s="11"/>
      <c r="F1886" s="30" t="e">
        <f t="shared" si="140"/>
        <v>#DIV/0!</v>
      </c>
      <c r="G1886" s="11"/>
      <c r="H1886" s="11"/>
      <c r="I1886" s="11"/>
      <c r="J1886" s="12">
        <f t="shared" si="141"/>
        <v>0</v>
      </c>
      <c r="K1886" s="31">
        <f t="shared" si="142"/>
        <v>0</v>
      </c>
      <c r="L1886" s="37">
        <f t="shared" si="139"/>
        <v>0</v>
      </c>
      <c r="M1886" s="37"/>
      <c r="N1886" s="37">
        <f t="shared" si="143"/>
        <v>0</v>
      </c>
    </row>
    <row r="1887" spans="1:14" x14ac:dyDescent="0.3">
      <c r="A1887" s="11" t="s">
        <v>33</v>
      </c>
      <c r="B1887" s="11"/>
      <c r="C1887" s="13"/>
      <c r="D1887" s="111">
        <f t="shared" ref="D1887:J1887" si="144">SUM(D1825:D1886)</f>
        <v>0</v>
      </c>
      <c r="E1887" s="111">
        <f t="shared" si="144"/>
        <v>0</v>
      </c>
      <c r="F1887" s="111" t="e">
        <f t="shared" si="144"/>
        <v>#DIV/0!</v>
      </c>
      <c r="G1887" s="111">
        <f t="shared" si="144"/>
        <v>0</v>
      </c>
      <c r="H1887" s="111">
        <f t="shared" si="144"/>
        <v>0</v>
      </c>
      <c r="I1887" s="111">
        <f t="shared" si="144"/>
        <v>0</v>
      </c>
      <c r="J1887" s="12">
        <f t="shared" si="144"/>
        <v>0</v>
      </c>
      <c r="K1887" s="111"/>
      <c r="L1887" s="111">
        <f>SUM(L1825:L1886)</f>
        <v>0</v>
      </c>
      <c r="M1887" s="111">
        <f>SUM(M1825:M1886)</f>
        <v>0</v>
      </c>
      <c r="N1887" s="111">
        <f>SUM(N1825:N1886)</f>
        <v>0</v>
      </c>
    </row>
    <row r="1888" spans="1:14" x14ac:dyDescent="0.3">
      <c r="A1888" s="113"/>
      <c r="B1888" s="114"/>
      <c r="C1888" s="115"/>
      <c r="D1888" s="116"/>
      <c r="E1888" s="116"/>
      <c r="F1888" s="7" t="s">
        <v>106</v>
      </c>
      <c r="G1888" s="7" t="s">
        <v>123</v>
      </c>
      <c r="H1888" s="7" t="s">
        <v>124</v>
      </c>
      <c r="I1888" s="7" t="s">
        <v>125</v>
      </c>
      <c r="J1888" s="7" t="s">
        <v>126</v>
      </c>
      <c r="K1888" s="117"/>
      <c r="L1888" s="117"/>
      <c r="M1888" s="7" t="s">
        <v>107</v>
      </c>
      <c r="N1888" s="118"/>
    </row>
    <row r="1889" spans="1:14" ht="31.5" x14ac:dyDescent="0.5">
      <c r="A1889" s="113"/>
      <c r="B1889" s="114"/>
      <c r="C1889" s="115"/>
      <c r="D1889" s="116"/>
      <c r="E1889" s="116"/>
      <c r="F1889" s="121"/>
      <c r="G1889" s="121"/>
      <c r="H1889" s="121"/>
      <c r="I1889" s="121"/>
      <c r="J1889" s="121"/>
      <c r="K1889" s="122"/>
      <c r="L1889" s="121">
        <f>+F1889-G1889-H1889-I1889-J1889</f>
        <v>0</v>
      </c>
      <c r="M1889" s="123"/>
      <c r="N1889" s="124"/>
    </row>
    <row r="1890" spans="1:14" x14ac:dyDescent="0.3">
      <c r="A1890" s="177" t="s">
        <v>109</v>
      </c>
      <c r="B1890" s="178"/>
      <c r="C1890" s="178"/>
      <c r="D1890" s="178"/>
      <c r="E1890" s="178"/>
      <c r="F1890" s="178"/>
      <c r="G1890" s="178"/>
      <c r="H1890" s="178"/>
      <c r="I1890" s="178"/>
      <c r="J1890" s="179"/>
      <c r="K1890" s="125"/>
      <c r="L1890" s="12"/>
      <c r="M1890" s="126"/>
      <c r="N1890" s="127"/>
    </row>
    <row r="1891" spans="1:14" x14ac:dyDescent="0.3">
      <c r="A1891" s="180" t="s">
        <v>110</v>
      </c>
      <c r="B1891" s="181"/>
      <c r="C1891" s="181"/>
      <c r="D1891" s="181"/>
      <c r="E1891" s="181"/>
      <c r="F1891" s="181"/>
      <c r="G1891" s="181"/>
      <c r="H1891" s="181"/>
      <c r="I1891" s="181"/>
      <c r="J1891" s="182"/>
      <c r="K1891" s="129"/>
      <c r="L1891" s="12"/>
      <c r="M1891" s="126"/>
      <c r="N1891" s="127"/>
    </row>
    <row r="1892" spans="1:14" x14ac:dyDescent="0.3">
      <c r="A1892" s="160" t="s">
        <v>111</v>
      </c>
      <c r="B1892" s="161"/>
      <c r="C1892" s="161"/>
      <c r="D1892" s="161"/>
      <c r="E1892" s="161"/>
      <c r="F1892" s="161"/>
      <c r="G1892" s="161"/>
      <c r="H1892" s="161"/>
      <c r="I1892" s="161"/>
      <c r="J1892" s="162"/>
      <c r="K1892" s="130"/>
      <c r="L1892" s="12"/>
      <c r="M1892" s="131" t="e">
        <f>+L1892/L1887%</f>
        <v>#DIV/0!</v>
      </c>
      <c r="N1892" s="127"/>
    </row>
    <row r="1893" spans="1:14" x14ac:dyDescent="0.3">
      <c r="A1893" s="163" t="s">
        <v>112</v>
      </c>
      <c r="B1893" s="164"/>
      <c r="C1893" s="164"/>
      <c r="D1893" s="164"/>
      <c r="E1893" s="164"/>
      <c r="F1893" s="164"/>
      <c r="G1893" s="164"/>
      <c r="H1893" s="164"/>
      <c r="I1893" s="164"/>
      <c r="J1893" s="165"/>
      <c r="K1893" s="132"/>
      <c r="L1893" s="12">
        <f>+E1909</f>
        <v>0</v>
      </c>
      <c r="M1893" s="126"/>
      <c r="N1893" s="127"/>
    </row>
    <row r="1894" spans="1:14" x14ac:dyDescent="0.3">
      <c r="A1894" s="166" t="s">
        <v>113</v>
      </c>
      <c r="B1894" s="167"/>
      <c r="C1894" s="167"/>
      <c r="D1894" s="167"/>
      <c r="E1894" s="167"/>
      <c r="F1894" s="167"/>
      <c r="G1894" s="167"/>
      <c r="H1894" s="167"/>
      <c r="I1894" s="167"/>
      <c r="J1894" s="168"/>
      <c r="K1894" s="134"/>
      <c r="L1894" s="12">
        <f>+M1909</f>
        <v>0</v>
      </c>
      <c r="M1894" s="126"/>
      <c r="N1894" s="127"/>
    </row>
    <row r="1895" spans="1:14" x14ac:dyDescent="0.3">
      <c r="A1895" s="169"/>
      <c r="B1895" s="170"/>
      <c r="C1895" s="170"/>
      <c r="D1895" s="170"/>
      <c r="E1895" s="170"/>
      <c r="F1895" s="170"/>
      <c r="G1895" s="170"/>
      <c r="H1895" s="170"/>
      <c r="I1895" s="170"/>
      <c r="J1895" s="171"/>
      <c r="K1895" s="128"/>
      <c r="L1895" s="126"/>
      <c r="M1895" s="126"/>
      <c r="N1895" s="127"/>
    </row>
    <row r="1896" spans="1:14" x14ac:dyDescent="0.3">
      <c r="A1896" s="169"/>
      <c r="B1896" s="170"/>
      <c r="C1896" s="170"/>
      <c r="D1896" s="170"/>
      <c r="E1896" s="170"/>
      <c r="F1896" s="170"/>
      <c r="G1896" s="170"/>
      <c r="H1896" s="170"/>
      <c r="I1896" s="170"/>
      <c r="J1896" s="171"/>
      <c r="K1896" s="128"/>
      <c r="L1896" s="126"/>
      <c r="M1896" s="126"/>
      <c r="N1896" s="127"/>
    </row>
    <row r="1897" spans="1:14" x14ac:dyDescent="0.3">
      <c r="A1897" s="169" t="s">
        <v>114</v>
      </c>
      <c r="B1897" s="170"/>
      <c r="C1897" s="170"/>
      <c r="D1897" s="170"/>
      <c r="E1897" s="170"/>
      <c r="F1897" s="170"/>
      <c r="G1897" s="170"/>
      <c r="H1897" s="170"/>
      <c r="I1897" s="170"/>
      <c r="J1897" s="171"/>
      <c r="K1897" s="136"/>
      <c r="L1897" s="111">
        <f>+L1887-L1890-L1891-L1892-L1893+L1894-L1895-L1896</f>
        <v>0</v>
      </c>
      <c r="M1897" s="126"/>
      <c r="N1897" s="127"/>
    </row>
    <row r="1898" spans="1:14" ht="19.5" thickBot="1" x14ac:dyDescent="0.35">
      <c r="M1898" s="138">
        <f>+L1898-L1897</f>
        <v>0</v>
      </c>
    </row>
    <row r="1899" spans="1:14" ht="19.5" thickBot="1" x14ac:dyDescent="0.35">
      <c r="A1899" s="157" t="s">
        <v>115</v>
      </c>
      <c r="B1899" s="158"/>
      <c r="C1899" s="158"/>
      <c r="D1899" s="158"/>
      <c r="E1899" s="158"/>
      <c r="F1899" s="159"/>
      <c r="G1899" s="127"/>
      <c r="H1899" s="157" t="s">
        <v>116</v>
      </c>
      <c r="I1899" s="158"/>
      <c r="J1899" s="159"/>
      <c r="K1899" s="157" t="s">
        <v>117</v>
      </c>
      <c r="L1899" s="158"/>
      <c r="M1899" s="159"/>
      <c r="N1899" s="139"/>
    </row>
    <row r="1900" spans="1:14" ht="19.5" thickBot="1" x14ac:dyDescent="0.35">
      <c r="A1900" s="140" t="s">
        <v>118</v>
      </c>
      <c r="B1900" s="157" t="s">
        <v>119</v>
      </c>
      <c r="C1900" s="159"/>
      <c r="D1900" s="140" t="s">
        <v>120</v>
      </c>
      <c r="E1900" s="157" t="s">
        <v>22</v>
      </c>
      <c r="F1900" s="159"/>
      <c r="G1900" s="127"/>
      <c r="H1900" s="157" t="s">
        <v>119</v>
      </c>
      <c r="I1900" s="159"/>
      <c r="J1900" s="140" t="s">
        <v>22</v>
      </c>
      <c r="K1900" s="157" t="s">
        <v>119</v>
      </c>
      <c r="L1900" s="159"/>
      <c r="M1900" s="140" t="s">
        <v>22</v>
      </c>
      <c r="N1900" s="139"/>
    </row>
    <row r="1901" spans="1:14" ht="19.5" thickBot="1" x14ac:dyDescent="0.35">
      <c r="A1901" s="141"/>
      <c r="B1901" s="153"/>
      <c r="C1901" s="154"/>
      <c r="D1901" s="141"/>
      <c r="E1901" s="155"/>
      <c r="F1901" s="156"/>
      <c r="G1901" s="127"/>
      <c r="H1901" s="153"/>
      <c r="I1901" s="154"/>
      <c r="J1901" s="142"/>
      <c r="K1901" s="153"/>
      <c r="L1901" s="154"/>
      <c r="M1901" s="143"/>
      <c r="N1901" s="144"/>
    </row>
    <row r="1902" spans="1:14" ht="19.5" thickBot="1" x14ac:dyDescent="0.35">
      <c r="A1902" s="141"/>
      <c r="B1902" s="153"/>
      <c r="C1902" s="154"/>
      <c r="D1902" s="141"/>
      <c r="E1902" s="155"/>
      <c r="F1902" s="156"/>
      <c r="G1902" s="127"/>
      <c r="H1902" s="153"/>
      <c r="I1902" s="154"/>
      <c r="J1902" s="142"/>
      <c r="K1902" s="153"/>
      <c r="L1902" s="154"/>
      <c r="M1902" s="143"/>
      <c r="N1902" s="144"/>
    </row>
    <row r="1903" spans="1:14" ht="19.5" thickBot="1" x14ac:dyDescent="0.35">
      <c r="A1903" s="141"/>
      <c r="B1903" s="153"/>
      <c r="C1903" s="154"/>
      <c r="D1903" s="141"/>
      <c r="E1903" s="155"/>
      <c r="F1903" s="156"/>
      <c r="G1903" s="127"/>
      <c r="H1903" s="153"/>
      <c r="I1903" s="154"/>
      <c r="J1903" s="142"/>
      <c r="K1903" s="153"/>
      <c r="L1903" s="154"/>
      <c r="M1903" s="143"/>
      <c r="N1903" s="144"/>
    </row>
    <row r="1904" spans="1:14" ht="19.5" thickBot="1" x14ac:dyDescent="0.35">
      <c r="A1904" s="141"/>
      <c r="B1904" s="153"/>
      <c r="C1904" s="154"/>
      <c r="D1904" s="141"/>
      <c r="E1904" s="155"/>
      <c r="F1904" s="156"/>
      <c r="G1904" s="127"/>
      <c r="H1904" s="153"/>
      <c r="I1904" s="154"/>
      <c r="J1904" s="142"/>
      <c r="K1904" s="153"/>
      <c r="L1904" s="154"/>
      <c r="M1904" s="143"/>
      <c r="N1904" s="144"/>
    </row>
    <row r="1905" spans="1:14" ht="19.5" thickBot="1" x14ac:dyDescent="0.35">
      <c r="A1905" s="141"/>
      <c r="B1905" s="153"/>
      <c r="C1905" s="154"/>
      <c r="D1905" s="141"/>
      <c r="E1905" s="155"/>
      <c r="F1905" s="156"/>
      <c r="G1905" s="127"/>
      <c r="H1905" s="153"/>
      <c r="I1905" s="154"/>
      <c r="J1905" s="142"/>
      <c r="K1905" s="153"/>
      <c r="L1905" s="154"/>
      <c r="M1905" s="143"/>
      <c r="N1905" s="144"/>
    </row>
    <row r="1906" spans="1:14" ht="19.5" thickBot="1" x14ac:dyDescent="0.35">
      <c r="A1906" s="141"/>
      <c r="B1906" s="153"/>
      <c r="C1906" s="154"/>
      <c r="D1906" s="141"/>
      <c r="E1906" s="155"/>
      <c r="F1906" s="156"/>
      <c r="G1906" s="127"/>
      <c r="H1906" s="153"/>
      <c r="I1906" s="154"/>
      <c r="J1906" s="142"/>
      <c r="K1906" s="153"/>
      <c r="L1906" s="154"/>
      <c r="M1906" s="143"/>
      <c r="N1906" s="144"/>
    </row>
    <row r="1907" spans="1:14" ht="19.5" thickBot="1" x14ac:dyDescent="0.35">
      <c r="A1907" s="141"/>
      <c r="B1907" s="153"/>
      <c r="C1907" s="154"/>
      <c r="D1907" s="141"/>
      <c r="E1907" s="155"/>
      <c r="F1907" s="156"/>
      <c r="G1907" s="127"/>
      <c r="H1907" s="153"/>
      <c r="I1907" s="154"/>
      <c r="J1907" s="142"/>
      <c r="K1907" s="153"/>
      <c r="L1907" s="154"/>
      <c r="M1907" s="143"/>
      <c r="N1907" s="144"/>
    </row>
    <row r="1908" spans="1:14" ht="19.5" thickBot="1" x14ac:dyDescent="0.35">
      <c r="A1908" s="141"/>
      <c r="B1908" s="153"/>
      <c r="C1908" s="154"/>
      <c r="D1908" s="141"/>
      <c r="E1908" s="155"/>
      <c r="F1908" s="156"/>
      <c r="G1908" s="127"/>
      <c r="H1908" s="153"/>
      <c r="I1908" s="154"/>
      <c r="J1908" s="142"/>
      <c r="K1908" s="153"/>
      <c r="L1908" s="154"/>
      <c r="M1908" s="143"/>
      <c r="N1908" s="144"/>
    </row>
    <row r="1909" spans="1:14" ht="19.5" thickBot="1" x14ac:dyDescent="0.35">
      <c r="A1909" s="141" t="s">
        <v>121</v>
      </c>
      <c r="B1909" s="153"/>
      <c r="C1909" s="154"/>
      <c r="D1909" s="141"/>
      <c r="E1909" s="155">
        <f>SUM(E1901:F1908)</f>
        <v>0</v>
      </c>
      <c r="F1909" s="156"/>
      <c r="G1909" s="127"/>
      <c r="H1909" s="153" t="s">
        <v>121</v>
      </c>
      <c r="I1909" s="154"/>
      <c r="J1909" s="140">
        <f>SUM(J1901:J1908)</f>
        <v>0</v>
      </c>
      <c r="K1909" s="153" t="s">
        <v>121</v>
      </c>
      <c r="L1909" s="154"/>
      <c r="M1909" s="145">
        <f>SUM(M1901:M1908)</f>
        <v>0</v>
      </c>
      <c r="N1909" s="139"/>
    </row>
    <row r="1912" spans="1:14" x14ac:dyDescent="0.3">
      <c r="A1912" s="172" t="s">
        <v>0</v>
      </c>
      <c r="B1912" s="172"/>
      <c r="C1912" s="172"/>
      <c r="D1912" s="172"/>
      <c r="E1912" s="172"/>
      <c r="F1912" s="172"/>
      <c r="G1912" s="172"/>
      <c r="H1912" s="172"/>
      <c r="I1912" s="172"/>
      <c r="J1912" s="172"/>
      <c r="K1912" s="172"/>
      <c r="L1912" s="172"/>
      <c r="M1912" s="1"/>
      <c r="N1912" s="2"/>
    </row>
    <row r="1913" spans="1:14" x14ac:dyDescent="0.3">
      <c r="A1913" s="1" t="s">
        <v>1</v>
      </c>
      <c r="B1913" s="2" t="s">
        <v>146</v>
      </c>
      <c r="J1913" s="1" t="s">
        <v>3</v>
      </c>
      <c r="K1913" s="173">
        <f>+K1822</f>
        <v>0</v>
      </c>
      <c r="L1913" s="173"/>
      <c r="M1913" s="173"/>
      <c r="N1913" s="6"/>
    </row>
    <row r="1914" spans="1:14" x14ac:dyDescent="0.3">
      <c r="A1914" s="174"/>
      <c r="B1914" s="175"/>
      <c r="C1914" s="176"/>
      <c r="D1914" s="169" t="s">
        <v>6</v>
      </c>
      <c r="E1914" s="170"/>
      <c r="F1914" s="171"/>
      <c r="G1914" s="7" t="s">
        <v>7</v>
      </c>
      <c r="H1914" s="7" t="s">
        <v>7</v>
      </c>
      <c r="I1914" s="7" t="s">
        <v>8</v>
      </c>
      <c r="J1914" s="8" t="s">
        <v>9</v>
      </c>
      <c r="K1914" s="7" t="s">
        <v>10</v>
      </c>
      <c r="L1914" s="9"/>
      <c r="M1914" s="7" t="s">
        <v>11</v>
      </c>
      <c r="N1914" s="7" t="s">
        <v>12</v>
      </c>
    </row>
    <row r="1915" spans="1:14" x14ac:dyDescent="0.3">
      <c r="A1915" s="12" t="s">
        <v>16</v>
      </c>
      <c r="B1915" s="7" t="s">
        <v>17</v>
      </c>
      <c r="C1915" s="13" t="s">
        <v>18</v>
      </c>
      <c r="D1915" s="7">
        <v>1</v>
      </c>
      <c r="E1915" s="7">
        <v>2</v>
      </c>
      <c r="F1915" s="14" t="s">
        <v>19</v>
      </c>
      <c r="G1915" s="7" t="s">
        <v>20</v>
      </c>
      <c r="H1915" s="7" t="s">
        <v>20</v>
      </c>
      <c r="I1915" s="7"/>
      <c r="J1915" s="7" t="s">
        <v>20</v>
      </c>
      <c r="K1915" s="7" t="s">
        <v>21</v>
      </c>
      <c r="L1915" s="7" t="s">
        <v>22</v>
      </c>
      <c r="M1915" s="7" t="s">
        <v>23</v>
      </c>
      <c r="N1915" s="7" t="s">
        <v>22</v>
      </c>
    </row>
    <row r="1916" spans="1:14" x14ac:dyDescent="0.3">
      <c r="A1916" s="16" t="s">
        <v>35</v>
      </c>
      <c r="B1916" s="17" t="s">
        <v>36</v>
      </c>
      <c r="C1916" s="17">
        <v>72</v>
      </c>
      <c r="D1916" s="29"/>
      <c r="E1916" s="29"/>
      <c r="F1916" s="30">
        <f>+(E1916+D1916)/C1916</f>
        <v>0</v>
      </c>
      <c r="G1916" s="32"/>
      <c r="H1916" s="32"/>
      <c r="I1916" s="32"/>
      <c r="J1916" s="34">
        <f>+D1916+E1916-G1916-H1916-I1916</f>
        <v>0</v>
      </c>
      <c r="K1916" s="31">
        <f>+K1825</f>
        <v>381.13</v>
      </c>
      <c r="L1916" s="24">
        <f t="shared" ref="L1916:L1977" si="145">+J1916*K1916</f>
        <v>0</v>
      </c>
      <c r="M1916" s="24"/>
      <c r="N1916" s="24">
        <f>+K1916*I1916</f>
        <v>0</v>
      </c>
    </row>
    <row r="1917" spans="1:14" x14ac:dyDescent="0.3">
      <c r="A1917" s="16" t="s">
        <v>37</v>
      </c>
      <c r="B1917" s="17" t="s">
        <v>38</v>
      </c>
      <c r="C1917" s="17">
        <v>36</v>
      </c>
      <c r="D1917" s="29"/>
      <c r="E1917" s="29"/>
      <c r="F1917" s="30">
        <f t="shared" ref="F1917:F1977" si="146">+(E1917+D1917)/C1917</f>
        <v>0</v>
      </c>
      <c r="G1917" s="32"/>
      <c r="H1917" s="32"/>
      <c r="I1917" s="32"/>
      <c r="J1917" s="34">
        <f t="shared" ref="J1917:J1977" si="147">+D1917+E1917-G1917-H1917-I1917</f>
        <v>0</v>
      </c>
      <c r="K1917" s="31">
        <f t="shared" ref="K1917:K1977" si="148">+K1826</f>
        <v>741.2</v>
      </c>
      <c r="L1917" s="24">
        <f t="shared" si="145"/>
        <v>0</v>
      </c>
      <c r="M1917" s="24"/>
      <c r="N1917" s="24">
        <f t="shared" ref="N1917:N1977" si="149">+K1917*I1917</f>
        <v>0</v>
      </c>
    </row>
    <row r="1918" spans="1:14" x14ac:dyDescent="0.3">
      <c r="A1918" s="16" t="s">
        <v>39</v>
      </c>
      <c r="B1918" s="17" t="s">
        <v>40</v>
      </c>
      <c r="C1918" s="17">
        <v>18</v>
      </c>
      <c r="D1918" s="29"/>
      <c r="E1918" s="29"/>
      <c r="F1918" s="30">
        <f t="shared" si="146"/>
        <v>0</v>
      </c>
      <c r="G1918" s="32"/>
      <c r="H1918" s="32"/>
      <c r="I1918" s="32"/>
      <c r="J1918" s="12">
        <f t="shared" si="147"/>
        <v>0</v>
      </c>
      <c r="K1918" s="31">
        <f t="shared" si="148"/>
        <v>1263.5999999999999</v>
      </c>
      <c r="L1918" s="37">
        <f t="shared" si="145"/>
        <v>0</v>
      </c>
      <c r="M1918" s="37"/>
      <c r="N1918" s="37">
        <f t="shared" si="149"/>
        <v>0</v>
      </c>
    </row>
    <row r="1919" spans="1:14" x14ac:dyDescent="0.3">
      <c r="A1919" s="16" t="s">
        <v>41</v>
      </c>
      <c r="B1919" s="17" t="s">
        <v>42</v>
      </c>
      <c r="C1919" s="17">
        <v>10</v>
      </c>
      <c r="D1919" s="29"/>
      <c r="E1919" s="29"/>
      <c r="F1919" s="30">
        <f t="shared" si="146"/>
        <v>0</v>
      </c>
      <c r="G1919" s="32"/>
      <c r="H1919" s="32"/>
      <c r="I1919" s="32"/>
      <c r="J1919" s="34">
        <f t="shared" si="147"/>
        <v>0</v>
      </c>
      <c r="K1919" s="31">
        <f t="shared" si="148"/>
        <v>2059.1999999999998</v>
      </c>
      <c r="L1919" s="24">
        <f t="shared" si="145"/>
        <v>0</v>
      </c>
      <c r="M1919" s="24"/>
      <c r="N1919" s="24">
        <f t="shared" si="149"/>
        <v>0</v>
      </c>
    </row>
    <row r="1920" spans="1:14" x14ac:dyDescent="0.3">
      <c r="A1920" s="16" t="s">
        <v>43</v>
      </c>
      <c r="B1920" s="17" t="s">
        <v>36</v>
      </c>
      <c r="C1920" s="17">
        <v>72</v>
      </c>
      <c r="D1920" s="29"/>
      <c r="E1920" s="29"/>
      <c r="F1920" s="30">
        <f t="shared" si="146"/>
        <v>0</v>
      </c>
      <c r="G1920" s="32"/>
      <c r="H1920" s="32"/>
      <c r="I1920" s="32"/>
      <c r="J1920" s="34">
        <f t="shared" si="147"/>
        <v>0</v>
      </c>
      <c r="K1920" s="31">
        <f t="shared" si="148"/>
        <v>409.5</v>
      </c>
      <c r="L1920" s="24">
        <f t="shared" si="145"/>
        <v>0</v>
      </c>
      <c r="M1920" s="24"/>
      <c r="N1920" s="24">
        <f t="shared" si="149"/>
        <v>0</v>
      </c>
    </row>
    <row r="1921" spans="1:14" x14ac:dyDescent="0.3">
      <c r="A1921" s="16" t="s">
        <v>44</v>
      </c>
      <c r="B1921" s="17" t="s">
        <v>38</v>
      </c>
      <c r="C1921" s="17">
        <v>36</v>
      </c>
      <c r="D1921" s="29"/>
      <c r="E1921" s="29"/>
      <c r="F1921" s="30">
        <f t="shared" si="146"/>
        <v>0</v>
      </c>
      <c r="G1921" s="32"/>
      <c r="H1921" s="32"/>
      <c r="I1921" s="32"/>
      <c r="J1921" s="34">
        <f t="shared" si="147"/>
        <v>0</v>
      </c>
      <c r="K1921" s="31">
        <f t="shared" si="148"/>
        <v>803.79</v>
      </c>
      <c r="L1921" s="24">
        <f t="shared" si="145"/>
        <v>0</v>
      </c>
      <c r="M1921" s="24"/>
      <c r="N1921" s="24">
        <f t="shared" si="149"/>
        <v>0</v>
      </c>
    </row>
    <row r="1922" spans="1:14" x14ac:dyDescent="0.3">
      <c r="A1922" s="16" t="s">
        <v>45</v>
      </c>
      <c r="B1922" s="17" t="s">
        <v>36</v>
      </c>
      <c r="C1922" s="17">
        <v>72</v>
      </c>
      <c r="D1922" s="29"/>
      <c r="E1922" s="29"/>
      <c r="F1922" s="30">
        <f t="shared" si="146"/>
        <v>0</v>
      </c>
      <c r="G1922" s="32"/>
      <c r="H1922" s="32"/>
      <c r="I1922" s="32"/>
      <c r="J1922" s="34">
        <f t="shared" si="147"/>
        <v>0</v>
      </c>
      <c r="K1922" s="31">
        <f t="shared" si="148"/>
        <v>409.5</v>
      </c>
      <c r="L1922" s="24">
        <f t="shared" si="145"/>
        <v>0</v>
      </c>
      <c r="M1922" s="24"/>
      <c r="N1922" s="24">
        <f t="shared" si="149"/>
        <v>0</v>
      </c>
    </row>
    <row r="1923" spans="1:14" x14ac:dyDescent="0.3">
      <c r="A1923" s="16" t="s">
        <v>46</v>
      </c>
      <c r="B1923" s="17" t="s">
        <v>38</v>
      </c>
      <c r="C1923" s="17">
        <v>36</v>
      </c>
      <c r="D1923" s="29"/>
      <c r="E1923" s="29"/>
      <c r="F1923" s="30">
        <f t="shared" si="146"/>
        <v>0</v>
      </c>
      <c r="G1923" s="32"/>
      <c r="H1923" s="32"/>
      <c r="I1923" s="32"/>
      <c r="J1923" s="34">
        <f t="shared" si="147"/>
        <v>0</v>
      </c>
      <c r="K1923" s="31">
        <f t="shared" si="148"/>
        <v>803.79</v>
      </c>
      <c r="L1923" s="24">
        <f t="shared" si="145"/>
        <v>0</v>
      </c>
      <c r="M1923" s="24"/>
      <c r="N1923" s="24">
        <f t="shared" si="149"/>
        <v>0</v>
      </c>
    </row>
    <row r="1924" spans="1:14" x14ac:dyDescent="0.3">
      <c r="A1924" s="16" t="s">
        <v>47</v>
      </c>
      <c r="B1924" s="17" t="s">
        <v>48</v>
      </c>
      <c r="C1924" s="17">
        <v>8</v>
      </c>
      <c r="D1924" s="29"/>
      <c r="E1924" s="29"/>
      <c r="F1924" s="30">
        <f t="shared" si="146"/>
        <v>0</v>
      </c>
      <c r="G1924" s="32"/>
      <c r="H1924" s="32"/>
      <c r="I1924" s="32"/>
      <c r="J1924" s="34">
        <f t="shared" si="147"/>
        <v>0</v>
      </c>
      <c r="K1924" s="31">
        <f t="shared" si="148"/>
        <v>2767.05</v>
      </c>
      <c r="L1924" s="24">
        <f t="shared" si="145"/>
        <v>0</v>
      </c>
      <c r="M1924" s="24"/>
      <c r="N1924" s="24">
        <f t="shared" si="149"/>
        <v>0</v>
      </c>
    </row>
    <row r="1925" spans="1:14" x14ac:dyDescent="0.3">
      <c r="A1925" s="35" t="s">
        <v>49</v>
      </c>
      <c r="B1925" s="17" t="s">
        <v>50</v>
      </c>
      <c r="C1925" s="38">
        <v>72</v>
      </c>
      <c r="D1925" s="29"/>
      <c r="E1925" s="29"/>
      <c r="F1925" s="30">
        <f t="shared" si="146"/>
        <v>0</v>
      </c>
      <c r="G1925" s="32"/>
      <c r="H1925" s="32"/>
      <c r="I1925" s="32"/>
      <c r="J1925" s="12">
        <f t="shared" si="147"/>
        <v>0</v>
      </c>
      <c r="K1925" s="31">
        <f t="shared" si="148"/>
        <v>444.6</v>
      </c>
      <c r="L1925" s="37">
        <f t="shared" si="145"/>
        <v>0</v>
      </c>
      <c r="M1925" s="37"/>
      <c r="N1925" s="37">
        <f t="shared" si="149"/>
        <v>0</v>
      </c>
    </row>
    <row r="1926" spans="1:14" x14ac:dyDescent="0.3">
      <c r="A1926" s="16" t="s">
        <v>51</v>
      </c>
      <c r="B1926" s="17" t="s">
        <v>52</v>
      </c>
      <c r="C1926" s="17">
        <v>36</v>
      </c>
      <c r="D1926" s="29"/>
      <c r="E1926" s="29"/>
      <c r="F1926" s="30">
        <f t="shared" si="146"/>
        <v>0</v>
      </c>
      <c r="G1926" s="32"/>
      <c r="H1926" s="32"/>
      <c r="I1926" s="32"/>
      <c r="J1926" s="34">
        <f t="shared" si="147"/>
        <v>0</v>
      </c>
      <c r="K1926" s="31">
        <f t="shared" si="148"/>
        <v>868.73</v>
      </c>
      <c r="L1926" s="24">
        <f t="shared" si="145"/>
        <v>0</v>
      </c>
      <c r="M1926" s="24"/>
      <c r="N1926" s="24">
        <f t="shared" si="149"/>
        <v>0</v>
      </c>
    </row>
    <row r="1927" spans="1:14" x14ac:dyDescent="0.3">
      <c r="A1927" s="16" t="s">
        <v>53</v>
      </c>
      <c r="B1927" s="17" t="s">
        <v>48</v>
      </c>
      <c r="C1927" s="17">
        <v>8</v>
      </c>
      <c r="D1927" s="29"/>
      <c r="E1927" s="29"/>
      <c r="F1927" s="30">
        <f t="shared" si="146"/>
        <v>0</v>
      </c>
      <c r="G1927" s="32"/>
      <c r="H1927" s="32"/>
      <c r="I1927" s="32"/>
      <c r="J1927" s="34">
        <f t="shared" si="147"/>
        <v>0</v>
      </c>
      <c r="K1927" s="31">
        <f t="shared" si="148"/>
        <v>2416.0500000000002</v>
      </c>
      <c r="L1927" s="24">
        <f t="shared" si="145"/>
        <v>0</v>
      </c>
      <c r="M1927" s="24"/>
      <c r="N1927" s="24">
        <f t="shared" si="149"/>
        <v>0</v>
      </c>
    </row>
    <row r="1928" spans="1:14" x14ac:dyDescent="0.3">
      <c r="A1928" s="16" t="s">
        <v>54</v>
      </c>
      <c r="B1928" s="17" t="s">
        <v>50</v>
      </c>
      <c r="C1928" s="17">
        <v>72</v>
      </c>
      <c r="D1928" s="29"/>
      <c r="E1928" s="29"/>
      <c r="F1928" s="30">
        <f t="shared" si="146"/>
        <v>0</v>
      </c>
      <c r="G1928" s="32"/>
      <c r="H1928" s="32"/>
      <c r="I1928" s="32"/>
      <c r="J1928" s="34">
        <f t="shared" si="147"/>
        <v>0</v>
      </c>
      <c r="K1928" s="31">
        <f t="shared" si="148"/>
        <v>377.33</v>
      </c>
      <c r="L1928" s="24">
        <f t="shared" si="145"/>
        <v>0</v>
      </c>
      <c r="M1928" s="24"/>
      <c r="N1928" s="24">
        <f t="shared" si="149"/>
        <v>0</v>
      </c>
    </row>
    <row r="1929" spans="1:14" x14ac:dyDescent="0.3">
      <c r="A1929" s="16" t="s">
        <v>55</v>
      </c>
      <c r="B1929" s="17" t="s">
        <v>56</v>
      </c>
      <c r="C1929" s="17">
        <v>15</v>
      </c>
      <c r="D1929" s="44"/>
      <c r="E1929" s="44"/>
      <c r="F1929" s="30">
        <f t="shared" si="146"/>
        <v>0</v>
      </c>
      <c r="G1929" s="11"/>
      <c r="H1929" s="11"/>
      <c r="I1929" s="11"/>
      <c r="J1929" s="12">
        <f t="shared" si="147"/>
        <v>0</v>
      </c>
      <c r="K1929" s="45">
        <f t="shared" si="148"/>
        <v>1158.3</v>
      </c>
      <c r="L1929" s="37">
        <f t="shared" si="145"/>
        <v>0</v>
      </c>
      <c r="M1929" s="37"/>
      <c r="N1929" s="37">
        <f t="shared" si="149"/>
        <v>0</v>
      </c>
    </row>
    <row r="1930" spans="1:14" x14ac:dyDescent="0.3">
      <c r="A1930" s="16" t="s">
        <v>57</v>
      </c>
      <c r="B1930" s="17" t="s">
        <v>50</v>
      </c>
      <c r="C1930" s="17">
        <v>72</v>
      </c>
      <c r="D1930" s="29"/>
      <c r="E1930" s="29"/>
      <c r="F1930" s="30">
        <f t="shared" si="146"/>
        <v>0</v>
      </c>
      <c r="G1930" s="32"/>
      <c r="H1930" s="32"/>
      <c r="I1930" s="32"/>
      <c r="J1930" s="34">
        <f t="shared" si="147"/>
        <v>0</v>
      </c>
      <c r="K1930" s="31">
        <f t="shared" si="148"/>
        <v>424.13</v>
      </c>
      <c r="L1930" s="24">
        <f t="shared" si="145"/>
        <v>0</v>
      </c>
      <c r="M1930" s="24"/>
      <c r="N1930" s="24">
        <f t="shared" si="149"/>
        <v>0</v>
      </c>
    </row>
    <row r="1931" spans="1:14" x14ac:dyDescent="0.3">
      <c r="A1931" s="16" t="s">
        <v>58</v>
      </c>
      <c r="B1931" s="17" t="s">
        <v>59</v>
      </c>
      <c r="C1931" s="17">
        <v>15</v>
      </c>
      <c r="D1931" s="29"/>
      <c r="E1931" s="29"/>
      <c r="F1931" s="30">
        <f t="shared" si="146"/>
        <v>0</v>
      </c>
      <c r="G1931" s="32"/>
      <c r="H1931" s="32"/>
      <c r="I1931" s="32"/>
      <c r="J1931" s="34">
        <f t="shared" si="147"/>
        <v>0</v>
      </c>
      <c r="K1931" s="31">
        <f t="shared" si="148"/>
        <v>1199.25</v>
      </c>
      <c r="L1931" s="24">
        <f t="shared" si="145"/>
        <v>0</v>
      </c>
      <c r="M1931" s="24"/>
      <c r="N1931" s="24">
        <f t="shared" si="149"/>
        <v>0</v>
      </c>
    </row>
    <row r="1932" spans="1:14" x14ac:dyDescent="0.3">
      <c r="A1932" s="16" t="s">
        <v>60</v>
      </c>
      <c r="B1932" s="17" t="s">
        <v>50</v>
      </c>
      <c r="C1932" s="17">
        <v>72</v>
      </c>
      <c r="D1932" s="29"/>
      <c r="E1932" s="29"/>
      <c r="F1932" s="30">
        <f t="shared" si="146"/>
        <v>0</v>
      </c>
      <c r="G1932" s="32"/>
      <c r="H1932" s="32"/>
      <c r="I1932" s="32"/>
      <c r="J1932" s="34">
        <f t="shared" si="147"/>
        <v>0</v>
      </c>
      <c r="K1932" s="31">
        <f t="shared" si="148"/>
        <v>381.13</v>
      </c>
      <c r="L1932" s="24">
        <f t="shared" si="145"/>
        <v>0</v>
      </c>
      <c r="M1932" s="24"/>
      <c r="N1932" s="24">
        <f t="shared" si="149"/>
        <v>0</v>
      </c>
    </row>
    <row r="1933" spans="1:14" x14ac:dyDescent="0.3">
      <c r="A1933" s="16" t="s">
        <v>61</v>
      </c>
      <c r="B1933" s="17" t="s">
        <v>50</v>
      </c>
      <c r="C1933" s="38">
        <v>72</v>
      </c>
      <c r="D1933" s="44"/>
      <c r="E1933" s="44"/>
      <c r="F1933" s="30">
        <f t="shared" si="146"/>
        <v>0</v>
      </c>
      <c r="G1933" s="11"/>
      <c r="H1933" s="11"/>
      <c r="I1933" s="11"/>
      <c r="J1933" s="12">
        <f t="shared" si="147"/>
        <v>0</v>
      </c>
      <c r="K1933" s="31">
        <f t="shared" si="148"/>
        <v>424.13</v>
      </c>
      <c r="L1933" s="37">
        <f t="shared" si="145"/>
        <v>0</v>
      </c>
      <c r="M1933" s="37"/>
      <c r="N1933" s="37">
        <f t="shared" si="149"/>
        <v>0</v>
      </c>
    </row>
    <row r="1934" spans="1:14" x14ac:dyDescent="0.3">
      <c r="A1934" s="35" t="s">
        <v>62</v>
      </c>
      <c r="B1934" s="17" t="s">
        <v>50</v>
      </c>
      <c r="C1934" s="38">
        <v>72</v>
      </c>
      <c r="D1934" s="44"/>
      <c r="E1934" s="44"/>
      <c r="F1934" s="30">
        <f t="shared" si="146"/>
        <v>0</v>
      </c>
      <c r="G1934" s="11"/>
      <c r="H1934" s="11"/>
      <c r="I1934" s="11"/>
      <c r="J1934" s="12">
        <f t="shared" si="147"/>
        <v>0</v>
      </c>
      <c r="K1934" s="31">
        <f t="shared" si="148"/>
        <v>330.23</v>
      </c>
      <c r="L1934" s="37">
        <f t="shared" si="145"/>
        <v>0</v>
      </c>
      <c r="M1934" s="37"/>
      <c r="N1934" s="37">
        <f t="shared" si="149"/>
        <v>0</v>
      </c>
    </row>
    <row r="1935" spans="1:14" x14ac:dyDescent="0.3">
      <c r="A1935" s="35" t="s">
        <v>63</v>
      </c>
      <c r="B1935" s="17" t="s">
        <v>50</v>
      </c>
      <c r="C1935" s="38">
        <v>72</v>
      </c>
      <c r="D1935" s="44"/>
      <c r="E1935" s="44"/>
      <c r="F1935" s="30">
        <f t="shared" si="146"/>
        <v>0</v>
      </c>
      <c r="G1935" s="11"/>
      <c r="H1935" s="11"/>
      <c r="I1935" s="11"/>
      <c r="J1935" s="12">
        <f t="shared" si="147"/>
        <v>0</v>
      </c>
      <c r="K1935" s="31">
        <f t="shared" si="148"/>
        <v>424.13</v>
      </c>
      <c r="L1935" s="37">
        <f t="shared" si="145"/>
        <v>0</v>
      </c>
      <c r="M1935" s="37"/>
      <c r="N1935" s="37">
        <f t="shared" si="149"/>
        <v>0</v>
      </c>
    </row>
    <row r="1936" spans="1:14" x14ac:dyDescent="0.3">
      <c r="A1936" s="35" t="s">
        <v>64</v>
      </c>
      <c r="B1936" s="17" t="s">
        <v>65</v>
      </c>
      <c r="C1936" s="38">
        <v>72</v>
      </c>
      <c r="D1936" s="44"/>
      <c r="E1936" s="44"/>
      <c r="F1936" s="30">
        <f t="shared" si="146"/>
        <v>0</v>
      </c>
      <c r="G1936" s="11"/>
      <c r="H1936" s="11"/>
      <c r="I1936" s="11"/>
      <c r="J1936" s="12">
        <f t="shared" si="147"/>
        <v>0</v>
      </c>
      <c r="K1936" s="31">
        <f t="shared" si="148"/>
        <v>389.61</v>
      </c>
      <c r="L1936" s="37">
        <f t="shared" si="145"/>
        <v>0</v>
      </c>
      <c r="M1936" s="37"/>
      <c r="N1936" s="37">
        <f t="shared" si="149"/>
        <v>0</v>
      </c>
    </row>
    <row r="1937" spans="1:14" x14ac:dyDescent="0.3">
      <c r="A1937" s="35" t="s">
        <v>66</v>
      </c>
      <c r="B1937" s="17" t="s">
        <v>65</v>
      </c>
      <c r="C1937" s="38">
        <v>72</v>
      </c>
      <c r="D1937" s="44"/>
      <c r="E1937" s="44"/>
      <c r="F1937" s="30">
        <f t="shared" si="146"/>
        <v>0</v>
      </c>
      <c r="G1937" s="11"/>
      <c r="H1937" s="11"/>
      <c r="I1937" s="11"/>
      <c r="J1937" s="12">
        <f t="shared" si="147"/>
        <v>0</v>
      </c>
      <c r="K1937" s="31">
        <f t="shared" si="148"/>
        <v>389.61</v>
      </c>
      <c r="L1937" s="37">
        <f t="shared" si="145"/>
        <v>0</v>
      </c>
      <c r="M1937" s="37"/>
      <c r="N1937" s="37">
        <f t="shared" si="149"/>
        <v>0</v>
      </c>
    </row>
    <row r="1938" spans="1:14" x14ac:dyDescent="0.3">
      <c r="A1938" s="47" t="s">
        <v>67</v>
      </c>
      <c r="B1938" s="48" t="s">
        <v>59</v>
      </c>
      <c r="C1938" s="49">
        <v>25</v>
      </c>
      <c r="D1938" s="44"/>
      <c r="E1938" s="44"/>
      <c r="F1938" s="30">
        <f t="shared" si="146"/>
        <v>0</v>
      </c>
      <c r="G1938" s="11"/>
      <c r="H1938" s="11"/>
      <c r="I1938" s="11"/>
      <c r="J1938" s="12">
        <f t="shared" si="147"/>
        <v>0</v>
      </c>
      <c r="K1938" s="31">
        <f t="shared" si="148"/>
        <v>169.65</v>
      </c>
      <c r="L1938" s="37">
        <f t="shared" si="145"/>
        <v>0</v>
      </c>
      <c r="M1938" s="37"/>
      <c r="N1938" s="37">
        <f t="shared" si="149"/>
        <v>0</v>
      </c>
    </row>
    <row r="1939" spans="1:14" x14ac:dyDescent="0.3">
      <c r="A1939" s="47" t="s">
        <v>68</v>
      </c>
      <c r="B1939" s="48" t="s">
        <v>42</v>
      </c>
      <c r="C1939" s="49">
        <v>50</v>
      </c>
      <c r="D1939" s="44"/>
      <c r="E1939" s="44"/>
      <c r="F1939" s="30">
        <f t="shared" si="146"/>
        <v>0</v>
      </c>
      <c r="G1939" s="11"/>
      <c r="H1939" s="11"/>
      <c r="I1939" s="11"/>
      <c r="J1939" s="12">
        <f t="shared" si="147"/>
        <v>0</v>
      </c>
      <c r="K1939" s="31">
        <f t="shared" si="148"/>
        <v>88.92</v>
      </c>
      <c r="L1939" s="37">
        <f t="shared" si="145"/>
        <v>0</v>
      </c>
      <c r="M1939" s="37"/>
      <c r="N1939" s="37">
        <f t="shared" si="149"/>
        <v>0</v>
      </c>
    </row>
    <row r="1940" spans="1:14" x14ac:dyDescent="0.3">
      <c r="A1940" s="47" t="s">
        <v>69</v>
      </c>
      <c r="B1940" s="48" t="s">
        <v>52</v>
      </c>
      <c r="C1940" s="49">
        <v>12</v>
      </c>
      <c r="D1940" s="44"/>
      <c r="E1940" s="44"/>
      <c r="F1940" s="30">
        <f t="shared" si="146"/>
        <v>0</v>
      </c>
      <c r="G1940" s="11"/>
      <c r="H1940" s="11"/>
      <c r="I1940" s="11"/>
      <c r="J1940" s="12">
        <f t="shared" si="147"/>
        <v>0</v>
      </c>
      <c r="K1940" s="31">
        <f t="shared" si="148"/>
        <v>123.94</v>
      </c>
      <c r="L1940" s="37">
        <f t="shared" si="145"/>
        <v>0</v>
      </c>
      <c r="M1940" s="37"/>
      <c r="N1940" s="37">
        <f t="shared" si="149"/>
        <v>0</v>
      </c>
    </row>
    <row r="1941" spans="1:14" ht="19.5" thickBot="1" x14ac:dyDescent="0.35">
      <c r="A1941" s="47" t="s">
        <v>70</v>
      </c>
      <c r="B1941" s="48" t="s">
        <v>50</v>
      </c>
      <c r="C1941" s="49">
        <v>60</v>
      </c>
      <c r="D1941" s="44"/>
      <c r="E1941" s="44"/>
      <c r="F1941" s="30">
        <f t="shared" si="146"/>
        <v>0</v>
      </c>
      <c r="G1941" s="11"/>
      <c r="H1941" s="11"/>
      <c r="I1941" s="11"/>
      <c r="J1941" s="12">
        <f t="shared" si="147"/>
        <v>0</v>
      </c>
      <c r="K1941" s="31">
        <f t="shared" si="148"/>
        <v>67.180000000000007</v>
      </c>
      <c r="L1941" s="37">
        <f t="shared" si="145"/>
        <v>0</v>
      </c>
      <c r="M1941" s="37"/>
      <c r="N1941" s="37">
        <f t="shared" si="149"/>
        <v>0</v>
      </c>
    </row>
    <row r="1942" spans="1:14" ht="19.5" thickBot="1" x14ac:dyDescent="0.35">
      <c r="A1942" s="56" t="s">
        <v>71</v>
      </c>
      <c r="B1942" s="57" t="s">
        <v>50</v>
      </c>
      <c r="C1942" s="58">
        <v>60</v>
      </c>
      <c r="D1942" s="44"/>
      <c r="E1942" s="44"/>
      <c r="F1942" s="30">
        <f t="shared" si="146"/>
        <v>0</v>
      </c>
      <c r="G1942" s="11"/>
      <c r="H1942" s="11"/>
      <c r="I1942" s="11"/>
      <c r="J1942" s="12">
        <f t="shared" si="147"/>
        <v>0</v>
      </c>
      <c r="K1942" s="31">
        <f t="shared" si="148"/>
        <v>67.180000000000007</v>
      </c>
      <c r="L1942" s="37">
        <f t="shared" si="145"/>
        <v>0</v>
      </c>
      <c r="M1942" s="37"/>
      <c r="N1942" s="37">
        <f t="shared" si="149"/>
        <v>0</v>
      </c>
    </row>
    <row r="1943" spans="1:14" ht="19.5" thickBot="1" x14ac:dyDescent="0.35">
      <c r="A1943" s="56" t="s">
        <v>72</v>
      </c>
      <c r="B1943" s="57" t="s">
        <v>50</v>
      </c>
      <c r="C1943" s="58">
        <v>60</v>
      </c>
      <c r="D1943" s="44"/>
      <c r="E1943" s="44"/>
      <c r="F1943" s="30">
        <f t="shared" si="146"/>
        <v>0</v>
      </c>
      <c r="G1943" s="11"/>
      <c r="H1943" s="11"/>
      <c r="I1943" s="11"/>
      <c r="J1943" s="12">
        <f t="shared" si="147"/>
        <v>0</v>
      </c>
      <c r="K1943" s="31">
        <f t="shared" si="148"/>
        <v>67.180000000000007</v>
      </c>
      <c r="L1943" s="37">
        <f t="shared" si="145"/>
        <v>0</v>
      </c>
      <c r="M1943" s="37"/>
      <c r="N1943" s="37">
        <f t="shared" si="149"/>
        <v>0</v>
      </c>
    </row>
    <row r="1944" spans="1:14" ht="19.5" thickBot="1" x14ac:dyDescent="0.35">
      <c r="A1944" s="56" t="s">
        <v>73</v>
      </c>
      <c r="B1944" s="57" t="s">
        <v>74</v>
      </c>
      <c r="C1944" s="58">
        <v>150</v>
      </c>
      <c r="D1944" s="44"/>
      <c r="E1944" s="44"/>
      <c r="F1944" s="30">
        <f t="shared" si="146"/>
        <v>0</v>
      </c>
      <c r="G1944" s="11"/>
      <c r="H1944" s="11"/>
      <c r="I1944" s="11"/>
      <c r="J1944" s="12">
        <f t="shared" si="147"/>
        <v>0</v>
      </c>
      <c r="K1944" s="31">
        <f t="shared" si="148"/>
        <v>21.06</v>
      </c>
      <c r="L1944" s="37">
        <f t="shared" si="145"/>
        <v>0</v>
      </c>
      <c r="M1944" s="37"/>
      <c r="N1944" s="37">
        <f t="shared" si="149"/>
        <v>0</v>
      </c>
    </row>
    <row r="1945" spans="1:14" ht="19.5" thickBot="1" x14ac:dyDescent="0.35">
      <c r="A1945" s="66" t="s">
        <v>75</v>
      </c>
      <c r="B1945" s="67" t="s">
        <v>76</v>
      </c>
      <c r="C1945" s="68">
        <v>120</v>
      </c>
      <c r="D1945" s="44"/>
      <c r="E1945" s="44"/>
      <c r="F1945" s="30">
        <f t="shared" si="146"/>
        <v>0</v>
      </c>
      <c r="G1945" s="11"/>
      <c r="H1945" s="11"/>
      <c r="I1945" s="11"/>
      <c r="J1945" s="12">
        <f t="shared" si="147"/>
        <v>0</v>
      </c>
      <c r="K1945" s="31">
        <f t="shared" si="148"/>
        <v>78.98</v>
      </c>
      <c r="L1945" s="37">
        <f t="shared" si="145"/>
        <v>0</v>
      </c>
      <c r="M1945" s="37"/>
      <c r="N1945" s="37">
        <f t="shared" si="149"/>
        <v>0</v>
      </c>
    </row>
    <row r="1946" spans="1:14" ht="19.5" thickBot="1" x14ac:dyDescent="0.35">
      <c r="A1946" s="66" t="s">
        <v>77</v>
      </c>
      <c r="B1946" s="67" t="s">
        <v>78</v>
      </c>
      <c r="C1946" s="68">
        <v>60</v>
      </c>
      <c r="D1946" s="44"/>
      <c r="E1946" s="44"/>
      <c r="F1946" s="30">
        <f t="shared" si="146"/>
        <v>0</v>
      </c>
      <c r="G1946" s="11"/>
      <c r="H1946" s="11"/>
      <c r="I1946" s="11"/>
      <c r="J1946" s="12">
        <f t="shared" si="147"/>
        <v>0</v>
      </c>
      <c r="K1946" s="31">
        <f t="shared" si="148"/>
        <v>154.44</v>
      </c>
      <c r="L1946" s="37">
        <f t="shared" si="145"/>
        <v>0</v>
      </c>
      <c r="M1946" s="37"/>
      <c r="N1946" s="37">
        <f t="shared" si="149"/>
        <v>0</v>
      </c>
    </row>
    <row r="1947" spans="1:14" ht="19.5" thickBot="1" x14ac:dyDescent="0.35">
      <c r="A1947" s="66" t="s">
        <v>79</v>
      </c>
      <c r="B1947" s="67" t="s">
        <v>50</v>
      </c>
      <c r="C1947" s="68">
        <v>30</v>
      </c>
      <c r="D1947" s="44"/>
      <c r="E1947" s="44"/>
      <c r="F1947" s="30">
        <f t="shared" si="146"/>
        <v>0</v>
      </c>
      <c r="G1947" s="11"/>
      <c r="H1947" s="11"/>
      <c r="I1947" s="11"/>
      <c r="J1947" s="12">
        <f t="shared" si="147"/>
        <v>0</v>
      </c>
      <c r="K1947" s="31">
        <f t="shared" si="148"/>
        <v>274.95</v>
      </c>
      <c r="L1947" s="37">
        <f t="shared" si="145"/>
        <v>0</v>
      </c>
      <c r="M1947" s="37"/>
      <c r="N1947" s="37">
        <f t="shared" si="149"/>
        <v>0</v>
      </c>
    </row>
    <row r="1948" spans="1:14" ht="19.5" thickBot="1" x14ac:dyDescent="0.35">
      <c r="A1948" s="66" t="s">
        <v>80</v>
      </c>
      <c r="B1948" s="67" t="s">
        <v>59</v>
      </c>
      <c r="C1948" s="68">
        <v>12</v>
      </c>
      <c r="D1948" s="44"/>
      <c r="E1948" s="44"/>
      <c r="F1948" s="30">
        <f t="shared" si="146"/>
        <v>0</v>
      </c>
      <c r="G1948" s="11"/>
      <c r="H1948" s="11"/>
      <c r="I1948" s="11"/>
      <c r="J1948" s="12">
        <f t="shared" si="147"/>
        <v>0</v>
      </c>
      <c r="K1948" s="31">
        <f t="shared" si="148"/>
        <v>1023.75</v>
      </c>
      <c r="L1948" s="37">
        <f t="shared" si="145"/>
        <v>0</v>
      </c>
      <c r="M1948" s="37"/>
      <c r="N1948" s="37">
        <f t="shared" si="149"/>
        <v>0</v>
      </c>
    </row>
    <row r="1949" spans="1:14" ht="19.5" thickBot="1" x14ac:dyDescent="0.35">
      <c r="A1949" s="76" t="s">
        <v>81</v>
      </c>
      <c r="B1949" s="77" t="s">
        <v>82</v>
      </c>
      <c r="C1949" s="78">
        <v>18</v>
      </c>
      <c r="D1949" s="44"/>
      <c r="E1949" s="44"/>
      <c r="F1949" s="30">
        <f t="shared" si="146"/>
        <v>0</v>
      </c>
      <c r="G1949" s="11"/>
      <c r="H1949" s="11"/>
      <c r="I1949" s="11"/>
      <c r="J1949" s="12">
        <f t="shared" si="147"/>
        <v>0</v>
      </c>
      <c r="K1949" s="31">
        <f t="shared" si="148"/>
        <v>558.67999999999995</v>
      </c>
      <c r="L1949" s="37">
        <f t="shared" si="145"/>
        <v>0</v>
      </c>
      <c r="M1949" s="37"/>
      <c r="N1949" s="37">
        <f t="shared" si="149"/>
        <v>0</v>
      </c>
    </row>
    <row r="1950" spans="1:14" ht="19.5" thickBot="1" x14ac:dyDescent="0.35">
      <c r="A1950" s="76" t="s">
        <v>83</v>
      </c>
      <c r="B1950" s="77" t="s">
        <v>59</v>
      </c>
      <c r="C1950" s="78">
        <v>12</v>
      </c>
      <c r="D1950" s="44"/>
      <c r="E1950" s="44"/>
      <c r="F1950" s="30">
        <f t="shared" si="146"/>
        <v>0</v>
      </c>
      <c r="G1950" s="11"/>
      <c r="H1950" s="11"/>
      <c r="I1950" s="11"/>
      <c r="J1950" s="12">
        <f t="shared" si="147"/>
        <v>0</v>
      </c>
      <c r="K1950" s="31">
        <f t="shared" si="148"/>
        <v>1092.2</v>
      </c>
      <c r="L1950" s="37">
        <f t="shared" si="145"/>
        <v>0</v>
      </c>
      <c r="M1950" s="37"/>
      <c r="N1950" s="37">
        <f t="shared" si="149"/>
        <v>0</v>
      </c>
    </row>
    <row r="1951" spans="1:14" ht="19.5" thickBot="1" x14ac:dyDescent="0.35">
      <c r="A1951" s="76" t="s">
        <v>84</v>
      </c>
      <c r="B1951" s="77" t="s">
        <v>85</v>
      </c>
      <c r="C1951" s="78">
        <v>4</v>
      </c>
      <c r="D1951" s="44"/>
      <c r="E1951" s="44"/>
      <c r="F1951" s="30">
        <f t="shared" si="146"/>
        <v>0</v>
      </c>
      <c r="G1951" s="11"/>
      <c r="H1951" s="11"/>
      <c r="I1951" s="11"/>
      <c r="J1951" s="12">
        <f t="shared" si="147"/>
        <v>0</v>
      </c>
      <c r="K1951" s="31">
        <f t="shared" si="148"/>
        <v>2670.53</v>
      </c>
      <c r="L1951" s="37">
        <f t="shared" si="145"/>
        <v>0</v>
      </c>
      <c r="M1951" s="37"/>
      <c r="N1951" s="37">
        <f t="shared" si="149"/>
        <v>0</v>
      </c>
    </row>
    <row r="1952" spans="1:14" ht="19.5" thickBot="1" x14ac:dyDescent="0.35">
      <c r="A1952" s="86" t="s">
        <v>86</v>
      </c>
      <c r="B1952" s="87" t="s">
        <v>87</v>
      </c>
      <c r="C1952" s="88">
        <v>48</v>
      </c>
      <c r="D1952" s="44"/>
      <c r="E1952" s="44"/>
      <c r="F1952" s="30">
        <f t="shared" si="146"/>
        <v>0</v>
      </c>
      <c r="G1952" s="11"/>
      <c r="H1952" s="11"/>
      <c r="I1952" s="11"/>
      <c r="J1952" s="12">
        <f t="shared" si="147"/>
        <v>0</v>
      </c>
      <c r="K1952" s="31">
        <f t="shared" si="148"/>
        <v>46.8</v>
      </c>
      <c r="L1952" s="37">
        <f t="shared" si="145"/>
        <v>0</v>
      </c>
      <c r="M1952" s="37"/>
      <c r="N1952" s="37">
        <f t="shared" si="149"/>
        <v>0</v>
      </c>
    </row>
    <row r="1953" spans="1:14" ht="19.5" thickBot="1" x14ac:dyDescent="0.35">
      <c r="A1953" s="86" t="s">
        <v>88</v>
      </c>
      <c r="B1953" s="87" t="s">
        <v>87</v>
      </c>
      <c r="C1953" s="88">
        <v>48</v>
      </c>
      <c r="D1953" s="44"/>
      <c r="E1953" s="44"/>
      <c r="F1953" s="30">
        <f t="shared" si="146"/>
        <v>0</v>
      </c>
      <c r="G1953" s="11"/>
      <c r="H1953" s="11"/>
      <c r="I1953" s="11"/>
      <c r="J1953" s="12">
        <f t="shared" si="147"/>
        <v>0</v>
      </c>
      <c r="K1953" s="31">
        <f t="shared" si="148"/>
        <v>46.8</v>
      </c>
      <c r="L1953" s="37">
        <f t="shared" si="145"/>
        <v>0</v>
      </c>
      <c r="M1953" s="37"/>
      <c r="N1953" s="37">
        <f t="shared" si="149"/>
        <v>0</v>
      </c>
    </row>
    <row r="1954" spans="1:14" x14ac:dyDescent="0.3">
      <c r="A1954" s="96" t="s">
        <v>89</v>
      </c>
      <c r="B1954" s="97">
        <v>25</v>
      </c>
      <c r="C1954" s="97">
        <v>25</v>
      </c>
      <c r="D1954" s="44"/>
      <c r="E1954" s="44"/>
      <c r="F1954" s="30">
        <f t="shared" si="146"/>
        <v>0</v>
      </c>
      <c r="G1954" s="11"/>
      <c r="H1954" s="11"/>
      <c r="I1954" s="11"/>
      <c r="J1954" s="12">
        <f t="shared" si="147"/>
        <v>0</v>
      </c>
      <c r="K1954" s="31">
        <f t="shared" si="148"/>
        <v>111.25</v>
      </c>
      <c r="L1954" s="37">
        <f t="shared" si="145"/>
        <v>0</v>
      </c>
      <c r="M1954" s="37"/>
      <c r="N1954" s="37">
        <f t="shared" si="149"/>
        <v>0</v>
      </c>
    </row>
    <row r="1955" spans="1:14" x14ac:dyDescent="0.3">
      <c r="A1955" s="105" t="s">
        <v>90</v>
      </c>
      <c r="B1955" s="106">
        <v>10</v>
      </c>
      <c r="C1955" s="106">
        <v>10</v>
      </c>
      <c r="D1955" s="44"/>
      <c r="E1955" s="44"/>
      <c r="F1955" s="30">
        <f t="shared" si="146"/>
        <v>0</v>
      </c>
      <c r="G1955" s="11"/>
      <c r="H1955" s="11"/>
      <c r="I1955" s="11"/>
      <c r="J1955" s="12">
        <f t="shared" si="147"/>
        <v>0</v>
      </c>
      <c r="K1955" s="31">
        <f t="shared" si="148"/>
        <v>1760</v>
      </c>
      <c r="L1955" s="37">
        <f t="shared" si="145"/>
        <v>0</v>
      </c>
      <c r="M1955" s="37"/>
      <c r="N1955" s="37">
        <f t="shared" si="149"/>
        <v>0</v>
      </c>
    </row>
    <row r="1956" spans="1:14" x14ac:dyDescent="0.3">
      <c r="A1956" s="105" t="s">
        <v>91</v>
      </c>
      <c r="B1956" s="106">
        <v>8</v>
      </c>
      <c r="C1956" s="106">
        <v>8</v>
      </c>
      <c r="D1956" s="44"/>
      <c r="E1956" s="44"/>
      <c r="F1956" s="30">
        <f t="shared" si="146"/>
        <v>0</v>
      </c>
      <c r="G1956" s="11"/>
      <c r="H1956" s="11"/>
      <c r="I1956" s="11"/>
      <c r="J1956" s="12">
        <f t="shared" si="147"/>
        <v>0</v>
      </c>
      <c r="K1956" s="31">
        <f t="shared" si="148"/>
        <v>2365</v>
      </c>
      <c r="L1956" s="37">
        <f t="shared" si="145"/>
        <v>0</v>
      </c>
      <c r="M1956" s="37"/>
      <c r="N1956" s="37">
        <f t="shared" si="149"/>
        <v>0</v>
      </c>
    </row>
    <row r="1957" spans="1:14" x14ac:dyDescent="0.3">
      <c r="A1957" s="105" t="s">
        <v>92</v>
      </c>
      <c r="B1957" s="106">
        <v>8</v>
      </c>
      <c r="C1957" s="106">
        <v>8</v>
      </c>
      <c r="D1957" s="44"/>
      <c r="E1957" s="44"/>
      <c r="F1957" s="30">
        <f t="shared" si="146"/>
        <v>0</v>
      </c>
      <c r="G1957" s="11"/>
      <c r="H1957" s="11"/>
      <c r="I1957" s="11"/>
      <c r="J1957" s="12">
        <f t="shared" si="147"/>
        <v>0</v>
      </c>
      <c r="K1957" s="31">
        <f t="shared" si="148"/>
        <v>2065</v>
      </c>
      <c r="L1957" s="37">
        <f t="shared" si="145"/>
        <v>0</v>
      </c>
      <c r="M1957" s="37"/>
      <c r="N1957" s="37">
        <f t="shared" si="149"/>
        <v>0</v>
      </c>
    </row>
    <row r="1958" spans="1:14" x14ac:dyDescent="0.3">
      <c r="A1958" s="105" t="s">
        <v>93</v>
      </c>
      <c r="B1958" s="106">
        <v>15</v>
      </c>
      <c r="C1958" s="106">
        <v>15</v>
      </c>
      <c r="D1958" s="44"/>
      <c r="E1958" s="44"/>
      <c r="F1958" s="30">
        <f t="shared" si="146"/>
        <v>0</v>
      </c>
      <c r="G1958" s="11"/>
      <c r="H1958" s="11"/>
      <c r="I1958" s="11"/>
      <c r="J1958" s="12">
        <f t="shared" si="147"/>
        <v>0</v>
      </c>
      <c r="K1958" s="31">
        <f t="shared" si="148"/>
        <v>990</v>
      </c>
      <c r="L1958" s="37">
        <f t="shared" si="145"/>
        <v>0</v>
      </c>
      <c r="M1958" s="37"/>
      <c r="N1958" s="37">
        <f t="shared" si="149"/>
        <v>0</v>
      </c>
    </row>
    <row r="1959" spans="1:14" x14ac:dyDescent="0.3">
      <c r="A1959" s="105" t="s">
        <v>94</v>
      </c>
      <c r="B1959" s="106">
        <v>15</v>
      </c>
      <c r="C1959" s="106">
        <v>15</v>
      </c>
      <c r="D1959" s="44"/>
      <c r="E1959" s="44"/>
      <c r="F1959" s="30">
        <f t="shared" si="146"/>
        <v>0</v>
      </c>
      <c r="G1959" s="11"/>
      <c r="H1959" s="11"/>
      <c r="I1959" s="11"/>
      <c r="J1959" s="12">
        <f t="shared" si="147"/>
        <v>0</v>
      </c>
      <c r="K1959" s="31">
        <f t="shared" si="148"/>
        <v>1025</v>
      </c>
      <c r="L1959" s="37">
        <f t="shared" si="145"/>
        <v>0</v>
      </c>
      <c r="M1959" s="37"/>
      <c r="N1959" s="37">
        <f t="shared" si="149"/>
        <v>0</v>
      </c>
    </row>
    <row r="1960" spans="1:14" x14ac:dyDescent="0.3">
      <c r="A1960" s="105" t="s">
        <v>95</v>
      </c>
      <c r="B1960" s="106">
        <v>10</v>
      </c>
      <c r="C1960" s="106">
        <v>10</v>
      </c>
      <c r="D1960" s="44"/>
      <c r="E1960" s="44"/>
      <c r="F1960" s="30">
        <f t="shared" si="146"/>
        <v>0</v>
      </c>
      <c r="G1960" s="11"/>
      <c r="H1960" s="11"/>
      <c r="I1960" s="11"/>
      <c r="J1960" s="12">
        <f t="shared" si="147"/>
        <v>0</v>
      </c>
      <c r="K1960" s="31">
        <f t="shared" si="148"/>
        <v>1620</v>
      </c>
      <c r="L1960" s="37">
        <f t="shared" si="145"/>
        <v>0</v>
      </c>
      <c r="M1960" s="37"/>
      <c r="N1960" s="37">
        <f t="shared" si="149"/>
        <v>0</v>
      </c>
    </row>
    <row r="1961" spans="1:14" x14ac:dyDescent="0.3">
      <c r="A1961" s="105" t="s">
        <v>96</v>
      </c>
      <c r="B1961" s="106">
        <v>8</v>
      </c>
      <c r="C1961" s="106">
        <v>8</v>
      </c>
      <c r="D1961" s="44"/>
      <c r="E1961" s="44"/>
      <c r="F1961" s="30">
        <f t="shared" si="146"/>
        <v>0</v>
      </c>
      <c r="G1961" s="11"/>
      <c r="H1961" s="11"/>
      <c r="I1961" s="11"/>
      <c r="J1961" s="12">
        <f t="shared" si="147"/>
        <v>0</v>
      </c>
      <c r="K1961" s="31">
        <f t="shared" si="148"/>
        <v>2130</v>
      </c>
      <c r="L1961" s="37">
        <f t="shared" si="145"/>
        <v>0</v>
      </c>
      <c r="M1961" s="37"/>
      <c r="N1961" s="37">
        <f t="shared" si="149"/>
        <v>0</v>
      </c>
    </row>
    <row r="1962" spans="1:14" x14ac:dyDescent="0.3">
      <c r="A1962" s="105" t="s">
        <v>97</v>
      </c>
      <c r="B1962" s="106">
        <v>15</v>
      </c>
      <c r="C1962" s="106">
        <v>15</v>
      </c>
      <c r="D1962" s="44"/>
      <c r="E1962" s="44"/>
      <c r="F1962" s="30">
        <f t="shared" si="146"/>
        <v>0</v>
      </c>
      <c r="G1962" s="11"/>
      <c r="H1962" s="11"/>
      <c r="I1962" s="11"/>
      <c r="J1962" s="12">
        <f t="shared" si="147"/>
        <v>0</v>
      </c>
      <c r="K1962" s="31">
        <f t="shared" si="148"/>
        <v>880</v>
      </c>
      <c r="L1962" s="37">
        <f t="shared" si="145"/>
        <v>0</v>
      </c>
      <c r="M1962" s="37"/>
      <c r="N1962" s="37">
        <f t="shared" si="149"/>
        <v>0</v>
      </c>
    </row>
    <row r="1963" spans="1:14" x14ac:dyDescent="0.3">
      <c r="A1963" s="105" t="s">
        <v>98</v>
      </c>
      <c r="B1963" s="106">
        <v>15</v>
      </c>
      <c r="C1963" s="106">
        <v>15</v>
      </c>
      <c r="D1963" s="44"/>
      <c r="E1963" s="44"/>
      <c r="F1963" s="30">
        <f t="shared" si="146"/>
        <v>0</v>
      </c>
      <c r="G1963" s="11"/>
      <c r="H1963" s="11"/>
      <c r="I1963" s="11"/>
      <c r="J1963" s="12">
        <f t="shared" si="147"/>
        <v>0</v>
      </c>
      <c r="K1963" s="31">
        <f t="shared" si="148"/>
        <v>915</v>
      </c>
      <c r="L1963" s="37">
        <f t="shared" si="145"/>
        <v>0</v>
      </c>
      <c r="M1963" s="37"/>
      <c r="N1963" s="37">
        <f t="shared" si="149"/>
        <v>0</v>
      </c>
    </row>
    <row r="1964" spans="1:14" x14ac:dyDescent="0.3">
      <c r="A1964" s="105" t="s">
        <v>99</v>
      </c>
      <c r="B1964" s="106">
        <v>3</v>
      </c>
      <c r="C1964" s="106">
        <v>3</v>
      </c>
      <c r="D1964" s="44"/>
      <c r="E1964" s="44"/>
      <c r="F1964" s="30">
        <f t="shared" si="146"/>
        <v>0</v>
      </c>
      <c r="G1964" s="11"/>
      <c r="H1964" s="11"/>
      <c r="I1964" s="11"/>
      <c r="J1964" s="12">
        <f t="shared" si="147"/>
        <v>0</v>
      </c>
      <c r="K1964" s="31">
        <f t="shared" si="148"/>
        <v>1970</v>
      </c>
      <c r="L1964" s="37">
        <f t="shared" si="145"/>
        <v>0</v>
      </c>
      <c r="M1964" s="37"/>
      <c r="N1964" s="37">
        <f t="shared" si="149"/>
        <v>0</v>
      </c>
    </row>
    <row r="1965" spans="1:14" x14ac:dyDescent="0.3">
      <c r="A1965" s="105" t="s">
        <v>100</v>
      </c>
      <c r="B1965" s="106">
        <v>3</v>
      </c>
      <c r="C1965" s="106">
        <v>3</v>
      </c>
      <c r="D1965" s="44"/>
      <c r="E1965" s="44"/>
      <c r="F1965" s="30">
        <f t="shared" si="146"/>
        <v>0</v>
      </c>
      <c r="G1965" s="11"/>
      <c r="H1965" s="11"/>
      <c r="I1965" s="11"/>
      <c r="J1965" s="12">
        <f t="shared" si="147"/>
        <v>0</v>
      </c>
      <c r="K1965" s="31">
        <f t="shared" si="148"/>
        <v>2035</v>
      </c>
      <c r="L1965" s="37">
        <f t="shared" si="145"/>
        <v>0</v>
      </c>
      <c r="M1965" s="37"/>
      <c r="N1965" s="37">
        <f t="shared" si="149"/>
        <v>0</v>
      </c>
    </row>
    <row r="1966" spans="1:14" x14ac:dyDescent="0.3">
      <c r="A1966" s="105" t="s">
        <v>101</v>
      </c>
      <c r="B1966" s="106">
        <v>8</v>
      </c>
      <c r="C1966" s="106">
        <v>8</v>
      </c>
      <c r="D1966" s="44"/>
      <c r="E1966" s="44"/>
      <c r="F1966" s="30">
        <f t="shared" si="146"/>
        <v>0</v>
      </c>
      <c r="G1966" s="11"/>
      <c r="H1966" s="11"/>
      <c r="I1966" s="11"/>
      <c r="J1966" s="12">
        <f t="shared" si="147"/>
        <v>0</v>
      </c>
      <c r="K1966" s="31">
        <f t="shared" si="148"/>
        <v>2120</v>
      </c>
      <c r="L1966" s="37">
        <f t="shared" si="145"/>
        <v>0</v>
      </c>
      <c r="M1966" s="37"/>
      <c r="N1966" s="37">
        <f t="shared" si="149"/>
        <v>0</v>
      </c>
    </row>
    <row r="1967" spans="1:14" x14ac:dyDescent="0.3">
      <c r="A1967" s="105" t="s">
        <v>102</v>
      </c>
      <c r="B1967" s="106">
        <v>10</v>
      </c>
      <c r="C1967" s="106">
        <v>10</v>
      </c>
      <c r="D1967" s="44"/>
      <c r="E1967" s="44"/>
      <c r="F1967" s="30">
        <f t="shared" si="146"/>
        <v>0</v>
      </c>
      <c r="G1967" s="11"/>
      <c r="H1967" s="11"/>
      <c r="I1967" s="11"/>
      <c r="J1967" s="12">
        <f t="shared" si="147"/>
        <v>0</v>
      </c>
      <c r="K1967" s="31">
        <f t="shared" si="148"/>
        <v>1980</v>
      </c>
      <c r="L1967" s="37">
        <f t="shared" si="145"/>
        <v>0</v>
      </c>
      <c r="M1967" s="37"/>
      <c r="N1967" s="37">
        <f t="shared" si="149"/>
        <v>0</v>
      </c>
    </row>
    <row r="1968" spans="1:14" x14ac:dyDescent="0.3">
      <c r="A1968" s="105" t="s">
        <v>103</v>
      </c>
      <c r="B1968" s="106">
        <v>12</v>
      </c>
      <c r="C1968" s="106">
        <v>12</v>
      </c>
      <c r="D1968" s="44"/>
      <c r="E1968" s="44"/>
      <c r="F1968" s="30">
        <f t="shared" si="146"/>
        <v>0</v>
      </c>
      <c r="G1968" s="11"/>
      <c r="H1968" s="11"/>
      <c r="I1968" s="11"/>
      <c r="J1968" s="12">
        <f t="shared" si="147"/>
        <v>0</v>
      </c>
      <c r="K1968" s="31">
        <f t="shared" si="148"/>
        <v>875</v>
      </c>
      <c r="L1968" s="37">
        <f t="shared" si="145"/>
        <v>0</v>
      </c>
      <c r="M1968" s="37"/>
      <c r="N1968" s="37">
        <f t="shared" si="149"/>
        <v>0</v>
      </c>
    </row>
    <row r="1969" spans="1:14" ht="19.5" thickBot="1" x14ac:dyDescent="0.35">
      <c r="A1969" s="105" t="s">
        <v>104</v>
      </c>
      <c r="B1969" s="106">
        <v>3</v>
      </c>
      <c r="C1969" s="106">
        <v>3</v>
      </c>
      <c r="D1969" s="44"/>
      <c r="E1969" s="44"/>
      <c r="F1969" s="30">
        <f t="shared" si="146"/>
        <v>0</v>
      </c>
      <c r="G1969" s="11"/>
      <c r="H1969" s="11"/>
      <c r="I1969" s="11"/>
      <c r="J1969" s="12">
        <f t="shared" si="147"/>
        <v>0</v>
      </c>
      <c r="K1969" s="31">
        <f t="shared" si="148"/>
        <v>2145</v>
      </c>
      <c r="L1969" s="37">
        <f t="shared" si="145"/>
        <v>0</v>
      </c>
      <c r="M1969" s="37"/>
      <c r="N1969" s="37">
        <f t="shared" si="149"/>
        <v>0</v>
      </c>
    </row>
    <row r="1970" spans="1:14" ht="19.5" thickBot="1" x14ac:dyDescent="0.35">
      <c r="A1970" s="56" t="s">
        <v>105</v>
      </c>
      <c r="B1970" s="57" t="s">
        <v>74</v>
      </c>
      <c r="C1970" s="58">
        <v>150</v>
      </c>
      <c r="D1970" s="44"/>
      <c r="E1970" s="44"/>
      <c r="F1970" s="30">
        <f t="shared" si="146"/>
        <v>0</v>
      </c>
      <c r="G1970" s="11"/>
      <c r="H1970" s="11"/>
      <c r="I1970" s="11"/>
      <c r="J1970" s="12">
        <f t="shared" si="147"/>
        <v>0</v>
      </c>
      <c r="K1970" s="31">
        <f t="shared" si="148"/>
        <v>21.06</v>
      </c>
      <c r="L1970" s="37">
        <f t="shared" si="145"/>
        <v>0</v>
      </c>
      <c r="M1970" s="37"/>
      <c r="N1970" s="37">
        <f t="shared" si="149"/>
        <v>0</v>
      </c>
    </row>
    <row r="1971" spans="1:14" x14ac:dyDescent="0.3">
      <c r="A1971" s="107"/>
      <c r="B1971" s="108"/>
      <c r="C1971" s="108"/>
      <c r="D1971" s="11"/>
      <c r="E1971" s="11"/>
      <c r="F1971" s="30" t="e">
        <f t="shared" si="146"/>
        <v>#DIV/0!</v>
      </c>
      <c r="G1971" s="11"/>
      <c r="H1971" s="11"/>
      <c r="I1971" s="11"/>
      <c r="J1971" s="12">
        <f t="shared" si="147"/>
        <v>0</v>
      </c>
      <c r="K1971" s="31">
        <f t="shared" si="148"/>
        <v>116.5</v>
      </c>
      <c r="L1971" s="37">
        <f t="shared" si="145"/>
        <v>0</v>
      </c>
      <c r="M1971" s="37"/>
      <c r="N1971" s="37">
        <f t="shared" si="149"/>
        <v>0</v>
      </c>
    </row>
    <row r="1972" spans="1:14" x14ac:dyDescent="0.3">
      <c r="A1972" s="107"/>
      <c r="B1972" s="108"/>
      <c r="C1972" s="108"/>
      <c r="D1972" s="11"/>
      <c r="E1972" s="11"/>
      <c r="F1972" s="30" t="e">
        <f t="shared" si="146"/>
        <v>#DIV/0!</v>
      </c>
      <c r="G1972" s="11"/>
      <c r="H1972" s="11"/>
      <c r="I1972" s="11"/>
      <c r="J1972" s="12">
        <f t="shared" si="147"/>
        <v>0</v>
      </c>
      <c r="K1972" s="31">
        <f t="shared" si="148"/>
        <v>0</v>
      </c>
      <c r="L1972" s="37">
        <f t="shared" si="145"/>
        <v>0</v>
      </c>
      <c r="M1972" s="37"/>
      <c r="N1972" s="37">
        <f t="shared" si="149"/>
        <v>0</v>
      </c>
    </row>
    <row r="1973" spans="1:14" x14ac:dyDescent="0.3">
      <c r="A1973" s="107"/>
      <c r="B1973" s="108"/>
      <c r="C1973" s="108"/>
      <c r="D1973" s="11"/>
      <c r="E1973" s="11"/>
      <c r="F1973" s="30" t="e">
        <f t="shared" si="146"/>
        <v>#DIV/0!</v>
      </c>
      <c r="G1973" s="11"/>
      <c r="H1973" s="11"/>
      <c r="I1973" s="11"/>
      <c r="J1973" s="12">
        <f t="shared" si="147"/>
        <v>0</v>
      </c>
      <c r="K1973" s="31">
        <f t="shared" si="148"/>
        <v>23</v>
      </c>
      <c r="L1973" s="37">
        <f t="shared" si="145"/>
        <v>0</v>
      </c>
      <c r="M1973" s="37"/>
      <c r="N1973" s="37">
        <f t="shared" si="149"/>
        <v>0</v>
      </c>
    </row>
    <row r="1974" spans="1:14" x14ac:dyDescent="0.3">
      <c r="A1974" s="107"/>
      <c r="B1974" s="108"/>
      <c r="C1974" s="108"/>
      <c r="D1974" s="11"/>
      <c r="E1974" s="11"/>
      <c r="F1974" s="30" t="e">
        <f t="shared" si="146"/>
        <v>#DIV/0!</v>
      </c>
      <c r="G1974" s="11"/>
      <c r="H1974" s="11"/>
      <c r="I1974" s="11"/>
      <c r="J1974" s="12">
        <f t="shared" si="147"/>
        <v>0</v>
      </c>
      <c r="K1974" s="31">
        <f t="shared" si="148"/>
        <v>0</v>
      </c>
      <c r="L1974" s="37">
        <f t="shared" si="145"/>
        <v>0</v>
      </c>
      <c r="M1974" s="37"/>
      <c r="N1974" s="37">
        <f t="shared" si="149"/>
        <v>0</v>
      </c>
    </row>
    <row r="1975" spans="1:14" x14ac:dyDescent="0.3">
      <c r="A1975" s="11"/>
      <c r="B1975" s="10"/>
      <c r="C1975" s="10"/>
      <c r="D1975" s="11"/>
      <c r="E1975" s="11"/>
      <c r="F1975" s="30" t="e">
        <f t="shared" si="146"/>
        <v>#DIV/0!</v>
      </c>
      <c r="G1975" s="11"/>
      <c r="H1975" s="11"/>
      <c r="I1975" s="11"/>
      <c r="J1975" s="12">
        <f t="shared" si="147"/>
        <v>0</v>
      </c>
      <c r="K1975" s="31">
        <f t="shared" si="148"/>
        <v>0</v>
      </c>
      <c r="L1975" s="37">
        <f t="shared" si="145"/>
        <v>0</v>
      </c>
      <c r="M1975" s="37"/>
      <c r="N1975" s="37">
        <f t="shared" si="149"/>
        <v>0</v>
      </c>
    </row>
    <row r="1976" spans="1:14" x14ac:dyDescent="0.3">
      <c r="A1976" s="11"/>
      <c r="B1976" s="10"/>
      <c r="C1976" s="10"/>
      <c r="D1976" s="11"/>
      <c r="E1976" s="11"/>
      <c r="F1976" s="30" t="e">
        <f t="shared" si="146"/>
        <v>#DIV/0!</v>
      </c>
      <c r="G1976" s="11"/>
      <c r="H1976" s="11"/>
      <c r="I1976" s="11"/>
      <c r="J1976" s="12">
        <f t="shared" si="147"/>
        <v>0</v>
      </c>
      <c r="K1976" s="31">
        <f t="shared" si="148"/>
        <v>0</v>
      </c>
      <c r="L1976" s="37">
        <f t="shared" si="145"/>
        <v>0</v>
      </c>
      <c r="M1976" s="37"/>
      <c r="N1976" s="37">
        <f t="shared" si="149"/>
        <v>0</v>
      </c>
    </row>
    <row r="1977" spans="1:14" x14ac:dyDescent="0.3">
      <c r="A1977" s="11"/>
      <c r="B1977" s="10"/>
      <c r="C1977" s="10"/>
      <c r="D1977" s="11"/>
      <c r="E1977" s="11"/>
      <c r="F1977" s="30" t="e">
        <f t="shared" si="146"/>
        <v>#DIV/0!</v>
      </c>
      <c r="G1977" s="11"/>
      <c r="H1977" s="11"/>
      <c r="I1977" s="11"/>
      <c r="J1977" s="12">
        <f t="shared" si="147"/>
        <v>0</v>
      </c>
      <c r="K1977" s="31">
        <f t="shared" si="148"/>
        <v>0</v>
      </c>
      <c r="L1977" s="37">
        <f t="shared" si="145"/>
        <v>0</v>
      </c>
      <c r="M1977" s="37"/>
      <c r="N1977" s="37">
        <f t="shared" si="149"/>
        <v>0</v>
      </c>
    </row>
    <row r="1978" spans="1:14" x14ac:dyDescent="0.3">
      <c r="A1978" s="11" t="s">
        <v>33</v>
      </c>
      <c r="B1978" s="11"/>
      <c r="C1978" s="13"/>
      <c r="D1978" s="111">
        <f t="shared" ref="D1978:J1978" si="150">SUM(D1916:D1977)</f>
        <v>0</v>
      </c>
      <c r="E1978" s="111">
        <f t="shared" si="150"/>
        <v>0</v>
      </c>
      <c r="F1978" s="111" t="e">
        <f t="shared" si="150"/>
        <v>#DIV/0!</v>
      </c>
      <c r="G1978" s="111">
        <f t="shared" si="150"/>
        <v>0</v>
      </c>
      <c r="H1978" s="111">
        <f t="shared" si="150"/>
        <v>0</v>
      </c>
      <c r="I1978" s="111">
        <f t="shared" si="150"/>
        <v>0</v>
      </c>
      <c r="J1978" s="12">
        <f t="shared" si="150"/>
        <v>0</v>
      </c>
      <c r="K1978" s="111"/>
      <c r="L1978" s="111">
        <f>SUM(L1916:L1977)</f>
        <v>0</v>
      </c>
      <c r="M1978" s="111">
        <f>SUM(M1916:M1977)</f>
        <v>0</v>
      </c>
      <c r="N1978" s="111">
        <f>SUM(N1916:N1977)</f>
        <v>0</v>
      </c>
    </row>
    <row r="1979" spans="1:14" x14ac:dyDescent="0.3">
      <c r="A1979" s="113"/>
      <c r="B1979" s="114"/>
      <c r="C1979" s="115"/>
      <c r="D1979" s="116"/>
      <c r="E1979" s="116"/>
      <c r="F1979" s="7" t="s">
        <v>106</v>
      </c>
      <c r="G1979" s="7" t="s">
        <v>123</v>
      </c>
      <c r="H1979" s="7" t="s">
        <v>124</v>
      </c>
      <c r="I1979" s="7" t="s">
        <v>125</v>
      </c>
      <c r="J1979" s="7" t="s">
        <v>126</v>
      </c>
      <c r="K1979" s="117"/>
      <c r="L1979" s="117"/>
      <c r="M1979" s="7" t="s">
        <v>107</v>
      </c>
      <c r="N1979" s="118"/>
    </row>
    <row r="1980" spans="1:14" ht="31.5" x14ac:dyDescent="0.5">
      <c r="A1980" s="113"/>
      <c r="B1980" s="114"/>
      <c r="C1980" s="115"/>
      <c r="D1980" s="116"/>
      <c r="E1980" s="116"/>
      <c r="F1980" s="121"/>
      <c r="G1980" s="121"/>
      <c r="H1980" s="121"/>
      <c r="I1980" s="121"/>
      <c r="J1980" s="121"/>
      <c r="K1980" s="122"/>
      <c r="L1980" s="121">
        <f>+F1980-G1980-H1980-I1980-J1980</f>
        <v>0</v>
      </c>
      <c r="M1980" s="123"/>
      <c r="N1980" s="124"/>
    </row>
    <row r="1981" spans="1:14" x14ac:dyDescent="0.3">
      <c r="A1981" s="177" t="s">
        <v>109</v>
      </c>
      <c r="B1981" s="178"/>
      <c r="C1981" s="178"/>
      <c r="D1981" s="178"/>
      <c r="E1981" s="178"/>
      <c r="F1981" s="178"/>
      <c r="G1981" s="178"/>
      <c r="H1981" s="178"/>
      <c r="I1981" s="178"/>
      <c r="J1981" s="179"/>
      <c r="K1981" s="125"/>
      <c r="L1981" s="12"/>
      <c r="M1981" s="126"/>
      <c r="N1981" s="127"/>
    </row>
    <row r="1982" spans="1:14" x14ac:dyDescent="0.3">
      <c r="A1982" s="180" t="s">
        <v>110</v>
      </c>
      <c r="B1982" s="181"/>
      <c r="C1982" s="181"/>
      <c r="D1982" s="181"/>
      <c r="E1982" s="181"/>
      <c r="F1982" s="181"/>
      <c r="G1982" s="181"/>
      <c r="H1982" s="181"/>
      <c r="I1982" s="181"/>
      <c r="J1982" s="182"/>
      <c r="K1982" s="129"/>
      <c r="L1982" s="12"/>
      <c r="M1982" s="126"/>
      <c r="N1982" s="127"/>
    </row>
    <row r="1983" spans="1:14" x14ac:dyDescent="0.3">
      <c r="A1983" s="160" t="s">
        <v>111</v>
      </c>
      <c r="B1983" s="161"/>
      <c r="C1983" s="161"/>
      <c r="D1983" s="161"/>
      <c r="E1983" s="161"/>
      <c r="F1983" s="161"/>
      <c r="G1983" s="161"/>
      <c r="H1983" s="161"/>
      <c r="I1983" s="161"/>
      <c r="J1983" s="162"/>
      <c r="K1983" s="130"/>
      <c r="L1983" s="12"/>
      <c r="M1983" s="131" t="e">
        <f>+L1983/L1978%</f>
        <v>#DIV/0!</v>
      </c>
      <c r="N1983" s="127"/>
    </row>
    <row r="1984" spans="1:14" x14ac:dyDescent="0.3">
      <c r="A1984" s="163" t="s">
        <v>112</v>
      </c>
      <c r="B1984" s="164"/>
      <c r="C1984" s="164"/>
      <c r="D1984" s="164"/>
      <c r="E1984" s="164"/>
      <c r="F1984" s="164"/>
      <c r="G1984" s="164"/>
      <c r="H1984" s="164"/>
      <c r="I1984" s="164"/>
      <c r="J1984" s="165"/>
      <c r="K1984" s="132"/>
      <c r="L1984" s="12">
        <f>+E2000</f>
        <v>0</v>
      </c>
      <c r="M1984" s="126"/>
      <c r="N1984" s="127"/>
    </row>
    <row r="1985" spans="1:14" x14ac:dyDescent="0.3">
      <c r="A1985" s="166" t="s">
        <v>113</v>
      </c>
      <c r="B1985" s="167"/>
      <c r="C1985" s="167"/>
      <c r="D1985" s="167"/>
      <c r="E1985" s="167"/>
      <c r="F1985" s="167"/>
      <c r="G1985" s="167"/>
      <c r="H1985" s="167"/>
      <c r="I1985" s="167"/>
      <c r="J1985" s="168"/>
      <c r="K1985" s="134"/>
      <c r="L1985" s="12">
        <f>+M2000</f>
        <v>0</v>
      </c>
      <c r="M1985" s="126"/>
      <c r="N1985" s="127"/>
    </row>
    <row r="1986" spans="1:14" x14ac:dyDescent="0.3">
      <c r="A1986" s="169"/>
      <c r="B1986" s="170"/>
      <c r="C1986" s="170"/>
      <c r="D1986" s="170"/>
      <c r="E1986" s="170"/>
      <c r="F1986" s="170"/>
      <c r="G1986" s="170"/>
      <c r="H1986" s="170"/>
      <c r="I1986" s="170"/>
      <c r="J1986" s="171"/>
      <c r="K1986" s="128"/>
      <c r="L1986" s="126"/>
      <c r="M1986" s="126"/>
      <c r="N1986" s="127"/>
    </row>
    <row r="1987" spans="1:14" x14ac:dyDescent="0.3">
      <c r="A1987" s="169"/>
      <c r="B1987" s="170"/>
      <c r="C1987" s="170"/>
      <c r="D1987" s="170"/>
      <c r="E1987" s="170"/>
      <c r="F1987" s="170"/>
      <c r="G1987" s="170"/>
      <c r="H1987" s="170"/>
      <c r="I1987" s="170"/>
      <c r="J1987" s="171"/>
      <c r="K1987" s="128"/>
      <c r="L1987" s="126"/>
      <c r="M1987" s="126"/>
      <c r="N1987" s="127"/>
    </row>
    <row r="1988" spans="1:14" x14ac:dyDescent="0.3">
      <c r="A1988" s="169" t="s">
        <v>114</v>
      </c>
      <c r="B1988" s="170"/>
      <c r="C1988" s="170"/>
      <c r="D1988" s="170"/>
      <c r="E1988" s="170"/>
      <c r="F1988" s="170"/>
      <c r="G1988" s="170"/>
      <c r="H1988" s="170"/>
      <c r="I1988" s="170"/>
      <c r="J1988" s="171"/>
      <c r="K1988" s="136"/>
      <c r="L1988" s="111">
        <f>+L1978-L1981-L1982-L1983-L1984+L1985-L1986-L1987</f>
        <v>0</v>
      </c>
      <c r="M1988" s="126"/>
      <c r="N1988" s="127"/>
    </row>
    <row r="1989" spans="1:14" ht="19.5" thickBot="1" x14ac:dyDescent="0.35">
      <c r="M1989" s="138">
        <f>+L1989-L1988</f>
        <v>0</v>
      </c>
    </row>
    <row r="1990" spans="1:14" ht="19.5" thickBot="1" x14ac:dyDescent="0.35">
      <c r="A1990" s="157" t="s">
        <v>115</v>
      </c>
      <c r="B1990" s="158"/>
      <c r="C1990" s="158"/>
      <c r="D1990" s="158"/>
      <c r="E1990" s="158"/>
      <c r="F1990" s="159"/>
      <c r="G1990" s="127"/>
      <c r="H1990" s="157" t="s">
        <v>116</v>
      </c>
      <c r="I1990" s="158"/>
      <c r="J1990" s="159"/>
      <c r="K1990" s="157" t="s">
        <v>117</v>
      </c>
      <c r="L1990" s="158"/>
      <c r="M1990" s="159"/>
      <c r="N1990" s="139"/>
    </row>
    <row r="1991" spans="1:14" ht="19.5" thickBot="1" x14ac:dyDescent="0.35">
      <c r="A1991" s="140" t="s">
        <v>118</v>
      </c>
      <c r="B1991" s="157" t="s">
        <v>119</v>
      </c>
      <c r="C1991" s="159"/>
      <c r="D1991" s="140" t="s">
        <v>120</v>
      </c>
      <c r="E1991" s="157" t="s">
        <v>22</v>
      </c>
      <c r="F1991" s="159"/>
      <c r="G1991" s="127"/>
      <c r="H1991" s="157" t="s">
        <v>119</v>
      </c>
      <c r="I1991" s="159"/>
      <c r="J1991" s="140" t="s">
        <v>22</v>
      </c>
      <c r="K1991" s="157" t="s">
        <v>119</v>
      </c>
      <c r="L1991" s="159"/>
      <c r="M1991" s="140" t="s">
        <v>22</v>
      </c>
      <c r="N1991" s="139"/>
    </row>
    <row r="1992" spans="1:14" ht="19.5" thickBot="1" x14ac:dyDescent="0.35">
      <c r="A1992" s="141"/>
      <c r="B1992" s="153"/>
      <c r="C1992" s="154"/>
      <c r="D1992" s="141"/>
      <c r="E1992" s="155"/>
      <c r="F1992" s="156"/>
      <c r="G1992" s="127"/>
      <c r="H1992" s="153"/>
      <c r="I1992" s="154"/>
      <c r="J1992" s="142"/>
      <c r="K1992" s="153"/>
      <c r="L1992" s="154"/>
      <c r="M1992" s="143"/>
      <c r="N1992" s="144"/>
    </row>
    <row r="1993" spans="1:14" ht="19.5" thickBot="1" x14ac:dyDescent="0.35">
      <c r="A1993" s="141"/>
      <c r="B1993" s="153"/>
      <c r="C1993" s="154"/>
      <c r="D1993" s="141"/>
      <c r="E1993" s="155"/>
      <c r="F1993" s="156"/>
      <c r="G1993" s="127"/>
      <c r="H1993" s="153"/>
      <c r="I1993" s="154"/>
      <c r="J1993" s="142"/>
      <c r="K1993" s="153"/>
      <c r="L1993" s="154"/>
      <c r="M1993" s="143"/>
      <c r="N1993" s="144"/>
    </row>
    <row r="1994" spans="1:14" ht="19.5" thickBot="1" x14ac:dyDescent="0.35">
      <c r="A1994" s="141"/>
      <c r="B1994" s="153"/>
      <c r="C1994" s="154"/>
      <c r="D1994" s="141"/>
      <c r="E1994" s="155"/>
      <c r="F1994" s="156"/>
      <c r="G1994" s="127"/>
      <c r="H1994" s="153"/>
      <c r="I1994" s="154"/>
      <c r="J1994" s="142"/>
      <c r="K1994" s="153"/>
      <c r="L1994" s="154"/>
      <c r="M1994" s="143"/>
      <c r="N1994" s="144"/>
    </row>
    <row r="1995" spans="1:14" ht="19.5" thickBot="1" x14ac:dyDescent="0.35">
      <c r="A1995" s="141"/>
      <c r="B1995" s="153"/>
      <c r="C1995" s="154"/>
      <c r="D1995" s="141"/>
      <c r="E1995" s="155"/>
      <c r="F1995" s="156"/>
      <c r="G1995" s="127"/>
      <c r="H1995" s="153"/>
      <c r="I1995" s="154"/>
      <c r="J1995" s="142"/>
      <c r="K1995" s="153"/>
      <c r="L1995" s="154"/>
      <c r="M1995" s="143"/>
      <c r="N1995" s="144"/>
    </row>
    <row r="1996" spans="1:14" ht="19.5" thickBot="1" x14ac:dyDescent="0.35">
      <c r="A1996" s="141"/>
      <c r="B1996" s="153"/>
      <c r="C1996" s="154"/>
      <c r="D1996" s="141"/>
      <c r="E1996" s="155"/>
      <c r="F1996" s="156"/>
      <c r="G1996" s="127"/>
      <c r="H1996" s="153"/>
      <c r="I1996" s="154"/>
      <c r="J1996" s="142"/>
      <c r="K1996" s="153"/>
      <c r="L1996" s="154"/>
      <c r="M1996" s="143"/>
      <c r="N1996" s="144"/>
    </row>
    <row r="1997" spans="1:14" ht="19.5" thickBot="1" x14ac:dyDescent="0.35">
      <c r="A1997" s="141"/>
      <c r="B1997" s="153"/>
      <c r="C1997" s="154"/>
      <c r="D1997" s="141"/>
      <c r="E1997" s="155"/>
      <c r="F1997" s="156"/>
      <c r="G1997" s="127"/>
      <c r="H1997" s="153"/>
      <c r="I1997" s="154"/>
      <c r="J1997" s="142"/>
      <c r="K1997" s="153"/>
      <c r="L1997" s="154"/>
      <c r="M1997" s="143"/>
      <c r="N1997" s="144"/>
    </row>
    <row r="1998" spans="1:14" ht="19.5" thickBot="1" x14ac:dyDescent="0.35">
      <c r="A1998" s="141"/>
      <c r="B1998" s="153"/>
      <c r="C1998" s="154"/>
      <c r="D1998" s="141"/>
      <c r="E1998" s="155"/>
      <c r="F1998" s="156"/>
      <c r="G1998" s="127"/>
      <c r="H1998" s="153"/>
      <c r="I1998" s="154"/>
      <c r="J1998" s="142"/>
      <c r="K1998" s="153"/>
      <c r="L1998" s="154"/>
      <c r="M1998" s="143"/>
      <c r="N1998" s="144"/>
    </row>
    <row r="1999" spans="1:14" ht="19.5" thickBot="1" x14ac:dyDescent="0.35">
      <c r="A1999" s="141"/>
      <c r="B1999" s="153"/>
      <c r="C1999" s="154"/>
      <c r="D1999" s="141"/>
      <c r="E1999" s="155"/>
      <c r="F1999" s="156"/>
      <c r="G1999" s="127"/>
      <c r="H1999" s="153"/>
      <c r="I1999" s="154"/>
      <c r="J1999" s="142"/>
      <c r="K1999" s="153"/>
      <c r="L1999" s="154"/>
      <c r="M1999" s="143"/>
      <c r="N1999" s="144"/>
    </row>
    <row r="2000" spans="1:14" ht="19.5" thickBot="1" x14ac:dyDescent="0.35">
      <c r="A2000" s="141" t="s">
        <v>121</v>
      </c>
      <c r="B2000" s="153"/>
      <c r="C2000" s="154"/>
      <c r="D2000" s="141"/>
      <c r="E2000" s="155">
        <f>SUM(E1992:F1999)</f>
        <v>0</v>
      </c>
      <c r="F2000" s="156"/>
      <c r="G2000" s="127"/>
      <c r="H2000" s="153" t="s">
        <v>121</v>
      </c>
      <c r="I2000" s="154"/>
      <c r="J2000" s="140">
        <f>SUM(J1992:J1999)</f>
        <v>0</v>
      </c>
      <c r="K2000" s="153" t="s">
        <v>121</v>
      </c>
      <c r="L2000" s="154"/>
      <c r="M2000" s="145">
        <f>SUM(M1992:M1999)</f>
        <v>0</v>
      </c>
      <c r="N2000" s="139"/>
    </row>
    <row r="2003" spans="1:14" x14ac:dyDescent="0.3">
      <c r="A2003" s="172" t="s">
        <v>0</v>
      </c>
      <c r="B2003" s="172"/>
      <c r="C2003" s="172"/>
      <c r="D2003" s="172"/>
      <c r="E2003" s="172"/>
      <c r="F2003" s="172"/>
      <c r="G2003" s="172"/>
      <c r="H2003" s="172"/>
      <c r="I2003" s="172"/>
      <c r="J2003" s="172"/>
      <c r="K2003" s="172"/>
      <c r="L2003" s="172"/>
      <c r="M2003" s="1"/>
      <c r="N2003" s="2"/>
    </row>
    <row r="2004" spans="1:14" x14ac:dyDescent="0.3">
      <c r="A2004" s="1" t="s">
        <v>1</v>
      </c>
      <c r="B2004" s="2"/>
      <c r="J2004" s="1" t="s">
        <v>3</v>
      </c>
      <c r="K2004" s="173">
        <f>+K1913</f>
        <v>0</v>
      </c>
      <c r="L2004" s="173"/>
      <c r="M2004" s="173"/>
      <c r="N2004" s="6"/>
    </row>
    <row r="2005" spans="1:14" x14ac:dyDescent="0.3">
      <c r="A2005" s="174"/>
      <c r="B2005" s="175"/>
      <c r="C2005" s="176"/>
      <c r="D2005" s="169" t="s">
        <v>6</v>
      </c>
      <c r="E2005" s="170"/>
      <c r="F2005" s="171"/>
      <c r="G2005" s="7" t="s">
        <v>7</v>
      </c>
      <c r="H2005" s="7" t="s">
        <v>7</v>
      </c>
      <c r="I2005" s="7" t="s">
        <v>8</v>
      </c>
      <c r="J2005" s="8" t="s">
        <v>9</v>
      </c>
      <c r="K2005" s="7" t="s">
        <v>10</v>
      </c>
      <c r="L2005" s="9"/>
      <c r="M2005" s="7" t="s">
        <v>11</v>
      </c>
      <c r="N2005" s="7" t="s">
        <v>12</v>
      </c>
    </row>
    <row r="2006" spans="1:14" x14ac:dyDescent="0.3">
      <c r="A2006" s="12" t="s">
        <v>16</v>
      </c>
      <c r="B2006" s="7" t="s">
        <v>17</v>
      </c>
      <c r="C2006" s="13" t="s">
        <v>18</v>
      </c>
      <c r="D2006" s="7">
        <v>1</v>
      </c>
      <c r="E2006" s="7">
        <v>2</v>
      </c>
      <c r="F2006" s="14" t="s">
        <v>19</v>
      </c>
      <c r="G2006" s="7" t="s">
        <v>20</v>
      </c>
      <c r="H2006" s="7" t="s">
        <v>20</v>
      </c>
      <c r="I2006" s="7"/>
      <c r="J2006" s="7" t="s">
        <v>20</v>
      </c>
      <c r="K2006" s="7" t="s">
        <v>21</v>
      </c>
      <c r="L2006" s="7" t="s">
        <v>22</v>
      </c>
      <c r="M2006" s="7" t="s">
        <v>23</v>
      </c>
      <c r="N2006" s="7" t="s">
        <v>22</v>
      </c>
    </row>
    <row r="2007" spans="1:14" x14ac:dyDescent="0.3">
      <c r="A2007" s="16" t="s">
        <v>35</v>
      </c>
      <c r="B2007" s="17" t="s">
        <v>36</v>
      </c>
      <c r="C2007" s="17">
        <v>72</v>
      </c>
      <c r="D2007" s="29"/>
      <c r="E2007" s="29"/>
      <c r="F2007" s="30">
        <f>+(E2007+D2007)/C2007</f>
        <v>0</v>
      </c>
      <c r="G2007" s="32"/>
      <c r="H2007" s="32"/>
      <c r="I2007" s="32"/>
      <c r="J2007" s="34">
        <f>+D2007+E2007-G2007-H2007-I2007</f>
        <v>0</v>
      </c>
      <c r="K2007" s="31">
        <f>+K1916</f>
        <v>381.13</v>
      </c>
      <c r="L2007" s="24">
        <f t="shared" ref="L2007:L2068" si="151">+J2007*K2007</f>
        <v>0</v>
      </c>
      <c r="M2007" s="24"/>
      <c r="N2007" s="24">
        <f>+K2007*I2007</f>
        <v>0</v>
      </c>
    </row>
    <row r="2008" spans="1:14" x14ac:dyDescent="0.3">
      <c r="A2008" s="16" t="s">
        <v>37</v>
      </c>
      <c r="B2008" s="17" t="s">
        <v>38</v>
      </c>
      <c r="C2008" s="17">
        <v>36</v>
      </c>
      <c r="D2008" s="29"/>
      <c r="E2008" s="29"/>
      <c r="F2008" s="30">
        <f t="shared" ref="F2008:F2068" si="152">+(E2008+D2008)/C2008</f>
        <v>0</v>
      </c>
      <c r="G2008" s="32"/>
      <c r="H2008" s="32"/>
      <c r="I2008" s="32"/>
      <c r="J2008" s="34">
        <f t="shared" ref="J2008:J2068" si="153">+D2008+E2008-G2008-H2008-I2008</f>
        <v>0</v>
      </c>
      <c r="K2008" s="31">
        <f t="shared" ref="K2008:K2068" si="154">+K1917</f>
        <v>741.2</v>
      </c>
      <c r="L2008" s="24">
        <f t="shared" si="151"/>
        <v>0</v>
      </c>
      <c r="M2008" s="24"/>
      <c r="N2008" s="24">
        <f t="shared" ref="N2008:N2068" si="155">+K2008*I2008</f>
        <v>0</v>
      </c>
    </row>
    <row r="2009" spans="1:14" x14ac:dyDescent="0.3">
      <c r="A2009" s="16" t="s">
        <v>39</v>
      </c>
      <c r="B2009" s="17" t="s">
        <v>40</v>
      </c>
      <c r="C2009" s="17">
        <v>18</v>
      </c>
      <c r="D2009" s="29"/>
      <c r="E2009" s="29"/>
      <c r="F2009" s="30">
        <f t="shared" si="152"/>
        <v>0</v>
      </c>
      <c r="G2009" s="32"/>
      <c r="H2009" s="32"/>
      <c r="I2009" s="32"/>
      <c r="J2009" s="12">
        <f t="shared" si="153"/>
        <v>0</v>
      </c>
      <c r="K2009" s="31">
        <f t="shared" si="154"/>
        <v>1263.5999999999999</v>
      </c>
      <c r="L2009" s="37">
        <f t="shared" si="151"/>
        <v>0</v>
      </c>
      <c r="M2009" s="37"/>
      <c r="N2009" s="37">
        <f t="shared" si="155"/>
        <v>0</v>
      </c>
    </row>
    <row r="2010" spans="1:14" x14ac:dyDescent="0.3">
      <c r="A2010" s="16" t="s">
        <v>41</v>
      </c>
      <c r="B2010" s="17" t="s">
        <v>42</v>
      </c>
      <c r="C2010" s="17">
        <v>10</v>
      </c>
      <c r="D2010" s="29"/>
      <c r="E2010" s="29"/>
      <c r="F2010" s="30">
        <f t="shared" si="152"/>
        <v>0</v>
      </c>
      <c r="G2010" s="32"/>
      <c r="H2010" s="32"/>
      <c r="I2010" s="32"/>
      <c r="J2010" s="34">
        <f t="shared" si="153"/>
        <v>0</v>
      </c>
      <c r="K2010" s="31">
        <f t="shared" si="154"/>
        <v>2059.1999999999998</v>
      </c>
      <c r="L2010" s="24">
        <f t="shared" si="151"/>
        <v>0</v>
      </c>
      <c r="M2010" s="24"/>
      <c r="N2010" s="24">
        <f t="shared" si="155"/>
        <v>0</v>
      </c>
    </row>
    <row r="2011" spans="1:14" x14ac:dyDescent="0.3">
      <c r="A2011" s="16" t="s">
        <v>43</v>
      </c>
      <c r="B2011" s="17" t="s">
        <v>36</v>
      </c>
      <c r="C2011" s="17">
        <v>72</v>
      </c>
      <c r="D2011" s="29"/>
      <c r="E2011" s="29"/>
      <c r="F2011" s="30">
        <f t="shared" si="152"/>
        <v>0</v>
      </c>
      <c r="G2011" s="32"/>
      <c r="H2011" s="32"/>
      <c r="I2011" s="32"/>
      <c r="J2011" s="34">
        <f t="shared" si="153"/>
        <v>0</v>
      </c>
      <c r="K2011" s="31">
        <f t="shared" si="154"/>
        <v>409.5</v>
      </c>
      <c r="L2011" s="24">
        <f t="shared" si="151"/>
        <v>0</v>
      </c>
      <c r="M2011" s="24"/>
      <c r="N2011" s="24">
        <f t="shared" si="155"/>
        <v>0</v>
      </c>
    </row>
    <row r="2012" spans="1:14" x14ac:dyDescent="0.3">
      <c r="A2012" s="16" t="s">
        <v>44</v>
      </c>
      <c r="B2012" s="17" t="s">
        <v>38</v>
      </c>
      <c r="C2012" s="17">
        <v>36</v>
      </c>
      <c r="D2012" s="29"/>
      <c r="E2012" s="29"/>
      <c r="F2012" s="30">
        <f t="shared" si="152"/>
        <v>0</v>
      </c>
      <c r="G2012" s="32"/>
      <c r="H2012" s="32"/>
      <c r="I2012" s="32"/>
      <c r="J2012" s="34">
        <f t="shared" si="153"/>
        <v>0</v>
      </c>
      <c r="K2012" s="31">
        <f t="shared" si="154"/>
        <v>803.79</v>
      </c>
      <c r="L2012" s="24">
        <f t="shared" si="151"/>
        <v>0</v>
      </c>
      <c r="M2012" s="24"/>
      <c r="N2012" s="24">
        <f t="shared" si="155"/>
        <v>0</v>
      </c>
    </row>
    <row r="2013" spans="1:14" x14ac:dyDescent="0.3">
      <c r="A2013" s="16" t="s">
        <v>45</v>
      </c>
      <c r="B2013" s="17" t="s">
        <v>36</v>
      </c>
      <c r="C2013" s="17">
        <v>72</v>
      </c>
      <c r="D2013" s="29"/>
      <c r="E2013" s="29"/>
      <c r="F2013" s="30">
        <f t="shared" si="152"/>
        <v>0</v>
      </c>
      <c r="G2013" s="32"/>
      <c r="H2013" s="32"/>
      <c r="I2013" s="32"/>
      <c r="J2013" s="34">
        <f t="shared" si="153"/>
        <v>0</v>
      </c>
      <c r="K2013" s="31">
        <f t="shared" si="154"/>
        <v>409.5</v>
      </c>
      <c r="L2013" s="24">
        <f t="shared" si="151"/>
        <v>0</v>
      </c>
      <c r="M2013" s="24"/>
      <c r="N2013" s="24">
        <f t="shared" si="155"/>
        <v>0</v>
      </c>
    </row>
    <row r="2014" spans="1:14" x14ac:dyDescent="0.3">
      <c r="A2014" s="16" t="s">
        <v>46</v>
      </c>
      <c r="B2014" s="17" t="s">
        <v>38</v>
      </c>
      <c r="C2014" s="17">
        <v>36</v>
      </c>
      <c r="D2014" s="29"/>
      <c r="E2014" s="29"/>
      <c r="F2014" s="30">
        <f t="shared" si="152"/>
        <v>0</v>
      </c>
      <c r="G2014" s="32"/>
      <c r="H2014" s="32"/>
      <c r="I2014" s="32"/>
      <c r="J2014" s="34">
        <f t="shared" si="153"/>
        <v>0</v>
      </c>
      <c r="K2014" s="31">
        <f t="shared" si="154"/>
        <v>803.79</v>
      </c>
      <c r="L2014" s="24">
        <f t="shared" si="151"/>
        <v>0</v>
      </c>
      <c r="M2014" s="24"/>
      <c r="N2014" s="24">
        <f t="shared" si="155"/>
        <v>0</v>
      </c>
    </row>
    <row r="2015" spans="1:14" x14ac:dyDescent="0.3">
      <c r="A2015" s="16" t="s">
        <v>47</v>
      </c>
      <c r="B2015" s="17" t="s">
        <v>48</v>
      </c>
      <c r="C2015" s="17">
        <v>8</v>
      </c>
      <c r="D2015" s="29"/>
      <c r="E2015" s="29"/>
      <c r="F2015" s="30">
        <f t="shared" si="152"/>
        <v>0</v>
      </c>
      <c r="G2015" s="32"/>
      <c r="H2015" s="32"/>
      <c r="I2015" s="32"/>
      <c r="J2015" s="34">
        <f t="shared" si="153"/>
        <v>0</v>
      </c>
      <c r="K2015" s="31">
        <f t="shared" si="154"/>
        <v>2767.05</v>
      </c>
      <c r="L2015" s="24">
        <f t="shared" si="151"/>
        <v>0</v>
      </c>
      <c r="M2015" s="24"/>
      <c r="N2015" s="24">
        <f t="shared" si="155"/>
        <v>0</v>
      </c>
    </row>
    <row r="2016" spans="1:14" x14ac:dyDescent="0.3">
      <c r="A2016" s="35" t="s">
        <v>49</v>
      </c>
      <c r="B2016" s="17" t="s">
        <v>50</v>
      </c>
      <c r="C2016" s="38">
        <v>72</v>
      </c>
      <c r="D2016" s="29"/>
      <c r="E2016" s="29"/>
      <c r="F2016" s="30">
        <f t="shared" si="152"/>
        <v>0</v>
      </c>
      <c r="G2016" s="32"/>
      <c r="H2016" s="32"/>
      <c r="I2016" s="32"/>
      <c r="J2016" s="12">
        <f t="shared" si="153"/>
        <v>0</v>
      </c>
      <c r="K2016" s="31">
        <f t="shared" si="154"/>
        <v>444.6</v>
      </c>
      <c r="L2016" s="37">
        <f t="shared" si="151"/>
        <v>0</v>
      </c>
      <c r="M2016" s="37"/>
      <c r="N2016" s="37">
        <f t="shared" si="155"/>
        <v>0</v>
      </c>
    </row>
    <row r="2017" spans="1:14" x14ac:dyDescent="0.3">
      <c r="A2017" s="16" t="s">
        <v>51</v>
      </c>
      <c r="B2017" s="17" t="s">
        <v>52</v>
      </c>
      <c r="C2017" s="17">
        <v>36</v>
      </c>
      <c r="D2017" s="29"/>
      <c r="E2017" s="29"/>
      <c r="F2017" s="30">
        <f t="shared" si="152"/>
        <v>0</v>
      </c>
      <c r="G2017" s="32"/>
      <c r="H2017" s="32"/>
      <c r="I2017" s="32"/>
      <c r="J2017" s="34">
        <f t="shared" si="153"/>
        <v>0</v>
      </c>
      <c r="K2017" s="31">
        <f t="shared" si="154"/>
        <v>868.73</v>
      </c>
      <c r="L2017" s="24">
        <f t="shared" si="151"/>
        <v>0</v>
      </c>
      <c r="M2017" s="24"/>
      <c r="N2017" s="24">
        <f t="shared" si="155"/>
        <v>0</v>
      </c>
    </row>
    <row r="2018" spans="1:14" x14ac:dyDescent="0.3">
      <c r="A2018" s="16" t="s">
        <v>53</v>
      </c>
      <c r="B2018" s="17" t="s">
        <v>48</v>
      </c>
      <c r="C2018" s="17">
        <v>8</v>
      </c>
      <c r="D2018" s="29"/>
      <c r="E2018" s="29"/>
      <c r="F2018" s="30">
        <f t="shared" si="152"/>
        <v>0</v>
      </c>
      <c r="G2018" s="32"/>
      <c r="H2018" s="32"/>
      <c r="I2018" s="32"/>
      <c r="J2018" s="34">
        <f t="shared" si="153"/>
        <v>0</v>
      </c>
      <c r="K2018" s="31">
        <f t="shared" si="154"/>
        <v>2416.0500000000002</v>
      </c>
      <c r="L2018" s="24">
        <f t="shared" si="151"/>
        <v>0</v>
      </c>
      <c r="M2018" s="24"/>
      <c r="N2018" s="24">
        <f t="shared" si="155"/>
        <v>0</v>
      </c>
    </row>
    <row r="2019" spans="1:14" x14ac:dyDescent="0.3">
      <c r="A2019" s="16" t="s">
        <v>54</v>
      </c>
      <c r="B2019" s="17" t="s">
        <v>50</v>
      </c>
      <c r="C2019" s="17">
        <v>72</v>
      </c>
      <c r="D2019" s="29"/>
      <c r="E2019" s="29"/>
      <c r="F2019" s="30">
        <f t="shared" si="152"/>
        <v>0</v>
      </c>
      <c r="G2019" s="32"/>
      <c r="H2019" s="32"/>
      <c r="I2019" s="32"/>
      <c r="J2019" s="34">
        <f t="shared" si="153"/>
        <v>0</v>
      </c>
      <c r="K2019" s="31">
        <f t="shared" si="154"/>
        <v>377.33</v>
      </c>
      <c r="L2019" s="24">
        <f t="shared" si="151"/>
        <v>0</v>
      </c>
      <c r="M2019" s="24"/>
      <c r="N2019" s="24">
        <f t="shared" si="155"/>
        <v>0</v>
      </c>
    </row>
    <row r="2020" spans="1:14" x14ac:dyDescent="0.3">
      <c r="A2020" s="16" t="s">
        <v>55</v>
      </c>
      <c r="B2020" s="17" t="s">
        <v>56</v>
      </c>
      <c r="C2020" s="17">
        <v>15</v>
      </c>
      <c r="D2020" s="44"/>
      <c r="E2020" s="44"/>
      <c r="F2020" s="30">
        <f t="shared" si="152"/>
        <v>0</v>
      </c>
      <c r="G2020" s="11"/>
      <c r="H2020" s="11"/>
      <c r="I2020" s="11"/>
      <c r="J2020" s="12">
        <f t="shared" si="153"/>
        <v>0</v>
      </c>
      <c r="K2020" s="45">
        <f t="shared" si="154"/>
        <v>1158.3</v>
      </c>
      <c r="L2020" s="37">
        <f t="shared" si="151"/>
        <v>0</v>
      </c>
      <c r="M2020" s="37"/>
      <c r="N2020" s="37">
        <f t="shared" si="155"/>
        <v>0</v>
      </c>
    </row>
    <row r="2021" spans="1:14" x14ac:dyDescent="0.3">
      <c r="A2021" s="16" t="s">
        <v>57</v>
      </c>
      <c r="B2021" s="17" t="s">
        <v>50</v>
      </c>
      <c r="C2021" s="17">
        <v>72</v>
      </c>
      <c r="D2021" s="29"/>
      <c r="E2021" s="29"/>
      <c r="F2021" s="30">
        <f t="shared" si="152"/>
        <v>0</v>
      </c>
      <c r="G2021" s="32"/>
      <c r="H2021" s="32"/>
      <c r="I2021" s="32"/>
      <c r="J2021" s="34">
        <f t="shared" si="153"/>
        <v>0</v>
      </c>
      <c r="K2021" s="31">
        <f t="shared" si="154"/>
        <v>424.13</v>
      </c>
      <c r="L2021" s="24">
        <f t="shared" si="151"/>
        <v>0</v>
      </c>
      <c r="M2021" s="24"/>
      <c r="N2021" s="24">
        <f t="shared" si="155"/>
        <v>0</v>
      </c>
    </row>
    <row r="2022" spans="1:14" x14ac:dyDescent="0.3">
      <c r="A2022" s="16" t="s">
        <v>58</v>
      </c>
      <c r="B2022" s="17" t="s">
        <v>59</v>
      </c>
      <c r="C2022" s="17">
        <v>15</v>
      </c>
      <c r="D2022" s="29"/>
      <c r="E2022" s="29"/>
      <c r="F2022" s="30">
        <f t="shared" si="152"/>
        <v>0</v>
      </c>
      <c r="G2022" s="32"/>
      <c r="H2022" s="32"/>
      <c r="I2022" s="32"/>
      <c r="J2022" s="34">
        <f t="shared" si="153"/>
        <v>0</v>
      </c>
      <c r="K2022" s="31">
        <f t="shared" si="154"/>
        <v>1199.25</v>
      </c>
      <c r="L2022" s="24">
        <f t="shared" si="151"/>
        <v>0</v>
      </c>
      <c r="M2022" s="24"/>
      <c r="N2022" s="24">
        <f t="shared" si="155"/>
        <v>0</v>
      </c>
    </row>
    <row r="2023" spans="1:14" x14ac:dyDescent="0.3">
      <c r="A2023" s="16" t="s">
        <v>60</v>
      </c>
      <c r="B2023" s="17" t="s">
        <v>50</v>
      </c>
      <c r="C2023" s="17">
        <v>72</v>
      </c>
      <c r="D2023" s="29"/>
      <c r="E2023" s="29"/>
      <c r="F2023" s="30">
        <f t="shared" si="152"/>
        <v>0</v>
      </c>
      <c r="G2023" s="32"/>
      <c r="H2023" s="32"/>
      <c r="I2023" s="32"/>
      <c r="J2023" s="34">
        <f t="shared" si="153"/>
        <v>0</v>
      </c>
      <c r="K2023" s="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/row>
    <row r="2024" spans="1:14" x14ac:dyDescent="0.3">
      <c r="A2024" s="16" t="s">
        <v>61</v>
      </c>
      <c r="B2024" s="17" t="s">
        <v>50</v>
      </c>
      <c r="C2024" s="38">
        <v>72</v>
      </c>
      <c r="D2024" s="44"/>
      <c r="E2024" s="44"/>
      <c r="F2024" s="30">
        <f t="shared" si="152"/>
        <v>0</v>
      </c>
      <c r="G2024" s="11"/>
      <c r="H2024" s="11"/>
      <c r="I2024" s="11"/>
      <c r="J2024" s="12">
        <f t="shared" si="153"/>
        <v>0</v>
      </c>
      <c r="K2024" s="31">
        <f t="shared" si="154"/>
        <v>424.13</v>
      </c>
      <c r="L2024" s="37">
        <f t="shared" si="151"/>
        <v>0</v>
      </c>
      <c r="M2024" s="37"/>
      <c r="N2024" s="37">
        <f t="shared" si="155"/>
        <v>0</v>
      </c>
    </row>
    <row r="2025" spans="1:14" x14ac:dyDescent="0.3">
      <c r="A2025" s="35" t="s">
        <v>62</v>
      </c>
      <c r="B2025" s="17" t="s">
        <v>50</v>
      </c>
      <c r="C2025" s="38">
        <v>72</v>
      </c>
      <c r="D2025" s="44"/>
      <c r="E2025" s="44"/>
      <c r="F2025" s="30">
        <f t="shared" si="152"/>
        <v>0</v>
      </c>
      <c r="G2025" s="11"/>
      <c r="H2025" s="11"/>
      <c r="I2025" s="11"/>
      <c r="J2025" s="12">
        <f t="shared" si="153"/>
        <v>0</v>
      </c>
      <c r="K2025" s="31">
        <f t="shared" si="154"/>
        <v>330.23</v>
      </c>
      <c r="L2025" s="37">
        <f t="shared" si="151"/>
        <v>0</v>
      </c>
      <c r="M2025" s="37"/>
      <c r="N2025" s="37">
        <f t="shared" si="155"/>
        <v>0</v>
      </c>
    </row>
    <row r="2026" spans="1:14" x14ac:dyDescent="0.3">
      <c r="A2026" s="35" t="s">
        <v>63</v>
      </c>
      <c r="B2026" s="17" t="s">
        <v>50</v>
      </c>
      <c r="C2026" s="38">
        <v>72</v>
      </c>
      <c r="D2026" s="44"/>
      <c r="E2026" s="44"/>
      <c r="F2026" s="30">
        <f t="shared" si="152"/>
        <v>0</v>
      </c>
      <c r="G2026" s="11"/>
      <c r="H2026" s="11"/>
      <c r="I2026" s="11"/>
      <c r="J2026" s="12">
        <f t="shared" si="153"/>
        <v>0</v>
      </c>
      <c r="K2026" s="31">
        <f t="shared" si="154"/>
        <v>424.13</v>
      </c>
      <c r="L2026" s="37">
        <f t="shared" si="151"/>
        <v>0</v>
      </c>
      <c r="M2026" s="37"/>
      <c r="N2026" s="37">
        <f t="shared" si="155"/>
        <v>0</v>
      </c>
    </row>
    <row r="2027" spans="1:14" x14ac:dyDescent="0.3">
      <c r="A2027" s="35" t="s">
        <v>64</v>
      </c>
      <c r="B2027" s="17" t="s">
        <v>65</v>
      </c>
      <c r="C2027" s="38">
        <v>72</v>
      </c>
      <c r="D2027" s="44"/>
      <c r="E2027" s="44"/>
      <c r="F2027" s="30">
        <f t="shared" si="152"/>
        <v>0</v>
      </c>
      <c r="G2027" s="11"/>
      <c r="H2027" s="11"/>
      <c r="I2027" s="11"/>
      <c r="J2027" s="12">
        <f t="shared" si="153"/>
        <v>0</v>
      </c>
      <c r="K2027" s="31">
        <f t="shared" si="154"/>
        <v>389.61</v>
      </c>
      <c r="L2027" s="37">
        <f t="shared" si="151"/>
        <v>0</v>
      </c>
      <c r="M2027" s="37"/>
      <c r="N2027" s="37">
        <f t="shared" si="155"/>
        <v>0</v>
      </c>
    </row>
    <row r="2028" spans="1:14" x14ac:dyDescent="0.3">
      <c r="A2028" s="35" t="s">
        <v>66</v>
      </c>
      <c r="B2028" s="17" t="s">
        <v>65</v>
      </c>
      <c r="C2028" s="38">
        <v>72</v>
      </c>
      <c r="D2028" s="44"/>
      <c r="E2028" s="44"/>
      <c r="F2028" s="30">
        <f t="shared" si="152"/>
        <v>0</v>
      </c>
      <c r="G2028" s="11"/>
      <c r="H2028" s="11"/>
      <c r="I2028" s="11"/>
      <c r="J2028" s="12">
        <f t="shared" si="153"/>
        <v>0</v>
      </c>
      <c r="K2028" s="31">
        <f t="shared" si="154"/>
        <v>389.61</v>
      </c>
      <c r="L2028" s="37">
        <f t="shared" si="151"/>
        <v>0</v>
      </c>
      <c r="M2028" s="37"/>
      <c r="N2028" s="37">
        <f t="shared" si="155"/>
        <v>0</v>
      </c>
    </row>
    <row r="2029" spans="1:14" x14ac:dyDescent="0.3">
      <c r="A2029" s="47" t="s">
        <v>67</v>
      </c>
      <c r="B2029" s="48" t="s">
        <v>59</v>
      </c>
      <c r="C2029" s="49">
        <v>25</v>
      </c>
      <c r="D2029" s="44"/>
      <c r="E2029" s="44"/>
      <c r="F2029" s="30">
        <f t="shared" si="152"/>
        <v>0</v>
      </c>
      <c r="G2029" s="11"/>
      <c r="H2029" s="11"/>
      <c r="I2029" s="11"/>
      <c r="J2029" s="12">
        <f t="shared" si="153"/>
        <v>0</v>
      </c>
      <c r="K2029" s="31">
        <f t="shared" si="154"/>
        <v>169.65</v>
      </c>
      <c r="L2029" s="37">
        <f t="shared" si="151"/>
        <v>0</v>
      </c>
      <c r="M2029" s="37"/>
      <c r="N2029" s="37">
        <f t="shared" si="155"/>
        <v>0</v>
      </c>
    </row>
    <row r="2030" spans="1:14" x14ac:dyDescent="0.3">
      <c r="A2030" s="47" t="s">
        <v>68</v>
      </c>
      <c r="B2030" s="48" t="s">
        <v>42</v>
      </c>
      <c r="C2030" s="49">
        <v>50</v>
      </c>
      <c r="D2030" s="44"/>
      <c r="E2030" s="44"/>
      <c r="F2030" s="30">
        <f t="shared" si="152"/>
        <v>0</v>
      </c>
      <c r="G2030" s="11"/>
      <c r="H2030" s="11"/>
      <c r="I2030" s="11"/>
      <c r="J2030" s="12">
        <f t="shared" si="153"/>
        <v>0</v>
      </c>
      <c r="K2030" s="31">
        <f t="shared" si="154"/>
        <v>88.92</v>
      </c>
      <c r="L2030" s="37">
        <f t="shared" si="151"/>
        <v>0</v>
      </c>
      <c r="M2030" s="37"/>
      <c r="N2030" s="37">
        <f t="shared" si="155"/>
        <v>0</v>
      </c>
    </row>
    <row r="2031" spans="1:14" x14ac:dyDescent="0.3">
      <c r="A2031" s="47" t="s">
        <v>69</v>
      </c>
      <c r="B2031" s="48" t="s">
        <v>52</v>
      </c>
      <c r="C2031" s="49">
        <v>12</v>
      </c>
      <c r="D2031" s="44"/>
      <c r="E2031" s="44"/>
      <c r="F2031" s="30">
        <f t="shared" si="152"/>
        <v>0</v>
      </c>
      <c r="G2031" s="11"/>
      <c r="H2031" s="11"/>
      <c r="I2031" s="11"/>
      <c r="J2031" s="12">
        <f t="shared" si="153"/>
        <v>0</v>
      </c>
      <c r="K2031" s="31">
        <f t="shared" si="154"/>
        <v>123.94</v>
      </c>
      <c r="L2031" s="37">
        <f t="shared" si="151"/>
        <v>0</v>
      </c>
      <c r="M2031" s="37"/>
      <c r="N2031" s="37">
        <f t="shared" si="155"/>
        <v>0</v>
      </c>
    </row>
    <row r="2032" spans="1:14" ht="19.5" thickBot="1" x14ac:dyDescent="0.35">
      <c r="A2032" s="47" t="s">
        <v>70</v>
      </c>
      <c r="B2032" s="48" t="s">
        <v>50</v>
      </c>
      <c r="C2032" s="49">
        <v>60</v>
      </c>
      <c r="D2032" s="44"/>
      <c r="E2032" s="44"/>
      <c r="F2032" s="30">
        <f t="shared" si="152"/>
        <v>0</v>
      </c>
      <c r="G2032" s="11"/>
      <c r="H2032" s="11"/>
      <c r="I2032" s="11"/>
      <c r="J2032" s="12">
        <f t="shared" si="153"/>
        <v>0</v>
      </c>
      <c r="K2032" s="31">
        <f t="shared" si="154"/>
        <v>67.180000000000007</v>
      </c>
      <c r="L2032" s="37">
        <f t="shared" si="151"/>
        <v>0</v>
      </c>
      <c r="M2032" s="37"/>
      <c r="N2032" s="37">
        <f t="shared" si="155"/>
        <v>0</v>
      </c>
    </row>
    <row r="2033" spans="1:14" ht="19.5" thickBot="1" x14ac:dyDescent="0.35">
      <c r="A2033" s="56" t="s">
        <v>71</v>
      </c>
      <c r="B2033" s="57" t="s">
        <v>50</v>
      </c>
      <c r="C2033" s="58">
        <v>60</v>
      </c>
      <c r="D2033" s="44"/>
      <c r="E2033" s="44"/>
      <c r="F2033" s="30">
        <f t="shared" si="152"/>
        <v>0</v>
      </c>
      <c r="G2033" s="11"/>
      <c r="H2033" s="11"/>
      <c r="I2033" s="11"/>
      <c r="J2033" s="12">
        <f t="shared" si="153"/>
        <v>0</v>
      </c>
      <c r="K2033" s="31">
        <f t="shared" si="154"/>
        <v>67.180000000000007</v>
      </c>
      <c r="L2033" s="37">
        <f t="shared" si="151"/>
        <v>0</v>
      </c>
      <c r="M2033" s="37"/>
      <c r="N2033" s="37">
        <f t="shared" si="155"/>
        <v>0</v>
      </c>
    </row>
    <row r="2034" spans="1:14" ht="19.5" thickBot="1" x14ac:dyDescent="0.35">
      <c r="A2034" s="56" t="s">
        <v>72</v>
      </c>
      <c r="B2034" s="57" t="s">
        <v>50</v>
      </c>
      <c r="C2034" s="58">
        <v>60</v>
      </c>
      <c r="D2034" s="44"/>
      <c r="E2034" s="44"/>
      <c r="F2034" s="30">
        <f t="shared" si="152"/>
        <v>0</v>
      </c>
      <c r="G2034" s="11"/>
      <c r="H2034" s="11"/>
      <c r="I2034" s="11"/>
      <c r="J2034" s="12">
        <f t="shared" si="153"/>
        <v>0</v>
      </c>
      <c r="K2034" s="31">
        <f t="shared" si="154"/>
        <v>67.180000000000007</v>
      </c>
      <c r="L2034" s="37">
        <f t="shared" si="151"/>
        <v>0</v>
      </c>
      <c r="M2034" s="37"/>
      <c r="N2034" s="37">
        <f t="shared" si="155"/>
        <v>0</v>
      </c>
    </row>
    <row r="2035" spans="1:14" ht="19.5" thickBot="1" x14ac:dyDescent="0.35">
      <c r="A2035" s="56" t="s">
        <v>73</v>
      </c>
      <c r="B2035" s="57" t="s">
        <v>74</v>
      </c>
      <c r="C2035" s="58">
        <v>150</v>
      </c>
      <c r="D2035" s="44"/>
      <c r="E2035" s="44"/>
      <c r="F2035" s="30">
        <f t="shared" si="152"/>
        <v>0</v>
      </c>
      <c r="G2035" s="11"/>
      <c r="H2035" s="11"/>
      <c r="I2035" s="11"/>
      <c r="J2035" s="12">
        <f t="shared" si="153"/>
        <v>0</v>
      </c>
      <c r="K2035" s="31">
        <f t="shared" si="154"/>
        <v>21.06</v>
      </c>
      <c r="L2035" s="37">
        <f t="shared" si="151"/>
        <v>0</v>
      </c>
      <c r="M2035" s="37"/>
      <c r="N2035" s="37">
        <f t="shared" si="155"/>
        <v>0</v>
      </c>
    </row>
    <row r="2036" spans="1:14" ht="19.5" thickBot="1" x14ac:dyDescent="0.35">
      <c r="A2036" s="66" t="s">
        <v>75</v>
      </c>
      <c r="B2036" s="67" t="s">
        <v>76</v>
      </c>
      <c r="C2036" s="68">
        <v>120</v>
      </c>
      <c r="D2036" s="44"/>
      <c r="E2036" s="44"/>
      <c r="F2036" s="30">
        <f t="shared" si="152"/>
        <v>0</v>
      </c>
      <c r="G2036" s="11"/>
      <c r="H2036" s="11"/>
      <c r="I2036" s="11"/>
      <c r="J2036" s="12">
        <f t="shared" si="153"/>
        <v>0</v>
      </c>
      <c r="K2036" s="31">
        <f t="shared" si="154"/>
        <v>78.98</v>
      </c>
      <c r="L2036" s="37">
        <f t="shared" si="151"/>
        <v>0</v>
      </c>
      <c r="M2036" s="37"/>
      <c r="N2036" s="37">
        <f t="shared" si="155"/>
        <v>0</v>
      </c>
    </row>
    <row r="2037" spans="1:14" ht="19.5" thickBot="1" x14ac:dyDescent="0.35">
      <c r="A2037" s="66" t="s">
        <v>77</v>
      </c>
      <c r="B2037" s="67" t="s">
        <v>78</v>
      </c>
      <c r="C2037" s="68">
        <v>60</v>
      </c>
      <c r="D2037" s="44"/>
      <c r="E2037" s="44"/>
      <c r="F2037" s="30">
        <f t="shared" si="152"/>
        <v>0</v>
      </c>
      <c r="G2037" s="11"/>
      <c r="H2037" s="11"/>
      <c r="I2037" s="11"/>
      <c r="J2037" s="12">
        <f t="shared" si="153"/>
        <v>0</v>
      </c>
      <c r="K2037" s="31">
        <f t="shared" si="154"/>
        <v>154.44</v>
      </c>
      <c r="L2037" s="37">
        <f t="shared" si="151"/>
        <v>0</v>
      </c>
      <c r="M2037" s="37"/>
      <c r="N2037" s="37">
        <f t="shared" si="155"/>
        <v>0</v>
      </c>
    </row>
    <row r="2038" spans="1:14" ht="19.5" thickBot="1" x14ac:dyDescent="0.35">
      <c r="A2038" s="66" t="s">
        <v>79</v>
      </c>
      <c r="B2038" s="67" t="s">
        <v>50</v>
      </c>
      <c r="C2038" s="68">
        <v>30</v>
      </c>
      <c r="D2038" s="44"/>
      <c r="E2038" s="44"/>
      <c r="F2038" s="30">
        <f t="shared" si="152"/>
        <v>0</v>
      </c>
      <c r="G2038" s="11"/>
      <c r="H2038" s="11"/>
      <c r="I2038" s="11"/>
      <c r="J2038" s="12">
        <f t="shared" si="153"/>
        <v>0</v>
      </c>
      <c r="K2038" s="31">
        <f t="shared" si="154"/>
        <v>274.95</v>
      </c>
      <c r="L2038" s="37">
        <f t="shared" si="151"/>
        <v>0</v>
      </c>
      <c r="M2038" s="37"/>
      <c r="N2038" s="37">
        <f t="shared" si="155"/>
        <v>0</v>
      </c>
    </row>
    <row r="2039" spans="1:14" ht="19.5" thickBot="1" x14ac:dyDescent="0.35">
      <c r="A2039" s="66" t="s">
        <v>80</v>
      </c>
      <c r="B2039" s="67" t="s">
        <v>59</v>
      </c>
      <c r="C2039" s="68">
        <v>12</v>
      </c>
      <c r="D2039" s="44"/>
      <c r="E2039" s="44"/>
      <c r="F2039" s="30">
        <f t="shared" si="152"/>
        <v>0</v>
      </c>
      <c r="G2039" s="11"/>
      <c r="H2039" s="11"/>
      <c r="I2039" s="11"/>
      <c r="J2039" s="12">
        <f t="shared" si="153"/>
        <v>0</v>
      </c>
      <c r="K2039" s="31">
        <f t="shared" si="154"/>
        <v>1023.75</v>
      </c>
      <c r="L2039" s="37">
        <f t="shared" si="151"/>
        <v>0</v>
      </c>
      <c r="M2039" s="37"/>
      <c r="N2039" s="37">
        <f t="shared" si="155"/>
        <v>0</v>
      </c>
    </row>
    <row r="2040" spans="1:14" ht="19.5" thickBot="1" x14ac:dyDescent="0.35">
      <c r="A2040" s="76" t="s">
        <v>81</v>
      </c>
      <c r="B2040" s="77" t="s">
        <v>82</v>
      </c>
      <c r="C2040" s="78">
        <v>18</v>
      </c>
      <c r="D2040" s="44"/>
      <c r="E2040" s="44"/>
      <c r="F2040" s="30">
        <f t="shared" si="152"/>
        <v>0</v>
      </c>
      <c r="G2040" s="11"/>
      <c r="H2040" s="11"/>
      <c r="I2040" s="11"/>
      <c r="J2040" s="12">
        <f t="shared" si="153"/>
        <v>0</v>
      </c>
      <c r="K2040" s="31">
        <f t="shared" si="154"/>
        <v>558.67999999999995</v>
      </c>
      <c r="L2040" s="37">
        <f t="shared" si="151"/>
        <v>0</v>
      </c>
      <c r="M2040" s="37"/>
      <c r="N2040" s="37">
        <f t="shared" si="155"/>
        <v>0</v>
      </c>
    </row>
    <row r="2041" spans="1:14" ht="19.5" thickBot="1" x14ac:dyDescent="0.35">
      <c r="A2041" s="76" t="s">
        <v>83</v>
      </c>
      <c r="B2041" s="77" t="s">
        <v>59</v>
      </c>
      <c r="C2041" s="78">
        <v>12</v>
      </c>
      <c r="D2041" s="44"/>
      <c r="E2041" s="44"/>
      <c r="F2041" s="30">
        <f t="shared" si="152"/>
        <v>0</v>
      </c>
      <c r="G2041" s="11"/>
      <c r="H2041" s="11"/>
      <c r="I2041" s="11"/>
      <c r="J2041" s="12">
        <f t="shared" si="153"/>
        <v>0</v>
      </c>
      <c r="K2041" s="31">
        <f t="shared" si="154"/>
        <v>1092.2</v>
      </c>
      <c r="L2041" s="37">
        <f t="shared" si="151"/>
        <v>0</v>
      </c>
      <c r="M2041" s="37"/>
      <c r="N2041" s="37">
        <f t="shared" si="155"/>
        <v>0</v>
      </c>
    </row>
    <row r="2042" spans="1:14" ht="19.5" thickBot="1" x14ac:dyDescent="0.35">
      <c r="A2042" s="76" t="s">
        <v>84</v>
      </c>
      <c r="B2042" s="77" t="s">
        <v>85</v>
      </c>
      <c r="C2042" s="78">
        <v>4</v>
      </c>
      <c r="D2042" s="44"/>
      <c r="E2042" s="44"/>
      <c r="F2042" s="30">
        <f t="shared" si="152"/>
        <v>0</v>
      </c>
      <c r="G2042" s="11"/>
      <c r="H2042" s="11"/>
      <c r="I2042" s="11"/>
      <c r="J2042" s="12">
        <f t="shared" si="153"/>
        <v>0</v>
      </c>
      <c r="K2042" s="31">
        <f t="shared" si="154"/>
        <v>2670.53</v>
      </c>
      <c r="L2042" s="37">
        <f t="shared" si="151"/>
        <v>0</v>
      </c>
      <c r="M2042" s="37"/>
      <c r="N2042" s="37">
        <f t="shared" si="155"/>
        <v>0</v>
      </c>
    </row>
    <row r="2043" spans="1:14" ht="19.5" thickBot="1" x14ac:dyDescent="0.35">
      <c r="A2043" s="86" t="s">
        <v>86</v>
      </c>
      <c r="B2043" s="87" t="s">
        <v>87</v>
      </c>
      <c r="C2043" s="88">
        <v>48</v>
      </c>
      <c r="D2043" s="44"/>
      <c r="E2043" s="44"/>
      <c r="F2043" s="30">
        <f t="shared" si="152"/>
        <v>0</v>
      </c>
      <c r="G2043" s="11"/>
      <c r="H2043" s="11"/>
      <c r="I2043" s="11"/>
      <c r="J2043" s="12">
        <f t="shared" si="153"/>
        <v>0</v>
      </c>
      <c r="K2043" s="31">
        <f t="shared" si="154"/>
        <v>46.8</v>
      </c>
      <c r="L2043" s="37">
        <f t="shared" si="151"/>
        <v>0</v>
      </c>
      <c r="M2043" s="37"/>
      <c r="N2043" s="37">
        <f t="shared" si="155"/>
        <v>0</v>
      </c>
    </row>
    <row r="2044" spans="1:14" ht="19.5" thickBot="1" x14ac:dyDescent="0.35">
      <c r="A2044" s="86" t="s">
        <v>88</v>
      </c>
      <c r="B2044" s="87" t="s">
        <v>87</v>
      </c>
      <c r="C2044" s="88">
        <v>48</v>
      </c>
      <c r="D2044" s="44"/>
      <c r="E2044" s="44"/>
      <c r="F2044" s="30">
        <f t="shared" si="152"/>
        <v>0</v>
      </c>
      <c r="G2044" s="11"/>
      <c r="H2044" s="11"/>
      <c r="I2044" s="11"/>
      <c r="J2044" s="12">
        <f t="shared" si="153"/>
        <v>0</v>
      </c>
      <c r="K2044" s="31">
        <f t="shared" si="154"/>
        <v>46.8</v>
      </c>
      <c r="L2044" s="37">
        <f t="shared" si="151"/>
        <v>0</v>
      </c>
      <c r="M2044" s="37"/>
      <c r="N2044" s="37">
        <f t="shared" si="155"/>
        <v>0</v>
      </c>
    </row>
    <row r="2045" spans="1:14" x14ac:dyDescent="0.3">
      <c r="A2045" s="96" t="s">
        <v>89</v>
      </c>
      <c r="B2045" s="97">
        <v>25</v>
      </c>
      <c r="C2045" s="97">
        <v>25</v>
      </c>
      <c r="D2045" s="44"/>
      <c r="E2045" s="44"/>
      <c r="F2045" s="30">
        <f t="shared" si="152"/>
        <v>0</v>
      </c>
      <c r="G2045" s="11"/>
      <c r="H2045" s="11"/>
      <c r="I2045" s="11"/>
      <c r="J2045" s="12">
        <f t="shared" si="153"/>
        <v>0</v>
      </c>
      <c r="K2045" s="31">
        <f t="shared" si="154"/>
        <v>111.25</v>
      </c>
      <c r="L2045" s="37">
        <f t="shared" si="151"/>
        <v>0</v>
      </c>
      <c r="M2045" s="37"/>
      <c r="N2045" s="37">
        <f t="shared" si="155"/>
        <v>0</v>
      </c>
    </row>
    <row r="2046" spans="1:14" x14ac:dyDescent="0.3">
      <c r="A2046" s="105" t="s">
        <v>90</v>
      </c>
      <c r="B2046" s="106">
        <v>10</v>
      </c>
      <c r="C2046" s="106">
        <v>10</v>
      </c>
      <c r="D2046" s="44"/>
      <c r="E2046" s="44"/>
      <c r="F2046" s="30">
        <f t="shared" si="152"/>
        <v>0</v>
      </c>
      <c r="G2046" s="11"/>
      <c r="H2046" s="11"/>
      <c r="I2046" s="11"/>
      <c r="J2046" s="12">
        <f t="shared" si="153"/>
        <v>0</v>
      </c>
      <c r="K2046" s="31">
        <f t="shared" si="154"/>
        <v>1760</v>
      </c>
      <c r="L2046" s="37">
        <f t="shared" si="151"/>
        <v>0</v>
      </c>
      <c r="M2046" s="37"/>
      <c r="N2046" s="37">
        <f t="shared" si="155"/>
        <v>0</v>
      </c>
    </row>
    <row r="2047" spans="1:14" x14ac:dyDescent="0.3">
      <c r="A2047" s="105" t="s">
        <v>91</v>
      </c>
      <c r="B2047" s="106">
        <v>8</v>
      </c>
      <c r="C2047" s="106">
        <v>8</v>
      </c>
      <c r="D2047" s="44"/>
      <c r="E2047" s="44"/>
      <c r="F2047" s="30">
        <f t="shared" si="152"/>
        <v>0</v>
      </c>
      <c r="G2047" s="11"/>
      <c r="H2047" s="11"/>
      <c r="I2047" s="11"/>
      <c r="J2047" s="12">
        <f t="shared" si="153"/>
        <v>0</v>
      </c>
      <c r="K2047" s="31">
        <f t="shared" si="154"/>
        <v>2365</v>
      </c>
      <c r="L2047" s="37">
        <f t="shared" si="151"/>
        <v>0</v>
      </c>
      <c r="M2047" s="37"/>
      <c r="N2047" s="37">
        <f t="shared" si="155"/>
        <v>0</v>
      </c>
    </row>
    <row r="2048" spans="1:14" x14ac:dyDescent="0.3">
      <c r="A2048" s="105" t="s">
        <v>92</v>
      </c>
      <c r="B2048" s="106">
        <v>8</v>
      </c>
      <c r="C2048" s="106">
        <v>8</v>
      </c>
      <c r="D2048" s="44"/>
      <c r="E2048" s="44"/>
      <c r="F2048" s="30">
        <f t="shared" si="152"/>
        <v>0</v>
      </c>
      <c r="G2048" s="11"/>
      <c r="H2048" s="11"/>
      <c r="I2048" s="11"/>
      <c r="J2048" s="12">
        <f t="shared" si="153"/>
        <v>0</v>
      </c>
      <c r="K2048" s="31">
        <f t="shared" si="154"/>
        <v>2065</v>
      </c>
      <c r="L2048" s="37">
        <f t="shared" si="151"/>
        <v>0</v>
      </c>
      <c r="M2048" s="37"/>
      <c r="N2048" s="37">
        <f t="shared" si="155"/>
        <v>0</v>
      </c>
    </row>
    <row r="2049" spans="1:14" x14ac:dyDescent="0.3">
      <c r="A2049" s="105" t="s">
        <v>93</v>
      </c>
      <c r="B2049" s="106">
        <v>15</v>
      </c>
      <c r="C2049" s="106">
        <v>15</v>
      </c>
      <c r="D2049" s="44"/>
      <c r="E2049" s="44"/>
      <c r="F2049" s="30">
        <f t="shared" si="152"/>
        <v>0</v>
      </c>
      <c r="G2049" s="11"/>
      <c r="H2049" s="11"/>
      <c r="I2049" s="11"/>
      <c r="J2049" s="12">
        <f t="shared" si="153"/>
        <v>0</v>
      </c>
      <c r="K2049" s="31">
        <f t="shared" si="154"/>
        <v>990</v>
      </c>
      <c r="L2049" s="37">
        <f t="shared" si="151"/>
        <v>0</v>
      </c>
      <c r="M2049" s="37"/>
      <c r="N2049" s="37">
        <f t="shared" si="155"/>
        <v>0</v>
      </c>
    </row>
    <row r="2050" spans="1:14" x14ac:dyDescent="0.3">
      <c r="A2050" s="105" t="s">
        <v>94</v>
      </c>
      <c r="B2050" s="106">
        <v>15</v>
      </c>
      <c r="C2050" s="106">
        <v>15</v>
      </c>
      <c r="D2050" s="44"/>
      <c r="E2050" s="44"/>
      <c r="F2050" s="30">
        <f t="shared" si="152"/>
        <v>0</v>
      </c>
      <c r="G2050" s="11"/>
      <c r="H2050" s="11"/>
      <c r="I2050" s="11"/>
      <c r="J2050" s="12">
        <f t="shared" si="153"/>
        <v>0</v>
      </c>
      <c r="K2050" s="31">
        <f t="shared" si="154"/>
        <v>1025</v>
      </c>
      <c r="L2050" s="37">
        <f t="shared" si="151"/>
        <v>0</v>
      </c>
      <c r="M2050" s="37"/>
      <c r="N2050" s="37">
        <f t="shared" si="155"/>
        <v>0</v>
      </c>
    </row>
    <row r="2051" spans="1:14" x14ac:dyDescent="0.3">
      <c r="A2051" s="105" t="s">
        <v>95</v>
      </c>
      <c r="B2051" s="106">
        <v>10</v>
      </c>
      <c r="C2051" s="106">
        <v>10</v>
      </c>
      <c r="D2051" s="44"/>
      <c r="E2051" s="44"/>
      <c r="F2051" s="30">
        <f t="shared" si="152"/>
        <v>0</v>
      </c>
      <c r="G2051" s="11"/>
      <c r="H2051" s="11"/>
      <c r="I2051" s="11"/>
      <c r="J2051" s="12">
        <f t="shared" si="153"/>
        <v>0</v>
      </c>
      <c r="K2051" s="31">
        <f t="shared" si="154"/>
        <v>1620</v>
      </c>
      <c r="L2051" s="37">
        <f t="shared" si="151"/>
        <v>0</v>
      </c>
      <c r="M2051" s="37"/>
      <c r="N2051" s="37">
        <f t="shared" si="155"/>
        <v>0</v>
      </c>
    </row>
    <row r="2052" spans="1:14" x14ac:dyDescent="0.3">
      <c r="A2052" s="105" t="s">
        <v>96</v>
      </c>
      <c r="B2052" s="106">
        <v>8</v>
      </c>
      <c r="C2052" s="106">
        <v>8</v>
      </c>
      <c r="D2052" s="44"/>
      <c r="E2052" s="44"/>
      <c r="F2052" s="30">
        <f t="shared" si="152"/>
        <v>0</v>
      </c>
      <c r="G2052" s="11"/>
      <c r="H2052" s="11"/>
      <c r="I2052" s="11"/>
      <c r="J2052" s="12">
        <f t="shared" si="153"/>
        <v>0</v>
      </c>
      <c r="K2052" s="31">
        <f t="shared" si="154"/>
        <v>2130</v>
      </c>
      <c r="L2052" s="37">
        <f t="shared" si="151"/>
        <v>0</v>
      </c>
      <c r="M2052" s="37"/>
      <c r="N2052" s="37">
        <f t="shared" si="155"/>
        <v>0</v>
      </c>
    </row>
    <row r="2053" spans="1:14" x14ac:dyDescent="0.3">
      <c r="A2053" s="105" t="s">
        <v>97</v>
      </c>
      <c r="B2053" s="106">
        <v>15</v>
      </c>
      <c r="C2053" s="106">
        <v>15</v>
      </c>
      <c r="D2053" s="44"/>
      <c r="E2053" s="44"/>
      <c r="F2053" s="30">
        <f t="shared" si="152"/>
        <v>0</v>
      </c>
      <c r="G2053" s="11"/>
      <c r="H2053" s="11"/>
      <c r="I2053" s="11"/>
      <c r="J2053" s="12">
        <f t="shared" si="153"/>
        <v>0</v>
      </c>
      <c r="K2053" s="31">
        <f t="shared" si="154"/>
        <v>880</v>
      </c>
      <c r="L2053" s="37">
        <f t="shared" si="151"/>
        <v>0</v>
      </c>
      <c r="M2053" s="37"/>
      <c r="N2053" s="37">
        <f t="shared" si="155"/>
        <v>0</v>
      </c>
    </row>
    <row r="2054" spans="1:14" x14ac:dyDescent="0.3">
      <c r="A2054" s="105" t="s">
        <v>98</v>
      </c>
      <c r="B2054" s="106">
        <v>15</v>
      </c>
      <c r="C2054" s="106">
        <v>15</v>
      </c>
      <c r="D2054" s="44"/>
      <c r="E2054" s="44"/>
      <c r="F2054" s="30">
        <f t="shared" si="152"/>
        <v>0</v>
      </c>
      <c r="G2054" s="11"/>
      <c r="H2054" s="11"/>
      <c r="I2054" s="11"/>
      <c r="J2054" s="12">
        <f t="shared" si="153"/>
        <v>0</v>
      </c>
      <c r="K2054" s="31">
        <f t="shared" si="154"/>
        <v>915</v>
      </c>
      <c r="L2054" s="37">
        <f t="shared" si="151"/>
        <v>0</v>
      </c>
      <c r="M2054" s="37"/>
      <c r="N2054" s="37">
        <f t="shared" si="155"/>
        <v>0</v>
      </c>
    </row>
    <row r="2055" spans="1:14" x14ac:dyDescent="0.3">
      <c r="A2055" s="105" t="s">
        <v>99</v>
      </c>
      <c r="B2055" s="106">
        <v>3</v>
      </c>
      <c r="C2055" s="106">
        <v>3</v>
      </c>
      <c r="D2055" s="44"/>
      <c r="E2055" s="44"/>
      <c r="F2055" s="30">
        <f t="shared" si="152"/>
        <v>0</v>
      </c>
      <c r="G2055" s="11"/>
      <c r="H2055" s="11"/>
      <c r="I2055" s="11"/>
      <c r="J2055" s="12">
        <f t="shared" si="153"/>
        <v>0</v>
      </c>
      <c r="K2055" s="31">
        <f t="shared" si="154"/>
        <v>1970</v>
      </c>
      <c r="L2055" s="37">
        <f t="shared" si="151"/>
        <v>0</v>
      </c>
      <c r="M2055" s="37"/>
      <c r="N2055" s="37">
        <f t="shared" si="155"/>
        <v>0</v>
      </c>
    </row>
    <row r="2056" spans="1:14" x14ac:dyDescent="0.3">
      <c r="A2056" s="105" t="s">
        <v>100</v>
      </c>
      <c r="B2056" s="106">
        <v>3</v>
      </c>
      <c r="C2056" s="106">
        <v>3</v>
      </c>
      <c r="D2056" s="44"/>
      <c r="E2056" s="44"/>
      <c r="F2056" s="30">
        <f t="shared" si="152"/>
        <v>0</v>
      </c>
      <c r="G2056" s="11"/>
      <c r="H2056" s="11"/>
      <c r="I2056" s="11"/>
      <c r="J2056" s="12">
        <f t="shared" si="153"/>
        <v>0</v>
      </c>
      <c r="K2056" s="31">
        <f t="shared" si="154"/>
        <v>2035</v>
      </c>
      <c r="L2056" s="37">
        <f t="shared" si="151"/>
        <v>0</v>
      </c>
      <c r="M2056" s="37"/>
      <c r="N2056" s="37">
        <f t="shared" si="155"/>
        <v>0</v>
      </c>
    </row>
    <row r="2057" spans="1:14" x14ac:dyDescent="0.3">
      <c r="A2057" s="105" t="s">
        <v>101</v>
      </c>
      <c r="B2057" s="106">
        <v>8</v>
      </c>
      <c r="C2057" s="106">
        <v>8</v>
      </c>
      <c r="D2057" s="44"/>
      <c r="E2057" s="44"/>
      <c r="F2057" s="30">
        <f t="shared" si="152"/>
        <v>0</v>
      </c>
      <c r="G2057" s="11"/>
      <c r="H2057" s="11"/>
      <c r="I2057" s="11"/>
      <c r="J2057" s="12">
        <f t="shared" si="153"/>
        <v>0</v>
      </c>
      <c r="K2057" s="31">
        <f t="shared" si="154"/>
        <v>2120</v>
      </c>
      <c r="L2057" s="37">
        <f t="shared" si="151"/>
        <v>0</v>
      </c>
      <c r="M2057" s="37"/>
      <c r="N2057" s="37">
        <f t="shared" si="155"/>
        <v>0</v>
      </c>
    </row>
    <row r="2058" spans="1:14" x14ac:dyDescent="0.3">
      <c r="A2058" s="105" t="s">
        <v>102</v>
      </c>
      <c r="B2058" s="106">
        <v>10</v>
      </c>
      <c r="C2058" s="106">
        <v>10</v>
      </c>
      <c r="D2058" s="44"/>
      <c r="E2058" s="44"/>
      <c r="F2058" s="30">
        <f t="shared" si="152"/>
        <v>0</v>
      </c>
      <c r="G2058" s="11"/>
      <c r="H2058" s="11"/>
      <c r="I2058" s="11"/>
      <c r="J2058" s="12">
        <f t="shared" si="153"/>
        <v>0</v>
      </c>
      <c r="K2058" s="31">
        <f t="shared" si="154"/>
        <v>1980</v>
      </c>
      <c r="L2058" s="37">
        <f t="shared" si="151"/>
        <v>0</v>
      </c>
      <c r="M2058" s="37"/>
      <c r="N2058" s="37">
        <f t="shared" si="155"/>
        <v>0</v>
      </c>
    </row>
    <row r="2059" spans="1:14" x14ac:dyDescent="0.3">
      <c r="A2059" s="105" t="s">
        <v>103</v>
      </c>
      <c r="B2059" s="106">
        <v>12</v>
      </c>
      <c r="C2059" s="106">
        <v>12</v>
      </c>
      <c r="D2059" s="44"/>
      <c r="E2059" s="44"/>
      <c r="F2059" s="30">
        <f t="shared" si="152"/>
        <v>0</v>
      </c>
      <c r="G2059" s="11"/>
      <c r="H2059" s="11"/>
      <c r="I2059" s="11"/>
      <c r="J2059" s="12">
        <f t="shared" si="153"/>
        <v>0</v>
      </c>
      <c r="K2059" s="31">
        <f t="shared" si="154"/>
        <v>875</v>
      </c>
      <c r="L2059" s="37">
        <f t="shared" si="151"/>
        <v>0</v>
      </c>
      <c r="M2059" s="37"/>
      <c r="N2059" s="37">
        <f t="shared" si="155"/>
        <v>0</v>
      </c>
    </row>
    <row r="2060" spans="1:14" ht="19.5" thickBot="1" x14ac:dyDescent="0.35">
      <c r="A2060" s="105" t="s">
        <v>104</v>
      </c>
      <c r="B2060" s="106">
        <v>3</v>
      </c>
      <c r="C2060" s="106">
        <v>3</v>
      </c>
      <c r="D2060" s="44"/>
      <c r="E2060" s="44"/>
      <c r="F2060" s="30">
        <f t="shared" si="152"/>
        <v>0</v>
      </c>
      <c r="G2060" s="11"/>
      <c r="H2060" s="11"/>
      <c r="I2060" s="11"/>
      <c r="J2060" s="12">
        <f t="shared" si="153"/>
        <v>0</v>
      </c>
      <c r="K2060" s="31">
        <f t="shared" si="154"/>
        <v>2145</v>
      </c>
      <c r="L2060" s="37">
        <f t="shared" si="151"/>
        <v>0</v>
      </c>
      <c r="M2060" s="37"/>
      <c r="N2060" s="37">
        <f t="shared" si="155"/>
        <v>0</v>
      </c>
    </row>
    <row r="2061" spans="1:14" ht="19.5" thickBot="1" x14ac:dyDescent="0.35">
      <c r="A2061" s="56" t="s">
        <v>105</v>
      </c>
      <c r="B2061" s="57" t="s">
        <v>74</v>
      </c>
      <c r="C2061" s="58">
        <v>150</v>
      </c>
      <c r="D2061" s="44"/>
      <c r="E2061" s="44"/>
      <c r="F2061" s="30">
        <f t="shared" si="152"/>
        <v>0</v>
      </c>
      <c r="G2061" s="11"/>
      <c r="H2061" s="11"/>
      <c r="I2061" s="11"/>
      <c r="J2061" s="12">
        <f t="shared" si="153"/>
        <v>0</v>
      </c>
      <c r="K2061" s="31">
        <f t="shared" si="154"/>
        <v>21.06</v>
      </c>
      <c r="L2061" s="37">
        <f t="shared" si="151"/>
        <v>0</v>
      </c>
      <c r="M2061" s="37"/>
      <c r="N2061" s="37">
        <f t="shared" si="155"/>
        <v>0</v>
      </c>
    </row>
    <row r="2062" spans="1:14" x14ac:dyDescent="0.3">
      <c r="A2062" s="107"/>
      <c r="B2062" s="108"/>
      <c r="C2062" s="108"/>
      <c r="D2062" s="11"/>
      <c r="E2062" s="11"/>
      <c r="F2062" s="30" t="e">
        <f t="shared" si="152"/>
        <v>#DIV/0!</v>
      </c>
      <c r="G2062" s="11"/>
      <c r="H2062" s="11"/>
      <c r="I2062" s="11"/>
      <c r="J2062" s="12">
        <f t="shared" si="153"/>
        <v>0</v>
      </c>
      <c r="K2062" s="31">
        <f t="shared" si="154"/>
        <v>116.5</v>
      </c>
      <c r="L2062" s="37">
        <f t="shared" si="151"/>
        <v>0</v>
      </c>
      <c r="M2062" s="37"/>
      <c r="N2062" s="37">
        <f t="shared" si="155"/>
        <v>0</v>
      </c>
    </row>
    <row r="2063" spans="1:14" x14ac:dyDescent="0.3">
      <c r="A2063" s="107"/>
      <c r="B2063" s="108"/>
      <c r="C2063" s="108"/>
      <c r="D2063" s="11"/>
      <c r="E2063" s="11"/>
      <c r="F2063" s="30" t="e">
        <f t="shared" si="152"/>
        <v>#DIV/0!</v>
      </c>
      <c r="G2063" s="11"/>
      <c r="H2063" s="11"/>
      <c r="I2063" s="11"/>
      <c r="J2063" s="12">
        <f t="shared" si="153"/>
        <v>0</v>
      </c>
      <c r="K2063" s="31">
        <f t="shared" si="154"/>
        <v>0</v>
      </c>
      <c r="L2063" s="37">
        <f t="shared" si="151"/>
        <v>0</v>
      </c>
      <c r="M2063" s="37"/>
      <c r="N2063" s="37">
        <f t="shared" si="155"/>
        <v>0</v>
      </c>
    </row>
    <row r="2064" spans="1:14" x14ac:dyDescent="0.3">
      <c r="A2064" s="107"/>
      <c r="B2064" s="108"/>
      <c r="C2064" s="108"/>
      <c r="D2064" s="11"/>
      <c r="E2064" s="11"/>
      <c r="F2064" s="30" t="e">
        <f t="shared" si="152"/>
        <v>#DIV/0!</v>
      </c>
      <c r="G2064" s="11"/>
      <c r="H2064" s="11"/>
      <c r="I2064" s="11"/>
      <c r="J2064" s="12">
        <f t="shared" si="153"/>
        <v>0</v>
      </c>
      <c r="K2064" s="31">
        <f t="shared" si="154"/>
        <v>23</v>
      </c>
      <c r="L2064" s="37">
        <f t="shared" si="151"/>
        <v>0</v>
      </c>
      <c r="M2064" s="37"/>
      <c r="N2064" s="37">
        <f t="shared" si="155"/>
        <v>0</v>
      </c>
    </row>
    <row r="2065" spans="1:14" x14ac:dyDescent="0.3">
      <c r="A2065" s="107"/>
      <c r="B2065" s="108"/>
      <c r="C2065" s="108"/>
      <c r="D2065" s="11"/>
      <c r="E2065" s="11"/>
      <c r="F2065" s="30" t="e">
        <f t="shared" si="152"/>
        <v>#DIV/0!</v>
      </c>
      <c r="G2065" s="11"/>
      <c r="H2065" s="11"/>
      <c r="I2065" s="11"/>
      <c r="J2065" s="12">
        <f t="shared" si="153"/>
        <v>0</v>
      </c>
      <c r="K2065" s="31">
        <f t="shared" si="154"/>
        <v>0</v>
      </c>
      <c r="L2065" s="37">
        <f t="shared" si="151"/>
        <v>0</v>
      </c>
      <c r="M2065" s="37"/>
      <c r="N2065" s="37">
        <f t="shared" si="155"/>
        <v>0</v>
      </c>
    </row>
    <row r="2066" spans="1:14" x14ac:dyDescent="0.3">
      <c r="A2066" s="11"/>
      <c r="B2066" s="10"/>
      <c r="C2066" s="10"/>
      <c r="D2066" s="11"/>
      <c r="E2066" s="11"/>
      <c r="F2066" s="30" t="e">
        <f t="shared" si="152"/>
        <v>#DIV/0!</v>
      </c>
      <c r="G2066" s="11"/>
      <c r="H2066" s="11"/>
      <c r="I2066" s="11"/>
      <c r="J2066" s="12">
        <f t="shared" si="153"/>
        <v>0</v>
      </c>
      <c r="K2066" s="31">
        <f t="shared" si="154"/>
        <v>0</v>
      </c>
      <c r="L2066" s="37">
        <f t="shared" si="151"/>
        <v>0</v>
      </c>
      <c r="M2066" s="37"/>
      <c r="N2066" s="37">
        <f t="shared" si="155"/>
        <v>0</v>
      </c>
    </row>
    <row r="2067" spans="1:14" x14ac:dyDescent="0.3">
      <c r="A2067" s="11"/>
      <c r="B2067" s="10"/>
      <c r="C2067" s="10"/>
      <c r="D2067" s="11"/>
      <c r="E2067" s="11"/>
      <c r="F2067" s="30" t="e">
        <f t="shared" si="152"/>
        <v>#DIV/0!</v>
      </c>
      <c r="G2067" s="11"/>
      <c r="H2067" s="11"/>
      <c r="I2067" s="11"/>
      <c r="J2067" s="12">
        <f t="shared" si="153"/>
        <v>0</v>
      </c>
      <c r="K2067" s="31">
        <f t="shared" si="154"/>
        <v>0</v>
      </c>
      <c r="L2067" s="37">
        <f t="shared" si="151"/>
        <v>0</v>
      </c>
      <c r="M2067" s="37"/>
      <c r="N2067" s="37">
        <f t="shared" si="155"/>
        <v>0</v>
      </c>
    </row>
    <row r="2068" spans="1:14" x14ac:dyDescent="0.3">
      <c r="A2068" s="11"/>
      <c r="B2068" s="10"/>
      <c r="C2068" s="10"/>
      <c r="D2068" s="11"/>
      <c r="E2068" s="11"/>
      <c r="F2068" s="30" t="e">
        <f t="shared" si="152"/>
        <v>#DIV/0!</v>
      </c>
      <c r="G2068" s="11"/>
      <c r="H2068" s="11"/>
      <c r="I2068" s="11"/>
      <c r="J2068" s="12">
        <f t="shared" si="153"/>
        <v>0</v>
      </c>
      <c r="K2068" s="31">
        <f t="shared" si="154"/>
        <v>0</v>
      </c>
      <c r="L2068" s="37">
        <f t="shared" si="151"/>
        <v>0</v>
      </c>
      <c r="M2068" s="37"/>
      <c r="N2068" s="37">
        <f t="shared" si="155"/>
        <v>0</v>
      </c>
    </row>
    <row r="2069" spans="1:14" x14ac:dyDescent="0.3">
      <c r="A2069" s="11" t="s">
        <v>33</v>
      </c>
      <c r="B2069" s="11"/>
      <c r="C2069" s="13"/>
      <c r="D2069" s="111">
        <f t="shared" ref="D2069:J2069" si="156">SUM(D2007:D2068)</f>
        <v>0</v>
      </c>
      <c r="E2069" s="111">
        <f t="shared" si="156"/>
        <v>0</v>
      </c>
      <c r="F2069" s="111" t="e">
        <f t="shared" si="156"/>
        <v>#DIV/0!</v>
      </c>
      <c r="G2069" s="111">
        <f t="shared" si="156"/>
        <v>0</v>
      </c>
      <c r="H2069" s="111">
        <f t="shared" si="156"/>
        <v>0</v>
      </c>
      <c r="I2069" s="111">
        <f t="shared" si="156"/>
        <v>0</v>
      </c>
      <c r="J2069" s="12">
        <f t="shared" si="156"/>
        <v>0</v>
      </c>
      <c r="K2069" s="111"/>
      <c r="L2069" s="111">
        <f>SUM(L2007:L2068)</f>
        <v>0</v>
      </c>
      <c r="M2069" s="111">
        <f>SUM(M2007:M2068)</f>
        <v>0</v>
      </c>
      <c r="N2069" s="111">
        <f>SUM(N2007:N2068)</f>
        <v>0</v>
      </c>
    </row>
    <row r="2070" spans="1:14" x14ac:dyDescent="0.3">
      <c r="A2070" s="113"/>
      <c r="B2070" s="114"/>
      <c r="C2070" s="115"/>
      <c r="D2070" s="116"/>
      <c r="E2070" s="116"/>
      <c r="F2070" s="7" t="s">
        <v>106</v>
      </c>
      <c r="G2070" s="7" t="s">
        <v>123</v>
      </c>
      <c r="H2070" s="7" t="s">
        <v>124</v>
      </c>
      <c r="I2070" s="7" t="s">
        <v>125</v>
      </c>
      <c r="J2070" s="7" t="s">
        <v>126</v>
      </c>
      <c r="K2070" s="117"/>
      <c r="L2070" s="117"/>
      <c r="M2070" s="7" t="s">
        <v>107</v>
      </c>
      <c r="N2070" s="118"/>
    </row>
    <row r="2071" spans="1:14" ht="31.5" x14ac:dyDescent="0.5">
      <c r="A2071" s="113"/>
      <c r="B2071" s="114"/>
      <c r="C2071" s="115"/>
      <c r="D2071" s="116"/>
      <c r="E2071" s="116"/>
      <c r="F2071" s="121"/>
      <c r="G2071" s="121"/>
      <c r="H2071" s="121"/>
      <c r="I2071" s="121"/>
      <c r="J2071" s="121"/>
      <c r="K2071" s="122"/>
      <c r="L2071" s="121">
        <f>+F2071-G2071-H2071-I2071-J2071</f>
        <v>0</v>
      </c>
      <c r="M2071" s="123"/>
      <c r="N2071" s="124"/>
    </row>
    <row r="2072" spans="1:14" x14ac:dyDescent="0.3">
      <c r="A2072" s="177" t="s">
        <v>109</v>
      </c>
      <c r="B2072" s="178"/>
      <c r="C2072" s="178"/>
      <c r="D2072" s="178"/>
      <c r="E2072" s="178"/>
      <c r="F2072" s="178"/>
      <c r="G2072" s="178"/>
      <c r="H2072" s="178"/>
      <c r="I2072" s="178"/>
      <c r="J2072" s="179"/>
      <c r="K2072" s="125"/>
      <c r="L2072" s="12"/>
      <c r="M2072" s="126"/>
      <c r="N2072" s="127"/>
    </row>
    <row r="2073" spans="1:14" x14ac:dyDescent="0.3">
      <c r="A2073" s="180" t="s">
        <v>110</v>
      </c>
      <c r="B2073" s="181"/>
      <c r="C2073" s="181"/>
      <c r="D2073" s="181"/>
      <c r="E2073" s="181"/>
      <c r="F2073" s="181"/>
      <c r="G2073" s="181"/>
      <c r="H2073" s="181"/>
      <c r="I2073" s="181"/>
      <c r="J2073" s="182"/>
      <c r="K2073" s="129"/>
      <c r="L2073" s="12"/>
      <c r="M2073" s="126"/>
      <c r="N2073" s="127"/>
    </row>
    <row r="2074" spans="1:14" x14ac:dyDescent="0.3">
      <c r="A2074" s="160" t="s">
        <v>111</v>
      </c>
      <c r="B2074" s="161"/>
      <c r="C2074" s="161"/>
      <c r="D2074" s="161"/>
      <c r="E2074" s="161"/>
      <c r="F2074" s="161"/>
      <c r="G2074" s="161"/>
      <c r="H2074" s="161"/>
      <c r="I2074" s="161"/>
      <c r="J2074" s="162"/>
      <c r="K2074" s="130"/>
      <c r="L2074" s="12"/>
      <c r="M2074" s="131" t="e">
        <f>+L2074/L2069%</f>
        <v>#DIV/0!</v>
      </c>
      <c r="N2074" s="127"/>
    </row>
    <row r="2075" spans="1:14" x14ac:dyDescent="0.3">
      <c r="A2075" s="163" t="s">
        <v>112</v>
      </c>
      <c r="B2075" s="164"/>
      <c r="C2075" s="164"/>
      <c r="D2075" s="164"/>
      <c r="E2075" s="164"/>
      <c r="F2075" s="164"/>
      <c r="G2075" s="164"/>
      <c r="H2075" s="164"/>
      <c r="I2075" s="164"/>
      <c r="J2075" s="165"/>
      <c r="K2075" s="132"/>
      <c r="L2075" s="12">
        <f>+E2091</f>
        <v>0</v>
      </c>
      <c r="M2075" s="126"/>
      <c r="N2075" s="127"/>
    </row>
    <row r="2076" spans="1:14" x14ac:dyDescent="0.3">
      <c r="A2076" s="166" t="s">
        <v>113</v>
      </c>
      <c r="B2076" s="167"/>
      <c r="C2076" s="167"/>
      <c r="D2076" s="167"/>
      <c r="E2076" s="167"/>
      <c r="F2076" s="167"/>
      <c r="G2076" s="167"/>
      <c r="H2076" s="167"/>
      <c r="I2076" s="167"/>
      <c r="J2076" s="168"/>
      <c r="K2076" s="134"/>
      <c r="L2076" s="12">
        <f>+M2091</f>
        <v>0</v>
      </c>
      <c r="M2076" s="126"/>
      <c r="N2076" s="127"/>
    </row>
    <row r="2077" spans="1:14" x14ac:dyDescent="0.3">
      <c r="A2077" s="169"/>
      <c r="B2077" s="170"/>
      <c r="C2077" s="170"/>
      <c r="D2077" s="170"/>
      <c r="E2077" s="170"/>
      <c r="F2077" s="170"/>
      <c r="G2077" s="170"/>
      <c r="H2077" s="170"/>
      <c r="I2077" s="170"/>
      <c r="J2077" s="171"/>
      <c r="K2077" s="128"/>
      <c r="L2077" s="126"/>
      <c r="M2077" s="126"/>
      <c r="N2077" s="127"/>
    </row>
    <row r="2078" spans="1:14" x14ac:dyDescent="0.3">
      <c r="A2078" s="169"/>
      <c r="B2078" s="170"/>
      <c r="C2078" s="170"/>
      <c r="D2078" s="170"/>
      <c r="E2078" s="170"/>
      <c r="F2078" s="170"/>
      <c r="G2078" s="170"/>
      <c r="H2078" s="170"/>
      <c r="I2078" s="170"/>
      <c r="J2078" s="171"/>
      <c r="K2078" s="128"/>
      <c r="L2078" s="126"/>
      <c r="M2078" s="126"/>
      <c r="N2078" s="127"/>
    </row>
    <row r="2079" spans="1:14" x14ac:dyDescent="0.3">
      <c r="A2079" s="169" t="s">
        <v>114</v>
      </c>
      <c r="B2079" s="170"/>
      <c r="C2079" s="170"/>
      <c r="D2079" s="170"/>
      <c r="E2079" s="170"/>
      <c r="F2079" s="170"/>
      <c r="G2079" s="170"/>
      <c r="H2079" s="170"/>
      <c r="I2079" s="170"/>
      <c r="J2079" s="171"/>
      <c r="K2079" s="136"/>
      <c r="L2079" s="111">
        <f>+L2069-L2072-L2073-L2074-L2075+L2076-L2077-L2078</f>
        <v>0</v>
      </c>
      <c r="M2079" s="126"/>
      <c r="N2079" s="127"/>
    </row>
    <row r="2080" spans="1:14" ht="19.5" thickBot="1" x14ac:dyDescent="0.35">
      <c r="M2080" s="138">
        <f>+L2080-L2079</f>
        <v>0</v>
      </c>
    </row>
    <row r="2081" spans="1:14" ht="19.5" thickBot="1" x14ac:dyDescent="0.35">
      <c r="A2081" s="157" t="s">
        <v>115</v>
      </c>
      <c r="B2081" s="158"/>
      <c r="C2081" s="158"/>
      <c r="D2081" s="158"/>
      <c r="E2081" s="158"/>
      <c r="F2081" s="159"/>
      <c r="G2081" s="127"/>
      <c r="H2081" s="157" t="s">
        <v>116</v>
      </c>
      <c r="I2081" s="158"/>
      <c r="J2081" s="159"/>
      <c r="K2081" s="157" t="s">
        <v>117</v>
      </c>
      <c r="L2081" s="158"/>
      <c r="M2081" s="159"/>
      <c r="N2081" s="139"/>
    </row>
    <row r="2082" spans="1:14" ht="19.5" thickBot="1" x14ac:dyDescent="0.35">
      <c r="A2082" s="140" t="s">
        <v>118</v>
      </c>
      <c r="B2082" s="157" t="s">
        <v>119</v>
      </c>
      <c r="C2082" s="159"/>
      <c r="D2082" s="140" t="s">
        <v>120</v>
      </c>
      <c r="E2082" s="157" t="s">
        <v>22</v>
      </c>
      <c r="F2082" s="159"/>
      <c r="G2082" s="127"/>
      <c r="H2082" s="157" t="s">
        <v>119</v>
      </c>
      <c r="I2082" s="159"/>
      <c r="J2082" s="140" t="s">
        <v>22</v>
      </c>
      <c r="K2082" s="157" t="s">
        <v>119</v>
      </c>
      <c r="L2082" s="159"/>
      <c r="M2082" s="140" t="s">
        <v>22</v>
      </c>
      <c r="N2082" s="139"/>
    </row>
    <row r="2083" spans="1:14" ht="19.5" thickBot="1" x14ac:dyDescent="0.35">
      <c r="A2083" s="141"/>
      <c r="B2083" s="153"/>
      <c r="C2083" s="154"/>
      <c r="D2083" s="141"/>
      <c r="E2083" s="155"/>
      <c r="F2083" s="156"/>
      <c r="G2083" s="127"/>
      <c r="H2083" s="153"/>
      <c r="I2083" s="154"/>
      <c r="J2083" s="142"/>
      <c r="K2083" s="153"/>
      <c r="L2083" s="154"/>
      <c r="M2083" s="143"/>
      <c r="N2083" s="144"/>
    </row>
    <row r="2084" spans="1:14" ht="19.5" thickBot="1" x14ac:dyDescent="0.35">
      <c r="A2084" s="141"/>
      <c r="B2084" s="153"/>
      <c r="C2084" s="154"/>
      <c r="D2084" s="141"/>
      <c r="E2084" s="155"/>
      <c r="F2084" s="156"/>
      <c r="G2084" s="127"/>
      <c r="H2084" s="153"/>
      <c r="I2084" s="154"/>
      <c r="J2084" s="142"/>
      <c r="K2084" s="153"/>
      <c r="L2084" s="154"/>
      <c r="M2084" s="143"/>
      <c r="N2084" s="144"/>
    </row>
    <row r="2085" spans="1:14" ht="19.5" thickBot="1" x14ac:dyDescent="0.35">
      <c r="A2085" s="141"/>
      <c r="B2085" s="153"/>
      <c r="C2085" s="154"/>
      <c r="D2085" s="141"/>
      <c r="E2085" s="155"/>
      <c r="F2085" s="156"/>
      <c r="G2085" s="127"/>
      <c r="H2085" s="153"/>
      <c r="I2085" s="154"/>
      <c r="J2085" s="142"/>
      <c r="K2085" s="153"/>
      <c r="L2085" s="154"/>
      <c r="M2085" s="143"/>
      <c r="N2085" s="144"/>
    </row>
    <row r="2086" spans="1:14" ht="19.5" thickBot="1" x14ac:dyDescent="0.35">
      <c r="A2086" s="141"/>
      <c r="B2086" s="153"/>
      <c r="C2086" s="154"/>
      <c r="D2086" s="141"/>
      <c r="E2086" s="155"/>
      <c r="F2086" s="156"/>
      <c r="G2086" s="127"/>
      <c r="H2086" s="153"/>
      <c r="I2086" s="154"/>
      <c r="J2086" s="142"/>
      <c r="K2086" s="153"/>
      <c r="L2086" s="154"/>
      <c r="M2086" s="143"/>
      <c r="N2086" s="144"/>
    </row>
    <row r="2087" spans="1:14" ht="19.5" thickBot="1" x14ac:dyDescent="0.35">
      <c r="A2087" s="141"/>
      <c r="B2087" s="153"/>
      <c r="C2087" s="154"/>
      <c r="D2087" s="141"/>
      <c r="E2087" s="155"/>
      <c r="F2087" s="156"/>
      <c r="G2087" s="127"/>
      <c r="H2087" s="153"/>
      <c r="I2087" s="154"/>
      <c r="J2087" s="142"/>
      <c r="K2087" s="153"/>
      <c r="L2087" s="154"/>
      <c r="M2087" s="143"/>
      <c r="N2087" s="144"/>
    </row>
    <row r="2088" spans="1:14" ht="19.5" thickBot="1" x14ac:dyDescent="0.35">
      <c r="A2088" s="141"/>
      <c r="B2088" s="153"/>
      <c r="C2088" s="154"/>
      <c r="D2088" s="141"/>
      <c r="E2088" s="155"/>
      <c r="F2088" s="156"/>
      <c r="G2088" s="127"/>
      <c r="H2088" s="153"/>
      <c r="I2088" s="154"/>
      <c r="J2088" s="142"/>
      <c r="K2088" s="153"/>
      <c r="L2088" s="154"/>
      <c r="M2088" s="143"/>
      <c r="N2088" s="144"/>
    </row>
    <row r="2089" spans="1:14" ht="19.5" thickBot="1" x14ac:dyDescent="0.35">
      <c r="A2089" s="141"/>
      <c r="B2089" s="153"/>
      <c r="C2089" s="154"/>
      <c r="D2089" s="141"/>
      <c r="E2089" s="155"/>
      <c r="F2089" s="156"/>
      <c r="G2089" s="127"/>
      <c r="H2089" s="153"/>
      <c r="I2089" s="154"/>
      <c r="J2089" s="142"/>
      <c r="K2089" s="153"/>
      <c r="L2089" s="154"/>
      <c r="M2089" s="143"/>
      <c r="N2089" s="144"/>
    </row>
    <row r="2090" spans="1:14" ht="19.5" thickBot="1" x14ac:dyDescent="0.35">
      <c r="A2090" s="141"/>
      <c r="B2090" s="153"/>
      <c r="C2090" s="154"/>
      <c r="D2090" s="141"/>
      <c r="E2090" s="155"/>
      <c r="F2090" s="156"/>
      <c r="G2090" s="127"/>
      <c r="H2090" s="153"/>
      <c r="I2090" s="154"/>
      <c r="J2090" s="142"/>
      <c r="K2090" s="153"/>
      <c r="L2090" s="154"/>
      <c r="M2090" s="143"/>
      <c r="N2090" s="144"/>
    </row>
    <row r="2091" spans="1:14" ht="19.5" thickBot="1" x14ac:dyDescent="0.35">
      <c r="A2091" s="141" t="s">
        <v>121</v>
      </c>
      <c r="B2091" s="153"/>
      <c r="C2091" s="154"/>
      <c r="D2091" s="141"/>
      <c r="E2091" s="155">
        <f>SUM(E2083:F2090)</f>
        <v>0</v>
      </c>
      <c r="F2091" s="156"/>
      <c r="G2091" s="127"/>
      <c r="H2091" s="153" t="s">
        <v>121</v>
      </c>
      <c r="I2091" s="154"/>
      <c r="J2091" s="140">
        <f>SUM(J2083:J2090)</f>
        <v>0</v>
      </c>
      <c r="K2091" s="153" t="s">
        <v>121</v>
      </c>
      <c r="L2091" s="154"/>
      <c r="M2091" s="145">
        <f>SUM(M2083:M2090)</f>
        <v>0</v>
      </c>
      <c r="N2091" s="139"/>
    </row>
    <row r="2094" spans="1:14" x14ac:dyDescent="0.3">
      <c r="A2094" s="172" t="s">
        <v>0</v>
      </c>
      <c r="B2094" s="172"/>
      <c r="C2094" s="172"/>
      <c r="D2094" s="172"/>
      <c r="E2094" s="172"/>
      <c r="F2094" s="172"/>
      <c r="G2094" s="172"/>
      <c r="H2094" s="172"/>
      <c r="I2094" s="172"/>
      <c r="J2094" s="172"/>
      <c r="K2094" s="172"/>
      <c r="L2094" s="172"/>
      <c r="M2094" s="1"/>
      <c r="N2094" s="2"/>
    </row>
    <row r="2095" spans="1:14" x14ac:dyDescent="0.3">
      <c r="A2095" s="1" t="s">
        <v>1</v>
      </c>
      <c r="B2095" s="2"/>
      <c r="J2095" s="1" t="s">
        <v>3</v>
      </c>
      <c r="K2095" s="173">
        <f>+K2004</f>
        <v>0</v>
      </c>
      <c r="L2095" s="173"/>
      <c r="M2095" s="173"/>
      <c r="N2095" s="6"/>
    </row>
    <row r="2096" spans="1:14" x14ac:dyDescent="0.3">
      <c r="A2096" s="174"/>
      <c r="B2096" s="175"/>
      <c r="C2096" s="176"/>
      <c r="D2096" s="169" t="s">
        <v>6</v>
      </c>
      <c r="E2096" s="170"/>
      <c r="F2096" s="171"/>
      <c r="G2096" s="7" t="s">
        <v>7</v>
      </c>
      <c r="H2096" s="7" t="s">
        <v>7</v>
      </c>
      <c r="I2096" s="7" t="s">
        <v>8</v>
      </c>
      <c r="J2096" s="8" t="s">
        <v>9</v>
      </c>
      <c r="K2096" s="7" t="s">
        <v>10</v>
      </c>
      <c r="L2096" s="9"/>
      <c r="M2096" s="7" t="s">
        <v>11</v>
      </c>
      <c r="N2096" s="7" t="s">
        <v>12</v>
      </c>
    </row>
    <row r="2097" spans="1:14" x14ac:dyDescent="0.3">
      <c r="A2097" s="12" t="s">
        <v>16</v>
      </c>
      <c r="B2097" s="7" t="s">
        <v>17</v>
      </c>
      <c r="C2097" s="13" t="s">
        <v>18</v>
      </c>
      <c r="D2097" s="7">
        <v>1</v>
      </c>
      <c r="E2097" s="7">
        <v>2</v>
      </c>
      <c r="F2097" s="14" t="s">
        <v>19</v>
      </c>
      <c r="G2097" s="7" t="s">
        <v>20</v>
      </c>
      <c r="H2097" s="7" t="s">
        <v>20</v>
      </c>
      <c r="I2097" s="7"/>
      <c r="J2097" s="7" t="s">
        <v>20</v>
      </c>
      <c r="K2097" s="7" t="s">
        <v>21</v>
      </c>
      <c r="L2097" s="7" t="s">
        <v>22</v>
      </c>
      <c r="M2097" s="7" t="s">
        <v>23</v>
      </c>
      <c r="N2097" s="7" t="s">
        <v>22</v>
      </c>
    </row>
    <row r="2098" spans="1:14" x14ac:dyDescent="0.3">
      <c r="A2098" s="16" t="s">
        <v>35</v>
      </c>
      <c r="B2098" s="17" t="s">
        <v>36</v>
      </c>
      <c r="C2098" s="17">
        <v>72</v>
      </c>
      <c r="D2098" s="29"/>
      <c r="E2098" s="29"/>
      <c r="F2098" s="30">
        <f>+(E2098+D2098)/C2098</f>
        <v>0</v>
      </c>
      <c r="G2098" s="32"/>
      <c r="H2098" s="32"/>
      <c r="I2098" s="32"/>
      <c r="J2098" s="34">
        <f>+D2098+E2098-G2098-H2098-I2098</f>
        <v>0</v>
      </c>
      <c r="K2098" s="31">
        <f>+K2007</f>
        <v>381.13</v>
      </c>
      <c r="L2098" s="24">
        <f t="shared" ref="L2098:L2159" si="157">+J2098*K2098</f>
        <v>0</v>
      </c>
      <c r="M2098" s="24"/>
      <c r="N2098" s="24">
        <f>+K2098*I2098</f>
        <v>0</v>
      </c>
    </row>
    <row r="2099" spans="1:14" x14ac:dyDescent="0.3">
      <c r="A2099" s="16" t="s">
        <v>37</v>
      </c>
      <c r="B2099" s="17" t="s">
        <v>38</v>
      </c>
      <c r="C2099" s="17">
        <v>36</v>
      </c>
      <c r="D2099" s="29"/>
      <c r="E2099" s="29"/>
      <c r="F2099" s="30">
        <f t="shared" ref="F2099:F2159" si="158">+(E2099+D2099)/C2099</f>
        <v>0</v>
      </c>
      <c r="G2099" s="32"/>
      <c r="H2099" s="32"/>
      <c r="I2099" s="32"/>
      <c r="J2099" s="34">
        <f t="shared" ref="J2099:J2159" si="159">+D2099+E2099-G2099-H2099-I2099</f>
        <v>0</v>
      </c>
      <c r="K2099" s="31">
        <f t="shared" ref="K2099:K2159" si="160">+K2008</f>
        <v>741.2</v>
      </c>
      <c r="L2099" s="24">
        <f t="shared" si="157"/>
        <v>0</v>
      </c>
      <c r="M2099" s="24"/>
      <c r="N2099" s="24">
        <f t="shared" ref="N2099:N2159" si="161">+K2099*I2099</f>
        <v>0</v>
      </c>
    </row>
    <row r="2100" spans="1:14" x14ac:dyDescent="0.3">
      <c r="A2100" s="16" t="s">
        <v>39</v>
      </c>
      <c r="B2100" s="17" t="s">
        <v>40</v>
      </c>
      <c r="C2100" s="17">
        <v>18</v>
      </c>
      <c r="D2100" s="29"/>
      <c r="E2100" s="29"/>
      <c r="F2100" s="30">
        <f t="shared" si="158"/>
        <v>0</v>
      </c>
      <c r="G2100" s="32"/>
      <c r="H2100" s="32"/>
      <c r="I2100" s="32"/>
      <c r="J2100" s="12">
        <f t="shared" si="159"/>
        <v>0</v>
      </c>
      <c r="K2100" s="31">
        <f t="shared" si="160"/>
        <v>1263.5999999999999</v>
      </c>
      <c r="L2100" s="37">
        <f t="shared" si="157"/>
        <v>0</v>
      </c>
      <c r="M2100" s="37"/>
      <c r="N2100" s="37">
        <f t="shared" si="161"/>
        <v>0</v>
      </c>
    </row>
    <row r="2101" spans="1:14" x14ac:dyDescent="0.3">
      <c r="A2101" s="16" t="s">
        <v>41</v>
      </c>
      <c r="B2101" s="17" t="s">
        <v>42</v>
      </c>
      <c r="C2101" s="17">
        <v>10</v>
      </c>
      <c r="D2101" s="29"/>
      <c r="E2101" s="29"/>
      <c r="F2101" s="30">
        <f t="shared" si="158"/>
        <v>0</v>
      </c>
      <c r="G2101" s="32"/>
      <c r="H2101" s="32"/>
      <c r="I2101" s="32"/>
      <c r="J2101" s="34">
        <f t="shared" si="159"/>
        <v>0</v>
      </c>
      <c r="K2101" s="31">
        <f t="shared" si="160"/>
        <v>2059.1999999999998</v>
      </c>
      <c r="L2101" s="24">
        <f t="shared" si="157"/>
        <v>0</v>
      </c>
      <c r="M2101" s="24"/>
      <c r="N2101" s="24">
        <f t="shared" si="161"/>
        <v>0</v>
      </c>
    </row>
    <row r="2102" spans="1:14" x14ac:dyDescent="0.3">
      <c r="A2102" s="16" t="s">
        <v>43</v>
      </c>
      <c r="B2102" s="17" t="s">
        <v>36</v>
      </c>
      <c r="C2102" s="17">
        <v>72</v>
      </c>
      <c r="D2102" s="29"/>
      <c r="E2102" s="29"/>
      <c r="F2102" s="30">
        <f t="shared" si="158"/>
        <v>0</v>
      </c>
      <c r="G2102" s="32"/>
      <c r="H2102" s="32"/>
      <c r="I2102" s="32"/>
      <c r="J2102" s="34">
        <f t="shared" si="159"/>
        <v>0</v>
      </c>
      <c r="K2102" s="31">
        <f t="shared" si="160"/>
        <v>409.5</v>
      </c>
      <c r="L2102" s="24">
        <f t="shared" si="157"/>
        <v>0</v>
      </c>
      <c r="M2102" s="24"/>
      <c r="N2102" s="24">
        <f t="shared" si="161"/>
        <v>0</v>
      </c>
    </row>
    <row r="2103" spans="1:14" x14ac:dyDescent="0.3">
      <c r="A2103" s="16" t="s">
        <v>44</v>
      </c>
      <c r="B2103" s="17" t="s">
        <v>38</v>
      </c>
      <c r="C2103" s="17">
        <v>36</v>
      </c>
      <c r="D2103" s="29"/>
      <c r="E2103" s="29"/>
      <c r="F2103" s="30">
        <f t="shared" si="158"/>
        <v>0</v>
      </c>
      <c r="G2103" s="32"/>
      <c r="H2103" s="32"/>
      <c r="I2103" s="32"/>
      <c r="J2103" s="34">
        <f t="shared" si="159"/>
        <v>0</v>
      </c>
      <c r="K2103" s="31">
        <f t="shared" si="160"/>
        <v>803.79</v>
      </c>
      <c r="L2103" s="24">
        <f t="shared" si="157"/>
        <v>0</v>
      </c>
      <c r="M2103" s="24"/>
      <c r="N2103" s="24">
        <f t="shared" si="161"/>
        <v>0</v>
      </c>
    </row>
    <row r="2104" spans="1:14" x14ac:dyDescent="0.3">
      <c r="A2104" s="16" t="s">
        <v>45</v>
      </c>
      <c r="B2104" s="17" t="s">
        <v>36</v>
      </c>
      <c r="C2104" s="17">
        <v>72</v>
      </c>
      <c r="D2104" s="29"/>
      <c r="E2104" s="29"/>
      <c r="F2104" s="30">
        <f t="shared" si="158"/>
        <v>0</v>
      </c>
      <c r="G2104" s="32"/>
      <c r="H2104" s="32"/>
      <c r="I2104" s="32"/>
      <c r="J2104" s="34">
        <f t="shared" si="159"/>
        <v>0</v>
      </c>
      <c r="K2104" s="31">
        <f t="shared" si="160"/>
        <v>409.5</v>
      </c>
      <c r="L2104" s="24">
        <f t="shared" si="157"/>
        <v>0</v>
      </c>
      <c r="M2104" s="24"/>
      <c r="N2104" s="24">
        <f t="shared" si="161"/>
        <v>0</v>
      </c>
    </row>
    <row r="2105" spans="1:14" x14ac:dyDescent="0.3">
      <c r="A2105" s="16" t="s">
        <v>46</v>
      </c>
      <c r="B2105" s="17" t="s">
        <v>38</v>
      </c>
      <c r="C2105" s="17">
        <v>36</v>
      </c>
      <c r="D2105" s="29"/>
      <c r="E2105" s="29"/>
      <c r="F2105" s="30">
        <f t="shared" si="158"/>
        <v>0</v>
      </c>
      <c r="G2105" s="32"/>
      <c r="H2105" s="32"/>
      <c r="I2105" s="32"/>
      <c r="J2105" s="34">
        <f t="shared" si="159"/>
        <v>0</v>
      </c>
      <c r="K2105" s="31">
        <f t="shared" si="160"/>
        <v>803.79</v>
      </c>
      <c r="L2105" s="24">
        <f t="shared" si="157"/>
        <v>0</v>
      </c>
      <c r="M2105" s="24"/>
      <c r="N2105" s="24">
        <f t="shared" si="161"/>
        <v>0</v>
      </c>
    </row>
    <row r="2106" spans="1:14" x14ac:dyDescent="0.3">
      <c r="A2106" s="16" t="s">
        <v>47</v>
      </c>
      <c r="B2106" s="17" t="s">
        <v>48</v>
      </c>
      <c r="C2106" s="17">
        <v>8</v>
      </c>
      <c r="D2106" s="29"/>
      <c r="E2106" s="29"/>
      <c r="F2106" s="30">
        <f t="shared" si="158"/>
        <v>0</v>
      </c>
      <c r="G2106" s="32"/>
      <c r="H2106" s="32"/>
      <c r="I2106" s="32"/>
      <c r="J2106" s="34">
        <f t="shared" si="159"/>
        <v>0</v>
      </c>
      <c r="K2106" s="31">
        <f t="shared" si="160"/>
        <v>2767.05</v>
      </c>
      <c r="L2106" s="24">
        <f t="shared" si="157"/>
        <v>0</v>
      </c>
      <c r="M2106" s="24"/>
      <c r="N2106" s="24">
        <f t="shared" si="161"/>
        <v>0</v>
      </c>
    </row>
    <row r="2107" spans="1:14" x14ac:dyDescent="0.3">
      <c r="A2107" s="35" t="s">
        <v>49</v>
      </c>
      <c r="B2107" s="17" t="s">
        <v>50</v>
      </c>
      <c r="C2107" s="38">
        <v>72</v>
      </c>
      <c r="D2107" s="29"/>
      <c r="E2107" s="29"/>
      <c r="F2107" s="30">
        <f t="shared" si="158"/>
        <v>0</v>
      </c>
      <c r="G2107" s="32"/>
      <c r="H2107" s="32"/>
      <c r="I2107" s="32"/>
      <c r="J2107" s="12">
        <f t="shared" si="159"/>
        <v>0</v>
      </c>
      <c r="K2107" s="31">
        <f t="shared" si="160"/>
        <v>444.6</v>
      </c>
      <c r="L2107" s="37">
        <f t="shared" si="157"/>
        <v>0</v>
      </c>
      <c r="M2107" s="37"/>
      <c r="N2107" s="37">
        <f t="shared" si="161"/>
        <v>0</v>
      </c>
    </row>
    <row r="2108" spans="1:14" x14ac:dyDescent="0.3">
      <c r="A2108" s="16" t="s">
        <v>51</v>
      </c>
      <c r="B2108" s="17" t="s">
        <v>52</v>
      </c>
      <c r="C2108" s="17">
        <v>36</v>
      </c>
      <c r="D2108" s="29"/>
      <c r="E2108" s="29"/>
      <c r="F2108" s="30">
        <f t="shared" si="158"/>
        <v>0</v>
      </c>
      <c r="G2108" s="32"/>
      <c r="H2108" s="32"/>
      <c r="I2108" s="32"/>
      <c r="J2108" s="34">
        <f t="shared" si="159"/>
        <v>0</v>
      </c>
      <c r="K2108" s="31">
        <f t="shared" si="160"/>
        <v>868.73</v>
      </c>
      <c r="L2108" s="24">
        <f t="shared" si="157"/>
        <v>0</v>
      </c>
      <c r="M2108" s="24"/>
      <c r="N2108" s="24">
        <f t="shared" si="161"/>
        <v>0</v>
      </c>
    </row>
    <row r="2109" spans="1:14" x14ac:dyDescent="0.3">
      <c r="A2109" s="16" t="s">
        <v>53</v>
      </c>
      <c r="B2109" s="17" t="s">
        <v>48</v>
      </c>
      <c r="C2109" s="17">
        <v>8</v>
      </c>
      <c r="D2109" s="29"/>
      <c r="E2109" s="29"/>
      <c r="F2109" s="30">
        <f t="shared" si="158"/>
        <v>0</v>
      </c>
      <c r="G2109" s="32"/>
      <c r="H2109" s="32"/>
      <c r="I2109" s="32"/>
      <c r="J2109" s="34">
        <f t="shared" si="159"/>
        <v>0</v>
      </c>
      <c r="K2109" s="31">
        <f t="shared" si="160"/>
        <v>2416.0500000000002</v>
      </c>
      <c r="L2109" s="24">
        <f t="shared" si="157"/>
        <v>0</v>
      </c>
      <c r="M2109" s="24"/>
      <c r="N2109" s="24">
        <f t="shared" si="161"/>
        <v>0</v>
      </c>
    </row>
    <row r="2110" spans="1:14" x14ac:dyDescent="0.3">
      <c r="A2110" s="16" t="s">
        <v>54</v>
      </c>
      <c r="B2110" s="17" t="s">
        <v>50</v>
      </c>
      <c r="C2110" s="17">
        <v>72</v>
      </c>
      <c r="D2110" s="29"/>
      <c r="E2110" s="29"/>
      <c r="F2110" s="30">
        <f t="shared" si="158"/>
        <v>0</v>
      </c>
      <c r="G2110" s="32"/>
      <c r="H2110" s="32"/>
      <c r="I2110" s="32"/>
      <c r="J2110" s="34">
        <f t="shared" si="159"/>
        <v>0</v>
      </c>
      <c r="K2110" s="31">
        <f t="shared" si="160"/>
        <v>377.33</v>
      </c>
      <c r="L2110" s="24">
        <f t="shared" si="157"/>
        <v>0</v>
      </c>
      <c r="M2110" s="24"/>
      <c r="N2110" s="24">
        <f t="shared" si="161"/>
        <v>0</v>
      </c>
    </row>
    <row r="2111" spans="1:14" x14ac:dyDescent="0.3">
      <c r="A2111" s="16" t="s">
        <v>55</v>
      </c>
      <c r="B2111" s="17" t="s">
        <v>56</v>
      </c>
      <c r="C2111" s="17">
        <v>15</v>
      </c>
      <c r="D2111" s="44"/>
      <c r="E2111" s="44"/>
      <c r="F2111" s="30">
        <f t="shared" si="158"/>
        <v>0</v>
      </c>
      <c r="G2111" s="11"/>
      <c r="H2111" s="11"/>
      <c r="I2111" s="11"/>
      <c r="J2111" s="12">
        <f t="shared" si="159"/>
        <v>0</v>
      </c>
      <c r="K2111" s="45">
        <f t="shared" si="160"/>
        <v>1158.3</v>
      </c>
      <c r="L2111" s="37">
        <f t="shared" si="157"/>
        <v>0</v>
      </c>
      <c r="M2111" s="37"/>
      <c r="N2111" s="37">
        <f t="shared" si="161"/>
        <v>0</v>
      </c>
    </row>
    <row r="2112" spans="1:14" x14ac:dyDescent="0.3">
      <c r="A2112" s="16" t="s">
        <v>57</v>
      </c>
      <c r="B2112" s="17" t="s">
        <v>50</v>
      </c>
      <c r="C2112" s="17">
        <v>72</v>
      </c>
      <c r="D2112" s="29"/>
      <c r="E2112" s="29"/>
      <c r="F2112" s="30">
        <f t="shared" si="158"/>
        <v>0</v>
      </c>
      <c r="G2112" s="32"/>
      <c r="H2112" s="32"/>
      <c r="I2112" s="32"/>
      <c r="J2112" s="34">
        <f t="shared" si="159"/>
        <v>0</v>
      </c>
      <c r="K2112" s="31">
        <f t="shared" si="160"/>
        <v>424.13</v>
      </c>
      <c r="L2112" s="24">
        <f t="shared" si="157"/>
        <v>0</v>
      </c>
      <c r="M2112" s="24"/>
      <c r="N2112" s="24">
        <f t="shared" si="161"/>
        <v>0</v>
      </c>
    </row>
    <row r="2113" spans="1:14" x14ac:dyDescent="0.3">
      <c r="A2113" s="16" t="s">
        <v>58</v>
      </c>
      <c r="B2113" s="17" t="s">
        <v>59</v>
      </c>
      <c r="C2113" s="17">
        <v>15</v>
      </c>
      <c r="D2113" s="29"/>
      <c r="E2113" s="29"/>
      <c r="F2113" s="30">
        <f t="shared" si="158"/>
        <v>0</v>
      </c>
      <c r="G2113" s="32"/>
      <c r="H2113" s="32"/>
      <c r="I2113" s="32"/>
      <c r="J2113" s="34">
        <f t="shared" si="159"/>
        <v>0</v>
      </c>
      <c r="K2113" s="31">
        <f t="shared" si="160"/>
        <v>1199.25</v>
      </c>
      <c r="L2113" s="24">
        <f t="shared" si="157"/>
        <v>0</v>
      </c>
      <c r="M2113" s="24"/>
      <c r="N2113" s="24">
        <f t="shared" si="161"/>
        <v>0</v>
      </c>
    </row>
    <row r="2114" spans="1:14" x14ac:dyDescent="0.3">
      <c r="A2114" s="16" t="s">
        <v>60</v>
      </c>
      <c r="B2114" s="17" t="s">
        <v>50</v>
      </c>
      <c r="C2114" s="17">
        <v>72</v>
      </c>
      <c r="D2114" s="29"/>
      <c r="E2114" s="29"/>
      <c r="F2114" s="30">
        <f t="shared" si="158"/>
        <v>0</v>
      </c>
      <c r="G2114" s="32"/>
      <c r="H2114" s="32"/>
      <c r="I2114" s="32"/>
      <c r="J2114" s="34">
        <f t="shared" si="159"/>
        <v>0</v>
      </c>
      <c r="K2114" s="31">
        <f t="shared" si="160"/>
        <v>381.13</v>
      </c>
      <c r="L2114" s="24">
        <f t="shared" si="157"/>
        <v>0</v>
      </c>
      <c r="M2114" s="24"/>
      <c r="N2114" s="24">
        <f t="shared" si="161"/>
        <v>0</v>
      </c>
    </row>
    <row r="2115" spans="1:14" x14ac:dyDescent="0.3">
      <c r="A2115" s="16" t="s">
        <v>61</v>
      </c>
      <c r="B2115" s="17" t="s">
        <v>50</v>
      </c>
      <c r="C2115" s="38">
        <v>72</v>
      </c>
      <c r="D2115" s="44"/>
      <c r="E2115" s="44"/>
      <c r="F2115" s="30">
        <f t="shared" si="158"/>
        <v>0</v>
      </c>
      <c r="G2115" s="11"/>
      <c r="H2115" s="11"/>
      <c r="I2115" s="11"/>
      <c r="J2115" s="12">
        <f t="shared" si="159"/>
        <v>0</v>
      </c>
      <c r="K2115" s="31">
        <f t="shared" si="160"/>
        <v>424.13</v>
      </c>
      <c r="L2115" s="37">
        <f t="shared" si="157"/>
        <v>0</v>
      </c>
      <c r="M2115" s="37"/>
      <c r="N2115" s="37">
        <f t="shared" si="161"/>
        <v>0</v>
      </c>
    </row>
    <row r="2116" spans="1:14" x14ac:dyDescent="0.3">
      <c r="A2116" s="35" t="s">
        <v>62</v>
      </c>
      <c r="B2116" s="17" t="s">
        <v>50</v>
      </c>
      <c r="C2116" s="38">
        <v>72</v>
      </c>
      <c r="D2116" s="44"/>
      <c r="E2116" s="44"/>
      <c r="F2116" s="30">
        <f t="shared" si="158"/>
        <v>0</v>
      </c>
      <c r="G2116" s="11"/>
      <c r="H2116" s="11"/>
      <c r="I2116" s="11"/>
      <c r="J2116" s="12">
        <f t="shared" si="159"/>
        <v>0</v>
      </c>
      <c r="K2116" s="31">
        <f t="shared" si="160"/>
        <v>330.23</v>
      </c>
      <c r="L2116" s="37">
        <f t="shared" si="157"/>
        <v>0</v>
      </c>
      <c r="M2116" s="37"/>
      <c r="N2116" s="37">
        <f t="shared" si="161"/>
        <v>0</v>
      </c>
    </row>
    <row r="2117" spans="1:14" x14ac:dyDescent="0.3">
      <c r="A2117" s="35" t="s">
        <v>63</v>
      </c>
      <c r="B2117" s="17" t="s">
        <v>50</v>
      </c>
      <c r="C2117" s="38">
        <v>72</v>
      </c>
      <c r="D2117" s="44"/>
      <c r="E2117" s="44"/>
      <c r="F2117" s="30">
        <f t="shared" si="158"/>
        <v>0</v>
      </c>
      <c r="G2117" s="11"/>
      <c r="H2117" s="11"/>
      <c r="I2117" s="11"/>
      <c r="J2117" s="12">
        <f t="shared" si="159"/>
        <v>0</v>
      </c>
      <c r="K2117" s="31">
        <f t="shared" si="160"/>
        <v>424.13</v>
      </c>
      <c r="L2117" s="37">
        <f t="shared" si="157"/>
        <v>0</v>
      </c>
      <c r="M2117" s="37"/>
      <c r="N2117" s="37">
        <f t="shared" si="161"/>
        <v>0</v>
      </c>
    </row>
    <row r="2118" spans="1:14" x14ac:dyDescent="0.3">
      <c r="A2118" s="35" t="s">
        <v>64</v>
      </c>
      <c r="B2118" s="17" t="s">
        <v>65</v>
      </c>
      <c r="C2118" s="38">
        <v>72</v>
      </c>
      <c r="D2118" s="44"/>
      <c r="E2118" s="44"/>
      <c r="F2118" s="30">
        <f t="shared" si="158"/>
        <v>0</v>
      </c>
      <c r="G2118" s="11"/>
      <c r="H2118" s="11"/>
      <c r="I2118" s="11"/>
      <c r="J2118" s="12">
        <f t="shared" si="159"/>
        <v>0</v>
      </c>
      <c r="K2118" s="31">
        <f t="shared" si="160"/>
        <v>389.61</v>
      </c>
      <c r="L2118" s="37">
        <f t="shared" si="157"/>
        <v>0</v>
      </c>
      <c r="M2118" s="37"/>
      <c r="N2118" s="37">
        <f t="shared" si="161"/>
        <v>0</v>
      </c>
    </row>
    <row r="2119" spans="1:14" x14ac:dyDescent="0.3">
      <c r="A2119" s="35" t="s">
        <v>66</v>
      </c>
      <c r="B2119" s="17" t="s">
        <v>65</v>
      </c>
      <c r="C2119" s="38">
        <v>72</v>
      </c>
      <c r="D2119" s="44"/>
      <c r="E2119" s="44"/>
      <c r="F2119" s="30">
        <f t="shared" si="158"/>
        <v>0</v>
      </c>
      <c r="G2119" s="11"/>
      <c r="H2119" s="11"/>
      <c r="I2119" s="11"/>
      <c r="J2119" s="12">
        <f t="shared" si="159"/>
        <v>0</v>
      </c>
      <c r="K2119" s="31">
        <f t="shared" si="160"/>
        <v>389.61</v>
      </c>
      <c r="L2119" s="37">
        <f t="shared" si="157"/>
        <v>0</v>
      </c>
      <c r="M2119" s="37"/>
      <c r="N2119" s="37">
        <f t="shared" si="161"/>
        <v>0</v>
      </c>
    </row>
    <row r="2120" spans="1:14" x14ac:dyDescent="0.3">
      <c r="A2120" s="47" t="s">
        <v>67</v>
      </c>
      <c r="B2120" s="48" t="s">
        <v>59</v>
      </c>
      <c r="C2120" s="49">
        <v>25</v>
      </c>
      <c r="D2120" s="44"/>
      <c r="E2120" s="44"/>
      <c r="F2120" s="30">
        <f t="shared" si="158"/>
        <v>0</v>
      </c>
      <c r="G2120" s="11"/>
      <c r="H2120" s="11"/>
      <c r="I2120" s="11"/>
      <c r="J2120" s="12">
        <f t="shared" si="159"/>
        <v>0</v>
      </c>
      <c r="K2120" s="31">
        <f t="shared" si="160"/>
        <v>169.65</v>
      </c>
      <c r="L2120" s="37">
        <f t="shared" si="157"/>
        <v>0</v>
      </c>
      <c r="M2120" s="37"/>
      <c r="N2120" s="37">
        <f t="shared" si="161"/>
        <v>0</v>
      </c>
    </row>
    <row r="2121" spans="1:14" x14ac:dyDescent="0.3">
      <c r="A2121" s="47" t="s">
        <v>68</v>
      </c>
      <c r="B2121" s="48" t="s">
        <v>42</v>
      </c>
      <c r="C2121" s="49">
        <v>50</v>
      </c>
      <c r="D2121" s="44"/>
      <c r="E2121" s="44"/>
      <c r="F2121" s="30">
        <f t="shared" si="158"/>
        <v>0</v>
      </c>
      <c r="G2121" s="11"/>
      <c r="H2121" s="11"/>
      <c r="I2121" s="11"/>
      <c r="J2121" s="12">
        <f t="shared" si="159"/>
        <v>0</v>
      </c>
      <c r="K2121" s="31">
        <f t="shared" si="160"/>
        <v>88.92</v>
      </c>
      <c r="L2121" s="37">
        <f t="shared" si="157"/>
        <v>0</v>
      </c>
      <c r="M2121" s="37"/>
      <c r="N2121" s="37">
        <f t="shared" si="161"/>
        <v>0</v>
      </c>
    </row>
    <row r="2122" spans="1:14" x14ac:dyDescent="0.3">
      <c r="A2122" s="47" t="s">
        <v>69</v>
      </c>
      <c r="B2122" s="48" t="s">
        <v>52</v>
      </c>
      <c r="C2122" s="49">
        <v>12</v>
      </c>
      <c r="D2122" s="44"/>
      <c r="E2122" s="44"/>
      <c r="F2122" s="30">
        <f t="shared" si="158"/>
        <v>0</v>
      </c>
      <c r="G2122" s="11"/>
      <c r="H2122" s="11"/>
      <c r="I2122" s="11"/>
      <c r="J2122" s="12">
        <f t="shared" si="159"/>
        <v>0</v>
      </c>
      <c r="K2122" s="31">
        <f t="shared" si="160"/>
        <v>123.94</v>
      </c>
      <c r="L2122" s="37">
        <f t="shared" si="157"/>
        <v>0</v>
      </c>
      <c r="M2122" s="37"/>
      <c r="N2122" s="37">
        <f t="shared" si="161"/>
        <v>0</v>
      </c>
    </row>
    <row r="2123" spans="1:14" ht="19.5" thickBot="1" x14ac:dyDescent="0.35">
      <c r="A2123" s="47" t="s">
        <v>70</v>
      </c>
      <c r="B2123" s="48" t="s">
        <v>50</v>
      </c>
      <c r="C2123" s="49">
        <v>60</v>
      </c>
      <c r="D2123" s="44"/>
      <c r="E2123" s="44"/>
      <c r="F2123" s="30">
        <f t="shared" si="158"/>
        <v>0</v>
      </c>
      <c r="G2123" s="11"/>
      <c r="H2123" s="11"/>
      <c r="I2123" s="11"/>
      <c r="J2123" s="12">
        <f t="shared" si="159"/>
        <v>0</v>
      </c>
      <c r="K2123" s="31">
        <f t="shared" si="160"/>
        <v>67.180000000000007</v>
      </c>
      <c r="L2123" s="37">
        <f t="shared" si="157"/>
        <v>0</v>
      </c>
      <c r="M2123" s="37"/>
      <c r="N2123" s="37">
        <f t="shared" si="161"/>
        <v>0</v>
      </c>
    </row>
    <row r="2124" spans="1:14" ht="19.5" thickBot="1" x14ac:dyDescent="0.35">
      <c r="A2124" s="56" t="s">
        <v>71</v>
      </c>
      <c r="B2124" s="57" t="s">
        <v>50</v>
      </c>
      <c r="C2124" s="58">
        <v>60</v>
      </c>
      <c r="D2124" s="44"/>
      <c r="E2124" s="44"/>
      <c r="F2124" s="30">
        <f t="shared" si="158"/>
        <v>0</v>
      </c>
      <c r="G2124" s="11"/>
      <c r="H2124" s="11"/>
      <c r="I2124" s="11"/>
      <c r="J2124" s="12">
        <f t="shared" si="159"/>
        <v>0</v>
      </c>
      <c r="K2124" s="31">
        <f t="shared" si="160"/>
        <v>67.180000000000007</v>
      </c>
      <c r="L2124" s="37">
        <f t="shared" si="157"/>
        <v>0</v>
      </c>
      <c r="M2124" s="37"/>
      <c r="N2124" s="37">
        <f t="shared" si="161"/>
        <v>0</v>
      </c>
    </row>
    <row r="2125" spans="1:14" ht="19.5" thickBot="1" x14ac:dyDescent="0.35">
      <c r="A2125" s="56" t="s">
        <v>72</v>
      </c>
      <c r="B2125" s="57" t="s">
        <v>50</v>
      </c>
      <c r="C2125" s="58">
        <v>60</v>
      </c>
      <c r="D2125" s="44"/>
      <c r="E2125" s="44"/>
      <c r="F2125" s="30">
        <f t="shared" si="158"/>
        <v>0</v>
      </c>
      <c r="G2125" s="11"/>
      <c r="H2125" s="11"/>
      <c r="I2125" s="11"/>
      <c r="J2125" s="12">
        <f t="shared" si="159"/>
        <v>0</v>
      </c>
      <c r="K2125" s="31">
        <f t="shared" si="160"/>
        <v>67.180000000000007</v>
      </c>
      <c r="L2125" s="37">
        <f t="shared" si="157"/>
        <v>0</v>
      </c>
      <c r="M2125" s="37"/>
      <c r="N2125" s="37">
        <f t="shared" si="161"/>
        <v>0</v>
      </c>
    </row>
    <row r="2126" spans="1:14" ht="19.5" thickBot="1" x14ac:dyDescent="0.35">
      <c r="A2126" s="56" t="s">
        <v>73</v>
      </c>
      <c r="B2126" s="57" t="s">
        <v>74</v>
      </c>
      <c r="C2126" s="58">
        <v>150</v>
      </c>
      <c r="D2126" s="44"/>
      <c r="E2126" s="44"/>
      <c r="F2126" s="30">
        <f t="shared" si="158"/>
        <v>0</v>
      </c>
      <c r="G2126" s="11"/>
      <c r="H2126" s="11"/>
      <c r="I2126" s="11"/>
      <c r="J2126" s="12">
        <f t="shared" si="159"/>
        <v>0</v>
      </c>
      <c r="K2126" s="31">
        <f t="shared" si="160"/>
        <v>21.06</v>
      </c>
      <c r="L2126" s="37">
        <f t="shared" si="157"/>
        <v>0</v>
      </c>
      <c r="M2126" s="37"/>
      <c r="N2126" s="37">
        <f t="shared" si="161"/>
        <v>0</v>
      </c>
    </row>
    <row r="2127" spans="1:14" ht="19.5" thickBot="1" x14ac:dyDescent="0.35">
      <c r="A2127" s="66" t="s">
        <v>75</v>
      </c>
      <c r="B2127" s="67" t="s">
        <v>76</v>
      </c>
      <c r="C2127" s="68">
        <v>120</v>
      </c>
      <c r="D2127" s="44"/>
      <c r="E2127" s="44"/>
      <c r="F2127" s="30">
        <f t="shared" si="158"/>
        <v>0</v>
      </c>
      <c r="G2127" s="11"/>
      <c r="H2127" s="11"/>
      <c r="I2127" s="11"/>
      <c r="J2127" s="12">
        <f t="shared" si="159"/>
        <v>0</v>
      </c>
      <c r="K2127" s="31">
        <f t="shared" si="160"/>
        <v>78.98</v>
      </c>
      <c r="L2127" s="37">
        <f t="shared" si="157"/>
        <v>0</v>
      </c>
      <c r="M2127" s="37"/>
      <c r="N2127" s="37">
        <f t="shared" si="161"/>
        <v>0</v>
      </c>
    </row>
    <row r="2128" spans="1:14" ht="19.5" thickBot="1" x14ac:dyDescent="0.35">
      <c r="A2128" s="66" t="s">
        <v>77</v>
      </c>
      <c r="B2128" s="67" t="s">
        <v>78</v>
      </c>
      <c r="C2128" s="68">
        <v>60</v>
      </c>
      <c r="D2128" s="44"/>
      <c r="E2128" s="44"/>
      <c r="F2128" s="30">
        <f t="shared" si="158"/>
        <v>0</v>
      </c>
      <c r="G2128" s="11"/>
      <c r="H2128" s="11"/>
      <c r="I2128" s="11"/>
      <c r="J2128" s="12">
        <f t="shared" si="159"/>
        <v>0</v>
      </c>
      <c r="K2128" s="31">
        <f t="shared" si="160"/>
        <v>154.44</v>
      </c>
      <c r="L2128" s="37">
        <f t="shared" si="157"/>
        <v>0</v>
      </c>
      <c r="M2128" s="37"/>
      <c r="N2128" s="37">
        <f t="shared" si="161"/>
        <v>0</v>
      </c>
    </row>
    <row r="2129" spans="1:14" ht="19.5" thickBot="1" x14ac:dyDescent="0.35">
      <c r="A2129" s="66" t="s">
        <v>79</v>
      </c>
      <c r="B2129" s="67" t="s">
        <v>50</v>
      </c>
      <c r="C2129" s="68">
        <v>30</v>
      </c>
      <c r="D2129" s="44"/>
      <c r="E2129" s="44"/>
      <c r="F2129" s="30">
        <f t="shared" si="158"/>
        <v>0</v>
      </c>
      <c r="G2129" s="11"/>
      <c r="H2129" s="11"/>
      <c r="I2129" s="11"/>
      <c r="J2129" s="12">
        <f t="shared" si="159"/>
        <v>0</v>
      </c>
      <c r="K2129" s="31">
        <f t="shared" si="160"/>
        <v>274.95</v>
      </c>
      <c r="L2129" s="37">
        <f t="shared" si="157"/>
        <v>0</v>
      </c>
      <c r="M2129" s="37"/>
      <c r="N2129" s="37">
        <f t="shared" si="161"/>
        <v>0</v>
      </c>
    </row>
    <row r="2130" spans="1:14" ht="19.5" thickBot="1" x14ac:dyDescent="0.35">
      <c r="A2130" s="66" t="s">
        <v>80</v>
      </c>
      <c r="B2130" s="67" t="s">
        <v>59</v>
      </c>
      <c r="C2130" s="68">
        <v>12</v>
      </c>
      <c r="D2130" s="44"/>
      <c r="E2130" s="44"/>
      <c r="F2130" s="30">
        <f t="shared" si="158"/>
        <v>0</v>
      </c>
      <c r="G2130" s="11"/>
      <c r="H2130" s="11"/>
      <c r="I2130" s="11"/>
      <c r="J2130" s="12">
        <f t="shared" si="159"/>
        <v>0</v>
      </c>
      <c r="K2130" s="31">
        <f t="shared" si="160"/>
        <v>1023.75</v>
      </c>
      <c r="L2130" s="37">
        <f t="shared" si="157"/>
        <v>0</v>
      </c>
      <c r="M2130" s="37"/>
      <c r="N2130" s="37">
        <f t="shared" si="161"/>
        <v>0</v>
      </c>
    </row>
    <row r="2131" spans="1:14" ht="19.5" thickBot="1" x14ac:dyDescent="0.35">
      <c r="A2131" s="76" t="s">
        <v>81</v>
      </c>
      <c r="B2131" s="77" t="s">
        <v>82</v>
      </c>
      <c r="C2131" s="78">
        <v>18</v>
      </c>
      <c r="D2131" s="44"/>
      <c r="E2131" s="44"/>
      <c r="F2131" s="30">
        <f t="shared" si="158"/>
        <v>0</v>
      </c>
      <c r="G2131" s="11"/>
      <c r="H2131" s="11"/>
      <c r="I2131" s="11"/>
      <c r="J2131" s="12">
        <f t="shared" si="159"/>
        <v>0</v>
      </c>
      <c r="K2131" s="31">
        <f t="shared" si="160"/>
        <v>558.67999999999995</v>
      </c>
      <c r="L2131" s="37">
        <f t="shared" si="157"/>
        <v>0</v>
      </c>
      <c r="M2131" s="37"/>
      <c r="N2131" s="37">
        <f t="shared" si="161"/>
        <v>0</v>
      </c>
    </row>
    <row r="2132" spans="1:14" ht="19.5" thickBot="1" x14ac:dyDescent="0.35">
      <c r="A2132" s="76" t="s">
        <v>83</v>
      </c>
      <c r="B2132" s="77" t="s">
        <v>59</v>
      </c>
      <c r="C2132" s="78">
        <v>12</v>
      </c>
      <c r="D2132" s="44"/>
      <c r="E2132" s="44"/>
      <c r="F2132" s="30">
        <f t="shared" si="158"/>
        <v>0</v>
      </c>
      <c r="G2132" s="11"/>
      <c r="H2132" s="11"/>
      <c r="I2132" s="11"/>
      <c r="J2132" s="12">
        <f t="shared" si="159"/>
        <v>0</v>
      </c>
      <c r="K2132" s="31">
        <f t="shared" si="160"/>
        <v>1092.2</v>
      </c>
      <c r="L2132" s="37">
        <f t="shared" si="157"/>
        <v>0</v>
      </c>
      <c r="M2132" s="37"/>
      <c r="N2132" s="37">
        <f t="shared" si="161"/>
        <v>0</v>
      </c>
    </row>
    <row r="2133" spans="1:14" ht="19.5" thickBot="1" x14ac:dyDescent="0.35">
      <c r="A2133" s="76" t="s">
        <v>84</v>
      </c>
      <c r="B2133" s="77" t="s">
        <v>85</v>
      </c>
      <c r="C2133" s="78">
        <v>4</v>
      </c>
      <c r="D2133" s="44"/>
      <c r="E2133" s="44"/>
      <c r="F2133" s="30">
        <f t="shared" si="158"/>
        <v>0</v>
      </c>
      <c r="G2133" s="11"/>
      <c r="H2133" s="11"/>
      <c r="I2133" s="11"/>
      <c r="J2133" s="12">
        <f t="shared" si="159"/>
        <v>0</v>
      </c>
      <c r="K2133" s="31">
        <f t="shared" si="160"/>
        <v>2670.53</v>
      </c>
      <c r="L2133" s="37">
        <f t="shared" si="157"/>
        <v>0</v>
      </c>
      <c r="M2133" s="37"/>
      <c r="N2133" s="37">
        <f t="shared" si="161"/>
        <v>0</v>
      </c>
    </row>
    <row r="2134" spans="1:14" ht="19.5" thickBot="1" x14ac:dyDescent="0.35">
      <c r="A2134" s="86" t="s">
        <v>86</v>
      </c>
      <c r="B2134" s="87" t="s">
        <v>87</v>
      </c>
      <c r="C2134" s="88">
        <v>48</v>
      </c>
      <c r="D2134" s="44"/>
      <c r="E2134" s="44"/>
      <c r="F2134" s="30">
        <f t="shared" si="158"/>
        <v>0</v>
      </c>
      <c r="G2134" s="11"/>
      <c r="H2134" s="11"/>
      <c r="I2134" s="11"/>
      <c r="J2134" s="12">
        <f t="shared" si="159"/>
        <v>0</v>
      </c>
      <c r="K2134" s="31">
        <f t="shared" si="160"/>
        <v>46.8</v>
      </c>
      <c r="L2134" s="37">
        <f t="shared" si="157"/>
        <v>0</v>
      </c>
      <c r="M2134" s="37"/>
      <c r="N2134" s="37">
        <f t="shared" si="161"/>
        <v>0</v>
      </c>
    </row>
    <row r="2135" spans="1:14" ht="19.5" thickBot="1" x14ac:dyDescent="0.35">
      <c r="A2135" s="86" t="s">
        <v>88</v>
      </c>
      <c r="B2135" s="87" t="s">
        <v>87</v>
      </c>
      <c r="C2135" s="88">
        <v>48</v>
      </c>
      <c r="D2135" s="44"/>
      <c r="E2135" s="44"/>
      <c r="F2135" s="30">
        <f t="shared" si="158"/>
        <v>0</v>
      </c>
      <c r="G2135" s="11"/>
      <c r="H2135" s="11"/>
      <c r="I2135" s="11"/>
      <c r="J2135" s="12">
        <f t="shared" si="159"/>
        <v>0</v>
      </c>
      <c r="K2135" s="31">
        <f t="shared" si="160"/>
        <v>46.8</v>
      </c>
      <c r="L2135" s="37">
        <f t="shared" si="157"/>
        <v>0</v>
      </c>
      <c r="M2135" s="37"/>
      <c r="N2135" s="37">
        <f t="shared" si="161"/>
        <v>0</v>
      </c>
    </row>
    <row r="2136" spans="1:14" x14ac:dyDescent="0.3">
      <c r="A2136" s="96" t="s">
        <v>89</v>
      </c>
      <c r="B2136" s="97">
        <v>25</v>
      </c>
      <c r="C2136" s="97">
        <v>25</v>
      </c>
      <c r="D2136" s="44"/>
      <c r="E2136" s="44"/>
      <c r="F2136" s="30">
        <f t="shared" si="158"/>
        <v>0</v>
      </c>
      <c r="G2136" s="11"/>
      <c r="H2136" s="11"/>
      <c r="I2136" s="11"/>
      <c r="J2136" s="12">
        <f t="shared" si="159"/>
        <v>0</v>
      </c>
      <c r="K2136" s="31">
        <f t="shared" si="160"/>
        <v>111.25</v>
      </c>
      <c r="L2136" s="37">
        <f t="shared" si="157"/>
        <v>0</v>
      </c>
      <c r="M2136" s="37"/>
      <c r="N2136" s="37">
        <f t="shared" si="161"/>
        <v>0</v>
      </c>
    </row>
    <row r="2137" spans="1:14" x14ac:dyDescent="0.3">
      <c r="A2137" s="105" t="s">
        <v>90</v>
      </c>
      <c r="B2137" s="106">
        <v>10</v>
      </c>
      <c r="C2137" s="106">
        <v>10</v>
      </c>
      <c r="D2137" s="44"/>
      <c r="E2137" s="44"/>
      <c r="F2137" s="30">
        <f t="shared" si="158"/>
        <v>0</v>
      </c>
      <c r="G2137" s="11"/>
      <c r="H2137" s="11"/>
      <c r="I2137" s="11"/>
      <c r="J2137" s="12">
        <f t="shared" si="159"/>
        <v>0</v>
      </c>
      <c r="K2137" s="31">
        <f t="shared" si="160"/>
        <v>1760</v>
      </c>
      <c r="L2137" s="37">
        <f t="shared" si="157"/>
        <v>0</v>
      </c>
      <c r="M2137" s="37"/>
      <c r="N2137" s="37">
        <f t="shared" si="161"/>
        <v>0</v>
      </c>
    </row>
    <row r="2138" spans="1:14" x14ac:dyDescent="0.3">
      <c r="A2138" s="105" t="s">
        <v>91</v>
      </c>
      <c r="B2138" s="106">
        <v>8</v>
      </c>
      <c r="C2138" s="106">
        <v>8</v>
      </c>
      <c r="D2138" s="44"/>
      <c r="E2138" s="44"/>
      <c r="F2138" s="30">
        <f t="shared" si="158"/>
        <v>0</v>
      </c>
      <c r="G2138" s="11"/>
      <c r="H2138" s="11"/>
      <c r="I2138" s="11"/>
      <c r="J2138" s="12">
        <f t="shared" si="159"/>
        <v>0</v>
      </c>
      <c r="K2138" s="31">
        <f t="shared" si="160"/>
        <v>2365</v>
      </c>
      <c r="L2138" s="37">
        <f t="shared" si="157"/>
        <v>0</v>
      </c>
      <c r="M2138" s="37"/>
      <c r="N2138" s="37">
        <f t="shared" si="161"/>
        <v>0</v>
      </c>
    </row>
    <row r="2139" spans="1:14" x14ac:dyDescent="0.3">
      <c r="A2139" s="105" t="s">
        <v>92</v>
      </c>
      <c r="B2139" s="106">
        <v>8</v>
      </c>
      <c r="C2139" s="106">
        <v>8</v>
      </c>
      <c r="D2139" s="44"/>
      <c r="E2139" s="44"/>
      <c r="F2139" s="30">
        <f t="shared" si="158"/>
        <v>0</v>
      </c>
      <c r="G2139" s="11"/>
      <c r="H2139" s="11"/>
      <c r="I2139" s="11"/>
      <c r="J2139" s="12">
        <f t="shared" si="159"/>
        <v>0</v>
      </c>
      <c r="K2139" s="31">
        <f t="shared" si="160"/>
        <v>2065</v>
      </c>
      <c r="L2139" s="37">
        <f t="shared" si="157"/>
        <v>0</v>
      </c>
      <c r="M2139" s="37"/>
      <c r="N2139" s="37">
        <f t="shared" si="161"/>
        <v>0</v>
      </c>
    </row>
    <row r="2140" spans="1:14" x14ac:dyDescent="0.3">
      <c r="A2140" s="105" t="s">
        <v>93</v>
      </c>
      <c r="B2140" s="106">
        <v>15</v>
      </c>
      <c r="C2140" s="106">
        <v>15</v>
      </c>
      <c r="D2140" s="44"/>
      <c r="E2140" s="44"/>
      <c r="F2140" s="30">
        <f t="shared" si="158"/>
        <v>0</v>
      </c>
      <c r="G2140" s="11"/>
      <c r="H2140" s="11"/>
      <c r="I2140" s="11"/>
      <c r="J2140" s="12">
        <f t="shared" si="159"/>
        <v>0</v>
      </c>
      <c r="K2140" s="31">
        <f t="shared" si="160"/>
        <v>990</v>
      </c>
      <c r="L2140" s="37">
        <f t="shared" si="157"/>
        <v>0</v>
      </c>
      <c r="M2140" s="37"/>
      <c r="N2140" s="37">
        <f t="shared" si="161"/>
        <v>0</v>
      </c>
    </row>
    <row r="2141" spans="1:14" x14ac:dyDescent="0.3">
      <c r="A2141" s="105" t="s">
        <v>94</v>
      </c>
      <c r="B2141" s="106">
        <v>15</v>
      </c>
      <c r="C2141" s="106">
        <v>15</v>
      </c>
      <c r="D2141" s="44"/>
      <c r="E2141" s="44"/>
      <c r="F2141" s="30">
        <f t="shared" si="158"/>
        <v>0</v>
      </c>
      <c r="G2141" s="11"/>
      <c r="H2141" s="11"/>
      <c r="I2141" s="11"/>
      <c r="J2141" s="12">
        <f t="shared" si="159"/>
        <v>0</v>
      </c>
      <c r="K2141" s="31">
        <f t="shared" si="160"/>
        <v>1025</v>
      </c>
      <c r="L2141" s="37">
        <f t="shared" si="157"/>
        <v>0</v>
      </c>
      <c r="M2141" s="37"/>
      <c r="N2141" s="37">
        <f t="shared" si="161"/>
        <v>0</v>
      </c>
    </row>
    <row r="2142" spans="1:14" x14ac:dyDescent="0.3">
      <c r="A2142" s="105" t="s">
        <v>95</v>
      </c>
      <c r="B2142" s="106">
        <v>10</v>
      </c>
      <c r="C2142" s="106">
        <v>10</v>
      </c>
      <c r="D2142" s="44"/>
      <c r="E2142" s="44"/>
      <c r="F2142" s="30">
        <f t="shared" si="158"/>
        <v>0</v>
      </c>
      <c r="G2142" s="11"/>
      <c r="H2142" s="11"/>
      <c r="I2142" s="11"/>
      <c r="J2142" s="12">
        <f t="shared" si="159"/>
        <v>0</v>
      </c>
      <c r="K2142" s="31">
        <f t="shared" si="160"/>
        <v>1620</v>
      </c>
      <c r="L2142" s="37">
        <f t="shared" si="157"/>
        <v>0</v>
      </c>
      <c r="M2142" s="37"/>
      <c r="N2142" s="37">
        <f t="shared" si="161"/>
        <v>0</v>
      </c>
    </row>
    <row r="2143" spans="1:14" x14ac:dyDescent="0.3">
      <c r="A2143" s="105" t="s">
        <v>96</v>
      </c>
      <c r="B2143" s="106">
        <v>8</v>
      </c>
      <c r="C2143" s="106">
        <v>8</v>
      </c>
      <c r="D2143" s="44"/>
      <c r="E2143" s="44"/>
      <c r="F2143" s="30">
        <f t="shared" si="158"/>
        <v>0</v>
      </c>
      <c r="G2143" s="11"/>
      <c r="H2143" s="11"/>
      <c r="I2143" s="11"/>
      <c r="J2143" s="12">
        <f t="shared" si="159"/>
        <v>0</v>
      </c>
      <c r="K2143" s="31">
        <f t="shared" si="160"/>
        <v>2130</v>
      </c>
      <c r="L2143" s="37">
        <f t="shared" si="157"/>
        <v>0</v>
      </c>
      <c r="M2143" s="37"/>
      <c r="N2143" s="37">
        <f t="shared" si="161"/>
        <v>0</v>
      </c>
    </row>
    <row r="2144" spans="1:14" x14ac:dyDescent="0.3">
      <c r="A2144" s="105" t="s">
        <v>97</v>
      </c>
      <c r="B2144" s="106">
        <v>15</v>
      </c>
      <c r="C2144" s="106">
        <v>15</v>
      </c>
      <c r="D2144" s="44"/>
      <c r="E2144" s="44"/>
      <c r="F2144" s="30">
        <f t="shared" si="158"/>
        <v>0</v>
      </c>
      <c r="G2144" s="11"/>
      <c r="H2144" s="11"/>
      <c r="I2144" s="11"/>
      <c r="J2144" s="12">
        <f t="shared" si="159"/>
        <v>0</v>
      </c>
      <c r="K2144" s="31">
        <f t="shared" si="160"/>
        <v>880</v>
      </c>
      <c r="L2144" s="37">
        <f t="shared" si="157"/>
        <v>0</v>
      </c>
      <c r="M2144" s="37"/>
      <c r="N2144" s="37">
        <f t="shared" si="161"/>
        <v>0</v>
      </c>
    </row>
    <row r="2145" spans="1:14" x14ac:dyDescent="0.3">
      <c r="A2145" s="105" t="s">
        <v>98</v>
      </c>
      <c r="B2145" s="106">
        <v>15</v>
      </c>
      <c r="C2145" s="106">
        <v>15</v>
      </c>
      <c r="D2145" s="44"/>
      <c r="E2145" s="44"/>
      <c r="F2145" s="30">
        <f t="shared" si="158"/>
        <v>0</v>
      </c>
      <c r="G2145" s="11"/>
      <c r="H2145" s="11"/>
      <c r="I2145" s="11"/>
      <c r="J2145" s="12">
        <f t="shared" si="159"/>
        <v>0</v>
      </c>
      <c r="K2145" s="31">
        <f t="shared" si="160"/>
        <v>915</v>
      </c>
      <c r="L2145" s="37">
        <f t="shared" si="157"/>
        <v>0</v>
      </c>
      <c r="M2145" s="37"/>
      <c r="N2145" s="37">
        <f t="shared" si="161"/>
        <v>0</v>
      </c>
    </row>
    <row r="2146" spans="1:14" x14ac:dyDescent="0.3">
      <c r="A2146" s="105" t="s">
        <v>99</v>
      </c>
      <c r="B2146" s="106">
        <v>3</v>
      </c>
      <c r="C2146" s="106">
        <v>3</v>
      </c>
      <c r="D2146" s="44"/>
      <c r="E2146" s="44"/>
      <c r="F2146" s="30">
        <f t="shared" si="158"/>
        <v>0</v>
      </c>
      <c r="G2146" s="11"/>
      <c r="H2146" s="11"/>
      <c r="I2146" s="11"/>
      <c r="J2146" s="12">
        <f t="shared" si="159"/>
        <v>0</v>
      </c>
      <c r="K2146" s="31">
        <f t="shared" si="160"/>
        <v>1970</v>
      </c>
      <c r="L2146" s="37">
        <f t="shared" si="157"/>
        <v>0</v>
      </c>
      <c r="M2146" s="37"/>
      <c r="N2146" s="37">
        <f t="shared" si="161"/>
        <v>0</v>
      </c>
    </row>
    <row r="2147" spans="1:14" x14ac:dyDescent="0.3">
      <c r="A2147" s="105" t="s">
        <v>100</v>
      </c>
      <c r="B2147" s="106">
        <v>3</v>
      </c>
      <c r="C2147" s="106">
        <v>3</v>
      </c>
      <c r="D2147" s="44"/>
      <c r="E2147" s="44"/>
      <c r="F2147" s="30">
        <f t="shared" si="158"/>
        <v>0</v>
      </c>
      <c r="G2147" s="11"/>
      <c r="H2147" s="11"/>
      <c r="I2147" s="11"/>
      <c r="J2147" s="12">
        <f t="shared" si="159"/>
        <v>0</v>
      </c>
      <c r="K2147" s="31">
        <f t="shared" si="160"/>
        <v>2035</v>
      </c>
      <c r="L2147" s="37">
        <f t="shared" si="157"/>
        <v>0</v>
      </c>
      <c r="M2147" s="37"/>
      <c r="N2147" s="37">
        <f t="shared" si="161"/>
        <v>0</v>
      </c>
    </row>
    <row r="2148" spans="1:14" x14ac:dyDescent="0.3">
      <c r="A2148" s="105" t="s">
        <v>101</v>
      </c>
      <c r="B2148" s="106">
        <v>8</v>
      </c>
      <c r="C2148" s="106">
        <v>8</v>
      </c>
      <c r="D2148" s="44"/>
      <c r="E2148" s="44"/>
      <c r="F2148" s="30">
        <f t="shared" si="158"/>
        <v>0</v>
      </c>
      <c r="G2148" s="11"/>
      <c r="H2148" s="11"/>
      <c r="I2148" s="11"/>
      <c r="J2148" s="12">
        <f t="shared" si="159"/>
        <v>0</v>
      </c>
      <c r="K2148" s="31">
        <f t="shared" si="160"/>
        <v>2120</v>
      </c>
      <c r="L2148" s="37">
        <f t="shared" si="157"/>
        <v>0</v>
      </c>
      <c r="M2148" s="37"/>
      <c r="N2148" s="37">
        <f t="shared" si="161"/>
        <v>0</v>
      </c>
    </row>
    <row r="2149" spans="1:14" x14ac:dyDescent="0.3">
      <c r="A2149" s="105" t="s">
        <v>102</v>
      </c>
      <c r="B2149" s="106">
        <v>10</v>
      </c>
      <c r="C2149" s="106">
        <v>10</v>
      </c>
      <c r="D2149" s="44"/>
      <c r="E2149" s="44"/>
      <c r="F2149" s="30">
        <f t="shared" si="158"/>
        <v>0</v>
      </c>
      <c r="G2149" s="11"/>
      <c r="H2149" s="11"/>
      <c r="I2149" s="11"/>
      <c r="J2149" s="12">
        <f t="shared" si="159"/>
        <v>0</v>
      </c>
      <c r="K2149" s="31">
        <f t="shared" si="160"/>
        <v>1980</v>
      </c>
      <c r="L2149" s="37">
        <f t="shared" si="157"/>
        <v>0</v>
      </c>
      <c r="M2149" s="37"/>
      <c r="N2149" s="37">
        <f t="shared" si="161"/>
        <v>0</v>
      </c>
    </row>
    <row r="2150" spans="1:14" x14ac:dyDescent="0.3">
      <c r="A2150" s="105" t="s">
        <v>103</v>
      </c>
      <c r="B2150" s="106">
        <v>12</v>
      </c>
      <c r="C2150" s="106">
        <v>12</v>
      </c>
      <c r="D2150" s="44"/>
      <c r="E2150" s="44"/>
      <c r="F2150" s="30">
        <f t="shared" si="158"/>
        <v>0</v>
      </c>
      <c r="G2150" s="11"/>
      <c r="H2150" s="11"/>
      <c r="I2150" s="11"/>
      <c r="J2150" s="12">
        <f t="shared" si="159"/>
        <v>0</v>
      </c>
      <c r="K2150" s="31">
        <f t="shared" si="160"/>
        <v>875</v>
      </c>
      <c r="L2150" s="37">
        <f t="shared" si="157"/>
        <v>0</v>
      </c>
      <c r="M2150" s="37"/>
      <c r="N2150" s="37">
        <f t="shared" si="161"/>
        <v>0</v>
      </c>
    </row>
    <row r="2151" spans="1:14" ht="19.5" thickBot="1" x14ac:dyDescent="0.35">
      <c r="A2151" s="105" t="s">
        <v>104</v>
      </c>
      <c r="B2151" s="106">
        <v>3</v>
      </c>
      <c r="C2151" s="106">
        <v>3</v>
      </c>
      <c r="D2151" s="44"/>
      <c r="E2151" s="44"/>
      <c r="F2151" s="30">
        <f t="shared" si="158"/>
        <v>0</v>
      </c>
      <c r="G2151" s="11"/>
      <c r="H2151" s="11"/>
      <c r="I2151" s="11"/>
      <c r="J2151" s="12">
        <f t="shared" si="159"/>
        <v>0</v>
      </c>
      <c r="K2151" s="31">
        <f t="shared" si="160"/>
        <v>2145</v>
      </c>
      <c r="L2151" s="37">
        <f t="shared" si="157"/>
        <v>0</v>
      </c>
      <c r="M2151" s="37"/>
      <c r="N2151" s="37">
        <f t="shared" si="161"/>
        <v>0</v>
      </c>
    </row>
    <row r="2152" spans="1:14" ht="19.5" thickBot="1" x14ac:dyDescent="0.35">
      <c r="A2152" s="56" t="s">
        <v>105</v>
      </c>
      <c r="B2152" s="57" t="s">
        <v>74</v>
      </c>
      <c r="C2152" s="58">
        <v>150</v>
      </c>
      <c r="D2152" s="44"/>
      <c r="E2152" s="44"/>
      <c r="F2152" s="30">
        <f t="shared" si="158"/>
        <v>0</v>
      </c>
      <c r="G2152" s="11"/>
      <c r="H2152" s="11"/>
      <c r="I2152" s="11"/>
      <c r="J2152" s="12">
        <f t="shared" si="159"/>
        <v>0</v>
      </c>
      <c r="K2152" s="31">
        <f t="shared" si="160"/>
        <v>21.06</v>
      </c>
      <c r="L2152" s="37">
        <f t="shared" si="157"/>
        <v>0</v>
      </c>
      <c r="M2152" s="37"/>
      <c r="N2152" s="37">
        <f t="shared" si="161"/>
        <v>0</v>
      </c>
    </row>
    <row r="2153" spans="1:14" x14ac:dyDescent="0.3">
      <c r="A2153" s="107"/>
      <c r="B2153" s="108"/>
      <c r="C2153" s="108"/>
      <c r="D2153" s="11"/>
      <c r="E2153" s="11"/>
      <c r="F2153" s="30" t="e">
        <f t="shared" si="158"/>
        <v>#DIV/0!</v>
      </c>
      <c r="G2153" s="11"/>
      <c r="H2153" s="11"/>
      <c r="I2153" s="11"/>
      <c r="J2153" s="12">
        <f t="shared" si="159"/>
        <v>0</v>
      </c>
      <c r="K2153" s="31">
        <f t="shared" si="160"/>
        <v>116.5</v>
      </c>
      <c r="L2153" s="37">
        <f t="shared" si="157"/>
        <v>0</v>
      </c>
      <c r="M2153" s="37"/>
      <c r="N2153" s="37">
        <f t="shared" si="161"/>
        <v>0</v>
      </c>
    </row>
    <row r="2154" spans="1:14" x14ac:dyDescent="0.3">
      <c r="A2154" s="107"/>
      <c r="B2154" s="108"/>
      <c r="C2154" s="108"/>
      <c r="D2154" s="11"/>
      <c r="E2154" s="11"/>
      <c r="F2154" s="30" t="e">
        <f t="shared" si="158"/>
        <v>#DIV/0!</v>
      </c>
      <c r="G2154" s="11"/>
      <c r="H2154" s="11"/>
      <c r="I2154" s="11"/>
      <c r="J2154" s="12">
        <f t="shared" si="159"/>
        <v>0</v>
      </c>
      <c r="K2154" s="31">
        <f t="shared" si="160"/>
        <v>0</v>
      </c>
      <c r="L2154" s="37">
        <f t="shared" si="157"/>
        <v>0</v>
      </c>
      <c r="M2154" s="37"/>
      <c r="N2154" s="37">
        <f t="shared" si="161"/>
        <v>0</v>
      </c>
    </row>
    <row r="2155" spans="1:14" x14ac:dyDescent="0.3">
      <c r="A2155" s="107"/>
      <c r="B2155" s="108"/>
      <c r="C2155" s="108"/>
      <c r="D2155" s="11"/>
      <c r="E2155" s="11"/>
      <c r="F2155" s="30" t="e">
        <f t="shared" si="158"/>
        <v>#DIV/0!</v>
      </c>
      <c r="G2155" s="11"/>
      <c r="H2155" s="11"/>
      <c r="I2155" s="11"/>
      <c r="J2155" s="12">
        <f t="shared" si="159"/>
        <v>0</v>
      </c>
      <c r="K2155" s="31">
        <f t="shared" si="160"/>
        <v>23</v>
      </c>
      <c r="L2155" s="37">
        <f t="shared" si="157"/>
        <v>0</v>
      </c>
      <c r="M2155" s="37"/>
      <c r="N2155" s="37">
        <f t="shared" si="161"/>
        <v>0</v>
      </c>
    </row>
    <row r="2156" spans="1:14" x14ac:dyDescent="0.3">
      <c r="A2156" s="107"/>
      <c r="B2156" s="108"/>
      <c r="C2156" s="108"/>
      <c r="D2156" s="11"/>
      <c r="E2156" s="11"/>
      <c r="F2156" s="30" t="e">
        <f t="shared" si="158"/>
        <v>#DIV/0!</v>
      </c>
      <c r="G2156" s="11"/>
      <c r="H2156" s="11"/>
      <c r="I2156" s="11"/>
      <c r="J2156" s="12">
        <f t="shared" si="159"/>
        <v>0</v>
      </c>
      <c r="K2156" s="31">
        <f t="shared" si="160"/>
        <v>0</v>
      </c>
      <c r="L2156" s="37">
        <f t="shared" si="157"/>
        <v>0</v>
      </c>
      <c r="M2156" s="37"/>
      <c r="N2156" s="37">
        <f t="shared" si="161"/>
        <v>0</v>
      </c>
    </row>
    <row r="2157" spans="1:14" x14ac:dyDescent="0.3">
      <c r="A2157" s="11"/>
      <c r="B2157" s="10"/>
      <c r="C2157" s="10"/>
      <c r="D2157" s="11"/>
      <c r="E2157" s="11"/>
      <c r="F2157" s="30" t="e">
        <f t="shared" si="158"/>
        <v>#DIV/0!</v>
      </c>
      <c r="G2157" s="11"/>
      <c r="H2157" s="11"/>
      <c r="I2157" s="11"/>
      <c r="J2157" s="12">
        <f t="shared" si="159"/>
        <v>0</v>
      </c>
      <c r="K2157" s="31">
        <f t="shared" si="160"/>
        <v>0</v>
      </c>
      <c r="L2157" s="37">
        <f t="shared" si="157"/>
        <v>0</v>
      </c>
      <c r="M2157" s="37"/>
      <c r="N2157" s="37">
        <f t="shared" si="161"/>
        <v>0</v>
      </c>
    </row>
    <row r="2158" spans="1:14" x14ac:dyDescent="0.3">
      <c r="A2158" s="11"/>
      <c r="B2158" s="10"/>
      <c r="C2158" s="10"/>
      <c r="D2158" s="11"/>
      <c r="E2158" s="11"/>
      <c r="F2158" s="30" t="e">
        <f t="shared" si="158"/>
        <v>#DIV/0!</v>
      </c>
      <c r="G2158" s="11"/>
      <c r="H2158" s="11"/>
      <c r="I2158" s="11"/>
      <c r="J2158" s="12">
        <f t="shared" si="159"/>
        <v>0</v>
      </c>
      <c r="K2158" s="31">
        <f t="shared" si="160"/>
        <v>0</v>
      </c>
      <c r="L2158" s="37">
        <f t="shared" si="157"/>
        <v>0</v>
      </c>
      <c r="M2158" s="37"/>
      <c r="N2158" s="37">
        <f t="shared" si="161"/>
        <v>0</v>
      </c>
    </row>
    <row r="2159" spans="1:14" x14ac:dyDescent="0.3">
      <c r="A2159" s="11"/>
      <c r="B2159" s="10"/>
      <c r="C2159" s="10"/>
      <c r="D2159" s="11"/>
      <c r="E2159" s="11"/>
      <c r="F2159" s="30" t="e">
        <f t="shared" si="158"/>
        <v>#DIV/0!</v>
      </c>
      <c r="G2159" s="11"/>
      <c r="H2159" s="11"/>
      <c r="I2159" s="11"/>
      <c r="J2159" s="12">
        <f t="shared" si="159"/>
        <v>0</v>
      </c>
      <c r="K2159" s="31">
        <f t="shared" si="160"/>
        <v>0</v>
      </c>
      <c r="L2159" s="37">
        <f t="shared" si="157"/>
        <v>0</v>
      </c>
      <c r="M2159" s="37"/>
      <c r="N2159" s="37">
        <f t="shared" si="161"/>
        <v>0</v>
      </c>
    </row>
    <row r="2160" spans="1:14" x14ac:dyDescent="0.3">
      <c r="A2160" s="11" t="s">
        <v>33</v>
      </c>
      <c r="B2160" s="11"/>
      <c r="C2160" s="13"/>
      <c r="D2160" s="111">
        <f t="shared" ref="D2160:J2160" si="162">SUM(D2098:D2159)</f>
        <v>0</v>
      </c>
      <c r="E2160" s="111">
        <f t="shared" si="162"/>
        <v>0</v>
      </c>
      <c r="F2160" s="111" t="e">
        <f t="shared" si="162"/>
        <v>#DIV/0!</v>
      </c>
      <c r="G2160" s="111">
        <f t="shared" si="162"/>
        <v>0</v>
      </c>
      <c r="H2160" s="111">
        <f t="shared" si="162"/>
        <v>0</v>
      </c>
      <c r="I2160" s="111">
        <f t="shared" si="162"/>
        <v>0</v>
      </c>
      <c r="J2160" s="12">
        <f t="shared" si="162"/>
        <v>0</v>
      </c>
      <c r="K2160" s="111"/>
      <c r="L2160" s="111">
        <f>SUM(L2098:L2159)</f>
        <v>0</v>
      </c>
      <c r="M2160" s="111">
        <f>SUM(M2098:M2159)</f>
        <v>0</v>
      </c>
      <c r="N2160" s="111">
        <f>SUM(N2098:N2159)</f>
        <v>0</v>
      </c>
    </row>
    <row r="2161" spans="1:14" x14ac:dyDescent="0.3">
      <c r="A2161" s="113"/>
      <c r="B2161" s="114"/>
      <c r="C2161" s="115"/>
      <c r="D2161" s="116"/>
      <c r="E2161" s="116"/>
      <c r="F2161" s="7" t="s">
        <v>106</v>
      </c>
      <c r="G2161" s="7" t="s">
        <v>123</v>
      </c>
      <c r="H2161" s="7" t="s">
        <v>124</v>
      </c>
      <c r="I2161" s="7" t="s">
        <v>125</v>
      </c>
      <c r="J2161" s="7" t="s">
        <v>126</v>
      </c>
      <c r="K2161" s="117"/>
      <c r="L2161" s="117"/>
      <c r="M2161" s="7" t="s">
        <v>107</v>
      </c>
      <c r="N2161" s="118"/>
    </row>
    <row r="2162" spans="1:14" ht="31.5" x14ac:dyDescent="0.5">
      <c r="A2162" s="113"/>
      <c r="B2162" s="114"/>
      <c r="C2162" s="115"/>
      <c r="D2162" s="116"/>
      <c r="E2162" s="116"/>
      <c r="F2162" s="121"/>
      <c r="G2162" s="121"/>
      <c r="H2162" s="121"/>
      <c r="I2162" s="121"/>
      <c r="J2162" s="121"/>
      <c r="K2162" s="122"/>
      <c r="L2162" s="121">
        <f>+F2162-G2162-H2162-I2162-J2162</f>
        <v>0</v>
      </c>
      <c r="M2162" s="123"/>
      <c r="N2162" s="124"/>
    </row>
    <row r="2163" spans="1:14" x14ac:dyDescent="0.3">
      <c r="A2163" s="177" t="s">
        <v>109</v>
      </c>
      <c r="B2163" s="178"/>
      <c r="C2163" s="178"/>
      <c r="D2163" s="178"/>
      <c r="E2163" s="178"/>
      <c r="F2163" s="178"/>
      <c r="G2163" s="178"/>
      <c r="H2163" s="178"/>
      <c r="I2163" s="178"/>
      <c r="J2163" s="179"/>
      <c r="K2163" s="125"/>
      <c r="L2163" s="12"/>
      <c r="M2163" s="126"/>
      <c r="N2163" s="127"/>
    </row>
    <row r="2164" spans="1:14" x14ac:dyDescent="0.3">
      <c r="A2164" s="180" t="s">
        <v>110</v>
      </c>
      <c r="B2164" s="181"/>
      <c r="C2164" s="181"/>
      <c r="D2164" s="181"/>
      <c r="E2164" s="181"/>
      <c r="F2164" s="181"/>
      <c r="G2164" s="181"/>
      <c r="H2164" s="181"/>
      <c r="I2164" s="181"/>
      <c r="J2164" s="182"/>
      <c r="K2164" s="129"/>
      <c r="L2164" s="12"/>
      <c r="M2164" s="126"/>
      <c r="N2164" s="127"/>
    </row>
    <row r="2165" spans="1:14" x14ac:dyDescent="0.3">
      <c r="A2165" s="160" t="s">
        <v>111</v>
      </c>
      <c r="B2165" s="161"/>
      <c r="C2165" s="161"/>
      <c r="D2165" s="161"/>
      <c r="E2165" s="161"/>
      <c r="F2165" s="161"/>
      <c r="G2165" s="161"/>
      <c r="H2165" s="161"/>
      <c r="I2165" s="161"/>
      <c r="J2165" s="162"/>
      <c r="K2165" s="130"/>
      <c r="L2165" s="12"/>
      <c r="M2165" s="131" t="e">
        <f>+L2165/L2160%</f>
        <v>#DIV/0!</v>
      </c>
      <c r="N2165" s="127"/>
    </row>
    <row r="2166" spans="1:14" x14ac:dyDescent="0.3">
      <c r="A2166" s="163" t="s">
        <v>112</v>
      </c>
      <c r="B2166" s="164"/>
      <c r="C2166" s="164"/>
      <c r="D2166" s="164"/>
      <c r="E2166" s="164"/>
      <c r="F2166" s="164"/>
      <c r="G2166" s="164"/>
      <c r="H2166" s="164"/>
      <c r="I2166" s="164"/>
      <c r="J2166" s="165"/>
      <c r="K2166" s="132"/>
      <c r="L2166" s="12">
        <f>+E2182</f>
        <v>0</v>
      </c>
      <c r="M2166" s="126"/>
      <c r="N2166" s="127"/>
    </row>
    <row r="2167" spans="1:14" x14ac:dyDescent="0.3">
      <c r="A2167" s="166" t="s">
        <v>113</v>
      </c>
      <c r="B2167" s="167"/>
      <c r="C2167" s="167"/>
      <c r="D2167" s="167"/>
      <c r="E2167" s="167"/>
      <c r="F2167" s="167"/>
      <c r="G2167" s="167"/>
      <c r="H2167" s="167"/>
      <c r="I2167" s="167"/>
      <c r="J2167" s="168"/>
      <c r="K2167" s="134"/>
      <c r="L2167" s="12">
        <f>+M2182</f>
        <v>0</v>
      </c>
      <c r="M2167" s="126"/>
      <c r="N2167" s="127"/>
    </row>
    <row r="2168" spans="1:14" x14ac:dyDescent="0.3">
      <c r="A2168" s="169"/>
      <c r="B2168" s="170"/>
      <c r="C2168" s="170"/>
      <c r="D2168" s="170"/>
      <c r="E2168" s="170"/>
      <c r="F2168" s="170"/>
      <c r="G2168" s="170"/>
      <c r="H2168" s="170"/>
      <c r="I2168" s="170"/>
      <c r="J2168" s="171"/>
      <c r="K2168" s="128"/>
      <c r="L2168" s="126"/>
      <c r="M2168" s="126"/>
      <c r="N2168" s="127"/>
    </row>
    <row r="2169" spans="1:14" x14ac:dyDescent="0.3">
      <c r="A2169" s="169"/>
      <c r="B2169" s="170"/>
      <c r="C2169" s="170"/>
      <c r="D2169" s="170"/>
      <c r="E2169" s="170"/>
      <c r="F2169" s="170"/>
      <c r="G2169" s="170"/>
      <c r="H2169" s="170"/>
      <c r="I2169" s="170"/>
      <c r="J2169" s="171"/>
      <c r="K2169" s="128"/>
      <c r="L2169" s="126"/>
      <c r="M2169" s="126"/>
      <c r="N2169" s="127"/>
    </row>
    <row r="2170" spans="1:14" x14ac:dyDescent="0.3">
      <c r="A2170" s="169" t="s">
        <v>114</v>
      </c>
      <c r="B2170" s="170"/>
      <c r="C2170" s="170"/>
      <c r="D2170" s="170"/>
      <c r="E2170" s="170"/>
      <c r="F2170" s="170"/>
      <c r="G2170" s="170"/>
      <c r="H2170" s="170"/>
      <c r="I2170" s="170"/>
      <c r="J2170" s="171"/>
      <c r="K2170" s="136"/>
      <c r="L2170" s="111">
        <f>+L2160-L2163-L2164-L2165-L2166+L2167-L2168-L2169</f>
        <v>0</v>
      </c>
      <c r="M2170" s="126"/>
      <c r="N2170" s="127"/>
    </row>
    <row r="2171" spans="1:14" ht="19.5" thickBot="1" x14ac:dyDescent="0.35">
      <c r="M2171" s="138">
        <f>+L2171-L2170</f>
        <v>0</v>
      </c>
    </row>
    <row r="2172" spans="1:14" ht="19.5" thickBot="1" x14ac:dyDescent="0.35">
      <c r="A2172" s="157" t="s">
        <v>115</v>
      </c>
      <c r="B2172" s="158"/>
      <c r="C2172" s="158"/>
      <c r="D2172" s="158"/>
      <c r="E2172" s="158"/>
      <c r="F2172" s="159"/>
      <c r="G2172" s="127"/>
      <c r="H2172" s="157" t="s">
        <v>116</v>
      </c>
      <c r="I2172" s="158"/>
      <c r="J2172" s="159"/>
      <c r="K2172" s="157" t="s">
        <v>117</v>
      </c>
      <c r="L2172" s="158"/>
      <c r="M2172" s="159"/>
      <c r="N2172" s="139"/>
    </row>
    <row r="2173" spans="1:14" ht="19.5" thickBot="1" x14ac:dyDescent="0.35">
      <c r="A2173" s="140" t="s">
        <v>118</v>
      </c>
      <c r="B2173" s="157" t="s">
        <v>119</v>
      </c>
      <c r="C2173" s="159"/>
      <c r="D2173" s="140" t="s">
        <v>120</v>
      </c>
      <c r="E2173" s="157" t="s">
        <v>22</v>
      </c>
      <c r="F2173" s="159"/>
      <c r="G2173" s="127"/>
      <c r="H2173" s="157" t="s">
        <v>119</v>
      </c>
      <c r="I2173" s="159"/>
      <c r="J2173" s="140" t="s">
        <v>22</v>
      </c>
      <c r="K2173" s="157" t="s">
        <v>119</v>
      </c>
      <c r="L2173" s="159"/>
      <c r="M2173" s="140" t="s">
        <v>22</v>
      </c>
      <c r="N2173" s="139"/>
    </row>
    <row r="2174" spans="1:14" ht="19.5" thickBot="1" x14ac:dyDescent="0.35">
      <c r="A2174" s="141"/>
      <c r="B2174" s="153"/>
      <c r="C2174" s="154"/>
      <c r="D2174" s="141"/>
      <c r="E2174" s="155"/>
      <c r="F2174" s="156"/>
      <c r="G2174" s="127"/>
      <c r="H2174" s="153"/>
      <c r="I2174" s="154"/>
      <c r="J2174" s="142"/>
      <c r="K2174" s="153"/>
      <c r="L2174" s="154"/>
      <c r="M2174" s="143"/>
      <c r="N2174" s="144"/>
    </row>
    <row r="2175" spans="1:14" ht="19.5" thickBot="1" x14ac:dyDescent="0.35">
      <c r="A2175" s="141"/>
      <c r="B2175" s="153"/>
      <c r="C2175" s="154"/>
      <c r="D2175" s="141"/>
      <c r="E2175" s="155"/>
      <c r="F2175" s="156"/>
      <c r="G2175" s="127"/>
      <c r="H2175" s="153"/>
      <c r="I2175" s="154"/>
      <c r="J2175" s="142"/>
      <c r="K2175" s="153"/>
      <c r="L2175" s="154"/>
      <c r="M2175" s="143"/>
      <c r="N2175" s="144"/>
    </row>
    <row r="2176" spans="1:14" ht="19.5" thickBot="1" x14ac:dyDescent="0.35">
      <c r="A2176" s="141"/>
      <c r="B2176" s="153"/>
      <c r="C2176" s="154"/>
      <c r="D2176" s="141"/>
      <c r="E2176" s="155"/>
      <c r="F2176" s="156"/>
      <c r="G2176" s="127"/>
      <c r="H2176" s="153"/>
      <c r="I2176" s="154"/>
      <c r="J2176" s="142"/>
      <c r="K2176" s="153"/>
      <c r="L2176" s="154"/>
      <c r="M2176" s="143"/>
      <c r="N2176" s="144"/>
    </row>
    <row r="2177" spans="1:14" ht="19.5" thickBot="1" x14ac:dyDescent="0.35">
      <c r="A2177" s="141"/>
      <c r="B2177" s="153"/>
      <c r="C2177" s="154"/>
      <c r="D2177" s="141"/>
      <c r="E2177" s="155"/>
      <c r="F2177" s="156"/>
      <c r="G2177" s="127"/>
      <c r="H2177" s="153"/>
      <c r="I2177" s="154"/>
      <c r="J2177" s="142"/>
      <c r="K2177" s="153"/>
      <c r="L2177" s="154"/>
      <c r="M2177" s="143"/>
      <c r="N2177" s="144"/>
    </row>
    <row r="2178" spans="1:14" ht="19.5" thickBot="1" x14ac:dyDescent="0.35">
      <c r="A2178" s="141"/>
      <c r="B2178" s="153"/>
      <c r="C2178" s="154"/>
      <c r="D2178" s="141"/>
      <c r="E2178" s="155"/>
      <c r="F2178" s="156"/>
      <c r="G2178" s="127"/>
      <c r="H2178" s="153"/>
      <c r="I2178" s="154"/>
      <c r="J2178" s="142"/>
      <c r="K2178" s="153"/>
      <c r="L2178" s="154"/>
      <c r="M2178" s="143"/>
      <c r="N2178" s="144"/>
    </row>
    <row r="2179" spans="1:14" ht="19.5" thickBot="1" x14ac:dyDescent="0.35">
      <c r="A2179" s="141"/>
      <c r="B2179" s="153"/>
      <c r="C2179" s="154"/>
      <c r="D2179" s="141"/>
      <c r="E2179" s="155"/>
      <c r="F2179" s="156"/>
      <c r="G2179" s="127"/>
      <c r="H2179" s="153"/>
      <c r="I2179" s="154"/>
      <c r="J2179" s="142"/>
      <c r="K2179" s="153"/>
      <c r="L2179" s="154"/>
      <c r="M2179" s="143"/>
      <c r="N2179" s="144"/>
    </row>
    <row r="2180" spans="1:14" ht="19.5" thickBot="1" x14ac:dyDescent="0.35">
      <c r="A2180" s="141"/>
      <c r="B2180" s="153"/>
      <c r="C2180" s="154"/>
      <c r="D2180" s="141"/>
      <c r="E2180" s="155"/>
      <c r="F2180" s="156"/>
      <c r="G2180" s="127"/>
      <c r="H2180" s="153"/>
      <c r="I2180" s="154"/>
      <c r="J2180" s="142"/>
      <c r="K2180" s="153"/>
      <c r="L2180" s="154"/>
      <c r="M2180" s="143"/>
      <c r="N2180" s="144"/>
    </row>
    <row r="2181" spans="1:14" ht="19.5" thickBot="1" x14ac:dyDescent="0.35">
      <c r="A2181" s="141"/>
      <c r="B2181" s="153"/>
      <c r="C2181" s="154"/>
      <c r="D2181" s="141"/>
      <c r="E2181" s="155"/>
      <c r="F2181" s="156"/>
      <c r="G2181" s="127"/>
      <c r="H2181" s="153"/>
      <c r="I2181" s="154"/>
      <c r="J2181" s="142"/>
      <c r="K2181" s="153"/>
      <c r="L2181" s="154"/>
      <c r="M2181" s="143"/>
      <c r="N2181" s="144"/>
    </row>
    <row r="2182" spans="1:14" ht="19.5" thickBot="1" x14ac:dyDescent="0.35">
      <c r="A2182" s="141" t="s">
        <v>121</v>
      </c>
      <c r="B2182" s="153"/>
      <c r="C2182" s="154"/>
      <c r="D2182" s="141"/>
      <c r="E2182" s="155">
        <f>SUM(E2174:F2181)</f>
        <v>0</v>
      </c>
      <c r="F2182" s="156"/>
      <c r="G2182" s="127"/>
      <c r="H2182" s="153" t="s">
        <v>121</v>
      </c>
      <c r="I2182" s="154"/>
      <c r="J2182" s="140">
        <f>SUM(J2174:J2181)</f>
        <v>0</v>
      </c>
      <c r="K2182" s="153" t="s">
        <v>121</v>
      </c>
      <c r="L2182" s="154"/>
      <c r="M2182" s="145">
        <f>SUM(M2174:M2181)</f>
        <v>0</v>
      </c>
      <c r="N2182" s="139"/>
    </row>
    <row r="2185" spans="1:14" x14ac:dyDescent="0.3">
      <c r="A2185" s="172" t="s">
        <v>0</v>
      </c>
      <c r="B2185" s="172"/>
      <c r="C2185" s="172"/>
      <c r="D2185" s="172"/>
      <c r="E2185" s="172"/>
      <c r="F2185" s="172"/>
      <c r="G2185" s="172"/>
      <c r="H2185" s="172"/>
      <c r="I2185" s="172"/>
      <c r="J2185" s="172"/>
      <c r="K2185" s="172"/>
      <c r="L2185" s="172"/>
      <c r="M2185" s="1"/>
      <c r="N2185" s="2"/>
    </row>
    <row r="2186" spans="1:14" x14ac:dyDescent="0.3">
      <c r="A2186" s="1" t="s">
        <v>1</v>
      </c>
      <c r="B2186" s="2"/>
      <c r="J2186" s="1" t="s">
        <v>3</v>
      </c>
      <c r="K2186" s="173">
        <f>+K2095</f>
        <v>0</v>
      </c>
      <c r="L2186" s="173"/>
      <c r="M2186" s="173"/>
      <c r="N2186" s="6"/>
    </row>
    <row r="2187" spans="1:14" x14ac:dyDescent="0.3">
      <c r="A2187" s="174"/>
      <c r="B2187" s="175"/>
      <c r="C2187" s="176"/>
      <c r="D2187" s="169" t="s">
        <v>6</v>
      </c>
      <c r="E2187" s="170"/>
      <c r="F2187" s="171"/>
      <c r="G2187" s="7" t="s">
        <v>7</v>
      </c>
      <c r="H2187" s="7" t="s">
        <v>7</v>
      </c>
      <c r="I2187" s="7" t="s">
        <v>8</v>
      </c>
      <c r="J2187" s="8" t="s">
        <v>9</v>
      </c>
      <c r="K2187" s="7" t="s">
        <v>10</v>
      </c>
      <c r="L2187" s="9"/>
      <c r="M2187" s="7" t="s">
        <v>11</v>
      </c>
      <c r="N2187" s="7" t="s">
        <v>12</v>
      </c>
    </row>
    <row r="2188" spans="1:14" x14ac:dyDescent="0.3">
      <c r="A2188" s="12" t="s">
        <v>16</v>
      </c>
      <c r="B2188" s="7" t="s">
        <v>17</v>
      </c>
      <c r="C2188" s="13" t="s">
        <v>18</v>
      </c>
      <c r="D2188" s="7">
        <v>1</v>
      </c>
      <c r="E2188" s="7">
        <v>2</v>
      </c>
      <c r="F2188" s="14" t="s">
        <v>19</v>
      </c>
      <c r="G2188" s="7" t="s">
        <v>20</v>
      </c>
      <c r="H2188" s="7" t="s">
        <v>20</v>
      </c>
      <c r="I2188" s="7"/>
      <c r="J2188" s="7" t="s">
        <v>20</v>
      </c>
      <c r="K2188" s="7" t="s">
        <v>21</v>
      </c>
      <c r="L2188" s="7" t="s">
        <v>22</v>
      </c>
      <c r="M2188" s="7" t="s">
        <v>23</v>
      </c>
      <c r="N2188" s="7" t="s">
        <v>22</v>
      </c>
    </row>
    <row r="2189" spans="1:14" x14ac:dyDescent="0.3">
      <c r="A2189" s="16" t="s">
        <v>35</v>
      </c>
      <c r="B2189" s="17" t="s">
        <v>36</v>
      </c>
      <c r="C2189" s="17">
        <v>72</v>
      </c>
      <c r="D2189" s="29"/>
      <c r="E2189" s="29"/>
      <c r="F2189" s="30">
        <f>+(E2189+D2189)/C2189</f>
        <v>0</v>
      </c>
      <c r="G2189" s="32"/>
      <c r="H2189" s="32"/>
      <c r="I2189" s="32"/>
      <c r="J2189" s="34">
        <f>+D2189+E2189-G2189-H2189-I2189</f>
        <v>0</v>
      </c>
      <c r="K2189" s="31">
        <f>+K2098</f>
        <v>381.13</v>
      </c>
      <c r="L2189" s="24">
        <f t="shared" ref="L2189:L2250" si="163">+J2189*K2189</f>
        <v>0</v>
      </c>
      <c r="M2189" s="24"/>
      <c r="N2189" s="24">
        <f>+K2189*I2189</f>
        <v>0</v>
      </c>
    </row>
    <row r="2190" spans="1:14" x14ac:dyDescent="0.3">
      <c r="A2190" s="16" t="s">
        <v>37</v>
      </c>
      <c r="B2190" s="17" t="s">
        <v>38</v>
      </c>
      <c r="C2190" s="17">
        <v>36</v>
      </c>
      <c r="D2190" s="29"/>
      <c r="E2190" s="29"/>
      <c r="F2190" s="30">
        <f t="shared" ref="F2190:F2250" si="164">+(E2190+D2190)/C2190</f>
        <v>0</v>
      </c>
      <c r="G2190" s="32"/>
      <c r="H2190" s="32"/>
      <c r="I2190" s="32"/>
      <c r="J2190" s="34">
        <f t="shared" ref="J2190:J2250" si="165">+D2190+E2190-G2190-H2190-I2190</f>
        <v>0</v>
      </c>
      <c r="K2190" s="31">
        <f t="shared" ref="K2190:K2250" si="166">+K2099</f>
        <v>741.2</v>
      </c>
      <c r="L2190" s="24">
        <f t="shared" si="163"/>
        <v>0</v>
      </c>
      <c r="M2190" s="24"/>
      <c r="N2190" s="24">
        <f t="shared" ref="N2190:N2250" si="167">+K2190*I2190</f>
        <v>0</v>
      </c>
    </row>
    <row r="2191" spans="1:14" x14ac:dyDescent="0.3">
      <c r="A2191" s="16" t="s">
        <v>39</v>
      </c>
      <c r="B2191" s="17" t="s">
        <v>40</v>
      </c>
      <c r="C2191" s="17">
        <v>18</v>
      </c>
      <c r="D2191" s="29"/>
      <c r="E2191" s="29"/>
      <c r="F2191" s="30">
        <f t="shared" si="164"/>
        <v>0</v>
      </c>
      <c r="G2191" s="32"/>
      <c r="H2191" s="32"/>
      <c r="I2191" s="32"/>
      <c r="J2191" s="12">
        <f t="shared" si="165"/>
        <v>0</v>
      </c>
      <c r="K2191" s="31">
        <f t="shared" si="166"/>
        <v>1263.5999999999999</v>
      </c>
      <c r="L2191" s="37">
        <f t="shared" si="163"/>
        <v>0</v>
      </c>
      <c r="M2191" s="37"/>
      <c r="N2191" s="37">
        <f t="shared" si="167"/>
        <v>0</v>
      </c>
    </row>
    <row r="2192" spans="1:14" x14ac:dyDescent="0.3">
      <c r="A2192" s="16" t="s">
        <v>41</v>
      </c>
      <c r="B2192" s="17" t="s">
        <v>42</v>
      </c>
      <c r="C2192" s="17">
        <v>10</v>
      </c>
      <c r="D2192" s="29"/>
      <c r="E2192" s="29"/>
      <c r="F2192" s="30">
        <f t="shared" si="164"/>
        <v>0</v>
      </c>
      <c r="G2192" s="32"/>
      <c r="H2192" s="32"/>
      <c r="I2192" s="32"/>
      <c r="J2192" s="34">
        <f t="shared" si="165"/>
        <v>0</v>
      </c>
      <c r="K2192" s="31">
        <f t="shared" si="166"/>
        <v>2059.1999999999998</v>
      </c>
      <c r="L2192" s="24">
        <f t="shared" si="163"/>
        <v>0</v>
      </c>
      <c r="M2192" s="24"/>
      <c r="N2192" s="24">
        <f t="shared" si="167"/>
        <v>0</v>
      </c>
    </row>
    <row r="2193" spans="1:14" x14ac:dyDescent="0.3">
      <c r="A2193" s="16" t="s">
        <v>43</v>
      </c>
      <c r="B2193" s="17" t="s">
        <v>36</v>
      </c>
      <c r="C2193" s="17">
        <v>72</v>
      </c>
      <c r="D2193" s="29"/>
      <c r="E2193" s="29"/>
      <c r="F2193" s="30">
        <f t="shared" si="164"/>
        <v>0</v>
      </c>
      <c r="G2193" s="32"/>
      <c r="H2193" s="32"/>
      <c r="I2193" s="32"/>
      <c r="J2193" s="34">
        <f t="shared" si="165"/>
        <v>0</v>
      </c>
      <c r="K2193" s="31">
        <f t="shared" si="166"/>
        <v>409.5</v>
      </c>
      <c r="L2193" s="24">
        <f t="shared" si="163"/>
        <v>0</v>
      </c>
      <c r="M2193" s="24"/>
      <c r="N2193" s="24">
        <f t="shared" si="167"/>
        <v>0</v>
      </c>
    </row>
    <row r="2194" spans="1:14" x14ac:dyDescent="0.3">
      <c r="A2194" s="16" t="s">
        <v>44</v>
      </c>
      <c r="B2194" s="17" t="s">
        <v>38</v>
      </c>
      <c r="C2194" s="17">
        <v>36</v>
      </c>
      <c r="D2194" s="29"/>
      <c r="E2194" s="29"/>
      <c r="F2194" s="30">
        <f t="shared" si="164"/>
        <v>0</v>
      </c>
      <c r="G2194" s="32"/>
      <c r="H2194" s="32"/>
      <c r="I2194" s="32"/>
      <c r="J2194" s="34">
        <f t="shared" si="165"/>
        <v>0</v>
      </c>
      <c r="K2194" s="31">
        <f t="shared" si="166"/>
        <v>803.79</v>
      </c>
      <c r="L2194" s="24">
        <f t="shared" si="163"/>
        <v>0</v>
      </c>
      <c r="M2194" s="24"/>
      <c r="N2194" s="24">
        <f t="shared" si="167"/>
        <v>0</v>
      </c>
    </row>
    <row r="2195" spans="1:14" x14ac:dyDescent="0.3">
      <c r="A2195" s="16" t="s">
        <v>45</v>
      </c>
      <c r="B2195" s="17" t="s">
        <v>36</v>
      </c>
      <c r="C2195" s="17">
        <v>72</v>
      </c>
      <c r="D2195" s="29"/>
      <c r="E2195" s="29"/>
      <c r="F2195" s="30">
        <f t="shared" si="164"/>
        <v>0</v>
      </c>
      <c r="G2195" s="32"/>
      <c r="H2195" s="32"/>
      <c r="I2195" s="32"/>
      <c r="J2195" s="34">
        <f t="shared" si="165"/>
        <v>0</v>
      </c>
      <c r="K2195" s="31">
        <f t="shared" si="166"/>
        <v>409.5</v>
      </c>
      <c r="L2195" s="24">
        <f t="shared" si="163"/>
        <v>0</v>
      </c>
      <c r="M2195" s="24"/>
      <c r="N2195" s="24">
        <f t="shared" si="167"/>
        <v>0</v>
      </c>
    </row>
    <row r="2196" spans="1:14" x14ac:dyDescent="0.3">
      <c r="A2196" s="16" t="s">
        <v>46</v>
      </c>
      <c r="B2196" s="17" t="s">
        <v>38</v>
      </c>
      <c r="C2196" s="17">
        <v>36</v>
      </c>
      <c r="D2196" s="29"/>
      <c r="E2196" s="29"/>
      <c r="F2196" s="30">
        <f t="shared" si="164"/>
        <v>0</v>
      </c>
      <c r="G2196" s="32"/>
      <c r="H2196" s="32"/>
      <c r="I2196" s="32"/>
      <c r="J2196" s="34">
        <f t="shared" si="165"/>
        <v>0</v>
      </c>
      <c r="K2196" s="31">
        <f t="shared" si="166"/>
        <v>803.79</v>
      </c>
      <c r="L2196" s="24">
        <f t="shared" si="163"/>
        <v>0</v>
      </c>
      <c r="M2196" s="24"/>
      <c r="N2196" s="24">
        <f t="shared" si="167"/>
        <v>0</v>
      </c>
    </row>
    <row r="2197" spans="1:14" x14ac:dyDescent="0.3">
      <c r="A2197" s="16" t="s">
        <v>47</v>
      </c>
      <c r="B2197" s="17" t="s">
        <v>48</v>
      </c>
      <c r="C2197" s="17">
        <v>8</v>
      </c>
      <c r="D2197" s="29"/>
      <c r="E2197" s="29"/>
      <c r="F2197" s="30">
        <f t="shared" si="164"/>
        <v>0</v>
      </c>
      <c r="G2197" s="32"/>
      <c r="H2197" s="32"/>
      <c r="I2197" s="32"/>
      <c r="J2197" s="34">
        <f t="shared" si="165"/>
        <v>0</v>
      </c>
      <c r="K2197" s="31">
        <f t="shared" si="166"/>
        <v>2767.05</v>
      </c>
      <c r="L2197" s="24">
        <f t="shared" si="163"/>
        <v>0</v>
      </c>
      <c r="M2197" s="24"/>
      <c r="N2197" s="24">
        <f t="shared" si="167"/>
        <v>0</v>
      </c>
    </row>
    <row r="2198" spans="1:14" x14ac:dyDescent="0.3">
      <c r="A2198" s="35" t="s">
        <v>49</v>
      </c>
      <c r="B2198" s="17" t="s">
        <v>50</v>
      </c>
      <c r="C2198" s="38">
        <v>72</v>
      </c>
      <c r="D2198" s="29"/>
      <c r="E2198" s="29"/>
      <c r="F2198" s="30">
        <f t="shared" si="164"/>
        <v>0</v>
      </c>
      <c r="G2198" s="32"/>
      <c r="H2198" s="32"/>
      <c r="I2198" s="32"/>
      <c r="J2198" s="12">
        <f t="shared" si="165"/>
        <v>0</v>
      </c>
      <c r="K2198" s="31">
        <f t="shared" si="166"/>
        <v>444.6</v>
      </c>
      <c r="L2198" s="37">
        <f t="shared" si="163"/>
        <v>0</v>
      </c>
      <c r="M2198" s="37"/>
      <c r="N2198" s="37">
        <f t="shared" si="167"/>
        <v>0</v>
      </c>
    </row>
    <row r="2199" spans="1:14" x14ac:dyDescent="0.3">
      <c r="A2199" s="16" t="s">
        <v>51</v>
      </c>
      <c r="B2199" s="17" t="s">
        <v>52</v>
      </c>
      <c r="C2199" s="17">
        <v>36</v>
      </c>
      <c r="D2199" s="29"/>
      <c r="E2199" s="29"/>
      <c r="F2199" s="30">
        <f t="shared" si="164"/>
        <v>0</v>
      </c>
      <c r="G2199" s="32"/>
      <c r="H2199" s="32"/>
      <c r="I2199" s="32"/>
      <c r="J2199" s="34">
        <f t="shared" si="165"/>
        <v>0</v>
      </c>
      <c r="K2199" s="31">
        <f t="shared" si="166"/>
        <v>868.73</v>
      </c>
      <c r="L2199" s="24">
        <f t="shared" si="163"/>
        <v>0</v>
      </c>
      <c r="M2199" s="24"/>
      <c r="N2199" s="24">
        <f t="shared" si="167"/>
        <v>0</v>
      </c>
    </row>
    <row r="2200" spans="1:14" x14ac:dyDescent="0.3">
      <c r="A2200" s="16" t="s">
        <v>53</v>
      </c>
      <c r="B2200" s="17" t="s">
        <v>48</v>
      </c>
      <c r="C2200" s="17">
        <v>8</v>
      </c>
      <c r="D2200" s="29"/>
      <c r="E2200" s="29"/>
      <c r="F2200" s="30">
        <f t="shared" si="164"/>
        <v>0</v>
      </c>
      <c r="G2200" s="32"/>
      <c r="H2200" s="32"/>
      <c r="I2200" s="32"/>
      <c r="J2200" s="34">
        <f t="shared" si="165"/>
        <v>0</v>
      </c>
      <c r="K2200" s="31">
        <f t="shared" si="166"/>
        <v>2416.0500000000002</v>
      </c>
      <c r="L2200" s="24">
        <f t="shared" si="163"/>
        <v>0</v>
      </c>
      <c r="M2200" s="24"/>
      <c r="N2200" s="24">
        <f t="shared" si="167"/>
        <v>0</v>
      </c>
    </row>
    <row r="2201" spans="1:14" x14ac:dyDescent="0.3">
      <c r="A2201" s="16" t="s">
        <v>54</v>
      </c>
      <c r="B2201" s="17" t="s">
        <v>50</v>
      </c>
      <c r="C2201" s="17">
        <v>72</v>
      </c>
      <c r="D2201" s="29"/>
      <c r="E2201" s="29"/>
      <c r="F2201" s="30">
        <f t="shared" si="164"/>
        <v>0</v>
      </c>
      <c r="G2201" s="32"/>
      <c r="H2201" s="32"/>
      <c r="I2201" s="32"/>
      <c r="J2201" s="34">
        <f t="shared" si="165"/>
        <v>0</v>
      </c>
      <c r="K2201" s="31">
        <f t="shared" si="166"/>
        <v>377.33</v>
      </c>
      <c r="L2201" s="24">
        <f t="shared" si="163"/>
        <v>0</v>
      </c>
      <c r="M2201" s="24"/>
      <c r="N2201" s="24">
        <f t="shared" si="167"/>
        <v>0</v>
      </c>
    </row>
    <row r="2202" spans="1:14" x14ac:dyDescent="0.3">
      <c r="A2202" s="16" t="s">
        <v>55</v>
      </c>
      <c r="B2202" s="17" t="s">
        <v>56</v>
      </c>
      <c r="C2202" s="17">
        <v>15</v>
      </c>
      <c r="D2202" s="44"/>
      <c r="E2202" s="44"/>
      <c r="F2202" s="30">
        <f t="shared" si="164"/>
        <v>0</v>
      </c>
      <c r="G2202" s="11"/>
      <c r="H2202" s="11"/>
      <c r="I2202" s="11"/>
      <c r="J2202" s="12">
        <f t="shared" si="165"/>
        <v>0</v>
      </c>
      <c r="K2202" s="45">
        <f t="shared" si="166"/>
        <v>1158.3</v>
      </c>
      <c r="L2202" s="37">
        <f t="shared" si="163"/>
        <v>0</v>
      </c>
      <c r="M2202" s="37"/>
      <c r="N2202" s="37">
        <f t="shared" si="167"/>
        <v>0</v>
      </c>
    </row>
    <row r="2203" spans="1:14" x14ac:dyDescent="0.3">
      <c r="A2203" s="16" t="s">
        <v>57</v>
      </c>
      <c r="B2203" s="17" t="s">
        <v>50</v>
      </c>
      <c r="C2203" s="17">
        <v>72</v>
      </c>
      <c r="D2203" s="29"/>
      <c r="E2203" s="29"/>
      <c r="F2203" s="30">
        <f t="shared" si="164"/>
        <v>0</v>
      </c>
      <c r="G2203" s="32"/>
      <c r="H2203" s="32"/>
      <c r="I2203" s="32"/>
      <c r="J2203" s="34">
        <f t="shared" si="165"/>
        <v>0</v>
      </c>
      <c r="K2203" s="31">
        <f t="shared" si="166"/>
        <v>424.13</v>
      </c>
      <c r="L2203" s="24">
        <f t="shared" si="163"/>
        <v>0</v>
      </c>
      <c r="M2203" s="24"/>
      <c r="N2203" s="24">
        <f t="shared" si="167"/>
        <v>0</v>
      </c>
    </row>
    <row r="2204" spans="1:14" x14ac:dyDescent="0.3">
      <c r="A2204" s="16" t="s">
        <v>58</v>
      </c>
      <c r="B2204" s="17" t="s">
        <v>59</v>
      </c>
      <c r="C2204" s="17">
        <v>15</v>
      </c>
      <c r="D2204" s="29"/>
      <c r="E2204" s="29"/>
      <c r="F2204" s="30">
        <f t="shared" si="164"/>
        <v>0</v>
      </c>
      <c r="G2204" s="32"/>
      <c r="H2204" s="32"/>
      <c r="I2204" s="32"/>
      <c r="J2204" s="34">
        <f t="shared" si="165"/>
        <v>0</v>
      </c>
      <c r="K2204" s="31">
        <f t="shared" si="166"/>
        <v>1199.25</v>
      </c>
      <c r="L2204" s="24">
        <f t="shared" si="163"/>
        <v>0</v>
      </c>
      <c r="M2204" s="24"/>
      <c r="N2204" s="24">
        <f t="shared" si="167"/>
        <v>0</v>
      </c>
    </row>
    <row r="2205" spans="1:14" x14ac:dyDescent="0.3">
      <c r="A2205" s="16" t="s">
        <v>60</v>
      </c>
      <c r="B2205" s="17" t="s">
        <v>50</v>
      </c>
      <c r="C2205" s="17">
        <v>72</v>
      </c>
      <c r="D2205" s="29"/>
      <c r="E2205" s="29"/>
      <c r="F2205" s="30">
        <f t="shared" si="164"/>
        <v>0</v>
      </c>
      <c r="G2205" s="32"/>
      <c r="H2205" s="32"/>
      <c r="I2205" s="32"/>
      <c r="J2205" s="34">
        <f t="shared" si="165"/>
        <v>0</v>
      </c>
      <c r="K2205" s="31">
        <f t="shared" si="166"/>
        <v>381.13</v>
      </c>
      <c r="L2205" s="24">
        <f t="shared" si="163"/>
        <v>0</v>
      </c>
      <c r="M2205" s="24"/>
      <c r="N2205" s="24">
        <f t="shared" si="167"/>
        <v>0</v>
      </c>
    </row>
    <row r="2206" spans="1:14" x14ac:dyDescent="0.3">
      <c r="A2206" s="16" t="s">
        <v>61</v>
      </c>
      <c r="B2206" s="17" t="s">
        <v>50</v>
      </c>
      <c r="C2206" s="38">
        <v>72</v>
      </c>
      <c r="D2206" s="44"/>
      <c r="E2206" s="44"/>
      <c r="F2206" s="30">
        <f t="shared" si="164"/>
        <v>0</v>
      </c>
      <c r="G2206" s="11"/>
      <c r="H2206" s="11"/>
      <c r="I2206" s="11"/>
      <c r="J2206" s="12">
        <f t="shared" si="165"/>
        <v>0</v>
      </c>
      <c r="K2206" s="31">
        <f t="shared" si="166"/>
        <v>424.13</v>
      </c>
      <c r="L2206" s="37">
        <f t="shared" si="163"/>
        <v>0</v>
      </c>
      <c r="M2206" s="37"/>
      <c r="N2206" s="37">
        <f t="shared" si="167"/>
        <v>0</v>
      </c>
    </row>
    <row r="2207" spans="1:14" x14ac:dyDescent="0.3">
      <c r="A2207" s="35" t="s">
        <v>62</v>
      </c>
      <c r="B2207" s="17" t="s">
        <v>50</v>
      </c>
      <c r="C2207" s="38">
        <v>72</v>
      </c>
      <c r="D2207" s="44"/>
      <c r="E2207" s="44"/>
      <c r="F2207" s="30">
        <f t="shared" si="164"/>
        <v>0</v>
      </c>
      <c r="G2207" s="11"/>
      <c r="H2207" s="11"/>
      <c r="I2207" s="11"/>
      <c r="J2207" s="12">
        <f t="shared" si="165"/>
        <v>0</v>
      </c>
      <c r="K2207" s="31">
        <f t="shared" si="166"/>
        <v>330.23</v>
      </c>
      <c r="L2207" s="37">
        <f t="shared" si="163"/>
        <v>0</v>
      </c>
      <c r="M2207" s="37"/>
      <c r="N2207" s="37">
        <f t="shared" si="167"/>
        <v>0</v>
      </c>
    </row>
    <row r="2208" spans="1:14" x14ac:dyDescent="0.3">
      <c r="A2208" s="35" t="s">
        <v>63</v>
      </c>
      <c r="B2208" s="17" t="s">
        <v>50</v>
      </c>
      <c r="C2208" s="38">
        <v>72</v>
      </c>
      <c r="D2208" s="44"/>
      <c r="E2208" s="44"/>
      <c r="F2208" s="30">
        <f t="shared" si="164"/>
        <v>0</v>
      </c>
      <c r="G2208" s="11"/>
      <c r="H2208" s="11"/>
      <c r="I2208" s="11"/>
      <c r="J2208" s="12">
        <f t="shared" si="165"/>
        <v>0</v>
      </c>
      <c r="K2208" s="31">
        <f t="shared" si="166"/>
        <v>424.13</v>
      </c>
      <c r="L2208" s="37">
        <f t="shared" si="163"/>
        <v>0</v>
      </c>
      <c r="M2208" s="37"/>
      <c r="N2208" s="37">
        <f t="shared" si="167"/>
        <v>0</v>
      </c>
    </row>
    <row r="2209" spans="1:14" x14ac:dyDescent="0.3">
      <c r="A2209" s="35" t="s">
        <v>64</v>
      </c>
      <c r="B2209" s="17" t="s">
        <v>65</v>
      </c>
      <c r="C2209" s="38">
        <v>72</v>
      </c>
      <c r="D2209" s="44"/>
      <c r="E2209" s="44"/>
      <c r="F2209" s="30">
        <f t="shared" si="164"/>
        <v>0</v>
      </c>
      <c r="G2209" s="11"/>
      <c r="H2209" s="11"/>
      <c r="I2209" s="11"/>
      <c r="J2209" s="12">
        <f t="shared" si="165"/>
        <v>0</v>
      </c>
      <c r="K2209" s="31">
        <f t="shared" si="166"/>
        <v>389.61</v>
      </c>
      <c r="L2209" s="37">
        <f t="shared" si="163"/>
        <v>0</v>
      </c>
      <c r="M2209" s="37"/>
      <c r="N2209" s="37">
        <f t="shared" si="167"/>
        <v>0</v>
      </c>
    </row>
    <row r="2210" spans="1:14" x14ac:dyDescent="0.3">
      <c r="A2210" s="35" t="s">
        <v>66</v>
      </c>
      <c r="B2210" s="17" t="s">
        <v>65</v>
      </c>
      <c r="C2210" s="38">
        <v>72</v>
      </c>
      <c r="D2210" s="44"/>
      <c r="E2210" s="44"/>
      <c r="F2210" s="30">
        <f t="shared" si="164"/>
        <v>0</v>
      </c>
      <c r="G2210" s="11"/>
      <c r="H2210" s="11"/>
      <c r="I2210" s="11"/>
      <c r="J2210" s="12">
        <f t="shared" si="165"/>
        <v>0</v>
      </c>
      <c r="K2210" s="31">
        <f t="shared" si="166"/>
        <v>389.61</v>
      </c>
      <c r="L2210" s="37">
        <f t="shared" si="163"/>
        <v>0</v>
      </c>
      <c r="M2210" s="37"/>
      <c r="N2210" s="37">
        <f t="shared" si="167"/>
        <v>0</v>
      </c>
    </row>
    <row r="2211" spans="1:14" x14ac:dyDescent="0.3">
      <c r="A2211" s="47" t="s">
        <v>67</v>
      </c>
      <c r="B2211" s="48" t="s">
        <v>59</v>
      </c>
      <c r="C2211" s="49">
        <v>25</v>
      </c>
      <c r="D2211" s="44"/>
      <c r="E2211" s="44"/>
      <c r="F2211" s="30">
        <f t="shared" si="164"/>
        <v>0</v>
      </c>
      <c r="G2211" s="11"/>
      <c r="H2211" s="11"/>
      <c r="I2211" s="11"/>
      <c r="J2211" s="12">
        <f t="shared" si="165"/>
        <v>0</v>
      </c>
      <c r="K2211" s="31">
        <f t="shared" si="166"/>
        <v>169.65</v>
      </c>
      <c r="L2211" s="37">
        <f t="shared" si="163"/>
        <v>0</v>
      </c>
      <c r="M2211" s="37"/>
      <c r="N2211" s="37">
        <f t="shared" si="167"/>
        <v>0</v>
      </c>
    </row>
    <row r="2212" spans="1:14" x14ac:dyDescent="0.3">
      <c r="A2212" s="47" t="s">
        <v>68</v>
      </c>
      <c r="B2212" s="48" t="s">
        <v>42</v>
      </c>
      <c r="C2212" s="49">
        <v>50</v>
      </c>
      <c r="D2212" s="44"/>
      <c r="E2212" s="44"/>
      <c r="F2212" s="30">
        <f t="shared" si="164"/>
        <v>0</v>
      </c>
      <c r="G2212" s="11"/>
      <c r="H2212" s="11"/>
      <c r="I2212" s="11"/>
      <c r="J2212" s="12">
        <f t="shared" si="165"/>
        <v>0</v>
      </c>
      <c r="K2212" s="31">
        <f t="shared" si="166"/>
        <v>88.92</v>
      </c>
      <c r="L2212" s="37">
        <f t="shared" si="163"/>
        <v>0</v>
      </c>
      <c r="M2212" s="37"/>
      <c r="N2212" s="37">
        <f t="shared" si="167"/>
        <v>0</v>
      </c>
    </row>
    <row r="2213" spans="1:14" x14ac:dyDescent="0.3">
      <c r="A2213" s="47" t="s">
        <v>69</v>
      </c>
      <c r="B2213" s="48" t="s">
        <v>52</v>
      </c>
      <c r="C2213" s="49">
        <v>12</v>
      </c>
      <c r="D2213" s="44"/>
      <c r="E2213" s="44"/>
      <c r="F2213" s="30">
        <f t="shared" si="164"/>
        <v>0</v>
      </c>
      <c r="G2213" s="11"/>
      <c r="H2213" s="11"/>
      <c r="I2213" s="11"/>
      <c r="J2213" s="12">
        <f t="shared" si="165"/>
        <v>0</v>
      </c>
      <c r="K2213" s="31">
        <f t="shared" si="166"/>
        <v>123.94</v>
      </c>
      <c r="L2213" s="37">
        <f t="shared" si="163"/>
        <v>0</v>
      </c>
      <c r="M2213" s="37"/>
      <c r="N2213" s="37">
        <f t="shared" si="167"/>
        <v>0</v>
      </c>
    </row>
    <row r="2214" spans="1:14" ht="19.5" thickBot="1" x14ac:dyDescent="0.35">
      <c r="A2214" s="47" t="s">
        <v>70</v>
      </c>
      <c r="B2214" s="48" t="s">
        <v>50</v>
      </c>
      <c r="C2214" s="49">
        <v>60</v>
      </c>
      <c r="D2214" s="44"/>
      <c r="E2214" s="44"/>
      <c r="F2214" s="30">
        <f t="shared" si="164"/>
        <v>0</v>
      </c>
      <c r="G2214" s="11"/>
      <c r="H2214" s="11"/>
      <c r="I2214" s="11"/>
      <c r="J2214" s="12">
        <f t="shared" si="165"/>
        <v>0</v>
      </c>
      <c r="K2214" s="31">
        <f t="shared" si="166"/>
        <v>67.180000000000007</v>
      </c>
      <c r="L2214" s="37">
        <f t="shared" si="163"/>
        <v>0</v>
      </c>
      <c r="M2214" s="37"/>
      <c r="N2214" s="37">
        <f t="shared" si="167"/>
        <v>0</v>
      </c>
    </row>
    <row r="2215" spans="1:14" ht="19.5" thickBot="1" x14ac:dyDescent="0.35">
      <c r="A2215" s="56" t="s">
        <v>71</v>
      </c>
      <c r="B2215" s="57" t="s">
        <v>50</v>
      </c>
      <c r="C2215" s="58">
        <v>60</v>
      </c>
      <c r="D2215" s="44"/>
      <c r="E2215" s="44"/>
      <c r="F2215" s="30">
        <f t="shared" si="164"/>
        <v>0</v>
      </c>
      <c r="G2215" s="11"/>
      <c r="H2215" s="11"/>
      <c r="I2215" s="11"/>
      <c r="J2215" s="12">
        <f t="shared" si="165"/>
        <v>0</v>
      </c>
      <c r="K2215" s="31">
        <f t="shared" si="166"/>
        <v>67.180000000000007</v>
      </c>
      <c r="L2215" s="37">
        <f t="shared" si="163"/>
        <v>0</v>
      </c>
      <c r="M2215" s="37"/>
      <c r="N2215" s="37">
        <f t="shared" si="167"/>
        <v>0</v>
      </c>
    </row>
    <row r="2216" spans="1:14" ht="19.5" thickBot="1" x14ac:dyDescent="0.35">
      <c r="A2216" s="56" t="s">
        <v>72</v>
      </c>
      <c r="B2216" s="57" t="s">
        <v>50</v>
      </c>
      <c r="C2216" s="58">
        <v>60</v>
      </c>
      <c r="D2216" s="44"/>
      <c r="E2216" s="44"/>
      <c r="F2216" s="30">
        <f t="shared" si="164"/>
        <v>0</v>
      </c>
      <c r="G2216" s="11"/>
      <c r="H2216" s="11"/>
      <c r="I2216" s="11"/>
      <c r="J2216" s="12">
        <f t="shared" si="165"/>
        <v>0</v>
      </c>
      <c r="K2216" s="31">
        <f t="shared" si="166"/>
        <v>67.180000000000007</v>
      </c>
      <c r="L2216" s="37">
        <f t="shared" si="163"/>
        <v>0</v>
      </c>
      <c r="M2216" s="37"/>
      <c r="N2216" s="37">
        <f t="shared" si="167"/>
        <v>0</v>
      </c>
    </row>
    <row r="2217" spans="1:14" ht="19.5" thickBot="1" x14ac:dyDescent="0.35">
      <c r="A2217" s="56" t="s">
        <v>73</v>
      </c>
      <c r="B2217" s="57" t="s">
        <v>74</v>
      </c>
      <c r="C2217" s="58">
        <v>150</v>
      </c>
      <c r="D2217" s="44"/>
      <c r="E2217" s="44"/>
      <c r="F2217" s="30">
        <f t="shared" si="164"/>
        <v>0</v>
      </c>
      <c r="G2217" s="11"/>
      <c r="H2217" s="11"/>
      <c r="I2217" s="11"/>
      <c r="J2217" s="12">
        <f t="shared" si="165"/>
        <v>0</v>
      </c>
      <c r="K2217" s="31">
        <f t="shared" si="166"/>
        <v>21.06</v>
      </c>
      <c r="L2217" s="37">
        <f t="shared" si="163"/>
        <v>0</v>
      </c>
      <c r="M2217" s="37"/>
      <c r="N2217" s="37">
        <f t="shared" si="167"/>
        <v>0</v>
      </c>
    </row>
    <row r="2218" spans="1:14" ht="19.5" thickBot="1" x14ac:dyDescent="0.35">
      <c r="A2218" s="66" t="s">
        <v>75</v>
      </c>
      <c r="B2218" s="67" t="s">
        <v>76</v>
      </c>
      <c r="C2218" s="68">
        <v>120</v>
      </c>
      <c r="D2218" s="44"/>
      <c r="E2218" s="44"/>
      <c r="F2218" s="30">
        <f t="shared" si="164"/>
        <v>0</v>
      </c>
      <c r="G2218" s="11"/>
      <c r="H2218" s="11"/>
      <c r="I2218" s="11"/>
      <c r="J2218" s="12">
        <f t="shared" si="165"/>
        <v>0</v>
      </c>
      <c r="K2218" s="31">
        <f t="shared" si="166"/>
        <v>78.98</v>
      </c>
      <c r="L2218" s="37">
        <f t="shared" si="163"/>
        <v>0</v>
      </c>
      <c r="M2218" s="37"/>
      <c r="N2218" s="37">
        <f t="shared" si="167"/>
        <v>0</v>
      </c>
    </row>
    <row r="2219" spans="1:14" ht="19.5" thickBot="1" x14ac:dyDescent="0.35">
      <c r="A2219" s="66" t="s">
        <v>77</v>
      </c>
      <c r="B2219" s="67" t="s">
        <v>78</v>
      </c>
      <c r="C2219" s="68">
        <v>60</v>
      </c>
      <c r="D2219" s="44"/>
      <c r="E2219" s="44"/>
      <c r="F2219" s="30">
        <f t="shared" si="164"/>
        <v>0</v>
      </c>
      <c r="G2219" s="11"/>
      <c r="H2219" s="11"/>
      <c r="I2219" s="11"/>
      <c r="J2219" s="12">
        <f t="shared" si="165"/>
        <v>0</v>
      </c>
      <c r="K2219" s="31">
        <f t="shared" si="166"/>
        <v>154.44</v>
      </c>
      <c r="L2219" s="37">
        <f t="shared" si="163"/>
        <v>0</v>
      </c>
      <c r="M2219" s="37"/>
      <c r="N2219" s="37">
        <f t="shared" si="167"/>
        <v>0</v>
      </c>
    </row>
    <row r="2220" spans="1:14" ht="19.5" thickBot="1" x14ac:dyDescent="0.35">
      <c r="A2220" s="66" t="s">
        <v>79</v>
      </c>
      <c r="B2220" s="67" t="s">
        <v>50</v>
      </c>
      <c r="C2220" s="68">
        <v>30</v>
      </c>
      <c r="D2220" s="44"/>
      <c r="E2220" s="44"/>
      <c r="F2220" s="30">
        <f t="shared" si="164"/>
        <v>0</v>
      </c>
      <c r="G2220" s="11"/>
      <c r="H2220" s="11"/>
      <c r="I2220" s="11"/>
      <c r="J2220" s="12">
        <f t="shared" si="165"/>
        <v>0</v>
      </c>
      <c r="K2220" s="31">
        <f t="shared" si="166"/>
        <v>274.95</v>
      </c>
      <c r="L2220" s="37">
        <f t="shared" si="163"/>
        <v>0</v>
      </c>
      <c r="M2220" s="37"/>
      <c r="N2220" s="37">
        <f t="shared" si="167"/>
        <v>0</v>
      </c>
    </row>
    <row r="2221" spans="1:14" ht="19.5" thickBot="1" x14ac:dyDescent="0.35">
      <c r="A2221" s="66" t="s">
        <v>80</v>
      </c>
      <c r="B2221" s="67" t="s">
        <v>59</v>
      </c>
      <c r="C2221" s="68">
        <v>12</v>
      </c>
      <c r="D2221" s="44"/>
      <c r="E2221" s="44"/>
      <c r="F2221" s="30">
        <f t="shared" si="164"/>
        <v>0</v>
      </c>
      <c r="G2221" s="11"/>
      <c r="H2221" s="11"/>
      <c r="I2221" s="11"/>
      <c r="J2221" s="12">
        <f t="shared" si="165"/>
        <v>0</v>
      </c>
      <c r="K2221" s="31">
        <f t="shared" si="166"/>
        <v>1023.75</v>
      </c>
      <c r="L2221" s="37">
        <f t="shared" si="163"/>
        <v>0</v>
      </c>
      <c r="M2221" s="37"/>
      <c r="N2221" s="37">
        <f t="shared" si="167"/>
        <v>0</v>
      </c>
    </row>
    <row r="2222" spans="1:14" ht="19.5" thickBot="1" x14ac:dyDescent="0.35">
      <c r="A2222" s="76" t="s">
        <v>81</v>
      </c>
      <c r="B2222" s="77" t="s">
        <v>82</v>
      </c>
      <c r="C2222" s="78">
        <v>18</v>
      </c>
      <c r="D2222" s="44"/>
      <c r="E2222" s="44"/>
      <c r="F2222" s="30">
        <f t="shared" si="164"/>
        <v>0</v>
      </c>
      <c r="G2222" s="11"/>
      <c r="H2222" s="11"/>
      <c r="I2222" s="11"/>
      <c r="J2222" s="12">
        <f t="shared" si="165"/>
        <v>0</v>
      </c>
      <c r="K2222" s="31">
        <f t="shared" si="166"/>
        <v>558.67999999999995</v>
      </c>
      <c r="L2222" s="37">
        <f t="shared" si="163"/>
        <v>0</v>
      </c>
      <c r="M2222" s="37"/>
      <c r="N2222" s="37">
        <f t="shared" si="167"/>
        <v>0</v>
      </c>
    </row>
    <row r="2223" spans="1:14" ht="19.5" thickBot="1" x14ac:dyDescent="0.35">
      <c r="A2223" s="76" t="s">
        <v>83</v>
      </c>
      <c r="B2223" s="77" t="s">
        <v>59</v>
      </c>
      <c r="C2223" s="78">
        <v>12</v>
      </c>
      <c r="D2223" s="44"/>
      <c r="E2223" s="44"/>
      <c r="F2223" s="30">
        <f t="shared" si="164"/>
        <v>0</v>
      </c>
      <c r="G2223" s="11"/>
      <c r="H2223" s="11"/>
      <c r="I2223" s="11"/>
      <c r="J2223" s="12">
        <f t="shared" si="165"/>
        <v>0</v>
      </c>
      <c r="K2223" s="31">
        <f t="shared" si="166"/>
        <v>1092.2</v>
      </c>
      <c r="L2223" s="37">
        <f t="shared" si="163"/>
        <v>0</v>
      </c>
      <c r="M2223" s="37"/>
      <c r="N2223" s="37">
        <f t="shared" si="167"/>
        <v>0</v>
      </c>
    </row>
    <row r="2224" spans="1:14" ht="19.5" thickBot="1" x14ac:dyDescent="0.35">
      <c r="A2224" s="76" t="s">
        <v>84</v>
      </c>
      <c r="B2224" s="77" t="s">
        <v>85</v>
      </c>
      <c r="C2224" s="78">
        <v>4</v>
      </c>
      <c r="D2224" s="44"/>
      <c r="E2224" s="44"/>
      <c r="F2224" s="30">
        <f t="shared" si="164"/>
        <v>0</v>
      </c>
      <c r="G2224" s="11"/>
      <c r="H2224" s="11"/>
      <c r="I2224" s="11"/>
      <c r="J2224" s="12">
        <f t="shared" si="165"/>
        <v>0</v>
      </c>
      <c r="K2224" s="31">
        <f t="shared" si="166"/>
        <v>2670.53</v>
      </c>
      <c r="L2224" s="37">
        <f t="shared" si="163"/>
        <v>0</v>
      </c>
      <c r="M2224" s="37"/>
      <c r="N2224" s="37">
        <f t="shared" si="167"/>
        <v>0</v>
      </c>
    </row>
    <row r="2225" spans="1:14" ht="19.5" thickBot="1" x14ac:dyDescent="0.35">
      <c r="A2225" s="86" t="s">
        <v>86</v>
      </c>
      <c r="B2225" s="87" t="s">
        <v>87</v>
      </c>
      <c r="C2225" s="88">
        <v>48</v>
      </c>
      <c r="D2225" s="44"/>
      <c r="E2225" s="44"/>
      <c r="F2225" s="30">
        <f t="shared" si="164"/>
        <v>0</v>
      </c>
      <c r="G2225" s="11"/>
      <c r="H2225" s="11"/>
      <c r="I2225" s="11"/>
      <c r="J2225" s="12">
        <f t="shared" si="165"/>
        <v>0</v>
      </c>
      <c r="K2225" s="31">
        <f t="shared" si="166"/>
        <v>46.8</v>
      </c>
      <c r="L2225" s="37">
        <f t="shared" si="163"/>
        <v>0</v>
      </c>
      <c r="M2225" s="37"/>
      <c r="N2225" s="37">
        <f t="shared" si="167"/>
        <v>0</v>
      </c>
    </row>
    <row r="2226" spans="1:14" ht="19.5" thickBot="1" x14ac:dyDescent="0.35">
      <c r="A2226" s="86" t="s">
        <v>88</v>
      </c>
      <c r="B2226" s="87" t="s">
        <v>87</v>
      </c>
      <c r="C2226" s="88">
        <v>48</v>
      </c>
      <c r="D2226" s="44"/>
      <c r="E2226" s="44"/>
      <c r="F2226" s="30">
        <f t="shared" si="164"/>
        <v>0</v>
      </c>
      <c r="G2226" s="11"/>
      <c r="H2226" s="11"/>
      <c r="I2226" s="11"/>
      <c r="J2226" s="12">
        <f t="shared" si="165"/>
        <v>0</v>
      </c>
      <c r="K2226" s="31">
        <f t="shared" si="166"/>
        <v>46.8</v>
      </c>
      <c r="L2226" s="37">
        <f t="shared" si="163"/>
        <v>0</v>
      </c>
      <c r="M2226" s="37"/>
      <c r="N2226" s="37">
        <f t="shared" si="167"/>
        <v>0</v>
      </c>
    </row>
    <row r="2227" spans="1:14" x14ac:dyDescent="0.3">
      <c r="A2227" s="96" t="s">
        <v>89</v>
      </c>
      <c r="B2227" s="97">
        <v>25</v>
      </c>
      <c r="C2227" s="97">
        <v>25</v>
      </c>
      <c r="D2227" s="44"/>
      <c r="E2227" s="44"/>
      <c r="F2227" s="30">
        <f t="shared" si="164"/>
        <v>0</v>
      </c>
      <c r="G2227" s="11"/>
      <c r="H2227" s="11"/>
      <c r="I2227" s="11"/>
      <c r="J2227" s="12">
        <f t="shared" si="165"/>
        <v>0</v>
      </c>
      <c r="K2227" s="31">
        <f t="shared" si="166"/>
        <v>111.25</v>
      </c>
      <c r="L2227" s="37">
        <f t="shared" si="163"/>
        <v>0</v>
      </c>
      <c r="M2227" s="37"/>
      <c r="N2227" s="37">
        <f t="shared" si="167"/>
        <v>0</v>
      </c>
    </row>
    <row r="2228" spans="1:14" x14ac:dyDescent="0.3">
      <c r="A2228" s="105" t="s">
        <v>90</v>
      </c>
      <c r="B2228" s="106">
        <v>10</v>
      </c>
      <c r="C2228" s="106">
        <v>10</v>
      </c>
      <c r="D2228" s="44"/>
      <c r="E2228" s="44"/>
      <c r="F2228" s="30">
        <f t="shared" si="164"/>
        <v>0</v>
      </c>
      <c r="G2228" s="11"/>
      <c r="H2228" s="11"/>
      <c r="I2228" s="11"/>
      <c r="J2228" s="12">
        <f t="shared" si="165"/>
        <v>0</v>
      </c>
      <c r="K2228" s="31">
        <f t="shared" si="166"/>
        <v>1760</v>
      </c>
      <c r="L2228" s="37">
        <f t="shared" si="163"/>
        <v>0</v>
      </c>
      <c r="M2228" s="37"/>
      <c r="N2228" s="37">
        <f t="shared" si="167"/>
        <v>0</v>
      </c>
    </row>
    <row r="2229" spans="1:14" x14ac:dyDescent="0.3">
      <c r="A2229" s="105" t="s">
        <v>91</v>
      </c>
      <c r="B2229" s="106">
        <v>8</v>
      </c>
      <c r="C2229" s="106">
        <v>8</v>
      </c>
      <c r="D2229" s="44"/>
      <c r="E2229" s="44"/>
      <c r="F2229" s="30">
        <f t="shared" si="164"/>
        <v>0</v>
      </c>
      <c r="G2229" s="11"/>
      <c r="H2229" s="11"/>
      <c r="I2229" s="11"/>
      <c r="J2229" s="12">
        <f t="shared" si="165"/>
        <v>0</v>
      </c>
      <c r="K2229" s="31">
        <f t="shared" si="166"/>
        <v>2365</v>
      </c>
      <c r="L2229" s="37">
        <f t="shared" si="163"/>
        <v>0</v>
      </c>
      <c r="M2229" s="37"/>
      <c r="N2229" s="37">
        <f t="shared" si="167"/>
        <v>0</v>
      </c>
    </row>
    <row r="2230" spans="1:14" x14ac:dyDescent="0.3">
      <c r="A2230" s="105" t="s">
        <v>92</v>
      </c>
      <c r="B2230" s="106">
        <v>8</v>
      </c>
      <c r="C2230" s="106">
        <v>8</v>
      </c>
      <c r="D2230" s="44"/>
      <c r="E2230" s="44"/>
      <c r="F2230" s="30">
        <f t="shared" si="164"/>
        <v>0</v>
      </c>
      <c r="G2230" s="11"/>
      <c r="H2230" s="11"/>
      <c r="I2230" s="11"/>
      <c r="J2230" s="12">
        <f t="shared" si="165"/>
        <v>0</v>
      </c>
      <c r="K2230" s="31">
        <f t="shared" si="166"/>
        <v>2065</v>
      </c>
      <c r="L2230" s="37">
        <f t="shared" si="163"/>
        <v>0</v>
      </c>
      <c r="M2230" s="37"/>
      <c r="N2230" s="37">
        <f t="shared" si="167"/>
        <v>0</v>
      </c>
    </row>
    <row r="2231" spans="1:14" x14ac:dyDescent="0.3">
      <c r="A2231" s="105" t="s">
        <v>93</v>
      </c>
      <c r="B2231" s="106">
        <v>15</v>
      </c>
      <c r="C2231" s="106">
        <v>15</v>
      </c>
      <c r="D2231" s="44"/>
      <c r="E2231" s="44"/>
      <c r="F2231" s="30">
        <f t="shared" si="164"/>
        <v>0</v>
      </c>
      <c r="G2231" s="11"/>
      <c r="H2231" s="11"/>
      <c r="I2231" s="11"/>
      <c r="J2231" s="12">
        <f t="shared" si="165"/>
        <v>0</v>
      </c>
      <c r="K2231" s="31">
        <f t="shared" si="166"/>
        <v>990</v>
      </c>
      <c r="L2231" s="37">
        <f t="shared" si="163"/>
        <v>0</v>
      </c>
      <c r="M2231" s="37"/>
      <c r="N2231" s="37">
        <f t="shared" si="167"/>
        <v>0</v>
      </c>
    </row>
    <row r="2232" spans="1:14" x14ac:dyDescent="0.3">
      <c r="A2232" s="105" t="s">
        <v>94</v>
      </c>
      <c r="B2232" s="106">
        <v>15</v>
      </c>
      <c r="C2232" s="106">
        <v>15</v>
      </c>
      <c r="D2232" s="44"/>
      <c r="E2232" s="44"/>
      <c r="F2232" s="30">
        <f t="shared" si="164"/>
        <v>0</v>
      </c>
      <c r="G2232" s="11"/>
      <c r="H2232" s="11"/>
      <c r="I2232" s="11"/>
      <c r="J2232" s="12">
        <f t="shared" si="165"/>
        <v>0</v>
      </c>
      <c r="K2232" s="31">
        <f t="shared" si="166"/>
        <v>1025</v>
      </c>
      <c r="L2232" s="37">
        <f t="shared" si="163"/>
        <v>0</v>
      </c>
      <c r="M2232" s="37"/>
      <c r="N2232" s="37">
        <f t="shared" si="167"/>
        <v>0</v>
      </c>
    </row>
    <row r="2233" spans="1:14" x14ac:dyDescent="0.3">
      <c r="A2233" s="105" t="s">
        <v>95</v>
      </c>
      <c r="B2233" s="106">
        <v>10</v>
      </c>
      <c r="C2233" s="106">
        <v>10</v>
      </c>
      <c r="D2233" s="44"/>
      <c r="E2233" s="44"/>
      <c r="F2233" s="30">
        <f t="shared" si="164"/>
        <v>0</v>
      </c>
      <c r="G2233" s="11"/>
      <c r="H2233" s="11"/>
      <c r="I2233" s="11"/>
      <c r="J2233" s="12">
        <f t="shared" si="165"/>
        <v>0</v>
      </c>
      <c r="K2233" s="31">
        <f t="shared" si="166"/>
        <v>1620</v>
      </c>
      <c r="L2233" s="37">
        <f t="shared" si="163"/>
        <v>0</v>
      </c>
      <c r="M2233" s="37"/>
      <c r="N2233" s="37">
        <f t="shared" si="167"/>
        <v>0</v>
      </c>
    </row>
    <row r="2234" spans="1:14" x14ac:dyDescent="0.3">
      <c r="A2234" s="105" t="s">
        <v>96</v>
      </c>
      <c r="B2234" s="106">
        <v>8</v>
      </c>
      <c r="C2234" s="106">
        <v>8</v>
      </c>
      <c r="D2234" s="44"/>
      <c r="E2234" s="44"/>
      <c r="F2234" s="30">
        <f t="shared" si="164"/>
        <v>0</v>
      </c>
      <c r="G2234" s="11"/>
      <c r="H2234" s="11"/>
      <c r="I2234" s="11"/>
      <c r="J2234" s="12">
        <f t="shared" si="165"/>
        <v>0</v>
      </c>
      <c r="K2234" s="31">
        <f t="shared" si="166"/>
        <v>2130</v>
      </c>
      <c r="L2234" s="37">
        <f t="shared" si="163"/>
        <v>0</v>
      </c>
      <c r="M2234" s="37"/>
      <c r="N2234" s="37">
        <f t="shared" si="167"/>
        <v>0</v>
      </c>
    </row>
    <row r="2235" spans="1:14" x14ac:dyDescent="0.3">
      <c r="A2235" s="105" t="s">
        <v>97</v>
      </c>
      <c r="B2235" s="106">
        <v>15</v>
      </c>
      <c r="C2235" s="106">
        <v>15</v>
      </c>
      <c r="D2235" s="44"/>
      <c r="E2235" s="44"/>
      <c r="F2235" s="30">
        <f t="shared" si="164"/>
        <v>0</v>
      </c>
      <c r="G2235" s="11"/>
      <c r="H2235" s="11"/>
      <c r="I2235" s="11"/>
      <c r="J2235" s="12">
        <f t="shared" si="165"/>
        <v>0</v>
      </c>
      <c r="K2235" s="31">
        <f t="shared" si="166"/>
        <v>880</v>
      </c>
      <c r="L2235" s="37">
        <f t="shared" si="163"/>
        <v>0</v>
      </c>
      <c r="M2235" s="37"/>
      <c r="N2235" s="37">
        <f t="shared" si="167"/>
        <v>0</v>
      </c>
    </row>
    <row r="2236" spans="1:14" x14ac:dyDescent="0.3">
      <c r="A2236" s="105" t="s">
        <v>98</v>
      </c>
      <c r="B2236" s="106">
        <v>15</v>
      </c>
      <c r="C2236" s="106">
        <v>15</v>
      </c>
      <c r="D2236" s="44"/>
      <c r="E2236" s="44"/>
      <c r="F2236" s="30">
        <f t="shared" si="164"/>
        <v>0</v>
      </c>
      <c r="G2236" s="11"/>
      <c r="H2236" s="11"/>
      <c r="I2236" s="11"/>
      <c r="J2236" s="12">
        <f t="shared" si="165"/>
        <v>0</v>
      </c>
      <c r="K2236" s="31">
        <f t="shared" si="166"/>
        <v>915</v>
      </c>
      <c r="L2236" s="37">
        <f t="shared" si="163"/>
        <v>0</v>
      </c>
      <c r="M2236" s="37"/>
      <c r="N2236" s="37">
        <f t="shared" si="167"/>
        <v>0</v>
      </c>
    </row>
    <row r="2237" spans="1:14" x14ac:dyDescent="0.3">
      <c r="A2237" s="105" t="s">
        <v>99</v>
      </c>
      <c r="B2237" s="106">
        <v>3</v>
      </c>
      <c r="C2237" s="106">
        <v>3</v>
      </c>
      <c r="D2237" s="44"/>
      <c r="E2237" s="44"/>
      <c r="F2237" s="30">
        <f t="shared" si="164"/>
        <v>0</v>
      </c>
      <c r="G2237" s="11"/>
      <c r="H2237" s="11"/>
      <c r="I2237" s="11"/>
      <c r="J2237" s="12">
        <f t="shared" si="165"/>
        <v>0</v>
      </c>
      <c r="K2237" s="31">
        <f t="shared" si="166"/>
        <v>1970</v>
      </c>
      <c r="L2237" s="37">
        <f t="shared" si="163"/>
        <v>0</v>
      </c>
      <c r="M2237" s="37"/>
      <c r="N2237" s="37">
        <f t="shared" si="167"/>
        <v>0</v>
      </c>
    </row>
    <row r="2238" spans="1:14" x14ac:dyDescent="0.3">
      <c r="A2238" s="105" t="s">
        <v>100</v>
      </c>
      <c r="B2238" s="106">
        <v>3</v>
      </c>
      <c r="C2238" s="106">
        <v>3</v>
      </c>
      <c r="D2238" s="44"/>
      <c r="E2238" s="44"/>
      <c r="F2238" s="30">
        <f t="shared" si="164"/>
        <v>0</v>
      </c>
      <c r="G2238" s="11"/>
      <c r="H2238" s="11"/>
      <c r="I2238" s="11"/>
      <c r="J2238" s="12">
        <f t="shared" si="165"/>
        <v>0</v>
      </c>
      <c r="K2238" s="31">
        <f t="shared" si="166"/>
        <v>2035</v>
      </c>
      <c r="L2238" s="37">
        <f t="shared" si="163"/>
        <v>0</v>
      </c>
      <c r="M2238" s="37"/>
      <c r="N2238" s="37">
        <f t="shared" si="167"/>
        <v>0</v>
      </c>
    </row>
    <row r="2239" spans="1:14" x14ac:dyDescent="0.3">
      <c r="A2239" s="105" t="s">
        <v>101</v>
      </c>
      <c r="B2239" s="106">
        <v>8</v>
      </c>
      <c r="C2239" s="106">
        <v>8</v>
      </c>
      <c r="D2239" s="44"/>
      <c r="E2239" s="44"/>
      <c r="F2239" s="30">
        <f t="shared" si="164"/>
        <v>0</v>
      </c>
      <c r="G2239" s="11"/>
      <c r="H2239" s="11"/>
      <c r="I2239" s="11"/>
      <c r="J2239" s="12">
        <f t="shared" si="165"/>
        <v>0</v>
      </c>
      <c r="K2239" s="31">
        <f t="shared" si="166"/>
        <v>2120</v>
      </c>
      <c r="L2239" s="37">
        <f t="shared" si="163"/>
        <v>0</v>
      </c>
      <c r="M2239" s="37"/>
      <c r="N2239" s="37">
        <f t="shared" si="167"/>
        <v>0</v>
      </c>
    </row>
    <row r="2240" spans="1:14" x14ac:dyDescent="0.3">
      <c r="A2240" s="105" t="s">
        <v>102</v>
      </c>
      <c r="B2240" s="106">
        <v>10</v>
      </c>
      <c r="C2240" s="106">
        <v>10</v>
      </c>
      <c r="D2240" s="44"/>
      <c r="E2240" s="44"/>
      <c r="F2240" s="30">
        <f t="shared" si="164"/>
        <v>0</v>
      </c>
      <c r="G2240" s="11"/>
      <c r="H2240" s="11"/>
      <c r="I2240" s="11"/>
      <c r="J2240" s="12">
        <f t="shared" si="165"/>
        <v>0</v>
      </c>
      <c r="K2240" s="31">
        <f t="shared" si="166"/>
        <v>1980</v>
      </c>
      <c r="L2240" s="37">
        <f t="shared" si="163"/>
        <v>0</v>
      </c>
      <c r="M2240" s="37"/>
      <c r="N2240" s="37">
        <f t="shared" si="167"/>
        <v>0</v>
      </c>
    </row>
    <row r="2241" spans="1:14" x14ac:dyDescent="0.3">
      <c r="A2241" s="105" t="s">
        <v>103</v>
      </c>
      <c r="B2241" s="106">
        <v>12</v>
      </c>
      <c r="C2241" s="106">
        <v>12</v>
      </c>
      <c r="D2241" s="44"/>
      <c r="E2241" s="44"/>
      <c r="F2241" s="30">
        <f t="shared" si="164"/>
        <v>0</v>
      </c>
      <c r="G2241" s="11"/>
      <c r="H2241" s="11"/>
      <c r="I2241" s="11"/>
      <c r="J2241" s="12">
        <f t="shared" si="165"/>
        <v>0</v>
      </c>
      <c r="K2241" s="31">
        <f t="shared" si="166"/>
        <v>875</v>
      </c>
      <c r="L2241" s="37">
        <f t="shared" si="163"/>
        <v>0</v>
      </c>
      <c r="M2241" s="37"/>
      <c r="N2241" s="37">
        <f t="shared" si="167"/>
        <v>0</v>
      </c>
    </row>
    <row r="2242" spans="1:14" ht="19.5" thickBot="1" x14ac:dyDescent="0.35">
      <c r="A2242" s="105" t="s">
        <v>104</v>
      </c>
      <c r="B2242" s="106">
        <v>3</v>
      </c>
      <c r="C2242" s="106">
        <v>3</v>
      </c>
      <c r="D2242" s="44"/>
      <c r="E2242" s="44"/>
      <c r="F2242" s="30">
        <f t="shared" si="164"/>
        <v>0</v>
      </c>
      <c r="G2242" s="11"/>
      <c r="H2242" s="11"/>
      <c r="I2242" s="11"/>
      <c r="J2242" s="12">
        <f t="shared" si="165"/>
        <v>0</v>
      </c>
      <c r="K2242" s="31">
        <f t="shared" si="166"/>
        <v>2145</v>
      </c>
      <c r="L2242" s="37">
        <f t="shared" si="163"/>
        <v>0</v>
      </c>
      <c r="M2242" s="37"/>
      <c r="N2242" s="37">
        <f t="shared" si="167"/>
        <v>0</v>
      </c>
    </row>
    <row r="2243" spans="1:14" ht="19.5" thickBot="1" x14ac:dyDescent="0.35">
      <c r="A2243" s="56" t="s">
        <v>105</v>
      </c>
      <c r="B2243" s="57" t="s">
        <v>74</v>
      </c>
      <c r="C2243" s="58">
        <v>150</v>
      </c>
      <c r="D2243" s="44"/>
      <c r="E2243" s="44"/>
      <c r="F2243" s="30">
        <f t="shared" si="164"/>
        <v>0</v>
      </c>
      <c r="G2243" s="11"/>
      <c r="H2243" s="11"/>
      <c r="I2243" s="11"/>
      <c r="J2243" s="12">
        <f t="shared" si="165"/>
        <v>0</v>
      </c>
      <c r="K2243" s="31">
        <f t="shared" si="166"/>
        <v>21.06</v>
      </c>
      <c r="L2243" s="37">
        <f t="shared" si="163"/>
        <v>0</v>
      </c>
      <c r="M2243" s="37"/>
      <c r="N2243" s="37">
        <f t="shared" si="167"/>
        <v>0</v>
      </c>
    </row>
    <row r="2244" spans="1:14" x14ac:dyDescent="0.3">
      <c r="A2244" s="107"/>
      <c r="B2244" s="108"/>
      <c r="C2244" s="108"/>
      <c r="D2244" s="11"/>
      <c r="E2244" s="11"/>
      <c r="F2244" s="30" t="e">
        <f t="shared" si="164"/>
        <v>#DIV/0!</v>
      </c>
      <c r="G2244" s="11"/>
      <c r="H2244" s="11"/>
      <c r="I2244" s="11"/>
      <c r="J2244" s="12">
        <f t="shared" si="165"/>
        <v>0</v>
      </c>
      <c r="K2244" s="31">
        <f t="shared" si="166"/>
        <v>116.5</v>
      </c>
      <c r="L2244" s="37">
        <f t="shared" si="163"/>
        <v>0</v>
      </c>
      <c r="M2244" s="37"/>
      <c r="N2244" s="37">
        <f t="shared" si="167"/>
        <v>0</v>
      </c>
    </row>
    <row r="2245" spans="1:14" x14ac:dyDescent="0.3">
      <c r="A2245" s="107"/>
      <c r="B2245" s="108"/>
      <c r="C2245" s="108"/>
      <c r="D2245" s="11"/>
      <c r="E2245" s="11"/>
      <c r="F2245" s="30" t="e">
        <f t="shared" si="164"/>
        <v>#DIV/0!</v>
      </c>
      <c r="G2245" s="11"/>
      <c r="H2245" s="11"/>
      <c r="I2245" s="11"/>
      <c r="J2245" s="12">
        <f t="shared" si="165"/>
        <v>0</v>
      </c>
      <c r="K2245" s="31">
        <f t="shared" si="166"/>
        <v>0</v>
      </c>
      <c r="L2245" s="37">
        <f t="shared" si="163"/>
        <v>0</v>
      </c>
      <c r="M2245" s="37"/>
      <c r="N2245" s="37">
        <f t="shared" si="167"/>
        <v>0</v>
      </c>
    </row>
    <row r="2246" spans="1:14" x14ac:dyDescent="0.3">
      <c r="A2246" s="107"/>
      <c r="B2246" s="108"/>
      <c r="C2246" s="108"/>
      <c r="D2246" s="11"/>
      <c r="E2246" s="11"/>
      <c r="F2246" s="30" t="e">
        <f t="shared" si="164"/>
        <v>#DIV/0!</v>
      </c>
      <c r="G2246" s="11"/>
      <c r="H2246" s="11"/>
      <c r="I2246" s="11"/>
      <c r="J2246" s="12">
        <f t="shared" si="165"/>
        <v>0</v>
      </c>
      <c r="K2246" s="31">
        <f t="shared" si="166"/>
        <v>23</v>
      </c>
      <c r="L2246" s="37">
        <f t="shared" si="163"/>
        <v>0</v>
      </c>
      <c r="M2246" s="37"/>
      <c r="N2246" s="37">
        <f t="shared" si="167"/>
        <v>0</v>
      </c>
    </row>
    <row r="2247" spans="1:14" x14ac:dyDescent="0.3">
      <c r="A2247" s="107"/>
      <c r="B2247" s="108"/>
      <c r="C2247" s="108"/>
      <c r="D2247" s="11"/>
      <c r="E2247" s="11"/>
      <c r="F2247" s="30" t="e">
        <f t="shared" si="164"/>
        <v>#DIV/0!</v>
      </c>
      <c r="G2247" s="11"/>
      <c r="H2247" s="11"/>
      <c r="I2247" s="11"/>
      <c r="J2247" s="12">
        <f t="shared" si="165"/>
        <v>0</v>
      </c>
      <c r="K2247" s="31">
        <f t="shared" si="166"/>
        <v>0</v>
      </c>
      <c r="L2247" s="37">
        <f t="shared" si="163"/>
        <v>0</v>
      </c>
      <c r="M2247" s="37"/>
      <c r="N2247" s="37">
        <f t="shared" si="167"/>
        <v>0</v>
      </c>
    </row>
    <row r="2248" spans="1:14" x14ac:dyDescent="0.3">
      <c r="A2248" s="11"/>
      <c r="B2248" s="10"/>
      <c r="C2248" s="10"/>
      <c r="D2248" s="11"/>
      <c r="E2248" s="11"/>
      <c r="F2248" s="30" t="e">
        <f t="shared" si="164"/>
        <v>#DIV/0!</v>
      </c>
      <c r="G2248" s="11"/>
      <c r="H2248" s="11"/>
      <c r="I2248" s="11"/>
      <c r="J2248" s="12">
        <f t="shared" si="165"/>
        <v>0</v>
      </c>
      <c r="K2248" s="31">
        <f t="shared" si="166"/>
        <v>0</v>
      </c>
      <c r="L2248" s="37">
        <f t="shared" si="163"/>
        <v>0</v>
      </c>
      <c r="M2248" s="37"/>
      <c r="N2248" s="37">
        <f t="shared" si="167"/>
        <v>0</v>
      </c>
    </row>
    <row r="2249" spans="1:14" x14ac:dyDescent="0.3">
      <c r="A2249" s="11"/>
      <c r="B2249" s="10"/>
      <c r="C2249" s="10"/>
      <c r="D2249" s="11"/>
      <c r="E2249" s="11"/>
      <c r="F2249" s="30" t="e">
        <f t="shared" si="164"/>
        <v>#DIV/0!</v>
      </c>
      <c r="G2249" s="11"/>
      <c r="H2249" s="11"/>
      <c r="I2249" s="11"/>
      <c r="J2249" s="12">
        <f t="shared" si="165"/>
        <v>0</v>
      </c>
      <c r="K2249" s="31">
        <f t="shared" si="166"/>
        <v>0</v>
      </c>
      <c r="L2249" s="37">
        <f t="shared" si="163"/>
        <v>0</v>
      </c>
      <c r="M2249" s="37"/>
      <c r="N2249" s="37">
        <f t="shared" si="167"/>
        <v>0</v>
      </c>
    </row>
    <row r="2250" spans="1:14" x14ac:dyDescent="0.3">
      <c r="A2250" s="11"/>
      <c r="B2250" s="10"/>
      <c r="C2250" s="10"/>
      <c r="D2250" s="11"/>
      <c r="E2250" s="11"/>
      <c r="F2250" s="30" t="e">
        <f t="shared" si="164"/>
        <v>#DIV/0!</v>
      </c>
      <c r="G2250" s="11"/>
      <c r="H2250" s="11"/>
      <c r="I2250" s="11"/>
      <c r="J2250" s="12">
        <f t="shared" si="165"/>
        <v>0</v>
      </c>
      <c r="K2250" s="31">
        <f t="shared" si="166"/>
        <v>0</v>
      </c>
      <c r="L2250" s="37">
        <f t="shared" si="163"/>
        <v>0</v>
      </c>
      <c r="M2250" s="37"/>
      <c r="N2250" s="37">
        <f t="shared" si="167"/>
        <v>0</v>
      </c>
    </row>
    <row r="2251" spans="1:14" x14ac:dyDescent="0.3">
      <c r="A2251" s="11" t="s">
        <v>33</v>
      </c>
      <c r="B2251" s="11"/>
      <c r="C2251" s="13"/>
      <c r="D2251" s="111">
        <f t="shared" ref="D2251:J2251" si="168">SUM(D2189:D2250)</f>
        <v>0</v>
      </c>
      <c r="E2251" s="111">
        <f t="shared" si="168"/>
        <v>0</v>
      </c>
      <c r="F2251" s="111" t="e">
        <f t="shared" si="168"/>
        <v>#DIV/0!</v>
      </c>
      <c r="G2251" s="111">
        <f t="shared" si="168"/>
        <v>0</v>
      </c>
      <c r="H2251" s="111">
        <f t="shared" si="168"/>
        <v>0</v>
      </c>
      <c r="I2251" s="111">
        <f t="shared" si="168"/>
        <v>0</v>
      </c>
      <c r="J2251" s="12">
        <f t="shared" si="168"/>
        <v>0</v>
      </c>
      <c r="K2251" s="111"/>
      <c r="L2251" s="111">
        <f>SUM(L2189:L2250)</f>
        <v>0</v>
      </c>
      <c r="M2251" s="111">
        <f>SUM(M2189:M2250)</f>
        <v>0</v>
      </c>
      <c r="N2251" s="111">
        <f>SUM(N2189:N2250)</f>
        <v>0</v>
      </c>
    </row>
    <row r="2252" spans="1:14" x14ac:dyDescent="0.3">
      <c r="A2252" s="113"/>
      <c r="B2252" s="114"/>
      <c r="C2252" s="115"/>
      <c r="D2252" s="116"/>
      <c r="E2252" s="116"/>
      <c r="F2252" s="7" t="s">
        <v>106</v>
      </c>
      <c r="G2252" s="7" t="s">
        <v>123</v>
      </c>
      <c r="H2252" s="7" t="s">
        <v>124</v>
      </c>
      <c r="I2252" s="7" t="s">
        <v>125</v>
      </c>
      <c r="J2252" s="7" t="s">
        <v>126</v>
      </c>
      <c r="K2252" s="117"/>
      <c r="L2252" s="117"/>
      <c r="M2252" s="7" t="s">
        <v>107</v>
      </c>
      <c r="N2252" s="118"/>
    </row>
    <row r="2253" spans="1:14" ht="31.5" x14ac:dyDescent="0.5">
      <c r="A2253" s="113"/>
      <c r="B2253" s="114"/>
      <c r="C2253" s="115"/>
      <c r="D2253" s="116"/>
      <c r="E2253" s="116"/>
      <c r="F2253" s="121"/>
      <c r="G2253" s="121"/>
      <c r="H2253" s="121"/>
      <c r="I2253" s="121"/>
      <c r="J2253" s="121"/>
      <c r="K2253" s="122"/>
      <c r="L2253" s="121">
        <f>+F2253-G2253-H2253-I2253-J2253</f>
        <v>0</v>
      </c>
      <c r="M2253" s="123"/>
      <c r="N2253" s="124"/>
    </row>
    <row r="2254" spans="1:14" x14ac:dyDescent="0.3">
      <c r="A2254" s="177" t="s">
        <v>109</v>
      </c>
      <c r="B2254" s="178"/>
      <c r="C2254" s="178"/>
      <c r="D2254" s="178"/>
      <c r="E2254" s="178"/>
      <c r="F2254" s="178"/>
      <c r="G2254" s="178"/>
      <c r="H2254" s="178"/>
      <c r="I2254" s="178"/>
      <c r="J2254" s="179"/>
      <c r="K2254" s="125"/>
      <c r="L2254" s="12"/>
      <c r="M2254" s="126"/>
      <c r="N2254" s="127"/>
    </row>
    <row r="2255" spans="1:14" x14ac:dyDescent="0.3">
      <c r="A2255" s="180" t="s">
        <v>110</v>
      </c>
      <c r="B2255" s="181"/>
      <c r="C2255" s="181"/>
      <c r="D2255" s="181"/>
      <c r="E2255" s="181"/>
      <c r="F2255" s="181"/>
      <c r="G2255" s="181"/>
      <c r="H2255" s="181"/>
      <c r="I2255" s="181"/>
      <c r="J2255" s="182"/>
      <c r="K2255" s="129"/>
      <c r="L2255" s="12"/>
      <c r="M2255" s="126"/>
      <c r="N2255" s="127"/>
    </row>
    <row r="2256" spans="1:14" x14ac:dyDescent="0.3">
      <c r="A2256" s="160" t="s">
        <v>111</v>
      </c>
      <c r="B2256" s="161"/>
      <c r="C2256" s="161"/>
      <c r="D2256" s="161"/>
      <c r="E2256" s="161"/>
      <c r="F2256" s="161"/>
      <c r="G2256" s="161"/>
      <c r="H2256" s="161"/>
      <c r="I2256" s="161"/>
      <c r="J2256" s="162"/>
      <c r="K2256" s="130"/>
      <c r="L2256" s="12"/>
      <c r="M2256" s="131" t="e">
        <f>+L2256/L2251%</f>
        <v>#DIV/0!</v>
      </c>
      <c r="N2256" s="127"/>
    </row>
    <row r="2257" spans="1:14" x14ac:dyDescent="0.3">
      <c r="A2257" s="163" t="s">
        <v>112</v>
      </c>
      <c r="B2257" s="164"/>
      <c r="C2257" s="164"/>
      <c r="D2257" s="164"/>
      <c r="E2257" s="164"/>
      <c r="F2257" s="164"/>
      <c r="G2257" s="164"/>
      <c r="H2257" s="164"/>
      <c r="I2257" s="164"/>
      <c r="J2257" s="165"/>
      <c r="K2257" s="132"/>
      <c r="L2257" s="12">
        <f>+E2273</f>
        <v>0</v>
      </c>
      <c r="M2257" s="126"/>
      <c r="N2257" s="127"/>
    </row>
    <row r="2258" spans="1:14" x14ac:dyDescent="0.3">
      <c r="A2258" s="166" t="s">
        <v>113</v>
      </c>
      <c r="B2258" s="167"/>
      <c r="C2258" s="167"/>
      <c r="D2258" s="167"/>
      <c r="E2258" s="167"/>
      <c r="F2258" s="167"/>
      <c r="G2258" s="167"/>
      <c r="H2258" s="167"/>
      <c r="I2258" s="167"/>
      <c r="J2258" s="168"/>
      <c r="K2258" s="134"/>
      <c r="L2258" s="12">
        <f>+M2273</f>
        <v>0</v>
      </c>
      <c r="M2258" s="126"/>
      <c r="N2258" s="127"/>
    </row>
    <row r="2259" spans="1:14" x14ac:dyDescent="0.3">
      <c r="A2259" s="169"/>
      <c r="B2259" s="170"/>
      <c r="C2259" s="170"/>
      <c r="D2259" s="170"/>
      <c r="E2259" s="170"/>
      <c r="F2259" s="170"/>
      <c r="G2259" s="170"/>
      <c r="H2259" s="170"/>
      <c r="I2259" s="170"/>
      <c r="J2259" s="171"/>
      <c r="K2259" s="128"/>
      <c r="L2259" s="126"/>
      <c r="M2259" s="126"/>
      <c r="N2259" s="127"/>
    </row>
    <row r="2260" spans="1:14" x14ac:dyDescent="0.3">
      <c r="A2260" s="169"/>
      <c r="B2260" s="170"/>
      <c r="C2260" s="170"/>
      <c r="D2260" s="170"/>
      <c r="E2260" s="170"/>
      <c r="F2260" s="170"/>
      <c r="G2260" s="170"/>
      <c r="H2260" s="170"/>
      <c r="I2260" s="170"/>
      <c r="J2260" s="171"/>
      <c r="K2260" s="128"/>
      <c r="L2260" s="126"/>
      <c r="M2260" s="126"/>
      <c r="N2260" s="127"/>
    </row>
    <row r="2261" spans="1:14" x14ac:dyDescent="0.3">
      <c r="A2261" s="169" t="s">
        <v>114</v>
      </c>
      <c r="B2261" s="170"/>
      <c r="C2261" s="170"/>
      <c r="D2261" s="170"/>
      <c r="E2261" s="170"/>
      <c r="F2261" s="170"/>
      <c r="G2261" s="170"/>
      <c r="H2261" s="170"/>
      <c r="I2261" s="170"/>
      <c r="J2261" s="171"/>
      <c r="K2261" s="136"/>
      <c r="L2261" s="111">
        <f>+L2251-L2254-L2255-L2256-L2257+L2258-L2259-L2260</f>
        <v>0</v>
      </c>
      <c r="M2261" s="126"/>
      <c r="N2261" s="127"/>
    </row>
    <row r="2262" spans="1:14" ht="19.5" thickBot="1" x14ac:dyDescent="0.35">
      <c r="M2262" s="138">
        <f>+L2262-L2261</f>
        <v>0</v>
      </c>
    </row>
    <row r="2263" spans="1:14" ht="19.5" thickBot="1" x14ac:dyDescent="0.35">
      <c r="A2263" s="157" t="s">
        <v>115</v>
      </c>
      <c r="B2263" s="158"/>
      <c r="C2263" s="158"/>
      <c r="D2263" s="158"/>
      <c r="E2263" s="158"/>
      <c r="F2263" s="159"/>
      <c r="G2263" s="127"/>
      <c r="H2263" s="157" t="s">
        <v>116</v>
      </c>
      <c r="I2263" s="158"/>
      <c r="J2263" s="159"/>
      <c r="K2263" s="157" t="s">
        <v>117</v>
      </c>
      <c r="L2263" s="158"/>
      <c r="M2263" s="159"/>
      <c r="N2263" s="139"/>
    </row>
    <row r="2264" spans="1:14" ht="19.5" thickBot="1" x14ac:dyDescent="0.35">
      <c r="A2264" s="140" t="s">
        <v>118</v>
      </c>
      <c r="B2264" s="157" t="s">
        <v>119</v>
      </c>
      <c r="C2264" s="159"/>
      <c r="D2264" s="140" t="s">
        <v>120</v>
      </c>
      <c r="E2264" s="157" t="s">
        <v>22</v>
      </c>
      <c r="F2264" s="159"/>
      <c r="G2264" s="127"/>
      <c r="H2264" s="157" t="s">
        <v>119</v>
      </c>
      <c r="I2264" s="159"/>
      <c r="J2264" s="140" t="s">
        <v>22</v>
      </c>
      <c r="K2264" s="157" t="s">
        <v>119</v>
      </c>
      <c r="L2264" s="159"/>
      <c r="M2264" s="140" t="s">
        <v>22</v>
      </c>
      <c r="N2264" s="139"/>
    </row>
    <row r="2265" spans="1:14" ht="19.5" thickBot="1" x14ac:dyDescent="0.35">
      <c r="A2265" s="141"/>
      <c r="B2265" s="153"/>
      <c r="C2265" s="154"/>
      <c r="D2265" s="141"/>
      <c r="E2265" s="155"/>
      <c r="F2265" s="156"/>
      <c r="G2265" s="127"/>
      <c r="H2265" s="153"/>
      <c r="I2265" s="154"/>
      <c r="J2265" s="142"/>
      <c r="K2265" s="153"/>
      <c r="L2265" s="154"/>
      <c r="M2265" s="143"/>
      <c r="N2265" s="144"/>
    </row>
    <row r="2266" spans="1:14" ht="19.5" thickBot="1" x14ac:dyDescent="0.35">
      <c r="A2266" s="141"/>
      <c r="B2266" s="153"/>
      <c r="C2266" s="154"/>
      <c r="D2266" s="141"/>
      <c r="E2266" s="155"/>
      <c r="F2266" s="156"/>
      <c r="G2266" s="127"/>
      <c r="H2266" s="153"/>
      <c r="I2266" s="154"/>
      <c r="J2266" s="142"/>
      <c r="K2266" s="153"/>
      <c r="L2266" s="154"/>
      <c r="M2266" s="143"/>
      <c r="N2266" s="144"/>
    </row>
    <row r="2267" spans="1:14" ht="19.5" thickBot="1" x14ac:dyDescent="0.35">
      <c r="A2267" s="141"/>
      <c r="B2267" s="153"/>
      <c r="C2267" s="154"/>
      <c r="D2267" s="141"/>
      <c r="E2267" s="155"/>
      <c r="F2267" s="156"/>
      <c r="G2267" s="127"/>
      <c r="H2267" s="153"/>
      <c r="I2267" s="154"/>
      <c r="J2267" s="142"/>
      <c r="K2267" s="153"/>
      <c r="L2267" s="154"/>
      <c r="M2267" s="143"/>
      <c r="N2267" s="144"/>
    </row>
    <row r="2268" spans="1:14" ht="19.5" thickBot="1" x14ac:dyDescent="0.35">
      <c r="A2268" s="141"/>
      <c r="B2268" s="153"/>
      <c r="C2268" s="154"/>
      <c r="D2268" s="141"/>
      <c r="E2268" s="155"/>
      <c r="F2268" s="156"/>
      <c r="G2268" s="127"/>
      <c r="H2268" s="153"/>
      <c r="I2268" s="154"/>
      <c r="J2268" s="142"/>
      <c r="K2268" s="153"/>
      <c r="L2268" s="154"/>
      <c r="M2268" s="143"/>
      <c r="N2268" s="144"/>
    </row>
    <row r="2269" spans="1:14" ht="19.5" thickBot="1" x14ac:dyDescent="0.35">
      <c r="A2269" s="141"/>
      <c r="B2269" s="153"/>
      <c r="C2269" s="154"/>
      <c r="D2269" s="141"/>
      <c r="E2269" s="155"/>
      <c r="F2269" s="156"/>
      <c r="G2269" s="127"/>
      <c r="H2269" s="153"/>
      <c r="I2269" s="154"/>
      <c r="J2269" s="142"/>
      <c r="K2269" s="153"/>
      <c r="L2269" s="154"/>
      <c r="M2269" s="143"/>
      <c r="N2269" s="144"/>
    </row>
    <row r="2270" spans="1:14" ht="19.5" thickBot="1" x14ac:dyDescent="0.35">
      <c r="A2270" s="141"/>
      <c r="B2270" s="153"/>
      <c r="C2270" s="154"/>
      <c r="D2270" s="141"/>
      <c r="E2270" s="155"/>
      <c r="F2270" s="156"/>
      <c r="G2270" s="127"/>
      <c r="H2270" s="153"/>
      <c r="I2270" s="154"/>
      <c r="J2270" s="142"/>
      <c r="K2270" s="153"/>
      <c r="L2270" s="154"/>
      <c r="M2270" s="143"/>
      <c r="N2270" s="144"/>
    </row>
    <row r="2271" spans="1:14" ht="19.5" thickBot="1" x14ac:dyDescent="0.35">
      <c r="A2271" s="141"/>
      <c r="B2271" s="153"/>
      <c r="C2271" s="154"/>
      <c r="D2271" s="141"/>
      <c r="E2271" s="155"/>
      <c r="F2271" s="156"/>
      <c r="G2271" s="127"/>
      <c r="H2271" s="153"/>
      <c r="I2271" s="154"/>
      <c r="J2271" s="142"/>
      <c r="K2271" s="153"/>
      <c r="L2271" s="154"/>
      <c r="M2271" s="143"/>
      <c r="N2271" s="144"/>
    </row>
    <row r="2272" spans="1:14" ht="19.5" thickBot="1" x14ac:dyDescent="0.35">
      <c r="A2272" s="141"/>
      <c r="B2272" s="153"/>
      <c r="C2272" s="154"/>
      <c r="D2272" s="141"/>
      <c r="E2272" s="155"/>
      <c r="F2272" s="156"/>
      <c r="G2272" s="127"/>
      <c r="H2272" s="153"/>
      <c r="I2272" s="154"/>
      <c r="J2272" s="142"/>
      <c r="K2272" s="153"/>
      <c r="L2272" s="154"/>
      <c r="M2272" s="143"/>
      <c r="N2272" s="144"/>
    </row>
    <row r="2273" spans="1:14" ht="19.5" thickBot="1" x14ac:dyDescent="0.35">
      <c r="A2273" s="141" t="s">
        <v>121</v>
      </c>
      <c r="B2273" s="153"/>
      <c r="C2273" s="154"/>
      <c r="D2273" s="141"/>
      <c r="E2273" s="155">
        <f>SUM(E2265:F2272)</f>
        <v>0</v>
      </c>
      <c r="F2273" s="156"/>
      <c r="G2273" s="127"/>
      <c r="H2273" s="153" t="s">
        <v>121</v>
      </c>
      <c r="I2273" s="154"/>
      <c r="J2273" s="140">
        <f>SUM(J2265:J2272)</f>
        <v>0</v>
      </c>
      <c r="K2273" s="153" t="s">
        <v>121</v>
      </c>
      <c r="L2273" s="154"/>
      <c r="M2273" s="145">
        <f>SUM(M2265:M2272)</f>
        <v>0</v>
      </c>
      <c r="N2273" s="139"/>
    </row>
    <row r="2276" spans="1:14" x14ac:dyDescent="0.3">
      <c r="A2276" s="172" t="s">
        <v>0</v>
      </c>
      <c r="B2276" s="172"/>
      <c r="C2276" s="172"/>
      <c r="D2276" s="172"/>
      <c r="E2276" s="172"/>
      <c r="F2276" s="172"/>
      <c r="G2276" s="172"/>
      <c r="H2276" s="172"/>
      <c r="I2276" s="172"/>
      <c r="J2276" s="172"/>
      <c r="K2276" s="172"/>
      <c r="L2276" s="172"/>
      <c r="M2276" s="1"/>
      <c r="N2276" s="2"/>
    </row>
    <row r="2277" spans="1:14" x14ac:dyDescent="0.3">
      <c r="A2277" s="1" t="s">
        <v>1</v>
      </c>
      <c r="B2277" s="2"/>
      <c r="J2277" s="1" t="s">
        <v>3</v>
      </c>
      <c r="K2277" s="173">
        <f>+K2186</f>
        <v>0</v>
      </c>
      <c r="L2277" s="173"/>
      <c r="M2277" s="173"/>
      <c r="N2277" s="6"/>
    </row>
    <row r="2278" spans="1:14" x14ac:dyDescent="0.3">
      <c r="A2278" s="174"/>
      <c r="B2278" s="175"/>
      <c r="C2278" s="176"/>
      <c r="D2278" s="169" t="s">
        <v>6</v>
      </c>
      <c r="E2278" s="170"/>
      <c r="F2278" s="171"/>
      <c r="G2278" s="7" t="s">
        <v>7</v>
      </c>
      <c r="H2278" s="7" t="s">
        <v>7</v>
      </c>
      <c r="I2278" s="7" t="s">
        <v>8</v>
      </c>
      <c r="J2278" s="8" t="s">
        <v>9</v>
      </c>
      <c r="K2278" s="7" t="s">
        <v>10</v>
      </c>
      <c r="L2278" s="9"/>
      <c r="M2278" s="7" t="s">
        <v>11</v>
      </c>
      <c r="N2278" s="7" t="s">
        <v>12</v>
      </c>
    </row>
    <row r="2279" spans="1:14" x14ac:dyDescent="0.3">
      <c r="A2279" s="12" t="s">
        <v>16</v>
      </c>
      <c r="B2279" s="7" t="s">
        <v>17</v>
      </c>
      <c r="C2279" s="13" t="s">
        <v>18</v>
      </c>
      <c r="D2279" s="7">
        <v>1</v>
      </c>
      <c r="E2279" s="7">
        <v>2</v>
      </c>
      <c r="F2279" s="14" t="s">
        <v>19</v>
      </c>
      <c r="G2279" s="7" t="s">
        <v>20</v>
      </c>
      <c r="H2279" s="7" t="s">
        <v>20</v>
      </c>
      <c r="I2279" s="7"/>
      <c r="J2279" s="7" t="s">
        <v>20</v>
      </c>
      <c r="K2279" s="7" t="s">
        <v>21</v>
      </c>
      <c r="L2279" s="7" t="s">
        <v>22</v>
      </c>
      <c r="M2279" s="7" t="s">
        <v>23</v>
      </c>
      <c r="N2279" s="7" t="s">
        <v>22</v>
      </c>
    </row>
    <row r="2280" spans="1:14" x14ac:dyDescent="0.3">
      <c r="A2280" s="16" t="s">
        <v>35</v>
      </c>
      <c r="B2280" s="17" t="s">
        <v>36</v>
      </c>
      <c r="C2280" s="17">
        <v>72</v>
      </c>
      <c r="D2280" s="29"/>
      <c r="E2280" s="29"/>
      <c r="F2280" s="30">
        <f>+(E2280+D2280)/C2280</f>
        <v>0</v>
      </c>
      <c r="G2280" s="32"/>
      <c r="H2280" s="32"/>
      <c r="I2280" s="32"/>
      <c r="J2280" s="34">
        <f>+D2280+E2280-G2280-H2280-I2280</f>
        <v>0</v>
      </c>
      <c r="K2280" s="31">
        <f>+K2189</f>
        <v>381.13</v>
      </c>
      <c r="L2280" s="24">
        <f t="shared" ref="L2280:L2341" si="169">+J2280*K2280</f>
        <v>0</v>
      </c>
      <c r="M2280" s="24"/>
      <c r="N2280" s="24">
        <f>+K2280*I2280</f>
        <v>0</v>
      </c>
    </row>
    <row r="2281" spans="1:14" x14ac:dyDescent="0.3">
      <c r="A2281" s="16" t="s">
        <v>37</v>
      </c>
      <c r="B2281" s="17" t="s">
        <v>38</v>
      </c>
      <c r="C2281" s="17">
        <v>36</v>
      </c>
      <c r="D2281" s="29"/>
      <c r="E2281" s="29"/>
      <c r="F2281" s="30">
        <f t="shared" ref="F2281:F2341" si="170">+(E2281+D2281)/C2281</f>
        <v>0</v>
      </c>
      <c r="G2281" s="32"/>
      <c r="H2281" s="32"/>
      <c r="I2281" s="32"/>
      <c r="J2281" s="34">
        <f t="shared" ref="J2281:J2341" si="171">+D2281+E2281-G2281-H2281-I2281</f>
        <v>0</v>
      </c>
      <c r="K2281" s="31">
        <f t="shared" ref="K2281:K2341" si="172">+K2190</f>
        <v>741.2</v>
      </c>
      <c r="L2281" s="24">
        <f t="shared" si="169"/>
        <v>0</v>
      </c>
      <c r="M2281" s="24"/>
      <c r="N2281" s="24">
        <f t="shared" ref="N2281:N2341" si="173">+K2281*I2281</f>
        <v>0</v>
      </c>
    </row>
    <row r="2282" spans="1:14" x14ac:dyDescent="0.3">
      <c r="A2282" s="16" t="s">
        <v>39</v>
      </c>
      <c r="B2282" s="17" t="s">
        <v>40</v>
      </c>
      <c r="C2282" s="17">
        <v>18</v>
      </c>
      <c r="D2282" s="29"/>
      <c r="E2282" s="29"/>
      <c r="F2282" s="30">
        <f t="shared" si="170"/>
        <v>0</v>
      </c>
      <c r="G2282" s="32"/>
      <c r="H2282" s="32"/>
      <c r="I2282" s="32"/>
      <c r="J2282" s="12">
        <f t="shared" si="171"/>
        <v>0</v>
      </c>
      <c r="K2282" s="31">
        <f t="shared" si="172"/>
        <v>1263.5999999999999</v>
      </c>
      <c r="L2282" s="37">
        <f t="shared" si="169"/>
        <v>0</v>
      </c>
      <c r="M2282" s="37"/>
      <c r="N2282" s="37">
        <f t="shared" si="173"/>
        <v>0</v>
      </c>
    </row>
    <row r="2283" spans="1:14" x14ac:dyDescent="0.3">
      <c r="A2283" s="16" t="s">
        <v>41</v>
      </c>
      <c r="B2283" s="17" t="s">
        <v>42</v>
      </c>
      <c r="C2283" s="17">
        <v>10</v>
      </c>
      <c r="D2283" s="29"/>
      <c r="E2283" s="29"/>
      <c r="F2283" s="30">
        <f t="shared" si="170"/>
        <v>0</v>
      </c>
      <c r="G2283" s="32"/>
      <c r="H2283" s="32"/>
      <c r="I2283" s="32"/>
      <c r="J2283" s="34">
        <f t="shared" si="171"/>
        <v>0</v>
      </c>
      <c r="K2283" s="31">
        <f t="shared" si="172"/>
        <v>2059.1999999999998</v>
      </c>
      <c r="L2283" s="24">
        <f t="shared" si="169"/>
        <v>0</v>
      </c>
      <c r="M2283" s="24"/>
      <c r="N2283" s="24">
        <f t="shared" si="173"/>
        <v>0</v>
      </c>
    </row>
    <row r="2284" spans="1:14" x14ac:dyDescent="0.3">
      <c r="A2284" s="16" t="s">
        <v>43</v>
      </c>
      <c r="B2284" s="17" t="s">
        <v>36</v>
      </c>
      <c r="C2284" s="17">
        <v>72</v>
      </c>
      <c r="D2284" s="29"/>
      <c r="E2284" s="29"/>
      <c r="F2284" s="30">
        <f t="shared" si="170"/>
        <v>0</v>
      </c>
      <c r="G2284" s="32"/>
      <c r="H2284" s="32"/>
      <c r="I2284" s="32"/>
      <c r="J2284" s="34">
        <f t="shared" si="171"/>
        <v>0</v>
      </c>
      <c r="K2284" s="31">
        <f t="shared" si="172"/>
        <v>409.5</v>
      </c>
      <c r="L2284" s="24">
        <f t="shared" si="169"/>
        <v>0</v>
      </c>
      <c r="M2284" s="24"/>
      <c r="N2284" s="24">
        <f t="shared" si="173"/>
        <v>0</v>
      </c>
    </row>
    <row r="2285" spans="1:14" x14ac:dyDescent="0.3">
      <c r="A2285" s="16" t="s">
        <v>44</v>
      </c>
      <c r="B2285" s="17" t="s">
        <v>38</v>
      </c>
      <c r="C2285" s="17">
        <v>36</v>
      </c>
      <c r="D2285" s="29"/>
      <c r="E2285" s="29"/>
      <c r="F2285" s="30">
        <f t="shared" si="170"/>
        <v>0</v>
      </c>
      <c r="G2285" s="32"/>
      <c r="H2285" s="32"/>
      <c r="I2285" s="32"/>
      <c r="J2285" s="34">
        <f t="shared" si="171"/>
        <v>0</v>
      </c>
      <c r="K2285" s="31">
        <f t="shared" si="172"/>
        <v>803.79</v>
      </c>
      <c r="L2285" s="24">
        <f t="shared" si="169"/>
        <v>0</v>
      </c>
      <c r="M2285" s="24"/>
      <c r="N2285" s="24">
        <f t="shared" si="173"/>
        <v>0</v>
      </c>
    </row>
    <row r="2286" spans="1:14" x14ac:dyDescent="0.3">
      <c r="A2286" s="16" t="s">
        <v>45</v>
      </c>
      <c r="B2286" s="17" t="s">
        <v>36</v>
      </c>
      <c r="C2286" s="17">
        <v>72</v>
      </c>
      <c r="D2286" s="29"/>
      <c r="E2286" s="29"/>
      <c r="F2286" s="30">
        <f t="shared" si="170"/>
        <v>0</v>
      </c>
      <c r="G2286" s="32"/>
      <c r="H2286" s="32"/>
      <c r="I2286" s="32"/>
      <c r="J2286" s="34">
        <f t="shared" si="171"/>
        <v>0</v>
      </c>
      <c r="K2286" s="31">
        <f t="shared" si="172"/>
        <v>409.5</v>
      </c>
      <c r="L2286" s="24">
        <f t="shared" si="169"/>
        <v>0</v>
      </c>
      <c r="M2286" s="24"/>
      <c r="N2286" s="24">
        <f t="shared" si="173"/>
        <v>0</v>
      </c>
    </row>
    <row r="2287" spans="1:14" x14ac:dyDescent="0.3">
      <c r="A2287" s="16" t="s">
        <v>46</v>
      </c>
      <c r="B2287" s="17" t="s">
        <v>38</v>
      </c>
      <c r="C2287" s="17">
        <v>36</v>
      </c>
      <c r="D2287" s="29"/>
      <c r="E2287" s="29"/>
      <c r="F2287" s="30">
        <f t="shared" si="170"/>
        <v>0</v>
      </c>
      <c r="G2287" s="32"/>
      <c r="H2287" s="32"/>
      <c r="I2287" s="32"/>
      <c r="J2287" s="34">
        <f t="shared" si="171"/>
        <v>0</v>
      </c>
      <c r="K2287" s="31">
        <f t="shared" si="172"/>
        <v>803.79</v>
      </c>
      <c r="L2287" s="24">
        <f t="shared" si="169"/>
        <v>0</v>
      </c>
      <c r="M2287" s="24"/>
      <c r="N2287" s="24">
        <f t="shared" si="173"/>
        <v>0</v>
      </c>
    </row>
    <row r="2288" spans="1:14" x14ac:dyDescent="0.3">
      <c r="A2288" s="16" t="s">
        <v>47</v>
      </c>
      <c r="B2288" s="17" t="s">
        <v>48</v>
      </c>
      <c r="C2288" s="17">
        <v>8</v>
      </c>
      <c r="D2288" s="29"/>
      <c r="E2288" s="29"/>
      <c r="F2288" s="30">
        <f t="shared" si="170"/>
        <v>0</v>
      </c>
      <c r="G2288" s="32"/>
      <c r="H2288" s="32"/>
      <c r="I2288" s="32"/>
      <c r="J2288" s="34">
        <f t="shared" si="171"/>
        <v>0</v>
      </c>
      <c r="K2288" s="31">
        <f t="shared" si="172"/>
        <v>2767.05</v>
      </c>
      <c r="L2288" s="24">
        <f t="shared" si="169"/>
        <v>0</v>
      </c>
      <c r="M2288" s="24"/>
      <c r="N2288" s="24">
        <f t="shared" si="173"/>
        <v>0</v>
      </c>
    </row>
    <row r="2289" spans="1:14" x14ac:dyDescent="0.3">
      <c r="A2289" s="35" t="s">
        <v>49</v>
      </c>
      <c r="B2289" s="17" t="s">
        <v>50</v>
      </c>
      <c r="C2289" s="38">
        <v>72</v>
      </c>
      <c r="D2289" s="29"/>
      <c r="E2289" s="29"/>
      <c r="F2289" s="30">
        <f t="shared" si="170"/>
        <v>0</v>
      </c>
      <c r="G2289" s="32"/>
      <c r="H2289" s="32"/>
      <c r="I2289" s="32"/>
      <c r="J2289" s="12">
        <f t="shared" si="171"/>
        <v>0</v>
      </c>
      <c r="K2289" s="31">
        <f t="shared" si="172"/>
        <v>444.6</v>
      </c>
      <c r="L2289" s="37">
        <f t="shared" si="169"/>
        <v>0</v>
      </c>
      <c r="M2289" s="37"/>
      <c r="N2289" s="37">
        <f t="shared" si="173"/>
        <v>0</v>
      </c>
    </row>
    <row r="2290" spans="1:14" x14ac:dyDescent="0.3">
      <c r="A2290" s="16" t="s">
        <v>51</v>
      </c>
      <c r="B2290" s="17" t="s">
        <v>52</v>
      </c>
      <c r="C2290" s="17">
        <v>36</v>
      </c>
      <c r="D2290" s="29"/>
      <c r="E2290" s="29"/>
      <c r="F2290" s="30">
        <f t="shared" si="170"/>
        <v>0</v>
      </c>
      <c r="G2290" s="32"/>
      <c r="H2290" s="32"/>
      <c r="I2290" s="32"/>
      <c r="J2290" s="34">
        <f t="shared" si="171"/>
        <v>0</v>
      </c>
      <c r="K2290" s="31">
        <f t="shared" si="172"/>
        <v>868.73</v>
      </c>
      <c r="L2290" s="24">
        <f t="shared" si="169"/>
        <v>0</v>
      </c>
      <c r="M2290" s="24"/>
      <c r="N2290" s="24">
        <f t="shared" si="173"/>
        <v>0</v>
      </c>
    </row>
    <row r="2291" spans="1:14" x14ac:dyDescent="0.3">
      <c r="A2291" s="16" t="s">
        <v>53</v>
      </c>
      <c r="B2291" s="17" t="s">
        <v>48</v>
      </c>
      <c r="C2291" s="17">
        <v>8</v>
      </c>
      <c r="D2291" s="29"/>
      <c r="E2291" s="29"/>
      <c r="F2291" s="30">
        <f t="shared" si="170"/>
        <v>0</v>
      </c>
      <c r="G2291" s="32"/>
      <c r="H2291" s="32"/>
      <c r="I2291" s="32"/>
      <c r="J2291" s="34">
        <f t="shared" si="171"/>
        <v>0</v>
      </c>
      <c r="K2291" s="31">
        <f t="shared" si="172"/>
        <v>2416.0500000000002</v>
      </c>
      <c r="L2291" s="24">
        <f t="shared" si="169"/>
        <v>0</v>
      </c>
      <c r="M2291" s="24"/>
      <c r="N2291" s="24">
        <f t="shared" si="173"/>
        <v>0</v>
      </c>
    </row>
    <row r="2292" spans="1:14" x14ac:dyDescent="0.3">
      <c r="A2292" s="16" t="s">
        <v>54</v>
      </c>
      <c r="B2292" s="17" t="s">
        <v>50</v>
      </c>
      <c r="C2292" s="17">
        <v>72</v>
      </c>
      <c r="D2292" s="29"/>
      <c r="E2292" s="29"/>
      <c r="F2292" s="30">
        <f t="shared" si="170"/>
        <v>0</v>
      </c>
      <c r="G2292" s="32"/>
      <c r="H2292" s="32"/>
      <c r="I2292" s="32"/>
      <c r="J2292" s="34">
        <f t="shared" si="171"/>
        <v>0</v>
      </c>
      <c r="K2292" s="31">
        <f t="shared" si="172"/>
        <v>377.33</v>
      </c>
      <c r="L2292" s="24">
        <f t="shared" si="169"/>
        <v>0</v>
      </c>
      <c r="M2292" s="24"/>
      <c r="N2292" s="24">
        <f t="shared" si="173"/>
        <v>0</v>
      </c>
    </row>
    <row r="2293" spans="1:14" x14ac:dyDescent="0.3">
      <c r="A2293" s="16" t="s">
        <v>55</v>
      </c>
      <c r="B2293" s="17" t="s">
        <v>56</v>
      </c>
      <c r="C2293" s="17">
        <v>15</v>
      </c>
      <c r="D2293" s="44"/>
      <c r="E2293" s="44"/>
      <c r="F2293" s="30">
        <f t="shared" si="170"/>
        <v>0</v>
      </c>
      <c r="G2293" s="11"/>
      <c r="H2293" s="11"/>
      <c r="I2293" s="11"/>
      <c r="J2293" s="12">
        <f t="shared" si="171"/>
        <v>0</v>
      </c>
      <c r="K2293" s="45">
        <f t="shared" si="172"/>
        <v>1158.3</v>
      </c>
      <c r="L2293" s="37">
        <f t="shared" si="169"/>
        <v>0</v>
      </c>
      <c r="M2293" s="37"/>
      <c r="N2293" s="37">
        <f t="shared" si="173"/>
        <v>0</v>
      </c>
    </row>
    <row r="2294" spans="1:14" x14ac:dyDescent="0.3">
      <c r="A2294" s="16" t="s">
        <v>57</v>
      </c>
      <c r="B2294" s="17" t="s">
        <v>50</v>
      </c>
      <c r="C2294" s="17">
        <v>72</v>
      </c>
      <c r="D2294" s="29"/>
      <c r="E2294" s="29"/>
      <c r="F2294" s="30">
        <f t="shared" si="170"/>
        <v>0</v>
      </c>
      <c r="G2294" s="32"/>
      <c r="H2294" s="32"/>
      <c r="I2294" s="32"/>
      <c r="J2294" s="34">
        <f t="shared" si="171"/>
        <v>0</v>
      </c>
      <c r="K2294" s="31">
        <f t="shared" si="172"/>
        <v>424.13</v>
      </c>
      <c r="L2294" s="24">
        <f t="shared" si="169"/>
        <v>0</v>
      </c>
      <c r="M2294" s="24"/>
      <c r="N2294" s="24">
        <f t="shared" si="173"/>
        <v>0</v>
      </c>
    </row>
    <row r="2295" spans="1:14" x14ac:dyDescent="0.3">
      <c r="A2295" s="16" t="s">
        <v>58</v>
      </c>
      <c r="B2295" s="17" t="s">
        <v>59</v>
      </c>
      <c r="C2295" s="17">
        <v>15</v>
      </c>
      <c r="D2295" s="29"/>
      <c r="E2295" s="29"/>
      <c r="F2295" s="30">
        <f t="shared" si="170"/>
        <v>0</v>
      </c>
      <c r="G2295" s="32"/>
      <c r="H2295" s="32"/>
      <c r="I2295" s="32"/>
      <c r="J2295" s="34">
        <f t="shared" si="171"/>
        <v>0</v>
      </c>
      <c r="K2295" s="31">
        <f t="shared" si="172"/>
        <v>1199.25</v>
      </c>
      <c r="L2295" s="24">
        <f t="shared" si="169"/>
        <v>0</v>
      </c>
      <c r="M2295" s="24"/>
      <c r="N2295" s="24">
        <f t="shared" si="173"/>
        <v>0</v>
      </c>
    </row>
    <row r="2296" spans="1:14" x14ac:dyDescent="0.3">
      <c r="A2296" s="16" t="s">
        <v>60</v>
      </c>
      <c r="B2296" s="17" t="s">
        <v>50</v>
      </c>
      <c r="C2296" s="17">
        <v>72</v>
      </c>
      <c r="D2296" s="29"/>
      <c r="E2296" s="29"/>
      <c r="F2296" s="30">
        <f t="shared" si="170"/>
        <v>0</v>
      </c>
      <c r="G2296" s="32"/>
      <c r="H2296" s="32"/>
      <c r="I2296" s="32"/>
      <c r="J2296" s="34">
        <f t="shared" si="171"/>
        <v>0</v>
      </c>
      <c r="K2296" s="31">
        <f t="shared" si="172"/>
        <v>381.13</v>
      </c>
      <c r="L2296" s="24">
        <f t="shared" si="169"/>
        <v>0</v>
      </c>
      <c r="M2296" s="24"/>
      <c r="N2296" s="24">
        <f t="shared" si="173"/>
        <v>0</v>
      </c>
    </row>
    <row r="2297" spans="1:14" x14ac:dyDescent="0.3">
      <c r="A2297" s="16" t="s">
        <v>61</v>
      </c>
      <c r="B2297" s="17" t="s">
        <v>50</v>
      </c>
      <c r="C2297" s="38">
        <v>72</v>
      </c>
      <c r="D2297" s="44"/>
      <c r="E2297" s="44"/>
      <c r="F2297" s="30">
        <f t="shared" si="170"/>
        <v>0</v>
      </c>
      <c r="G2297" s="11"/>
      <c r="H2297" s="11"/>
      <c r="I2297" s="11"/>
      <c r="J2297" s="12">
        <f t="shared" si="171"/>
        <v>0</v>
      </c>
      <c r="K2297" s="31">
        <f t="shared" si="172"/>
        <v>424.13</v>
      </c>
      <c r="L2297" s="37">
        <f t="shared" si="169"/>
        <v>0</v>
      </c>
      <c r="M2297" s="37"/>
      <c r="N2297" s="37">
        <f t="shared" si="173"/>
        <v>0</v>
      </c>
    </row>
    <row r="2298" spans="1:14" x14ac:dyDescent="0.3">
      <c r="A2298" s="35" t="s">
        <v>62</v>
      </c>
      <c r="B2298" s="17" t="s">
        <v>50</v>
      </c>
      <c r="C2298" s="38">
        <v>72</v>
      </c>
      <c r="D2298" s="44"/>
      <c r="E2298" s="44"/>
      <c r="F2298" s="30">
        <f t="shared" si="170"/>
        <v>0</v>
      </c>
      <c r="G2298" s="11"/>
      <c r="H2298" s="11"/>
      <c r="I2298" s="11"/>
      <c r="J2298" s="12">
        <f t="shared" si="171"/>
        <v>0</v>
      </c>
      <c r="K2298" s="31">
        <f t="shared" si="172"/>
        <v>330.23</v>
      </c>
      <c r="L2298" s="37">
        <f t="shared" si="169"/>
        <v>0</v>
      </c>
      <c r="M2298" s="37"/>
      <c r="N2298" s="37">
        <f t="shared" si="173"/>
        <v>0</v>
      </c>
    </row>
    <row r="2299" spans="1:14" x14ac:dyDescent="0.3">
      <c r="A2299" s="35" t="s">
        <v>63</v>
      </c>
      <c r="B2299" s="17" t="s">
        <v>50</v>
      </c>
      <c r="C2299" s="38">
        <v>72</v>
      </c>
      <c r="D2299" s="44"/>
      <c r="E2299" s="44"/>
      <c r="F2299" s="30">
        <f t="shared" si="170"/>
        <v>0</v>
      </c>
      <c r="G2299" s="11"/>
      <c r="H2299" s="11"/>
      <c r="I2299" s="11"/>
      <c r="J2299" s="12">
        <f t="shared" si="171"/>
        <v>0</v>
      </c>
      <c r="K2299" s="31">
        <f t="shared" si="172"/>
        <v>424.13</v>
      </c>
      <c r="L2299" s="37">
        <f t="shared" si="169"/>
        <v>0</v>
      </c>
      <c r="M2299" s="37"/>
      <c r="N2299" s="37">
        <f t="shared" si="173"/>
        <v>0</v>
      </c>
    </row>
    <row r="2300" spans="1:14" x14ac:dyDescent="0.3">
      <c r="A2300" s="35" t="s">
        <v>64</v>
      </c>
      <c r="B2300" s="17" t="s">
        <v>65</v>
      </c>
      <c r="C2300" s="38">
        <v>72</v>
      </c>
      <c r="D2300" s="44"/>
      <c r="E2300" s="44"/>
      <c r="F2300" s="30">
        <f t="shared" si="170"/>
        <v>0</v>
      </c>
      <c r="G2300" s="11"/>
      <c r="H2300" s="11"/>
      <c r="I2300" s="11"/>
      <c r="J2300" s="12">
        <f t="shared" si="171"/>
        <v>0</v>
      </c>
      <c r="K2300" s="31">
        <f t="shared" si="172"/>
        <v>389.61</v>
      </c>
      <c r="L2300" s="37">
        <f t="shared" si="169"/>
        <v>0</v>
      </c>
      <c r="M2300" s="37"/>
      <c r="N2300" s="37">
        <f t="shared" si="173"/>
        <v>0</v>
      </c>
    </row>
    <row r="2301" spans="1:14" x14ac:dyDescent="0.3">
      <c r="A2301" s="35" t="s">
        <v>66</v>
      </c>
      <c r="B2301" s="17" t="s">
        <v>65</v>
      </c>
      <c r="C2301" s="38">
        <v>72</v>
      </c>
      <c r="D2301" s="44"/>
      <c r="E2301" s="44"/>
      <c r="F2301" s="30">
        <f t="shared" si="170"/>
        <v>0</v>
      </c>
      <c r="G2301" s="11"/>
      <c r="H2301" s="11"/>
      <c r="I2301" s="11"/>
      <c r="J2301" s="12">
        <f t="shared" si="171"/>
        <v>0</v>
      </c>
      <c r="K2301" s="31">
        <f t="shared" si="172"/>
        <v>389.61</v>
      </c>
      <c r="L2301" s="37">
        <f t="shared" si="169"/>
        <v>0</v>
      </c>
      <c r="M2301" s="37"/>
      <c r="N2301" s="37">
        <f t="shared" si="173"/>
        <v>0</v>
      </c>
    </row>
    <row r="2302" spans="1:14" x14ac:dyDescent="0.3">
      <c r="A2302" s="47" t="s">
        <v>67</v>
      </c>
      <c r="B2302" s="48" t="s">
        <v>59</v>
      </c>
      <c r="C2302" s="49">
        <v>25</v>
      </c>
      <c r="D2302" s="44"/>
      <c r="E2302" s="44"/>
      <c r="F2302" s="30">
        <f t="shared" si="170"/>
        <v>0</v>
      </c>
      <c r="G2302" s="11"/>
      <c r="H2302" s="11"/>
      <c r="I2302" s="11"/>
      <c r="J2302" s="12">
        <f t="shared" si="171"/>
        <v>0</v>
      </c>
      <c r="K2302" s="31">
        <f t="shared" si="172"/>
        <v>169.65</v>
      </c>
      <c r="L2302" s="37">
        <f t="shared" si="169"/>
        <v>0</v>
      </c>
      <c r="M2302" s="37"/>
      <c r="N2302" s="37">
        <f t="shared" si="173"/>
        <v>0</v>
      </c>
    </row>
    <row r="2303" spans="1:14" x14ac:dyDescent="0.3">
      <c r="A2303" s="47" t="s">
        <v>68</v>
      </c>
      <c r="B2303" s="48" t="s">
        <v>42</v>
      </c>
      <c r="C2303" s="49">
        <v>50</v>
      </c>
      <c r="D2303" s="44"/>
      <c r="E2303" s="44"/>
      <c r="F2303" s="30">
        <f t="shared" si="170"/>
        <v>0</v>
      </c>
      <c r="G2303" s="11"/>
      <c r="H2303" s="11"/>
      <c r="I2303" s="11"/>
      <c r="J2303" s="12">
        <f t="shared" si="171"/>
        <v>0</v>
      </c>
      <c r="K2303" s="31">
        <f t="shared" si="172"/>
        <v>88.92</v>
      </c>
      <c r="L2303" s="37">
        <f t="shared" si="169"/>
        <v>0</v>
      </c>
      <c r="M2303" s="37"/>
      <c r="N2303" s="37">
        <f t="shared" si="173"/>
        <v>0</v>
      </c>
    </row>
    <row r="2304" spans="1:14" x14ac:dyDescent="0.3">
      <c r="A2304" s="47" t="s">
        <v>69</v>
      </c>
      <c r="B2304" s="48" t="s">
        <v>52</v>
      </c>
      <c r="C2304" s="49">
        <v>12</v>
      </c>
      <c r="D2304" s="44"/>
      <c r="E2304" s="44"/>
      <c r="F2304" s="30">
        <f t="shared" si="170"/>
        <v>0</v>
      </c>
      <c r="G2304" s="11"/>
      <c r="H2304" s="11"/>
      <c r="I2304" s="11"/>
      <c r="J2304" s="12">
        <f t="shared" si="171"/>
        <v>0</v>
      </c>
      <c r="K2304" s="31">
        <f t="shared" si="172"/>
        <v>123.94</v>
      </c>
      <c r="L2304" s="37">
        <f t="shared" si="169"/>
        <v>0</v>
      </c>
      <c r="M2304" s="37"/>
      <c r="N2304" s="37">
        <f t="shared" si="173"/>
        <v>0</v>
      </c>
    </row>
    <row r="2305" spans="1:14" ht="19.5" thickBot="1" x14ac:dyDescent="0.35">
      <c r="A2305" s="47" t="s">
        <v>70</v>
      </c>
      <c r="B2305" s="48" t="s">
        <v>50</v>
      </c>
      <c r="C2305" s="49">
        <v>60</v>
      </c>
      <c r="D2305" s="44"/>
      <c r="E2305" s="44"/>
      <c r="F2305" s="30">
        <f t="shared" si="170"/>
        <v>0</v>
      </c>
      <c r="G2305" s="11"/>
      <c r="H2305" s="11"/>
      <c r="I2305" s="11"/>
      <c r="J2305" s="12">
        <f t="shared" si="171"/>
        <v>0</v>
      </c>
      <c r="K2305" s="31">
        <f t="shared" si="172"/>
        <v>67.180000000000007</v>
      </c>
      <c r="L2305" s="37">
        <f t="shared" si="169"/>
        <v>0</v>
      </c>
      <c r="M2305" s="37"/>
      <c r="N2305" s="37">
        <f t="shared" si="173"/>
        <v>0</v>
      </c>
    </row>
    <row r="2306" spans="1:14" ht="19.5" thickBot="1" x14ac:dyDescent="0.35">
      <c r="A2306" s="56" t="s">
        <v>71</v>
      </c>
      <c r="B2306" s="57" t="s">
        <v>50</v>
      </c>
      <c r="C2306" s="58">
        <v>60</v>
      </c>
      <c r="D2306" s="44"/>
      <c r="E2306" s="44"/>
      <c r="F2306" s="30">
        <f t="shared" si="170"/>
        <v>0</v>
      </c>
      <c r="G2306" s="11"/>
      <c r="H2306" s="11"/>
      <c r="I2306" s="11"/>
      <c r="J2306" s="12">
        <f t="shared" si="171"/>
        <v>0</v>
      </c>
      <c r="K2306" s="31">
        <f t="shared" si="172"/>
        <v>67.180000000000007</v>
      </c>
      <c r="L2306" s="37">
        <f t="shared" si="169"/>
        <v>0</v>
      </c>
      <c r="M2306" s="37"/>
      <c r="N2306" s="37">
        <f t="shared" si="173"/>
        <v>0</v>
      </c>
    </row>
    <row r="2307" spans="1:14" ht="19.5" thickBot="1" x14ac:dyDescent="0.35">
      <c r="A2307" s="56" t="s">
        <v>72</v>
      </c>
      <c r="B2307" s="57" t="s">
        <v>50</v>
      </c>
      <c r="C2307" s="58">
        <v>60</v>
      </c>
      <c r="D2307" s="44"/>
      <c r="E2307" s="44"/>
      <c r="F2307" s="30">
        <f t="shared" si="170"/>
        <v>0</v>
      </c>
      <c r="G2307" s="11"/>
      <c r="H2307" s="11"/>
      <c r="I2307" s="11"/>
      <c r="J2307" s="12">
        <f t="shared" si="171"/>
        <v>0</v>
      </c>
      <c r="K2307" s="31">
        <f t="shared" si="172"/>
        <v>67.180000000000007</v>
      </c>
      <c r="L2307" s="37">
        <f t="shared" si="169"/>
        <v>0</v>
      </c>
      <c r="M2307" s="37"/>
      <c r="N2307" s="37">
        <f t="shared" si="173"/>
        <v>0</v>
      </c>
    </row>
    <row r="2308" spans="1:14" ht="19.5" thickBot="1" x14ac:dyDescent="0.35">
      <c r="A2308" s="56" t="s">
        <v>73</v>
      </c>
      <c r="B2308" s="57" t="s">
        <v>74</v>
      </c>
      <c r="C2308" s="58">
        <v>150</v>
      </c>
      <c r="D2308" s="44"/>
      <c r="E2308" s="44"/>
      <c r="F2308" s="30">
        <f t="shared" si="170"/>
        <v>0</v>
      </c>
      <c r="G2308" s="11"/>
      <c r="H2308" s="11"/>
      <c r="I2308" s="11"/>
      <c r="J2308" s="12">
        <f t="shared" si="171"/>
        <v>0</v>
      </c>
      <c r="K2308" s="31">
        <f t="shared" si="172"/>
        <v>21.06</v>
      </c>
      <c r="L2308" s="37">
        <f t="shared" si="169"/>
        <v>0</v>
      </c>
      <c r="M2308" s="37"/>
      <c r="N2308" s="37">
        <f t="shared" si="173"/>
        <v>0</v>
      </c>
    </row>
    <row r="2309" spans="1:14" ht="19.5" thickBot="1" x14ac:dyDescent="0.35">
      <c r="A2309" s="66" t="s">
        <v>75</v>
      </c>
      <c r="B2309" s="67" t="s">
        <v>76</v>
      </c>
      <c r="C2309" s="68">
        <v>120</v>
      </c>
      <c r="D2309" s="44"/>
      <c r="E2309" s="44"/>
      <c r="F2309" s="30">
        <f t="shared" si="170"/>
        <v>0</v>
      </c>
      <c r="G2309" s="11"/>
      <c r="H2309" s="11"/>
      <c r="I2309" s="11"/>
      <c r="J2309" s="12">
        <f t="shared" si="171"/>
        <v>0</v>
      </c>
      <c r="K2309" s="31">
        <f t="shared" si="172"/>
        <v>78.98</v>
      </c>
      <c r="L2309" s="37">
        <f t="shared" si="169"/>
        <v>0</v>
      </c>
      <c r="M2309" s="37"/>
      <c r="N2309" s="37">
        <f t="shared" si="173"/>
        <v>0</v>
      </c>
    </row>
    <row r="2310" spans="1:14" ht="19.5" thickBot="1" x14ac:dyDescent="0.35">
      <c r="A2310" s="66" t="s">
        <v>77</v>
      </c>
      <c r="B2310" s="67" t="s">
        <v>78</v>
      </c>
      <c r="C2310" s="68">
        <v>60</v>
      </c>
      <c r="D2310" s="44"/>
      <c r="E2310" s="44"/>
      <c r="F2310" s="30">
        <f t="shared" si="170"/>
        <v>0</v>
      </c>
      <c r="G2310" s="11"/>
      <c r="H2310" s="11"/>
      <c r="I2310" s="11"/>
      <c r="J2310" s="12">
        <f t="shared" si="171"/>
        <v>0</v>
      </c>
      <c r="K2310" s="31">
        <f t="shared" si="172"/>
        <v>154.44</v>
      </c>
      <c r="L2310" s="37">
        <f t="shared" si="169"/>
        <v>0</v>
      </c>
      <c r="M2310" s="37"/>
      <c r="N2310" s="37">
        <f t="shared" si="173"/>
        <v>0</v>
      </c>
    </row>
    <row r="2311" spans="1:14" ht="19.5" thickBot="1" x14ac:dyDescent="0.35">
      <c r="A2311" s="66" t="s">
        <v>79</v>
      </c>
      <c r="B2311" s="67" t="s">
        <v>50</v>
      </c>
      <c r="C2311" s="68">
        <v>30</v>
      </c>
      <c r="D2311" s="44"/>
      <c r="E2311" s="44"/>
      <c r="F2311" s="30">
        <f t="shared" si="170"/>
        <v>0</v>
      </c>
      <c r="G2311" s="11"/>
      <c r="H2311" s="11"/>
      <c r="I2311" s="11"/>
      <c r="J2311" s="12">
        <f t="shared" si="171"/>
        <v>0</v>
      </c>
      <c r="K2311" s="31">
        <f t="shared" si="172"/>
        <v>274.95</v>
      </c>
      <c r="L2311" s="37">
        <f t="shared" si="169"/>
        <v>0</v>
      </c>
      <c r="M2311" s="37"/>
      <c r="N2311" s="37">
        <f t="shared" si="173"/>
        <v>0</v>
      </c>
    </row>
    <row r="2312" spans="1:14" ht="19.5" thickBot="1" x14ac:dyDescent="0.35">
      <c r="A2312" s="66" t="s">
        <v>80</v>
      </c>
      <c r="B2312" s="67" t="s">
        <v>59</v>
      </c>
      <c r="C2312" s="68">
        <v>12</v>
      </c>
      <c r="D2312" s="44"/>
      <c r="E2312" s="44"/>
      <c r="F2312" s="30">
        <f t="shared" si="170"/>
        <v>0</v>
      </c>
      <c r="G2312" s="11"/>
      <c r="H2312" s="11"/>
      <c r="I2312" s="11"/>
      <c r="J2312" s="12">
        <f t="shared" si="171"/>
        <v>0</v>
      </c>
      <c r="K2312" s="31">
        <f t="shared" si="172"/>
        <v>1023.75</v>
      </c>
      <c r="L2312" s="37">
        <f t="shared" si="169"/>
        <v>0</v>
      </c>
      <c r="M2312" s="37"/>
      <c r="N2312" s="37">
        <f t="shared" si="173"/>
        <v>0</v>
      </c>
    </row>
    <row r="2313" spans="1:14" ht="19.5" thickBot="1" x14ac:dyDescent="0.35">
      <c r="A2313" s="76" t="s">
        <v>81</v>
      </c>
      <c r="B2313" s="77" t="s">
        <v>82</v>
      </c>
      <c r="C2313" s="78">
        <v>18</v>
      </c>
      <c r="D2313" s="44"/>
      <c r="E2313" s="44"/>
      <c r="F2313" s="30">
        <f t="shared" si="170"/>
        <v>0</v>
      </c>
      <c r="G2313" s="11"/>
      <c r="H2313" s="11"/>
      <c r="I2313" s="11"/>
      <c r="J2313" s="12">
        <f t="shared" si="171"/>
        <v>0</v>
      </c>
      <c r="K2313" s="31">
        <f t="shared" si="172"/>
        <v>558.67999999999995</v>
      </c>
      <c r="L2313" s="37">
        <f t="shared" si="169"/>
        <v>0</v>
      </c>
      <c r="M2313" s="37"/>
      <c r="N2313" s="37">
        <f t="shared" si="173"/>
        <v>0</v>
      </c>
    </row>
    <row r="2314" spans="1:14" ht="19.5" thickBot="1" x14ac:dyDescent="0.35">
      <c r="A2314" s="76" t="s">
        <v>83</v>
      </c>
      <c r="B2314" s="77" t="s">
        <v>59</v>
      </c>
      <c r="C2314" s="78">
        <v>12</v>
      </c>
      <c r="D2314" s="44"/>
      <c r="E2314" s="44"/>
      <c r="F2314" s="30">
        <f t="shared" si="170"/>
        <v>0</v>
      </c>
      <c r="G2314" s="11"/>
      <c r="H2314" s="11"/>
      <c r="I2314" s="11"/>
      <c r="J2314" s="12">
        <f t="shared" si="171"/>
        <v>0</v>
      </c>
      <c r="K2314" s="31">
        <f t="shared" si="172"/>
        <v>1092.2</v>
      </c>
      <c r="L2314" s="37">
        <f t="shared" si="169"/>
        <v>0</v>
      </c>
      <c r="M2314" s="37"/>
      <c r="N2314" s="37">
        <f t="shared" si="173"/>
        <v>0</v>
      </c>
    </row>
    <row r="2315" spans="1:14" ht="19.5" thickBot="1" x14ac:dyDescent="0.35">
      <c r="A2315" s="76" t="s">
        <v>84</v>
      </c>
      <c r="B2315" s="77" t="s">
        <v>85</v>
      </c>
      <c r="C2315" s="78">
        <v>4</v>
      </c>
      <c r="D2315" s="44"/>
      <c r="E2315" s="44"/>
      <c r="F2315" s="30">
        <f t="shared" si="170"/>
        <v>0</v>
      </c>
      <c r="G2315" s="11"/>
      <c r="H2315" s="11"/>
      <c r="I2315" s="11"/>
      <c r="J2315" s="12">
        <f t="shared" si="171"/>
        <v>0</v>
      </c>
      <c r="K2315" s="31">
        <f t="shared" si="172"/>
        <v>2670.53</v>
      </c>
      <c r="L2315" s="37">
        <f t="shared" si="169"/>
        <v>0</v>
      </c>
      <c r="M2315" s="37"/>
      <c r="N2315" s="37">
        <f t="shared" si="173"/>
        <v>0</v>
      </c>
    </row>
    <row r="2316" spans="1:14" ht="19.5" thickBot="1" x14ac:dyDescent="0.35">
      <c r="A2316" s="86" t="s">
        <v>86</v>
      </c>
      <c r="B2316" s="87" t="s">
        <v>87</v>
      </c>
      <c r="C2316" s="88">
        <v>48</v>
      </c>
      <c r="D2316" s="44"/>
      <c r="E2316" s="44"/>
      <c r="F2316" s="30">
        <f t="shared" si="170"/>
        <v>0</v>
      </c>
      <c r="G2316" s="11"/>
      <c r="H2316" s="11"/>
      <c r="I2316" s="11"/>
      <c r="J2316" s="12">
        <f t="shared" si="171"/>
        <v>0</v>
      </c>
      <c r="K2316" s="31">
        <f t="shared" si="172"/>
        <v>46.8</v>
      </c>
      <c r="L2316" s="37">
        <f t="shared" si="169"/>
        <v>0</v>
      </c>
      <c r="M2316" s="37"/>
      <c r="N2316" s="37">
        <f t="shared" si="173"/>
        <v>0</v>
      </c>
    </row>
    <row r="2317" spans="1:14" ht="19.5" thickBot="1" x14ac:dyDescent="0.35">
      <c r="A2317" s="86" t="s">
        <v>88</v>
      </c>
      <c r="B2317" s="87" t="s">
        <v>87</v>
      </c>
      <c r="C2317" s="88">
        <v>48</v>
      </c>
      <c r="D2317" s="44"/>
      <c r="E2317" s="44"/>
      <c r="F2317" s="30">
        <f t="shared" si="170"/>
        <v>0</v>
      </c>
      <c r="G2317" s="11"/>
      <c r="H2317" s="11"/>
      <c r="I2317" s="11"/>
      <c r="J2317" s="12">
        <f t="shared" si="171"/>
        <v>0</v>
      </c>
      <c r="K2317" s="31">
        <f t="shared" si="172"/>
        <v>46.8</v>
      </c>
      <c r="L2317" s="37">
        <f t="shared" si="169"/>
        <v>0</v>
      </c>
      <c r="M2317" s="37"/>
      <c r="N2317" s="37">
        <f t="shared" si="173"/>
        <v>0</v>
      </c>
    </row>
    <row r="2318" spans="1:14" x14ac:dyDescent="0.3">
      <c r="A2318" s="96" t="s">
        <v>89</v>
      </c>
      <c r="B2318" s="97">
        <v>25</v>
      </c>
      <c r="C2318" s="97">
        <v>25</v>
      </c>
      <c r="D2318" s="44"/>
      <c r="E2318" s="44"/>
      <c r="F2318" s="30">
        <f t="shared" si="170"/>
        <v>0</v>
      </c>
      <c r="G2318" s="11"/>
      <c r="H2318" s="11"/>
      <c r="I2318" s="11"/>
      <c r="J2318" s="12">
        <f t="shared" si="171"/>
        <v>0</v>
      </c>
      <c r="K2318" s="31">
        <f t="shared" si="172"/>
        <v>111.25</v>
      </c>
      <c r="L2318" s="37">
        <f t="shared" si="169"/>
        <v>0</v>
      </c>
      <c r="M2318" s="37"/>
      <c r="N2318" s="37">
        <f t="shared" si="173"/>
        <v>0</v>
      </c>
    </row>
    <row r="2319" spans="1:14" x14ac:dyDescent="0.3">
      <c r="A2319" s="105" t="s">
        <v>90</v>
      </c>
      <c r="B2319" s="106">
        <v>10</v>
      </c>
      <c r="C2319" s="106">
        <v>10</v>
      </c>
      <c r="D2319" s="44"/>
      <c r="E2319" s="44"/>
      <c r="F2319" s="30">
        <f t="shared" si="170"/>
        <v>0</v>
      </c>
      <c r="G2319" s="11"/>
      <c r="H2319" s="11"/>
      <c r="I2319" s="11"/>
      <c r="J2319" s="12">
        <f t="shared" si="171"/>
        <v>0</v>
      </c>
      <c r="K2319" s="31">
        <f t="shared" si="172"/>
        <v>1760</v>
      </c>
      <c r="L2319" s="37">
        <f t="shared" si="169"/>
        <v>0</v>
      </c>
      <c r="M2319" s="37"/>
      <c r="N2319" s="37">
        <f t="shared" si="173"/>
        <v>0</v>
      </c>
    </row>
    <row r="2320" spans="1:14" x14ac:dyDescent="0.3">
      <c r="A2320" s="105" t="s">
        <v>91</v>
      </c>
      <c r="B2320" s="106">
        <v>8</v>
      </c>
      <c r="C2320" s="106">
        <v>8</v>
      </c>
      <c r="D2320" s="44"/>
      <c r="E2320" s="44"/>
      <c r="F2320" s="30">
        <f t="shared" si="170"/>
        <v>0</v>
      </c>
      <c r="G2320" s="11"/>
      <c r="H2320" s="11"/>
      <c r="I2320" s="11"/>
      <c r="J2320" s="12">
        <f t="shared" si="171"/>
        <v>0</v>
      </c>
      <c r="K2320" s="31">
        <f t="shared" si="172"/>
        <v>2365</v>
      </c>
      <c r="L2320" s="37">
        <f t="shared" si="169"/>
        <v>0</v>
      </c>
      <c r="M2320" s="37"/>
      <c r="N2320" s="37">
        <f t="shared" si="173"/>
        <v>0</v>
      </c>
    </row>
    <row r="2321" spans="1:14" x14ac:dyDescent="0.3">
      <c r="A2321" s="105" t="s">
        <v>92</v>
      </c>
      <c r="B2321" s="106">
        <v>8</v>
      </c>
      <c r="C2321" s="106">
        <v>8</v>
      </c>
      <c r="D2321" s="44"/>
      <c r="E2321" s="44"/>
      <c r="F2321" s="30">
        <f t="shared" si="170"/>
        <v>0</v>
      </c>
      <c r="G2321" s="11"/>
      <c r="H2321" s="11"/>
      <c r="I2321" s="11"/>
      <c r="J2321" s="12">
        <f t="shared" si="171"/>
        <v>0</v>
      </c>
      <c r="K2321" s="31">
        <f t="shared" si="172"/>
        <v>2065</v>
      </c>
      <c r="L2321" s="37">
        <f t="shared" si="169"/>
        <v>0</v>
      </c>
      <c r="M2321" s="37"/>
      <c r="N2321" s="37">
        <f t="shared" si="173"/>
        <v>0</v>
      </c>
    </row>
    <row r="2322" spans="1:14" x14ac:dyDescent="0.3">
      <c r="A2322" s="105" t="s">
        <v>93</v>
      </c>
      <c r="B2322" s="106">
        <v>15</v>
      </c>
      <c r="C2322" s="106">
        <v>15</v>
      </c>
      <c r="D2322" s="44"/>
      <c r="E2322" s="44"/>
      <c r="F2322" s="30">
        <f t="shared" si="170"/>
        <v>0</v>
      </c>
      <c r="G2322" s="11"/>
      <c r="H2322" s="11"/>
      <c r="I2322" s="11"/>
      <c r="J2322" s="12">
        <f t="shared" si="171"/>
        <v>0</v>
      </c>
      <c r="K2322" s="31">
        <f t="shared" si="172"/>
        <v>990</v>
      </c>
      <c r="L2322" s="37">
        <f t="shared" si="169"/>
        <v>0</v>
      </c>
      <c r="M2322" s="37"/>
      <c r="N2322" s="37">
        <f t="shared" si="173"/>
        <v>0</v>
      </c>
    </row>
    <row r="2323" spans="1:14" x14ac:dyDescent="0.3">
      <c r="A2323" s="105" t="s">
        <v>94</v>
      </c>
      <c r="B2323" s="106">
        <v>15</v>
      </c>
      <c r="C2323" s="106">
        <v>15</v>
      </c>
      <c r="D2323" s="44"/>
      <c r="E2323" s="44"/>
      <c r="F2323" s="30">
        <f t="shared" si="170"/>
        <v>0</v>
      </c>
      <c r="G2323" s="11"/>
      <c r="H2323" s="11"/>
      <c r="I2323" s="11"/>
      <c r="J2323" s="12">
        <f t="shared" si="171"/>
        <v>0</v>
      </c>
      <c r="K2323" s="31">
        <f t="shared" si="172"/>
        <v>1025</v>
      </c>
      <c r="L2323" s="37">
        <f t="shared" si="169"/>
        <v>0</v>
      </c>
      <c r="M2323" s="37"/>
      <c r="N2323" s="37">
        <f t="shared" si="173"/>
        <v>0</v>
      </c>
    </row>
    <row r="2324" spans="1:14" x14ac:dyDescent="0.3">
      <c r="A2324" s="105" t="s">
        <v>95</v>
      </c>
      <c r="B2324" s="106">
        <v>10</v>
      </c>
      <c r="C2324" s="106">
        <v>10</v>
      </c>
      <c r="D2324" s="44"/>
      <c r="E2324" s="44"/>
      <c r="F2324" s="30">
        <f t="shared" si="170"/>
        <v>0</v>
      </c>
      <c r="G2324" s="11"/>
      <c r="H2324" s="11"/>
      <c r="I2324" s="11"/>
      <c r="J2324" s="12">
        <f t="shared" si="171"/>
        <v>0</v>
      </c>
      <c r="K2324" s="31">
        <f t="shared" si="172"/>
        <v>1620</v>
      </c>
      <c r="L2324" s="37">
        <f t="shared" si="169"/>
        <v>0</v>
      </c>
      <c r="M2324" s="37"/>
      <c r="N2324" s="37">
        <f t="shared" si="173"/>
        <v>0</v>
      </c>
    </row>
    <row r="2325" spans="1:14" x14ac:dyDescent="0.3">
      <c r="A2325" s="105" t="s">
        <v>96</v>
      </c>
      <c r="B2325" s="106">
        <v>8</v>
      </c>
      <c r="C2325" s="106">
        <v>8</v>
      </c>
      <c r="D2325" s="44"/>
      <c r="E2325" s="44"/>
      <c r="F2325" s="30">
        <f t="shared" si="170"/>
        <v>0</v>
      </c>
      <c r="G2325" s="11"/>
      <c r="H2325" s="11"/>
      <c r="I2325" s="11"/>
      <c r="J2325" s="12">
        <f t="shared" si="171"/>
        <v>0</v>
      </c>
      <c r="K2325" s="31">
        <f t="shared" si="172"/>
        <v>2130</v>
      </c>
      <c r="L2325" s="37">
        <f t="shared" si="169"/>
        <v>0</v>
      </c>
      <c r="M2325" s="37"/>
      <c r="N2325" s="37">
        <f t="shared" si="173"/>
        <v>0</v>
      </c>
    </row>
    <row r="2326" spans="1:14" x14ac:dyDescent="0.3">
      <c r="A2326" s="105" t="s">
        <v>97</v>
      </c>
      <c r="B2326" s="106">
        <v>15</v>
      </c>
      <c r="C2326" s="106">
        <v>15</v>
      </c>
      <c r="D2326" s="44"/>
      <c r="E2326" s="44"/>
      <c r="F2326" s="30">
        <f t="shared" si="170"/>
        <v>0</v>
      </c>
      <c r="G2326" s="11"/>
      <c r="H2326" s="11"/>
      <c r="I2326" s="11"/>
      <c r="J2326" s="12">
        <f t="shared" si="171"/>
        <v>0</v>
      </c>
      <c r="K2326" s="31">
        <f t="shared" si="172"/>
        <v>880</v>
      </c>
      <c r="L2326" s="37">
        <f t="shared" si="169"/>
        <v>0</v>
      </c>
      <c r="M2326" s="37"/>
      <c r="N2326" s="37">
        <f t="shared" si="173"/>
        <v>0</v>
      </c>
    </row>
    <row r="2327" spans="1:14" x14ac:dyDescent="0.3">
      <c r="A2327" s="105" t="s">
        <v>98</v>
      </c>
      <c r="B2327" s="106">
        <v>15</v>
      </c>
      <c r="C2327" s="106">
        <v>15</v>
      </c>
      <c r="D2327" s="44"/>
      <c r="E2327" s="44"/>
      <c r="F2327" s="30">
        <f t="shared" si="170"/>
        <v>0</v>
      </c>
      <c r="G2327" s="11"/>
      <c r="H2327" s="11"/>
      <c r="I2327" s="11"/>
      <c r="J2327" s="12">
        <f t="shared" si="171"/>
        <v>0</v>
      </c>
      <c r="K2327" s="31">
        <f t="shared" si="172"/>
        <v>915</v>
      </c>
      <c r="L2327" s="37">
        <f t="shared" si="169"/>
        <v>0</v>
      </c>
      <c r="M2327" s="37"/>
      <c r="N2327" s="37">
        <f t="shared" si="173"/>
        <v>0</v>
      </c>
    </row>
    <row r="2328" spans="1:14" x14ac:dyDescent="0.3">
      <c r="A2328" s="105" t="s">
        <v>99</v>
      </c>
      <c r="B2328" s="106">
        <v>3</v>
      </c>
      <c r="C2328" s="106">
        <v>3</v>
      </c>
      <c r="D2328" s="44"/>
      <c r="E2328" s="44"/>
      <c r="F2328" s="30">
        <f t="shared" si="170"/>
        <v>0</v>
      </c>
      <c r="G2328" s="11"/>
      <c r="H2328" s="11"/>
      <c r="I2328" s="11"/>
      <c r="J2328" s="12">
        <f t="shared" si="171"/>
        <v>0</v>
      </c>
      <c r="K2328" s="31">
        <f t="shared" si="172"/>
        <v>1970</v>
      </c>
      <c r="L2328" s="37">
        <f t="shared" si="169"/>
        <v>0</v>
      </c>
      <c r="M2328" s="37"/>
      <c r="N2328" s="37">
        <f t="shared" si="173"/>
        <v>0</v>
      </c>
    </row>
    <row r="2329" spans="1:14" x14ac:dyDescent="0.3">
      <c r="A2329" s="105" t="s">
        <v>100</v>
      </c>
      <c r="B2329" s="106">
        <v>3</v>
      </c>
      <c r="C2329" s="106">
        <v>3</v>
      </c>
      <c r="D2329" s="44"/>
      <c r="E2329" s="44"/>
      <c r="F2329" s="30">
        <f t="shared" si="170"/>
        <v>0</v>
      </c>
      <c r="G2329" s="11"/>
      <c r="H2329" s="11"/>
      <c r="I2329" s="11"/>
      <c r="J2329" s="12">
        <f t="shared" si="171"/>
        <v>0</v>
      </c>
      <c r="K2329" s="31">
        <f t="shared" si="172"/>
        <v>2035</v>
      </c>
      <c r="L2329" s="37">
        <f t="shared" si="169"/>
        <v>0</v>
      </c>
      <c r="M2329" s="37"/>
      <c r="N2329" s="37">
        <f t="shared" si="173"/>
        <v>0</v>
      </c>
    </row>
    <row r="2330" spans="1:14" x14ac:dyDescent="0.3">
      <c r="A2330" s="105" t="s">
        <v>101</v>
      </c>
      <c r="B2330" s="106">
        <v>8</v>
      </c>
      <c r="C2330" s="106">
        <v>8</v>
      </c>
      <c r="D2330" s="44"/>
      <c r="E2330" s="44"/>
      <c r="F2330" s="30">
        <f t="shared" si="170"/>
        <v>0</v>
      </c>
      <c r="G2330" s="11"/>
      <c r="H2330" s="11"/>
      <c r="I2330" s="11"/>
      <c r="J2330" s="12">
        <f t="shared" si="171"/>
        <v>0</v>
      </c>
      <c r="K2330" s="31">
        <f t="shared" si="172"/>
        <v>2120</v>
      </c>
      <c r="L2330" s="37">
        <f t="shared" si="169"/>
        <v>0</v>
      </c>
      <c r="M2330" s="37"/>
      <c r="N2330" s="37">
        <f t="shared" si="173"/>
        <v>0</v>
      </c>
    </row>
    <row r="2331" spans="1:14" x14ac:dyDescent="0.3">
      <c r="A2331" s="105" t="s">
        <v>102</v>
      </c>
      <c r="B2331" s="106">
        <v>10</v>
      </c>
      <c r="C2331" s="106">
        <v>10</v>
      </c>
      <c r="D2331" s="44"/>
      <c r="E2331" s="44"/>
      <c r="F2331" s="30">
        <f t="shared" si="170"/>
        <v>0</v>
      </c>
      <c r="G2331" s="11"/>
      <c r="H2331" s="11"/>
      <c r="I2331" s="11"/>
      <c r="J2331" s="12">
        <f t="shared" si="171"/>
        <v>0</v>
      </c>
      <c r="K2331" s="31">
        <f t="shared" si="172"/>
        <v>1980</v>
      </c>
      <c r="L2331" s="37">
        <f t="shared" si="169"/>
        <v>0</v>
      </c>
      <c r="M2331" s="37"/>
      <c r="N2331" s="37">
        <f t="shared" si="173"/>
        <v>0</v>
      </c>
    </row>
    <row r="2332" spans="1:14" x14ac:dyDescent="0.3">
      <c r="A2332" s="105" t="s">
        <v>103</v>
      </c>
      <c r="B2332" s="106">
        <v>12</v>
      </c>
      <c r="C2332" s="106">
        <v>12</v>
      </c>
      <c r="D2332" s="44"/>
      <c r="E2332" s="44"/>
      <c r="F2332" s="30">
        <f t="shared" si="170"/>
        <v>0</v>
      </c>
      <c r="G2332" s="11"/>
      <c r="H2332" s="11"/>
      <c r="I2332" s="11"/>
      <c r="J2332" s="12">
        <f t="shared" si="171"/>
        <v>0</v>
      </c>
      <c r="K2332" s="31">
        <f t="shared" si="172"/>
        <v>875</v>
      </c>
      <c r="L2332" s="37">
        <f t="shared" si="169"/>
        <v>0</v>
      </c>
      <c r="M2332" s="37"/>
      <c r="N2332" s="37">
        <f t="shared" si="173"/>
        <v>0</v>
      </c>
    </row>
    <row r="2333" spans="1:14" ht="19.5" thickBot="1" x14ac:dyDescent="0.35">
      <c r="A2333" s="105" t="s">
        <v>104</v>
      </c>
      <c r="B2333" s="106">
        <v>3</v>
      </c>
      <c r="C2333" s="106">
        <v>3</v>
      </c>
      <c r="D2333" s="44"/>
      <c r="E2333" s="44"/>
      <c r="F2333" s="30">
        <f t="shared" si="170"/>
        <v>0</v>
      </c>
      <c r="G2333" s="11"/>
      <c r="H2333" s="11"/>
      <c r="I2333" s="11"/>
      <c r="J2333" s="12">
        <f t="shared" si="171"/>
        <v>0</v>
      </c>
      <c r="K2333" s="31">
        <f t="shared" si="172"/>
        <v>2145</v>
      </c>
      <c r="L2333" s="37">
        <f t="shared" si="169"/>
        <v>0</v>
      </c>
      <c r="M2333" s="37"/>
      <c r="N2333" s="37">
        <f t="shared" si="173"/>
        <v>0</v>
      </c>
    </row>
    <row r="2334" spans="1:14" ht="19.5" thickBot="1" x14ac:dyDescent="0.35">
      <c r="A2334" s="56" t="s">
        <v>105</v>
      </c>
      <c r="B2334" s="57" t="s">
        <v>74</v>
      </c>
      <c r="C2334" s="58">
        <v>150</v>
      </c>
      <c r="D2334" s="44"/>
      <c r="E2334" s="44"/>
      <c r="F2334" s="30">
        <f t="shared" si="170"/>
        <v>0</v>
      </c>
      <c r="G2334" s="11"/>
      <c r="H2334" s="11"/>
      <c r="I2334" s="11"/>
      <c r="J2334" s="12">
        <f t="shared" si="171"/>
        <v>0</v>
      </c>
      <c r="K2334" s="31">
        <f t="shared" si="172"/>
        <v>21.06</v>
      </c>
      <c r="L2334" s="37">
        <f t="shared" si="169"/>
        <v>0</v>
      </c>
      <c r="M2334" s="37"/>
      <c r="N2334" s="37">
        <f t="shared" si="173"/>
        <v>0</v>
      </c>
    </row>
    <row r="2335" spans="1:14" x14ac:dyDescent="0.3">
      <c r="A2335" s="107"/>
      <c r="B2335" s="108"/>
      <c r="C2335" s="108"/>
      <c r="D2335" s="11"/>
      <c r="E2335" s="11"/>
      <c r="F2335" s="30" t="e">
        <f t="shared" si="170"/>
        <v>#DIV/0!</v>
      </c>
      <c r="G2335" s="11"/>
      <c r="H2335" s="11"/>
      <c r="I2335" s="11"/>
      <c r="J2335" s="12">
        <f t="shared" si="171"/>
        <v>0</v>
      </c>
      <c r="K2335" s="31">
        <f t="shared" si="172"/>
        <v>116.5</v>
      </c>
      <c r="L2335" s="37">
        <f t="shared" si="169"/>
        <v>0</v>
      </c>
      <c r="M2335" s="37"/>
      <c r="N2335" s="37">
        <f t="shared" si="173"/>
        <v>0</v>
      </c>
    </row>
    <row r="2336" spans="1:14" x14ac:dyDescent="0.3">
      <c r="A2336" s="107"/>
      <c r="B2336" s="108"/>
      <c r="C2336" s="108"/>
      <c r="D2336" s="11"/>
      <c r="E2336" s="11"/>
      <c r="F2336" s="30" t="e">
        <f t="shared" si="170"/>
        <v>#DIV/0!</v>
      </c>
      <c r="G2336" s="11"/>
      <c r="H2336" s="11"/>
      <c r="I2336" s="11"/>
      <c r="J2336" s="12">
        <f t="shared" si="171"/>
        <v>0</v>
      </c>
      <c r="K2336" s="31">
        <f t="shared" si="172"/>
        <v>0</v>
      </c>
      <c r="L2336" s="37">
        <f t="shared" si="169"/>
        <v>0</v>
      </c>
      <c r="M2336" s="37"/>
      <c r="N2336" s="37">
        <f t="shared" si="173"/>
        <v>0</v>
      </c>
    </row>
    <row r="2337" spans="1:14" x14ac:dyDescent="0.3">
      <c r="A2337" s="107"/>
      <c r="B2337" s="108"/>
      <c r="C2337" s="108"/>
      <c r="D2337" s="11"/>
      <c r="E2337" s="11"/>
      <c r="F2337" s="30" t="e">
        <f t="shared" si="170"/>
        <v>#DIV/0!</v>
      </c>
      <c r="G2337" s="11"/>
      <c r="H2337" s="11"/>
      <c r="I2337" s="11"/>
      <c r="J2337" s="12">
        <f t="shared" si="171"/>
        <v>0</v>
      </c>
      <c r="K2337" s="31">
        <f t="shared" si="172"/>
        <v>23</v>
      </c>
      <c r="L2337" s="37">
        <f t="shared" si="169"/>
        <v>0</v>
      </c>
      <c r="M2337" s="37"/>
      <c r="N2337" s="37">
        <f t="shared" si="173"/>
        <v>0</v>
      </c>
    </row>
    <row r="2338" spans="1:14" x14ac:dyDescent="0.3">
      <c r="A2338" s="107"/>
      <c r="B2338" s="108"/>
      <c r="C2338" s="108"/>
      <c r="D2338" s="11"/>
      <c r="E2338" s="11"/>
      <c r="F2338" s="30" t="e">
        <f t="shared" si="170"/>
        <v>#DIV/0!</v>
      </c>
      <c r="G2338" s="11"/>
      <c r="H2338" s="11"/>
      <c r="I2338" s="11"/>
      <c r="J2338" s="12">
        <f t="shared" si="171"/>
        <v>0</v>
      </c>
      <c r="K2338" s="31">
        <f t="shared" si="172"/>
        <v>0</v>
      </c>
      <c r="L2338" s="37">
        <f t="shared" si="169"/>
        <v>0</v>
      </c>
      <c r="M2338" s="37"/>
      <c r="N2338" s="37">
        <f t="shared" si="173"/>
        <v>0</v>
      </c>
    </row>
    <row r="2339" spans="1:14" x14ac:dyDescent="0.3">
      <c r="A2339" s="11"/>
      <c r="B2339" s="10"/>
      <c r="C2339" s="10"/>
      <c r="D2339" s="11"/>
      <c r="E2339" s="11"/>
      <c r="F2339" s="30" t="e">
        <f t="shared" si="170"/>
        <v>#DIV/0!</v>
      </c>
      <c r="G2339" s="11"/>
      <c r="H2339" s="11"/>
      <c r="I2339" s="11"/>
      <c r="J2339" s="12">
        <f t="shared" si="171"/>
        <v>0</v>
      </c>
      <c r="K2339" s="31">
        <f t="shared" si="172"/>
        <v>0</v>
      </c>
      <c r="L2339" s="37">
        <f t="shared" si="169"/>
        <v>0</v>
      </c>
      <c r="M2339" s="37"/>
      <c r="N2339" s="37">
        <f t="shared" si="173"/>
        <v>0</v>
      </c>
    </row>
    <row r="2340" spans="1:14" x14ac:dyDescent="0.3">
      <c r="A2340" s="11"/>
      <c r="B2340" s="10"/>
      <c r="C2340" s="10"/>
      <c r="D2340" s="11"/>
      <c r="E2340" s="11"/>
      <c r="F2340" s="30" t="e">
        <f t="shared" si="170"/>
        <v>#DIV/0!</v>
      </c>
      <c r="G2340" s="11"/>
      <c r="H2340" s="11"/>
      <c r="I2340" s="11"/>
      <c r="J2340" s="12">
        <f t="shared" si="171"/>
        <v>0</v>
      </c>
      <c r="K2340" s="31">
        <f t="shared" si="172"/>
        <v>0</v>
      </c>
      <c r="L2340" s="37">
        <f t="shared" si="169"/>
        <v>0</v>
      </c>
      <c r="M2340" s="37"/>
      <c r="N2340" s="37">
        <f t="shared" si="173"/>
        <v>0</v>
      </c>
    </row>
    <row r="2341" spans="1:14" x14ac:dyDescent="0.3">
      <c r="A2341" s="11"/>
      <c r="B2341" s="10"/>
      <c r="C2341" s="10"/>
      <c r="D2341" s="11"/>
      <c r="E2341" s="11"/>
      <c r="F2341" s="30" t="e">
        <f t="shared" si="170"/>
        <v>#DIV/0!</v>
      </c>
      <c r="G2341" s="11"/>
      <c r="H2341" s="11"/>
      <c r="I2341" s="11"/>
      <c r="J2341" s="12">
        <f t="shared" si="171"/>
        <v>0</v>
      </c>
      <c r="K2341" s="31">
        <f t="shared" si="172"/>
        <v>0</v>
      </c>
      <c r="L2341" s="37">
        <f t="shared" si="169"/>
        <v>0</v>
      </c>
      <c r="M2341" s="37"/>
      <c r="N2341" s="37">
        <f t="shared" si="173"/>
        <v>0</v>
      </c>
    </row>
    <row r="2342" spans="1:14" x14ac:dyDescent="0.3">
      <c r="A2342" s="11" t="s">
        <v>33</v>
      </c>
      <c r="B2342" s="11"/>
      <c r="C2342" s="13"/>
      <c r="D2342" s="111">
        <f t="shared" ref="D2342:J2342" si="174">SUM(D2280:D2341)</f>
        <v>0</v>
      </c>
      <c r="E2342" s="111">
        <f t="shared" si="174"/>
        <v>0</v>
      </c>
      <c r="F2342" s="111" t="e">
        <f t="shared" si="174"/>
        <v>#DIV/0!</v>
      </c>
      <c r="G2342" s="111">
        <f t="shared" si="174"/>
        <v>0</v>
      </c>
      <c r="H2342" s="111">
        <f t="shared" si="174"/>
        <v>0</v>
      </c>
      <c r="I2342" s="111">
        <f t="shared" si="174"/>
        <v>0</v>
      </c>
      <c r="J2342" s="12">
        <f t="shared" si="174"/>
        <v>0</v>
      </c>
      <c r="K2342" s="111"/>
      <c r="L2342" s="111">
        <f>SUM(L2280:L2341)</f>
        <v>0</v>
      </c>
      <c r="M2342" s="111">
        <f>SUM(M2280:M2341)</f>
        <v>0</v>
      </c>
      <c r="N2342" s="111">
        <f>SUM(N2280:N2341)</f>
        <v>0</v>
      </c>
    </row>
    <row r="2343" spans="1:14" x14ac:dyDescent="0.3">
      <c r="A2343" s="113"/>
      <c r="B2343" s="114"/>
      <c r="C2343" s="115"/>
      <c r="D2343" s="116"/>
      <c r="E2343" s="116"/>
      <c r="F2343" s="7" t="s">
        <v>106</v>
      </c>
      <c r="G2343" s="7" t="s">
        <v>123</v>
      </c>
      <c r="H2343" s="7" t="s">
        <v>124</v>
      </c>
      <c r="I2343" s="7" t="s">
        <v>125</v>
      </c>
      <c r="J2343" s="7" t="s">
        <v>126</v>
      </c>
      <c r="K2343" s="117"/>
      <c r="L2343" s="117"/>
      <c r="M2343" s="7" t="s">
        <v>107</v>
      </c>
      <c r="N2343" s="118"/>
    </row>
    <row r="2344" spans="1:14" ht="31.5" x14ac:dyDescent="0.5">
      <c r="A2344" s="113"/>
      <c r="B2344" s="114"/>
      <c r="C2344" s="115"/>
      <c r="D2344" s="116"/>
      <c r="E2344" s="116"/>
      <c r="F2344" s="121"/>
      <c r="G2344" s="121"/>
      <c r="H2344" s="121"/>
      <c r="I2344" s="121"/>
      <c r="J2344" s="121"/>
      <c r="K2344" s="122"/>
      <c r="L2344" s="121">
        <f>+F2344-G2344-H2344-I2344-J2344</f>
        <v>0</v>
      </c>
      <c r="M2344" s="123"/>
      <c r="N2344" s="124"/>
    </row>
    <row r="2345" spans="1:14" x14ac:dyDescent="0.3">
      <c r="A2345" s="177" t="s">
        <v>109</v>
      </c>
      <c r="B2345" s="178"/>
      <c r="C2345" s="178"/>
      <c r="D2345" s="178"/>
      <c r="E2345" s="178"/>
      <c r="F2345" s="178"/>
      <c r="G2345" s="178"/>
      <c r="H2345" s="178"/>
      <c r="I2345" s="178"/>
      <c r="J2345" s="179"/>
      <c r="K2345" s="125"/>
      <c r="L2345" s="12"/>
      <c r="M2345" s="126"/>
      <c r="N2345" s="127"/>
    </row>
    <row r="2346" spans="1:14" x14ac:dyDescent="0.3">
      <c r="A2346" s="180" t="s">
        <v>110</v>
      </c>
      <c r="B2346" s="181"/>
      <c r="C2346" s="181"/>
      <c r="D2346" s="181"/>
      <c r="E2346" s="181"/>
      <c r="F2346" s="181"/>
      <c r="G2346" s="181"/>
      <c r="H2346" s="181"/>
      <c r="I2346" s="181"/>
      <c r="J2346" s="182"/>
      <c r="K2346" s="129"/>
      <c r="L2346" s="12"/>
      <c r="M2346" s="126"/>
      <c r="N2346" s="127"/>
    </row>
    <row r="2347" spans="1:14" x14ac:dyDescent="0.3">
      <c r="A2347" s="160" t="s">
        <v>111</v>
      </c>
      <c r="B2347" s="161"/>
      <c r="C2347" s="161"/>
      <c r="D2347" s="161"/>
      <c r="E2347" s="161"/>
      <c r="F2347" s="161"/>
      <c r="G2347" s="161"/>
      <c r="H2347" s="161"/>
      <c r="I2347" s="161"/>
      <c r="J2347" s="162"/>
      <c r="K2347" s="130"/>
      <c r="L2347" s="12"/>
      <c r="M2347" s="131" t="e">
        <f>+L2347/L2342%</f>
        <v>#DIV/0!</v>
      </c>
      <c r="N2347" s="127"/>
    </row>
    <row r="2348" spans="1:14" x14ac:dyDescent="0.3">
      <c r="A2348" s="163" t="s">
        <v>112</v>
      </c>
      <c r="B2348" s="164"/>
      <c r="C2348" s="164"/>
      <c r="D2348" s="164"/>
      <c r="E2348" s="164"/>
      <c r="F2348" s="164"/>
      <c r="G2348" s="164"/>
      <c r="H2348" s="164"/>
      <c r="I2348" s="164"/>
      <c r="J2348" s="165"/>
      <c r="K2348" s="132"/>
      <c r="L2348" s="12">
        <f>+E2364</f>
        <v>0</v>
      </c>
      <c r="M2348" s="126"/>
      <c r="N2348" s="127"/>
    </row>
    <row r="2349" spans="1:14" x14ac:dyDescent="0.3">
      <c r="A2349" s="166" t="s">
        <v>113</v>
      </c>
      <c r="B2349" s="167"/>
      <c r="C2349" s="167"/>
      <c r="D2349" s="167"/>
      <c r="E2349" s="167"/>
      <c r="F2349" s="167"/>
      <c r="G2349" s="167"/>
      <c r="H2349" s="167"/>
      <c r="I2349" s="167"/>
      <c r="J2349" s="168"/>
      <c r="K2349" s="134"/>
      <c r="L2349" s="12">
        <f>+M2364</f>
        <v>0</v>
      </c>
      <c r="M2349" s="126"/>
      <c r="N2349" s="127"/>
    </row>
    <row r="2350" spans="1:14" x14ac:dyDescent="0.3">
      <c r="A2350" s="169"/>
      <c r="B2350" s="170"/>
      <c r="C2350" s="170"/>
      <c r="D2350" s="170"/>
      <c r="E2350" s="170"/>
      <c r="F2350" s="170"/>
      <c r="G2350" s="170"/>
      <c r="H2350" s="170"/>
      <c r="I2350" s="170"/>
      <c r="J2350" s="171"/>
      <c r="K2350" s="128"/>
      <c r="L2350" s="126"/>
      <c r="M2350" s="126"/>
      <c r="N2350" s="127"/>
    </row>
    <row r="2351" spans="1:14" x14ac:dyDescent="0.3">
      <c r="A2351" s="169"/>
      <c r="B2351" s="170"/>
      <c r="C2351" s="170"/>
      <c r="D2351" s="170"/>
      <c r="E2351" s="170"/>
      <c r="F2351" s="170"/>
      <c r="G2351" s="170"/>
      <c r="H2351" s="170"/>
      <c r="I2351" s="170"/>
      <c r="J2351" s="171"/>
      <c r="K2351" s="128"/>
      <c r="L2351" s="126"/>
      <c r="M2351" s="126"/>
      <c r="N2351" s="127"/>
    </row>
    <row r="2352" spans="1:14" x14ac:dyDescent="0.3">
      <c r="A2352" s="169" t="s">
        <v>114</v>
      </c>
      <c r="B2352" s="170"/>
      <c r="C2352" s="170"/>
      <c r="D2352" s="170"/>
      <c r="E2352" s="170"/>
      <c r="F2352" s="170"/>
      <c r="G2352" s="170"/>
      <c r="H2352" s="170"/>
      <c r="I2352" s="170"/>
      <c r="J2352" s="171"/>
      <c r="K2352" s="136"/>
      <c r="L2352" s="111">
        <f>+L2342-L2345-L2346-L2347-L2348+L2349-L2350-L2351</f>
        <v>0</v>
      </c>
      <c r="M2352" s="126"/>
      <c r="N2352" s="127"/>
    </row>
    <row r="2353" spans="1:14" ht="19.5" thickBot="1" x14ac:dyDescent="0.35">
      <c r="M2353" s="138">
        <f>+L2353-L2352</f>
        <v>0</v>
      </c>
    </row>
    <row r="2354" spans="1:14" ht="19.5" thickBot="1" x14ac:dyDescent="0.35">
      <c r="A2354" s="157" t="s">
        <v>115</v>
      </c>
      <c r="B2354" s="158"/>
      <c r="C2354" s="158"/>
      <c r="D2354" s="158"/>
      <c r="E2354" s="158"/>
      <c r="F2354" s="159"/>
      <c r="G2354" s="127"/>
      <c r="H2354" s="157" t="s">
        <v>116</v>
      </c>
      <c r="I2354" s="158"/>
      <c r="J2354" s="159"/>
      <c r="K2354" s="157" t="s">
        <v>117</v>
      </c>
      <c r="L2354" s="158"/>
      <c r="M2354" s="159"/>
      <c r="N2354" s="139"/>
    </row>
    <row r="2355" spans="1:14" ht="19.5" thickBot="1" x14ac:dyDescent="0.35">
      <c r="A2355" s="140" t="s">
        <v>118</v>
      </c>
      <c r="B2355" s="157" t="s">
        <v>119</v>
      </c>
      <c r="C2355" s="159"/>
      <c r="D2355" s="140" t="s">
        <v>120</v>
      </c>
      <c r="E2355" s="157" t="s">
        <v>22</v>
      </c>
      <c r="F2355" s="159"/>
      <c r="G2355" s="127"/>
      <c r="H2355" s="157" t="s">
        <v>119</v>
      </c>
      <c r="I2355" s="159"/>
      <c r="J2355" s="140" t="s">
        <v>22</v>
      </c>
      <c r="K2355" s="157" t="s">
        <v>119</v>
      </c>
      <c r="L2355" s="159"/>
      <c r="M2355" s="140" t="s">
        <v>22</v>
      </c>
      <c r="N2355" s="139"/>
    </row>
    <row r="2356" spans="1:14" ht="19.5" thickBot="1" x14ac:dyDescent="0.35">
      <c r="A2356" s="141"/>
      <c r="B2356" s="153"/>
      <c r="C2356" s="154"/>
      <c r="D2356" s="141"/>
      <c r="E2356" s="155"/>
      <c r="F2356" s="156"/>
      <c r="G2356" s="127"/>
      <c r="H2356" s="153"/>
      <c r="I2356" s="154"/>
      <c r="J2356" s="142"/>
      <c r="K2356" s="153"/>
      <c r="L2356" s="154"/>
      <c r="M2356" s="143"/>
      <c r="N2356" s="144"/>
    </row>
    <row r="2357" spans="1:14" ht="19.5" thickBot="1" x14ac:dyDescent="0.35">
      <c r="A2357" s="141"/>
      <c r="B2357" s="153"/>
      <c r="C2357" s="154"/>
      <c r="D2357" s="141"/>
      <c r="E2357" s="155"/>
      <c r="F2357" s="156"/>
      <c r="G2357" s="127"/>
      <c r="H2357" s="153"/>
      <c r="I2357" s="154"/>
      <c r="J2357" s="142"/>
      <c r="K2357" s="153"/>
      <c r="L2357" s="154"/>
      <c r="M2357" s="143"/>
      <c r="N2357" s="144"/>
    </row>
    <row r="2358" spans="1:14" ht="19.5" thickBot="1" x14ac:dyDescent="0.35">
      <c r="A2358" s="141"/>
      <c r="B2358" s="153"/>
      <c r="C2358" s="154"/>
      <c r="D2358" s="141"/>
      <c r="E2358" s="155"/>
      <c r="F2358" s="156"/>
      <c r="G2358" s="127"/>
      <c r="H2358" s="153"/>
      <c r="I2358" s="154"/>
      <c r="J2358" s="142"/>
      <c r="K2358" s="153"/>
      <c r="L2358" s="154"/>
      <c r="M2358" s="143"/>
      <c r="N2358" s="144"/>
    </row>
    <row r="2359" spans="1:14" ht="19.5" thickBot="1" x14ac:dyDescent="0.35">
      <c r="A2359" s="141"/>
      <c r="B2359" s="153"/>
      <c r="C2359" s="154"/>
      <c r="D2359" s="141"/>
      <c r="E2359" s="155"/>
      <c r="F2359" s="156"/>
      <c r="G2359" s="127"/>
      <c r="H2359" s="153"/>
      <c r="I2359" s="154"/>
      <c r="J2359" s="142"/>
      <c r="K2359" s="153"/>
      <c r="L2359" s="154"/>
      <c r="M2359" s="143"/>
      <c r="N2359" s="144"/>
    </row>
    <row r="2360" spans="1:14" ht="19.5" thickBot="1" x14ac:dyDescent="0.35">
      <c r="A2360" s="141"/>
      <c r="B2360" s="153"/>
      <c r="C2360" s="154"/>
      <c r="D2360" s="141"/>
      <c r="E2360" s="155"/>
      <c r="F2360" s="156"/>
      <c r="G2360" s="127"/>
      <c r="H2360" s="153"/>
      <c r="I2360" s="154"/>
      <c r="J2360" s="142"/>
      <c r="K2360" s="153"/>
      <c r="L2360" s="154"/>
      <c r="M2360" s="143"/>
      <c r="N2360" s="144"/>
    </row>
    <row r="2361" spans="1:14" ht="19.5" thickBot="1" x14ac:dyDescent="0.35">
      <c r="A2361" s="141"/>
      <c r="B2361" s="153"/>
      <c r="C2361" s="154"/>
      <c r="D2361" s="141"/>
      <c r="E2361" s="155"/>
      <c r="F2361" s="156"/>
      <c r="G2361" s="127"/>
      <c r="H2361" s="153"/>
      <c r="I2361" s="154"/>
      <c r="J2361" s="142"/>
      <c r="K2361" s="153"/>
      <c r="L2361" s="154"/>
      <c r="M2361" s="143"/>
      <c r="N2361" s="144"/>
    </row>
    <row r="2362" spans="1:14" ht="19.5" thickBot="1" x14ac:dyDescent="0.35">
      <c r="A2362" s="141"/>
      <c r="B2362" s="153"/>
      <c r="C2362" s="154"/>
      <c r="D2362" s="141"/>
      <c r="E2362" s="155"/>
      <c r="F2362" s="156"/>
      <c r="G2362" s="127"/>
      <c r="H2362" s="153"/>
      <c r="I2362" s="154"/>
      <c r="J2362" s="142"/>
      <c r="K2362" s="153"/>
      <c r="L2362" s="154"/>
      <c r="M2362" s="143"/>
      <c r="N2362" s="144"/>
    </row>
    <row r="2363" spans="1:14" ht="19.5" thickBot="1" x14ac:dyDescent="0.35">
      <c r="A2363" s="141"/>
      <c r="B2363" s="153"/>
      <c r="C2363" s="154"/>
      <c r="D2363" s="141"/>
      <c r="E2363" s="155"/>
      <c r="F2363" s="156"/>
      <c r="G2363" s="127"/>
      <c r="H2363" s="153"/>
      <c r="I2363" s="154"/>
      <c r="J2363" s="142"/>
      <c r="K2363" s="153"/>
      <c r="L2363" s="154"/>
      <c r="M2363" s="143"/>
      <c r="N2363" s="144"/>
    </row>
    <row r="2364" spans="1:14" ht="19.5" thickBot="1" x14ac:dyDescent="0.35">
      <c r="A2364" s="141" t="s">
        <v>121</v>
      </c>
      <c r="B2364" s="153"/>
      <c r="C2364" s="154"/>
      <c r="D2364" s="141"/>
      <c r="E2364" s="155">
        <f>SUM(E2356:F2363)</f>
        <v>0</v>
      </c>
      <c r="F2364" s="156"/>
      <c r="G2364" s="127"/>
      <c r="H2364" s="153" t="s">
        <v>121</v>
      </c>
      <c r="I2364" s="154"/>
      <c r="J2364" s="140">
        <f>SUM(J2356:J2363)</f>
        <v>0</v>
      </c>
      <c r="K2364" s="153" t="s">
        <v>121</v>
      </c>
      <c r="L2364" s="154"/>
      <c r="M2364" s="145">
        <f>SUM(M2356:M2363)</f>
        <v>0</v>
      </c>
      <c r="N2364" s="139"/>
    </row>
    <row r="2367" spans="1:14" x14ac:dyDescent="0.3">
      <c r="A2367" s="172" t="s">
        <v>0</v>
      </c>
      <c r="B2367" s="172"/>
      <c r="C2367" s="172"/>
      <c r="D2367" s="172"/>
      <c r="E2367" s="172"/>
      <c r="F2367" s="172"/>
      <c r="G2367" s="172"/>
      <c r="H2367" s="172"/>
      <c r="I2367" s="172"/>
      <c r="J2367" s="172"/>
      <c r="K2367" s="172"/>
      <c r="L2367" s="172"/>
      <c r="M2367" s="1"/>
      <c r="N2367" s="2"/>
    </row>
    <row r="2368" spans="1:14" x14ac:dyDescent="0.3">
      <c r="A2368" s="1" t="s">
        <v>1</v>
      </c>
      <c r="B2368" s="2"/>
      <c r="J2368" s="1" t="s">
        <v>3</v>
      </c>
      <c r="K2368" s="173">
        <f>+K2277</f>
        <v>0</v>
      </c>
      <c r="L2368" s="173"/>
      <c r="M2368" s="173"/>
      <c r="N2368" s="6"/>
    </row>
    <row r="2369" spans="1:14" x14ac:dyDescent="0.3">
      <c r="A2369" s="174"/>
      <c r="B2369" s="175"/>
      <c r="C2369" s="176"/>
      <c r="D2369" s="169" t="s">
        <v>6</v>
      </c>
      <c r="E2369" s="170"/>
      <c r="F2369" s="171"/>
      <c r="G2369" s="7" t="s">
        <v>7</v>
      </c>
      <c r="H2369" s="7" t="s">
        <v>7</v>
      </c>
      <c r="I2369" s="7" t="s">
        <v>8</v>
      </c>
      <c r="J2369" s="8" t="s">
        <v>9</v>
      </c>
      <c r="K2369" s="7" t="s">
        <v>10</v>
      </c>
      <c r="L2369" s="9"/>
      <c r="M2369" s="7" t="s">
        <v>11</v>
      </c>
      <c r="N2369" s="7" t="s">
        <v>12</v>
      </c>
    </row>
    <row r="2370" spans="1:14" x14ac:dyDescent="0.3">
      <c r="A2370" s="12" t="s">
        <v>16</v>
      </c>
      <c r="B2370" s="7" t="s">
        <v>17</v>
      </c>
      <c r="C2370" s="13" t="s">
        <v>18</v>
      </c>
      <c r="D2370" s="7">
        <v>1</v>
      </c>
      <c r="E2370" s="7">
        <v>2</v>
      </c>
      <c r="F2370" s="14" t="s">
        <v>19</v>
      </c>
      <c r="G2370" s="7" t="s">
        <v>20</v>
      </c>
      <c r="H2370" s="7" t="s">
        <v>20</v>
      </c>
      <c r="I2370" s="7"/>
      <c r="J2370" s="7" t="s">
        <v>20</v>
      </c>
      <c r="K2370" s="7" t="s">
        <v>21</v>
      </c>
      <c r="L2370" s="7" t="s">
        <v>22</v>
      </c>
      <c r="M2370" s="7" t="s">
        <v>23</v>
      </c>
      <c r="N2370" s="7" t="s">
        <v>22</v>
      </c>
    </row>
    <row r="2371" spans="1:14" x14ac:dyDescent="0.3">
      <c r="A2371" s="16" t="s">
        <v>35</v>
      </c>
      <c r="B2371" s="17" t="s">
        <v>36</v>
      </c>
      <c r="C2371" s="17">
        <v>72</v>
      </c>
      <c r="D2371" s="29"/>
      <c r="E2371" s="29"/>
      <c r="F2371" s="30">
        <f>+(E2371+D2371)/C2371</f>
        <v>0</v>
      </c>
      <c r="G2371" s="32"/>
      <c r="H2371" s="32"/>
      <c r="I2371" s="32"/>
      <c r="J2371" s="34">
        <f>+D2371+E2371-G2371-H2371-I2371</f>
        <v>0</v>
      </c>
      <c r="K2371" s="31">
        <f>+K2280</f>
        <v>381.13</v>
      </c>
      <c r="L2371" s="24">
        <f t="shared" ref="L2371:L2432" si="175">+J2371*K2371</f>
        <v>0</v>
      </c>
      <c r="M2371" s="24"/>
      <c r="N2371" s="24">
        <f>+K2371*I2371</f>
        <v>0</v>
      </c>
    </row>
    <row r="2372" spans="1:14" x14ac:dyDescent="0.3">
      <c r="A2372" s="16" t="s">
        <v>37</v>
      </c>
      <c r="B2372" s="17" t="s">
        <v>38</v>
      </c>
      <c r="C2372" s="17">
        <v>36</v>
      </c>
      <c r="D2372" s="29"/>
      <c r="E2372" s="29"/>
      <c r="F2372" s="30">
        <f t="shared" ref="F2372:F2432" si="176">+(E2372+D2372)/C2372</f>
        <v>0</v>
      </c>
      <c r="G2372" s="32"/>
      <c r="H2372" s="32"/>
      <c r="I2372" s="32"/>
      <c r="J2372" s="34">
        <f t="shared" ref="J2372:J2432" si="177">+D2372+E2372-G2372-H2372-I2372</f>
        <v>0</v>
      </c>
      <c r="K2372" s="31">
        <f t="shared" ref="K2372:K2432" si="178">+K2281</f>
        <v>741.2</v>
      </c>
      <c r="L2372" s="24">
        <f t="shared" si="175"/>
        <v>0</v>
      </c>
      <c r="M2372" s="24"/>
      <c r="N2372" s="24">
        <f t="shared" ref="N2372:N2432" si="179">+K2372*I2372</f>
        <v>0</v>
      </c>
    </row>
    <row r="2373" spans="1:14" x14ac:dyDescent="0.3">
      <c r="A2373" s="16" t="s">
        <v>39</v>
      </c>
      <c r="B2373" s="17" t="s">
        <v>40</v>
      </c>
      <c r="C2373" s="17">
        <v>18</v>
      </c>
      <c r="D2373" s="29"/>
      <c r="E2373" s="29"/>
      <c r="F2373" s="30">
        <f t="shared" si="176"/>
        <v>0</v>
      </c>
      <c r="G2373" s="32"/>
      <c r="H2373" s="32"/>
      <c r="I2373" s="32"/>
      <c r="J2373" s="12">
        <f t="shared" si="177"/>
        <v>0</v>
      </c>
      <c r="K2373" s="31">
        <f t="shared" si="178"/>
        <v>1263.5999999999999</v>
      </c>
      <c r="L2373" s="37">
        <f t="shared" si="175"/>
        <v>0</v>
      </c>
      <c r="M2373" s="37"/>
      <c r="N2373" s="37">
        <f t="shared" si="179"/>
        <v>0</v>
      </c>
    </row>
    <row r="2374" spans="1:14" x14ac:dyDescent="0.3">
      <c r="A2374" s="16" t="s">
        <v>41</v>
      </c>
      <c r="B2374" s="17" t="s">
        <v>42</v>
      </c>
      <c r="C2374" s="17">
        <v>10</v>
      </c>
      <c r="D2374" s="29"/>
      <c r="E2374" s="29"/>
      <c r="F2374" s="30">
        <f t="shared" si="176"/>
        <v>0</v>
      </c>
      <c r="G2374" s="32"/>
      <c r="H2374" s="32"/>
      <c r="I2374" s="32"/>
      <c r="J2374" s="34">
        <f t="shared" si="177"/>
        <v>0</v>
      </c>
      <c r="K2374" s="31">
        <f t="shared" si="178"/>
        <v>2059.1999999999998</v>
      </c>
      <c r="L2374" s="24">
        <f t="shared" si="175"/>
        <v>0</v>
      </c>
      <c r="M2374" s="24"/>
      <c r="N2374" s="24">
        <f t="shared" si="179"/>
        <v>0</v>
      </c>
    </row>
    <row r="2375" spans="1:14" x14ac:dyDescent="0.3">
      <c r="A2375" s="16" t="s">
        <v>43</v>
      </c>
      <c r="B2375" s="17" t="s">
        <v>36</v>
      </c>
      <c r="C2375" s="17">
        <v>72</v>
      </c>
      <c r="D2375" s="29"/>
      <c r="E2375" s="29"/>
      <c r="F2375" s="30">
        <f t="shared" si="176"/>
        <v>0</v>
      </c>
      <c r="G2375" s="32"/>
      <c r="H2375" s="32"/>
      <c r="I2375" s="32"/>
      <c r="J2375" s="34">
        <f t="shared" si="177"/>
        <v>0</v>
      </c>
      <c r="K2375" s="31">
        <f t="shared" si="178"/>
        <v>409.5</v>
      </c>
      <c r="L2375" s="24">
        <f t="shared" si="175"/>
        <v>0</v>
      </c>
      <c r="M2375" s="24"/>
      <c r="N2375" s="24">
        <f t="shared" si="179"/>
        <v>0</v>
      </c>
    </row>
    <row r="2376" spans="1:14" x14ac:dyDescent="0.3">
      <c r="A2376" s="16" t="s">
        <v>44</v>
      </c>
      <c r="B2376" s="17" t="s">
        <v>38</v>
      </c>
      <c r="C2376" s="17">
        <v>36</v>
      </c>
      <c r="D2376" s="29"/>
      <c r="E2376" s="29"/>
      <c r="F2376" s="30">
        <f t="shared" si="176"/>
        <v>0</v>
      </c>
      <c r="G2376" s="32"/>
      <c r="H2376" s="32"/>
      <c r="I2376" s="32"/>
      <c r="J2376" s="34">
        <f t="shared" si="177"/>
        <v>0</v>
      </c>
      <c r="K2376" s="31">
        <f t="shared" si="178"/>
        <v>803.79</v>
      </c>
      <c r="L2376" s="24">
        <f t="shared" si="175"/>
        <v>0</v>
      </c>
      <c r="M2376" s="24"/>
      <c r="N2376" s="24">
        <f t="shared" si="179"/>
        <v>0</v>
      </c>
    </row>
    <row r="2377" spans="1:14" x14ac:dyDescent="0.3">
      <c r="A2377" s="16" t="s">
        <v>45</v>
      </c>
      <c r="B2377" s="17" t="s">
        <v>36</v>
      </c>
      <c r="C2377" s="17">
        <v>72</v>
      </c>
      <c r="D2377" s="29"/>
      <c r="E2377" s="29"/>
      <c r="F2377" s="30">
        <f t="shared" si="176"/>
        <v>0</v>
      </c>
      <c r="G2377" s="32"/>
      <c r="H2377" s="32"/>
      <c r="I2377" s="32"/>
      <c r="J2377" s="34">
        <f t="shared" si="177"/>
        <v>0</v>
      </c>
      <c r="K2377" s="31">
        <f t="shared" si="178"/>
        <v>409.5</v>
      </c>
      <c r="L2377" s="24">
        <f t="shared" si="175"/>
        <v>0</v>
      </c>
      <c r="M2377" s="24"/>
      <c r="N2377" s="24">
        <f t="shared" si="179"/>
        <v>0</v>
      </c>
    </row>
    <row r="2378" spans="1:14" x14ac:dyDescent="0.3">
      <c r="A2378" s="16" t="s">
        <v>46</v>
      </c>
      <c r="B2378" s="17" t="s">
        <v>38</v>
      </c>
      <c r="C2378" s="17">
        <v>36</v>
      </c>
      <c r="D2378" s="29"/>
      <c r="E2378" s="29"/>
      <c r="F2378" s="30">
        <f t="shared" si="176"/>
        <v>0</v>
      </c>
      <c r="G2378" s="32"/>
      <c r="H2378" s="32"/>
      <c r="I2378" s="32"/>
      <c r="J2378" s="34">
        <f t="shared" si="177"/>
        <v>0</v>
      </c>
      <c r="K2378" s="31">
        <f t="shared" si="178"/>
        <v>803.79</v>
      </c>
      <c r="L2378" s="24">
        <f t="shared" si="175"/>
        <v>0</v>
      </c>
      <c r="M2378" s="24"/>
      <c r="N2378" s="24">
        <f t="shared" si="179"/>
        <v>0</v>
      </c>
    </row>
    <row r="2379" spans="1:14" x14ac:dyDescent="0.3">
      <c r="A2379" s="16" t="s">
        <v>47</v>
      </c>
      <c r="B2379" s="17" t="s">
        <v>48</v>
      </c>
      <c r="C2379" s="17">
        <v>8</v>
      </c>
      <c r="D2379" s="29"/>
      <c r="E2379" s="29"/>
      <c r="F2379" s="30">
        <f t="shared" si="176"/>
        <v>0</v>
      </c>
      <c r="G2379" s="32"/>
      <c r="H2379" s="32"/>
      <c r="I2379" s="32"/>
      <c r="J2379" s="34">
        <f t="shared" si="177"/>
        <v>0</v>
      </c>
      <c r="K2379" s="31">
        <f t="shared" si="178"/>
        <v>2767.05</v>
      </c>
      <c r="L2379" s="24">
        <f t="shared" si="175"/>
        <v>0</v>
      </c>
      <c r="M2379" s="24"/>
      <c r="N2379" s="24">
        <f t="shared" si="179"/>
        <v>0</v>
      </c>
    </row>
    <row r="2380" spans="1:14" x14ac:dyDescent="0.3">
      <c r="A2380" s="35" t="s">
        <v>49</v>
      </c>
      <c r="B2380" s="17" t="s">
        <v>50</v>
      </c>
      <c r="C2380" s="38">
        <v>72</v>
      </c>
      <c r="D2380" s="29"/>
      <c r="E2380" s="29"/>
      <c r="F2380" s="30">
        <f t="shared" si="176"/>
        <v>0</v>
      </c>
      <c r="G2380" s="32"/>
      <c r="H2380" s="32"/>
      <c r="I2380" s="32"/>
      <c r="J2380" s="12">
        <f t="shared" si="177"/>
        <v>0</v>
      </c>
      <c r="K2380" s="31">
        <f t="shared" si="178"/>
        <v>444.6</v>
      </c>
      <c r="L2380" s="37">
        <f t="shared" si="175"/>
        <v>0</v>
      </c>
      <c r="M2380" s="37"/>
      <c r="N2380" s="37">
        <f t="shared" si="179"/>
        <v>0</v>
      </c>
    </row>
    <row r="2381" spans="1:14" x14ac:dyDescent="0.3">
      <c r="A2381" s="16" t="s">
        <v>51</v>
      </c>
      <c r="B2381" s="17" t="s">
        <v>52</v>
      </c>
      <c r="C2381" s="17">
        <v>36</v>
      </c>
      <c r="D2381" s="29"/>
      <c r="E2381" s="29"/>
      <c r="F2381" s="30">
        <f t="shared" si="176"/>
        <v>0</v>
      </c>
      <c r="G2381" s="32"/>
      <c r="H2381" s="32"/>
      <c r="I2381" s="32"/>
      <c r="J2381" s="34">
        <f t="shared" si="177"/>
        <v>0</v>
      </c>
      <c r="K2381" s="31">
        <f t="shared" si="178"/>
        <v>868.73</v>
      </c>
      <c r="L2381" s="24">
        <f t="shared" si="175"/>
        <v>0</v>
      </c>
      <c r="M2381" s="24"/>
      <c r="N2381" s="24">
        <f t="shared" si="179"/>
        <v>0</v>
      </c>
    </row>
    <row r="2382" spans="1:14" x14ac:dyDescent="0.3">
      <c r="A2382" s="16" t="s">
        <v>53</v>
      </c>
      <c r="B2382" s="17" t="s">
        <v>48</v>
      </c>
      <c r="C2382" s="17">
        <v>8</v>
      </c>
      <c r="D2382" s="29"/>
      <c r="E2382" s="29"/>
      <c r="F2382" s="30">
        <f t="shared" si="176"/>
        <v>0</v>
      </c>
      <c r="G2382" s="32"/>
      <c r="H2382" s="32"/>
      <c r="I2382" s="32"/>
      <c r="J2382" s="34">
        <f t="shared" si="177"/>
        <v>0</v>
      </c>
      <c r="K2382" s="31">
        <f t="shared" si="178"/>
        <v>2416.0500000000002</v>
      </c>
      <c r="L2382" s="24">
        <f t="shared" si="175"/>
        <v>0</v>
      </c>
      <c r="M2382" s="24"/>
      <c r="N2382" s="24">
        <f t="shared" si="179"/>
        <v>0</v>
      </c>
    </row>
    <row r="2383" spans="1:14" x14ac:dyDescent="0.3">
      <c r="A2383" s="16" t="s">
        <v>54</v>
      </c>
      <c r="B2383" s="17" t="s">
        <v>50</v>
      </c>
      <c r="C2383" s="17">
        <v>72</v>
      </c>
      <c r="D2383" s="29"/>
      <c r="E2383" s="29"/>
      <c r="F2383" s="30">
        <f t="shared" si="176"/>
        <v>0</v>
      </c>
      <c r="G2383" s="32"/>
      <c r="H2383" s="32"/>
      <c r="I2383" s="32"/>
      <c r="J2383" s="34">
        <f t="shared" si="177"/>
        <v>0</v>
      </c>
      <c r="K2383" s="31">
        <f t="shared" si="178"/>
        <v>377.33</v>
      </c>
      <c r="L2383" s="24">
        <f t="shared" si="175"/>
        <v>0</v>
      </c>
      <c r="M2383" s="24"/>
      <c r="N2383" s="24">
        <f t="shared" si="179"/>
        <v>0</v>
      </c>
    </row>
    <row r="2384" spans="1:14" x14ac:dyDescent="0.3">
      <c r="A2384" s="16" t="s">
        <v>55</v>
      </c>
      <c r="B2384" s="17" t="s">
        <v>56</v>
      </c>
      <c r="C2384" s="17">
        <v>15</v>
      </c>
      <c r="D2384" s="44"/>
      <c r="E2384" s="44"/>
      <c r="F2384" s="30">
        <f t="shared" si="176"/>
        <v>0</v>
      </c>
      <c r="G2384" s="11"/>
      <c r="H2384" s="11"/>
      <c r="I2384" s="11"/>
      <c r="J2384" s="12">
        <f t="shared" si="177"/>
        <v>0</v>
      </c>
      <c r="K2384" s="45">
        <f t="shared" si="178"/>
        <v>1158.3</v>
      </c>
      <c r="L2384" s="37">
        <f t="shared" si="175"/>
        <v>0</v>
      </c>
      <c r="M2384" s="37"/>
      <c r="N2384" s="37">
        <f t="shared" si="179"/>
        <v>0</v>
      </c>
    </row>
    <row r="2385" spans="1:14" x14ac:dyDescent="0.3">
      <c r="A2385" s="16" t="s">
        <v>57</v>
      </c>
      <c r="B2385" s="17" t="s">
        <v>50</v>
      </c>
      <c r="C2385" s="17">
        <v>72</v>
      </c>
      <c r="D2385" s="29"/>
      <c r="E2385" s="29"/>
      <c r="F2385" s="30">
        <f t="shared" si="176"/>
        <v>0</v>
      </c>
      <c r="G2385" s="32"/>
      <c r="H2385" s="32"/>
      <c r="I2385" s="32"/>
      <c r="J2385" s="34">
        <f t="shared" si="177"/>
        <v>0</v>
      </c>
      <c r="K2385" s="31">
        <f t="shared" si="178"/>
        <v>424.13</v>
      </c>
      <c r="L2385" s="24">
        <f t="shared" si="175"/>
        <v>0</v>
      </c>
      <c r="M2385" s="24"/>
      <c r="N2385" s="24">
        <f t="shared" si="179"/>
        <v>0</v>
      </c>
    </row>
    <row r="2386" spans="1:14" x14ac:dyDescent="0.3">
      <c r="A2386" s="16" t="s">
        <v>58</v>
      </c>
      <c r="B2386" s="17" t="s">
        <v>59</v>
      </c>
      <c r="C2386" s="17">
        <v>15</v>
      </c>
      <c r="D2386" s="29"/>
      <c r="E2386" s="29"/>
      <c r="F2386" s="30">
        <f t="shared" si="176"/>
        <v>0</v>
      </c>
      <c r="G2386" s="32"/>
      <c r="H2386" s="32"/>
      <c r="I2386" s="32"/>
      <c r="J2386" s="34">
        <f t="shared" si="177"/>
        <v>0</v>
      </c>
      <c r="K2386" s="31">
        <f t="shared" si="178"/>
        <v>1199.25</v>
      </c>
      <c r="L2386" s="24">
        <f t="shared" si="175"/>
        <v>0</v>
      </c>
      <c r="M2386" s="24"/>
      <c r="N2386" s="24">
        <f t="shared" si="179"/>
        <v>0</v>
      </c>
    </row>
    <row r="2387" spans="1:14" x14ac:dyDescent="0.3">
      <c r="A2387" s="16" t="s">
        <v>60</v>
      </c>
      <c r="B2387" s="17" t="s">
        <v>50</v>
      </c>
      <c r="C2387" s="17">
        <v>72</v>
      </c>
      <c r="D2387" s="29"/>
      <c r="E2387" s="29"/>
      <c r="F2387" s="30">
        <f t="shared" si="176"/>
        <v>0</v>
      </c>
      <c r="G2387" s="32"/>
      <c r="H2387" s="32"/>
      <c r="I2387" s="32"/>
      <c r="J2387" s="34">
        <f t="shared" si="177"/>
        <v>0</v>
      </c>
      <c r="K2387" s="31">
        <f t="shared" si="178"/>
        <v>381.13</v>
      </c>
      <c r="L2387" s="24">
        <f t="shared" si="175"/>
        <v>0</v>
      </c>
      <c r="M2387" s="24"/>
      <c r="N2387" s="24">
        <f t="shared" si="179"/>
        <v>0</v>
      </c>
    </row>
    <row r="2388" spans="1:14" x14ac:dyDescent="0.3">
      <c r="A2388" s="16" t="s">
        <v>61</v>
      </c>
      <c r="B2388" s="17" t="s">
        <v>50</v>
      </c>
      <c r="C2388" s="38">
        <v>72</v>
      </c>
      <c r="D2388" s="44"/>
      <c r="E2388" s="44"/>
      <c r="F2388" s="30">
        <f t="shared" si="176"/>
        <v>0</v>
      </c>
      <c r="G2388" s="11"/>
      <c r="H2388" s="11"/>
      <c r="I2388" s="11"/>
      <c r="J2388" s="12">
        <f t="shared" si="177"/>
        <v>0</v>
      </c>
      <c r="K2388" s="31">
        <f t="shared" si="178"/>
        <v>424.13</v>
      </c>
      <c r="L2388" s="37">
        <f t="shared" si="175"/>
        <v>0</v>
      </c>
      <c r="M2388" s="37"/>
      <c r="N2388" s="37">
        <f t="shared" si="179"/>
        <v>0</v>
      </c>
    </row>
    <row r="2389" spans="1:14" x14ac:dyDescent="0.3">
      <c r="A2389" s="35" t="s">
        <v>62</v>
      </c>
      <c r="B2389" s="17" t="s">
        <v>50</v>
      </c>
      <c r="C2389" s="38">
        <v>72</v>
      </c>
      <c r="D2389" s="44"/>
      <c r="E2389" s="44"/>
      <c r="F2389" s="30">
        <f t="shared" si="176"/>
        <v>0</v>
      </c>
      <c r="G2389" s="11"/>
      <c r="H2389" s="11"/>
      <c r="I2389" s="11"/>
      <c r="J2389" s="12">
        <f t="shared" si="177"/>
        <v>0</v>
      </c>
      <c r="K2389" s="31">
        <f t="shared" si="178"/>
        <v>330.23</v>
      </c>
      <c r="L2389" s="37">
        <f t="shared" si="175"/>
        <v>0</v>
      </c>
      <c r="M2389" s="37"/>
      <c r="N2389" s="37">
        <f t="shared" si="179"/>
        <v>0</v>
      </c>
    </row>
    <row r="2390" spans="1:14" x14ac:dyDescent="0.3">
      <c r="A2390" s="35" t="s">
        <v>63</v>
      </c>
      <c r="B2390" s="17" t="s">
        <v>50</v>
      </c>
      <c r="C2390" s="38">
        <v>72</v>
      </c>
      <c r="D2390" s="44"/>
      <c r="E2390" s="44"/>
      <c r="F2390" s="30">
        <f t="shared" si="176"/>
        <v>0</v>
      </c>
      <c r="G2390" s="11"/>
      <c r="H2390" s="11"/>
      <c r="I2390" s="11"/>
      <c r="J2390" s="12">
        <f t="shared" si="177"/>
        <v>0</v>
      </c>
      <c r="K2390" s="31">
        <f t="shared" si="178"/>
        <v>424.13</v>
      </c>
      <c r="L2390" s="37">
        <f t="shared" si="175"/>
        <v>0</v>
      </c>
      <c r="M2390" s="37"/>
      <c r="N2390" s="37">
        <f t="shared" si="179"/>
        <v>0</v>
      </c>
    </row>
    <row r="2391" spans="1:14" x14ac:dyDescent="0.3">
      <c r="A2391" s="35" t="s">
        <v>64</v>
      </c>
      <c r="B2391" s="17" t="s">
        <v>65</v>
      </c>
      <c r="C2391" s="38">
        <v>72</v>
      </c>
      <c r="D2391" s="44"/>
      <c r="E2391" s="44"/>
      <c r="F2391" s="30">
        <f t="shared" si="176"/>
        <v>0</v>
      </c>
      <c r="G2391" s="11"/>
      <c r="H2391" s="11"/>
      <c r="I2391" s="11"/>
      <c r="J2391" s="12">
        <f t="shared" si="177"/>
        <v>0</v>
      </c>
      <c r="K2391" s="31">
        <f t="shared" si="178"/>
        <v>389.61</v>
      </c>
      <c r="L2391" s="37">
        <f t="shared" si="175"/>
        <v>0</v>
      </c>
      <c r="M2391" s="37"/>
      <c r="N2391" s="37">
        <f t="shared" si="179"/>
        <v>0</v>
      </c>
    </row>
    <row r="2392" spans="1:14" x14ac:dyDescent="0.3">
      <c r="A2392" s="35" t="s">
        <v>66</v>
      </c>
      <c r="B2392" s="17" t="s">
        <v>65</v>
      </c>
      <c r="C2392" s="38">
        <v>72</v>
      </c>
      <c r="D2392" s="44"/>
      <c r="E2392" s="44"/>
      <c r="F2392" s="30">
        <f t="shared" si="176"/>
        <v>0</v>
      </c>
      <c r="G2392" s="11"/>
      <c r="H2392" s="11"/>
      <c r="I2392" s="11"/>
      <c r="J2392" s="12">
        <f t="shared" si="177"/>
        <v>0</v>
      </c>
      <c r="K2392" s="31">
        <f t="shared" si="178"/>
        <v>389.61</v>
      </c>
      <c r="L2392" s="37">
        <f t="shared" si="175"/>
        <v>0</v>
      </c>
      <c r="M2392" s="37"/>
      <c r="N2392" s="37">
        <f t="shared" si="179"/>
        <v>0</v>
      </c>
    </row>
    <row r="2393" spans="1:14" x14ac:dyDescent="0.3">
      <c r="A2393" s="47" t="s">
        <v>67</v>
      </c>
      <c r="B2393" s="48" t="s">
        <v>59</v>
      </c>
      <c r="C2393" s="49">
        <v>25</v>
      </c>
      <c r="D2393" s="44"/>
      <c r="E2393" s="44"/>
      <c r="F2393" s="30">
        <f t="shared" si="176"/>
        <v>0</v>
      </c>
      <c r="G2393" s="11"/>
      <c r="H2393" s="11"/>
      <c r="I2393" s="11"/>
      <c r="J2393" s="12">
        <f t="shared" si="177"/>
        <v>0</v>
      </c>
      <c r="K2393" s="31">
        <f t="shared" si="178"/>
        <v>169.65</v>
      </c>
      <c r="L2393" s="37">
        <f t="shared" si="175"/>
        <v>0</v>
      </c>
      <c r="M2393" s="37"/>
      <c r="N2393" s="37">
        <f t="shared" si="179"/>
        <v>0</v>
      </c>
    </row>
    <row r="2394" spans="1:14" x14ac:dyDescent="0.3">
      <c r="A2394" s="47" t="s">
        <v>68</v>
      </c>
      <c r="B2394" s="48" t="s">
        <v>42</v>
      </c>
      <c r="C2394" s="49">
        <v>50</v>
      </c>
      <c r="D2394" s="44"/>
      <c r="E2394" s="44"/>
      <c r="F2394" s="30">
        <f t="shared" si="176"/>
        <v>0</v>
      </c>
      <c r="G2394" s="11"/>
      <c r="H2394" s="11"/>
      <c r="I2394" s="11"/>
      <c r="J2394" s="12">
        <f t="shared" si="177"/>
        <v>0</v>
      </c>
      <c r="K2394" s="31">
        <f t="shared" si="178"/>
        <v>88.92</v>
      </c>
      <c r="L2394" s="37">
        <f t="shared" si="175"/>
        <v>0</v>
      </c>
      <c r="M2394" s="37"/>
      <c r="N2394" s="37">
        <f t="shared" si="179"/>
        <v>0</v>
      </c>
    </row>
    <row r="2395" spans="1:14" x14ac:dyDescent="0.3">
      <c r="A2395" s="47" t="s">
        <v>69</v>
      </c>
      <c r="B2395" s="48" t="s">
        <v>52</v>
      </c>
      <c r="C2395" s="49">
        <v>12</v>
      </c>
      <c r="D2395" s="44"/>
      <c r="E2395" s="44"/>
      <c r="F2395" s="30">
        <f t="shared" si="176"/>
        <v>0</v>
      </c>
      <c r="G2395" s="11"/>
      <c r="H2395" s="11"/>
      <c r="I2395" s="11"/>
      <c r="J2395" s="12">
        <f t="shared" si="177"/>
        <v>0</v>
      </c>
      <c r="K2395" s="31">
        <f t="shared" si="178"/>
        <v>123.94</v>
      </c>
      <c r="L2395" s="37">
        <f t="shared" si="175"/>
        <v>0</v>
      </c>
      <c r="M2395" s="37"/>
      <c r="N2395" s="37">
        <f t="shared" si="179"/>
        <v>0</v>
      </c>
    </row>
    <row r="2396" spans="1:14" ht="19.5" thickBot="1" x14ac:dyDescent="0.35">
      <c r="A2396" s="47" t="s">
        <v>70</v>
      </c>
      <c r="B2396" s="48" t="s">
        <v>50</v>
      </c>
      <c r="C2396" s="49">
        <v>60</v>
      </c>
      <c r="D2396" s="44"/>
      <c r="E2396" s="44"/>
      <c r="F2396" s="30">
        <f t="shared" si="176"/>
        <v>0</v>
      </c>
      <c r="G2396" s="11"/>
      <c r="H2396" s="11"/>
      <c r="I2396" s="11"/>
      <c r="J2396" s="12">
        <f t="shared" si="177"/>
        <v>0</v>
      </c>
      <c r="K2396" s="31">
        <f t="shared" si="178"/>
        <v>67.180000000000007</v>
      </c>
      <c r="L2396" s="37">
        <f t="shared" si="175"/>
        <v>0</v>
      </c>
      <c r="M2396" s="37"/>
      <c r="N2396" s="37">
        <f t="shared" si="179"/>
        <v>0</v>
      </c>
    </row>
    <row r="2397" spans="1:14" ht="19.5" thickBot="1" x14ac:dyDescent="0.35">
      <c r="A2397" s="56" t="s">
        <v>71</v>
      </c>
      <c r="B2397" s="57" t="s">
        <v>50</v>
      </c>
      <c r="C2397" s="58">
        <v>60</v>
      </c>
      <c r="D2397" s="44"/>
      <c r="E2397" s="44"/>
      <c r="F2397" s="30">
        <f t="shared" si="176"/>
        <v>0</v>
      </c>
      <c r="G2397" s="11"/>
      <c r="H2397" s="11"/>
      <c r="I2397" s="11"/>
      <c r="J2397" s="12">
        <f t="shared" si="177"/>
        <v>0</v>
      </c>
      <c r="K2397" s="31">
        <f t="shared" si="178"/>
        <v>67.180000000000007</v>
      </c>
      <c r="L2397" s="37">
        <f t="shared" si="175"/>
        <v>0</v>
      </c>
      <c r="M2397" s="37"/>
      <c r="N2397" s="37">
        <f t="shared" si="179"/>
        <v>0</v>
      </c>
    </row>
    <row r="2398" spans="1:14" ht="19.5" thickBot="1" x14ac:dyDescent="0.35">
      <c r="A2398" s="56" t="s">
        <v>72</v>
      </c>
      <c r="B2398" s="57" t="s">
        <v>50</v>
      </c>
      <c r="C2398" s="58">
        <v>60</v>
      </c>
      <c r="D2398" s="44"/>
      <c r="E2398" s="44"/>
      <c r="F2398" s="30">
        <f t="shared" si="176"/>
        <v>0</v>
      </c>
      <c r="G2398" s="11"/>
      <c r="H2398" s="11"/>
      <c r="I2398" s="11"/>
      <c r="J2398" s="12">
        <f t="shared" si="177"/>
        <v>0</v>
      </c>
      <c r="K2398" s="31">
        <f t="shared" si="178"/>
        <v>67.180000000000007</v>
      </c>
      <c r="L2398" s="37">
        <f t="shared" si="175"/>
        <v>0</v>
      </c>
      <c r="M2398" s="37"/>
      <c r="N2398" s="37">
        <f t="shared" si="179"/>
        <v>0</v>
      </c>
    </row>
    <row r="2399" spans="1:14" ht="19.5" thickBot="1" x14ac:dyDescent="0.35">
      <c r="A2399" s="56" t="s">
        <v>73</v>
      </c>
      <c r="B2399" s="57" t="s">
        <v>74</v>
      </c>
      <c r="C2399" s="58">
        <v>150</v>
      </c>
      <c r="D2399" s="44"/>
      <c r="E2399" s="44"/>
      <c r="F2399" s="30">
        <f t="shared" si="176"/>
        <v>0</v>
      </c>
      <c r="G2399" s="11"/>
      <c r="H2399" s="11"/>
      <c r="I2399" s="11"/>
      <c r="J2399" s="12">
        <f t="shared" si="177"/>
        <v>0</v>
      </c>
      <c r="K2399" s="31">
        <f t="shared" si="178"/>
        <v>21.06</v>
      </c>
      <c r="L2399" s="37">
        <f t="shared" si="175"/>
        <v>0</v>
      </c>
      <c r="M2399" s="37"/>
      <c r="N2399" s="37">
        <f t="shared" si="179"/>
        <v>0</v>
      </c>
    </row>
    <row r="2400" spans="1:14" ht="19.5" thickBot="1" x14ac:dyDescent="0.35">
      <c r="A2400" s="66" t="s">
        <v>75</v>
      </c>
      <c r="B2400" s="67" t="s">
        <v>76</v>
      </c>
      <c r="C2400" s="68">
        <v>120</v>
      </c>
      <c r="D2400" s="44"/>
      <c r="E2400" s="44"/>
      <c r="F2400" s="30">
        <f t="shared" si="176"/>
        <v>0</v>
      </c>
      <c r="G2400" s="11"/>
      <c r="H2400" s="11"/>
      <c r="I2400" s="11"/>
      <c r="J2400" s="12">
        <f t="shared" si="177"/>
        <v>0</v>
      </c>
      <c r="K2400" s="31">
        <f t="shared" si="178"/>
        <v>78.98</v>
      </c>
      <c r="L2400" s="37">
        <f t="shared" si="175"/>
        <v>0</v>
      </c>
      <c r="M2400" s="37"/>
      <c r="N2400" s="37">
        <f t="shared" si="179"/>
        <v>0</v>
      </c>
    </row>
    <row r="2401" spans="1:14" ht="19.5" thickBot="1" x14ac:dyDescent="0.35">
      <c r="A2401" s="66" t="s">
        <v>77</v>
      </c>
      <c r="B2401" s="67" t="s">
        <v>78</v>
      </c>
      <c r="C2401" s="68">
        <v>60</v>
      </c>
      <c r="D2401" s="44"/>
      <c r="E2401" s="44"/>
      <c r="F2401" s="30">
        <f t="shared" si="176"/>
        <v>0</v>
      </c>
      <c r="G2401" s="11"/>
      <c r="H2401" s="11"/>
      <c r="I2401" s="11"/>
      <c r="J2401" s="12">
        <f t="shared" si="177"/>
        <v>0</v>
      </c>
      <c r="K2401" s="31">
        <f t="shared" si="178"/>
        <v>154.44</v>
      </c>
      <c r="L2401" s="37">
        <f t="shared" si="175"/>
        <v>0</v>
      </c>
      <c r="M2401" s="37"/>
      <c r="N2401" s="37">
        <f t="shared" si="179"/>
        <v>0</v>
      </c>
    </row>
    <row r="2402" spans="1:14" ht="19.5" thickBot="1" x14ac:dyDescent="0.35">
      <c r="A2402" s="66" t="s">
        <v>79</v>
      </c>
      <c r="B2402" s="67" t="s">
        <v>50</v>
      </c>
      <c r="C2402" s="68">
        <v>30</v>
      </c>
      <c r="D2402" s="44"/>
      <c r="E2402" s="44"/>
      <c r="F2402" s="30">
        <f t="shared" si="176"/>
        <v>0</v>
      </c>
      <c r="G2402" s="11"/>
      <c r="H2402" s="11"/>
      <c r="I2402" s="11"/>
      <c r="J2402" s="12">
        <f t="shared" si="177"/>
        <v>0</v>
      </c>
      <c r="K2402" s="31">
        <f t="shared" si="178"/>
        <v>274.95</v>
      </c>
      <c r="L2402" s="37">
        <f t="shared" si="175"/>
        <v>0</v>
      </c>
      <c r="M2402" s="37"/>
      <c r="N2402" s="37">
        <f t="shared" si="179"/>
        <v>0</v>
      </c>
    </row>
    <row r="2403" spans="1:14" ht="19.5" thickBot="1" x14ac:dyDescent="0.35">
      <c r="A2403" s="66" t="s">
        <v>80</v>
      </c>
      <c r="B2403" s="67" t="s">
        <v>59</v>
      </c>
      <c r="C2403" s="68">
        <v>12</v>
      </c>
      <c r="D2403" s="44"/>
      <c r="E2403" s="44"/>
      <c r="F2403" s="30">
        <f t="shared" si="176"/>
        <v>0</v>
      </c>
      <c r="G2403" s="11"/>
      <c r="H2403" s="11"/>
      <c r="I2403" s="11"/>
      <c r="J2403" s="12">
        <f t="shared" si="177"/>
        <v>0</v>
      </c>
      <c r="K2403" s="31">
        <f t="shared" si="178"/>
        <v>1023.75</v>
      </c>
      <c r="L2403" s="37">
        <f t="shared" si="175"/>
        <v>0</v>
      </c>
      <c r="M2403" s="37"/>
      <c r="N2403" s="37">
        <f t="shared" si="179"/>
        <v>0</v>
      </c>
    </row>
    <row r="2404" spans="1:14" ht="19.5" thickBot="1" x14ac:dyDescent="0.35">
      <c r="A2404" s="76" t="s">
        <v>81</v>
      </c>
      <c r="B2404" s="77" t="s">
        <v>82</v>
      </c>
      <c r="C2404" s="78">
        <v>18</v>
      </c>
      <c r="D2404" s="44"/>
      <c r="E2404" s="44"/>
      <c r="F2404" s="30">
        <f t="shared" si="176"/>
        <v>0</v>
      </c>
      <c r="G2404" s="11"/>
      <c r="H2404" s="11"/>
      <c r="I2404" s="11"/>
      <c r="J2404" s="12">
        <f t="shared" si="177"/>
        <v>0</v>
      </c>
      <c r="K2404" s="31">
        <f t="shared" si="178"/>
        <v>558.67999999999995</v>
      </c>
      <c r="L2404" s="37">
        <f t="shared" si="175"/>
        <v>0</v>
      </c>
      <c r="M2404" s="37"/>
      <c r="N2404" s="37">
        <f t="shared" si="179"/>
        <v>0</v>
      </c>
    </row>
    <row r="2405" spans="1:14" ht="19.5" thickBot="1" x14ac:dyDescent="0.35">
      <c r="A2405" s="76" t="s">
        <v>83</v>
      </c>
      <c r="B2405" s="77" t="s">
        <v>59</v>
      </c>
      <c r="C2405" s="78">
        <v>12</v>
      </c>
      <c r="D2405" s="44"/>
      <c r="E2405" s="44"/>
      <c r="F2405" s="30">
        <f t="shared" si="176"/>
        <v>0</v>
      </c>
      <c r="G2405" s="11"/>
      <c r="H2405" s="11"/>
      <c r="I2405" s="11"/>
      <c r="J2405" s="12">
        <f t="shared" si="177"/>
        <v>0</v>
      </c>
      <c r="K2405" s="31">
        <f t="shared" si="178"/>
        <v>1092.2</v>
      </c>
      <c r="L2405" s="37">
        <f t="shared" si="175"/>
        <v>0</v>
      </c>
      <c r="M2405" s="37"/>
      <c r="N2405" s="37">
        <f t="shared" si="179"/>
        <v>0</v>
      </c>
    </row>
    <row r="2406" spans="1:14" ht="19.5" thickBot="1" x14ac:dyDescent="0.35">
      <c r="A2406" s="76" t="s">
        <v>84</v>
      </c>
      <c r="B2406" s="77" t="s">
        <v>85</v>
      </c>
      <c r="C2406" s="78">
        <v>4</v>
      </c>
      <c r="D2406" s="44"/>
      <c r="E2406" s="44"/>
      <c r="F2406" s="30">
        <f t="shared" si="176"/>
        <v>0</v>
      </c>
      <c r="G2406" s="11"/>
      <c r="H2406" s="11"/>
      <c r="I2406" s="11"/>
      <c r="J2406" s="12">
        <f t="shared" si="177"/>
        <v>0</v>
      </c>
      <c r="K2406" s="31">
        <f t="shared" si="178"/>
        <v>2670.53</v>
      </c>
      <c r="L2406" s="37">
        <f t="shared" si="175"/>
        <v>0</v>
      </c>
      <c r="M2406" s="37"/>
      <c r="N2406" s="37">
        <f t="shared" si="179"/>
        <v>0</v>
      </c>
    </row>
    <row r="2407" spans="1:14" ht="19.5" thickBot="1" x14ac:dyDescent="0.35">
      <c r="A2407" s="86" t="s">
        <v>86</v>
      </c>
      <c r="B2407" s="87" t="s">
        <v>87</v>
      </c>
      <c r="C2407" s="88">
        <v>48</v>
      </c>
      <c r="D2407" s="44"/>
      <c r="E2407" s="44"/>
      <c r="F2407" s="30">
        <f t="shared" si="176"/>
        <v>0</v>
      </c>
      <c r="G2407" s="11"/>
      <c r="H2407" s="11"/>
      <c r="I2407" s="11"/>
      <c r="J2407" s="12">
        <f t="shared" si="177"/>
        <v>0</v>
      </c>
      <c r="K2407" s="31">
        <f t="shared" si="178"/>
        <v>46.8</v>
      </c>
      <c r="L2407" s="37">
        <f t="shared" si="175"/>
        <v>0</v>
      </c>
      <c r="M2407" s="37"/>
      <c r="N2407" s="37">
        <f t="shared" si="179"/>
        <v>0</v>
      </c>
    </row>
    <row r="2408" spans="1:14" ht="19.5" thickBot="1" x14ac:dyDescent="0.35">
      <c r="A2408" s="86" t="s">
        <v>88</v>
      </c>
      <c r="B2408" s="87" t="s">
        <v>87</v>
      </c>
      <c r="C2408" s="88">
        <v>48</v>
      </c>
      <c r="D2408" s="44"/>
      <c r="E2408" s="44"/>
      <c r="F2408" s="30">
        <f t="shared" si="176"/>
        <v>0</v>
      </c>
      <c r="G2408" s="11"/>
      <c r="H2408" s="11"/>
      <c r="I2408" s="11"/>
      <c r="J2408" s="12">
        <f t="shared" si="177"/>
        <v>0</v>
      </c>
      <c r="K2408" s="31">
        <f t="shared" si="178"/>
        <v>46.8</v>
      </c>
      <c r="L2408" s="37">
        <f t="shared" si="175"/>
        <v>0</v>
      </c>
      <c r="M2408" s="37"/>
      <c r="N2408" s="37">
        <f t="shared" si="179"/>
        <v>0</v>
      </c>
    </row>
    <row r="2409" spans="1:14" x14ac:dyDescent="0.3">
      <c r="A2409" s="96" t="s">
        <v>89</v>
      </c>
      <c r="B2409" s="97">
        <v>25</v>
      </c>
      <c r="C2409" s="97">
        <v>25</v>
      </c>
      <c r="D2409" s="44"/>
      <c r="E2409" s="44"/>
      <c r="F2409" s="30">
        <f t="shared" si="176"/>
        <v>0</v>
      </c>
      <c r="G2409" s="11"/>
      <c r="H2409" s="11"/>
      <c r="I2409" s="11"/>
      <c r="J2409" s="12">
        <f t="shared" si="177"/>
        <v>0</v>
      </c>
      <c r="K2409" s="31">
        <f t="shared" si="178"/>
        <v>111.25</v>
      </c>
      <c r="L2409" s="37">
        <f t="shared" si="175"/>
        <v>0</v>
      </c>
      <c r="M2409" s="37"/>
      <c r="N2409" s="37">
        <f t="shared" si="179"/>
        <v>0</v>
      </c>
    </row>
    <row r="2410" spans="1:14" x14ac:dyDescent="0.3">
      <c r="A2410" s="105" t="s">
        <v>90</v>
      </c>
      <c r="B2410" s="106">
        <v>10</v>
      </c>
      <c r="C2410" s="106">
        <v>10</v>
      </c>
      <c r="D2410" s="44"/>
      <c r="E2410" s="44"/>
      <c r="F2410" s="30">
        <f t="shared" si="176"/>
        <v>0</v>
      </c>
      <c r="G2410" s="11"/>
      <c r="H2410" s="11"/>
      <c r="I2410" s="11"/>
      <c r="J2410" s="12">
        <f t="shared" si="177"/>
        <v>0</v>
      </c>
      <c r="K2410" s="31">
        <f t="shared" si="178"/>
        <v>1760</v>
      </c>
      <c r="L2410" s="37">
        <f t="shared" si="175"/>
        <v>0</v>
      </c>
      <c r="M2410" s="37"/>
      <c r="N2410" s="37">
        <f t="shared" si="179"/>
        <v>0</v>
      </c>
    </row>
    <row r="2411" spans="1:14" x14ac:dyDescent="0.3">
      <c r="A2411" s="105" t="s">
        <v>91</v>
      </c>
      <c r="B2411" s="106">
        <v>8</v>
      </c>
      <c r="C2411" s="106">
        <v>8</v>
      </c>
      <c r="D2411" s="44"/>
      <c r="E2411" s="44"/>
      <c r="F2411" s="30">
        <f t="shared" si="176"/>
        <v>0</v>
      </c>
      <c r="G2411" s="11"/>
      <c r="H2411" s="11"/>
      <c r="I2411" s="11"/>
      <c r="J2411" s="12">
        <f t="shared" si="177"/>
        <v>0</v>
      </c>
      <c r="K2411" s="31">
        <f t="shared" si="178"/>
        <v>2365</v>
      </c>
      <c r="L2411" s="37">
        <f t="shared" si="175"/>
        <v>0</v>
      </c>
      <c r="M2411" s="37"/>
      <c r="N2411" s="37">
        <f t="shared" si="179"/>
        <v>0</v>
      </c>
    </row>
    <row r="2412" spans="1:14" x14ac:dyDescent="0.3">
      <c r="A2412" s="105" t="s">
        <v>92</v>
      </c>
      <c r="B2412" s="106">
        <v>8</v>
      </c>
      <c r="C2412" s="106">
        <v>8</v>
      </c>
      <c r="D2412" s="44"/>
      <c r="E2412" s="44"/>
      <c r="F2412" s="30">
        <f t="shared" si="176"/>
        <v>0</v>
      </c>
      <c r="G2412" s="11"/>
      <c r="H2412" s="11"/>
      <c r="I2412" s="11"/>
      <c r="J2412" s="12">
        <f t="shared" si="177"/>
        <v>0</v>
      </c>
      <c r="K2412" s="31">
        <f t="shared" si="178"/>
        <v>2065</v>
      </c>
      <c r="L2412" s="37">
        <f t="shared" si="175"/>
        <v>0</v>
      </c>
      <c r="M2412" s="37"/>
      <c r="N2412" s="37">
        <f t="shared" si="179"/>
        <v>0</v>
      </c>
    </row>
    <row r="2413" spans="1:14" x14ac:dyDescent="0.3">
      <c r="A2413" s="105" t="s">
        <v>93</v>
      </c>
      <c r="B2413" s="106">
        <v>15</v>
      </c>
      <c r="C2413" s="106">
        <v>15</v>
      </c>
      <c r="D2413" s="44"/>
      <c r="E2413" s="44"/>
      <c r="F2413" s="30">
        <f t="shared" si="176"/>
        <v>0</v>
      </c>
      <c r="G2413" s="11"/>
      <c r="H2413" s="11"/>
      <c r="I2413" s="11"/>
      <c r="J2413" s="12">
        <f t="shared" si="177"/>
        <v>0</v>
      </c>
      <c r="K2413" s="31">
        <f t="shared" si="178"/>
        <v>990</v>
      </c>
      <c r="L2413" s="37">
        <f t="shared" si="175"/>
        <v>0</v>
      </c>
      <c r="M2413" s="37"/>
      <c r="N2413" s="37">
        <f t="shared" si="179"/>
        <v>0</v>
      </c>
    </row>
    <row r="2414" spans="1:14" x14ac:dyDescent="0.3">
      <c r="A2414" s="105" t="s">
        <v>94</v>
      </c>
      <c r="B2414" s="106">
        <v>15</v>
      </c>
      <c r="C2414" s="106">
        <v>15</v>
      </c>
      <c r="D2414" s="44"/>
      <c r="E2414" s="44"/>
      <c r="F2414" s="30">
        <f t="shared" si="176"/>
        <v>0</v>
      </c>
      <c r="G2414" s="11"/>
      <c r="H2414" s="11"/>
      <c r="I2414" s="11"/>
      <c r="J2414" s="12">
        <f t="shared" si="177"/>
        <v>0</v>
      </c>
      <c r="K2414" s="31">
        <f t="shared" si="178"/>
        <v>1025</v>
      </c>
      <c r="L2414" s="37">
        <f t="shared" si="175"/>
        <v>0</v>
      </c>
      <c r="M2414" s="37"/>
      <c r="N2414" s="37">
        <f t="shared" si="179"/>
        <v>0</v>
      </c>
    </row>
    <row r="2415" spans="1:14" x14ac:dyDescent="0.3">
      <c r="A2415" s="105" t="s">
        <v>95</v>
      </c>
      <c r="B2415" s="106">
        <v>10</v>
      </c>
      <c r="C2415" s="106">
        <v>10</v>
      </c>
      <c r="D2415" s="44"/>
      <c r="E2415" s="44"/>
      <c r="F2415" s="30">
        <f t="shared" si="176"/>
        <v>0</v>
      </c>
      <c r="G2415" s="11"/>
      <c r="H2415" s="11"/>
      <c r="I2415" s="11"/>
      <c r="J2415" s="12">
        <f t="shared" si="177"/>
        <v>0</v>
      </c>
      <c r="K2415" s="31">
        <f t="shared" si="178"/>
        <v>1620</v>
      </c>
      <c r="L2415" s="37">
        <f t="shared" si="175"/>
        <v>0</v>
      </c>
      <c r="M2415" s="37"/>
      <c r="N2415" s="37">
        <f t="shared" si="179"/>
        <v>0</v>
      </c>
    </row>
    <row r="2416" spans="1:14" x14ac:dyDescent="0.3">
      <c r="A2416" s="105" t="s">
        <v>96</v>
      </c>
      <c r="B2416" s="106">
        <v>8</v>
      </c>
      <c r="C2416" s="106">
        <v>8</v>
      </c>
      <c r="D2416" s="44"/>
      <c r="E2416" s="44"/>
      <c r="F2416" s="30">
        <f t="shared" si="176"/>
        <v>0</v>
      </c>
      <c r="G2416" s="11"/>
      <c r="H2416" s="11"/>
      <c r="I2416" s="11"/>
      <c r="J2416" s="12">
        <f t="shared" si="177"/>
        <v>0</v>
      </c>
      <c r="K2416" s="31">
        <f t="shared" si="178"/>
        <v>2130</v>
      </c>
      <c r="L2416" s="37">
        <f t="shared" si="175"/>
        <v>0</v>
      </c>
      <c r="M2416" s="37"/>
      <c r="N2416" s="37">
        <f t="shared" si="179"/>
        <v>0</v>
      </c>
    </row>
    <row r="2417" spans="1:14" x14ac:dyDescent="0.3">
      <c r="A2417" s="105" t="s">
        <v>97</v>
      </c>
      <c r="B2417" s="106">
        <v>15</v>
      </c>
      <c r="C2417" s="106">
        <v>15</v>
      </c>
      <c r="D2417" s="44"/>
      <c r="E2417" s="44"/>
      <c r="F2417" s="30">
        <f t="shared" si="176"/>
        <v>0</v>
      </c>
      <c r="G2417" s="11"/>
      <c r="H2417" s="11"/>
      <c r="I2417" s="11"/>
      <c r="J2417" s="12">
        <f t="shared" si="177"/>
        <v>0</v>
      </c>
      <c r="K2417" s="31">
        <f t="shared" si="178"/>
        <v>880</v>
      </c>
      <c r="L2417" s="37">
        <f t="shared" si="175"/>
        <v>0</v>
      </c>
      <c r="M2417" s="37"/>
      <c r="N2417" s="37">
        <f t="shared" si="179"/>
        <v>0</v>
      </c>
    </row>
    <row r="2418" spans="1:14" x14ac:dyDescent="0.3">
      <c r="A2418" s="105" t="s">
        <v>98</v>
      </c>
      <c r="B2418" s="106">
        <v>15</v>
      </c>
      <c r="C2418" s="106">
        <v>15</v>
      </c>
      <c r="D2418" s="44"/>
      <c r="E2418" s="44"/>
      <c r="F2418" s="30">
        <f t="shared" si="176"/>
        <v>0</v>
      </c>
      <c r="G2418" s="11"/>
      <c r="H2418" s="11"/>
      <c r="I2418" s="11"/>
      <c r="J2418" s="12">
        <f t="shared" si="177"/>
        <v>0</v>
      </c>
      <c r="K2418" s="31">
        <f t="shared" si="178"/>
        <v>915</v>
      </c>
      <c r="L2418" s="37">
        <f t="shared" si="175"/>
        <v>0</v>
      </c>
      <c r="M2418" s="37"/>
      <c r="N2418" s="37">
        <f t="shared" si="179"/>
        <v>0</v>
      </c>
    </row>
    <row r="2419" spans="1:14" x14ac:dyDescent="0.3">
      <c r="A2419" s="105" t="s">
        <v>99</v>
      </c>
      <c r="B2419" s="106">
        <v>3</v>
      </c>
      <c r="C2419" s="106">
        <v>3</v>
      </c>
      <c r="D2419" s="44"/>
      <c r="E2419" s="44"/>
      <c r="F2419" s="30">
        <f t="shared" si="176"/>
        <v>0</v>
      </c>
      <c r="G2419" s="11"/>
      <c r="H2419" s="11"/>
      <c r="I2419" s="11"/>
      <c r="J2419" s="12">
        <f t="shared" si="177"/>
        <v>0</v>
      </c>
      <c r="K2419" s="31">
        <f t="shared" si="178"/>
        <v>1970</v>
      </c>
      <c r="L2419" s="37">
        <f t="shared" si="175"/>
        <v>0</v>
      </c>
      <c r="M2419" s="37"/>
      <c r="N2419" s="37">
        <f t="shared" si="179"/>
        <v>0</v>
      </c>
    </row>
    <row r="2420" spans="1:14" x14ac:dyDescent="0.3">
      <c r="A2420" s="105" t="s">
        <v>100</v>
      </c>
      <c r="B2420" s="106">
        <v>3</v>
      </c>
      <c r="C2420" s="106">
        <v>3</v>
      </c>
      <c r="D2420" s="44"/>
      <c r="E2420" s="44"/>
      <c r="F2420" s="30">
        <f t="shared" si="176"/>
        <v>0</v>
      </c>
      <c r="G2420" s="11"/>
      <c r="H2420" s="11"/>
      <c r="I2420" s="11"/>
      <c r="J2420" s="12">
        <f t="shared" si="177"/>
        <v>0</v>
      </c>
      <c r="K2420" s="31">
        <f t="shared" si="178"/>
        <v>2035</v>
      </c>
      <c r="L2420" s="37">
        <f t="shared" si="175"/>
        <v>0</v>
      </c>
      <c r="M2420" s="37"/>
      <c r="N2420" s="37">
        <f t="shared" si="179"/>
        <v>0</v>
      </c>
    </row>
    <row r="2421" spans="1:14" x14ac:dyDescent="0.3">
      <c r="A2421" s="105" t="s">
        <v>101</v>
      </c>
      <c r="B2421" s="106">
        <v>8</v>
      </c>
      <c r="C2421" s="106">
        <v>8</v>
      </c>
      <c r="D2421" s="44"/>
      <c r="E2421" s="44"/>
      <c r="F2421" s="30">
        <f t="shared" si="176"/>
        <v>0</v>
      </c>
      <c r="G2421" s="11"/>
      <c r="H2421" s="11"/>
      <c r="I2421" s="11"/>
      <c r="J2421" s="12">
        <f t="shared" si="177"/>
        <v>0</v>
      </c>
      <c r="K2421" s="31">
        <f t="shared" si="178"/>
        <v>2120</v>
      </c>
      <c r="L2421" s="37">
        <f t="shared" si="175"/>
        <v>0</v>
      </c>
      <c r="M2421" s="37"/>
      <c r="N2421" s="37">
        <f t="shared" si="179"/>
        <v>0</v>
      </c>
    </row>
    <row r="2422" spans="1:14" x14ac:dyDescent="0.3">
      <c r="A2422" s="105" t="s">
        <v>102</v>
      </c>
      <c r="B2422" s="106">
        <v>10</v>
      </c>
      <c r="C2422" s="106">
        <v>10</v>
      </c>
      <c r="D2422" s="44"/>
      <c r="E2422" s="44"/>
      <c r="F2422" s="30">
        <f t="shared" si="176"/>
        <v>0</v>
      </c>
      <c r="G2422" s="11"/>
      <c r="H2422" s="11"/>
      <c r="I2422" s="11"/>
      <c r="J2422" s="12">
        <f t="shared" si="177"/>
        <v>0</v>
      </c>
      <c r="K2422" s="31">
        <f t="shared" si="178"/>
        <v>1980</v>
      </c>
      <c r="L2422" s="37">
        <f t="shared" si="175"/>
        <v>0</v>
      </c>
      <c r="M2422" s="37"/>
      <c r="N2422" s="37">
        <f t="shared" si="179"/>
        <v>0</v>
      </c>
    </row>
    <row r="2423" spans="1:14" x14ac:dyDescent="0.3">
      <c r="A2423" s="105" t="s">
        <v>103</v>
      </c>
      <c r="B2423" s="106">
        <v>12</v>
      </c>
      <c r="C2423" s="106">
        <v>12</v>
      </c>
      <c r="D2423" s="44"/>
      <c r="E2423" s="44"/>
      <c r="F2423" s="30">
        <f t="shared" si="176"/>
        <v>0</v>
      </c>
      <c r="G2423" s="11"/>
      <c r="H2423" s="11"/>
      <c r="I2423" s="11"/>
      <c r="J2423" s="12">
        <f t="shared" si="177"/>
        <v>0</v>
      </c>
      <c r="K2423" s="31">
        <f t="shared" si="178"/>
        <v>875</v>
      </c>
      <c r="L2423" s="37">
        <f t="shared" si="175"/>
        <v>0</v>
      </c>
      <c r="M2423" s="37"/>
      <c r="N2423" s="37">
        <f t="shared" si="179"/>
        <v>0</v>
      </c>
    </row>
    <row r="2424" spans="1:14" ht="19.5" thickBot="1" x14ac:dyDescent="0.35">
      <c r="A2424" s="105" t="s">
        <v>104</v>
      </c>
      <c r="B2424" s="106">
        <v>3</v>
      </c>
      <c r="C2424" s="106">
        <v>3</v>
      </c>
      <c r="D2424" s="44"/>
      <c r="E2424" s="44"/>
      <c r="F2424" s="30">
        <f t="shared" si="176"/>
        <v>0</v>
      </c>
      <c r="G2424" s="11"/>
      <c r="H2424" s="11"/>
      <c r="I2424" s="11"/>
      <c r="J2424" s="12">
        <f t="shared" si="177"/>
        <v>0</v>
      </c>
      <c r="K2424" s="31">
        <f t="shared" si="178"/>
        <v>2145</v>
      </c>
      <c r="L2424" s="37">
        <f t="shared" si="175"/>
        <v>0</v>
      </c>
      <c r="M2424" s="37"/>
      <c r="N2424" s="37">
        <f t="shared" si="179"/>
        <v>0</v>
      </c>
    </row>
    <row r="2425" spans="1:14" ht="19.5" thickBot="1" x14ac:dyDescent="0.35">
      <c r="A2425" s="56" t="s">
        <v>105</v>
      </c>
      <c r="B2425" s="57" t="s">
        <v>74</v>
      </c>
      <c r="C2425" s="58">
        <v>150</v>
      </c>
      <c r="D2425" s="44"/>
      <c r="E2425" s="44"/>
      <c r="F2425" s="30">
        <f t="shared" si="176"/>
        <v>0</v>
      </c>
      <c r="G2425" s="11"/>
      <c r="H2425" s="11"/>
      <c r="I2425" s="11"/>
      <c r="J2425" s="12">
        <f t="shared" si="177"/>
        <v>0</v>
      </c>
      <c r="K2425" s="31">
        <f t="shared" si="178"/>
        <v>21.06</v>
      </c>
      <c r="L2425" s="37">
        <f t="shared" si="175"/>
        <v>0</v>
      </c>
      <c r="M2425" s="37"/>
      <c r="N2425" s="37">
        <f t="shared" si="179"/>
        <v>0</v>
      </c>
    </row>
    <row r="2426" spans="1:14" x14ac:dyDescent="0.3">
      <c r="A2426" s="107"/>
      <c r="B2426" s="108"/>
      <c r="C2426" s="108"/>
      <c r="D2426" s="11"/>
      <c r="E2426" s="11"/>
      <c r="F2426" s="30" t="e">
        <f t="shared" si="176"/>
        <v>#DIV/0!</v>
      </c>
      <c r="G2426" s="11"/>
      <c r="H2426" s="11"/>
      <c r="I2426" s="11"/>
      <c r="J2426" s="12">
        <f t="shared" si="177"/>
        <v>0</v>
      </c>
      <c r="K2426" s="31">
        <f t="shared" si="178"/>
        <v>116.5</v>
      </c>
      <c r="L2426" s="37">
        <f t="shared" si="175"/>
        <v>0</v>
      </c>
      <c r="M2426" s="37"/>
      <c r="N2426" s="37">
        <f t="shared" si="179"/>
        <v>0</v>
      </c>
    </row>
    <row r="2427" spans="1:14" x14ac:dyDescent="0.3">
      <c r="A2427" s="107"/>
      <c r="B2427" s="108"/>
      <c r="C2427" s="108"/>
      <c r="D2427" s="11"/>
      <c r="E2427" s="11"/>
      <c r="F2427" s="30" t="e">
        <f t="shared" si="176"/>
        <v>#DIV/0!</v>
      </c>
      <c r="G2427" s="11"/>
      <c r="H2427" s="11"/>
      <c r="I2427" s="11"/>
      <c r="J2427" s="12">
        <f t="shared" si="177"/>
        <v>0</v>
      </c>
      <c r="K2427" s="31">
        <f t="shared" si="178"/>
        <v>0</v>
      </c>
      <c r="L2427" s="37">
        <f t="shared" si="175"/>
        <v>0</v>
      </c>
      <c r="M2427" s="37"/>
      <c r="N2427" s="37">
        <f t="shared" si="179"/>
        <v>0</v>
      </c>
    </row>
    <row r="2428" spans="1:14" x14ac:dyDescent="0.3">
      <c r="A2428" s="107"/>
      <c r="B2428" s="108"/>
      <c r="C2428" s="108"/>
      <c r="D2428" s="11"/>
      <c r="E2428" s="11"/>
      <c r="F2428" s="30" t="e">
        <f t="shared" si="176"/>
        <v>#DIV/0!</v>
      </c>
      <c r="G2428" s="11"/>
      <c r="H2428" s="11"/>
      <c r="I2428" s="11"/>
      <c r="J2428" s="12">
        <f t="shared" si="177"/>
        <v>0</v>
      </c>
      <c r="K2428" s="31">
        <f t="shared" si="178"/>
        <v>23</v>
      </c>
      <c r="L2428" s="37">
        <f t="shared" si="175"/>
        <v>0</v>
      </c>
      <c r="M2428" s="37"/>
      <c r="N2428" s="37">
        <f t="shared" si="179"/>
        <v>0</v>
      </c>
    </row>
    <row r="2429" spans="1:14" x14ac:dyDescent="0.3">
      <c r="A2429" s="107"/>
      <c r="B2429" s="108"/>
      <c r="C2429" s="108"/>
      <c r="D2429" s="11"/>
      <c r="E2429" s="11"/>
      <c r="F2429" s="30" t="e">
        <f t="shared" si="176"/>
        <v>#DIV/0!</v>
      </c>
      <c r="G2429" s="11"/>
      <c r="H2429" s="11"/>
      <c r="I2429" s="11"/>
      <c r="J2429" s="12">
        <f t="shared" si="177"/>
        <v>0</v>
      </c>
      <c r="K2429" s="31">
        <f t="shared" si="178"/>
        <v>0</v>
      </c>
      <c r="L2429" s="37">
        <f t="shared" si="175"/>
        <v>0</v>
      </c>
      <c r="M2429" s="37"/>
      <c r="N2429" s="37">
        <f t="shared" si="179"/>
        <v>0</v>
      </c>
    </row>
    <row r="2430" spans="1:14" x14ac:dyDescent="0.3">
      <c r="A2430" s="11"/>
      <c r="B2430" s="10"/>
      <c r="C2430" s="10"/>
      <c r="D2430" s="11"/>
      <c r="E2430" s="11"/>
      <c r="F2430" s="30" t="e">
        <f t="shared" si="176"/>
        <v>#DIV/0!</v>
      </c>
      <c r="G2430" s="11"/>
      <c r="H2430" s="11"/>
      <c r="I2430" s="11"/>
      <c r="J2430" s="12">
        <f t="shared" si="177"/>
        <v>0</v>
      </c>
      <c r="K2430" s="31">
        <f t="shared" si="178"/>
        <v>0</v>
      </c>
      <c r="L2430" s="37">
        <f t="shared" si="175"/>
        <v>0</v>
      </c>
      <c r="M2430" s="37"/>
      <c r="N2430" s="37">
        <f t="shared" si="179"/>
        <v>0</v>
      </c>
    </row>
    <row r="2431" spans="1:14" x14ac:dyDescent="0.3">
      <c r="A2431" s="11"/>
      <c r="B2431" s="10"/>
      <c r="C2431" s="10"/>
      <c r="D2431" s="11"/>
      <c r="E2431" s="11"/>
      <c r="F2431" s="30" t="e">
        <f t="shared" si="176"/>
        <v>#DIV/0!</v>
      </c>
      <c r="G2431" s="11"/>
      <c r="H2431" s="11"/>
      <c r="I2431" s="11"/>
      <c r="J2431" s="12">
        <f t="shared" si="177"/>
        <v>0</v>
      </c>
      <c r="K2431" s="31">
        <f t="shared" si="178"/>
        <v>0</v>
      </c>
      <c r="L2431" s="37">
        <f t="shared" si="175"/>
        <v>0</v>
      </c>
      <c r="M2431" s="37"/>
      <c r="N2431" s="37">
        <f t="shared" si="179"/>
        <v>0</v>
      </c>
    </row>
    <row r="2432" spans="1:14" x14ac:dyDescent="0.3">
      <c r="A2432" s="11"/>
      <c r="B2432" s="10"/>
      <c r="C2432" s="10"/>
      <c r="D2432" s="11"/>
      <c r="E2432" s="11"/>
      <c r="F2432" s="30" t="e">
        <f t="shared" si="176"/>
        <v>#DIV/0!</v>
      </c>
      <c r="G2432" s="11"/>
      <c r="H2432" s="11"/>
      <c r="I2432" s="11"/>
      <c r="J2432" s="12">
        <f t="shared" si="177"/>
        <v>0</v>
      </c>
      <c r="K2432" s="31">
        <f t="shared" si="178"/>
        <v>0</v>
      </c>
      <c r="L2432" s="37">
        <f t="shared" si="175"/>
        <v>0</v>
      </c>
      <c r="M2432" s="37"/>
      <c r="N2432" s="37">
        <f t="shared" si="179"/>
        <v>0</v>
      </c>
    </row>
    <row r="2433" spans="1:14" x14ac:dyDescent="0.3">
      <c r="A2433" s="11" t="s">
        <v>33</v>
      </c>
      <c r="B2433" s="11"/>
      <c r="C2433" s="13"/>
      <c r="D2433" s="111">
        <f t="shared" ref="D2433:J2433" si="180">SUM(D2371:D2432)</f>
        <v>0</v>
      </c>
      <c r="E2433" s="111">
        <f t="shared" si="180"/>
        <v>0</v>
      </c>
      <c r="F2433" s="111" t="e">
        <f t="shared" si="180"/>
        <v>#DIV/0!</v>
      </c>
      <c r="G2433" s="111">
        <f t="shared" si="180"/>
        <v>0</v>
      </c>
      <c r="H2433" s="111">
        <f t="shared" si="180"/>
        <v>0</v>
      </c>
      <c r="I2433" s="111">
        <f t="shared" si="180"/>
        <v>0</v>
      </c>
      <c r="J2433" s="12">
        <f t="shared" si="180"/>
        <v>0</v>
      </c>
      <c r="K2433" s="111"/>
      <c r="L2433" s="111">
        <f>SUM(L2371:L2432)</f>
        <v>0</v>
      </c>
      <c r="M2433" s="111">
        <f>SUM(M2371:M2432)</f>
        <v>0</v>
      </c>
      <c r="N2433" s="111">
        <f>SUM(N2371:N2432)</f>
        <v>0</v>
      </c>
    </row>
    <row r="2434" spans="1:14" x14ac:dyDescent="0.3">
      <c r="A2434" s="113"/>
      <c r="B2434" s="114"/>
      <c r="C2434" s="115"/>
      <c r="D2434" s="116"/>
      <c r="E2434" s="116"/>
      <c r="F2434" s="7" t="s">
        <v>106</v>
      </c>
      <c r="G2434" s="7" t="s">
        <v>123</v>
      </c>
      <c r="H2434" s="7" t="s">
        <v>124</v>
      </c>
      <c r="I2434" s="7" t="s">
        <v>125</v>
      </c>
      <c r="J2434" s="7" t="s">
        <v>126</v>
      </c>
      <c r="K2434" s="117"/>
      <c r="L2434" s="117"/>
      <c r="M2434" s="7" t="s">
        <v>107</v>
      </c>
      <c r="N2434" s="118"/>
    </row>
    <row r="2435" spans="1:14" ht="31.5" x14ac:dyDescent="0.5">
      <c r="A2435" s="113"/>
      <c r="B2435" s="114"/>
      <c r="C2435" s="115"/>
      <c r="D2435" s="116"/>
      <c r="E2435" s="116"/>
      <c r="F2435" s="121"/>
      <c r="G2435" s="121"/>
      <c r="H2435" s="121"/>
      <c r="I2435" s="121"/>
      <c r="J2435" s="121"/>
      <c r="K2435" s="122"/>
      <c r="L2435" s="121">
        <f>+F2435-G2435-H2435-I2435-J2435</f>
        <v>0</v>
      </c>
      <c r="M2435" s="123"/>
      <c r="N2435" s="124"/>
    </row>
    <row r="2436" spans="1:14" x14ac:dyDescent="0.3">
      <c r="A2436" s="177" t="s">
        <v>109</v>
      </c>
      <c r="B2436" s="178"/>
      <c r="C2436" s="178"/>
      <c r="D2436" s="178"/>
      <c r="E2436" s="178"/>
      <c r="F2436" s="178"/>
      <c r="G2436" s="178"/>
      <c r="H2436" s="178"/>
      <c r="I2436" s="178"/>
      <c r="J2436" s="179"/>
      <c r="K2436" s="125"/>
      <c r="L2436" s="12"/>
      <c r="M2436" s="126"/>
      <c r="N2436" s="127"/>
    </row>
    <row r="2437" spans="1:14" x14ac:dyDescent="0.3">
      <c r="A2437" s="180" t="s">
        <v>110</v>
      </c>
      <c r="B2437" s="181"/>
      <c r="C2437" s="181"/>
      <c r="D2437" s="181"/>
      <c r="E2437" s="181"/>
      <c r="F2437" s="181"/>
      <c r="G2437" s="181"/>
      <c r="H2437" s="181"/>
      <c r="I2437" s="181"/>
      <c r="J2437" s="182"/>
      <c r="K2437" s="129"/>
      <c r="L2437" s="12"/>
      <c r="M2437" s="126"/>
      <c r="N2437" s="127"/>
    </row>
    <row r="2438" spans="1:14" x14ac:dyDescent="0.3">
      <c r="A2438" s="160" t="s">
        <v>111</v>
      </c>
      <c r="B2438" s="161"/>
      <c r="C2438" s="161"/>
      <c r="D2438" s="161"/>
      <c r="E2438" s="161"/>
      <c r="F2438" s="161"/>
      <c r="G2438" s="161"/>
      <c r="H2438" s="161"/>
      <c r="I2438" s="161"/>
      <c r="J2438" s="162"/>
      <c r="K2438" s="130"/>
      <c r="L2438" s="12"/>
      <c r="M2438" s="131" t="e">
        <f>+L2438/L2433%</f>
        <v>#DIV/0!</v>
      </c>
      <c r="N2438" s="127"/>
    </row>
    <row r="2439" spans="1:14" x14ac:dyDescent="0.3">
      <c r="A2439" s="163" t="s">
        <v>112</v>
      </c>
      <c r="B2439" s="164"/>
      <c r="C2439" s="164"/>
      <c r="D2439" s="164"/>
      <c r="E2439" s="164"/>
      <c r="F2439" s="164"/>
      <c r="G2439" s="164"/>
      <c r="H2439" s="164"/>
      <c r="I2439" s="164"/>
      <c r="J2439" s="165"/>
      <c r="K2439" s="132"/>
      <c r="L2439" s="12">
        <f>+E2455</f>
        <v>0</v>
      </c>
      <c r="M2439" s="126"/>
      <c r="N2439" s="127"/>
    </row>
    <row r="2440" spans="1:14" x14ac:dyDescent="0.3">
      <c r="A2440" s="166" t="s">
        <v>113</v>
      </c>
      <c r="B2440" s="167"/>
      <c r="C2440" s="167"/>
      <c r="D2440" s="167"/>
      <c r="E2440" s="167"/>
      <c r="F2440" s="167"/>
      <c r="G2440" s="167"/>
      <c r="H2440" s="167"/>
      <c r="I2440" s="167"/>
      <c r="J2440" s="168"/>
      <c r="K2440" s="134"/>
      <c r="L2440" s="12">
        <f>+M2455</f>
        <v>0</v>
      </c>
      <c r="M2440" s="126"/>
      <c r="N2440" s="127"/>
    </row>
    <row r="2441" spans="1:14" x14ac:dyDescent="0.3">
      <c r="A2441" s="169"/>
      <c r="B2441" s="170"/>
      <c r="C2441" s="170"/>
      <c r="D2441" s="170"/>
      <c r="E2441" s="170"/>
      <c r="F2441" s="170"/>
      <c r="G2441" s="170"/>
      <c r="H2441" s="170"/>
      <c r="I2441" s="170"/>
      <c r="J2441" s="171"/>
      <c r="K2441" s="128"/>
      <c r="L2441" s="126"/>
      <c r="M2441" s="126"/>
      <c r="N2441" s="127"/>
    </row>
    <row r="2442" spans="1:14" x14ac:dyDescent="0.3">
      <c r="A2442" s="169"/>
      <c r="B2442" s="170"/>
      <c r="C2442" s="170"/>
      <c r="D2442" s="170"/>
      <c r="E2442" s="170"/>
      <c r="F2442" s="170"/>
      <c r="G2442" s="170"/>
      <c r="H2442" s="170"/>
      <c r="I2442" s="170"/>
      <c r="J2442" s="171"/>
      <c r="K2442" s="128"/>
      <c r="L2442" s="126"/>
      <c r="M2442" s="126"/>
      <c r="N2442" s="127"/>
    </row>
    <row r="2443" spans="1:14" x14ac:dyDescent="0.3">
      <c r="A2443" s="169" t="s">
        <v>114</v>
      </c>
      <c r="B2443" s="170"/>
      <c r="C2443" s="170"/>
      <c r="D2443" s="170"/>
      <c r="E2443" s="170"/>
      <c r="F2443" s="170"/>
      <c r="G2443" s="170"/>
      <c r="H2443" s="170"/>
      <c r="I2443" s="170"/>
      <c r="J2443" s="171"/>
      <c r="K2443" s="136"/>
      <c r="L2443" s="111">
        <f>+L2433-L2436-L2437-L2438-L2439+L2440-L2441-L2442</f>
        <v>0</v>
      </c>
      <c r="M2443" s="126"/>
      <c r="N2443" s="127"/>
    </row>
    <row r="2444" spans="1:14" ht="19.5" thickBot="1" x14ac:dyDescent="0.35">
      <c r="M2444" s="138">
        <f>+L2444-L2443</f>
        <v>0</v>
      </c>
    </row>
    <row r="2445" spans="1:14" ht="19.5" thickBot="1" x14ac:dyDescent="0.35">
      <c r="A2445" s="157" t="s">
        <v>115</v>
      </c>
      <c r="B2445" s="158"/>
      <c r="C2445" s="158"/>
      <c r="D2445" s="158"/>
      <c r="E2445" s="158"/>
      <c r="F2445" s="159"/>
      <c r="G2445" s="127"/>
      <c r="H2445" s="157" t="s">
        <v>116</v>
      </c>
      <c r="I2445" s="158"/>
      <c r="J2445" s="159"/>
      <c r="K2445" s="157" t="s">
        <v>117</v>
      </c>
      <c r="L2445" s="158"/>
      <c r="M2445" s="159"/>
      <c r="N2445" s="139"/>
    </row>
    <row r="2446" spans="1:14" ht="19.5" thickBot="1" x14ac:dyDescent="0.35">
      <c r="A2446" s="140" t="s">
        <v>118</v>
      </c>
      <c r="B2446" s="157" t="s">
        <v>119</v>
      </c>
      <c r="C2446" s="159"/>
      <c r="D2446" s="140" t="s">
        <v>120</v>
      </c>
      <c r="E2446" s="157" t="s">
        <v>22</v>
      </c>
      <c r="F2446" s="159"/>
      <c r="G2446" s="127"/>
      <c r="H2446" s="157" t="s">
        <v>119</v>
      </c>
      <c r="I2446" s="159"/>
      <c r="J2446" s="140" t="s">
        <v>22</v>
      </c>
      <c r="K2446" s="157" t="s">
        <v>119</v>
      </c>
      <c r="L2446" s="159"/>
      <c r="M2446" s="140" t="s">
        <v>22</v>
      </c>
      <c r="N2446" s="139"/>
    </row>
    <row r="2447" spans="1:14" ht="19.5" thickBot="1" x14ac:dyDescent="0.35">
      <c r="A2447" s="141"/>
      <c r="B2447" s="153"/>
      <c r="C2447" s="154"/>
      <c r="D2447" s="141"/>
      <c r="E2447" s="155"/>
      <c r="F2447" s="156"/>
      <c r="G2447" s="127"/>
      <c r="H2447" s="153"/>
      <c r="I2447" s="154"/>
      <c r="J2447" s="142"/>
      <c r="K2447" s="153"/>
      <c r="L2447" s="154"/>
      <c r="M2447" s="143"/>
      <c r="N2447" s="144"/>
    </row>
    <row r="2448" spans="1:14" ht="19.5" thickBot="1" x14ac:dyDescent="0.35">
      <c r="A2448" s="141"/>
      <c r="B2448" s="153"/>
      <c r="C2448" s="154"/>
      <c r="D2448" s="141"/>
      <c r="E2448" s="155"/>
      <c r="F2448" s="156"/>
      <c r="G2448" s="127"/>
      <c r="H2448" s="153"/>
      <c r="I2448" s="154"/>
      <c r="J2448" s="142"/>
      <c r="K2448" s="153"/>
      <c r="L2448" s="154"/>
      <c r="M2448" s="143"/>
      <c r="N2448" s="144"/>
    </row>
    <row r="2449" spans="1:14" ht="19.5" thickBot="1" x14ac:dyDescent="0.35">
      <c r="A2449" s="141"/>
      <c r="B2449" s="153"/>
      <c r="C2449" s="154"/>
      <c r="D2449" s="141"/>
      <c r="E2449" s="155"/>
      <c r="F2449" s="156"/>
      <c r="G2449" s="127"/>
      <c r="H2449" s="153"/>
      <c r="I2449" s="154"/>
      <c r="J2449" s="142"/>
      <c r="K2449" s="153"/>
      <c r="L2449" s="154"/>
      <c r="M2449" s="143"/>
      <c r="N2449" s="144"/>
    </row>
    <row r="2450" spans="1:14" ht="19.5" thickBot="1" x14ac:dyDescent="0.35">
      <c r="A2450" s="141"/>
      <c r="B2450" s="153"/>
      <c r="C2450" s="154"/>
      <c r="D2450" s="141"/>
      <c r="E2450" s="155"/>
      <c r="F2450" s="156"/>
      <c r="G2450" s="127"/>
      <c r="H2450" s="153"/>
      <c r="I2450" s="154"/>
      <c r="J2450" s="142"/>
      <c r="K2450" s="153"/>
      <c r="L2450" s="154"/>
      <c r="M2450" s="143"/>
      <c r="N2450" s="144"/>
    </row>
    <row r="2451" spans="1:14" ht="19.5" thickBot="1" x14ac:dyDescent="0.35">
      <c r="A2451" s="141"/>
      <c r="B2451" s="153"/>
      <c r="C2451" s="154"/>
      <c r="D2451" s="141"/>
      <c r="E2451" s="155"/>
      <c r="F2451" s="156"/>
      <c r="G2451" s="127"/>
      <c r="H2451" s="153"/>
      <c r="I2451" s="154"/>
      <c r="J2451" s="142"/>
      <c r="K2451" s="153"/>
      <c r="L2451" s="154"/>
      <c r="M2451" s="143"/>
      <c r="N2451" s="144"/>
    </row>
    <row r="2452" spans="1:14" ht="19.5" thickBot="1" x14ac:dyDescent="0.35">
      <c r="A2452" s="141"/>
      <c r="B2452" s="153"/>
      <c r="C2452" s="154"/>
      <c r="D2452" s="141"/>
      <c r="E2452" s="155"/>
      <c r="F2452" s="156"/>
      <c r="G2452" s="127"/>
      <c r="H2452" s="153"/>
      <c r="I2452" s="154"/>
      <c r="J2452" s="142"/>
      <c r="K2452" s="153"/>
      <c r="L2452" s="154"/>
      <c r="M2452" s="143"/>
      <c r="N2452" s="144"/>
    </row>
    <row r="2453" spans="1:14" ht="19.5" thickBot="1" x14ac:dyDescent="0.35">
      <c r="A2453" s="141"/>
      <c r="B2453" s="153"/>
      <c r="C2453" s="154"/>
      <c r="D2453" s="141"/>
      <c r="E2453" s="155"/>
      <c r="F2453" s="156"/>
      <c r="G2453" s="127"/>
      <c r="H2453" s="153"/>
      <c r="I2453" s="154"/>
      <c r="J2453" s="142"/>
      <c r="K2453" s="153"/>
      <c r="L2453" s="154"/>
      <c r="M2453" s="143"/>
      <c r="N2453" s="144"/>
    </row>
    <row r="2454" spans="1:14" ht="19.5" thickBot="1" x14ac:dyDescent="0.35">
      <c r="A2454" s="141"/>
      <c r="B2454" s="153"/>
      <c r="C2454" s="154"/>
      <c r="D2454" s="141"/>
      <c r="E2454" s="155"/>
      <c r="F2454" s="156"/>
      <c r="G2454" s="127"/>
      <c r="H2454" s="153"/>
      <c r="I2454" s="154"/>
      <c r="J2454" s="142"/>
      <c r="K2454" s="153"/>
      <c r="L2454" s="154"/>
      <c r="M2454" s="143"/>
      <c r="N2454" s="144"/>
    </row>
    <row r="2455" spans="1:14" ht="19.5" thickBot="1" x14ac:dyDescent="0.35">
      <c r="A2455" s="141" t="s">
        <v>121</v>
      </c>
      <c r="B2455" s="153"/>
      <c r="C2455" s="154"/>
      <c r="D2455" s="141"/>
      <c r="E2455" s="155">
        <f>SUM(E2447:F2454)</f>
        <v>0</v>
      </c>
      <c r="F2455" s="156"/>
      <c r="G2455" s="127"/>
      <c r="H2455" s="153" t="s">
        <v>121</v>
      </c>
      <c r="I2455" s="154"/>
      <c r="J2455" s="140">
        <f>SUM(J2447:J2454)</f>
        <v>0</v>
      </c>
      <c r="K2455" s="153" t="s">
        <v>121</v>
      </c>
      <c r="L2455" s="154"/>
      <c r="M2455" s="145">
        <f>SUM(M2447:M2454)</f>
        <v>0</v>
      </c>
      <c r="N2455" s="139"/>
    </row>
    <row r="2458" spans="1:14" x14ac:dyDescent="0.3">
      <c r="A2458" s="172" t="s">
        <v>0</v>
      </c>
      <c r="B2458" s="172"/>
      <c r="C2458" s="172"/>
      <c r="D2458" s="172"/>
      <c r="E2458" s="172"/>
      <c r="F2458" s="172"/>
      <c r="G2458" s="172"/>
      <c r="H2458" s="172"/>
      <c r="I2458" s="172"/>
      <c r="J2458" s="172"/>
      <c r="K2458" s="172"/>
      <c r="L2458" s="172"/>
      <c r="M2458" s="1"/>
      <c r="N2458" s="2"/>
    </row>
    <row r="2459" spans="1:14" x14ac:dyDescent="0.3">
      <c r="A2459" s="1" t="s">
        <v>1</v>
      </c>
      <c r="B2459" s="2"/>
      <c r="J2459" s="1" t="s">
        <v>3</v>
      </c>
      <c r="K2459" s="173">
        <f>+K2368</f>
        <v>0</v>
      </c>
      <c r="L2459" s="173"/>
      <c r="M2459" s="173"/>
      <c r="N2459" s="6"/>
    </row>
    <row r="2460" spans="1:14" x14ac:dyDescent="0.3">
      <c r="A2460" s="174"/>
      <c r="B2460" s="175"/>
      <c r="C2460" s="176"/>
      <c r="D2460" s="169" t="s">
        <v>6</v>
      </c>
      <c r="E2460" s="170"/>
      <c r="F2460" s="171"/>
      <c r="G2460" s="7" t="s">
        <v>7</v>
      </c>
      <c r="H2460" s="7" t="s">
        <v>7</v>
      </c>
      <c r="I2460" s="7" t="s">
        <v>8</v>
      </c>
      <c r="J2460" s="8" t="s">
        <v>9</v>
      </c>
      <c r="K2460" s="7" t="s">
        <v>10</v>
      </c>
      <c r="L2460" s="9"/>
      <c r="M2460" s="7" t="s">
        <v>11</v>
      </c>
      <c r="N2460" s="7" t="s">
        <v>12</v>
      </c>
    </row>
    <row r="2461" spans="1:14" x14ac:dyDescent="0.3">
      <c r="A2461" s="12" t="s">
        <v>16</v>
      </c>
      <c r="B2461" s="7" t="s">
        <v>17</v>
      </c>
      <c r="C2461" s="13" t="s">
        <v>18</v>
      </c>
      <c r="D2461" s="7">
        <v>1</v>
      </c>
      <c r="E2461" s="7">
        <v>2</v>
      </c>
      <c r="F2461" s="14" t="s">
        <v>19</v>
      </c>
      <c r="G2461" s="7" t="s">
        <v>20</v>
      </c>
      <c r="H2461" s="7" t="s">
        <v>20</v>
      </c>
      <c r="I2461" s="7"/>
      <c r="J2461" s="7" t="s">
        <v>20</v>
      </c>
      <c r="K2461" s="7" t="s">
        <v>21</v>
      </c>
      <c r="L2461" s="7" t="s">
        <v>22</v>
      </c>
      <c r="M2461" s="7" t="s">
        <v>23</v>
      </c>
      <c r="N2461" s="7" t="s">
        <v>22</v>
      </c>
    </row>
    <row r="2462" spans="1:14" x14ac:dyDescent="0.3">
      <c r="A2462" s="16" t="s">
        <v>35</v>
      </c>
      <c r="B2462" s="17" t="s">
        <v>36</v>
      </c>
      <c r="C2462" s="17">
        <v>72</v>
      </c>
      <c r="D2462" s="29"/>
      <c r="E2462" s="29"/>
      <c r="F2462" s="30">
        <f>+(E2462+D2462)/C2462</f>
        <v>0</v>
      </c>
      <c r="G2462" s="32"/>
      <c r="H2462" s="32"/>
      <c r="I2462" s="32"/>
      <c r="J2462" s="34">
        <f>+D2462+E2462-G2462-H2462-I2462</f>
        <v>0</v>
      </c>
      <c r="K2462" s="31">
        <f>+K2371</f>
        <v>381.13</v>
      </c>
      <c r="L2462" s="24">
        <f t="shared" ref="L2462:L2523" si="181">+J2462*K2462</f>
        <v>0</v>
      </c>
      <c r="M2462" s="24"/>
      <c r="N2462" s="24">
        <f>+K2462*I2462</f>
        <v>0</v>
      </c>
    </row>
    <row r="2463" spans="1:14" x14ac:dyDescent="0.3">
      <c r="A2463" s="16" t="s">
        <v>37</v>
      </c>
      <c r="B2463" s="17" t="s">
        <v>38</v>
      </c>
      <c r="C2463" s="17">
        <v>36</v>
      </c>
      <c r="D2463" s="29"/>
      <c r="E2463" s="29"/>
      <c r="F2463" s="30">
        <f t="shared" ref="F2463:F2523" si="182">+(E2463+D2463)/C2463</f>
        <v>0</v>
      </c>
      <c r="G2463" s="32"/>
      <c r="H2463" s="32"/>
      <c r="I2463" s="32"/>
      <c r="J2463" s="34">
        <f t="shared" ref="J2463:J2523" si="183">+D2463+E2463-G2463-H2463-I2463</f>
        <v>0</v>
      </c>
      <c r="K2463" s="31">
        <f t="shared" ref="K2463:K2523" si="184">+K2372</f>
        <v>741.2</v>
      </c>
      <c r="L2463" s="24">
        <f t="shared" si="181"/>
        <v>0</v>
      </c>
      <c r="M2463" s="24"/>
      <c r="N2463" s="24">
        <f t="shared" ref="N2463:N2523" si="185">+K2463*I2463</f>
        <v>0</v>
      </c>
    </row>
    <row r="2464" spans="1:14" x14ac:dyDescent="0.3">
      <c r="A2464" s="16" t="s">
        <v>39</v>
      </c>
      <c r="B2464" s="17" t="s">
        <v>40</v>
      </c>
      <c r="C2464" s="17">
        <v>18</v>
      </c>
      <c r="D2464" s="29"/>
      <c r="E2464" s="29"/>
      <c r="F2464" s="30">
        <f t="shared" si="182"/>
        <v>0</v>
      </c>
      <c r="G2464" s="32"/>
      <c r="H2464" s="32"/>
      <c r="I2464" s="32"/>
      <c r="J2464" s="12">
        <f t="shared" si="183"/>
        <v>0</v>
      </c>
      <c r="K2464" s="31">
        <f t="shared" si="184"/>
        <v>1263.5999999999999</v>
      </c>
      <c r="L2464" s="37">
        <f t="shared" si="181"/>
        <v>0</v>
      </c>
      <c r="M2464" s="37"/>
      <c r="N2464" s="37">
        <f t="shared" si="185"/>
        <v>0</v>
      </c>
    </row>
    <row r="2465" spans="1:14" x14ac:dyDescent="0.3">
      <c r="A2465" s="16" t="s">
        <v>41</v>
      </c>
      <c r="B2465" s="17" t="s">
        <v>42</v>
      </c>
      <c r="C2465" s="17">
        <v>10</v>
      </c>
      <c r="D2465" s="29"/>
      <c r="E2465" s="29"/>
      <c r="F2465" s="30">
        <f t="shared" si="182"/>
        <v>0</v>
      </c>
      <c r="G2465" s="32"/>
      <c r="H2465" s="32"/>
      <c r="I2465" s="32"/>
      <c r="J2465" s="34">
        <f t="shared" si="183"/>
        <v>0</v>
      </c>
      <c r="K2465" s="31">
        <f t="shared" si="184"/>
        <v>2059.1999999999998</v>
      </c>
      <c r="L2465" s="24">
        <f t="shared" si="181"/>
        <v>0</v>
      </c>
      <c r="M2465" s="24"/>
      <c r="N2465" s="24">
        <f t="shared" si="185"/>
        <v>0</v>
      </c>
    </row>
    <row r="2466" spans="1:14" x14ac:dyDescent="0.3">
      <c r="A2466" s="16" t="s">
        <v>43</v>
      </c>
      <c r="B2466" s="17" t="s">
        <v>36</v>
      </c>
      <c r="C2466" s="17">
        <v>72</v>
      </c>
      <c r="D2466" s="29"/>
      <c r="E2466" s="29"/>
      <c r="F2466" s="30">
        <f t="shared" si="182"/>
        <v>0</v>
      </c>
      <c r="G2466" s="32"/>
      <c r="H2466" s="32"/>
      <c r="I2466" s="32"/>
      <c r="J2466" s="34">
        <f t="shared" si="183"/>
        <v>0</v>
      </c>
      <c r="K2466" s="31">
        <f t="shared" si="184"/>
        <v>409.5</v>
      </c>
      <c r="L2466" s="24">
        <f t="shared" si="181"/>
        <v>0</v>
      </c>
      <c r="M2466" s="24"/>
      <c r="N2466" s="24">
        <f t="shared" si="185"/>
        <v>0</v>
      </c>
    </row>
    <row r="2467" spans="1:14" x14ac:dyDescent="0.3">
      <c r="A2467" s="16" t="s">
        <v>44</v>
      </c>
      <c r="B2467" s="17" t="s">
        <v>38</v>
      </c>
      <c r="C2467" s="17">
        <v>36</v>
      </c>
      <c r="D2467" s="29"/>
      <c r="E2467" s="29"/>
      <c r="F2467" s="30">
        <f t="shared" si="182"/>
        <v>0</v>
      </c>
      <c r="G2467" s="32"/>
      <c r="H2467" s="32"/>
      <c r="I2467" s="32"/>
      <c r="J2467" s="34">
        <f t="shared" si="183"/>
        <v>0</v>
      </c>
      <c r="K2467" s="31">
        <f t="shared" si="184"/>
        <v>803.79</v>
      </c>
      <c r="L2467" s="24">
        <f t="shared" si="181"/>
        <v>0</v>
      </c>
      <c r="M2467" s="24"/>
      <c r="N2467" s="24">
        <f t="shared" si="185"/>
        <v>0</v>
      </c>
    </row>
    <row r="2468" spans="1:14" x14ac:dyDescent="0.3">
      <c r="A2468" s="16" t="s">
        <v>45</v>
      </c>
      <c r="B2468" s="17" t="s">
        <v>36</v>
      </c>
      <c r="C2468" s="17">
        <v>72</v>
      </c>
      <c r="D2468" s="29"/>
      <c r="E2468" s="29"/>
      <c r="F2468" s="30">
        <f t="shared" si="182"/>
        <v>0</v>
      </c>
      <c r="G2468" s="32"/>
      <c r="H2468" s="32"/>
      <c r="I2468" s="32"/>
      <c r="J2468" s="34">
        <f t="shared" si="183"/>
        <v>0</v>
      </c>
      <c r="K2468" s="31">
        <f t="shared" si="184"/>
        <v>409.5</v>
      </c>
      <c r="L2468" s="24">
        <f t="shared" si="181"/>
        <v>0</v>
      </c>
      <c r="M2468" s="24"/>
      <c r="N2468" s="24">
        <f t="shared" si="185"/>
        <v>0</v>
      </c>
    </row>
    <row r="2469" spans="1:14" x14ac:dyDescent="0.3">
      <c r="A2469" s="16" t="s">
        <v>46</v>
      </c>
      <c r="B2469" s="17" t="s">
        <v>38</v>
      </c>
      <c r="C2469" s="17">
        <v>36</v>
      </c>
      <c r="D2469" s="29"/>
      <c r="E2469" s="29"/>
      <c r="F2469" s="30">
        <f t="shared" si="182"/>
        <v>0</v>
      </c>
      <c r="G2469" s="32"/>
      <c r="H2469" s="32"/>
      <c r="I2469" s="32"/>
      <c r="J2469" s="34">
        <f t="shared" si="183"/>
        <v>0</v>
      </c>
      <c r="K2469" s="31">
        <f t="shared" si="184"/>
        <v>803.79</v>
      </c>
      <c r="L2469" s="24">
        <f t="shared" si="181"/>
        <v>0</v>
      </c>
      <c r="M2469" s="24"/>
      <c r="N2469" s="24">
        <f t="shared" si="185"/>
        <v>0</v>
      </c>
    </row>
    <row r="2470" spans="1:14" x14ac:dyDescent="0.3">
      <c r="A2470" s="16" t="s">
        <v>47</v>
      </c>
      <c r="B2470" s="17" t="s">
        <v>48</v>
      </c>
      <c r="C2470" s="17">
        <v>8</v>
      </c>
      <c r="D2470" s="29"/>
      <c r="E2470" s="29"/>
      <c r="F2470" s="30">
        <f t="shared" si="182"/>
        <v>0</v>
      </c>
      <c r="G2470" s="32"/>
      <c r="H2470" s="32"/>
      <c r="I2470" s="32"/>
      <c r="J2470" s="34">
        <f t="shared" si="183"/>
        <v>0</v>
      </c>
      <c r="K2470" s="31">
        <f t="shared" si="184"/>
        <v>2767.05</v>
      </c>
      <c r="L2470" s="24">
        <f t="shared" si="181"/>
        <v>0</v>
      </c>
      <c r="M2470" s="24"/>
      <c r="N2470" s="24">
        <f t="shared" si="185"/>
        <v>0</v>
      </c>
    </row>
    <row r="2471" spans="1:14" x14ac:dyDescent="0.3">
      <c r="A2471" s="35" t="s">
        <v>49</v>
      </c>
      <c r="B2471" s="17" t="s">
        <v>50</v>
      </c>
      <c r="C2471" s="38">
        <v>72</v>
      </c>
      <c r="D2471" s="29"/>
      <c r="E2471" s="29"/>
      <c r="F2471" s="30">
        <f t="shared" si="182"/>
        <v>0</v>
      </c>
      <c r="G2471" s="32"/>
      <c r="H2471" s="32"/>
      <c r="I2471" s="32"/>
      <c r="J2471" s="12">
        <f t="shared" si="183"/>
        <v>0</v>
      </c>
      <c r="K2471" s="31">
        <f t="shared" si="184"/>
        <v>444.6</v>
      </c>
      <c r="L2471" s="37">
        <f t="shared" si="181"/>
        <v>0</v>
      </c>
      <c r="M2471" s="37"/>
      <c r="N2471" s="37">
        <f t="shared" si="185"/>
        <v>0</v>
      </c>
    </row>
    <row r="2472" spans="1:14" x14ac:dyDescent="0.3">
      <c r="A2472" s="16" t="s">
        <v>51</v>
      </c>
      <c r="B2472" s="17" t="s">
        <v>52</v>
      </c>
      <c r="C2472" s="17">
        <v>36</v>
      </c>
      <c r="D2472" s="29"/>
      <c r="E2472" s="29"/>
      <c r="F2472" s="30">
        <f t="shared" si="182"/>
        <v>0</v>
      </c>
      <c r="G2472" s="32"/>
      <c r="H2472" s="32"/>
      <c r="I2472" s="32"/>
      <c r="J2472" s="34">
        <f t="shared" si="183"/>
        <v>0</v>
      </c>
      <c r="K2472" s="31">
        <f t="shared" si="184"/>
        <v>868.73</v>
      </c>
      <c r="L2472" s="24">
        <f t="shared" si="181"/>
        <v>0</v>
      </c>
      <c r="M2472" s="24"/>
      <c r="N2472" s="24">
        <f t="shared" si="185"/>
        <v>0</v>
      </c>
    </row>
    <row r="2473" spans="1:14" x14ac:dyDescent="0.3">
      <c r="A2473" s="16" t="s">
        <v>53</v>
      </c>
      <c r="B2473" s="17" t="s">
        <v>48</v>
      </c>
      <c r="C2473" s="17">
        <v>8</v>
      </c>
      <c r="D2473" s="29"/>
      <c r="E2473" s="29"/>
      <c r="F2473" s="30">
        <f t="shared" si="182"/>
        <v>0</v>
      </c>
      <c r="G2473" s="32"/>
      <c r="H2473" s="32"/>
      <c r="I2473" s="32"/>
      <c r="J2473" s="34">
        <f t="shared" si="183"/>
        <v>0</v>
      </c>
      <c r="K2473" s="31">
        <f t="shared" si="184"/>
        <v>2416.0500000000002</v>
      </c>
      <c r="L2473" s="24">
        <f t="shared" si="181"/>
        <v>0</v>
      </c>
      <c r="M2473" s="24"/>
      <c r="N2473" s="24">
        <f t="shared" si="185"/>
        <v>0</v>
      </c>
    </row>
    <row r="2474" spans="1:14" x14ac:dyDescent="0.3">
      <c r="A2474" s="16" t="s">
        <v>54</v>
      </c>
      <c r="B2474" s="17" t="s">
        <v>50</v>
      </c>
      <c r="C2474" s="17">
        <v>72</v>
      </c>
      <c r="D2474" s="29"/>
      <c r="E2474" s="29"/>
      <c r="F2474" s="30">
        <f t="shared" si="182"/>
        <v>0</v>
      </c>
      <c r="G2474" s="32"/>
      <c r="H2474" s="32"/>
      <c r="I2474" s="32"/>
      <c r="J2474" s="34">
        <f t="shared" si="183"/>
        <v>0</v>
      </c>
      <c r="K2474" s="31">
        <f t="shared" si="184"/>
        <v>377.33</v>
      </c>
      <c r="L2474" s="24">
        <f t="shared" si="181"/>
        <v>0</v>
      </c>
      <c r="M2474" s="24"/>
      <c r="N2474" s="24">
        <f t="shared" si="185"/>
        <v>0</v>
      </c>
    </row>
    <row r="2475" spans="1:14" x14ac:dyDescent="0.3">
      <c r="A2475" s="16" t="s">
        <v>55</v>
      </c>
      <c r="B2475" s="17" t="s">
        <v>56</v>
      </c>
      <c r="C2475" s="17">
        <v>15</v>
      </c>
      <c r="D2475" s="44"/>
      <c r="E2475" s="44"/>
      <c r="F2475" s="30">
        <f t="shared" si="182"/>
        <v>0</v>
      </c>
      <c r="G2475" s="11"/>
      <c r="H2475" s="11"/>
      <c r="I2475" s="11"/>
      <c r="J2475" s="12">
        <f t="shared" si="183"/>
        <v>0</v>
      </c>
      <c r="K2475" s="45">
        <f t="shared" si="184"/>
        <v>1158.3</v>
      </c>
      <c r="L2475" s="37">
        <f t="shared" si="181"/>
        <v>0</v>
      </c>
      <c r="M2475" s="37"/>
      <c r="N2475" s="37">
        <f t="shared" si="185"/>
        <v>0</v>
      </c>
    </row>
    <row r="2476" spans="1:14" x14ac:dyDescent="0.3">
      <c r="A2476" s="16" t="s">
        <v>57</v>
      </c>
      <c r="B2476" s="17" t="s">
        <v>50</v>
      </c>
      <c r="C2476" s="17">
        <v>72</v>
      </c>
      <c r="D2476" s="29"/>
      <c r="E2476" s="29"/>
      <c r="F2476" s="30">
        <f t="shared" si="182"/>
        <v>0</v>
      </c>
      <c r="G2476" s="32"/>
      <c r="H2476" s="32"/>
      <c r="I2476" s="32"/>
      <c r="J2476" s="34">
        <f t="shared" si="183"/>
        <v>0</v>
      </c>
      <c r="K2476" s="31">
        <f t="shared" si="184"/>
        <v>424.13</v>
      </c>
      <c r="L2476" s="24">
        <f t="shared" si="181"/>
        <v>0</v>
      </c>
      <c r="M2476" s="24"/>
      <c r="N2476" s="24">
        <f t="shared" si="185"/>
        <v>0</v>
      </c>
    </row>
    <row r="2477" spans="1:14" x14ac:dyDescent="0.3">
      <c r="A2477" s="16" t="s">
        <v>58</v>
      </c>
      <c r="B2477" s="17" t="s">
        <v>59</v>
      </c>
      <c r="C2477" s="17">
        <v>15</v>
      </c>
      <c r="D2477" s="29"/>
      <c r="E2477" s="29"/>
      <c r="F2477" s="30">
        <f t="shared" si="182"/>
        <v>0</v>
      </c>
      <c r="G2477" s="32"/>
      <c r="H2477" s="32"/>
      <c r="I2477" s="32"/>
      <c r="J2477" s="34">
        <f t="shared" si="183"/>
        <v>0</v>
      </c>
      <c r="K2477" s="31">
        <f t="shared" si="184"/>
        <v>1199.25</v>
      </c>
      <c r="L2477" s="24">
        <f t="shared" si="181"/>
        <v>0</v>
      </c>
      <c r="M2477" s="24"/>
      <c r="N2477" s="24">
        <f t="shared" si="185"/>
        <v>0</v>
      </c>
    </row>
    <row r="2478" spans="1:14" x14ac:dyDescent="0.3">
      <c r="A2478" s="16" t="s">
        <v>60</v>
      </c>
      <c r="B2478" s="17" t="s">
        <v>50</v>
      </c>
      <c r="C2478" s="17">
        <v>72</v>
      </c>
      <c r="D2478" s="29"/>
      <c r="E2478" s="29"/>
      <c r="F2478" s="30">
        <f t="shared" si="182"/>
        <v>0</v>
      </c>
      <c r="G2478" s="32"/>
      <c r="H2478" s="32"/>
      <c r="I2478" s="32"/>
      <c r="J2478" s="34">
        <f t="shared" si="183"/>
        <v>0</v>
      </c>
      <c r="K2478" s="31">
        <f t="shared" si="184"/>
        <v>381.13</v>
      </c>
      <c r="L2478" s="24">
        <f t="shared" si="181"/>
        <v>0</v>
      </c>
      <c r="M2478" s="24"/>
      <c r="N2478" s="24">
        <f t="shared" si="185"/>
        <v>0</v>
      </c>
    </row>
    <row r="2479" spans="1:14" x14ac:dyDescent="0.3">
      <c r="A2479" s="16" t="s">
        <v>61</v>
      </c>
      <c r="B2479" s="17" t="s">
        <v>50</v>
      </c>
      <c r="C2479" s="38">
        <v>72</v>
      </c>
      <c r="D2479" s="44"/>
      <c r="E2479" s="44"/>
      <c r="F2479" s="30">
        <f t="shared" si="182"/>
        <v>0</v>
      </c>
      <c r="G2479" s="11"/>
      <c r="H2479" s="11"/>
      <c r="I2479" s="11"/>
      <c r="J2479" s="12">
        <f t="shared" si="183"/>
        <v>0</v>
      </c>
      <c r="K2479" s="31">
        <f t="shared" si="184"/>
        <v>424.13</v>
      </c>
      <c r="L2479" s="37">
        <f t="shared" si="181"/>
        <v>0</v>
      </c>
      <c r="M2479" s="37"/>
      <c r="N2479" s="37">
        <f t="shared" si="185"/>
        <v>0</v>
      </c>
    </row>
    <row r="2480" spans="1:14" x14ac:dyDescent="0.3">
      <c r="A2480" s="35" t="s">
        <v>62</v>
      </c>
      <c r="B2480" s="17" t="s">
        <v>50</v>
      </c>
      <c r="C2480" s="38">
        <v>72</v>
      </c>
      <c r="D2480" s="44"/>
      <c r="E2480" s="44"/>
      <c r="F2480" s="30">
        <f t="shared" si="182"/>
        <v>0</v>
      </c>
      <c r="G2480" s="11"/>
      <c r="H2480" s="11"/>
      <c r="I2480" s="11"/>
      <c r="J2480" s="12">
        <f t="shared" si="183"/>
        <v>0</v>
      </c>
      <c r="K2480" s="31">
        <f t="shared" si="184"/>
        <v>330.23</v>
      </c>
      <c r="L2480" s="37">
        <f t="shared" si="181"/>
        <v>0</v>
      </c>
      <c r="M2480" s="37"/>
      <c r="N2480" s="37">
        <f t="shared" si="185"/>
        <v>0</v>
      </c>
    </row>
    <row r="2481" spans="1:14" x14ac:dyDescent="0.3">
      <c r="A2481" s="35" t="s">
        <v>63</v>
      </c>
      <c r="B2481" s="17" t="s">
        <v>50</v>
      </c>
      <c r="C2481" s="38">
        <v>72</v>
      </c>
      <c r="D2481" s="44"/>
      <c r="E2481" s="44"/>
      <c r="F2481" s="30">
        <f t="shared" si="182"/>
        <v>0</v>
      </c>
      <c r="G2481" s="11"/>
      <c r="H2481" s="11"/>
      <c r="I2481" s="11"/>
      <c r="J2481" s="12">
        <f t="shared" si="183"/>
        <v>0</v>
      </c>
      <c r="K2481" s="31">
        <f t="shared" si="184"/>
        <v>424.13</v>
      </c>
      <c r="L2481" s="37">
        <f t="shared" si="181"/>
        <v>0</v>
      </c>
      <c r="M2481" s="37"/>
      <c r="N2481" s="37">
        <f t="shared" si="185"/>
        <v>0</v>
      </c>
    </row>
    <row r="2482" spans="1:14" x14ac:dyDescent="0.3">
      <c r="A2482" s="35" t="s">
        <v>64</v>
      </c>
      <c r="B2482" s="17" t="s">
        <v>65</v>
      </c>
      <c r="C2482" s="38">
        <v>72</v>
      </c>
      <c r="D2482" s="44"/>
      <c r="E2482" s="44"/>
      <c r="F2482" s="30">
        <f t="shared" si="182"/>
        <v>0</v>
      </c>
      <c r="G2482" s="11"/>
      <c r="H2482" s="11"/>
      <c r="I2482" s="11"/>
      <c r="J2482" s="12">
        <f t="shared" si="183"/>
        <v>0</v>
      </c>
      <c r="K2482" s="31">
        <f t="shared" si="184"/>
        <v>389.61</v>
      </c>
      <c r="L2482" s="37">
        <f t="shared" si="181"/>
        <v>0</v>
      </c>
      <c r="M2482" s="37"/>
      <c r="N2482" s="37">
        <f t="shared" si="185"/>
        <v>0</v>
      </c>
    </row>
    <row r="2483" spans="1:14" x14ac:dyDescent="0.3">
      <c r="A2483" s="35" t="s">
        <v>66</v>
      </c>
      <c r="B2483" s="17" t="s">
        <v>65</v>
      </c>
      <c r="C2483" s="38">
        <v>72</v>
      </c>
      <c r="D2483" s="44"/>
      <c r="E2483" s="44"/>
      <c r="F2483" s="30">
        <f t="shared" si="182"/>
        <v>0</v>
      </c>
      <c r="G2483" s="11"/>
      <c r="H2483" s="11"/>
      <c r="I2483" s="11"/>
      <c r="J2483" s="12">
        <f t="shared" si="183"/>
        <v>0</v>
      </c>
      <c r="K2483" s="31">
        <f t="shared" si="184"/>
        <v>389.61</v>
      </c>
      <c r="L2483" s="37">
        <f t="shared" si="181"/>
        <v>0</v>
      </c>
      <c r="M2483" s="37"/>
      <c r="N2483" s="37">
        <f t="shared" si="185"/>
        <v>0</v>
      </c>
    </row>
    <row r="2484" spans="1:14" x14ac:dyDescent="0.3">
      <c r="A2484" s="47" t="s">
        <v>67</v>
      </c>
      <c r="B2484" s="48" t="s">
        <v>59</v>
      </c>
      <c r="C2484" s="49">
        <v>25</v>
      </c>
      <c r="D2484" s="44"/>
      <c r="E2484" s="44"/>
      <c r="F2484" s="30">
        <f t="shared" si="182"/>
        <v>0</v>
      </c>
      <c r="G2484" s="11"/>
      <c r="H2484" s="11"/>
      <c r="I2484" s="11"/>
      <c r="J2484" s="12">
        <f t="shared" si="183"/>
        <v>0</v>
      </c>
      <c r="K2484" s="31">
        <f t="shared" si="184"/>
        <v>169.65</v>
      </c>
      <c r="L2484" s="37">
        <f t="shared" si="181"/>
        <v>0</v>
      </c>
      <c r="M2484" s="37"/>
      <c r="N2484" s="37">
        <f t="shared" si="185"/>
        <v>0</v>
      </c>
    </row>
    <row r="2485" spans="1:14" x14ac:dyDescent="0.3">
      <c r="A2485" s="47" t="s">
        <v>68</v>
      </c>
      <c r="B2485" s="48" t="s">
        <v>42</v>
      </c>
      <c r="C2485" s="49">
        <v>50</v>
      </c>
      <c r="D2485" s="44"/>
      <c r="E2485" s="44"/>
      <c r="F2485" s="30">
        <f t="shared" si="182"/>
        <v>0</v>
      </c>
      <c r="G2485" s="11"/>
      <c r="H2485" s="11"/>
      <c r="I2485" s="11"/>
      <c r="J2485" s="12">
        <f t="shared" si="183"/>
        <v>0</v>
      </c>
      <c r="K2485" s="31">
        <f t="shared" si="184"/>
        <v>88.92</v>
      </c>
      <c r="L2485" s="37">
        <f t="shared" si="181"/>
        <v>0</v>
      </c>
      <c r="M2485" s="37"/>
      <c r="N2485" s="37">
        <f t="shared" si="185"/>
        <v>0</v>
      </c>
    </row>
    <row r="2486" spans="1:14" x14ac:dyDescent="0.3">
      <c r="A2486" s="47" t="s">
        <v>69</v>
      </c>
      <c r="B2486" s="48" t="s">
        <v>52</v>
      </c>
      <c r="C2486" s="49">
        <v>12</v>
      </c>
      <c r="D2486" s="44"/>
      <c r="E2486" s="44"/>
      <c r="F2486" s="30">
        <f t="shared" si="182"/>
        <v>0</v>
      </c>
      <c r="G2486" s="11"/>
      <c r="H2486" s="11"/>
      <c r="I2486" s="11"/>
      <c r="J2486" s="12">
        <f t="shared" si="183"/>
        <v>0</v>
      </c>
      <c r="K2486" s="31">
        <f t="shared" si="184"/>
        <v>123.94</v>
      </c>
      <c r="L2486" s="37">
        <f t="shared" si="181"/>
        <v>0</v>
      </c>
      <c r="M2486" s="37"/>
      <c r="N2486" s="37">
        <f t="shared" si="185"/>
        <v>0</v>
      </c>
    </row>
    <row r="2487" spans="1:14" ht="19.5" thickBot="1" x14ac:dyDescent="0.35">
      <c r="A2487" s="47" t="s">
        <v>70</v>
      </c>
      <c r="B2487" s="48" t="s">
        <v>50</v>
      </c>
      <c r="C2487" s="49">
        <v>60</v>
      </c>
      <c r="D2487" s="44"/>
      <c r="E2487" s="44"/>
      <c r="F2487" s="30">
        <f t="shared" si="182"/>
        <v>0</v>
      </c>
      <c r="G2487" s="11"/>
      <c r="H2487" s="11"/>
      <c r="I2487" s="11"/>
      <c r="J2487" s="12">
        <f t="shared" si="183"/>
        <v>0</v>
      </c>
      <c r="K2487" s="31">
        <f t="shared" si="184"/>
        <v>67.180000000000007</v>
      </c>
      <c r="L2487" s="37">
        <f t="shared" si="181"/>
        <v>0</v>
      </c>
      <c r="M2487" s="37"/>
      <c r="N2487" s="37">
        <f t="shared" si="185"/>
        <v>0</v>
      </c>
    </row>
    <row r="2488" spans="1:14" ht="19.5" thickBot="1" x14ac:dyDescent="0.35">
      <c r="A2488" s="56" t="s">
        <v>71</v>
      </c>
      <c r="B2488" s="57" t="s">
        <v>50</v>
      </c>
      <c r="C2488" s="58">
        <v>60</v>
      </c>
      <c r="D2488" s="44"/>
      <c r="E2488" s="44"/>
      <c r="F2488" s="30">
        <f t="shared" si="182"/>
        <v>0</v>
      </c>
      <c r="G2488" s="11"/>
      <c r="H2488" s="11"/>
      <c r="I2488" s="11"/>
      <c r="J2488" s="12">
        <f t="shared" si="183"/>
        <v>0</v>
      </c>
      <c r="K2488" s="31">
        <f t="shared" si="184"/>
        <v>67.180000000000007</v>
      </c>
      <c r="L2488" s="37">
        <f t="shared" si="181"/>
        <v>0</v>
      </c>
      <c r="M2488" s="37"/>
      <c r="N2488" s="37">
        <f t="shared" si="185"/>
        <v>0</v>
      </c>
    </row>
    <row r="2489" spans="1:14" ht="19.5" thickBot="1" x14ac:dyDescent="0.35">
      <c r="A2489" s="56" t="s">
        <v>72</v>
      </c>
      <c r="B2489" s="57" t="s">
        <v>50</v>
      </c>
      <c r="C2489" s="58">
        <v>60</v>
      </c>
      <c r="D2489" s="44"/>
      <c r="E2489" s="44"/>
      <c r="F2489" s="30">
        <f t="shared" si="182"/>
        <v>0</v>
      </c>
      <c r="G2489" s="11"/>
      <c r="H2489" s="11"/>
      <c r="I2489" s="11"/>
      <c r="J2489" s="12">
        <f t="shared" si="183"/>
        <v>0</v>
      </c>
      <c r="K2489" s="31">
        <f t="shared" si="184"/>
        <v>67.180000000000007</v>
      </c>
      <c r="L2489" s="37">
        <f t="shared" si="181"/>
        <v>0</v>
      </c>
      <c r="M2489" s="37"/>
      <c r="N2489" s="37">
        <f t="shared" si="185"/>
        <v>0</v>
      </c>
    </row>
    <row r="2490" spans="1:14" ht="19.5" thickBot="1" x14ac:dyDescent="0.35">
      <c r="A2490" s="56" t="s">
        <v>73</v>
      </c>
      <c r="B2490" s="57" t="s">
        <v>74</v>
      </c>
      <c r="C2490" s="58">
        <v>150</v>
      </c>
      <c r="D2490" s="44"/>
      <c r="E2490" s="44"/>
      <c r="F2490" s="30">
        <f t="shared" si="182"/>
        <v>0</v>
      </c>
      <c r="G2490" s="11"/>
      <c r="H2490" s="11"/>
      <c r="I2490" s="11"/>
      <c r="J2490" s="12">
        <f t="shared" si="183"/>
        <v>0</v>
      </c>
      <c r="K2490" s="31">
        <f t="shared" si="184"/>
        <v>21.06</v>
      </c>
      <c r="L2490" s="37">
        <f t="shared" si="181"/>
        <v>0</v>
      </c>
      <c r="M2490" s="37"/>
      <c r="N2490" s="37">
        <f t="shared" si="185"/>
        <v>0</v>
      </c>
    </row>
    <row r="2491" spans="1:14" ht="19.5" thickBot="1" x14ac:dyDescent="0.35">
      <c r="A2491" s="66" t="s">
        <v>75</v>
      </c>
      <c r="B2491" s="67" t="s">
        <v>76</v>
      </c>
      <c r="C2491" s="68">
        <v>120</v>
      </c>
      <c r="D2491" s="44"/>
      <c r="E2491" s="44"/>
      <c r="F2491" s="30">
        <f t="shared" si="182"/>
        <v>0</v>
      </c>
      <c r="G2491" s="11"/>
      <c r="H2491" s="11"/>
      <c r="I2491" s="11"/>
      <c r="J2491" s="12">
        <f t="shared" si="183"/>
        <v>0</v>
      </c>
      <c r="K2491" s="31">
        <f t="shared" si="184"/>
        <v>78.98</v>
      </c>
      <c r="L2491" s="37">
        <f t="shared" si="181"/>
        <v>0</v>
      </c>
      <c r="M2491" s="37"/>
      <c r="N2491" s="37">
        <f t="shared" si="185"/>
        <v>0</v>
      </c>
    </row>
    <row r="2492" spans="1:14" ht="19.5" thickBot="1" x14ac:dyDescent="0.35">
      <c r="A2492" s="66" t="s">
        <v>77</v>
      </c>
      <c r="B2492" s="67" t="s">
        <v>78</v>
      </c>
      <c r="C2492" s="68">
        <v>60</v>
      </c>
      <c r="D2492" s="44"/>
      <c r="E2492" s="44"/>
      <c r="F2492" s="30">
        <f t="shared" si="182"/>
        <v>0</v>
      </c>
      <c r="G2492" s="11"/>
      <c r="H2492" s="11"/>
      <c r="I2492" s="11"/>
      <c r="J2492" s="12">
        <f t="shared" si="183"/>
        <v>0</v>
      </c>
      <c r="K2492" s="31">
        <f t="shared" si="184"/>
        <v>154.44</v>
      </c>
      <c r="L2492" s="37">
        <f t="shared" si="181"/>
        <v>0</v>
      </c>
      <c r="M2492" s="37"/>
      <c r="N2492" s="37">
        <f t="shared" si="185"/>
        <v>0</v>
      </c>
    </row>
    <row r="2493" spans="1:14" ht="19.5" thickBot="1" x14ac:dyDescent="0.35">
      <c r="A2493" s="66" t="s">
        <v>79</v>
      </c>
      <c r="B2493" s="67" t="s">
        <v>50</v>
      </c>
      <c r="C2493" s="68">
        <v>30</v>
      </c>
      <c r="D2493" s="44"/>
      <c r="E2493" s="44"/>
      <c r="F2493" s="30">
        <f t="shared" si="182"/>
        <v>0</v>
      </c>
      <c r="G2493" s="11"/>
      <c r="H2493" s="11"/>
      <c r="I2493" s="11"/>
      <c r="J2493" s="12">
        <f t="shared" si="183"/>
        <v>0</v>
      </c>
      <c r="K2493" s="31">
        <f t="shared" si="184"/>
        <v>274.95</v>
      </c>
      <c r="L2493" s="37">
        <f t="shared" si="181"/>
        <v>0</v>
      </c>
      <c r="M2493" s="37"/>
      <c r="N2493" s="37">
        <f t="shared" si="185"/>
        <v>0</v>
      </c>
    </row>
    <row r="2494" spans="1:14" ht="19.5" thickBot="1" x14ac:dyDescent="0.35">
      <c r="A2494" s="66" t="s">
        <v>80</v>
      </c>
      <c r="B2494" s="67" t="s">
        <v>59</v>
      </c>
      <c r="C2494" s="68">
        <v>12</v>
      </c>
      <c r="D2494" s="44"/>
      <c r="E2494" s="44"/>
      <c r="F2494" s="30">
        <f t="shared" si="182"/>
        <v>0</v>
      </c>
      <c r="G2494" s="11"/>
      <c r="H2494" s="11"/>
      <c r="I2494" s="11"/>
      <c r="J2494" s="12">
        <f t="shared" si="183"/>
        <v>0</v>
      </c>
      <c r="K2494" s="31">
        <f t="shared" si="184"/>
        <v>1023.75</v>
      </c>
      <c r="L2494" s="37">
        <f t="shared" si="181"/>
        <v>0</v>
      </c>
      <c r="M2494" s="37"/>
      <c r="N2494" s="37">
        <f t="shared" si="185"/>
        <v>0</v>
      </c>
    </row>
    <row r="2495" spans="1:14" ht="19.5" thickBot="1" x14ac:dyDescent="0.35">
      <c r="A2495" s="76" t="s">
        <v>81</v>
      </c>
      <c r="B2495" s="77" t="s">
        <v>82</v>
      </c>
      <c r="C2495" s="78">
        <v>18</v>
      </c>
      <c r="D2495" s="44"/>
      <c r="E2495" s="44"/>
      <c r="F2495" s="30">
        <f t="shared" si="182"/>
        <v>0</v>
      </c>
      <c r="G2495" s="11"/>
      <c r="H2495" s="11"/>
      <c r="I2495" s="11"/>
      <c r="J2495" s="12">
        <f t="shared" si="183"/>
        <v>0</v>
      </c>
      <c r="K2495" s="31">
        <f t="shared" si="184"/>
        <v>558.67999999999995</v>
      </c>
      <c r="L2495" s="37">
        <f t="shared" si="181"/>
        <v>0</v>
      </c>
      <c r="M2495" s="37"/>
      <c r="N2495" s="37">
        <f t="shared" si="185"/>
        <v>0</v>
      </c>
    </row>
    <row r="2496" spans="1:14" ht="19.5" thickBot="1" x14ac:dyDescent="0.35">
      <c r="A2496" s="76" t="s">
        <v>83</v>
      </c>
      <c r="B2496" s="77" t="s">
        <v>59</v>
      </c>
      <c r="C2496" s="78">
        <v>12</v>
      </c>
      <c r="D2496" s="44"/>
      <c r="E2496" s="44"/>
      <c r="F2496" s="30">
        <f t="shared" si="182"/>
        <v>0</v>
      </c>
      <c r="G2496" s="11"/>
      <c r="H2496" s="11"/>
      <c r="I2496" s="11"/>
      <c r="J2496" s="12">
        <f t="shared" si="183"/>
        <v>0</v>
      </c>
      <c r="K2496" s="31">
        <f t="shared" si="184"/>
        <v>1092.2</v>
      </c>
      <c r="L2496" s="37">
        <f t="shared" si="181"/>
        <v>0</v>
      </c>
      <c r="M2496" s="37"/>
      <c r="N2496" s="37">
        <f t="shared" si="185"/>
        <v>0</v>
      </c>
    </row>
    <row r="2497" spans="1:14" ht="19.5" thickBot="1" x14ac:dyDescent="0.35">
      <c r="A2497" s="76" t="s">
        <v>84</v>
      </c>
      <c r="B2497" s="77" t="s">
        <v>85</v>
      </c>
      <c r="C2497" s="78">
        <v>4</v>
      </c>
      <c r="D2497" s="44"/>
      <c r="E2497" s="44"/>
      <c r="F2497" s="30">
        <f t="shared" si="182"/>
        <v>0</v>
      </c>
      <c r="G2497" s="11"/>
      <c r="H2497" s="11"/>
      <c r="I2497" s="11"/>
      <c r="J2497" s="12">
        <f t="shared" si="183"/>
        <v>0</v>
      </c>
      <c r="K2497" s="31">
        <f t="shared" si="184"/>
        <v>2670.53</v>
      </c>
      <c r="L2497" s="37">
        <f t="shared" si="181"/>
        <v>0</v>
      </c>
      <c r="M2497" s="37"/>
      <c r="N2497" s="37">
        <f t="shared" si="185"/>
        <v>0</v>
      </c>
    </row>
    <row r="2498" spans="1:14" ht="19.5" thickBot="1" x14ac:dyDescent="0.35">
      <c r="A2498" s="86" t="s">
        <v>86</v>
      </c>
      <c r="B2498" s="87" t="s">
        <v>87</v>
      </c>
      <c r="C2498" s="88">
        <v>48</v>
      </c>
      <c r="D2498" s="44"/>
      <c r="E2498" s="44"/>
      <c r="F2498" s="30">
        <f t="shared" si="182"/>
        <v>0</v>
      </c>
      <c r="G2498" s="11"/>
      <c r="H2498" s="11"/>
      <c r="I2498" s="11"/>
      <c r="J2498" s="12">
        <f t="shared" si="183"/>
        <v>0</v>
      </c>
      <c r="K2498" s="31">
        <f t="shared" si="184"/>
        <v>46.8</v>
      </c>
      <c r="L2498" s="37">
        <f t="shared" si="181"/>
        <v>0</v>
      </c>
      <c r="M2498" s="37"/>
      <c r="N2498" s="37">
        <f t="shared" si="185"/>
        <v>0</v>
      </c>
    </row>
    <row r="2499" spans="1:14" ht="19.5" thickBot="1" x14ac:dyDescent="0.35">
      <c r="A2499" s="86" t="s">
        <v>88</v>
      </c>
      <c r="B2499" s="87" t="s">
        <v>87</v>
      </c>
      <c r="C2499" s="88">
        <v>48</v>
      </c>
      <c r="D2499" s="44"/>
      <c r="E2499" s="44"/>
      <c r="F2499" s="30">
        <f t="shared" si="182"/>
        <v>0</v>
      </c>
      <c r="G2499" s="11"/>
      <c r="H2499" s="11"/>
      <c r="I2499" s="11"/>
      <c r="J2499" s="12">
        <f t="shared" si="183"/>
        <v>0</v>
      </c>
      <c r="K2499" s="31">
        <f t="shared" si="184"/>
        <v>46.8</v>
      </c>
      <c r="L2499" s="37">
        <f t="shared" si="181"/>
        <v>0</v>
      </c>
      <c r="M2499" s="37"/>
      <c r="N2499" s="37">
        <f t="shared" si="185"/>
        <v>0</v>
      </c>
    </row>
    <row r="2500" spans="1:14" x14ac:dyDescent="0.3">
      <c r="A2500" s="96" t="s">
        <v>89</v>
      </c>
      <c r="B2500" s="97">
        <v>25</v>
      </c>
      <c r="C2500" s="97">
        <v>25</v>
      </c>
      <c r="D2500" s="44"/>
      <c r="E2500" s="44"/>
      <c r="F2500" s="30">
        <f t="shared" si="182"/>
        <v>0</v>
      </c>
      <c r="G2500" s="11"/>
      <c r="H2500" s="11"/>
      <c r="I2500" s="11"/>
      <c r="J2500" s="12">
        <f t="shared" si="183"/>
        <v>0</v>
      </c>
      <c r="K2500" s="31">
        <f t="shared" si="184"/>
        <v>111.25</v>
      </c>
      <c r="L2500" s="37">
        <f t="shared" si="181"/>
        <v>0</v>
      </c>
      <c r="M2500" s="37"/>
      <c r="N2500" s="37">
        <f t="shared" si="185"/>
        <v>0</v>
      </c>
    </row>
    <row r="2501" spans="1:14" x14ac:dyDescent="0.3">
      <c r="A2501" s="105" t="s">
        <v>90</v>
      </c>
      <c r="B2501" s="106">
        <v>10</v>
      </c>
      <c r="C2501" s="106">
        <v>10</v>
      </c>
      <c r="D2501" s="44"/>
      <c r="E2501" s="44"/>
      <c r="F2501" s="30">
        <f t="shared" si="182"/>
        <v>0</v>
      </c>
      <c r="G2501" s="11"/>
      <c r="H2501" s="11"/>
      <c r="I2501" s="11"/>
      <c r="J2501" s="12">
        <f t="shared" si="183"/>
        <v>0</v>
      </c>
      <c r="K2501" s="31">
        <f t="shared" si="184"/>
        <v>1760</v>
      </c>
      <c r="L2501" s="37">
        <f t="shared" si="181"/>
        <v>0</v>
      </c>
      <c r="M2501" s="37"/>
      <c r="N2501" s="37">
        <f t="shared" si="185"/>
        <v>0</v>
      </c>
    </row>
    <row r="2502" spans="1:14" x14ac:dyDescent="0.3">
      <c r="A2502" s="105" t="s">
        <v>91</v>
      </c>
      <c r="B2502" s="106">
        <v>8</v>
      </c>
      <c r="C2502" s="106">
        <v>8</v>
      </c>
      <c r="D2502" s="44"/>
      <c r="E2502" s="44"/>
      <c r="F2502" s="30">
        <f t="shared" si="182"/>
        <v>0</v>
      </c>
      <c r="G2502" s="11"/>
      <c r="H2502" s="11"/>
      <c r="I2502" s="11"/>
      <c r="J2502" s="12">
        <f t="shared" si="183"/>
        <v>0</v>
      </c>
      <c r="K2502" s="31">
        <f t="shared" si="184"/>
        <v>2365</v>
      </c>
      <c r="L2502" s="37">
        <f t="shared" si="181"/>
        <v>0</v>
      </c>
      <c r="M2502" s="37"/>
      <c r="N2502" s="37">
        <f t="shared" si="185"/>
        <v>0</v>
      </c>
    </row>
    <row r="2503" spans="1:14" x14ac:dyDescent="0.3">
      <c r="A2503" s="105" t="s">
        <v>92</v>
      </c>
      <c r="B2503" s="106">
        <v>8</v>
      </c>
      <c r="C2503" s="106">
        <v>8</v>
      </c>
      <c r="D2503" s="44"/>
      <c r="E2503" s="44"/>
      <c r="F2503" s="30">
        <f t="shared" si="182"/>
        <v>0</v>
      </c>
      <c r="G2503" s="11"/>
      <c r="H2503" s="11"/>
      <c r="I2503" s="11"/>
      <c r="J2503" s="12">
        <f t="shared" si="183"/>
        <v>0</v>
      </c>
      <c r="K2503" s="31">
        <f t="shared" si="184"/>
        <v>2065</v>
      </c>
      <c r="L2503" s="37">
        <f t="shared" si="181"/>
        <v>0</v>
      </c>
      <c r="M2503" s="37"/>
      <c r="N2503" s="37">
        <f t="shared" si="185"/>
        <v>0</v>
      </c>
    </row>
    <row r="2504" spans="1:14" x14ac:dyDescent="0.3">
      <c r="A2504" s="105" t="s">
        <v>93</v>
      </c>
      <c r="B2504" s="106">
        <v>15</v>
      </c>
      <c r="C2504" s="106">
        <v>15</v>
      </c>
      <c r="D2504" s="44"/>
      <c r="E2504" s="44"/>
      <c r="F2504" s="30">
        <f t="shared" si="182"/>
        <v>0</v>
      </c>
      <c r="G2504" s="11"/>
      <c r="H2504" s="11"/>
      <c r="I2504" s="11"/>
      <c r="J2504" s="12">
        <f t="shared" si="183"/>
        <v>0</v>
      </c>
      <c r="K2504" s="31">
        <f t="shared" si="184"/>
        <v>990</v>
      </c>
      <c r="L2504" s="37">
        <f t="shared" si="181"/>
        <v>0</v>
      </c>
      <c r="M2504" s="37"/>
      <c r="N2504" s="37">
        <f t="shared" si="185"/>
        <v>0</v>
      </c>
    </row>
    <row r="2505" spans="1:14" x14ac:dyDescent="0.3">
      <c r="A2505" s="105" t="s">
        <v>94</v>
      </c>
      <c r="B2505" s="106">
        <v>15</v>
      </c>
      <c r="C2505" s="106">
        <v>15</v>
      </c>
      <c r="D2505" s="44"/>
      <c r="E2505" s="44"/>
      <c r="F2505" s="30">
        <f t="shared" si="182"/>
        <v>0</v>
      </c>
      <c r="G2505" s="11"/>
      <c r="H2505" s="11"/>
      <c r="I2505" s="11"/>
      <c r="J2505" s="12">
        <f t="shared" si="183"/>
        <v>0</v>
      </c>
      <c r="K2505" s="31">
        <f t="shared" si="184"/>
        <v>1025</v>
      </c>
      <c r="L2505" s="37">
        <f t="shared" si="181"/>
        <v>0</v>
      </c>
      <c r="M2505" s="37"/>
      <c r="N2505" s="37">
        <f t="shared" si="185"/>
        <v>0</v>
      </c>
    </row>
    <row r="2506" spans="1:14" x14ac:dyDescent="0.3">
      <c r="A2506" s="105" t="s">
        <v>95</v>
      </c>
      <c r="B2506" s="106">
        <v>10</v>
      </c>
      <c r="C2506" s="106">
        <v>10</v>
      </c>
      <c r="D2506" s="44"/>
      <c r="E2506" s="44"/>
      <c r="F2506" s="30">
        <f t="shared" si="182"/>
        <v>0</v>
      </c>
      <c r="G2506" s="11"/>
      <c r="H2506" s="11"/>
      <c r="I2506" s="11"/>
      <c r="J2506" s="12">
        <f t="shared" si="183"/>
        <v>0</v>
      </c>
      <c r="K2506" s="31">
        <f t="shared" si="184"/>
        <v>1620</v>
      </c>
      <c r="L2506" s="37">
        <f t="shared" si="181"/>
        <v>0</v>
      </c>
      <c r="M2506" s="37"/>
      <c r="N2506" s="37">
        <f t="shared" si="185"/>
        <v>0</v>
      </c>
    </row>
    <row r="2507" spans="1:14" x14ac:dyDescent="0.3">
      <c r="A2507" s="105" t="s">
        <v>96</v>
      </c>
      <c r="B2507" s="106">
        <v>8</v>
      </c>
      <c r="C2507" s="106">
        <v>8</v>
      </c>
      <c r="D2507" s="44"/>
      <c r="E2507" s="44"/>
      <c r="F2507" s="30">
        <f t="shared" si="182"/>
        <v>0</v>
      </c>
      <c r="G2507" s="11"/>
      <c r="H2507" s="11"/>
      <c r="I2507" s="11"/>
      <c r="J2507" s="12">
        <f t="shared" si="183"/>
        <v>0</v>
      </c>
      <c r="K2507" s="31">
        <f t="shared" si="184"/>
        <v>2130</v>
      </c>
      <c r="L2507" s="37">
        <f t="shared" si="181"/>
        <v>0</v>
      </c>
      <c r="M2507" s="37"/>
      <c r="N2507" s="37">
        <f t="shared" si="185"/>
        <v>0</v>
      </c>
    </row>
    <row r="2508" spans="1:14" x14ac:dyDescent="0.3">
      <c r="A2508" s="105" t="s">
        <v>97</v>
      </c>
      <c r="B2508" s="106">
        <v>15</v>
      </c>
      <c r="C2508" s="106">
        <v>15</v>
      </c>
      <c r="D2508" s="44"/>
      <c r="E2508" s="44"/>
      <c r="F2508" s="30">
        <f t="shared" si="182"/>
        <v>0</v>
      </c>
      <c r="G2508" s="11"/>
      <c r="H2508" s="11"/>
      <c r="I2508" s="11"/>
      <c r="J2508" s="12">
        <f t="shared" si="183"/>
        <v>0</v>
      </c>
      <c r="K2508" s="31">
        <f t="shared" si="184"/>
        <v>880</v>
      </c>
      <c r="L2508" s="37">
        <f t="shared" si="181"/>
        <v>0</v>
      </c>
      <c r="M2508" s="37"/>
      <c r="N2508" s="37">
        <f t="shared" si="185"/>
        <v>0</v>
      </c>
    </row>
    <row r="2509" spans="1:14" x14ac:dyDescent="0.3">
      <c r="A2509" s="105" t="s">
        <v>98</v>
      </c>
      <c r="B2509" s="106">
        <v>15</v>
      </c>
      <c r="C2509" s="106">
        <v>15</v>
      </c>
      <c r="D2509" s="44"/>
      <c r="E2509" s="44"/>
      <c r="F2509" s="30">
        <f t="shared" si="182"/>
        <v>0</v>
      </c>
      <c r="G2509" s="11"/>
      <c r="H2509" s="11"/>
      <c r="I2509" s="11"/>
      <c r="J2509" s="12">
        <f t="shared" si="183"/>
        <v>0</v>
      </c>
      <c r="K2509" s="31">
        <f t="shared" si="184"/>
        <v>915</v>
      </c>
      <c r="L2509" s="37">
        <f t="shared" si="181"/>
        <v>0</v>
      </c>
      <c r="M2509" s="37"/>
      <c r="N2509" s="37">
        <f t="shared" si="185"/>
        <v>0</v>
      </c>
    </row>
    <row r="2510" spans="1:14" x14ac:dyDescent="0.3">
      <c r="A2510" s="105" t="s">
        <v>99</v>
      </c>
      <c r="B2510" s="106">
        <v>3</v>
      </c>
      <c r="C2510" s="106">
        <v>3</v>
      </c>
      <c r="D2510" s="44"/>
      <c r="E2510" s="44"/>
      <c r="F2510" s="30">
        <f t="shared" si="182"/>
        <v>0</v>
      </c>
      <c r="G2510" s="11"/>
      <c r="H2510" s="11"/>
      <c r="I2510" s="11"/>
      <c r="J2510" s="12">
        <f t="shared" si="183"/>
        <v>0</v>
      </c>
      <c r="K2510" s="31">
        <f t="shared" si="184"/>
        <v>1970</v>
      </c>
      <c r="L2510" s="37">
        <f t="shared" si="181"/>
        <v>0</v>
      </c>
      <c r="M2510" s="37"/>
      <c r="N2510" s="37">
        <f t="shared" si="185"/>
        <v>0</v>
      </c>
    </row>
    <row r="2511" spans="1:14" x14ac:dyDescent="0.3">
      <c r="A2511" s="105" t="s">
        <v>100</v>
      </c>
      <c r="B2511" s="106">
        <v>3</v>
      </c>
      <c r="C2511" s="106">
        <v>3</v>
      </c>
      <c r="D2511" s="44"/>
      <c r="E2511" s="44"/>
      <c r="F2511" s="30">
        <f t="shared" si="182"/>
        <v>0</v>
      </c>
      <c r="G2511" s="11"/>
      <c r="H2511" s="11"/>
      <c r="I2511" s="11"/>
      <c r="J2511" s="12">
        <f t="shared" si="183"/>
        <v>0</v>
      </c>
      <c r="K2511" s="31">
        <f t="shared" si="184"/>
        <v>2035</v>
      </c>
      <c r="L2511" s="37">
        <f t="shared" si="181"/>
        <v>0</v>
      </c>
      <c r="M2511" s="37"/>
      <c r="N2511" s="37">
        <f t="shared" si="185"/>
        <v>0</v>
      </c>
    </row>
    <row r="2512" spans="1:14" x14ac:dyDescent="0.3">
      <c r="A2512" s="105" t="s">
        <v>101</v>
      </c>
      <c r="B2512" s="106">
        <v>8</v>
      </c>
      <c r="C2512" s="106">
        <v>8</v>
      </c>
      <c r="D2512" s="44"/>
      <c r="E2512" s="44"/>
      <c r="F2512" s="30">
        <f t="shared" si="182"/>
        <v>0</v>
      </c>
      <c r="G2512" s="11"/>
      <c r="H2512" s="11"/>
      <c r="I2512" s="11"/>
      <c r="J2512" s="12">
        <f t="shared" si="183"/>
        <v>0</v>
      </c>
      <c r="K2512" s="31">
        <f t="shared" si="184"/>
        <v>2120</v>
      </c>
      <c r="L2512" s="37">
        <f t="shared" si="181"/>
        <v>0</v>
      </c>
      <c r="M2512" s="37"/>
      <c r="N2512" s="37">
        <f t="shared" si="185"/>
        <v>0</v>
      </c>
    </row>
    <row r="2513" spans="1:14" x14ac:dyDescent="0.3">
      <c r="A2513" s="105" t="s">
        <v>102</v>
      </c>
      <c r="B2513" s="106">
        <v>10</v>
      </c>
      <c r="C2513" s="106">
        <v>10</v>
      </c>
      <c r="D2513" s="44"/>
      <c r="E2513" s="44"/>
      <c r="F2513" s="30">
        <f t="shared" si="182"/>
        <v>0</v>
      </c>
      <c r="G2513" s="11"/>
      <c r="H2513" s="11"/>
      <c r="I2513" s="11"/>
      <c r="J2513" s="12">
        <f t="shared" si="183"/>
        <v>0</v>
      </c>
      <c r="K2513" s="31">
        <f t="shared" si="184"/>
        <v>1980</v>
      </c>
      <c r="L2513" s="37">
        <f t="shared" si="181"/>
        <v>0</v>
      </c>
      <c r="M2513" s="37"/>
      <c r="N2513" s="37">
        <f t="shared" si="185"/>
        <v>0</v>
      </c>
    </row>
    <row r="2514" spans="1:14" x14ac:dyDescent="0.3">
      <c r="A2514" s="105" t="s">
        <v>103</v>
      </c>
      <c r="B2514" s="106">
        <v>12</v>
      </c>
      <c r="C2514" s="106">
        <v>12</v>
      </c>
      <c r="D2514" s="44"/>
      <c r="E2514" s="44"/>
      <c r="F2514" s="30">
        <f t="shared" si="182"/>
        <v>0</v>
      </c>
      <c r="G2514" s="11"/>
      <c r="H2514" s="11"/>
      <c r="I2514" s="11"/>
      <c r="J2514" s="12">
        <f t="shared" si="183"/>
        <v>0</v>
      </c>
      <c r="K2514" s="31">
        <f t="shared" si="184"/>
        <v>875</v>
      </c>
      <c r="L2514" s="37">
        <f t="shared" si="181"/>
        <v>0</v>
      </c>
      <c r="M2514" s="37"/>
      <c r="N2514" s="37">
        <f t="shared" si="185"/>
        <v>0</v>
      </c>
    </row>
    <row r="2515" spans="1:14" ht="19.5" thickBot="1" x14ac:dyDescent="0.35">
      <c r="A2515" s="105" t="s">
        <v>104</v>
      </c>
      <c r="B2515" s="106">
        <v>3</v>
      </c>
      <c r="C2515" s="106">
        <v>3</v>
      </c>
      <c r="D2515" s="44"/>
      <c r="E2515" s="44"/>
      <c r="F2515" s="30">
        <f t="shared" si="182"/>
        <v>0</v>
      </c>
      <c r="G2515" s="11"/>
      <c r="H2515" s="11"/>
      <c r="I2515" s="11"/>
      <c r="J2515" s="12">
        <f t="shared" si="183"/>
        <v>0</v>
      </c>
      <c r="K2515" s="31">
        <f t="shared" si="184"/>
        <v>2145</v>
      </c>
      <c r="L2515" s="37">
        <f t="shared" si="181"/>
        <v>0</v>
      </c>
      <c r="M2515" s="37"/>
      <c r="N2515" s="37">
        <f t="shared" si="185"/>
        <v>0</v>
      </c>
    </row>
    <row r="2516" spans="1:14" ht="19.5" thickBot="1" x14ac:dyDescent="0.35">
      <c r="A2516" s="56" t="s">
        <v>105</v>
      </c>
      <c r="B2516" s="57" t="s">
        <v>74</v>
      </c>
      <c r="C2516" s="58">
        <v>150</v>
      </c>
      <c r="D2516" s="44"/>
      <c r="E2516" s="44"/>
      <c r="F2516" s="30">
        <f t="shared" si="182"/>
        <v>0</v>
      </c>
      <c r="G2516" s="11"/>
      <c r="H2516" s="11"/>
      <c r="I2516" s="11"/>
      <c r="J2516" s="12">
        <f t="shared" si="183"/>
        <v>0</v>
      </c>
      <c r="K2516" s="31">
        <f t="shared" si="184"/>
        <v>21.06</v>
      </c>
      <c r="L2516" s="37">
        <f t="shared" si="181"/>
        <v>0</v>
      </c>
      <c r="M2516" s="37"/>
      <c r="N2516" s="37">
        <f t="shared" si="185"/>
        <v>0</v>
      </c>
    </row>
    <row r="2517" spans="1:14" x14ac:dyDescent="0.3">
      <c r="A2517" s="107"/>
      <c r="B2517" s="108"/>
      <c r="C2517" s="108"/>
      <c r="D2517" s="11"/>
      <c r="E2517" s="11"/>
      <c r="F2517" s="30" t="e">
        <f t="shared" si="182"/>
        <v>#DIV/0!</v>
      </c>
      <c r="G2517" s="11"/>
      <c r="H2517" s="11"/>
      <c r="I2517" s="11"/>
      <c r="J2517" s="12">
        <f t="shared" si="183"/>
        <v>0</v>
      </c>
      <c r="K2517" s="31">
        <f t="shared" si="184"/>
        <v>116.5</v>
      </c>
      <c r="L2517" s="37">
        <f t="shared" si="181"/>
        <v>0</v>
      </c>
      <c r="M2517" s="37"/>
      <c r="N2517" s="37">
        <f t="shared" si="185"/>
        <v>0</v>
      </c>
    </row>
    <row r="2518" spans="1:14" x14ac:dyDescent="0.3">
      <c r="A2518" s="107"/>
      <c r="B2518" s="108"/>
      <c r="C2518" s="108"/>
      <c r="D2518" s="11"/>
      <c r="E2518" s="11"/>
      <c r="F2518" s="30" t="e">
        <f t="shared" si="182"/>
        <v>#DIV/0!</v>
      </c>
      <c r="G2518" s="11"/>
      <c r="H2518" s="11"/>
      <c r="I2518" s="11"/>
      <c r="J2518" s="12">
        <f t="shared" si="183"/>
        <v>0</v>
      </c>
      <c r="K2518" s="31">
        <f t="shared" si="184"/>
        <v>0</v>
      </c>
      <c r="L2518" s="37">
        <f t="shared" si="181"/>
        <v>0</v>
      </c>
      <c r="M2518" s="37"/>
      <c r="N2518" s="37">
        <f t="shared" si="185"/>
        <v>0</v>
      </c>
    </row>
    <row r="2519" spans="1:14" x14ac:dyDescent="0.3">
      <c r="A2519" s="107"/>
      <c r="B2519" s="108"/>
      <c r="C2519" s="108"/>
      <c r="D2519" s="11"/>
      <c r="E2519" s="11"/>
      <c r="F2519" s="30" t="e">
        <f t="shared" si="182"/>
        <v>#DIV/0!</v>
      </c>
      <c r="G2519" s="11"/>
      <c r="H2519" s="11"/>
      <c r="I2519" s="11"/>
      <c r="J2519" s="12">
        <f t="shared" si="183"/>
        <v>0</v>
      </c>
      <c r="K2519" s="31">
        <f t="shared" si="184"/>
        <v>23</v>
      </c>
      <c r="L2519" s="37">
        <f t="shared" si="181"/>
        <v>0</v>
      </c>
      <c r="M2519" s="37"/>
      <c r="N2519" s="37">
        <f t="shared" si="185"/>
        <v>0</v>
      </c>
    </row>
    <row r="2520" spans="1:14" x14ac:dyDescent="0.3">
      <c r="A2520" s="107"/>
      <c r="B2520" s="108"/>
      <c r="C2520" s="108"/>
      <c r="D2520" s="11"/>
      <c r="E2520" s="11"/>
      <c r="F2520" s="30" t="e">
        <f t="shared" si="182"/>
        <v>#DIV/0!</v>
      </c>
      <c r="G2520" s="11"/>
      <c r="H2520" s="11"/>
      <c r="I2520" s="11"/>
      <c r="J2520" s="12">
        <f t="shared" si="183"/>
        <v>0</v>
      </c>
      <c r="K2520" s="31">
        <f t="shared" si="184"/>
        <v>0</v>
      </c>
      <c r="L2520" s="37">
        <f t="shared" si="181"/>
        <v>0</v>
      </c>
      <c r="M2520" s="37"/>
      <c r="N2520" s="37">
        <f t="shared" si="185"/>
        <v>0</v>
      </c>
    </row>
    <row r="2521" spans="1:14" x14ac:dyDescent="0.3">
      <c r="A2521" s="11"/>
      <c r="B2521" s="10"/>
      <c r="C2521" s="10"/>
      <c r="D2521" s="11"/>
      <c r="E2521" s="11"/>
      <c r="F2521" s="30" t="e">
        <f t="shared" si="182"/>
        <v>#DIV/0!</v>
      </c>
      <c r="G2521" s="11"/>
      <c r="H2521" s="11"/>
      <c r="I2521" s="11"/>
      <c r="J2521" s="12">
        <f t="shared" si="183"/>
        <v>0</v>
      </c>
      <c r="K2521" s="31">
        <f t="shared" si="184"/>
        <v>0</v>
      </c>
      <c r="L2521" s="37">
        <f t="shared" si="181"/>
        <v>0</v>
      </c>
      <c r="M2521" s="37"/>
      <c r="N2521" s="37">
        <f t="shared" si="185"/>
        <v>0</v>
      </c>
    </row>
    <row r="2522" spans="1:14" x14ac:dyDescent="0.3">
      <c r="A2522" s="11"/>
      <c r="B2522" s="10"/>
      <c r="C2522" s="10"/>
      <c r="D2522" s="11"/>
      <c r="E2522" s="11"/>
      <c r="F2522" s="30" t="e">
        <f t="shared" si="182"/>
        <v>#DIV/0!</v>
      </c>
      <c r="G2522" s="11"/>
      <c r="H2522" s="11"/>
      <c r="I2522" s="11"/>
      <c r="J2522" s="12">
        <f t="shared" si="183"/>
        <v>0</v>
      </c>
      <c r="K2522" s="31">
        <f t="shared" si="184"/>
        <v>0</v>
      </c>
      <c r="L2522" s="37">
        <f t="shared" si="181"/>
        <v>0</v>
      </c>
      <c r="M2522" s="37"/>
      <c r="N2522" s="37">
        <f t="shared" si="185"/>
        <v>0</v>
      </c>
    </row>
    <row r="2523" spans="1:14" x14ac:dyDescent="0.3">
      <c r="A2523" s="11"/>
      <c r="B2523" s="10"/>
      <c r="C2523" s="10"/>
      <c r="D2523" s="11"/>
      <c r="E2523" s="11"/>
      <c r="F2523" s="30" t="e">
        <f t="shared" si="182"/>
        <v>#DIV/0!</v>
      </c>
      <c r="G2523" s="11"/>
      <c r="H2523" s="11"/>
      <c r="I2523" s="11"/>
      <c r="J2523" s="12">
        <f t="shared" si="183"/>
        <v>0</v>
      </c>
      <c r="K2523" s="31">
        <f t="shared" si="184"/>
        <v>0</v>
      </c>
      <c r="L2523" s="37">
        <f t="shared" si="181"/>
        <v>0</v>
      </c>
      <c r="M2523" s="37"/>
      <c r="N2523" s="37">
        <f t="shared" si="185"/>
        <v>0</v>
      </c>
    </row>
    <row r="2524" spans="1:14" x14ac:dyDescent="0.3">
      <c r="A2524" s="11" t="s">
        <v>33</v>
      </c>
      <c r="B2524" s="11"/>
      <c r="C2524" s="13"/>
      <c r="D2524" s="111">
        <f t="shared" ref="D2524:J2524" si="186">SUM(D2462:D2523)</f>
        <v>0</v>
      </c>
      <c r="E2524" s="111">
        <f t="shared" si="186"/>
        <v>0</v>
      </c>
      <c r="F2524" s="111" t="e">
        <f t="shared" si="186"/>
        <v>#DIV/0!</v>
      </c>
      <c r="G2524" s="111">
        <f t="shared" si="186"/>
        <v>0</v>
      </c>
      <c r="H2524" s="111">
        <f t="shared" si="186"/>
        <v>0</v>
      </c>
      <c r="I2524" s="111">
        <f t="shared" si="186"/>
        <v>0</v>
      </c>
      <c r="J2524" s="12">
        <f t="shared" si="186"/>
        <v>0</v>
      </c>
      <c r="K2524" s="111"/>
      <c r="L2524" s="111">
        <f>SUM(L2462:L2523)</f>
        <v>0</v>
      </c>
      <c r="M2524" s="111">
        <f>SUM(M2462:M2523)</f>
        <v>0</v>
      </c>
      <c r="N2524" s="111">
        <f>SUM(N2462:N2523)</f>
        <v>0</v>
      </c>
    </row>
    <row r="2525" spans="1:14" x14ac:dyDescent="0.3">
      <c r="A2525" s="113"/>
      <c r="B2525" s="114"/>
      <c r="C2525" s="115"/>
      <c r="D2525" s="116"/>
      <c r="E2525" s="116"/>
      <c r="F2525" s="7" t="s">
        <v>106</v>
      </c>
      <c r="G2525" s="7" t="s">
        <v>123</v>
      </c>
      <c r="H2525" s="7" t="s">
        <v>124</v>
      </c>
      <c r="I2525" s="7" t="s">
        <v>125</v>
      </c>
      <c r="J2525" s="7" t="s">
        <v>126</v>
      </c>
      <c r="K2525" s="117"/>
      <c r="L2525" s="117"/>
      <c r="M2525" s="7" t="s">
        <v>107</v>
      </c>
      <c r="N2525" s="118"/>
    </row>
    <row r="2526" spans="1:14" ht="31.5" x14ac:dyDescent="0.5">
      <c r="A2526" s="113"/>
      <c r="B2526" s="114"/>
      <c r="C2526" s="115"/>
      <c r="D2526" s="116"/>
      <c r="E2526" s="116"/>
      <c r="F2526" s="121"/>
      <c r="G2526" s="121"/>
      <c r="H2526" s="121"/>
      <c r="I2526" s="121"/>
      <c r="J2526" s="121"/>
      <c r="K2526" s="122"/>
      <c r="L2526" s="121">
        <f>+F2526-G2526-H2526-I2526-J2526</f>
        <v>0</v>
      </c>
      <c r="M2526" s="123"/>
      <c r="N2526" s="124"/>
    </row>
    <row r="2527" spans="1:14" x14ac:dyDescent="0.3">
      <c r="A2527" s="177" t="s">
        <v>109</v>
      </c>
      <c r="B2527" s="178"/>
      <c r="C2527" s="178"/>
      <c r="D2527" s="178"/>
      <c r="E2527" s="178"/>
      <c r="F2527" s="178"/>
      <c r="G2527" s="178"/>
      <c r="H2527" s="178"/>
      <c r="I2527" s="178"/>
      <c r="J2527" s="179"/>
      <c r="K2527" s="125"/>
      <c r="L2527" s="12"/>
      <c r="M2527" s="126"/>
      <c r="N2527" s="127"/>
    </row>
    <row r="2528" spans="1:14" x14ac:dyDescent="0.3">
      <c r="A2528" s="180" t="s">
        <v>110</v>
      </c>
      <c r="B2528" s="181"/>
      <c r="C2528" s="181"/>
      <c r="D2528" s="181"/>
      <c r="E2528" s="181"/>
      <c r="F2528" s="181"/>
      <c r="G2528" s="181"/>
      <c r="H2528" s="181"/>
      <c r="I2528" s="181"/>
      <c r="J2528" s="182"/>
      <c r="K2528" s="129"/>
      <c r="L2528" s="12"/>
      <c r="M2528" s="126"/>
      <c r="N2528" s="127"/>
    </row>
    <row r="2529" spans="1:14" x14ac:dyDescent="0.3">
      <c r="A2529" s="160" t="s">
        <v>111</v>
      </c>
      <c r="B2529" s="161"/>
      <c r="C2529" s="161"/>
      <c r="D2529" s="161"/>
      <c r="E2529" s="161"/>
      <c r="F2529" s="161"/>
      <c r="G2529" s="161"/>
      <c r="H2529" s="161"/>
      <c r="I2529" s="161"/>
      <c r="J2529" s="162"/>
      <c r="K2529" s="130"/>
      <c r="L2529" s="12"/>
      <c r="M2529" s="131" t="e">
        <f>+L2529/L2524%</f>
        <v>#DIV/0!</v>
      </c>
      <c r="N2529" s="127"/>
    </row>
    <row r="2530" spans="1:14" x14ac:dyDescent="0.3">
      <c r="A2530" s="163" t="s">
        <v>112</v>
      </c>
      <c r="B2530" s="164"/>
      <c r="C2530" s="164"/>
      <c r="D2530" s="164"/>
      <c r="E2530" s="164"/>
      <c r="F2530" s="164"/>
      <c r="G2530" s="164"/>
      <c r="H2530" s="164"/>
      <c r="I2530" s="164"/>
      <c r="J2530" s="165"/>
      <c r="K2530" s="132"/>
      <c r="L2530" s="12">
        <f>+E2546</f>
        <v>0</v>
      </c>
      <c r="M2530" s="126"/>
      <c r="N2530" s="127"/>
    </row>
    <row r="2531" spans="1:14" x14ac:dyDescent="0.3">
      <c r="A2531" s="166" t="s">
        <v>113</v>
      </c>
      <c r="B2531" s="167"/>
      <c r="C2531" s="167"/>
      <c r="D2531" s="167"/>
      <c r="E2531" s="167"/>
      <c r="F2531" s="167"/>
      <c r="G2531" s="167"/>
      <c r="H2531" s="167"/>
      <c r="I2531" s="167"/>
      <c r="J2531" s="168"/>
      <c r="K2531" s="134"/>
      <c r="L2531" s="12">
        <f>+M2546</f>
        <v>0</v>
      </c>
      <c r="M2531" s="126"/>
      <c r="N2531" s="127"/>
    </row>
    <row r="2532" spans="1:14" x14ac:dyDescent="0.3">
      <c r="A2532" s="169"/>
      <c r="B2532" s="170"/>
      <c r="C2532" s="170"/>
      <c r="D2532" s="170"/>
      <c r="E2532" s="170"/>
      <c r="F2532" s="170"/>
      <c r="G2532" s="170"/>
      <c r="H2532" s="170"/>
      <c r="I2532" s="170"/>
      <c r="J2532" s="171"/>
      <c r="K2532" s="128"/>
      <c r="L2532" s="126"/>
      <c r="M2532" s="126"/>
      <c r="N2532" s="127"/>
    </row>
    <row r="2533" spans="1:14" x14ac:dyDescent="0.3">
      <c r="A2533" s="169"/>
      <c r="B2533" s="170"/>
      <c r="C2533" s="170"/>
      <c r="D2533" s="170"/>
      <c r="E2533" s="170"/>
      <c r="F2533" s="170"/>
      <c r="G2533" s="170"/>
      <c r="H2533" s="170"/>
      <c r="I2533" s="170"/>
      <c r="J2533" s="171"/>
      <c r="K2533" s="128"/>
      <c r="L2533" s="126"/>
      <c r="M2533" s="126"/>
      <c r="N2533" s="127"/>
    </row>
    <row r="2534" spans="1:14" x14ac:dyDescent="0.3">
      <c r="A2534" s="169" t="s">
        <v>114</v>
      </c>
      <c r="B2534" s="170"/>
      <c r="C2534" s="170"/>
      <c r="D2534" s="170"/>
      <c r="E2534" s="170"/>
      <c r="F2534" s="170"/>
      <c r="G2534" s="170"/>
      <c r="H2534" s="170"/>
      <c r="I2534" s="170"/>
      <c r="J2534" s="171"/>
      <c r="K2534" s="136"/>
      <c r="L2534" s="111">
        <f>+L2524-L2527-L2528-L2529-L2530+L2531-L2532-L2533</f>
        <v>0</v>
      </c>
      <c r="M2534" s="126"/>
      <c r="N2534" s="127"/>
    </row>
    <row r="2535" spans="1:14" ht="19.5" thickBot="1" x14ac:dyDescent="0.35">
      <c r="M2535" s="138">
        <f>+L2535-L2534</f>
        <v>0</v>
      </c>
    </row>
    <row r="2536" spans="1:14" ht="19.5" thickBot="1" x14ac:dyDescent="0.35">
      <c r="A2536" s="157" t="s">
        <v>115</v>
      </c>
      <c r="B2536" s="158"/>
      <c r="C2536" s="158"/>
      <c r="D2536" s="158"/>
      <c r="E2536" s="158"/>
      <c r="F2536" s="159"/>
      <c r="G2536" s="127"/>
      <c r="H2536" s="157" t="s">
        <v>116</v>
      </c>
      <c r="I2536" s="158"/>
      <c r="J2536" s="159"/>
      <c r="K2536" s="157" t="s">
        <v>117</v>
      </c>
      <c r="L2536" s="158"/>
      <c r="M2536" s="159"/>
      <c r="N2536" s="139"/>
    </row>
    <row r="2537" spans="1:14" ht="19.5" thickBot="1" x14ac:dyDescent="0.35">
      <c r="A2537" s="140" t="s">
        <v>118</v>
      </c>
      <c r="B2537" s="157" t="s">
        <v>119</v>
      </c>
      <c r="C2537" s="159"/>
      <c r="D2537" s="140" t="s">
        <v>120</v>
      </c>
      <c r="E2537" s="157" t="s">
        <v>22</v>
      </c>
      <c r="F2537" s="159"/>
      <c r="G2537" s="127"/>
      <c r="H2537" s="157" t="s">
        <v>119</v>
      </c>
      <c r="I2537" s="159"/>
      <c r="J2537" s="140" t="s">
        <v>22</v>
      </c>
      <c r="K2537" s="157" t="s">
        <v>119</v>
      </c>
      <c r="L2537" s="159"/>
      <c r="M2537" s="140" t="s">
        <v>22</v>
      </c>
      <c r="N2537" s="139"/>
    </row>
    <row r="2538" spans="1:14" ht="19.5" thickBot="1" x14ac:dyDescent="0.35">
      <c r="A2538" s="141"/>
      <c r="B2538" s="153"/>
      <c r="C2538" s="154"/>
      <c r="D2538" s="141"/>
      <c r="E2538" s="155"/>
      <c r="F2538" s="156"/>
      <c r="G2538" s="127"/>
      <c r="H2538" s="153"/>
      <c r="I2538" s="154"/>
      <c r="J2538" s="142"/>
      <c r="K2538" s="153"/>
      <c r="L2538" s="154"/>
      <c r="M2538" s="143"/>
      <c r="N2538" s="144"/>
    </row>
    <row r="2539" spans="1:14" ht="19.5" thickBot="1" x14ac:dyDescent="0.35">
      <c r="A2539" s="141"/>
      <c r="B2539" s="153"/>
      <c r="C2539" s="154"/>
      <c r="D2539" s="141"/>
      <c r="E2539" s="155"/>
      <c r="F2539" s="156"/>
      <c r="G2539" s="127"/>
      <c r="H2539" s="153"/>
      <c r="I2539" s="154"/>
      <c r="J2539" s="142"/>
      <c r="K2539" s="153"/>
      <c r="L2539" s="154"/>
      <c r="M2539" s="143"/>
      <c r="N2539" s="144"/>
    </row>
    <row r="2540" spans="1:14" ht="19.5" thickBot="1" x14ac:dyDescent="0.35">
      <c r="A2540" s="141"/>
      <c r="B2540" s="153"/>
      <c r="C2540" s="154"/>
      <c r="D2540" s="141"/>
      <c r="E2540" s="155"/>
      <c r="F2540" s="156"/>
      <c r="G2540" s="127"/>
      <c r="H2540" s="153"/>
      <c r="I2540" s="154"/>
      <c r="J2540" s="142"/>
      <c r="K2540" s="153"/>
      <c r="L2540" s="154"/>
      <c r="M2540" s="143"/>
      <c r="N2540" s="144"/>
    </row>
    <row r="2541" spans="1:14" ht="19.5" thickBot="1" x14ac:dyDescent="0.35">
      <c r="A2541" s="141"/>
      <c r="B2541" s="153"/>
      <c r="C2541" s="154"/>
      <c r="D2541" s="141"/>
      <c r="E2541" s="155"/>
      <c r="F2541" s="156"/>
      <c r="G2541" s="127"/>
      <c r="H2541" s="153"/>
      <c r="I2541" s="154"/>
      <c r="J2541" s="142"/>
      <c r="K2541" s="153"/>
      <c r="L2541" s="154"/>
      <c r="M2541" s="143"/>
      <c r="N2541" s="144"/>
    </row>
    <row r="2542" spans="1:14" ht="19.5" thickBot="1" x14ac:dyDescent="0.35">
      <c r="A2542" s="141"/>
      <c r="B2542" s="153"/>
      <c r="C2542" s="154"/>
      <c r="D2542" s="141"/>
      <c r="E2542" s="155"/>
      <c r="F2542" s="156"/>
      <c r="G2542" s="127"/>
      <c r="H2542" s="153"/>
      <c r="I2542" s="154"/>
      <c r="J2542" s="142"/>
      <c r="K2542" s="153"/>
      <c r="L2542" s="154"/>
      <c r="M2542" s="143"/>
      <c r="N2542" s="144"/>
    </row>
    <row r="2543" spans="1:14" ht="19.5" thickBot="1" x14ac:dyDescent="0.35">
      <c r="A2543" s="141"/>
      <c r="B2543" s="153"/>
      <c r="C2543" s="154"/>
      <c r="D2543" s="141"/>
      <c r="E2543" s="155"/>
      <c r="F2543" s="156"/>
      <c r="G2543" s="127"/>
      <c r="H2543" s="153"/>
      <c r="I2543" s="154"/>
      <c r="J2543" s="142"/>
      <c r="K2543" s="153"/>
      <c r="L2543" s="154"/>
      <c r="M2543" s="143"/>
      <c r="N2543" s="144"/>
    </row>
    <row r="2544" spans="1:14" ht="19.5" thickBot="1" x14ac:dyDescent="0.35">
      <c r="A2544" s="141"/>
      <c r="B2544" s="153"/>
      <c r="C2544" s="154"/>
      <c r="D2544" s="141"/>
      <c r="E2544" s="155"/>
      <c r="F2544" s="156"/>
      <c r="G2544" s="127"/>
      <c r="H2544" s="153"/>
      <c r="I2544" s="154"/>
      <c r="J2544" s="142"/>
      <c r="K2544" s="153"/>
      <c r="L2544" s="154"/>
      <c r="M2544" s="143"/>
      <c r="N2544" s="144"/>
    </row>
    <row r="2545" spans="1:14" ht="19.5" thickBot="1" x14ac:dyDescent="0.35">
      <c r="A2545" s="141"/>
      <c r="B2545" s="153"/>
      <c r="C2545" s="154"/>
      <c r="D2545" s="141"/>
      <c r="E2545" s="155"/>
      <c r="F2545" s="156"/>
      <c r="G2545" s="127"/>
      <c r="H2545" s="153"/>
      <c r="I2545" s="154"/>
      <c r="J2545" s="142"/>
      <c r="K2545" s="153"/>
      <c r="L2545" s="154"/>
      <c r="M2545" s="143"/>
      <c r="N2545" s="144"/>
    </row>
    <row r="2546" spans="1:14" ht="19.5" thickBot="1" x14ac:dyDescent="0.35">
      <c r="A2546" s="141" t="s">
        <v>121</v>
      </c>
      <c r="B2546" s="153"/>
      <c r="C2546" s="154"/>
      <c r="D2546" s="141"/>
      <c r="E2546" s="155">
        <f>SUM(E2538:F2545)</f>
        <v>0</v>
      </c>
      <c r="F2546" s="156"/>
      <c r="G2546" s="127"/>
      <c r="H2546" s="153" t="s">
        <v>121</v>
      </c>
      <c r="I2546" s="154"/>
      <c r="J2546" s="140">
        <f>SUM(J2538:J2545)</f>
        <v>0</v>
      </c>
      <c r="K2546" s="153" t="s">
        <v>121</v>
      </c>
      <c r="L2546" s="154"/>
      <c r="M2546" s="145">
        <f>SUM(M2538:M2545)</f>
        <v>0</v>
      </c>
      <c r="N2546" s="139"/>
    </row>
    <row r="2549" spans="1:14" x14ac:dyDescent="0.3">
      <c r="A2549" s="172" t="s">
        <v>0</v>
      </c>
      <c r="B2549" s="172"/>
      <c r="C2549" s="172"/>
      <c r="D2549" s="172"/>
      <c r="E2549" s="172"/>
      <c r="F2549" s="172"/>
      <c r="G2549" s="172"/>
      <c r="H2549" s="172"/>
      <c r="I2549" s="172"/>
      <c r="J2549" s="172"/>
      <c r="K2549" s="172"/>
      <c r="L2549" s="172"/>
      <c r="M2549" s="1"/>
      <c r="N2549" s="2"/>
    </row>
    <row r="2550" spans="1:14" x14ac:dyDescent="0.3">
      <c r="A2550" s="1" t="s">
        <v>1</v>
      </c>
      <c r="B2550" s="2"/>
      <c r="J2550" s="1" t="s">
        <v>3</v>
      </c>
      <c r="K2550" s="173">
        <f>+K2459</f>
        <v>0</v>
      </c>
      <c r="L2550" s="173"/>
      <c r="M2550" s="173"/>
      <c r="N2550" s="6"/>
    </row>
    <row r="2551" spans="1:14" x14ac:dyDescent="0.3">
      <c r="A2551" s="174"/>
      <c r="B2551" s="175"/>
      <c r="C2551" s="176"/>
      <c r="D2551" s="169" t="s">
        <v>6</v>
      </c>
      <c r="E2551" s="170"/>
      <c r="F2551" s="171"/>
      <c r="G2551" s="7" t="s">
        <v>7</v>
      </c>
      <c r="H2551" s="7" t="s">
        <v>7</v>
      </c>
      <c r="I2551" s="7" t="s">
        <v>8</v>
      </c>
      <c r="J2551" s="8" t="s">
        <v>9</v>
      </c>
      <c r="K2551" s="7" t="s">
        <v>10</v>
      </c>
      <c r="L2551" s="9"/>
      <c r="M2551" s="7" t="s">
        <v>11</v>
      </c>
      <c r="N2551" s="7" t="s">
        <v>12</v>
      </c>
    </row>
    <row r="2552" spans="1:14" x14ac:dyDescent="0.3">
      <c r="A2552" s="12" t="s">
        <v>16</v>
      </c>
      <c r="B2552" s="7" t="s">
        <v>17</v>
      </c>
      <c r="C2552" s="13" t="s">
        <v>18</v>
      </c>
      <c r="D2552" s="7">
        <v>1</v>
      </c>
      <c r="E2552" s="7">
        <v>2</v>
      </c>
      <c r="F2552" s="14" t="s">
        <v>19</v>
      </c>
      <c r="G2552" s="7" t="s">
        <v>20</v>
      </c>
      <c r="H2552" s="7" t="s">
        <v>20</v>
      </c>
      <c r="I2552" s="7"/>
      <c r="J2552" s="7" t="s">
        <v>20</v>
      </c>
      <c r="K2552" s="7" t="s">
        <v>21</v>
      </c>
      <c r="L2552" s="7" t="s">
        <v>22</v>
      </c>
      <c r="M2552" s="7" t="s">
        <v>23</v>
      </c>
      <c r="N2552" s="7" t="s">
        <v>22</v>
      </c>
    </row>
    <row r="2553" spans="1:14" x14ac:dyDescent="0.3">
      <c r="A2553" s="16" t="s">
        <v>35</v>
      </c>
      <c r="B2553" s="17" t="s">
        <v>36</v>
      </c>
      <c r="C2553" s="17">
        <v>72</v>
      </c>
      <c r="D2553" s="29"/>
      <c r="E2553" s="29"/>
      <c r="F2553" s="30">
        <f>+(E2553+D2553)/C2553</f>
        <v>0</v>
      </c>
      <c r="G2553" s="32"/>
      <c r="H2553" s="32"/>
      <c r="I2553" s="32"/>
      <c r="J2553" s="34">
        <f>+D2553+E2553-G2553-H2553-I2553</f>
        <v>0</v>
      </c>
      <c r="K2553" s="31">
        <f>+K2462</f>
        <v>381.13</v>
      </c>
      <c r="L2553" s="24">
        <f t="shared" ref="L2553:L2614" si="187">+J2553*K2553</f>
        <v>0</v>
      </c>
      <c r="M2553" s="24"/>
      <c r="N2553" s="24">
        <f>+K2553*I2553</f>
        <v>0</v>
      </c>
    </row>
    <row r="2554" spans="1:14" x14ac:dyDescent="0.3">
      <c r="A2554" s="16" t="s">
        <v>37</v>
      </c>
      <c r="B2554" s="17" t="s">
        <v>38</v>
      </c>
      <c r="C2554" s="17">
        <v>36</v>
      </c>
      <c r="D2554" s="29"/>
      <c r="E2554" s="29"/>
      <c r="F2554" s="30">
        <f t="shared" ref="F2554:F2614" si="188">+(E2554+D2554)/C2554</f>
        <v>0</v>
      </c>
      <c r="G2554" s="32"/>
      <c r="H2554" s="32"/>
      <c r="I2554" s="32"/>
      <c r="J2554" s="34">
        <f t="shared" ref="J2554:J2614" si="189">+D2554+E2554-G2554-H2554-I2554</f>
        <v>0</v>
      </c>
      <c r="K2554" s="31">
        <f t="shared" ref="K2554:K2614" si="190">+K2463</f>
        <v>741.2</v>
      </c>
      <c r="L2554" s="24">
        <f t="shared" si="187"/>
        <v>0</v>
      </c>
      <c r="M2554" s="24"/>
      <c r="N2554" s="24">
        <f t="shared" ref="N2554:N2614" si="191">+K2554*I2554</f>
        <v>0</v>
      </c>
    </row>
    <row r="2555" spans="1:14" x14ac:dyDescent="0.3">
      <c r="A2555" s="16" t="s">
        <v>39</v>
      </c>
      <c r="B2555" s="17" t="s">
        <v>40</v>
      </c>
      <c r="C2555" s="17">
        <v>18</v>
      </c>
      <c r="D2555" s="29"/>
      <c r="E2555" s="29"/>
      <c r="F2555" s="30">
        <f t="shared" si="188"/>
        <v>0</v>
      </c>
      <c r="G2555" s="32"/>
      <c r="H2555" s="32"/>
      <c r="I2555" s="32"/>
      <c r="J2555" s="12">
        <f t="shared" si="189"/>
        <v>0</v>
      </c>
      <c r="K2555" s="31">
        <f t="shared" si="190"/>
        <v>1263.5999999999999</v>
      </c>
      <c r="L2555" s="37">
        <f t="shared" si="187"/>
        <v>0</v>
      </c>
      <c r="M2555" s="37"/>
      <c r="N2555" s="37">
        <f t="shared" si="191"/>
        <v>0</v>
      </c>
    </row>
    <row r="2556" spans="1:14" x14ac:dyDescent="0.3">
      <c r="A2556" s="16" t="s">
        <v>41</v>
      </c>
      <c r="B2556" s="17" t="s">
        <v>42</v>
      </c>
      <c r="C2556" s="17">
        <v>10</v>
      </c>
      <c r="D2556" s="29"/>
      <c r="E2556" s="29"/>
      <c r="F2556" s="30">
        <f t="shared" si="188"/>
        <v>0</v>
      </c>
      <c r="G2556" s="32"/>
      <c r="H2556" s="32"/>
      <c r="I2556" s="32"/>
      <c r="J2556" s="34">
        <f t="shared" si="189"/>
        <v>0</v>
      </c>
      <c r="K2556" s="31">
        <f t="shared" si="190"/>
        <v>2059.1999999999998</v>
      </c>
      <c r="L2556" s="24">
        <f t="shared" si="187"/>
        <v>0</v>
      </c>
      <c r="M2556" s="24"/>
      <c r="N2556" s="24">
        <f t="shared" si="191"/>
        <v>0</v>
      </c>
    </row>
    <row r="2557" spans="1:14" x14ac:dyDescent="0.3">
      <c r="A2557" s="16" t="s">
        <v>43</v>
      </c>
      <c r="B2557" s="17" t="s">
        <v>36</v>
      </c>
      <c r="C2557" s="17">
        <v>72</v>
      </c>
      <c r="D2557" s="29"/>
      <c r="E2557" s="29"/>
      <c r="F2557" s="30">
        <f t="shared" si="188"/>
        <v>0</v>
      </c>
      <c r="G2557" s="32"/>
      <c r="H2557" s="32"/>
      <c r="I2557" s="32"/>
      <c r="J2557" s="34">
        <f t="shared" si="189"/>
        <v>0</v>
      </c>
      <c r="K2557" s="31">
        <f t="shared" si="190"/>
        <v>409.5</v>
      </c>
      <c r="L2557" s="24">
        <f t="shared" si="187"/>
        <v>0</v>
      </c>
      <c r="M2557" s="24"/>
      <c r="N2557" s="24">
        <f t="shared" si="191"/>
        <v>0</v>
      </c>
    </row>
    <row r="2558" spans="1:14" x14ac:dyDescent="0.3">
      <c r="A2558" s="16" t="s">
        <v>44</v>
      </c>
      <c r="B2558" s="17" t="s">
        <v>38</v>
      </c>
      <c r="C2558" s="17">
        <v>36</v>
      </c>
      <c r="D2558" s="29"/>
      <c r="E2558" s="29"/>
      <c r="F2558" s="30">
        <f t="shared" si="188"/>
        <v>0</v>
      </c>
      <c r="G2558" s="32"/>
      <c r="H2558" s="32"/>
      <c r="I2558" s="32"/>
      <c r="J2558" s="34">
        <f t="shared" si="189"/>
        <v>0</v>
      </c>
      <c r="K2558" s="31">
        <f t="shared" si="190"/>
        <v>803.79</v>
      </c>
      <c r="L2558" s="24">
        <f t="shared" si="187"/>
        <v>0</v>
      </c>
      <c r="M2558" s="24"/>
      <c r="N2558" s="24">
        <f t="shared" si="191"/>
        <v>0</v>
      </c>
    </row>
    <row r="2559" spans="1:14" x14ac:dyDescent="0.3">
      <c r="A2559" s="16" t="s">
        <v>45</v>
      </c>
      <c r="B2559" s="17" t="s">
        <v>36</v>
      </c>
      <c r="C2559" s="17">
        <v>72</v>
      </c>
      <c r="D2559" s="29"/>
      <c r="E2559" s="29"/>
      <c r="F2559" s="30">
        <f t="shared" si="188"/>
        <v>0</v>
      </c>
      <c r="G2559" s="32"/>
      <c r="H2559" s="32"/>
      <c r="I2559" s="32"/>
      <c r="J2559" s="34">
        <f t="shared" si="189"/>
        <v>0</v>
      </c>
      <c r="K2559" s="31">
        <f t="shared" si="190"/>
        <v>409.5</v>
      </c>
      <c r="L2559" s="24">
        <f t="shared" si="187"/>
        <v>0</v>
      </c>
      <c r="M2559" s="24"/>
      <c r="N2559" s="24">
        <f t="shared" si="191"/>
        <v>0</v>
      </c>
    </row>
    <row r="2560" spans="1:14" x14ac:dyDescent="0.3">
      <c r="A2560" s="16" t="s">
        <v>46</v>
      </c>
      <c r="B2560" s="17" t="s">
        <v>38</v>
      </c>
      <c r="C2560" s="17">
        <v>36</v>
      </c>
      <c r="D2560" s="29"/>
      <c r="E2560" s="29"/>
      <c r="F2560" s="30">
        <f t="shared" si="188"/>
        <v>0</v>
      </c>
      <c r="G2560" s="32"/>
      <c r="H2560" s="32"/>
      <c r="I2560" s="32"/>
      <c r="J2560" s="34">
        <f t="shared" si="189"/>
        <v>0</v>
      </c>
      <c r="K2560" s="31">
        <f t="shared" si="190"/>
        <v>803.79</v>
      </c>
      <c r="L2560" s="24">
        <f t="shared" si="187"/>
        <v>0</v>
      </c>
      <c r="M2560" s="24"/>
      <c r="N2560" s="24">
        <f t="shared" si="191"/>
        <v>0</v>
      </c>
    </row>
    <row r="2561" spans="1:14" x14ac:dyDescent="0.3">
      <c r="A2561" s="16" t="s">
        <v>47</v>
      </c>
      <c r="B2561" s="17" t="s">
        <v>48</v>
      </c>
      <c r="C2561" s="17">
        <v>8</v>
      </c>
      <c r="D2561" s="29"/>
      <c r="E2561" s="29"/>
      <c r="F2561" s="30">
        <f t="shared" si="188"/>
        <v>0</v>
      </c>
      <c r="G2561" s="32"/>
      <c r="H2561" s="32"/>
      <c r="I2561" s="32"/>
      <c r="J2561" s="34">
        <f t="shared" si="189"/>
        <v>0</v>
      </c>
      <c r="K2561" s="31">
        <f t="shared" si="190"/>
        <v>2767.05</v>
      </c>
      <c r="L2561" s="24">
        <f t="shared" si="187"/>
        <v>0</v>
      </c>
      <c r="M2561" s="24"/>
      <c r="N2561" s="24">
        <f t="shared" si="191"/>
        <v>0</v>
      </c>
    </row>
    <row r="2562" spans="1:14" x14ac:dyDescent="0.3">
      <c r="A2562" s="35" t="s">
        <v>49</v>
      </c>
      <c r="B2562" s="17" t="s">
        <v>50</v>
      </c>
      <c r="C2562" s="38">
        <v>72</v>
      </c>
      <c r="D2562" s="29"/>
      <c r="E2562" s="29"/>
      <c r="F2562" s="30">
        <f t="shared" si="188"/>
        <v>0</v>
      </c>
      <c r="G2562" s="32"/>
      <c r="H2562" s="32"/>
      <c r="I2562" s="32"/>
      <c r="J2562" s="12">
        <f t="shared" si="189"/>
        <v>0</v>
      </c>
      <c r="K2562" s="31">
        <f t="shared" si="190"/>
        <v>444.6</v>
      </c>
      <c r="L2562" s="37">
        <f t="shared" si="187"/>
        <v>0</v>
      </c>
      <c r="M2562" s="37"/>
      <c r="N2562" s="37">
        <f t="shared" si="191"/>
        <v>0</v>
      </c>
    </row>
    <row r="2563" spans="1:14" x14ac:dyDescent="0.3">
      <c r="A2563" s="16" t="s">
        <v>51</v>
      </c>
      <c r="B2563" s="17" t="s">
        <v>52</v>
      </c>
      <c r="C2563" s="17">
        <v>36</v>
      </c>
      <c r="D2563" s="29"/>
      <c r="E2563" s="29"/>
      <c r="F2563" s="30">
        <f t="shared" si="188"/>
        <v>0</v>
      </c>
      <c r="G2563" s="32"/>
      <c r="H2563" s="32"/>
      <c r="I2563" s="32"/>
      <c r="J2563" s="34">
        <f t="shared" si="189"/>
        <v>0</v>
      </c>
      <c r="K2563" s="31">
        <f t="shared" si="190"/>
        <v>868.73</v>
      </c>
      <c r="L2563" s="24">
        <f t="shared" si="187"/>
        <v>0</v>
      </c>
      <c r="M2563" s="24"/>
      <c r="N2563" s="24">
        <f t="shared" si="191"/>
        <v>0</v>
      </c>
    </row>
    <row r="2564" spans="1:14" x14ac:dyDescent="0.3">
      <c r="A2564" s="16" t="s">
        <v>53</v>
      </c>
      <c r="B2564" s="17" t="s">
        <v>48</v>
      </c>
      <c r="C2564" s="17">
        <v>8</v>
      </c>
      <c r="D2564" s="29"/>
      <c r="E2564" s="29"/>
      <c r="F2564" s="30">
        <f t="shared" si="188"/>
        <v>0</v>
      </c>
      <c r="G2564" s="32"/>
      <c r="H2564" s="32"/>
      <c r="I2564" s="32"/>
      <c r="J2564" s="34">
        <f t="shared" si="189"/>
        <v>0</v>
      </c>
      <c r="K2564" s="31">
        <f t="shared" si="190"/>
        <v>2416.0500000000002</v>
      </c>
      <c r="L2564" s="24">
        <f t="shared" si="187"/>
        <v>0</v>
      </c>
      <c r="M2564" s="24"/>
      <c r="N2564" s="24">
        <f t="shared" si="191"/>
        <v>0</v>
      </c>
    </row>
    <row r="2565" spans="1:14" x14ac:dyDescent="0.3">
      <c r="A2565" s="16" t="s">
        <v>54</v>
      </c>
      <c r="B2565" s="17" t="s">
        <v>50</v>
      </c>
      <c r="C2565" s="17">
        <v>72</v>
      </c>
      <c r="D2565" s="29"/>
      <c r="E2565" s="29"/>
      <c r="F2565" s="30">
        <f t="shared" si="188"/>
        <v>0</v>
      </c>
      <c r="G2565" s="32"/>
      <c r="H2565" s="32"/>
      <c r="I2565" s="32"/>
      <c r="J2565" s="34">
        <f t="shared" si="189"/>
        <v>0</v>
      </c>
      <c r="K2565" s="31">
        <f t="shared" si="190"/>
        <v>377.33</v>
      </c>
      <c r="L2565" s="24">
        <f t="shared" si="187"/>
        <v>0</v>
      </c>
      <c r="M2565" s="24"/>
      <c r="N2565" s="24">
        <f t="shared" si="191"/>
        <v>0</v>
      </c>
    </row>
    <row r="2566" spans="1:14" x14ac:dyDescent="0.3">
      <c r="A2566" s="16" t="s">
        <v>55</v>
      </c>
      <c r="B2566" s="17" t="s">
        <v>56</v>
      </c>
      <c r="C2566" s="17">
        <v>15</v>
      </c>
      <c r="D2566" s="44"/>
      <c r="E2566" s="44"/>
      <c r="F2566" s="30">
        <f t="shared" si="188"/>
        <v>0</v>
      </c>
      <c r="G2566" s="11"/>
      <c r="H2566" s="11"/>
      <c r="I2566" s="11"/>
      <c r="J2566" s="12">
        <f t="shared" si="189"/>
        <v>0</v>
      </c>
      <c r="K2566" s="45">
        <f t="shared" si="190"/>
        <v>1158.3</v>
      </c>
      <c r="L2566" s="37">
        <f t="shared" si="187"/>
        <v>0</v>
      </c>
      <c r="M2566" s="37"/>
      <c r="N2566" s="37">
        <f t="shared" si="191"/>
        <v>0</v>
      </c>
    </row>
    <row r="2567" spans="1:14" x14ac:dyDescent="0.3">
      <c r="A2567" s="16" t="s">
        <v>57</v>
      </c>
      <c r="B2567" s="17" t="s">
        <v>50</v>
      </c>
      <c r="C2567" s="17">
        <v>72</v>
      </c>
      <c r="D2567" s="29"/>
      <c r="E2567" s="29"/>
      <c r="F2567" s="30">
        <f t="shared" si="188"/>
        <v>0</v>
      </c>
      <c r="G2567" s="32"/>
      <c r="H2567" s="32"/>
      <c r="I2567" s="32"/>
      <c r="J2567" s="34">
        <f t="shared" si="189"/>
        <v>0</v>
      </c>
      <c r="K2567" s="31">
        <f t="shared" si="190"/>
        <v>424.13</v>
      </c>
      <c r="L2567" s="24">
        <f t="shared" si="187"/>
        <v>0</v>
      </c>
      <c r="M2567" s="24"/>
      <c r="N2567" s="24">
        <f t="shared" si="191"/>
        <v>0</v>
      </c>
    </row>
    <row r="2568" spans="1:14" x14ac:dyDescent="0.3">
      <c r="A2568" s="16" t="s">
        <v>58</v>
      </c>
      <c r="B2568" s="17" t="s">
        <v>59</v>
      </c>
      <c r="C2568" s="17">
        <v>15</v>
      </c>
      <c r="D2568" s="29"/>
      <c r="E2568" s="29"/>
      <c r="F2568" s="30">
        <f t="shared" si="188"/>
        <v>0</v>
      </c>
      <c r="G2568" s="32"/>
      <c r="H2568" s="32"/>
      <c r="I2568" s="32"/>
      <c r="J2568" s="34">
        <f t="shared" si="189"/>
        <v>0</v>
      </c>
      <c r="K2568" s="31">
        <f t="shared" si="190"/>
        <v>1199.25</v>
      </c>
      <c r="L2568" s="24">
        <f t="shared" si="187"/>
        <v>0</v>
      </c>
      <c r="M2568" s="24"/>
      <c r="N2568" s="24">
        <f t="shared" si="191"/>
        <v>0</v>
      </c>
    </row>
    <row r="2569" spans="1:14" x14ac:dyDescent="0.3">
      <c r="A2569" s="16" t="s">
        <v>60</v>
      </c>
      <c r="B2569" s="17" t="s">
        <v>50</v>
      </c>
      <c r="C2569" s="17">
        <v>72</v>
      </c>
      <c r="D2569" s="29"/>
      <c r="E2569" s="29"/>
      <c r="F2569" s="30">
        <f t="shared" si="188"/>
        <v>0</v>
      </c>
      <c r="G2569" s="32"/>
      <c r="H2569" s="32"/>
      <c r="I2569" s="32"/>
      <c r="J2569" s="34">
        <f t="shared" si="189"/>
        <v>0</v>
      </c>
      <c r="K2569" s="31">
        <f t="shared" si="190"/>
        <v>381.13</v>
      </c>
      <c r="L2569" s="24">
        <f t="shared" si="187"/>
        <v>0</v>
      </c>
      <c r="M2569" s="24"/>
      <c r="N2569" s="24">
        <f t="shared" si="191"/>
        <v>0</v>
      </c>
    </row>
    <row r="2570" spans="1:14" x14ac:dyDescent="0.3">
      <c r="A2570" s="16" t="s">
        <v>61</v>
      </c>
      <c r="B2570" s="17" t="s">
        <v>50</v>
      </c>
      <c r="C2570" s="38">
        <v>72</v>
      </c>
      <c r="D2570" s="44"/>
      <c r="E2570" s="44"/>
      <c r="F2570" s="30">
        <f t="shared" si="188"/>
        <v>0</v>
      </c>
      <c r="G2570" s="11"/>
      <c r="H2570" s="11"/>
      <c r="I2570" s="11"/>
      <c r="J2570" s="12">
        <f t="shared" si="189"/>
        <v>0</v>
      </c>
      <c r="K2570" s="31">
        <f t="shared" si="190"/>
        <v>424.13</v>
      </c>
      <c r="L2570" s="37">
        <f t="shared" si="187"/>
        <v>0</v>
      </c>
      <c r="M2570" s="37"/>
      <c r="N2570" s="37">
        <f t="shared" si="191"/>
        <v>0</v>
      </c>
    </row>
    <row r="2571" spans="1:14" x14ac:dyDescent="0.3">
      <c r="A2571" s="35" t="s">
        <v>62</v>
      </c>
      <c r="B2571" s="17" t="s">
        <v>50</v>
      </c>
      <c r="C2571" s="38">
        <v>72</v>
      </c>
      <c r="D2571" s="44"/>
      <c r="E2571" s="44"/>
      <c r="F2571" s="30">
        <f t="shared" si="188"/>
        <v>0</v>
      </c>
      <c r="G2571" s="11"/>
      <c r="H2571" s="11"/>
      <c r="I2571" s="11"/>
      <c r="J2571" s="12">
        <f t="shared" si="189"/>
        <v>0</v>
      </c>
      <c r="K2571" s="31">
        <f t="shared" si="190"/>
        <v>330.23</v>
      </c>
      <c r="L2571" s="37">
        <f t="shared" si="187"/>
        <v>0</v>
      </c>
      <c r="M2571" s="37"/>
      <c r="N2571" s="37">
        <f t="shared" si="191"/>
        <v>0</v>
      </c>
    </row>
    <row r="2572" spans="1:14" x14ac:dyDescent="0.3">
      <c r="A2572" s="35" t="s">
        <v>63</v>
      </c>
      <c r="B2572" s="17" t="s">
        <v>50</v>
      </c>
      <c r="C2572" s="38">
        <v>72</v>
      </c>
      <c r="D2572" s="44"/>
      <c r="E2572" s="44"/>
      <c r="F2572" s="30">
        <f t="shared" si="188"/>
        <v>0</v>
      </c>
      <c r="G2572" s="11"/>
      <c r="H2572" s="11"/>
      <c r="I2572" s="11"/>
      <c r="J2572" s="12">
        <f t="shared" si="189"/>
        <v>0</v>
      </c>
      <c r="K2572" s="31">
        <f t="shared" si="190"/>
        <v>424.13</v>
      </c>
      <c r="L2572" s="37">
        <f t="shared" si="187"/>
        <v>0</v>
      </c>
      <c r="M2572" s="37"/>
      <c r="N2572" s="37">
        <f t="shared" si="191"/>
        <v>0</v>
      </c>
    </row>
    <row r="2573" spans="1:14" x14ac:dyDescent="0.3">
      <c r="A2573" s="35" t="s">
        <v>64</v>
      </c>
      <c r="B2573" s="17" t="s">
        <v>65</v>
      </c>
      <c r="C2573" s="38">
        <v>72</v>
      </c>
      <c r="D2573" s="44"/>
      <c r="E2573" s="44"/>
      <c r="F2573" s="30">
        <f t="shared" si="188"/>
        <v>0</v>
      </c>
      <c r="G2573" s="11"/>
      <c r="H2573" s="11"/>
      <c r="I2573" s="11"/>
      <c r="J2573" s="12">
        <f t="shared" si="189"/>
        <v>0</v>
      </c>
      <c r="K2573" s="31">
        <f t="shared" si="190"/>
        <v>389.61</v>
      </c>
      <c r="L2573" s="37">
        <f t="shared" si="187"/>
        <v>0</v>
      </c>
      <c r="M2573" s="37"/>
      <c r="N2573" s="37">
        <f t="shared" si="191"/>
        <v>0</v>
      </c>
    </row>
    <row r="2574" spans="1:14" x14ac:dyDescent="0.3">
      <c r="A2574" s="35" t="s">
        <v>66</v>
      </c>
      <c r="B2574" s="17" t="s">
        <v>65</v>
      </c>
      <c r="C2574" s="38">
        <v>72</v>
      </c>
      <c r="D2574" s="44"/>
      <c r="E2574" s="44"/>
      <c r="F2574" s="30">
        <f t="shared" si="188"/>
        <v>0</v>
      </c>
      <c r="G2574" s="11"/>
      <c r="H2574" s="11"/>
      <c r="I2574" s="11"/>
      <c r="J2574" s="12">
        <f t="shared" si="189"/>
        <v>0</v>
      </c>
      <c r="K2574" s="31">
        <f t="shared" si="190"/>
        <v>389.61</v>
      </c>
      <c r="L2574" s="37">
        <f t="shared" si="187"/>
        <v>0</v>
      </c>
      <c r="M2574" s="37"/>
      <c r="N2574" s="37">
        <f t="shared" si="191"/>
        <v>0</v>
      </c>
    </row>
    <row r="2575" spans="1:14" x14ac:dyDescent="0.3">
      <c r="A2575" s="47" t="s">
        <v>67</v>
      </c>
      <c r="B2575" s="48" t="s">
        <v>59</v>
      </c>
      <c r="C2575" s="49">
        <v>25</v>
      </c>
      <c r="D2575" s="44"/>
      <c r="E2575" s="44"/>
      <c r="F2575" s="30">
        <f t="shared" si="188"/>
        <v>0</v>
      </c>
      <c r="G2575" s="11"/>
      <c r="H2575" s="11"/>
      <c r="I2575" s="11"/>
      <c r="J2575" s="12">
        <f t="shared" si="189"/>
        <v>0</v>
      </c>
      <c r="K2575" s="31">
        <f t="shared" si="190"/>
        <v>169.65</v>
      </c>
      <c r="L2575" s="37">
        <f t="shared" si="187"/>
        <v>0</v>
      </c>
      <c r="M2575" s="37"/>
      <c r="N2575" s="37">
        <f t="shared" si="191"/>
        <v>0</v>
      </c>
    </row>
    <row r="2576" spans="1:14" x14ac:dyDescent="0.3">
      <c r="A2576" s="47" t="s">
        <v>68</v>
      </c>
      <c r="B2576" s="48" t="s">
        <v>42</v>
      </c>
      <c r="C2576" s="49">
        <v>50</v>
      </c>
      <c r="D2576" s="44"/>
      <c r="E2576" s="44"/>
      <c r="F2576" s="30">
        <f t="shared" si="188"/>
        <v>0</v>
      </c>
      <c r="G2576" s="11"/>
      <c r="H2576" s="11"/>
      <c r="I2576" s="11"/>
      <c r="J2576" s="12">
        <f t="shared" si="189"/>
        <v>0</v>
      </c>
      <c r="K2576" s="31">
        <f t="shared" si="190"/>
        <v>88.92</v>
      </c>
      <c r="L2576" s="37">
        <f t="shared" si="187"/>
        <v>0</v>
      </c>
      <c r="M2576" s="37"/>
      <c r="N2576" s="37">
        <f t="shared" si="191"/>
        <v>0</v>
      </c>
    </row>
    <row r="2577" spans="1:14" x14ac:dyDescent="0.3">
      <c r="A2577" s="47" t="s">
        <v>69</v>
      </c>
      <c r="B2577" s="48" t="s">
        <v>52</v>
      </c>
      <c r="C2577" s="49">
        <v>12</v>
      </c>
      <c r="D2577" s="44"/>
      <c r="E2577" s="44"/>
      <c r="F2577" s="30">
        <f t="shared" si="188"/>
        <v>0</v>
      </c>
      <c r="G2577" s="11"/>
      <c r="H2577" s="11"/>
      <c r="I2577" s="11"/>
      <c r="J2577" s="12">
        <f t="shared" si="189"/>
        <v>0</v>
      </c>
      <c r="K2577" s="31">
        <f t="shared" si="190"/>
        <v>123.94</v>
      </c>
      <c r="L2577" s="37">
        <f t="shared" si="187"/>
        <v>0</v>
      </c>
      <c r="M2577" s="37"/>
      <c r="N2577" s="37">
        <f t="shared" si="191"/>
        <v>0</v>
      </c>
    </row>
    <row r="2578" spans="1:14" ht="19.5" thickBot="1" x14ac:dyDescent="0.35">
      <c r="A2578" s="47" t="s">
        <v>70</v>
      </c>
      <c r="B2578" s="48" t="s">
        <v>50</v>
      </c>
      <c r="C2578" s="49">
        <v>60</v>
      </c>
      <c r="D2578" s="44"/>
      <c r="E2578" s="44"/>
      <c r="F2578" s="30">
        <f t="shared" si="188"/>
        <v>0</v>
      </c>
      <c r="G2578" s="11"/>
      <c r="H2578" s="11"/>
      <c r="I2578" s="11"/>
      <c r="J2578" s="12">
        <f t="shared" si="189"/>
        <v>0</v>
      </c>
      <c r="K2578" s="31">
        <f t="shared" si="190"/>
        <v>67.180000000000007</v>
      </c>
      <c r="L2578" s="37">
        <f t="shared" si="187"/>
        <v>0</v>
      </c>
      <c r="M2578" s="37"/>
      <c r="N2578" s="37">
        <f t="shared" si="191"/>
        <v>0</v>
      </c>
    </row>
    <row r="2579" spans="1:14" ht="19.5" thickBot="1" x14ac:dyDescent="0.35">
      <c r="A2579" s="56" t="s">
        <v>71</v>
      </c>
      <c r="B2579" s="57" t="s">
        <v>50</v>
      </c>
      <c r="C2579" s="58">
        <v>60</v>
      </c>
      <c r="D2579" s="44"/>
      <c r="E2579" s="44"/>
      <c r="F2579" s="30">
        <f t="shared" si="188"/>
        <v>0</v>
      </c>
      <c r="G2579" s="11"/>
      <c r="H2579" s="11"/>
      <c r="I2579" s="11"/>
      <c r="J2579" s="12">
        <f t="shared" si="189"/>
        <v>0</v>
      </c>
      <c r="K2579" s="31">
        <f t="shared" si="190"/>
        <v>67.180000000000007</v>
      </c>
      <c r="L2579" s="37">
        <f t="shared" si="187"/>
        <v>0</v>
      </c>
      <c r="M2579" s="37"/>
      <c r="N2579" s="37">
        <f t="shared" si="191"/>
        <v>0</v>
      </c>
    </row>
    <row r="2580" spans="1:14" ht="19.5" thickBot="1" x14ac:dyDescent="0.35">
      <c r="A2580" s="56" t="s">
        <v>72</v>
      </c>
      <c r="B2580" s="57" t="s">
        <v>50</v>
      </c>
      <c r="C2580" s="58">
        <v>60</v>
      </c>
      <c r="D2580" s="44"/>
      <c r="E2580" s="44"/>
      <c r="F2580" s="30">
        <f t="shared" si="188"/>
        <v>0</v>
      </c>
      <c r="G2580" s="11"/>
      <c r="H2580" s="11"/>
      <c r="I2580" s="11"/>
      <c r="J2580" s="12">
        <f t="shared" si="189"/>
        <v>0</v>
      </c>
      <c r="K2580" s="31">
        <f t="shared" si="190"/>
        <v>67.180000000000007</v>
      </c>
      <c r="L2580" s="37">
        <f t="shared" si="187"/>
        <v>0</v>
      </c>
      <c r="M2580" s="37"/>
      <c r="N2580" s="37">
        <f t="shared" si="191"/>
        <v>0</v>
      </c>
    </row>
    <row r="2581" spans="1:14" ht="19.5" thickBot="1" x14ac:dyDescent="0.35">
      <c r="A2581" s="56" t="s">
        <v>73</v>
      </c>
      <c r="B2581" s="57" t="s">
        <v>74</v>
      </c>
      <c r="C2581" s="58">
        <v>150</v>
      </c>
      <c r="D2581" s="44"/>
      <c r="E2581" s="44"/>
      <c r="F2581" s="30">
        <f t="shared" si="188"/>
        <v>0</v>
      </c>
      <c r="G2581" s="11"/>
      <c r="H2581" s="11"/>
      <c r="I2581" s="11"/>
      <c r="J2581" s="12">
        <f t="shared" si="189"/>
        <v>0</v>
      </c>
      <c r="K2581" s="31">
        <f t="shared" si="190"/>
        <v>21.06</v>
      </c>
      <c r="L2581" s="37">
        <f t="shared" si="187"/>
        <v>0</v>
      </c>
      <c r="M2581" s="37"/>
      <c r="N2581" s="37">
        <f t="shared" si="191"/>
        <v>0</v>
      </c>
    </row>
    <row r="2582" spans="1:14" ht="19.5" thickBot="1" x14ac:dyDescent="0.35">
      <c r="A2582" s="66" t="s">
        <v>75</v>
      </c>
      <c r="B2582" s="67" t="s">
        <v>76</v>
      </c>
      <c r="C2582" s="68">
        <v>120</v>
      </c>
      <c r="D2582" s="44"/>
      <c r="E2582" s="44"/>
      <c r="F2582" s="30">
        <f t="shared" si="188"/>
        <v>0</v>
      </c>
      <c r="G2582" s="11"/>
      <c r="H2582" s="11"/>
      <c r="I2582" s="11"/>
      <c r="J2582" s="12">
        <f t="shared" si="189"/>
        <v>0</v>
      </c>
      <c r="K2582" s="31">
        <f t="shared" si="190"/>
        <v>78.98</v>
      </c>
      <c r="L2582" s="37">
        <f t="shared" si="187"/>
        <v>0</v>
      </c>
      <c r="M2582" s="37"/>
      <c r="N2582" s="37">
        <f t="shared" si="191"/>
        <v>0</v>
      </c>
    </row>
    <row r="2583" spans="1:14" ht="19.5" thickBot="1" x14ac:dyDescent="0.35">
      <c r="A2583" s="66" t="s">
        <v>77</v>
      </c>
      <c r="B2583" s="67" t="s">
        <v>78</v>
      </c>
      <c r="C2583" s="68">
        <v>60</v>
      </c>
      <c r="D2583" s="44"/>
      <c r="E2583" s="44"/>
      <c r="F2583" s="30">
        <f t="shared" si="188"/>
        <v>0</v>
      </c>
      <c r="G2583" s="11"/>
      <c r="H2583" s="11"/>
      <c r="I2583" s="11"/>
      <c r="J2583" s="12">
        <f t="shared" si="189"/>
        <v>0</v>
      </c>
      <c r="K2583" s="31">
        <f t="shared" si="190"/>
        <v>154.44</v>
      </c>
      <c r="L2583" s="37">
        <f t="shared" si="187"/>
        <v>0</v>
      </c>
      <c r="M2583" s="37"/>
      <c r="N2583" s="37">
        <f t="shared" si="191"/>
        <v>0</v>
      </c>
    </row>
    <row r="2584" spans="1:14" ht="19.5" thickBot="1" x14ac:dyDescent="0.35">
      <c r="A2584" s="66" t="s">
        <v>79</v>
      </c>
      <c r="B2584" s="67" t="s">
        <v>50</v>
      </c>
      <c r="C2584" s="68">
        <v>30</v>
      </c>
      <c r="D2584" s="44"/>
      <c r="E2584" s="44"/>
      <c r="F2584" s="30">
        <f t="shared" si="188"/>
        <v>0</v>
      </c>
      <c r="G2584" s="11"/>
      <c r="H2584" s="11"/>
      <c r="I2584" s="11"/>
      <c r="J2584" s="12">
        <f t="shared" si="189"/>
        <v>0</v>
      </c>
      <c r="K2584" s="31">
        <f t="shared" si="190"/>
        <v>274.95</v>
      </c>
      <c r="L2584" s="37">
        <f t="shared" si="187"/>
        <v>0</v>
      </c>
      <c r="M2584" s="37"/>
      <c r="N2584" s="37">
        <f t="shared" si="191"/>
        <v>0</v>
      </c>
    </row>
    <row r="2585" spans="1:14" ht="19.5" thickBot="1" x14ac:dyDescent="0.35">
      <c r="A2585" s="66" t="s">
        <v>80</v>
      </c>
      <c r="B2585" s="67" t="s">
        <v>59</v>
      </c>
      <c r="C2585" s="68">
        <v>12</v>
      </c>
      <c r="D2585" s="44"/>
      <c r="E2585" s="44"/>
      <c r="F2585" s="30">
        <f t="shared" si="188"/>
        <v>0</v>
      </c>
      <c r="G2585" s="11"/>
      <c r="H2585" s="11"/>
      <c r="I2585" s="11"/>
      <c r="J2585" s="12">
        <f t="shared" si="189"/>
        <v>0</v>
      </c>
      <c r="K2585" s="31">
        <f t="shared" si="190"/>
        <v>1023.75</v>
      </c>
      <c r="L2585" s="37">
        <f t="shared" si="187"/>
        <v>0</v>
      </c>
      <c r="M2585" s="37"/>
      <c r="N2585" s="37">
        <f t="shared" si="191"/>
        <v>0</v>
      </c>
    </row>
    <row r="2586" spans="1:14" ht="19.5" thickBot="1" x14ac:dyDescent="0.35">
      <c r="A2586" s="76" t="s">
        <v>81</v>
      </c>
      <c r="B2586" s="77" t="s">
        <v>82</v>
      </c>
      <c r="C2586" s="78">
        <v>18</v>
      </c>
      <c r="D2586" s="44"/>
      <c r="E2586" s="44"/>
      <c r="F2586" s="30">
        <f t="shared" si="188"/>
        <v>0</v>
      </c>
      <c r="G2586" s="11"/>
      <c r="H2586" s="11"/>
      <c r="I2586" s="11"/>
      <c r="J2586" s="12">
        <f t="shared" si="189"/>
        <v>0</v>
      </c>
      <c r="K2586" s="31">
        <f t="shared" si="190"/>
        <v>558.67999999999995</v>
      </c>
      <c r="L2586" s="37">
        <f t="shared" si="187"/>
        <v>0</v>
      </c>
      <c r="M2586" s="37"/>
      <c r="N2586" s="37">
        <f t="shared" si="191"/>
        <v>0</v>
      </c>
    </row>
    <row r="2587" spans="1:14" ht="19.5" thickBot="1" x14ac:dyDescent="0.35">
      <c r="A2587" s="76" t="s">
        <v>83</v>
      </c>
      <c r="B2587" s="77" t="s">
        <v>59</v>
      </c>
      <c r="C2587" s="78">
        <v>12</v>
      </c>
      <c r="D2587" s="44"/>
      <c r="E2587" s="44"/>
      <c r="F2587" s="30">
        <f t="shared" si="188"/>
        <v>0</v>
      </c>
      <c r="G2587" s="11"/>
      <c r="H2587" s="11"/>
      <c r="I2587" s="11"/>
      <c r="J2587" s="12">
        <f t="shared" si="189"/>
        <v>0</v>
      </c>
      <c r="K2587" s="31">
        <f t="shared" si="190"/>
        <v>1092.2</v>
      </c>
      <c r="L2587" s="37">
        <f t="shared" si="187"/>
        <v>0</v>
      </c>
      <c r="M2587" s="37"/>
      <c r="N2587" s="37">
        <f t="shared" si="191"/>
        <v>0</v>
      </c>
    </row>
    <row r="2588" spans="1:14" ht="19.5" thickBot="1" x14ac:dyDescent="0.35">
      <c r="A2588" s="76" t="s">
        <v>84</v>
      </c>
      <c r="B2588" s="77" t="s">
        <v>85</v>
      </c>
      <c r="C2588" s="78">
        <v>4</v>
      </c>
      <c r="D2588" s="44"/>
      <c r="E2588" s="44"/>
      <c r="F2588" s="30">
        <f t="shared" si="188"/>
        <v>0</v>
      </c>
      <c r="G2588" s="11"/>
      <c r="H2588" s="11"/>
      <c r="I2588" s="11"/>
      <c r="J2588" s="12">
        <f t="shared" si="189"/>
        <v>0</v>
      </c>
      <c r="K2588" s="31">
        <f t="shared" si="190"/>
        <v>2670.53</v>
      </c>
      <c r="L2588" s="37">
        <f t="shared" si="187"/>
        <v>0</v>
      </c>
      <c r="M2588" s="37"/>
      <c r="N2588" s="37">
        <f t="shared" si="191"/>
        <v>0</v>
      </c>
    </row>
    <row r="2589" spans="1:14" ht="19.5" thickBot="1" x14ac:dyDescent="0.35">
      <c r="A2589" s="86" t="s">
        <v>86</v>
      </c>
      <c r="B2589" s="87" t="s">
        <v>87</v>
      </c>
      <c r="C2589" s="88">
        <v>48</v>
      </c>
      <c r="D2589" s="44"/>
      <c r="E2589" s="44"/>
      <c r="F2589" s="30">
        <f t="shared" si="188"/>
        <v>0</v>
      </c>
      <c r="G2589" s="11"/>
      <c r="H2589" s="11"/>
      <c r="I2589" s="11"/>
      <c r="J2589" s="12">
        <f t="shared" si="189"/>
        <v>0</v>
      </c>
      <c r="K2589" s="31">
        <f t="shared" si="190"/>
        <v>46.8</v>
      </c>
      <c r="L2589" s="37">
        <f t="shared" si="187"/>
        <v>0</v>
      </c>
      <c r="M2589" s="37"/>
      <c r="N2589" s="37">
        <f t="shared" si="191"/>
        <v>0</v>
      </c>
    </row>
    <row r="2590" spans="1:14" ht="19.5" thickBot="1" x14ac:dyDescent="0.35">
      <c r="A2590" s="86" t="s">
        <v>88</v>
      </c>
      <c r="B2590" s="87" t="s">
        <v>87</v>
      </c>
      <c r="C2590" s="88">
        <v>48</v>
      </c>
      <c r="D2590" s="44"/>
      <c r="E2590" s="44"/>
      <c r="F2590" s="30">
        <f t="shared" si="188"/>
        <v>0</v>
      </c>
      <c r="G2590" s="11"/>
      <c r="H2590" s="11"/>
      <c r="I2590" s="11"/>
      <c r="J2590" s="12">
        <f t="shared" si="189"/>
        <v>0</v>
      </c>
      <c r="K2590" s="31">
        <f t="shared" si="190"/>
        <v>46.8</v>
      </c>
      <c r="L2590" s="37">
        <f t="shared" si="187"/>
        <v>0</v>
      </c>
      <c r="M2590" s="37"/>
      <c r="N2590" s="37">
        <f t="shared" si="191"/>
        <v>0</v>
      </c>
    </row>
    <row r="2591" spans="1:14" x14ac:dyDescent="0.3">
      <c r="A2591" s="96" t="s">
        <v>89</v>
      </c>
      <c r="B2591" s="97">
        <v>25</v>
      </c>
      <c r="C2591" s="97">
        <v>25</v>
      </c>
      <c r="D2591" s="44"/>
      <c r="E2591" s="44"/>
      <c r="F2591" s="30">
        <f t="shared" si="188"/>
        <v>0</v>
      </c>
      <c r="G2591" s="11"/>
      <c r="H2591" s="11"/>
      <c r="I2591" s="11"/>
      <c r="J2591" s="12">
        <f t="shared" si="189"/>
        <v>0</v>
      </c>
      <c r="K2591" s="31">
        <f t="shared" si="190"/>
        <v>111.25</v>
      </c>
      <c r="L2591" s="37">
        <f t="shared" si="187"/>
        <v>0</v>
      </c>
      <c r="M2591" s="37"/>
      <c r="N2591" s="37">
        <f t="shared" si="191"/>
        <v>0</v>
      </c>
    </row>
    <row r="2592" spans="1:14" x14ac:dyDescent="0.3">
      <c r="A2592" s="105" t="s">
        <v>90</v>
      </c>
      <c r="B2592" s="106">
        <v>10</v>
      </c>
      <c r="C2592" s="106">
        <v>10</v>
      </c>
      <c r="D2592" s="44"/>
      <c r="E2592" s="44"/>
      <c r="F2592" s="30">
        <f t="shared" si="188"/>
        <v>0</v>
      </c>
      <c r="G2592" s="11"/>
      <c r="H2592" s="11"/>
      <c r="I2592" s="11"/>
      <c r="J2592" s="12">
        <f t="shared" si="189"/>
        <v>0</v>
      </c>
      <c r="K2592" s="31">
        <f t="shared" si="190"/>
        <v>1760</v>
      </c>
      <c r="L2592" s="37">
        <f t="shared" si="187"/>
        <v>0</v>
      </c>
      <c r="M2592" s="37"/>
      <c r="N2592" s="37">
        <f t="shared" si="191"/>
        <v>0</v>
      </c>
    </row>
    <row r="2593" spans="1:14" x14ac:dyDescent="0.3">
      <c r="A2593" s="105" t="s">
        <v>91</v>
      </c>
      <c r="B2593" s="106">
        <v>8</v>
      </c>
      <c r="C2593" s="106">
        <v>8</v>
      </c>
      <c r="D2593" s="44"/>
      <c r="E2593" s="44"/>
      <c r="F2593" s="30">
        <f t="shared" si="188"/>
        <v>0</v>
      </c>
      <c r="G2593" s="11"/>
      <c r="H2593" s="11"/>
      <c r="I2593" s="11"/>
      <c r="J2593" s="12">
        <f t="shared" si="189"/>
        <v>0</v>
      </c>
      <c r="K2593" s="31">
        <f t="shared" si="190"/>
        <v>2365</v>
      </c>
      <c r="L2593" s="37">
        <f t="shared" si="187"/>
        <v>0</v>
      </c>
      <c r="M2593" s="37"/>
      <c r="N2593" s="37">
        <f t="shared" si="191"/>
        <v>0</v>
      </c>
    </row>
    <row r="2594" spans="1:14" x14ac:dyDescent="0.3">
      <c r="A2594" s="105" t="s">
        <v>92</v>
      </c>
      <c r="B2594" s="106">
        <v>8</v>
      </c>
      <c r="C2594" s="106">
        <v>8</v>
      </c>
      <c r="D2594" s="44"/>
      <c r="E2594" s="44"/>
      <c r="F2594" s="30">
        <f t="shared" si="188"/>
        <v>0</v>
      </c>
      <c r="G2594" s="11"/>
      <c r="H2594" s="11"/>
      <c r="I2594" s="11"/>
      <c r="J2594" s="12">
        <f t="shared" si="189"/>
        <v>0</v>
      </c>
      <c r="K2594" s="31">
        <f t="shared" si="190"/>
        <v>2065</v>
      </c>
      <c r="L2594" s="37">
        <f t="shared" si="187"/>
        <v>0</v>
      </c>
      <c r="M2594" s="37"/>
      <c r="N2594" s="37">
        <f t="shared" si="191"/>
        <v>0</v>
      </c>
    </row>
    <row r="2595" spans="1:14" x14ac:dyDescent="0.3">
      <c r="A2595" s="105" t="s">
        <v>93</v>
      </c>
      <c r="B2595" s="106">
        <v>15</v>
      </c>
      <c r="C2595" s="106">
        <v>15</v>
      </c>
      <c r="D2595" s="44"/>
      <c r="E2595" s="44"/>
      <c r="F2595" s="30">
        <f t="shared" si="188"/>
        <v>0</v>
      </c>
      <c r="G2595" s="11"/>
      <c r="H2595" s="11"/>
      <c r="I2595" s="11"/>
      <c r="J2595" s="12">
        <f t="shared" si="189"/>
        <v>0</v>
      </c>
      <c r="K2595" s="31">
        <f t="shared" si="190"/>
        <v>990</v>
      </c>
      <c r="L2595" s="37">
        <f t="shared" si="187"/>
        <v>0</v>
      </c>
      <c r="M2595" s="37"/>
      <c r="N2595" s="37">
        <f t="shared" si="191"/>
        <v>0</v>
      </c>
    </row>
    <row r="2596" spans="1:14" x14ac:dyDescent="0.3">
      <c r="A2596" s="105" t="s">
        <v>94</v>
      </c>
      <c r="B2596" s="106">
        <v>15</v>
      </c>
      <c r="C2596" s="106">
        <v>15</v>
      </c>
      <c r="D2596" s="44"/>
      <c r="E2596" s="44"/>
      <c r="F2596" s="30">
        <f t="shared" si="188"/>
        <v>0</v>
      </c>
      <c r="G2596" s="11"/>
      <c r="H2596" s="11"/>
      <c r="I2596" s="11"/>
      <c r="J2596" s="12">
        <f t="shared" si="189"/>
        <v>0</v>
      </c>
      <c r="K2596" s="31">
        <f t="shared" si="190"/>
        <v>1025</v>
      </c>
      <c r="L2596" s="37">
        <f t="shared" si="187"/>
        <v>0</v>
      </c>
      <c r="M2596" s="37"/>
      <c r="N2596" s="37">
        <f t="shared" si="191"/>
        <v>0</v>
      </c>
    </row>
    <row r="2597" spans="1:14" x14ac:dyDescent="0.3">
      <c r="A2597" s="105" t="s">
        <v>95</v>
      </c>
      <c r="B2597" s="106">
        <v>10</v>
      </c>
      <c r="C2597" s="106">
        <v>10</v>
      </c>
      <c r="D2597" s="44"/>
      <c r="E2597" s="44"/>
      <c r="F2597" s="30">
        <f t="shared" si="188"/>
        <v>0</v>
      </c>
      <c r="G2597" s="11"/>
      <c r="H2597" s="11"/>
      <c r="I2597" s="11"/>
      <c r="J2597" s="12">
        <f t="shared" si="189"/>
        <v>0</v>
      </c>
      <c r="K2597" s="31">
        <f t="shared" si="190"/>
        <v>1620</v>
      </c>
      <c r="L2597" s="37">
        <f t="shared" si="187"/>
        <v>0</v>
      </c>
      <c r="M2597" s="37"/>
      <c r="N2597" s="37">
        <f t="shared" si="191"/>
        <v>0</v>
      </c>
    </row>
    <row r="2598" spans="1:14" x14ac:dyDescent="0.3">
      <c r="A2598" s="105" t="s">
        <v>96</v>
      </c>
      <c r="B2598" s="106">
        <v>8</v>
      </c>
      <c r="C2598" s="106">
        <v>8</v>
      </c>
      <c r="D2598" s="44"/>
      <c r="E2598" s="44"/>
      <c r="F2598" s="30">
        <f t="shared" si="188"/>
        <v>0</v>
      </c>
      <c r="G2598" s="11"/>
      <c r="H2598" s="11"/>
      <c r="I2598" s="11"/>
      <c r="J2598" s="12">
        <f t="shared" si="189"/>
        <v>0</v>
      </c>
      <c r="K2598" s="31">
        <f t="shared" si="190"/>
        <v>2130</v>
      </c>
      <c r="L2598" s="37">
        <f t="shared" si="187"/>
        <v>0</v>
      </c>
      <c r="M2598" s="37"/>
      <c r="N2598" s="37">
        <f t="shared" si="191"/>
        <v>0</v>
      </c>
    </row>
    <row r="2599" spans="1:14" x14ac:dyDescent="0.3">
      <c r="A2599" s="105" t="s">
        <v>97</v>
      </c>
      <c r="B2599" s="106">
        <v>15</v>
      </c>
      <c r="C2599" s="106">
        <v>15</v>
      </c>
      <c r="D2599" s="44"/>
      <c r="E2599" s="44"/>
      <c r="F2599" s="30">
        <f t="shared" si="188"/>
        <v>0</v>
      </c>
      <c r="G2599" s="11"/>
      <c r="H2599" s="11"/>
      <c r="I2599" s="11"/>
      <c r="J2599" s="12">
        <f t="shared" si="189"/>
        <v>0</v>
      </c>
      <c r="K2599" s="31">
        <f t="shared" si="190"/>
        <v>880</v>
      </c>
      <c r="L2599" s="37">
        <f t="shared" si="187"/>
        <v>0</v>
      </c>
      <c r="M2599" s="37"/>
      <c r="N2599" s="37">
        <f t="shared" si="191"/>
        <v>0</v>
      </c>
    </row>
    <row r="2600" spans="1:14" x14ac:dyDescent="0.3">
      <c r="A2600" s="105" t="s">
        <v>98</v>
      </c>
      <c r="B2600" s="106">
        <v>15</v>
      </c>
      <c r="C2600" s="106">
        <v>15</v>
      </c>
      <c r="D2600" s="44"/>
      <c r="E2600" s="44"/>
      <c r="F2600" s="30">
        <f t="shared" si="188"/>
        <v>0</v>
      </c>
      <c r="G2600" s="11"/>
      <c r="H2600" s="11"/>
      <c r="I2600" s="11"/>
      <c r="J2600" s="12">
        <f t="shared" si="189"/>
        <v>0</v>
      </c>
      <c r="K2600" s="31">
        <f t="shared" si="190"/>
        <v>915</v>
      </c>
      <c r="L2600" s="37">
        <f t="shared" si="187"/>
        <v>0</v>
      </c>
      <c r="M2600" s="37"/>
      <c r="N2600" s="37">
        <f t="shared" si="191"/>
        <v>0</v>
      </c>
    </row>
    <row r="2601" spans="1:14" x14ac:dyDescent="0.3">
      <c r="A2601" s="105" t="s">
        <v>99</v>
      </c>
      <c r="B2601" s="106">
        <v>3</v>
      </c>
      <c r="C2601" s="106">
        <v>3</v>
      </c>
      <c r="D2601" s="44"/>
      <c r="E2601" s="44"/>
      <c r="F2601" s="30">
        <f t="shared" si="188"/>
        <v>0</v>
      </c>
      <c r="G2601" s="11"/>
      <c r="H2601" s="11"/>
      <c r="I2601" s="11"/>
      <c r="J2601" s="12">
        <f t="shared" si="189"/>
        <v>0</v>
      </c>
      <c r="K2601" s="31">
        <f t="shared" si="190"/>
        <v>1970</v>
      </c>
      <c r="L2601" s="37">
        <f t="shared" si="187"/>
        <v>0</v>
      </c>
      <c r="M2601" s="37"/>
      <c r="N2601" s="37">
        <f t="shared" si="191"/>
        <v>0</v>
      </c>
    </row>
    <row r="2602" spans="1:14" x14ac:dyDescent="0.3">
      <c r="A2602" s="105" t="s">
        <v>100</v>
      </c>
      <c r="B2602" s="106">
        <v>3</v>
      </c>
      <c r="C2602" s="106">
        <v>3</v>
      </c>
      <c r="D2602" s="44"/>
      <c r="E2602" s="44"/>
      <c r="F2602" s="30">
        <f t="shared" si="188"/>
        <v>0</v>
      </c>
      <c r="G2602" s="11"/>
      <c r="H2602" s="11"/>
      <c r="I2602" s="11"/>
      <c r="J2602" s="12">
        <f t="shared" si="189"/>
        <v>0</v>
      </c>
      <c r="K2602" s="31">
        <f t="shared" si="190"/>
        <v>2035</v>
      </c>
      <c r="L2602" s="37">
        <f t="shared" si="187"/>
        <v>0</v>
      </c>
      <c r="M2602" s="37"/>
      <c r="N2602" s="37">
        <f t="shared" si="191"/>
        <v>0</v>
      </c>
    </row>
    <row r="2603" spans="1:14" x14ac:dyDescent="0.3">
      <c r="A2603" s="105" t="s">
        <v>101</v>
      </c>
      <c r="B2603" s="106">
        <v>8</v>
      </c>
      <c r="C2603" s="106">
        <v>8</v>
      </c>
      <c r="D2603" s="44"/>
      <c r="E2603" s="44"/>
      <c r="F2603" s="30">
        <f t="shared" si="188"/>
        <v>0</v>
      </c>
      <c r="G2603" s="11"/>
      <c r="H2603" s="11"/>
      <c r="I2603" s="11"/>
      <c r="J2603" s="12">
        <f t="shared" si="189"/>
        <v>0</v>
      </c>
      <c r="K2603" s="31">
        <f t="shared" si="190"/>
        <v>2120</v>
      </c>
      <c r="L2603" s="37">
        <f t="shared" si="187"/>
        <v>0</v>
      </c>
      <c r="M2603" s="37"/>
      <c r="N2603" s="37">
        <f t="shared" si="191"/>
        <v>0</v>
      </c>
    </row>
    <row r="2604" spans="1:14" x14ac:dyDescent="0.3">
      <c r="A2604" s="105" t="s">
        <v>102</v>
      </c>
      <c r="B2604" s="106">
        <v>10</v>
      </c>
      <c r="C2604" s="106">
        <v>10</v>
      </c>
      <c r="D2604" s="44"/>
      <c r="E2604" s="44"/>
      <c r="F2604" s="30">
        <f t="shared" si="188"/>
        <v>0</v>
      </c>
      <c r="G2604" s="11"/>
      <c r="H2604" s="11"/>
      <c r="I2604" s="11"/>
      <c r="J2604" s="12">
        <f t="shared" si="189"/>
        <v>0</v>
      </c>
      <c r="K2604" s="31">
        <f t="shared" si="190"/>
        <v>1980</v>
      </c>
      <c r="L2604" s="37">
        <f t="shared" si="187"/>
        <v>0</v>
      </c>
      <c r="M2604" s="37"/>
      <c r="N2604" s="37">
        <f t="shared" si="191"/>
        <v>0</v>
      </c>
    </row>
    <row r="2605" spans="1:14" x14ac:dyDescent="0.3">
      <c r="A2605" s="105" t="s">
        <v>103</v>
      </c>
      <c r="B2605" s="106">
        <v>12</v>
      </c>
      <c r="C2605" s="106">
        <v>12</v>
      </c>
      <c r="D2605" s="44"/>
      <c r="E2605" s="44"/>
      <c r="F2605" s="30">
        <f t="shared" si="188"/>
        <v>0</v>
      </c>
      <c r="G2605" s="11"/>
      <c r="H2605" s="11"/>
      <c r="I2605" s="11"/>
      <c r="J2605" s="12">
        <f t="shared" si="189"/>
        <v>0</v>
      </c>
      <c r="K2605" s="31">
        <f t="shared" si="190"/>
        <v>875</v>
      </c>
      <c r="L2605" s="37">
        <f t="shared" si="187"/>
        <v>0</v>
      </c>
      <c r="M2605" s="37"/>
      <c r="N2605" s="37">
        <f t="shared" si="191"/>
        <v>0</v>
      </c>
    </row>
    <row r="2606" spans="1:14" ht="19.5" thickBot="1" x14ac:dyDescent="0.35">
      <c r="A2606" s="105" t="s">
        <v>104</v>
      </c>
      <c r="B2606" s="106">
        <v>3</v>
      </c>
      <c r="C2606" s="106">
        <v>3</v>
      </c>
      <c r="D2606" s="44"/>
      <c r="E2606" s="44"/>
      <c r="F2606" s="30">
        <f t="shared" si="188"/>
        <v>0</v>
      </c>
      <c r="G2606" s="11"/>
      <c r="H2606" s="11"/>
      <c r="I2606" s="11"/>
      <c r="J2606" s="12">
        <f t="shared" si="189"/>
        <v>0</v>
      </c>
      <c r="K2606" s="31">
        <f t="shared" si="190"/>
        <v>2145</v>
      </c>
      <c r="L2606" s="37">
        <f t="shared" si="187"/>
        <v>0</v>
      </c>
      <c r="M2606" s="37"/>
      <c r="N2606" s="37">
        <f t="shared" si="191"/>
        <v>0</v>
      </c>
    </row>
    <row r="2607" spans="1:14" ht="19.5" thickBot="1" x14ac:dyDescent="0.35">
      <c r="A2607" s="56" t="s">
        <v>105</v>
      </c>
      <c r="B2607" s="57" t="s">
        <v>74</v>
      </c>
      <c r="C2607" s="58">
        <v>150</v>
      </c>
      <c r="D2607" s="44"/>
      <c r="E2607" s="44"/>
      <c r="F2607" s="30">
        <f t="shared" si="188"/>
        <v>0</v>
      </c>
      <c r="G2607" s="11"/>
      <c r="H2607" s="11"/>
      <c r="I2607" s="11"/>
      <c r="J2607" s="12">
        <f t="shared" si="189"/>
        <v>0</v>
      </c>
      <c r="K2607" s="31">
        <f t="shared" si="190"/>
        <v>21.06</v>
      </c>
      <c r="L2607" s="37">
        <f t="shared" si="187"/>
        <v>0</v>
      </c>
      <c r="M2607" s="37"/>
      <c r="N2607" s="37">
        <f t="shared" si="191"/>
        <v>0</v>
      </c>
    </row>
    <row r="2608" spans="1:14" x14ac:dyDescent="0.3">
      <c r="A2608" s="107"/>
      <c r="B2608" s="108"/>
      <c r="C2608" s="108"/>
      <c r="D2608" s="11"/>
      <c r="E2608" s="11"/>
      <c r="F2608" s="30" t="e">
        <f t="shared" si="188"/>
        <v>#DIV/0!</v>
      </c>
      <c r="G2608" s="11"/>
      <c r="H2608" s="11"/>
      <c r="I2608" s="11"/>
      <c r="J2608" s="12">
        <f t="shared" si="189"/>
        <v>0</v>
      </c>
      <c r="K2608" s="31">
        <f t="shared" si="190"/>
        <v>116.5</v>
      </c>
      <c r="L2608" s="37">
        <f t="shared" si="187"/>
        <v>0</v>
      </c>
      <c r="M2608" s="37"/>
      <c r="N2608" s="37">
        <f t="shared" si="191"/>
        <v>0</v>
      </c>
    </row>
    <row r="2609" spans="1:14" x14ac:dyDescent="0.3">
      <c r="A2609" s="107"/>
      <c r="B2609" s="108"/>
      <c r="C2609" s="108"/>
      <c r="D2609" s="11"/>
      <c r="E2609" s="11"/>
      <c r="F2609" s="30" t="e">
        <f t="shared" si="188"/>
        <v>#DIV/0!</v>
      </c>
      <c r="G2609" s="11"/>
      <c r="H2609" s="11"/>
      <c r="I2609" s="11"/>
      <c r="J2609" s="12">
        <f t="shared" si="189"/>
        <v>0</v>
      </c>
      <c r="K2609" s="31">
        <f t="shared" si="190"/>
        <v>0</v>
      </c>
      <c r="L2609" s="37">
        <f t="shared" si="187"/>
        <v>0</v>
      </c>
      <c r="M2609" s="37"/>
      <c r="N2609" s="37">
        <f t="shared" si="191"/>
        <v>0</v>
      </c>
    </row>
    <row r="2610" spans="1:14" x14ac:dyDescent="0.3">
      <c r="A2610" s="107"/>
      <c r="B2610" s="108"/>
      <c r="C2610" s="108"/>
      <c r="D2610" s="11"/>
      <c r="E2610" s="11"/>
      <c r="F2610" s="30" t="e">
        <f t="shared" si="188"/>
        <v>#DIV/0!</v>
      </c>
      <c r="G2610" s="11"/>
      <c r="H2610" s="11"/>
      <c r="I2610" s="11"/>
      <c r="J2610" s="12">
        <f t="shared" si="189"/>
        <v>0</v>
      </c>
      <c r="K2610" s="31">
        <f t="shared" si="190"/>
        <v>23</v>
      </c>
      <c r="L2610" s="37">
        <f t="shared" si="187"/>
        <v>0</v>
      </c>
      <c r="M2610" s="37"/>
      <c r="N2610" s="37">
        <f t="shared" si="191"/>
        <v>0</v>
      </c>
    </row>
    <row r="2611" spans="1:14" x14ac:dyDescent="0.3">
      <c r="A2611" s="107"/>
      <c r="B2611" s="108"/>
      <c r="C2611" s="108"/>
      <c r="D2611" s="11"/>
      <c r="E2611" s="11"/>
      <c r="F2611" s="30" t="e">
        <f t="shared" si="188"/>
        <v>#DIV/0!</v>
      </c>
      <c r="G2611" s="11"/>
      <c r="H2611" s="11"/>
      <c r="I2611" s="11"/>
      <c r="J2611" s="12">
        <f t="shared" si="189"/>
        <v>0</v>
      </c>
      <c r="K2611" s="31">
        <f t="shared" si="190"/>
        <v>0</v>
      </c>
      <c r="L2611" s="37">
        <f t="shared" si="187"/>
        <v>0</v>
      </c>
      <c r="M2611" s="37"/>
      <c r="N2611" s="37">
        <f t="shared" si="191"/>
        <v>0</v>
      </c>
    </row>
    <row r="2612" spans="1:14" x14ac:dyDescent="0.3">
      <c r="A2612" s="11"/>
      <c r="B2612" s="10"/>
      <c r="C2612" s="10"/>
      <c r="D2612" s="11"/>
      <c r="E2612" s="11"/>
      <c r="F2612" s="30" t="e">
        <f t="shared" si="188"/>
        <v>#DIV/0!</v>
      </c>
      <c r="G2612" s="11"/>
      <c r="H2612" s="11"/>
      <c r="I2612" s="11"/>
      <c r="J2612" s="12">
        <f t="shared" si="189"/>
        <v>0</v>
      </c>
      <c r="K2612" s="31">
        <f t="shared" si="190"/>
        <v>0</v>
      </c>
      <c r="L2612" s="37">
        <f t="shared" si="187"/>
        <v>0</v>
      </c>
      <c r="M2612" s="37"/>
      <c r="N2612" s="37">
        <f t="shared" si="191"/>
        <v>0</v>
      </c>
    </row>
    <row r="2613" spans="1:14" x14ac:dyDescent="0.3">
      <c r="A2613" s="11"/>
      <c r="B2613" s="10"/>
      <c r="C2613" s="10"/>
      <c r="D2613" s="11"/>
      <c r="E2613" s="11"/>
      <c r="F2613" s="30" t="e">
        <f t="shared" si="188"/>
        <v>#DIV/0!</v>
      </c>
      <c r="G2613" s="11"/>
      <c r="H2613" s="11"/>
      <c r="I2613" s="11"/>
      <c r="J2613" s="12">
        <f t="shared" si="189"/>
        <v>0</v>
      </c>
      <c r="K2613" s="31">
        <f t="shared" si="190"/>
        <v>0</v>
      </c>
      <c r="L2613" s="37">
        <f t="shared" si="187"/>
        <v>0</v>
      </c>
      <c r="M2613" s="37"/>
      <c r="N2613" s="37">
        <f t="shared" si="191"/>
        <v>0</v>
      </c>
    </row>
    <row r="2614" spans="1:14" x14ac:dyDescent="0.3">
      <c r="A2614" s="11"/>
      <c r="B2614" s="10"/>
      <c r="C2614" s="10"/>
      <c r="D2614" s="11"/>
      <c r="E2614" s="11"/>
      <c r="F2614" s="30" t="e">
        <f t="shared" si="188"/>
        <v>#DIV/0!</v>
      </c>
      <c r="G2614" s="11"/>
      <c r="H2614" s="11"/>
      <c r="I2614" s="11"/>
      <c r="J2614" s="12">
        <f t="shared" si="189"/>
        <v>0</v>
      </c>
      <c r="K2614" s="31">
        <f t="shared" si="190"/>
        <v>0</v>
      </c>
      <c r="L2614" s="37">
        <f t="shared" si="187"/>
        <v>0</v>
      </c>
      <c r="M2614" s="37"/>
      <c r="N2614" s="37">
        <f t="shared" si="191"/>
        <v>0</v>
      </c>
    </row>
    <row r="2615" spans="1:14" x14ac:dyDescent="0.3">
      <c r="A2615" s="11" t="s">
        <v>33</v>
      </c>
      <c r="B2615" s="11"/>
      <c r="C2615" s="13"/>
      <c r="D2615" s="111">
        <f t="shared" ref="D2615:J2615" si="192">SUM(D2553:D2614)</f>
        <v>0</v>
      </c>
      <c r="E2615" s="111">
        <f t="shared" si="192"/>
        <v>0</v>
      </c>
      <c r="F2615" s="111" t="e">
        <f t="shared" si="192"/>
        <v>#DIV/0!</v>
      </c>
      <c r="G2615" s="111">
        <f t="shared" si="192"/>
        <v>0</v>
      </c>
      <c r="H2615" s="111">
        <f t="shared" si="192"/>
        <v>0</v>
      </c>
      <c r="I2615" s="111">
        <f t="shared" si="192"/>
        <v>0</v>
      </c>
      <c r="J2615" s="12">
        <f t="shared" si="192"/>
        <v>0</v>
      </c>
      <c r="K2615" s="111"/>
      <c r="L2615" s="111">
        <f>SUM(L2553:L2614)</f>
        <v>0</v>
      </c>
      <c r="M2615" s="111">
        <f>SUM(M2553:M2614)</f>
        <v>0</v>
      </c>
      <c r="N2615" s="111">
        <f>SUM(N2553:N2614)</f>
        <v>0</v>
      </c>
    </row>
    <row r="2616" spans="1:14" x14ac:dyDescent="0.3">
      <c r="A2616" s="113"/>
      <c r="B2616" s="114"/>
      <c r="C2616" s="115"/>
      <c r="D2616" s="116"/>
      <c r="E2616" s="116"/>
      <c r="F2616" s="7" t="s">
        <v>106</v>
      </c>
      <c r="G2616" s="7" t="s">
        <v>123</v>
      </c>
      <c r="H2616" s="7" t="s">
        <v>124</v>
      </c>
      <c r="I2616" s="7" t="s">
        <v>125</v>
      </c>
      <c r="J2616" s="7" t="s">
        <v>126</v>
      </c>
      <c r="K2616" s="117"/>
      <c r="L2616" s="117"/>
      <c r="M2616" s="7" t="s">
        <v>107</v>
      </c>
      <c r="N2616" s="118"/>
    </row>
    <row r="2617" spans="1:14" ht="31.5" x14ac:dyDescent="0.5">
      <c r="A2617" s="113"/>
      <c r="B2617" s="114"/>
      <c r="C2617" s="115"/>
      <c r="D2617" s="116"/>
      <c r="E2617" s="116"/>
      <c r="F2617" s="121"/>
      <c r="G2617" s="121"/>
      <c r="H2617" s="121"/>
      <c r="I2617" s="121"/>
      <c r="J2617" s="121"/>
      <c r="K2617" s="122"/>
      <c r="L2617" s="121">
        <f>+F2617-G2617-H2617-I2617-J2617</f>
        <v>0</v>
      </c>
      <c r="M2617" s="123"/>
      <c r="N2617" s="124"/>
    </row>
    <row r="2618" spans="1:14" x14ac:dyDescent="0.3">
      <c r="A2618" s="177" t="s">
        <v>109</v>
      </c>
      <c r="B2618" s="178"/>
      <c r="C2618" s="178"/>
      <c r="D2618" s="178"/>
      <c r="E2618" s="178"/>
      <c r="F2618" s="178"/>
      <c r="G2618" s="178"/>
      <c r="H2618" s="178"/>
      <c r="I2618" s="178"/>
      <c r="J2618" s="179"/>
      <c r="K2618" s="125"/>
      <c r="L2618" s="12"/>
      <c r="M2618" s="126"/>
      <c r="N2618" s="127"/>
    </row>
    <row r="2619" spans="1:14" x14ac:dyDescent="0.3">
      <c r="A2619" s="180" t="s">
        <v>110</v>
      </c>
      <c r="B2619" s="181"/>
      <c r="C2619" s="181"/>
      <c r="D2619" s="181"/>
      <c r="E2619" s="181"/>
      <c r="F2619" s="181"/>
      <c r="G2619" s="181"/>
      <c r="H2619" s="181"/>
      <c r="I2619" s="181"/>
      <c r="J2619" s="182"/>
      <c r="K2619" s="129"/>
      <c r="L2619" s="12"/>
      <c r="M2619" s="126"/>
      <c r="N2619" s="127"/>
    </row>
    <row r="2620" spans="1:14" x14ac:dyDescent="0.3">
      <c r="A2620" s="160" t="s">
        <v>111</v>
      </c>
      <c r="B2620" s="161"/>
      <c r="C2620" s="161"/>
      <c r="D2620" s="161"/>
      <c r="E2620" s="161"/>
      <c r="F2620" s="161"/>
      <c r="G2620" s="161"/>
      <c r="H2620" s="161"/>
      <c r="I2620" s="161"/>
      <c r="J2620" s="162"/>
      <c r="K2620" s="130"/>
      <c r="L2620" s="12"/>
      <c r="M2620" s="131" t="e">
        <f>+L2620/L2615%</f>
        <v>#DIV/0!</v>
      </c>
      <c r="N2620" s="127"/>
    </row>
    <row r="2621" spans="1:14" x14ac:dyDescent="0.3">
      <c r="A2621" s="163" t="s">
        <v>112</v>
      </c>
      <c r="B2621" s="164"/>
      <c r="C2621" s="164"/>
      <c r="D2621" s="164"/>
      <c r="E2621" s="164"/>
      <c r="F2621" s="164"/>
      <c r="G2621" s="164"/>
      <c r="H2621" s="164"/>
      <c r="I2621" s="164"/>
      <c r="J2621" s="165"/>
      <c r="K2621" s="132"/>
      <c r="L2621" s="12">
        <f>+E2637</f>
        <v>0</v>
      </c>
      <c r="M2621" s="126"/>
      <c r="N2621" s="127"/>
    </row>
    <row r="2622" spans="1:14" x14ac:dyDescent="0.3">
      <c r="A2622" s="166" t="s">
        <v>113</v>
      </c>
      <c r="B2622" s="167"/>
      <c r="C2622" s="167"/>
      <c r="D2622" s="167"/>
      <c r="E2622" s="167"/>
      <c r="F2622" s="167"/>
      <c r="G2622" s="167"/>
      <c r="H2622" s="167"/>
      <c r="I2622" s="167"/>
      <c r="J2622" s="168"/>
      <c r="K2622" s="134"/>
      <c r="L2622" s="12">
        <f>+M2637</f>
        <v>0</v>
      </c>
      <c r="M2622" s="126"/>
      <c r="N2622" s="127"/>
    </row>
    <row r="2623" spans="1:14" x14ac:dyDescent="0.3">
      <c r="A2623" s="169"/>
      <c r="B2623" s="170"/>
      <c r="C2623" s="170"/>
      <c r="D2623" s="170"/>
      <c r="E2623" s="170"/>
      <c r="F2623" s="170"/>
      <c r="G2623" s="170"/>
      <c r="H2623" s="170"/>
      <c r="I2623" s="170"/>
      <c r="J2623" s="171"/>
      <c r="K2623" s="128"/>
      <c r="L2623" s="126"/>
      <c r="M2623" s="126"/>
      <c r="N2623" s="127"/>
    </row>
    <row r="2624" spans="1:14" x14ac:dyDescent="0.3">
      <c r="A2624" s="169"/>
      <c r="B2624" s="170"/>
      <c r="C2624" s="170"/>
      <c r="D2624" s="170"/>
      <c r="E2624" s="170"/>
      <c r="F2624" s="170"/>
      <c r="G2624" s="170"/>
      <c r="H2624" s="170"/>
      <c r="I2624" s="170"/>
      <c r="J2624" s="171"/>
      <c r="K2624" s="128"/>
      <c r="L2624" s="126"/>
      <c r="M2624" s="126"/>
      <c r="N2624" s="127"/>
    </row>
    <row r="2625" spans="1:14" x14ac:dyDescent="0.3">
      <c r="A2625" s="169" t="s">
        <v>114</v>
      </c>
      <c r="B2625" s="170"/>
      <c r="C2625" s="170"/>
      <c r="D2625" s="170"/>
      <c r="E2625" s="170"/>
      <c r="F2625" s="170"/>
      <c r="G2625" s="170"/>
      <c r="H2625" s="170"/>
      <c r="I2625" s="170"/>
      <c r="J2625" s="171"/>
      <c r="K2625" s="136"/>
      <c r="L2625" s="111">
        <f>+L2615-L2618-L2619-L2620-L2621+L2622-L2623-L2624</f>
        <v>0</v>
      </c>
      <c r="M2625" s="126"/>
      <c r="N2625" s="127"/>
    </row>
    <row r="2626" spans="1:14" ht="19.5" thickBot="1" x14ac:dyDescent="0.35">
      <c r="M2626" s="138">
        <f>+L2626-L2625</f>
        <v>0</v>
      </c>
    </row>
    <row r="2627" spans="1:14" ht="19.5" thickBot="1" x14ac:dyDescent="0.35">
      <c r="A2627" s="157" t="s">
        <v>115</v>
      </c>
      <c r="B2627" s="158"/>
      <c r="C2627" s="158"/>
      <c r="D2627" s="158"/>
      <c r="E2627" s="158"/>
      <c r="F2627" s="159"/>
      <c r="G2627" s="127"/>
      <c r="H2627" s="157" t="s">
        <v>116</v>
      </c>
      <c r="I2627" s="158"/>
      <c r="J2627" s="159"/>
      <c r="K2627" s="157" t="s">
        <v>117</v>
      </c>
      <c r="L2627" s="158"/>
      <c r="M2627" s="159"/>
      <c r="N2627" s="139"/>
    </row>
    <row r="2628" spans="1:14" ht="19.5" thickBot="1" x14ac:dyDescent="0.35">
      <c r="A2628" s="140" t="s">
        <v>118</v>
      </c>
      <c r="B2628" s="157" t="s">
        <v>119</v>
      </c>
      <c r="C2628" s="159"/>
      <c r="D2628" s="140" t="s">
        <v>120</v>
      </c>
      <c r="E2628" s="157" t="s">
        <v>22</v>
      </c>
      <c r="F2628" s="159"/>
      <c r="G2628" s="127"/>
      <c r="H2628" s="157" t="s">
        <v>119</v>
      </c>
      <c r="I2628" s="159"/>
      <c r="J2628" s="140" t="s">
        <v>22</v>
      </c>
      <c r="K2628" s="157" t="s">
        <v>119</v>
      </c>
      <c r="L2628" s="159"/>
      <c r="M2628" s="140" t="s">
        <v>22</v>
      </c>
      <c r="N2628" s="139"/>
    </row>
    <row r="2629" spans="1:14" ht="19.5" thickBot="1" x14ac:dyDescent="0.35">
      <c r="A2629" s="141"/>
      <c r="B2629" s="153"/>
      <c r="C2629" s="154"/>
      <c r="D2629" s="141"/>
      <c r="E2629" s="155"/>
      <c r="F2629" s="156"/>
      <c r="G2629" s="127"/>
      <c r="H2629" s="153"/>
      <c r="I2629" s="154"/>
      <c r="J2629" s="142"/>
      <c r="K2629" s="153"/>
      <c r="L2629" s="154"/>
      <c r="M2629" s="143"/>
      <c r="N2629" s="144"/>
    </row>
    <row r="2630" spans="1:14" ht="19.5" thickBot="1" x14ac:dyDescent="0.35">
      <c r="A2630" s="141"/>
      <c r="B2630" s="153"/>
      <c r="C2630" s="154"/>
      <c r="D2630" s="141"/>
      <c r="E2630" s="155"/>
      <c r="F2630" s="156"/>
      <c r="G2630" s="127"/>
      <c r="H2630" s="153"/>
      <c r="I2630" s="154"/>
      <c r="J2630" s="142"/>
      <c r="K2630" s="153"/>
      <c r="L2630" s="154"/>
      <c r="M2630" s="143"/>
      <c r="N2630" s="144"/>
    </row>
    <row r="2631" spans="1:14" ht="19.5" thickBot="1" x14ac:dyDescent="0.35">
      <c r="A2631" s="141"/>
      <c r="B2631" s="153"/>
      <c r="C2631" s="154"/>
      <c r="D2631" s="141"/>
      <c r="E2631" s="155"/>
      <c r="F2631" s="156"/>
      <c r="G2631" s="127"/>
      <c r="H2631" s="153"/>
      <c r="I2631" s="154"/>
      <c r="J2631" s="142"/>
      <c r="K2631" s="153"/>
      <c r="L2631" s="154"/>
      <c r="M2631" s="143"/>
      <c r="N2631" s="144"/>
    </row>
    <row r="2632" spans="1:14" ht="19.5" thickBot="1" x14ac:dyDescent="0.35">
      <c r="A2632" s="141"/>
      <c r="B2632" s="153"/>
      <c r="C2632" s="154"/>
      <c r="D2632" s="141"/>
      <c r="E2632" s="155"/>
      <c r="F2632" s="156"/>
      <c r="G2632" s="127"/>
      <c r="H2632" s="153"/>
      <c r="I2632" s="154"/>
      <c r="J2632" s="142"/>
      <c r="K2632" s="153"/>
      <c r="L2632" s="154"/>
      <c r="M2632" s="143"/>
      <c r="N2632" s="144"/>
    </row>
    <row r="2633" spans="1:14" ht="19.5" thickBot="1" x14ac:dyDescent="0.35">
      <c r="A2633" s="141"/>
      <c r="B2633" s="153"/>
      <c r="C2633" s="154"/>
      <c r="D2633" s="141"/>
      <c r="E2633" s="155"/>
      <c r="F2633" s="156"/>
      <c r="G2633" s="127"/>
      <c r="H2633" s="153"/>
      <c r="I2633" s="154"/>
      <c r="J2633" s="142"/>
      <c r="K2633" s="153"/>
      <c r="L2633" s="154"/>
      <c r="M2633" s="143"/>
      <c r="N2633" s="144"/>
    </row>
    <row r="2634" spans="1:14" ht="19.5" thickBot="1" x14ac:dyDescent="0.35">
      <c r="A2634" s="141"/>
      <c r="B2634" s="153"/>
      <c r="C2634" s="154"/>
      <c r="D2634" s="141"/>
      <c r="E2634" s="155"/>
      <c r="F2634" s="156"/>
      <c r="G2634" s="127"/>
      <c r="H2634" s="153"/>
      <c r="I2634" s="154"/>
      <c r="J2634" s="142"/>
      <c r="K2634" s="153"/>
      <c r="L2634" s="154"/>
      <c r="M2634" s="143"/>
      <c r="N2634" s="144"/>
    </row>
    <row r="2635" spans="1:14" ht="19.5" thickBot="1" x14ac:dyDescent="0.35">
      <c r="A2635" s="141"/>
      <c r="B2635" s="153"/>
      <c r="C2635" s="154"/>
      <c r="D2635" s="141"/>
      <c r="E2635" s="155"/>
      <c r="F2635" s="156"/>
      <c r="G2635" s="127"/>
      <c r="H2635" s="153"/>
      <c r="I2635" s="154"/>
      <c r="J2635" s="142"/>
      <c r="K2635" s="153"/>
      <c r="L2635" s="154"/>
      <c r="M2635" s="143"/>
      <c r="N2635" s="144"/>
    </row>
    <row r="2636" spans="1:14" ht="19.5" thickBot="1" x14ac:dyDescent="0.35">
      <c r="A2636" s="141"/>
      <c r="B2636" s="153"/>
      <c r="C2636" s="154"/>
      <c r="D2636" s="141"/>
      <c r="E2636" s="155"/>
      <c r="F2636" s="156"/>
      <c r="G2636" s="127"/>
      <c r="H2636" s="153"/>
      <c r="I2636" s="154"/>
      <c r="J2636" s="142"/>
      <c r="K2636" s="153"/>
      <c r="L2636" s="154"/>
      <c r="M2636" s="143"/>
      <c r="N2636" s="144"/>
    </row>
    <row r="2637" spans="1:14" ht="19.5" thickBot="1" x14ac:dyDescent="0.35">
      <c r="A2637" s="141" t="s">
        <v>121</v>
      </c>
      <c r="B2637" s="153"/>
      <c r="C2637" s="154"/>
      <c r="D2637" s="141"/>
      <c r="E2637" s="155">
        <f>SUM(E2629:F2636)</f>
        <v>0</v>
      </c>
      <c r="F2637" s="156"/>
      <c r="G2637" s="127"/>
      <c r="H2637" s="153" t="s">
        <v>121</v>
      </c>
      <c r="I2637" s="154"/>
      <c r="J2637" s="140">
        <f>SUM(J2629:J2636)</f>
        <v>0</v>
      </c>
      <c r="K2637" s="153" t="s">
        <v>121</v>
      </c>
      <c r="L2637" s="154"/>
      <c r="M2637" s="145">
        <f>SUM(M2629:M2636)</f>
        <v>0</v>
      </c>
      <c r="N2637" s="139"/>
    </row>
    <row r="2640" spans="1:14" x14ac:dyDescent="0.3">
      <c r="A2640" s="172" t="s">
        <v>0</v>
      </c>
      <c r="B2640" s="172"/>
      <c r="C2640" s="172"/>
      <c r="D2640" s="172"/>
      <c r="E2640" s="172"/>
      <c r="F2640" s="172"/>
      <c r="G2640" s="172"/>
      <c r="H2640" s="172"/>
      <c r="I2640" s="172"/>
      <c r="J2640" s="172"/>
      <c r="K2640" s="172"/>
      <c r="L2640" s="172"/>
      <c r="M2640" s="1"/>
      <c r="N2640" s="2"/>
    </row>
    <row r="2641" spans="1:14" x14ac:dyDescent="0.3">
      <c r="A2641" s="1" t="s">
        <v>1</v>
      </c>
      <c r="B2641" s="2"/>
      <c r="J2641" s="1" t="s">
        <v>3</v>
      </c>
      <c r="K2641" s="173">
        <f>+K2550</f>
        <v>0</v>
      </c>
      <c r="L2641" s="173"/>
      <c r="M2641" s="173"/>
      <c r="N2641" s="6"/>
    </row>
    <row r="2642" spans="1:14" x14ac:dyDescent="0.3">
      <c r="A2642" s="174"/>
      <c r="B2642" s="175"/>
      <c r="C2642" s="176"/>
      <c r="D2642" s="169" t="s">
        <v>6</v>
      </c>
      <c r="E2642" s="170"/>
      <c r="F2642" s="171"/>
      <c r="G2642" s="7" t="s">
        <v>7</v>
      </c>
      <c r="H2642" s="7" t="s">
        <v>7</v>
      </c>
      <c r="I2642" s="7" t="s">
        <v>8</v>
      </c>
      <c r="J2642" s="8" t="s">
        <v>9</v>
      </c>
      <c r="K2642" s="7" t="s">
        <v>10</v>
      </c>
      <c r="L2642" s="9"/>
      <c r="M2642" s="7" t="s">
        <v>11</v>
      </c>
      <c r="N2642" s="7" t="s">
        <v>12</v>
      </c>
    </row>
    <row r="2643" spans="1:14" x14ac:dyDescent="0.3">
      <c r="A2643" s="12" t="s">
        <v>16</v>
      </c>
      <c r="B2643" s="7" t="s">
        <v>17</v>
      </c>
      <c r="C2643" s="13" t="s">
        <v>18</v>
      </c>
      <c r="D2643" s="7">
        <v>1</v>
      </c>
      <c r="E2643" s="7">
        <v>2</v>
      </c>
      <c r="F2643" s="14" t="s">
        <v>19</v>
      </c>
      <c r="G2643" s="7" t="s">
        <v>20</v>
      </c>
      <c r="H2643" s="7" t="s">
        <v>20</v>
      </c>
      <c r="I2643" s="7"/>
      <c r="J2643" s="7" t="s">
        <v>20</v>
      </c>
      <c r="K2643" s="7" t="s">
        <v>21</v>
      </c>
      <c r="L2643" s="7" t="s">
        <v>22</v>
      </c>
      <c r="M2643" s="7" t="s">
        <v>23</v>
      </c>
      <c r="N2643" s="7" t="s">
        <v>22</v>
      </c>
    </row>
    <row r="2644" spans="1:14" x14ac:dyDescent="0.3">
      <c r="A2644" s="16" t="s">
        <v>35</v>
      </c>
      <c r="B2644" s="17" t="s">
        <v>36</v>
      </c>
      <c r="C2644" s="17">
        <v>72</v>
      </c>
      <c r="D2644" s="29"/>
      <c r="E2644" s="29"/>
      <c r="F2644" s="30">
        <f>+(E2644+D2644)/C2644</f>
        <v>0</v>
      </c>
      <c r="G2644" s="32"/>
      <c r="H2644" s="32"/>
      <c r="I2644" s="32"/>
      <c r="J2644" s="34">
        <f>+D2644+E2644-G2644-H2644-I2644</f>
        <v>0</v>
      </c>
      <c r="K2644" s="31">
        <f>+K2553</f>
        <v>381.13</v>
      </c>
      <c r="L2644" s="24">
        <f t="shared" ref="L2644:L2705" si="193">+J2644*K2644</f>
        <v>0</v>
      </c>
      <c r="M2644" s="24"/>
      <c r="N2644" s="24">
        <f>+K2644*I2644</f>
        <v>0</v>
      </c>
    </row>
    <row r="2645" spans="1:14" x14ac:dyDescent="0.3">
      <c r="A2645" s="16" t="s">
        <v>37</v>
      </c>
      <c r="B2645" s="17" t="s">
        <v>38</v>
      </c>
      <c r="C2645" s="17">
        <v>36</v>
      </c>
      <c r="D2645" s="29"/>
      <c r="E2645" s="29"/>
      <c r="F2645" s="30">
        <f t="shared" ref="F2645:F2705" si="194">+(E2645+D2645)/C2645</f>
        <v>0</v>
      </c>
      <c r="G2645" s="32"/>
      <c r="H2645" s="32"/>
      <c r="I2645" s="32"/>
      <c r="J2645" s="34">
        <f t="shared" ref="J2645:J2705" si="195">+D2645+E2645-G2645-H2645-I2645</f>
        <v>0</v>
      </c>
      <c r="K2645" s="31">
        <f t="shared" ref="K2645:K2705" si="196">+K2554</f>
        <v>741.2</v>
      </c>
      <c r="L2645" s="24">
        <f t="shared" si="193"/>
        <v>0</v>
      </c>
      <c r="M2645" s="24"/>
      <c r="N2645" s="24">
        <f t="shared" ref="N2645:N2705" si="197">+K2645*I2645</f>
        <v>0</v>
      </c>
    </row>
    <row r="2646" spans="1:14" x14ac:dyDescent="0.3">
      <c r="A2646" s="16" t="s">
        <v>39</v>
      </c>
      <c r="B2646" s="17" t="s">
        <v>40</v>
      </c>
      <c r="C2646" s="17">
        <v>18</v>
      </c>
      <c r="D2646" s="29"/>
      <c r="E2646" s="29"/>
      <c r="F2646" s="30">
        <f t="shared" si="194"/>
        <v>0</v>
      </c>
      <c r="G2646" s="32"/>
      <c r="H2646" s="32"/>
      <c r="I2646" s="32"/>
      <c r="J2646" s="12">
        <f t="shared" si="195"/>
        <v>0</v>
      </c>
      <c r="K2646" s="31">
        <f t="shared" si="196"/>
        <v>1263.5999999999999</v>
      </c>
      <c r="L2646" s="37">
        <f t="shared" si="193"/>
        <v>0</v>
      </c>
      <c r="M2646" s="37"/>
      <c r="N2646" s="37">
        <f t="shared" si="197"/>
        <v>0</v>
      </c>
    </row>
    <row r="2647" spans="1:14" x14ac:dyDescent="0.3">
      <c r="A2647" s="16" t="s">
        <v>41</v>
      </c>
      <c r="B2647" s="17" t="s">
        <v>42</v>
      </c>
      <c r="C2647" s="17">
        <v>10</v>
      </c>
      <c r="D2647" s="29"/>
      <c r="E2647" s="29"/>
      <c r="F2647" s="30">
        <f t="shared" si="194"/>
        <v>0</v>
      </c>
      <c r="G2647" s="32"/>
      <c r="H2647" s="32"/>
      <c r="I2647" s="32"/>
      <c r="J2647" s="34">
        <f t="shared" si="195"/>
        <v>0</v>
      </c>
      <c r="K2647" s="31">
        <f t="shared" si="196"/>
        <v>2059.1999999999998</v>
      </c>
      <c r="L2647" s="24">
        <f t="shared" si="193"/>
        <v>0</v>
      </c>
      <c r="M2647" s="24"/>
      <c r="N2647" s="24">
        <f t="shared" si="197"/>
        <v>0</v>
      </c>
    </row>
    <row r="2648" spans="1:14" x14ac:dyDescent="0.3">
      <c r="A2648" s="16" t="s">
        <v>43</v>
      </c>
      <c r="B2648" s="17" t="s">
        <v>36</v>
      </c>
      <c r="C2648" s="17">
        <v>72</v>
      </c>
      <c r="D2648" s="29"/>
      <c r="E2648" s="29"/>
      <c r="F2648" s="30">
        <f t="shared" si="194"/>
        <v>0</v>
      </c>
      <c r="G2648" s="32"/>
      <c r="H2648" s="32"/>
      <c r="I2648" s="32"/>
      <c r="J2648" s="34">
        <f t="shared" si="195"/>
        <v>0</v>
      </c>
      <c r="K2648" s="31">
        <f t="shared" si="196"/>
        <v>409.5</v>
      </c>
      <c r="L2648" s="24">
        <f t="shared" si="193"/>
        <v>0</v>
      </c>
      <c r="M2648" s="24"/>
      <c r="N2648" s="24">
        <f t="shared" si="197"/>
        <v>0</v>
      </c>
    </row>
    <row r="2649" spans="1:14" x14ac:dyDescent="0.3">
      <c r="A2649" s="16" t="s">
        <v>44</v>
      </c>
      <c r="B2649" s="17" t="s">
        <v>38</v>
      </c>
      <c r="C2649" s="17">
        <v>36</v>
      </c>
      <c r="D2649" s="29"/>
      <c r="E2649" s="29"/>
      <c r="F2649" s="30">
        <f t="shared" si="194"/>
        <v>0</v>
      </c>
      <c r="G2649" s="32"/>
      <c r="H2649" s="32"/>
      <c r="I2649" s="32"/>
      <c r="J2649" s="34">
        <f t="shared" si="195"/>
        <v>0</v>
      </c>
      <c r="K2649" s="31">
        <f t="shared" si="196"/>
        <v>803.79</v>
      </c>
      <c r="L2649" s="24">
        <f t="shared" si="193"/>
        <v>0</v>
      </c>
      <c r="M2649" s="24"/>
      <c r="N2649" s="24">
        <f t="shared" si="197"/>
        <v>0</v>
      </c>
    </row>
    <row r="2650" spans="1:14" x14ac:dyDescent="0.3">
      <c r="A2650" s="16" t="s">
        <v>45</v>
      </c>
      <c r="B2650" s="17" t="s">
        <v>36</v>
      </c>
      <c r="C2650" s="17">
        <v>72</v>
      </c>
      <c r="D2650" s="29"/>
      <c r="E2650" s="29"/>
      <c r="F2650" s="30">
        <f t="shared" si="194"/>
        <v>0</v>
      </c>
      <c r="G2650" s="32"/>
      <c r="H2650" s="32"/>
      <c r="I2650" s="32"/>
      <c r="J2650" s="34">
        <f t="shared" si="195"/>
        <v>0</v>
      </c>
      <c r="K2650" s="31">
        <f t="shared" si="196"/>
        <v>409.5</v>
      </c>
      <c r="L2650" s="24">
        <f t="shared" si="193"/>
        <v>0</v>
      </c>
      <c r="M2650" s="24"/>
      <c r="N2650" s="24">
        <f t="shared" si="197"/>
        <v>0</v>
      </c>
    </row>
    <row r="2651" spans="1:14" x14ac:dyDescent="0.3">
      <c r="A2651" s="16" t="s">
        <v>46</v>
      </c>
      <c r="B2651" s="17" t="s">
        <v>38</v>
      </c>
      <c r="C2651" s="17">
        <v>36</v>
      </c>
      <c r="D2651" s="29"/>
      <c r="E2651" s="29"/>
      <c r="F2651" s="30">
        <f t="shared" si="194"/>
        <v>0</v>
      </c>
      <c r="G2651" s="32"/>
      <c r="H2651" s="32"/>
      <c r="I2651" s="32"/>
      <c r="J2651" s="34">
        <f t="shared" si="195"/>
        <v>0</v>
      </c>
      <c r="K2651" s="31">
        <f t="shared" si="196"/>
        <v>803.79</v>
      </c>
      <c r="L2651" s="24">
        <f t="shared" si="193"/>
        <v>0</v>
      </c>
      <c r="M2651" s="24"/>
      <c r="N2651" s="24">
        <f t="shared" si="197"/>
        <v>0</v>
      </c>
    </row>
    <row r="2652" spans="1:14" x14ac:dyDescent="0.3">
      <c r="A2652" s="16" t="s">
        <v>47</v>
      </c>
      <c r="B2652" s="17" t="s">
        <v>48</v>
      </c>
      <c r="C2652" s="17">
        <v>8</v>
      </c>
      <c r="D2652" s="29"/>
      <c r="E2652" s="29"/>
      <c r="F2652" s="30">
        <f t="shared" si="194"/>
        <v>0</v>
      </c>
      <c r="G2652" s="32"/>
      <c r="H2652" s="32"/>
      <c r="I2652" s="32"/>
      <c r="J2652" s="34">
        <f t="shared" si="195"/>
        <v>0</v>
      </c>
      <c r="K2652" s="31">
        <f t="shared" si="196"/>
        <v>2767.05</v>
      </c>
      <c r="L2652" s="24">
        <f t="shared" si="193"/>
        <v>0</v>
      </c>
      <c r="M2652" s="24"/>
      <c r="N2652" s="24">
        <f t="shared" si="197"/>
        <v>0</v>
      </c>
    </row>
    <row r="2653" spans="1:14" x14ac:dyDescent="0.3">
      <c r="A2653" s="35" t="s">
        <v>49</v>
      </c>
      <c r="B2653" s="17" t="s">
        <v>50</v>
      </c>
      <c r="C2653" s="38">
        <v>72</v>
      </c>
      <c r="D2653" s="29"/>
      <c r="E2653" s="29"/>
      <c r="F2653" s="30">
        <f t="shared" si="194"/>
        <v>0</v>
      </c>
      <c r="G2653" s="32"/>
      <c r="H2653" s="32"/>
      <c r="I2653" s="32"/>
      <c r="J2653" s="12">
        <f t="shared" si="195"/>
        <v>0</v>
      </c>
      <c r="K2653" s="31">
        <f t="shared" si="196"/>
        <v>444.6</v>
      </c>
      <c r="L2653" s="37">
        <f t="shared" si="193"/>
        <v>0</v>
      </c>
      <c r="M2653" s="37"/>
      <c r="N2653" s="37">
        <f t="shared" si="197"/>
        <v>0</v>
      </c>
    </row>
    <row r="2654" spans="1:14" x14ac:dyDescent="0.3">
      <c r="A2654" s="16" t="s">
        <v>51</v>
      </c>
      <c r="B2654" s="17" t="s">
        <v>52</v>
      </c>
      <c r="C2654" s="17">
        <v>36</v>
      </c>
      <c r="D2654" s="29"/>
      <c r="E2654" s="29"/>
      <c r="F2654" s="30">
        <f t="shared" si="194"/>
        <v>0</v>
      </c>
      <c r="G2654" s="32"/>
      <c r="H2654" s="32"/>
      <c r="I2654" s="32"/>
      <c r="J2654" s="34">
        <f t="shared" si="195"/>
        <v>0</v>
      </c>
      <c r="K2654" s="31">
        <f t="shared" si="196"/>
        <v>868.73</v>
      </c>
      <c r="L2654" s="24">
        <f t="shared" si="193"/>
        <v>0</v>
      </c>
      <c r="M2654" s="24"/>
      <c r="N2654" s="24">
        <f t="shared" si="197"/>
        <v>0</v>
      </c>
    </row>
    <row r="2655" spans="1:14" x14ac:dyDescent="0.3">
      <c r="A2655" s="16" t="s">
        <v>53</v>
      </c>
      <c r="B2655" s="17" t="s">
        <v>48</v>
      </c>
      <c r="C2655" s="17">
        <v>8</v>
      </c>
      <c r="D2655" s="29"/>
      <c r="E2655" s="29"/>
      <c r="F2655" s="30">
        <f t="shared" si="194"/>
        <v>0</v>
      </c>
      <c r="G2655" s="32"/>
      <c r="H2655" s="32"/>
      <c r="I2655" s="32"/>
      <c r="J2655" s="34">
        <f t="shared" si="195"/>
        <v>0</v>
      </c>
      <c r="K2655" s="31">
        <f t="shared" si="196"/>
        <v>2416.0500000000002</v>
      </c>
      <c r="L2655" s="24">
        <f t="shared" si="193"/>
        <v>0</v>
      </c>
      <c r="M2655" s="24"/>
      <c r="N2655" s="24">
        <f t="shared" si="197"/>
        <v>0</v>
      </c>
    </row>
    <row r="2656" spans="1:14" x14ac:dyDescent="0.3">
      <c r="A2656" s="16" t="s">
        <v>54</v>
      </c>
      <c r="B2656" s="17" t="s">
        <v>50</v>
      </c>
      <c r="C2656" s="17">
        <v>72</v>
      </c>
      <c r="D2656" s="29"/>
      <c r="E2656" s="29"/>
      <c r="F2656" s="30">
        <f t="shared" si="194"/>
        <v>0</v>
      </c>
      <c r="G2656" s="32"/>
      <c r="H2656" s="32"/>
      <c r="I2656" s="32"/>
      <c r="J2656" s="34">
        <f t="shared" si="195"/>
        <v>0</v>
      </c>
      <c r="K2656" s="31">
        <f t="shared" si="196"/>
        <v>377.33</v>
      </c>
      <c r="L2656" s="24">
        <f t="shared" si="193"/>
        <v>0</v>
      </c>
      <c r="M2656" s="24"/>
      <c r="N2656" s="24">
        <f t="shared" si="197"/>
        <v>0</v>
      </c>
    </row>
    <row r="2657" spans="1:14" x14ac:dyDescent="0.3">
      <c r="A2657" s="16" t="s">
        <v>55</v>
      </c>
      <c r="B2657" s="17" t="s">
        <v>56</v>
      </c>
      <c r="C2657" s="17">
        <v>15</v>
      </c>
      <c r="D2657" s="44"/>
      <c r="E2657" s="44"/>
      <c r="F2657" s="30">
        <f t="shared" si="194"/>
        <v>0</v>
      </c>
      <c r="G2657" s="11"/>
      <c r="H2657" s="11"/>
      <c r="I2657" s="11"/>
      <c r="J2657" s="12">
        <f t="shared" si="195"/>
        <v>0</v>
      </c>
      <c r="K2657" s="45">
        <f t="shared" si="196"/>
        <v>1158.3</v>
      </c>
      <c r="L2657" s="37">
        <f t="shared" si="193"/>
        <v>0</v>
      </c>
      <c r="M2657" s="37"/>
      <c r="N2657" s="37">
        <f t="shared" si="197"/>
        <v>0</v>
      </c>
    </row>
    <row r="2658" spans="1:14" x14ac:dyDescent="0.3">
      <c r="A2658" s="16" t="s">
        <v>57</v>
      </c>
      <c r="B2658" s="17" t="s">
        <v>50</v>
      </c>
      <c r="C2658" s="17">
        <v>72</v>
      </c>
      <c r="D2658" s="29"/>
      <c r="E2658" s="29"/>
      <c r="F2658" s="30">
        <f t="shared" si="194"/>
        <v>0</v>
      </c>
      <c r="G2658" s="32"/>
      <c r="H2658" s="32"/>
      <c r="I2658" s="32"/>
      <c r="J2658" s="34">
        <f t="shared" si="195"/>
        <v>0</v>
      </c>
      <c r="K2658" s="31">
        <f t="shared" si="196"/>
        <v>424.13</v>
      </c>
      <c r="L2658" s="24">
        <f t="shared" si="193"/>
        <v>0</v>
      </c>
      <c r="M2658" s="24"/>
      <c r="N2658" s="24">
        <f t="shared" si="197"/>
        <v>0</v>
      </c>
    </row>
    <row r="2659" spans="1:14" x14ac:dyDescent="0.3">
      <c r="A2659" s="16" t="s">
        <v>58</v>
      </c>
      <c r="B2659" s="17" t="s">
        <v>59</v>
      </c>
      <c r="C2659" s="17">
        <v>15</v>
      </c>
      <c r="D2659" s="29"/>
      <c r="E2659" s="29"/>
      <c r="F2659" s="30">
        <f t="shared" si="194"/>
        <v>0</v>
      </c>
      <c r="G2659" s="32"/>
      <c r="H2659" s="32"/>
      <c r="I2659" s="32"/>
      <c r="J2659" s="34">
        <f t="shared" si="195"/>
        <v>0</v>
      </c>
      <c r="K2659" s="31">
        <f t="shared" si="196"/>
        <v>1199.25</v>
      </c>
      <c r="L2659" s="24">
        <f t="shared" si="193"/>
        <v>0</v>
      </c>
      <c r="M2659" s="24"/>
      <c r="N2659" s="24">
        <f t="shared" si="197"/>
        <v>0</v>
      </c>
    </row>
    <row r="2660" spans="1:14" x14ac:dyDescent="0.3">
      <c r="A2660" s="16" t="s">
        <v>60</v>
      </c>
      <c r="B2660" s="17" t="s">
        <v>50</v>
      </c>
      <c r="C2660" s="17">
        <v>72</v>
      </c>
      <c r="D2660" s="29"/>
      <c r="E2660" s="29"/>
      <c r="F2660" s="30">
        <f t="shared" si="194"/>
        <v>0</v>
      </c>
      <c r="G2660" s="32"/>
      <c r="H2660" s="32"/>
      <c r="I2660" s="32"/>
      <c r="J2660" s="34">
        <f t="shared" si="195"/>
        <v>0</v>
      </c>
      <c r="K2660" s="31">
        <f t="shared" si="196"/>
        <v>381.13</v>
      </c>
      <c r="L2660" s="24">
        <f t="shared" si="193"/>
        <v>0</v>
      </c>
      <c r="M2660" s="24"/>
      <c r="N2660" s="24">
        <f t="shared" si="197"/>
        <v>0</v>
      </c>
    </row>
    <row r="2661" spans="1:14" x14ac:dyDescent="0.3">
      <c r="A2661" s="16" t="s">
        <v>61</v>
      </c>
      <c r="B2661" s="17" t="s">
        <v>50</v>
      </c>
      <c r="C2661" s="38">
        <v>72</v>
      </c>
      <c r="D2661" s="44"/>
      <c r="E2661" s="44"/>
      <c r="F2661" s="30">
        <f t="shared" si="194"/>
        <v>0</v>
      </c>
      <c r="G2661" s="11"/>
      <c r="H2661" s="11"/>
      <c r="I2661" s="11"/>
      <c r="J2661" s="12">
        <f t="shared" si="195"/>
        <v>0</v>
      </c>
      <c r="K2661" s="31">
        <f t="shared" si="196"/>
        <v>424.13</v>
      </c>
      <c r="L2661" s="37">
        <f t="shared" si="193"/>
        <v>0</v>
      </c>
      <c r="M2661" s="37"/>
      <c r="N2661" s="37">
        <f t="shared" si="197"/>
        <v>0</v>
      </c>
    </row>
    <row r="2662" spans="1:14" x14ac:dyDescent="0.3">
      <c r="A2662" s="35" t="s">
        <v>62</v>
      </c>
      <c r="B2662" s="17" t="s">
        <v>50</v>
      </c>
      <c r="C2662" s="38">
        <v>72</v>
      </c>
      <c r="D2662" s="44"/>
      <c r="E2662" s="44"/>
      <c r="F2662" s="30">
        <f t="shared" si="194"/>
        <v>0</v>
      </c>
      <c r="G2662" s="11"/>
      <c r="H2662" s="11"/>
      <c r="I2662" s="11"/>
      <c r="J2662" s="12">
        <f t="shared" si="195"/>
        <v>0</v>
      </c>
      <c r="K2662" s="31">
        <f t="shared" si="196"/>
        <v>330.23</v>
      </c>
      <c r="L2662" s="37">
        <f t="shared" si="193"/>
        <v>0</v>
      </c>
      <c r="M2662" s="37"/>
      <c r="N2662" s="37">
        <f t="shared" si="197"/>
        <v>0</v>
      </c>
    </row>
    <row r="2663" spans="1:14" x14ac:dyDescent="0.3">
      <c r="A2663" s="35" t="s">
        <v>63</v>
      </c>
      <c r="B2663" s="17" t="s">
        <v>50</v>
      </c>
      <c r="C2663" s="38">
        <v>72</v>
      </c>
      <c r="D2663" s="44"/>
      <c r="E2663" s="44"/>
      <c r="F2663" s="30">
        <f t="shared" si="194"/>
        <v>0</v>
      </c>
      <c r="G2663" s="11"/>
      <c r="H2663" s="11"/>
      <c r="I2663" s="11"/>
      <c r="J2663" s="12">
        <f t="shared" si="195"/>
        <v>0</v>
      </c>
      <c r="K2663" s="31">
        <f t="shared" si="196"/>
        <v>424.13</v>
      </c>
      <c r="L2663" s="37">
        <f t="shared" si="193"/>
        <v>0</v>
      </c>
      <c r="M2663" s="37"/>
      <c r="N2663" s="37">
        <f t="shared" si="197"/>
        <v>0</v>
      </c>
    </row>
    <row r="2664" spans="1:14" x14ac:dyDescent="0.3">
      <c r="A2664" s="35" t="s">
        <v>64</v>
      </c>
      <c r="B2664" s="17" t="s">
        <v>65</v>
      </c>
      <c r="C2664" s="38">
        <v>72</v>
      </c>
      <c r="D2664" s="44"/>
      <c r="E2664" s="44"/>
      <c r="F2664" s="30">
        <f t="shared" si="194"/>
        <v>0</v>
      </c>
      <c r="G2664" s="11"/>
      <c r="H2664" s="11"/>
      <c r="I2664" s="11"/>
      <c r="J2664" s="12">
        <f t="shared" si="195"/>
        <v>0</v>
      </c>
      <c r="K2664" s="31">
        <f t="shared" si="196"/>
        <v>389.61</v>
      </c>
      <c r="L2664" s="37">
        <f t="shared" si="193"/>
        <v>0</v>
      </c>
      <c r="M2664" s="37"/>
      <c r="N2664" s="37">
        <f t="shared" si="197"/>
        <v>0</v>
      </c>
    </row>
    <row r="2665" spans="1:14" x14ac:dyDescent="0.3">
      <c r="A2665" s="35" t="s">
        <v>66</v>
      </c>
      <c r="B2665" s="17" t="s">
        <v>65</v>
      </c>
      <c r="C2665" s="38">
        <v>72</v>
      </c>
      <c r="D2665" s="44"/>
      <c r="E2665" s="44"/>
      <c r="F2665" s="30">
        <f t="shared" si="194"/>
        <v>0</v>
      </c>
      <c r="G2665" s="11"/>
      <c r="H2665" s="11"/>
      <c r="I2665" s="11"/>
      <c r="J2665" s="12">
        <f t="shared" si="195"/>
        <v>0</v>
      </c>
      <c r="K2665" s="31">
        <f t="shared" si="196"/>
        <v>389.61</v>
      </c>
      <c r="L2665" s="37">
        <f t="shared" si="193"/>
        <v>0</v>
      </c>
      <c r="M2665" s="37"/>
      <c r="N2665" s="37">
        <f t="shared" si="197"/>
        <v>0</v>
      </c>
    </row>
    <row r="2666" spans="1:14" x14ac:dyDescent="0.3">
      <c r="A2666" s="47" t="s">
        <v>67</v>
      </c>
      <c r="B2666" s="48" t="s">
        <v>59</v>
      </c>
      <c r="C2666" s="49">
        <v>25</v>
      </c>
      <c r="D2666" s="44"/>
      <c r="E2666" s="44"/>
      <c r="F2666" s="30">
        <f t="shared" si="194"/>
        <v>0</v>
      </c>
      <c r="G2666" s="11"/>
      <c r="H2666" s="11"/>
      <c r="I2666" s="11"/>
      <c r="J2666" s="12">
        <f t="shared" si="195"/>
        <v>0</v>
      </c>
      <c r="K2666" s="31">
        <f t="shared" si="196"/>
        <v>169.65</v>
      </c>
      <c r="L2666" s="37">
        <f t="shared" si="193"/>
        <v>0</v>
      </c>
      <c r="M2666" s="37"/>
      <c r="N2666" s="37">
        <f t="shared" si="197"/>
        <v>0</v>
      </c>
    </row>
    <row r="2667" spans="1:14" x14ac:dyDescent="0.3">
      <c r="A2667" s="47" t="s">
        <v>68</v>
      </c>
      <c r="B2667" s="48" t="s">
        <v>42</v>
      </c>
      <c r="C2667" s="49">
        <v>50</v>
      </c>
      <c r="D2667" s="44"/>
      <c r="E2667" s="44"/>
      <c r="F2667" s="30">
        <f t="shared" si="194"/>
        <v>0</v>
      </c>
      <c r="G2667" s="11"/>
      <c r="H2667" s="11"/>
      <c r="I2667" s="11"/>
      <c r="J2667" s="12">
        <f t="shared" si="195"/>
        <v>0</v>
      </c>
      <c r="K2667" s="31">
        <f t="shared" si="196"/>
        <v>88.92</v>
      </c>
      <c r="L2667" s="37">
        <f t="shared" si="193"/>
        <v>0</v>
      </c>
      <c r="M2667" s="37"/>
      <c r="N2667" s="37">
        <f t="shared" si="197"/>
        <v>0</v>
      </c>
    </row>
    <row r="2668" spans="1:14" x14ac:dyDescent="0.3">
      <c r="A2668" s="47" t="s">
        <v>69</v>
      </c>
      <c r="B2668" s="48" t="s">
        <v>52</v>
      </c>
      <c r="C2668" s="49">
        <v>12</v>
      </c>
      <c r="D2668" s="44"/>
      <c r="E2668" s="44"/>
      <c r="F2668" s="30">
        <f t="shared" si="194"/>
        <v>0</v>
      </c>
      <c r="G2668" s="11"/>
      <c r="H2668" s="11"/>
      <c r="I2668" s="11"/>
      <c r="J2668" s="12">
        <f t="shared" si="195"/>
        <v>0</v>
      </c>
      <c r="K2668" s="31">
        <f t="shared" si="196"/>
        <v>123.94</v>
      </c>
      <c r="L2668" s="37">
        <f t="shared" si="193"/>
        <v>0</v>
      </c>
      <c r="M2668" s="37"/>
      <c r="N2668" s="37">
        <f t="shared" si="197"/>
        <v>0</v>
      </c>
    </row>
    <row r="2669" spans="1:14" ht="19.5" thickBot="1" x14ac:dyDescent="0.35">
      <c r="A2669" s="47" t="s">
        <v>70</v>
      </c>
      <c r="B2669" s="48" t="s">
        <v>50</v>
      </c>
      <c r="C2669" s="49">
        <v>60</v>
      </c>
      <c r="D2669" s="44"/>
      <c r="E2669" s="44"/>
      <c r="F2669" s="30">
        <f t="shared" si="194"/>
        <v>0</v>
      </c>
      <c r="G2669" s="11"/>
      <c r="H2669" s="11"/>
      <c r="I2669" s="11"/>
      <c r="J2669" s="12">
        <f t="shared" si="195"/>
        <v>0</v>
      </c>
      <c r="K2669" s="31">
        <f t="shared" si="196"/>
        <v>67.180000000000007</v>
      </c>
      <c r="L2669" s="37">
        <f t="shared" si="193"/>
        <v>0</v>
      </c>
      <c r="M2669" s="37"/>
      <c r="N2669" s="37">
        <f t="shared" si="197"/>
        <v>0</v>
      </c>
    </row>
    <row r="2670" spans="1:14" ht="19.5" thickBot="1" x14ac:dyDescent="0.35">
      <c r="A2670" s="56" t="s">
        <v>71</v>
      </c>
      <c r="B2670" s="57" t="s">
        <v>50</v>
      </c>
      <c r="C2670" s="58">
        <v>60</v>
      </c>
      <c r="D2670" s="44"/>
      <c r="E2670" s="44"/>
      <c r="F2670" s="30">
        <f t="shared" si="194"/>
        <v>0</v>
      </c>
      <c r="G2670" s="11"/>
      <c r="H2670" s="11"/>
      <c r="I2670" s="11"/>
      <c r="J2670" s="12">
        <f t="shared" si="195"/>
        <v>0</v>
      </c>
      <c r="K2670" s="31">
        <f t="shared" si="196"/>
        <v>67.180000000000007</v>
      </c>
      <c r="L2670" s="37">
        <f t="shared" si="193"/>
        <v>0</v>
      </c>
      <c r="M2670" s="37"/>
      <c r="N2670" s="37">
        <f t="shared" si="197"/>
        <v>0</v>
      </c>
    </row>
    <row r="2671" spans="1:14" ht="19.5" thickBot="1" x14ac:dyDescent="0.35">
      <c r="A2671" s="56" t="s">
        <v>72</v>
      </c>
      <c r="B2671" s="57" t="s">
        <v>50</v>
      </c>
      <c r="C2671" s="58">
        <v>60</v>
      </c>
      <c r="D2671" s="44"/>
      <c r="E2671" s="44"/>
      <c r="F2671" s="30">
        <f t="shared" si="194"/>
        <v>0</v>
      </c>
      <c r="G2671" s="11"/>
      <c r="H2671" s="11"/>
      <c r="I2671" s="11"/>
      <c r="J2671" s="12">
        <f t="shared" si="195"/>
        <v>0</v>
      </c>
      <c r="K2671" s="31">
        <f t="shared" si="196"/>
        <v>67.180000000000007</v>
      </c>
      <c r="L2671" s="37">
        <f t="shared" si="193"/>
        <v>0</v>
      </c>
      <c r="M2671" s="37"/>
      <c r="N2671" s="37">
        <f t="shared" si="197"/>
        <v>0</v>
      </c>
    </row>
    <row r="2672" spans="1:14" ht="19.5" thickBot="1" x14ac:dyDescent="0.35">
      <c r="A2672" s="56" t="s">
        <v>73</v>
      </c>
      <c r="B2672" s="57" t="s">
        <v>74</v>
      </c>
      <c r="C2672" s="58">
        <v>150</v>
      </c>
      <c r="D2672" s="44"/>
      <c r="E2672" s="44"/>
      <c r="F2672" s="30">
        <f t="shared" si="194"/>
        <v>0</v>
      </c>
      <c r="G2672" s="11"/>
      <c r="H2672" s="11"/>
      <c r="I2672" s="11"/>
      <c r="J2672" s="12">
        <f t="shared" si="195"/>
        <v>0</v>
      </c>
      <c r="K2672" s="31">
        <f t="shared" si="196"/>
        <v>21.06</v>
      </c>
      <c r="L2672" s="37">
        <f t="shared" si="193"/>
        <v>0</v>
      </c>
      <c r="M2672" s="37"/>
      <c r="N2672" s="37">
        <f t="shared" si="197"/>
        <v>0</v>
      </c>
    </row>
    <row r="2673" spans="1:14" ht="19.5" thickBot="1" x14ac:dyDescent="0.35">
      <c r="A2673" s="66" t="s">
        <v>75</v>
      </c>
      <c r="B2673" s="67" t="s">
        <v>76</v>
      </c>
      <c r="C2673" s="68">
        <v>120</v>
      </c>
      <c r="D2673" s="44"/>
      <c r="E2673" s="44"/>
      <c r="F2673" s="30">
        <f t="shared" si="194"/>
        <v>0</v>
      </c>
      <c r="G2673" s="11"/>
      <c r="H2673" s="11"/>
      <c r="I2673" s="11"/>
      <c r="J2673" s="12">
        <f t="shared" si="195"/>
        <v>0</v>
      </c>
      <c r="K2673" s="31">
        <f t="shared" si="196"/>
        <v>78.98</v>
      </c>
      <c r="L2673" s="37">
        <f t="shared" si="193"/>
        <v>0</v>
      </c>
      <c r="M2673" s="37"/>
      <c r="N2673" s="37">
        <f t="shared" si="197"/>
        <v>0</v>
      </c>
    </row>
    <row r="2674" spans="1:14" ht="19.5" thickBot="1" x14ac:dyDescent="0.35">
      <c r="A2674" s="66" t="s">
        <v>77</v>
      </c>
      <c r="B2674" s="67" t="s">
        <v>78</v>
      </c>
      <c r="C2674" s="68">
        <v>60</v>
      </c>
      <c r="D2674" s="44"/>
      <c r="E2674" s="44"/>
      <c r="F2674" s="30">
        <f t="shared" si="194"/>
        <v>0</v>
      </c>
      <c r="G2674" s="11"/>
      <c r="H2674" s="11"/>
      <c r="I2674" s="11"/>
      <c r="J2674" s="12">
        <f t="shared" si="195"/>
        <v>0</v>
      </c>
      <c r="K2674" s="31">
        <f t="shared" si="196"/>
        <v>154.44</v>
      </c>
      <c r="L2674" s="37">
        <f t="shared" si="193"/>
        <v>0</v>
      </c>
      <c r="M2674" s="37"/>
      <c r="N2674" s="37">
        <f t="shared" si="197"/>
        <v>0</v>
      </c>
    </row>
    <row r="2675" spans="1:14" ht="19.5" thickBot="1" x14ac:dyDescent="0.35">
      <c r="A2675" s="66" t="s">
        <v>79</v>
      </c>
      <c r="B2675" s="67" t="s">
        <v>50</v>
      </c>
      <c r="C2675" s="68">
        <v>30</v>
      </c>
      <c r="D2675" s="44"/>
      <c r="E2675" s="44"/>
      <c r="F2675" s="30">
        <f t="shared" si="194"/>
        <v>0</v>
      </c>
      <c r="G2675" s="11"/>
      <c r="H2675" s="11"/>
      <c r="I2675" s="11"/>
      <c r="J2675" s="12">
        <f t="shared" si="195"/>
        <v>0</v>
      </c>
      <c r="K2675" s="31">
        <f t="shared" si="196"/>
        <v>274.95</v>
      </c>
      <c r="L2675" s="37">
        <f t="shared" si="193"/>
        <v>0</v>
      </c>
      <c r="M2675" s="37"/>
      <c r="N2675" s="37">
        <f t="shared" si="197"/>
        <v>0</v>
      </c>
    </row>
    <row r="2676" spans="1:14" ht="19.5" thickBot="1" x14ac:dyDescent="0.35">
      <c r="A2676" s="66" t="s">
        <v>80</v>
      </c>
      <c r="B2676" s="67" t="s">
        <v>59</v>
      </c>
      <c r="C2676" s="68">
        <v>12</v>
      </c>
      <c r="D2676" s="44"/>
      <c r="E2676" s="44"/>
      <c r="F2676" s="30">
        <f t="shared" si="194"/>
        <v>0</v>
      </c>
      <c r="G2676" s="11"/>
      <c r="H2676" s="11"/>
      <c r="I2676" s="11"/>
      <c r="J2676" s="12">
        <f t="shared" si="195"/>
        <v>0</v>
      </c>
      <c r="K2676" s="31">
        <f t="shared" si="196"/>
        <v>1023.75</v>
      </c>
      <c r="L2676" s="37">
        <f t="shared" si="193"/>
        <v>0</v>
      </c>
      <c r="M2676" s="37"/>
      <c r="N2676" s="37">
        <f t="shared" si="197"/>
        <v>0</v>
      </c>
    </row>
    <row r="2677" spans="1:14" ht="19.5" thickBot="1" x14ac:dyDescent="0.35">
      <c r="A2677" s="76" t="s">
        <v>81</v>
      </c>
      <c r="B2677" s="77" t="s">
        <v>82</v>
      </c>
      <c r="C2677" s="78">
        <v>18</v>
      </c>
      <c r="D2677" s="44"/>
      <c r="E2677" s="44"/>
      <c r="F2677" s="30">
        <f t="shared" si="194"/>
        <v>0</v>
      </c>
      <c r="G2677" s="11"/>
      <c r="H2677" s="11"/>
      <c r="I2677" s="11"/>
      <c r="J2677" s="12">
        <f t="shared" si="195"/>
        <v>0</v>
      </c>
      <c r="K2677" s="31">
        <f t="shared" si="196"/>
        <v>558.67999999999995</v>
      </c>
      <c r="L2677" s="37">
        <f t="shared" si="193"/>
        <v>0</v>
      </c>
      <c r="M2677" s="37"/>
      <c r="N2677" s="37">
        <f t="shared" si="197"/>
        <v>0</v>
      </c>
    </row>
    <row r="2678" spans="1:14" ht="19.5" thickBot="1" x14ac:dyDescent="0.35">
      <c r="A2678" s="76" t="s">
        <v>83</v>
      </c>
      <c r="B2678" s="77" t="s">
        <v>59</v>
      </c>
      <c r="C2678" s="78">
        <v>12</v>
      </c>
      <c r="D2678" s="44"/>
      <c r="E2678" s="44"/>
      <c r="F2678" s="30">
        <f t="shared" si="194"/>
        <v>0</v>
      </c>
      <c r="G2678" s="11"/>
      <c r="H2678" s="11"/>
      <c r="I2678" s="11"/>
      <c r="J2678" s="12">
        <f t="shared" si="195"/>
        <v>0</v>
      </c>
      <c r="K2678" s="31">
        <f t="shared" si="196"/>
        <v>1092.2</v>
      </c>
      <c r="L2678" s="37">
        <f t="shared" si="193"/>
        <v>0</v>
      </c>
      <c r="M2678" s="37"/>
      <c r="N2678" s="37">
        <f t="shared" si="197"/>
        <v>0</v>
      </c>
    </row>
    <row r="2679" spans="1:14" ht="19.5" thickBot="1" x14ac:dyDescent="0.35">
      <c r="A2679" s="76" t="s">
        <v>84</v>
      </c>
      <c r="B2679" s="77" t="s">
        <v>85</v>
      </c>
      <c r="C2679" s="78">
        <v>4</v>
      </c>
      <c r="D2679" s="44"/>
      <c r="E2679" s="44"/>
      <c r="F2679" s="30">
        <f t="shared" si="194"/>
        <v>0</v>
      </c>
      <c r="G2679" s="11"/>
      <c r="H2679" s="11"/>
      <c r="I2679" s="11"/>
      <c r="J2679" s="12">
        <f t="shared" si="195"/>
        <v>0</v>
      </c>
      <c r="K2679" s="31">
        <f t="shared" si="196"/>
        <v>2670.53</v>
      </c>
      <c r="L2679" s="37">
        <f t="shared" si="193"/>
        <v>0</v>
      </c>
      <c r="M2679" s="37"/>
      <c r="N2679" s="37">
        <f t="shared" si="197"/>
        <v>0</v>
      </c>
    </row>
    <row r="2680" spans="1:14" ht="19.5" thickBot="1" x14ac:dyDescent="0.35">
      <c r="A2680" s="86" t="s">
        <v>86</v>
      </c>
      <c r="B2680" s="87" t="s">
        <v>87</v>
      </c>
      <c r="C2680" s="88">
        <v>48</v>
      </c>
      <c r="D2680" s="44"/>
      <c r="E2680" s="44"/>
      <c r="F2680" s="30">
        <f t="shared" si="194"/>
        <v>0</v>
      </c>
      <c r="G2680" s="11"/>
      <c r="H2680" s="11"/>
      <c r="I2680" s="11"/>
      <c r="J2680" s="12">
        <f t="shared" si="195"/>
        <v>0</v>
      </c>
      <c r="K2680" s="31">
        <f t="shared" si="196"/>
        <v>46.8</v>
      </c>
      <c r="L2680" s="37">
        <f t="shared" si="193"/>
        <v>0</v>
      </c>
      <c r="M2680" s="37"/>
      <c r="N2680" s="37">
        <f t="shared" si="197"/>
        <v>0</v>
      </c>
    </row>
    <row r="2681" spans="1:14" ht="19.5" thickBot="1" x14ac:dyDescent="0.35">
      <c r="A2681" s="86" t="s">
        <v>88</v>
      </c>
      <c r="B2681" s="87" t="s">
        <v>87</v>
      </c>
      <c r="C2681" s="88">
        <v>48</v>
      </c>
      <c r="D2681" s="44"/>
      <c r="E2681" s="44"/>
      <c r="F2681" s="30">
        <f t="shared" si="194"/>
        <v>0</v>
      </c>
      <c r="G2681" s="11"/>
      <c r="H2681" s="11"/>
      <c r="I2681" s="11"/>
      <c r="J2681" s="12">
        <f t="shared" si="195"/>
        <v>0</v>
      </c>
      <c r="K2681" s="31">
        <f t="shared" si="196"/>
        <v>46.8</v>
      </c>
      <c r="L2681" s="37">
        <f t="shared" si="193"/>
        <v>0</v>
      </c>
      <c r="M2681" s="37"/>
      <c r="N2681" s="37">
        <f t="shared" si="197"/>
        <v>0</v>
      </c>
    </row>
    <row r="2682" spans="1:14" x14ac:dyDescent="0.3">
      <c r="A2682" s="96" t="s">
        <v>89</v>
      </c>
      <c r="B2682" s="97">
        <v>25</v>
      </c>
      <c r="C2682" s="97">
        <v>25</v>
      </c>
      <c r="D2682" s="44"/>
      <c r="E2682" s="44"/>
      <c r="F2682" s="30">
        <f t="shared" si="194"/>
        <v>0</v>
      </c>
      <c r="G2682" s="11"/>
      <c r="H2682" s="11"/>
      <c r="I2682" s="11"/>
      <c r="J2682" s="12">
        <f t="shared" si="195"/>
        <v>0</v>
      </c>
      <c r="K2682" s="31">
        <f t="shared" si="196"/>
        <v>111.25</v>
      </c>
      <c r="L2682" s="37">
        <f t="shared" si="193"/>
        <v>0</v>
      </c>
      <c r="M2682" s="37"/>
      <c r="N2682" s="37">
        <f t="shared" si="197"/>
        <v>0</v>
      </c>
    </row>
    <row r="2683" spans="1:14" x14ac:dyDescent="0.3">
      <c r="A2683" s="105" t="s">
        <v>90</v>
      </c>
      <c r="B2683" s="106">
        <v>10</v>
      </c>
      <c r="C2683" s="106">
        <v>10</v>
      </c>
      <c r="D2683" s="44"/>
      <c r="E2683" s="44"/>
      <c r="F2683" s="30">
        <f t="shared" si="194"/>
        <v>0</v>
      </c>
      <c r="G2683" s="11"/>
      <c r="H2683" s="11"/>
      <c r="I2683" s="11"/>
      <c r="J2683" s="12">
        <f t="shared" si="195"/>
        <v>0</v>
      </c>
      <c r="K2683" s="31">
        <f t="shared" si="196"/>
        <v>1760</v>
      </c>
      <c r="L2683" s="37">
        <f t="shared" si="193"/>
        <v>0</v>
      </c>
      <c r="M2683" s="37"/>
      <c r="N2683" s="37">
        <f t="shared" si="197"/>
        <v>0</v>
      </c>
    </row>
    <row r="2684" spans="1:14" x14ac:dyDescent="0.3">
      <c r="A2684" s="105" t="s">
        <v>91</v>
      </c>
      <c r="B2684" s="106">
        <v>8</v>
      </c>
      <c r="C2684" s="106">
        <v>8</v>
      </c>
      <c r="D2684" s="44"/>
      <c r="E2684" s="44"/>
      <c r="F2684" s="30">
        <f t="shared" si="194"/>
        <v>0</v>
      </c>
      <c r="G2684" s="11"/>
      <c r="H2684" s="11"/>
      <c r="I2684" s="11"/>
      <c r="J2684" s="12">
        <f t="shared" si="195"/>
        <v>0</v>
      </c>
      <c r="K2684" s="31">
        <f t="shared" si="196"/>
        <v>2365</v>
      </c>
      <c r="L2684" s="37">
        <f t="shared" si="193"/>
        <v>0</v>
      </c>
      <c r="M2684" s="37"/>
      <c r="N2684" s="37">
        <f t="shared" si="197"/>
        <v>0</v>
      </c>
    </row>
    <row r="2685" spans="1:14" x14ac:dyDescent="0.3">
      <c r="A2685" s="105" t="s">
        <v>92</v>
      </c>
      <c r="B2685" s="106">
        <v>8</v>
      </c>
      <c r="C2685" s="106">
        <v>8</v>
      </c>
      <c r="D2685" s="44"/>
      <c r="E2685" s="44"/>
      <c r="F2685" s="30">
        <f t="shared" si="194"/>
        <v>0</v>
      </c>
      <c r="G2685" s="11"/>
      <c r="H2685" s="11"/>
      <c r="I2685" s="11"/>
      <c r="J2685" s="12">
        <f t="shared" si="195"/>
        <v>0</v>
      </c>
      <c r="K2685" s="31">
        <f t="shared" si="196"/>
        <v>2065</v>
      </c>
      <c r="L2685" s="37">
        <f t="shared" si="193"/>
        <v>0</v>
      </c>
      <c r="M2685" s="37"/>
      <c r="N2685" s="37">
        <f t="shared" si="197"/>
        <v>0</v>
      </c>
    </row>
    <row r="2686" spans="1:14" x14ac:dyDescent="0.3">
      <c r="A2686" s="105" t="s">
        <v>93</v>
      </c>
      <c r="B2686" s="106">
        <v>15</v>
      </c>
      <c r="C2686" s="106">
        <v>15</v>
      </c>
      <c r="D2686" s="44"/>
      <c r="E2686" s="44"/>
      <c r="F2686" s="30">
        <f t="shared" si="194"/>
        <v>0</v>
      </c>
      <c r="G2686" s="11"/>
      <c r="H2686" s="11"/>
      <c r="I2686" s="11"/>
      <c r="J2686" s="12">
        <f t="shared" si="195"/>
        <v>0</v>
      </c>
      <c r="K2686" s="31">
        <f t="shared" si="196"/>
        <v>990</v>
      </c>
      <c r="L2686" s="37">
        <f t="shared" si="193"/>
        <v>0</v>
      </c>
      <c r="M2686" s="37"/>
      <c r="N2686" s="37">
        <f t="shared" si="197"/>
        <v>0</v>
      </c>
    </row>
    <row r="2687" spans="1:14" x14ac:dyDescent="0.3">
      <c r="A2687" s="105" t="s">
        <v>94</v>
      </c>
      <c r="B2687" s="106">
        <v>15</v>
      </c>
      <c r="C2687" s="106">
        <v>15</v>
      </c>
      <c r="D2687" s="44"/>
      <c r="E2687" s="44"/>
      <c r="F2687" s="30">
        <f t="shared" si="194"/>
        <v>0</v>
      </c>
      <c r="G2687" s="11"/>
      <c r="H2687" s="11"/>
      <c r="I2687" s="11"/>
      <c r="J2687" s="12">
        <f t="shared" si="195"/>
        <v>0</v>
      </c>
      <c r="K2687" s="31">
        <f t="shared" si="196"/>
        <v>1025</v>
      </c>
      <c r="L2687" s="37">
        <f t="shared" si="193"/>
        <v>0</v>
      </c>
      <c r="M2687" s="37"/>
      <c r="N2687" s="37">
        <f t="shared" si="197"/>
        <v>0</v>
      </c>
    </row>
    <row r="2688" spans="1:14" x14ac:dyDescent="0.3">
      <c r="A2688" s="105" t="s">
        <v>95</v>
      </c>
      <c r="B2688" s="106">
        <v>10</v>
      </c>
      <c r="C2688" s="106">
        <v>10</v>
      </c>
      <c r="D2688" s="44"/>
      <c r="E2688" s="44"/>
      <c r="F2688" s="30">
        <f t="shared" si="194"/>
        <v>0</v>
      </c>
      <c r="G2688" s="11"/>
      <c r="H2688" s="11"/>
      <c r="I2688" s="11"/>
      <c r="J2688" s="12">
        <f t="shared" si="195"/>
        <v>0</v>
      </c>
      <c r="K2688" s="31">
        <f t="shared" si="196"/>
        <v>1620</v>
      </c>
      <c r="L2688" s="37">
        <f t="shared" si="193"/>
        <v>0</v>
      </c>
      <c r="M2688" s="37"/>
      <c r="N2688" s="37">
        <f t="shared" si="197"/>
        <v>0</v>
      </c>
    </row>
    <row r="2689" spans="1:14" x14ac:dyDescent="0.3">
      <c r="A2689" s="105" t="s">
        <v>96</v>
      </c>
      <c r="B2689" s="106">
        <v>8</v>
      </c>
      <c r="C2689" s="106">
        <v>8</v>
      </c>
      <c r="D2689" s="44"/>
      <c r="E2689" s="44"/>
      <c r="F2689" s="30">
        <f t="shared" si="194"/>
        <v>0</v>
      </c>
      <c r="G2689" s="11"/>
      <c r="H2689" s="11"/>
      <c r="I2689" s="11"/>
      <c r="J2689" s="12">
        <f t="shared" si="195"/>
        <v>0</v>
      </c>
      <c r="K2689" s="31">
        <f t="shared" si="196"/>
        <v>2130</v>
      </c>
      <c r="L2689" s="37">
        <f t="shared" si="193"/>
        <v>0</v>
      </c>
      <c r="M2689" s="37"/>
      <c r="N2689" s="37">
        <f t="shared" si="197"/>
        <v>0</v>
      </c>
    </row>
    <row r="2690" spans="1:14" x14ac:dyDescent="0.3">
      <c r="A2690" s="105" t="s">
        <v>97</v>
      </c>
      <c r="B2690" s="106">
        <v>15</v>
      </c>
      <c r="C2690" s="106">
        <v>15</v>
      </c>
      <c r="D2690" s="44"/>
      <c r="E2690" s="44"/>
      <c r="F2690" s="30">
        <f t="shared" si="194"/>
        <v>0</v>
      </c>
      <c r="G2690" s="11"/>
      <c r="H2690" s="11"/>
      <c r="I2690" s="11"/>
      <c r="J2690" s="12">
        <f t="shared" si="195"/>
        <v>0</v>
      </c>
      <c r="K2690" s="31">
        <f t="shared" si="196"/>
        <v>880</v>
      </c>
      <c r="L2690" s="37">
        <f t="shared" si="193"/>
        <v>0</v>
      </c>
      <c r="M2690" s="37"/>
      <c r="N2690" s="37">
        <f t="shared" si="197"/>
        <v>0</v>
      </c>
    </row>
    <row r="2691" spans="1:14" x14ac:dyDescent="0.3">
      <c r="A2691" s="105" t="s">
        <v>98</v>
      </c>
      <c r="B2691" s="106">
        <v>15</v>
      </c>
      <c r="C2691" s="106">
        <v>15</v>
      </c>
      <c r="D2691" s="44"/>
      <c r="E2691" s="44"/>
      <c r="F2691" s="30">
        <f t="shared" si="194"/>
        <v>0</v>
      </c>
      <c r="G2691" s="11"/>
      <c r="H2691" s="11"/>
      <c r="I2691" s="11"/>
      <c r="J2691" s="12">
        <f t="shared" si="195"/>
        <v>0</v>
      </c>
      <c r="K2691" s="31">
        <f t="shared" si="196"/>
        <v>915</v>
      </c>
      <c r="L2691" s="37">
        <f t="shared" si="193"/>
        <v>0</v>
      </c>
      <c r="M2691" s="37"/>
      <c r="N2691" s="37">
        <f t="shared" si="197"/>
        <v>0</v>
      </c>
    </row>
    <row r="2692" spans="1:14" x14ac:dyDescent="0.3">
      <c r="A2692" s="105" t="s">
        <v>99</v>
      </c>
      <c r="B2692" s="106">
        <v>3</v>
      </c>
      <c r="C2692" s="106">
        <v>3</v>
      </c>
      <c r="D2692" s="44"/>
      <c r="E2692" s="44"/>
      <c r="F2692" s="30">
        <f t="shared" si="194"/>
        <v>0</v>
      </c>
      <c r="G2692" s="11"/>
      <c r="H2692" s="11"/>
      <c r="I2692" s="11"/>
      <c r="J2692" s="12">
        <f t="shared" si="195"/>
        <v>0</v>
      </c>
      <c r="K2692" s="31">
        <f t="shared" si="196"/>
        <v>1970</v>
      </c>
      <c r="L2692" s="37">
        <f t="shared" si="193"/>
        <v>0</v>
      </c>
      <c r="M2692" s="37"/>
      <c r="N2692" s="37">
        <f t="shared" si="197"/>
        <v>0</v>
      </c>
    </row>
    <row r="2693" spans="1:14" x14ac:dyDescent="0.3">
      <c r="A2693" s="105" t="s">
        <v>100</v>
      </c>
      <c r="B2693" s="106">
        <v>3</v>
      </c>
      <c r="C2693" s="106">
        <v>3</v>
      </c>
      <c r="D2693" s="44"/>
      <c r="E2693" s="44"/>
      <c r="F2693" s="30">
        <f t="shared" si="194"/>
        <v>0</v>
      </c>
      <c r="G2693" s="11"/>
      <c r="H2693" s="11"/>
      <c r="I2693" s="11"/>
      <c r="J2693" s="12">
        <f t="shared" si="195"/>
        <v>0</v>
      </c>
      <c r="K2693" s="31">
        <f t="shared" si="196"/>
        <v>2035</v>
      </c>
      <c r="L2693" s="37">
        <f t="shared" si="193"/>
        <v>0</v>
      </c>
      <c r="M2693" s="37"/>
      <c r="N2693" s="37">
        <f t="shared" si="197"/>
        <v>0</v>
      </c>
    </row>
    <row r="2694" spans="1:14" x14ac:dyDescent="0.3">
      <c r="A2694" s="105" t="s">
        <v>101</v>
      </c>
      <c r="B2694" s="106">
        <v>8</v>
      </c>
      <c r="C2694" s="106">
        <v>8</v>
      </c>
      <c r="D2694" s="44"/>
      <c r="E2694" s="44"/>
      <c r="F2694" s="30">
        <f t="shared" si="194"/>
        <v>0</v>
      </c>
      <c r="G2694" s="11"/>
      <c r="H2694" s="11"/>
      <c r="I2694" s="11"/>
      <c r="J2694" s="12">
        <f t="shared" si="195"/>
        <v>0</v>
      </c>
      <c r="K2694" s="31">
        <f t="shared" si="196"/>
        <v>2120</v>
      </c>
      <c r="L2694" s="37">
        <f t="shared" si="193"/>
        <v>0</v>
      </c>
      <c r="M2694" s="37"/>
      <c r="N2694" s="37">
        <f t="shared" si="197"/>
        <v>0</v>
      </c>
    </row>
    <row r="2695" spans="1:14" x14ac:dyDescent="0.3">
      <c r="A2695" s="105" t="s">
        <v>102</v>
      </c>
      <c r="B2695" s="106">
        <v>10</v>
      </c>
      <c r="C2695" s="106">
        <v>10</v>
      </c>
      <c r="D2695" s="44"/>
      <c r="E2695" s="44"/>
      <c r="F2695" s="30">
        <f t="shared" si="194"/>
        <v>0</v>
      </c>
      <c r="G2695" s="11"/>
      <c r="H2695" s="11"/>
      <c r="I2695" s="11"/>
      <c r="J2695" s="12">
        <f t="shared" si="195"/>
        <v>0</v>
      </c>
      <c r="K2695" s="31">
        <f t="shared" si="196"/>
        <v>1980</v>
      </c>
      <c r="L2695" s="37">
        <f t="shared" si="193"/>
        <v>0</v>
      </c>
      <c r="M2695" s="37"/>
      <c r="N2695" s="37">
        <f t="shared" si="197"/>
        <v>0</v>
      </c>
    </row>
    <row r="2696" spans="1:14" x14ac:dyDescent="0.3">
      <c r="A2696" s="105" t="s">
        <v>103</v>
      </c>
      <c r="B2696" s="106">
        <v>12</v>
      </c>
      <c r="C2696" s="106">
        <v>12</v>
      </c>
      <c r="D2696" s="44"/>
      <c r="E2696" s="44"/>
      <c r="F2696" s="30">
        <f t="shared" si="194"/>
        <v>0</v>
      </c>
      <c r="G2696" s="11"/>
      <c r="H2696" s="11"/>
      <c r="I2696" s="11"/>
      <c r="J2696" s="12">
        <f t="shared" si="195"/>
        <v>0</v>
      </c>
      <c r="K2696" s="31">
        <f t="shared" si="196"/>
        <v>875</v>
      </c>
      <c r="L2696" s="37">
        <f t="shared" si="193"/>
        <v>0</v>
      </c>
      <c r="M2696" s="37"/>
      <c r="N2696" s="37">
        <f t="shared" si="197"/>
        <v>0</v>
      </c>
    </row>
    <row r="2697" spans="1:14" ht="19.5" thickBot="1" x14ac:dyDescent="0.35">
      <c r="A2697" s="105" t="s">
        <v>104</v>
      </c>
      <c r="B2697" s="106">
        <v>3</v>
      </c>
      <c r="C2697" s="106">
        <v>3</v>
      </c>
      <c r="D2697" s="44"/>
      <c r="E2697" s="44"/>
      <c r="F2697" s="30">
        <f t="shared" si="194"/>
        <v>0</v>
      </c>
      <c r="G2697" s="11"/>
      <c r="H2697" s="11"/>
      <c r="I2697" s="11"/>
      <c r="J2697" s="12">
        <f t="shared" si="195"/>
        <v>0</v>
      </c>
      <c r="K2697" s="31">
        <f t="shared" si="196"/>
        <v>2145</v>
      </c>
      <c r="L2697" s="37">
        <f t="shared" si="193"/>
        <v>0</v>
      </c>
      <c r="M2697" s="37"/>
      <c r="N2697" s="37">
        <f t="shared" si="197"/>
        <v>0</v>
      </c>
    </row>
    <row r="2698" spans="1:14" ht="19.5" thickBot="1" x14ac:dyDescent="0.35">
      <c r="A2698" s="56" t="s">
        <v>105</v>
      </c>
      <c r="B2698" s="57" t="s">
        <v>74</v>
      </c>
      <c r="C2698" s="58">
        <v>150</v>
      </c>
      <c r="D2698" s="44"/>
      <c r="E2698" s="44"/>
      <c r="F2698" s="30">
        <f t="shared" si="194"/>
        <v>0</v>
      </c>
      <c r="G2698" s="11"/>
      <c r="H2698" s="11"/>
      <c r="I2698" s="11"/>
      <c r="J2698" s="12">
        <f t="shared" si="195"/>
        <v>0</v>
      </c>
      <c r="K2698" s="31">
        <f t="shared" si="196"/>
        <v>21.06</v>
      </c>
      <c r="L2698" s="37">
        <f t="shared" si="193"/>
        <v>0</v>
      </c>
      <c r="M2698" s="37"/>
      <c r="N2698" s="37">
        <f t="shared" si="197"/>
        <v>0</v>
      </c>
    </row>
    <row r="2699" spans="1:14" x14ac:dyDescent="0.3">
      <c r="A2699" s="107"/>
      <c r="B2699" s="108"/>
      <c r="C2699" s="108"/>
      <c r="D2699" s="11"/>
      <c r="E2699" s="11"/>
      <c r="F2699" s="30" t="e">
        <f t="shared" si="194"/>
        <v>#DIV/0!</v>
      </c>
      <c r="G2699" s="11"/>
      <c r="H2699" s="11"/>
      <c r="I2699" s="11"/>
      <c r="J2699" s="12">
        <f t="shared" si="195"/>
        <v>0</v>
      </c>
      <c r="K2699" s="31">
        <f t="shared" si="196"/>
        <v>116.5</v>
      </c>
      <c r="L2699" s="37">
        <f t="shared" si="193"/>
        <v>0</v>
      </c>
      <c r="M2699" s="37"/>
      <c r="N2699" s="37">
        <f t="shared" si="197"/>
        <v>0</v>
      </c>
    </row>
    <row r="2700" spans="1:14" x14ac:dyDescent="0.3">
      <c r="A2700" s="107"/>
      <c r="B2700" s="108"/>
      <c r="C2700" s="108"/>
      <c r="D2700" s="11"/>
      <c r="E2700" s="11"/>
      <c r="F2700" s="30" t="e">
        <f t="shared" si="194"/>
        <v>#DIV/0!</v>
      </c>
      <c r="G2700" s="11"/>
      <c r="H2700" s="11"/>
      <c r="I2700" s="11"/>
      <c r="J2700" s="12">
        <f t="shared" si="195"/>
        <v>0</v>
      </c>
      <c r="K2700" s="31">
        <f t="shared" si="196"/>
        <v>0</v>
      </c>
      <c r="L2700" s="37">
        <f t="shared" si="193"/>
        <v>0</v>
      </c>
      <c r="M2700" s="37"/>
      <c r="N2700" s="37">
        <f t="shared" si="197"/>
        <v>0</v>
      </c>
    </row>
    <row r="2701" spans="1:14" x14ac:dyDescent="0.3">
      <c r="A2701" s="107"/>
      <c r="B2701" s="108"/>
      <c r="C2701" s="108"/>
      <c r="D2701" s="11"/>
      <c r="E2701" s="11"/>
      <c r="F2701" s="30" t="e">
        <f t="shared" si="194"/>
        <v>#DIV/0!</v>
      </c>
      <c r="G2701" s="11"/>
      <c r="H2701" s="11"/>
      <c r="I2701" s="11"/>
      <c r="J2701" s="12">
        <f t="shared" si="195"/>
        <v>0</v>
      </c>
      <c r="K2701" s="31">
        <f t="shared" si="196"/>
        <v>23</v>
      </c>
      <c r="L2701" s="37">
        <f t="shared" si="193"/>
        <v>0</v>
      </c>
      <c r="M2701" s="37"/>
      <c r="N2701" s="37">
        <f t="shared" si="197"/>
        <v>0</v>
      </c>
    </row>
    <row r="2702" spans="1:14" x14ac:dyDescent="0.3">
      <c r="A2702" s="107"/>
      <c r="B2702" s="108"/>
      <c r="C2702" s="108"/>
      <c r="D2702" s="11"/>
      <c r="E2702" s="11"/>
      <c r="F2702" s="30" t="e">
        <f t="shared" si="194"/>
        <v>#DIV/0!</v>
      </c>
      <c r="G2702" s="11"/>
      <c r="H2702" s="11"/>
      <c r="I2702" s="11"/>
      <c r="J2702" s="12">
        <f t="shared" si="195"/>
        <v>0</v>
      </c>
      <c r="K2702" s="31">
        <f t="shared" si="196"/>
        <v>0</v>
      </c>
      <c r="L2702" s="37">
        <f t="shared" si="193"/>
        <v>0</v>
      </c>
      <c r="M2702" s="37"/>
      <c r="N2702" s="37">
        <f t="shared" si="197"/>
        <v>0</v>
      </c>
    </row>
    <row r="2703" spans="1:14" x14ac:dyDescent="0.3">
      <c r="A2703" s="11"/>
      <c r="B2703" s="10"/>
      <c r="C2703" s="10"/>
      <c r="D2703" s="11"/>
      <c r="E2703" s="11"/>
      <c r="F2703" s="30" t="e">
        <f t="shared" si="194"/>
        <v>#DIV/0!</v>
      </c>
      <c r="G2703" s="11"/>
      <c r="H2703" s="11"/>
      <c r="I2703" s="11"/>
      <c r="J2703" s="12">
        <f t="shared" si="195"/>
        <v>0</v>
      </c>
      <c r="K2703" s="31">
        <f t="shared" si="196"/>
        <v>0</v>
      </c>
      <c r="L2703" s="37">
        <f t="shared" si="193"/>
        <v>0</v>
      </c>
      <c r="M2703" s="37"/>
      <c r="N2703" s="37">
        <f t="shared" si="197"/>
        <v>0</v>
      </c>
    </row>
    <row r="2704" spans="1:14" x14ac:dyDescent="0.3">
      <c r="A2704" s="11"/>
      <c r="B2704" s="10"/>
      <c r="C2704" s="10"/>
      <c r="D2704" s="11"/>
      <c r="E2704" s="11"/>
      <c r="F2704" s="30" t="e">
        <f t="shared" si="194"/>
        <v>#DIV/0!</v>
      </c>
      <c r="G2704" s="11"/>
      <c r="H2704" s="11"/>
      <c r="I2704" s="11"/>
      <c r="J2704" s="12">
        <f t="shared" si="195"/>
        <v>0</v>
      </c>
      <c r="K2704" s="31">
        <f t="shared" si="196"/>
        <v>0</v>
      </c>
      <c r="L2704" s="37">
        <f t="shared" si="193"/>
        <v>0</v>
      </c>
      <c r="M2704" s="37"/>
      <c r="N2704" s="37">
        <f t="shared" si="197"/>
        <v>0</v>
      </c>
    </row>
    <row r="2705" spans="1:14" x14ac:dyDescent="0.3">
      <c r="A2705" s="11"/>
      <c r="B2705" s="10"/>
      <c r="C2705" s="10"/>
      <c r="D2705" s="11"/>
      <c r="E2705" s="11"/>
      <c r="F2705" s="30" t="e">
        <f t="shared" si="194"/>
        <v>#DIV/0!</v>
      </c>
      <c r="G2705" s="11"/>
      <c r="H2705" s="11"/>
      <c r="I2705" s="11"/>
      <c r="J2705" s="12">
        <f t="shared" si="195"/>
        <v>0</v>
      </c>
      <c r="K2705" s="31">
        <f t="shared" si="196"/>
        <v>0</v>
      </c>
      <c r="L2705" s="37">
        <f t="shared" si="193"/>
        <v>0</v>
      </c>
      <c r="M2705" s="37"/>
      <c r="N2705" s="37">
        <f t="shared" si="197"/>
        <v>0</v>
      </c>
    </row>
    <row r="2706" spans="1:14" x14ac:dyDescent="0.3">
      <c r="A2706" s="11" t="s">
        <v>33</v>
      </c>
      <c r="B2706" s="11"/>
      <c r="C2706" s="13"/>
      <c r="D2706" s="111">
        <f t="shared" ref="D2706:J2706" si="198">SUM(D2644:D2705)</f>
        <v>0</v>
      </c>
      <c r="E2706" s="111">
        <f t="shared" si="198"/>
        <v>0</v>
      </c>
      <c r="F2706" s="111" t="e">
        <f t="shared" si="198"/>
        <v>#DIV/0!</v>
      </c>
      <c r="G2706" s="111">
        <f t="shared" si="198"/>
        <v>0</v>
      </c>
      <c r="H2706" s="111">
        <f t="shared" si="198"/>
        <v>0</v>
      </c>
      <c r="I2706" s="111">
        <f t="shared" si="198"/>
        <v>0</v>
      </c>
      <c r="J2706" s="12">
        <f t="shared" si="198"/>
        <v>0</v>
      </c>
      <c r="K2706" s="111"/>
      <c r="L2706" s="111">
        <f>SUM(L2644:L2705)</f>
        <v>0</v>
      </c>
      <c r="M2706" s="111">
        <f>SUM(M2644:M2705)</f>
        <v>0</v>
      </c>
      <c r="N2706" s="111">
        <f>SUM(N2644:N2705)</f>
        <v>0</v>
      </c>
    </row>
    <row r="2707" spans="1:14" x14ac:dyDescent="0.3">
      <c r="A2707" s="113"/>
      <c r="B2707" s="114"/>
      <c r="C2707" s="115"/>
      <c r="D2707" s="116"/>
      <c r="E2707" s="116"/>
      <c r="F2707" s="7" t="s">
        <v>106</v>
      </c>
      <c r="G2707" s="7" t="s">
        <v>123</v>
      </c>
      <c r="H2707" s="7" t="s">
        <v>124</v>
      </c>
      <c r="I2707" s="7" t="s">
        <v>125</v>
      </c>
      <c r="J2707" s="7" t="s">
        <v>126</v>
      </c>
      <c r="K2707" s="117"/>
      <c r="L2707" s="117"/>
      <c r="M2707" s="7" t="s">
        <v>107</v>
      </c>
      <c r="N2707" s="118"/>
    </row>
    <row r="2708" spans="1:14" ht="31.5" x14ac:dyDescent="0.5">
      <c r="A2708" s="113"/>
      <c r="B2708" s="114"/>
      <c r="C2708" s="115"/>
      <c r="D2708" s="116"/>
      <c r="E2708" s="116"/>
      <c r="F2708" s="121"/>
      <c r="G2708" s="121"/>
      <c r="H2708" s="121"/>
      <c r="I2708" s="121"/>
      <c r="J2708" s="121"/>
      <c r="K2708" s="122"/>
      <c r="L2708" s="121">
        <f>+F2708-G2708-H2708-I2708-J2708</f>
        <v>0</v>
      </c>
      <c r="M2708" s="123"/>
      <c r="N2708" s="124"/>
    </row>
    <row r="2709" spans="1:14" x14ac:dyDescent="0.3">
      <c r="A2709" s="177" t="s">
        <v>109</v>
      </c>
      <c r="B2709" s="178"/>
      <c r="C2709" s="178"/>
      <c r="D2709" s="178"/>
      <c r="E2709" s="178"/>
      <c r="F2709" s="178"/>
      <c r="G2709" s="178"/>
      <c r="H2709" s="178"/>
      <c r="I2709" s="178"/>
      <c r="J2709" s="179"/>
      <c r="K2709" s="125"/>
      <c r="L2709" s="12"/>
      <c r="M2709" s="126"/>
      <c r="N2709" s="127"/>
    </row>
    <row r="2710" spans="1:14" x14ac:dyDescent="0.3">
      <c r="A2710" s="180" t="s">
        <v>110</v>
      </c>
      <c r="B2710" s="181"/>
      <c r="C2710" s="181"/>
      <c r="D2710" s="181"/>
      <c r="E2710" s="181"/>
      <c r="F2710" s="181"/>
      <c r="G2710" s="181"/>
      <c r="H2710" s="181"/>
      <c r="I2710" s="181"/>
      <c r="J2710" s="182"/>
      <c r="K2710" s="129"/>
      <c r="L2710" s="12"/>
      <c r="M2710" s="126"/>
      <c r="N2710" s="127"/>
    </row>
    <row r="2711" spans="1:14" x14ac:dyDescent="0.3">
      <c r="A2711" s="160" t="s">
        <v>111</v>
      </c>
      <c r="B2711" s="161"/>
      <c r="C2711" s="161"/>
      <c r="D2711" s="161"/>
      <c r="E2711" s="161"/>
      <c r="F2711" s="161"/>
      <c r="G2711" s="161"/>
      <c r="H2711" s="161"/>
      <c r="I2711" s="161"/>
      <c r="J2711" s="162"/>
      <c r="K2711" s="130"/>
      <c r="L2711" s="12"/>
      <c r="M2711" s="131" t="e">
        <f>+L2711/L2706%</f>
        <v>#DIV/0!</v>
      </c>
      <c r="N2711" s="127"/>
    </row>
    <row r="2712" spans="1:14" x14ac:dyDescent="0.3">
      <c r="A2712" s="163" t="s">
        <v>112</v>
      </c>
      <c r="B2712" s="164"/>
      <c r="C2712" s="164"/>
      <c r="D2712" s="164"/>
      <c r="E2712" s="164"/>
      <c r="F2712" s="164"/>
      <c r="G2712" s="164"/>
      <c r="H2712" s="164"/>
      <c r="I2712" s="164"/>
      <c r="J2712" s="165"/>
      <c r="K2712" s="132"/>
      <c r="L2712" s="12">
        <f>+E2728</f>
        <v>0</v>
      </c>
      <c r="M2712" s="126"/>
      <c r="N2712" s="127"/>
    </row>
    <row r="2713" spans="1:14" x14ac:dyDescent="0.3">
      <c r="A2713" s="166" t="s">
        <v>113</v>
      </c>
      <c r="B2713" s="167"/>
      <c r="C2713" s="167"/>
      <c r="D2713" s="167"/>
      <c r="E2713" s="167"/>
      <c r="F2713" s="167"/>
      <c r="G2713" s="167"/>
      <c r="H2713" s="167"/>
      <c r="I2713" s="167"/>
      <c r="J2713" s="168"/>
      <c r="K2713" s="134"/>
      <c r="L2713" s="12">
        <f>+M2728</f>
        <v>0</v>
      </c>
      <c r="M2713" s="126"/>
      <c r="N2713" s="127"/>
    </row>
    <row r="2714" spans="1:14" x14ac:dyDescent="0.3">
      <c r="A2714" s="169"/>
      <c r="B2714" s="170"/>
      <c r="C2714" s="170"/>
      <c r="D2714" s="170"/>
      <c r="E2714" s="170"/>
      <c r="F2714" s="170"/>
      <c r="G2714" s="170"/>
      <c r="H2714" s="170"/>
      <c r="I2714" s="170"/>
      <c r="J2714" s="171"/>
      <c r="K2714" s="128"/>
      <c r="L2714" s="126"/>
      <c r="M2714" s="126"/>
      <c r="N2714" s="127"/>
    </row>
    <row r="2715" spans="1:14" x14ac:dyDescent="0.3">
      <c r="A2715" s="169"/>
      <c r="B2715" s="170"/>
      <c r="C2715" s="170"/>
      <c r="D2715" s="170"/>
      <c r="E2715" s="170"/>
      <c r="F2715" s="170"/>
      <c r="G2715" s="170"/>
      <c r="H2715" s="170"/>
      <c r="I2715" s="170"/>
      <c r="J2715" s="171"/>
      <c r="K2715" s="128"/>
      <c r="L2715" s="126"/>
      <c r="M2715" s="126"/>
      <c r="N2715" s="127"/>
    </row>
    <row r="2716" spans="1:14" x14ac:dyDescent="0.3">
      <c r="A2716" s="169" t="s">
        <v>114</v>
      </c>
      <c r="B2716" s="170"/>
      <c r="C2716" s="170"/>
      <c r="D2716" s="170"/>
      <c r="E2716" s="170"/>
      <c r="F2716" s="170"/>
      <c r="G2716" s="170"/>
      <c r="H2716" s="170"/>
      <c r="I2716" s="170"/>
      <c r="J2716" s="171"/>
      <c r="K2716" s="136"/>
      <c r="L2716" s="111">
        <f>+L2706-L2709-L2710-L2711-L2712+L2713-L2714-L2715</f>
        <v>0</v>
      </c>
      <c r="M2716" s="126"/>
      <c r="N2716" s="127"/>
    </row>
    <row r="2717" spans="1:14" ht="19.5" thickBot="1" x14ac:dyDescent="0.35">
      <c r="M2717" s="138">
        <f>+L2717-L2716</f>
        <v>0</v>
      </c>
    </row>
    <row r="2718" spans="1:14" ht="19.5" thickBot="1" x14ac:dyDescent="0.35">
      <c r="A2718" s="157" t="s">
        <v>115</v>
      </c>
      <c r="B2718" s="158"/>
      <c r="C2718" s="158"/>
      <c r="D2718" s="158"/>
      <c r="E2718" s="158"/>
      <c r="F2718" s="159"/>
      <c r="G2718" s="127"/>
      <c r="H2718" s="157" t="s">
        <v>116</v>
      </c>
      <c r="I2718" s="158"/>
      <c r="J2718" s="159"/>
      <c r="K2718" s="157" t="s">
        <v>117</v>
      </c>
      <c r="L2718" s="158"/>
      <c r="M2718" s="159"/>
      <c r="N2718" s="139"/>
    </row>
    <row r="2719" spans="1:14" ht="19.5" thickBot="1" x14ac:dyDescent="0.35">
      <c r="A2719" s="140" t="s">
        <v>118</v>
      </c>
      <c r="B2719" s="157" t="s">
        <v>119</v>
      </c>
      <c r="C2719" s="159"/>
      <c r="D2719" s="140" t="s">
        <v>120</v>
      </c>
      <c r="E2719" s="157" t="s">
        <v>22</v>
      </c>
      <c r="F2719" s="159"/>
      <c r="G2719" s="127"/>
      <c r="H2719" s="157" t="s">
        <v>119</v>
      </c>
      <c r="I2719" s="159"/>
      <c r="J2719" s="140" t="s">
        <v>22</v>
      </c>
      <c r="K2719" s="157" t="s">
        <v>119</v>
      </c>
      <c r="L2719" s="159"/>
      <c r="M2719" s="140" t="s">
        <v>22</v>
      </c>
      <c r="N2719" s="139"/>
    </row>
    <row r="2720" spans="1:14" ht="19.5" thickBot="1" x14ac:dyDescent="0.35">
      <c r="A2720" s="141"/>
      <c r="B2720" s="153"/>
      <c r="C2720" s="154"/>
      <c r="D2720" s="141"/>
      <c r="E2720" s="155"/>
      <c r="F2720" s="156"/>
      <c r="G2720" s="127"/>
      <c r="H2720" s="153"/>
      <c r="I2720" s="154"/>
      <c r="J2720" s="142"/>
      <c r="K2720" s="153"/>
      <c r="L2720" s="154"/>
      <c r="M2720" s="143"/>
      <c r="N2720" s="144"/>
    </row>
    <row r="2721" spans="1:14" ht="19.5" thickBot="1" x14ac:dyDescent="0.35">
      <c r="A2721" s="141"/>
      <c r="B2721" s="153"/>
      <c r="C2721" s="154"/>
      <c r="D2721" s="141"/>
      <c r="E2721" s="155"/>
      <c r="F2721" s="156"/>
      <c r="G2721" s="127"/>
      <c r="H2721" s="153"/>
      <c r="I2721" s="154"/>
      <c r="J2721" s="142"/>
      <c r="K2721" s="153"/>
      <c r="L2721" s="154"/>
      <c r="M2721" s="143"/>
      <c r="N2721" s="144"/>
    </row>
    <row r="2722" spans="1:14" ht="19.5" thickBot="1" x14ac:dyDescent="0.35">
      <c r="A2722" s="141"/>
      <c r="B2722" s="153"/>
      <c r="C2722" s="154"/>
      <c r="D2722" s="141"/>
      <c r="E2722" s="155"/>
      <c r="F2722" s="156"/>
      <c r="G2722" s="127"/>
      <c r="H2722" s="153"/>
      <c r="I2722" s="154"/>
      <c r="J2722" s="142"/>
      <c r="K2722" s="153"/>
      <c r="L2722" s="154"/>
      <c r="M2722" s="143"/>
      <c r="N2722" s="144"/>
    </row>
    <row r="2723" spans="1:14" ht="19.5" thickBot="1" x14ac:dyDescent="0.35">
      <c r="A2723" s="141"/>
      <c r="B2723" s="153"/>
      <c r="C2723" s="154"/>
      <c r="D2723" s="141"/>
      <c r="E2723" s="155"/>
      <c r="F2723" s="156"/>
      <c r="G2723" s="127"/>
      <c r="H2723" s="153"/>
      <c r="I2723" s="154"/>
      <c r="J2723" s="142"/>
      <c r="K2723" s="153"/>
      <c r="L2723" s="154"/>
      <c r="M2723" s="143"/>
      <c r="N2723" s="144"/>
    </row>
    <row r="2724" spans="1:14" ht="19.5" thickBot="1" x14ac:dyDescent="0.35">
      <c r="A2724" s="141"/>
      <c r="B2724" s="153"/>
      <c r="C2724" s="154"/>
      <c r="D2724" s="141"/>
      <c r="E2724" s="155"/>
      <c r="F2724" s="156"/>
      <c r="G2724" s="127"/>
      <c r="H2724" s="153"/>
      <c r="I2724" s="154"/>
      <c r="J2724" s="142"/>
      <c r="K2724" s="153"/>
      <c r="L2724" s="154"/>
      <c r="M2724" s="143"/>
      <c r="N2724" s="144"/>
    </row>
    <row r="2725" spans="1:14" ht="19.5" thickBot="1" x14ac:dyDescent="0.35">
      <c r="A2725" s="141"/>
      <c r="B2725" s="153"/>
      <c r="C2725" s="154"/>
      <c r="D2725" s="141"/>
      <c r="E2725" s="155"/>
      <c r="F2725" s="156"/>
      <c r="G2725" s="127"/>
      <c r="H2725" s="153"/>
      <c r="I2725" s="154"/>
      <c r="J2725" s="142"/>
      <c r="K2725" s="153"/>
      <c r="L2725" s="154"/>
      <c r="M2725" s="143"/>
      <c r="N2725" s="144"/>
    </row>
    <row r="2726" spans="1:14" ht="19.5" thickBot="1" x14ac:dyDescent="0.35">
      <c r="A2726" s="141"/>
      <c r="B2726" s="153"/>
      <c r="C2726" s="154"/>
      <c r="D2726" s="141"/>
      <c r="E2726" s="155"/>
      <c r="F2726" s="156"/>
      <c r="G2726" s="127"/>
      <c r="H2726" s="153"/>
      <c r="I2726" s="154"/>
      <c r="J2726" s="142"/>
      <c r="K2726" s="153"/>
      <c r="L2726" s="154"/>
      <c r="M2726" s="143"/>
      <c r="N2726" s="144"/>
    </row>
    <row r="2727" spans="1:14" ht="19.5" thickBot="1" x14ac:dyDescent="0.35">
      <c r="A2727" s="141"/>
      <c r="B2727" s="153"/>
      <c r="C2727" s="154"/>
      <c r="D2727" s="141"/>
      <c r="E2727" s="155"/>
      <c r="F2727" s="156"/>
      <c r="G2727" s="127"/>
      <c r="H2727" s="153"/>
      <c r="I2727" s="154"/>
      <c r="J2727" s="142"/>
      <c r="K2727" s="153"/>
      <c r="L2727" s="154"/>
      <c r="M2727" s="143"/>
      <c r="N2727" s="144"/>
    </row>
    <row r="2728" spans="1:14" ht="19.5" thickBot="1" x14ac:dyDescent="0.35">
      <c r="A2728" s="141" t="s">
        <v>121</v>
      </c>
      <c r="B2728" s="153"/>
      <c r="C2728" s="154"/>
      <c r="D2728" s="141"/>
      <c r="E2728" s="155">
        <f>SUM(E2720:F2727)</f>
        <v>0</v>
      </c>
      <c r="F2728" s="156"/>
      <c r="G2728" s="127"/>
      <c r="H2728" s="153" t="s">
        <v>121</v>
      </c>
      <c r="I2728" s="154"/>
      <c r="J2728" s="140">
        <f>SUM(J2720:J2727)</f>
        <v>0</v>
      </c>
      <c r="K2728" s="153" t="s">
        <v>121</v>
      </c>
      <c r="L2728" s="154"/>
      <c r="M2728" s="145">
        <f>SUM(M2720:M2727)</f>
        <v>0</v>
      </c>
      <c r="N2728" s="139"/>
    </row>
    <row r="2731" spans="1:14" x14ac:dyDescent="0.3">
      <c r="A2731" s="172" t="s">
        <v>0</v>
      </c>
      <c r="B2731" s="172"/>
      <c r="C2731" s="172"/>
      <c r="D2731" s="172"/>
      <c r="E2731" s="172"/>
      <c r="F2731" s="172"/>
      <c r="G2731" s="172"/>
      <c r="H2731" s="172"/>
      <c r="I2731" s="172"/>
      <c r="J2731" s="172"/>
      <c r="K2731" s="172"/>
      <c r="L2731" s="172"/>
      <c r="M2731" s="1"/>
      <c r="N2731" s="2"/>
    </row>
    <row r="2732" spans="1:14" x14ac:dyDescent="0.3">
      <c r="A2732" s="1" t="s">
        <v>1</v>
      </c>
      <c r="B2732" s="2"/>
      <c r="J2732" s="1" t="s">
        <v>3</v>
      </c>
      <c r="K2732" s="173">
        <f>+K2641</f>
        <v>0</v>
      </c>
      <c r="L2732" s="173"/>
      <c r="M2732" s="173"/>
      <c r="N2732" s="6"/>
    </row>
    <row r="2733" spans="1:14" x14ac:dyDescent="0.3">
      <c r="A2733" s="174"/>
      <c r="B2733" s="175"/>
      <c r="C2733" s="176"/>
      <c r="D2733" s="169" t="s">
        <v>6</v>
      </c>
      <c r="E2733" s="170"/>
      <c r="F2733" s="171"/>
      <c r="G2733" s="7" t="s">
        <v>7</v>
      </c>
      <c r="H2733" s="7" t="s">
        <v>7</v>
      </c>
      <c r="I2733" s="7" t="s">
        <v>8</v>
      </c>
      <c r="J2733" s="8" t="s">
        <v>9</v>
      </c>
      <c r="K2733" s="7" t="s">
        <v>10</v>
      </c>
      <c r="L2733" s="9"/>
      <c r="M2733" s="7" t="s">
        <v>11</v>
      </c>
      <c r="N2733" s="7" t="s">
        <v>12</v>
      </c>
    </row>
    <row r="2734" spans="1:14" x14ac:dyDescent="0.3">
      <c r="A2734" s="12" t="s">
        <v>16</v>
      </c>
      <c r="B2734" s="7" t="s">
        <v>17</v>
      </c>
      <c r="C2734" s="13" t="s">
        <v>18</v>
      </c>
      <c r="D2734" s="7">
        <v>1</v>
      </c>
      <c r="E2734" s="7">
        <v>2</v>
      </c>
      <c r="F2734" s="14" t="s">
        <v>19</v>
      </c>
      <c r="G2734" s="7" t="s">
        <v>20</v>
      </c>
      <c r="H2734" s="7" t="s">
        <v>20</v>
      </c>
      <c r="I2734" s="7"/>
      <c r="J2734" s="7" t="s">
        <v>20</v>
      </c>
      <c r="K2734" s="7" t="s">
        <v>21</v>
      </c>
      <c r="L2734" s="7" t="s">
        <v>22</v>
      </c>
      <c r="M2734" s="7" t="s">
        <v>23</v>
      </c>
      <c r="N2734" s="7" t="s">
        <v>22</v>
      </c>
    </row>
    <row r="2735" spans="1:14" x14ac:dyDescent="0.3">
      <c r="A2735" s="16" t="s">
        <v>35</v>
      </c>
      <c r="B2735" s="17" t="s">
        <v>36</v>
      </c>
      <c r="C2735" s="17">
        <v>72</v>
      </c>
      <c r="D2735" s="29"/>
      <c r="E2735" s="29"/>
      <c r="F2735" s="30">
        <f>+(E2735+D2735)/C2735</f>
        <v>0</v>
      </c>
      <c r="G2735" s="32"/>
      <c r="H2735" s="32"/>
      <c r="I2735" s="32"/>
      <c r="J2735" s="34">
        <f>+D2735+E2735-G2735-H2735-I2735</f>
        <v>0</v>
      </c>
      <c r="K2735" s="31">
        <f>+K2644</f>
        <v>381.13</v>
      </c>
      <c r="L2735" s="24">
        <f t="shared" ref="L2735:L2796" si="199">+J2735*K2735</f>
        <v>0</v>
      </c>
      <c r="M2735" s="24"/>
      <c r="N2735" s="24">
        <f>+K2735*I2735</f>
        <v>0</v>
      </c>
    </row>
    <row r="2736" spans="1:14" x14ac:dyDescent="0.3">
      <c r="A2736" s="16" t="s">
        <v>37</v>
      </c>
      <c r="B2736" s="17" t="s">
        <v>38</v>
      </c>
      <c r="C2736" s="17">
        <v>36</v>
      </c>
      <c r="D2736" s="29"/>
      <c r="E2736" s="29"/>
      <c r="F2736" s="30">
        <f t="shared" ref="F2736:F2796" si="200">+(E2736+D2736)/C2736</f>
        <v>0</v>
      </c>
      <c r="G2736" s="32"/>
      <c r="H2736" s="32"/>
      <c r="I2736" s="32"/>
      <c r="J2736" s="34">
        <f t="shared" ref="J2736:J2796" si="201">+D2736+E2736-G2736-H2736-I2736</f>
        <v>0</v>
      </c>
      <c r="K2736" s="31">
        <f t="shared" ref="K2736:K2796" si="202">+K2645</f>
        <v>741.2</v>
      </c>
      <c r="L2736" s="24">
        <f t="shared" si="199"/>
        <v>0</v>
      </c>
      <c r="M2736" s="24"/>
      <c r="N2736" s="24">
        <f t="shared" ref="N2736:N2796" si="203">+K2736*I2736</f>
        <v>0</v>
      </c>
    </row>
    <row r="2737" spans="1:14" x14ac:dyDescent="0.3">
      <c r="A2737" s="16" t="s">
        <v>39</v>
      </c>
      <c r="B2737" s="17" t="s">
        <v>40</v>
      </c>
      <c r="C2737" s="17">
        <v>18</v>
      </c>
      <c r="D2737" s="29"/>
      <c r="E2737" s="29"/>
      <c r="F2737" s="30">
        <f t="shared" si="200"/>
        <v>0</v>
      </c>
      <c r="G2737" s="32"/>
      <c r="H2737" s="32"/>
      <c r="I2737" s="32"/>
      <c r="J2737" s="12">
        <f t="shared" si="201"/>
        <v>0</v>
      </c>
      <c r="K2737" s="31">
        <f t="shared" si="202"/>
        <v>1263.5999999999999</v>
      </c>
      <c r="L2737" s="37">
        <f t="shared" si="199"/>
        <v>0</v>
      </c>
      <c r="M2737" s="37"/>
      <c r="N2737" s="37">
        <f t="shared" si="203"/>
        <v>0</v>
      </c>
    </row>
    <row r="2738" spans="1:14" x14ac:dyDescent="0.3">
      <c r="A2738" s="16" t="s">
        <v>41</v>
      </c>
      <c r="B2738" s="17" t="s">
        <v>42</v>
      </c>
      <c r="C2738" s="17">
        <v>10</v>
      </c>
      <c r="D2738" s="29"/>
      <c r="E2738" s="29"/>
      <c r="F2738" s="30">
        <f t="shared" si="200"/>
        <v>0</v>
      </c>
      <c r="G2738" s="32"/>
      <c r="H2738" s="32"/>
      <c r="I2738" s="32"/>
      <c r="J2738" s="34">
        <f t="shared" si="201"/>
        <v>0</v>
      </c>
      <c r="K2738" s="31">
        <f t="shared" si="202"/>
        <v>2059.1999999999998</v>
      </c>
      <c r="L2738" s="24">
        <f t="shared" si="199"/>
        <v>0</v>
      </c>
      <c r="M2738" s="24"/>
      <c r="N2738" s="24">
        <f t="shared" si="203"/>
        <v>0</v>
      </c>
    </row>
    <row r="2739" spans="1:14" x14ac:dyDescent="0.3">
      <c r="A2739" s="16" t="s">
        <v>43</v>
      </c>
      <c r="B2739" s="17" t="s">
        <v>36</v>
      </c>
      <c r="C2739" s="17">
        <v>72</v>
      </c>
      <c r="D2739" s="29"/>
      <c r="E2739" s="29"/>
      <c r="F2739" s="30">
        <f t="shared" si="200"/>
        <v>0</v>
      </c>
      <c r="G2739" s="32"/>
      <c r="H2739" s="32"/>
      <c r="I2739" s="32"/>
      <c r="J2739" s="34">
        <f t="shared" si="201"/>
        <v>0</v>
      </c>
      <c r="K2739" s="31">
        <f t="shared" si="202"/>
        <v>409.5</v>
      </c>
      <c r="L2739" s="24">
        <f t="shared" si="199"/>
        <v>0</v>
      </c>
      <c r="M2739" s="24"/>
      <c r="N2739" s="24">
        <f t="shared" si="203"/>
        <v>0</v>
      </c>
    </row>
    <row r="2740" spans="1:14" x14ac:dyDescent="0.3">
      <c r="A2740" s="16" t="s">
        <v>44</v>
      </c>
      <c r="B2740" s="17" t="s">
        <v>38</v>
      </c>
      <c r="C2740" s="17">
        <v>36</v>
      </c>
      <c r="D2740" s="29"/>
      <c r="E2740" s="29"/>
      <c r="F2740" s="30">
        <f t="shared" si="200"/>
        <v>0</v>
      </c>
      <c r="G2740" s="32"/>
      <c r="H2740" s="32"/>
      <c r="I2740" s="32"/>
      <c r="J2740" s="34">
        <f t="shared" si="201"/>
        <v>0</v>
      </c>
      <c r="K2740" s="31">
        <f t="shared" si="202"/>
        <v>803.79</v>
      </c>
      <c r="L2740" s="24">
        <f t="shared" si="199"/>
        <v>0</v>
      </c>
      <c r="M2740" s="24"/>
      <c r="N2740" s="24">
        <f t="shared" si="203"/>
        <v>0</v>
      </c>
    </row>
    <row r="2741" spans="1:14" x14ac:dyDescent="0.3">
      <c r="A2741" s="16" t="s">
        <v>45</v>
      </c>
      <c r="B2741" s="17" t="s">
        <v>36</v>
      </c>
      <c r="C2741" s="17">
        <v>72</v>
      </c>
      <c r="D2741" s="29"/>
      <c r="E2741" s="29"/>
      <c r="F2741" s="30">
        <f t="shared" si="200"/>
        <v>0</v>
      </c>
      <c r="G2741" s="32"/>
      <c r="H2741" s="32"/>
      <c r="I2741" s="32"/>
      <c r="J2741" s="34">
        <f t="shared" si="201"/>
        <v>0</v>
      </c>
      <c r="K2741" s="31">
        <f t="shared" si="202"/>
        <v>409.5</v>
      </c>
      <c r="L2741" s="24">
        <f t="shared" si="199"/>
        <v>0</v>
      </c>
      <c r="M2741" s="24"/>
      <c r="N2741" s="24">
        <f t="shared" si="203"/>
        <v>0</v>
      </c>
    </row>
    <row r="2742" spans="1:14" x14ac:dyDescent="0.3">
      <c r="A2742" s="16" t="s">
        <v>46</v>
      </c>
      <c r="B2742" s="17" t="s">
        <v>38</v>
      </c>
      <c r="C2742" s="17">
        <v>36</v>
      </c>
      <c r="D2742" s="29"/>
      <c r="E2742" s="29"/>
      <c r="F2742" s="30">
        <f t="shared" si="200"/>
        <v>0</v>
      </c>
      <c r="G2742" s="32"/>
      <c r="H2742" s="32"/>
      <c r="I2742" s="32"/>
      <c r="J2742" s="34">
        <f t="shared" si="201"/>
        <v>0</v>
      </c>
      <c r="K2742" s="31">
        <f t="shared" si="202"/>
        <v>803.79</v>
      </c>
      <c r="L2742" s="24">
        <f t="shared" si="199"/>
        <v>0</v>
      </c>
      <c r="M2742" s="24"/>
      <c r="N2742" s="24">
        <f t="shared" si="203"/>
        <v>0</v>
      </c>
    </row>
    <row r="2743" spans="1:14" x14ac:dyDescent="0.3">
      <c r="A2743" s="16" t="s">
        <v>47</v>
      </c>
      <c r="B2743" s="17" t="s">
        <v>48</v>
      </c>
      <c r="C2743" s="17">
        <v>8</v>
      </c>
      <c r="D2743" s="29"/>
      <c r="E2743" s="29"/>
      <c r="F2743" s="30">
        <f t="shared" si="200"/>
        <v>0</v>
      </c>
      <c r="G2743" s="32"/>
      <c r="H2743" s="32"/>
      <c r="I2743" s="32"/>
      <c r="J2743" s="34">
        <f t="shared" si="201"/>
        <v>0</v>
      </c>
      <c r="K2743" s="31">
        <f t="shared" si="202"/>
        <v>2767.05</v>
      </c>
      <c r="L2743" s="24">
        <f t="shared" si="199"/>
        <v>0</v>
      </c>
      <c r="M2743" s="24"/>
      <c r="N2743" s="24">
        <f t="shared" si="203"/>
        <v>0</v>
      </c>
    </row>
    <row r="2744" spans="1:14" x14ac:dyDescent="0.3">
      <c r="A2744" s="35" t="s">
        <v>49</v>
      </c>
      <c r="B2744" s="17" t="s">
        <v>50</v>
      </c>
      <c r="C2744" s="38">
        <v>72</v>
      </c>
      <c r="D2744" s="29"/>
      <c r="E2744" s="29"/>
      <c r="F2744" s="30">
        <f t="shared" si="200"/>
        <v>0</v>
      </c>
      <c r="G2744" s="32"/>
      <c r="H2744" s="32"/>
      <c r="I2744" s="32"/>
      <c r="J2744" s="12">
        <f t="shared" si="201"/>
        <v>0</v>
      </c>
      <c r="K2744" s="31">
        <f t="shared" si="202"/>
        <v>444.6</v>
      </c>
      <c r="L2744" s="37">
        <f t="shared" si="199"/>
        <v>0</v>
      </c>
      <c r="M2744" s="37"/>
      <c r="N2744" s="37">
        <f t="shared" si="203"/>
        <v>0</v>
      </c>
    </row>
    <row r="2745" spans="1:14" x14ac:dyDescent="0.3">
      <c r="A2745" s="16" t="s">
        <v>51</v>
      </c>
      <c r="B2745" s="17" t="s">
        <v>52</v>
      </c>
      <c r="C2745" s="17">
        <v>36</v>
      </c>
      <c r="D2745" s="29"/>
      <c r="E2745" s="29"/>
      <c r="F2745" s="30">
        <f t="shared" si="200"/>
        <v>0</v>
      </c>
      <c r="G2745" s="32"/>
      <c r="H2745" s="32"/>
      <c r="I2745" s="32"/>
      <c r="J2745" s="34">
        <f t="shared" si="201"/>
        <v>0</v>
      </c>
      <c r="K2745" s="31">
        <f t="shared" si="202"/>
        <v>868.73</v>
      </c>
      <c r="L2745" s="24">
        <f t="shared" si="199"/>
        <v>0</v>
      </c>
      <c r="M2745" s="24"/>
      <c r="N2745" s="24">
        <f t="shared" si="203"/>
        <v>0</v>
      </c>
    </row>
    <row r="2746" spans="1:14" x14ac:dyDescent="0.3">
      <c r="A2746" s="16" t="s">
        <v>53</v>
      </c>
      <c r="B2746" s="17" t="s">
        <v>48</v>
      </c>
      <c r="C2746" s="17">
        <v>8</v>
      </c>
      <c r="D2746" s="29"/>
      <c r="E2746" s="29"/>
      <c r="F2746" s="30">
        <f t="shared" si="200"/>
        <v>0</v>
      </c>
      <c r="G2746" s="32"/>
      <c r="H2746" s="32"/>
      <c r="I2746" s="32"/>
      <c r="J2746" s="34">
        <f t="shared" si="201"/>
        <v>0</v>
      </c>
      <c r="K2746" s="31">
        <f t="shared" si="202"/>
        <v>2416.0500000000002</v>
      </c>
      <c r="L2746" s="24">
        <f t="shared" si="199"/>
        <v>0</v>
      </c>
      <c r="M2746" s="24"/>
      <c r="N2746" s="24">
        <f t="shared" si="203"/>
        <v>0</v>
      </c>
    </row>
    <row r="2747" spans="1:14" x14ac:dyDescent="0.3">
      <c r="A2747" s="16" t="s">
        <v>54</v>
      </c>
      <c r="B2747" s="17" t="s">
        <v>50</v>
      </c>
      <c r="C2747" s="17">
        <v>72</v>
      </c>
      <c r="D2747" s="29"/>
      <c r="E2747" s="29"/>
      <c r="F2747" s="30">
        <f t="shared" si="200"/>
        <v>0</v>
      </c>
      <c r="G2747" s="32"/>
      <c r="H2747" s="32"/>
      <c r="I2747" s="32"/>
      <c r="J2747" s="34">
        <f t="shared" si="201"/>
        <v>0</v>
      </c>
      <c r="K2747" s="31">
        <f t="shared" si="202"/>
        <v>377.33</v>
      </c>
      <c r="L2747" s="24">
        <f t="shared" si="199"/>
        <v>0</v>
      </c>
      <c r="M2747" s="24"/>
      <c r="N2747" s="24">
        <f t="shared" si="203"/>
        <v>0</v>
      </c>
    </row>
    <row r="2748" spans="1:14" x14ac:dyDescent="0.3">
      <c r="A2748" s="16" t="s">
        <v>55</v>
      </c>
      <c r="B2748" s="17" t="s">
        <v>56</v>
      </c>
      <c r="C2748" s="17">
        <v>15</v>
      </c>
      <c r="D2748" s="44"/>
      <c r="E2748" s="44"/>
      <c r="F2748" s="30">
        <f t="shared" si="200"/>
        <v>0</v>
      </c>
      <c r="G2748" s="11"/>
      <c r="H2748" s="11"/>
      <c r="I2748" s="11"/>
      <c r="J2748" s="12">
        <f t="shared" si="201"/>
        <v>0</v>
      </c>
      <c r="K2748" s="45">
        <f t="shared" si="202"/>
        <v>1158.3</v>
      </c>
      <c r="L2748" s="37">
        <f t="shared" si="199"/>
        <v>0</v>
      </c>
      <c r="M2748" s="37"/>
      <c r="N2748" s="37">
        <f t="shared" si="203"/>
        <v>0</v>
      </c>
    </row>
    <row r="2749" spans="1:14" x14ac:dyDescent="0.3">
      <c r="A2749" s="16" t="s">
        <v>57</v>
      </c>
      <c r="B2749" s="17" t="s">
        <v>50</v>
      </c>
      <c r="C2749" s="17">
        <v>72</v>
      </c>
      <c r="D2749" s="29"/>
      <c r="E2749" s="29"/>
      <c r="F2749" s="30">
        <f t="shared" si="200"/>
        <v>0</v>
      </c>
      <c r="G2749" s="32"/>
      <c r="H2749" s="32"/>
      <c r="I2749" s="32"/>
      <c r="J2749" s="34">
        <f t="shared" si="201"/>
        <v>0</v>
      </c>
      <c r="K2749" s="31">
        <f t="shared" si="202"/>
        <v>424.13</v>
      </c>
      <c r="L2749" s="24">
        <f t="shared" si="199"/>
        <v>0</v>
      </c>
      <c r="M2749" s="24"/>
      <c r="N2749" s="24">
        <f t="shared" si="203"/>
        <v>0</v>
      </c>
    </row>
    <row r="2750" spans="1:14" x14ac:dyDescent="0.3">
      <c r="A2750" s="16" t="s">
        <v>58</v>
      </c>
      <c r="B2750" s="17" t="s">
        <v>59</v>
      </c>
      <c r="C2750" s="17">
        <v>15</v>
      </c>
      <c r="D2750" s="29"/>
      <c r="E2750" s="29"/>
      <c r="F2750" s="30">
        <f t="shared" si="200"/>
        <v>0</v>
      </c>
      <c r="G2750" s="32"/>
      <c r="H2750" s="32"/>
      <c r="I2750" s="32"/>
      <c r="J2750" s="34">
        <f t="shared" si="201"/>
        <v>0</v>
      </c>
      <c r="K2750" s="31">
        <f t="shared" si="202"/>
        <v>1199.25</v>
      </c>
      <c r="L2750" s="24">
        <f t="shared" si="199"/>
        <v>0</v>
      </c>
      <c r="M2750" s="24"/>
      <c r="N2750" s="24">
        <f t="shared" si="203"/>
        <v>0</v>
      </c>
    </row>
    <row r="2751" spans="1:14" x14ac:dyDescent="0.3">
      <c r="A2751" s="16" t="s">
        <v>60</v>
      </c>
      <c r="B2751" s="17" t="s">
        <v>50</v>
      </c>
      <c r="C2751" s="17">
        <v>72</v>
      </c>
      <c r="D2751" s="29"/>
      <c r="E2751" s="29"/>
      <c r="F2751" s="30">
        <f t="shared" si="200"/>
        <v>0</v>
      </c>
      <c r="G2751" s="32"/>
      <c r="H2751" s="32"/>
      <c r="I2751" s="32"/>
      <c r="J2751" s="34">
        <f t="shared" si="201"/>
        <v>0</v>
      </c>
      <c r="K2751" s="31">
        <f t="shared" si="202"/>
        <v>381.13</v>
      </c>
      <c r="L2751" s="24">
        <f t="shared" si="199"/>
        <v>0</v>
      </c>
      <c r="M2751" s="24"/>
      <c r="N2751" s="24">
        <f t="shared" si="203"/>
        <v>0</v>
      </c>
    </row>
    <row r="2752" spans="1:14" x14ac:dyDescent="0.3">
      <c r="A2752" s="16" t="s">
        <v>61</v>
      </c>
      <c r="B2752" s="17" t="s">
        <v>50</v>
      </c>
      <c r="C2752" s="38">
        <v>72</v>
      </c>
      <c r="D2752" s="44"/>
      <c r="E2752" s="44"/>
      <c r="F2752" s="30">
        <f t="shared" si="200"/>
        <v>0</v>
      </c>
      <c r="G2752" s="11"/>
      <c r="H2752" s="11"/>
      <c r="I2752" s="11"/>
      <c r="J2752" s="12">
        <f t="shared" si="201"/>
        <v>0</v>
      </c>
      <c r="K2752" s="31">
        <f t="shared" si="202"/>
        <v>424.13</v>
      </c>
      <c r="L2752" s="37">
        <f t="shared" si="199"/>
        <v>0</v>
      </c>
      <c r="M2752" s="37"/>
      <c r="N2752" s="37">
        <f t="shared" si="203"/>
        <v>0</v>
      </c>
    </row>
    <row r="2753" spans="1:14" x14ac:dyDescent="0.3">
      <c r="A2753" s="35" t="s">
        <v>62</v>
      </c>
      <c r="B2753" s="17" t="s">
        <v>50</v>
      </c>
      <c r="C2753" s="38">
        <v>72</v>
      </c>
      <c r="D2753" s="44"/>
      <c r="E2753" s="44"/>
      <c r="F2753" s="30">
        <f t="shared" si="200"/>
        <v>0</v>
      </c>
      <c r="G2753" s="11"/>
      <c r="H2753" s="11"/>
      <c r="I2753" s="11"/>
      <c r="J2753" s="12">
        <f t="shared" si="201"/>
        <v>0</v>
      </c>
      <c r="K2753" s="31">
        <f t="shared" si="202"/>
        <v>330.23</v>
      </c>
      <c r="L2753" s="37">
        <f t="shared" si="199"/>
        <v>0</v>
      </c>
      <c r="M2753" s="37"/>
      <c r="N2753" s="37">
        <f t="shared" si="203"/>
        <v>0</v>
      </c>
    </row>
    <row r="2754" spans="1:14" x14ac:dyDescent="0.3">
      <c r="A2754" s="35" t="s">
        <v>63</v>
      </c>
      <c r="B2754" s="17" t="s">
        <v>50</v>
      </c>
      <c r="C2754" s="38">
        <v>72</v>
      </c>
      <c r="D2754" s="44"/>
      <c r="E2754" s="44"/>
      <c r="F2754" s="30">
        <f t="shared" si="200"/>
        <v>0</v>
      </c>
      <c r="G2754" s="11"/>
      <c r="H2754" s="11"/>
      <c r="I2754" s="11"/>
      <c r="J2754" s="12">
        <f t="shared" si="201"/>
        <v>0</v>
      </c>
      <c r="K2754" s="31">
        <f t="shared" si="202"/>
        <v>424.13</v>
      </c>
      <c r="L2754" s="37">
        <f t="shared" si="199"/>
        <v>0</v>
      </c>
      <c r="M2754" s="37"/>
      <c r="N2754" s="37">
        <f t="shared" si="203"/>
        <v>0</v>
      </c>
    </row>
    <row r="2755" spans="1:14" x14ac:dyDescent="0.3">
      <c r="A2755" s="35" t="s">
        <v>64</v>
      </c>
      <c r="B2755" s="17" t="s">
        <v>65</v>
      </c>
      <c r="C2755" s="38">
        <v>72</v>
      </c>
      <c r="D2755" s="44"/>
      <c r="E2755" s="44"/>
      <c r="F2755" s="30">
        <f t="shared" si="200"/>
        <v>0</v>
      </c>
      <c r="G2755" s="11"/>
      <c r="H2755" s="11"/>
      <c r="I2755" s="11"/>
      <c r="J2755" s="12">
        <f t="shared" si="201"/>
        <v>0</v>
      </c>
      <c r="K2755" s="31">
        <f t="shared" si="202"/>
        <v>389.61</v>
      </c>
      <c r="L2755" s="37">
        <f t="shared" si="199"/>
        <v>0</v>
      </c>
      <c r="M2755" s="37"/>
      <c r="N2755" s="37">
        <f t="shared" si="203"/>
        <v>0</v>
      </c>
    </row>
    <row r="2756" spans="1:14" x14ac:dyDescent="0.3">
      <c r="A2756" s="35" t="s">
        <v>66</v>
      </c>
      <c r="B2756" s="17" t="s">
        <v>65</v>
      </c>
      <c r="C2756" s="38">
        <v>72</v>
      </c>
      <c r="D2756" s="44"/>
      <c r="E2756" s="44"/>
      <c r="F2756" s="30">
        <f t="shared" si="200"/>
        <v>0</v>
      </c>
      <c r="G2756" s="11"/>
      <c r="H2756" s="11"/>
      <c r="I2756" s="11"/>
      <c r="J2756" s="12">
        <f t="shared" si="201"/>
        <v>0</v>
      </c>
      <c r="K2756" s="31">
        <f t="shared" si="202"/>
        <v>389.61</v>
      </c>
      <c r="L2756" s="37">
        <f t="shared" si="199"/>
        <v>0</v>
      </c>
      <c r="M2756" s="37"/>
      <c r="N2756" s="37">
        <f t="shared" si="203"/>
        <v>0</v>
      </c>
    </row>
    <row r="2757" spans="1:14" x14ac:dyDescent="0.3">
      <c r="A2757" s="47" t="s">
        <v>67</v>
      </c>
      <c r="B2757" s="48" t="s">
        <v>59</v>
      </c>
      <c r="C2757" s="49">
        <v>25</v>
      </c>
      <c r="D2757" s="44"/>
      <c r="E2757" s="44"/>
      <c r="F2757" s="30">
        <f t="shared" si="200"/>
        <v>0</v>
      </c>
      <c r="G2757" s="11"/>
      <c r="H2757" s="11"/>
      <c r="I2757" s="11"/>
      <c r="J2757" s="12">
        <f t="shared" si="201"/>
        <v>0</v>
      </c>
      <c r="K2757" s="31">
        <f t="shared" si="202"/>
        <v>169.65</v>
      </c>
      <c r="L2757" s="37">
        <f t="shared" si="199"/>
        <v>0</v>
      </c>
      <c r="M2757" s="37"/>
      <c r="N2757" s="37">
        <f t="shared" si="203"/>
        <v>0</v>
      </c>
    </row>
    <row r="2758" spans="1:14" x14ac:dyDescent="0.3">
      <c r="A2758" s="47" t="s">
        <v>68</v>
      </c>
      <c r="B2758" s="48" t="s">
        <v>42</v>
      </c>
      <c r="C2758" s="49">
        <v>50</v>
      </c>
      <c r="D2758" s="44"/>
      <c r="E2758" s="44"/>
      <c r="F2758" s="30">
        <f t="shared" si="200"/>
        <v>0</v>
      </c>
      <c r="G2758" s="11"/>
      <c r="H2758" s="11"/>
      <c r="I2758" s="11"/>
      <c r="J2758" s="12">
        <f t="shared" si="201"/>
        <v>0</v>
      </c>
      <c r="K2758" s="31">
        <f t="shared" si="202"/>
        <v>88.92</v>
      </c>
      <c r="L2758" s="37">
        <f t="shared" si="199"/>
        <v>0</v>
      </c>
      <c r="M2758" s="37"/>
      <c r="N2758" s="37">
        <f t="shared" si="203"/>
        <v>0</v>
      </c>
    </row>
    <row r="2759" spans="1:14" x14ac:dyDescent="0.3">
      <c r="A2759" s="47" t="s">
        <v>69</v>
      </c>
      <c r="B2759" s="48" t="s">
        <v>52</v>
      </c>
      <c r="C2759" s="49">
        <v>12</v>
      </c>
      <c r="D2759" s="44"/>
      <c r="E2759" s="44"/>
      <c r="F2759" s="30">
        <f t="shared" si="200"/>
        <v>0</v>
      </c>
      <c r="G2759" s="11"/>
      <c r="H2759" s="11"/>
      <c r="I2759" s="11"/>
      <c r="J2759" s="12">
        <f t="shared" si="201"/>
        <v>0</v>
      </c>
      <c r="K2759" s="31">
        <f t="shared" si="202"/>
        <v>123.94</v>
      </c>
      <c r="L2759" s="37">
        <f t="shared" si="199"/>
        <v>0</v>
      </c>
      <c r="M2759" s="37"/>
      <c r="N2759" s="37">
        <f t="shared" si="203"/>
        <v>0</v>
      </c>
    </row>
    <row r="2760" spans="1:14" ht="19.5" thickBot="1" x14ac:dyDescent="0.35">
      <c r="A2760" s="47" t="s">
        <v>70</v>
      </c>
      <c r="B2760" s="48" t="s">
        <v>50</v>
      </c>
      <c r="C2760" s="49">
        <v>60</v>
      </c>
      <c r="D2760" s="44"/>
      <c r="E2760" s="44"/>
      <c r="F2760" s="30">
        <f t="shared" si="200"/>
        <v>0</v>
      </c>
      <c r="G2760" s="11"/>
      <c r="H2760" s="11"/>
      <c r="I2760" s="11"/>
      <c r="J2760" s="12">
        <f t="shared" si="201"/>
        <v>0</v>
      </c>
      <c r="K2760" s="31">
        <f t="shared" si="202"/>
        <v>67.180000000000007</v>
      </c>
      <c r="L2760" s="37">
        <f t="shared" si="199"/>
        <v>0</v>
      </c>
      <c r="M2760" s="37"/>
      <c r="N2760" s="37">
        <f t="shared" si="203"/>
        <v>0</v>
      </c>
    </row>
    <row r="2761" spans="1:14" ht="19.5" thickBot="1" x14ac:dyDescent="0.35">
      <c r="A2761" s="56" t="s">
        <v>71</v>
      </c>
      <c r="B2761" s="57" t="s">
        <v>50</v>
      </c>
      <c r="C2761" s="58">
        <v>60</v>
      </c>
      <c r="D2761" s="44"/>
      <c r="E2761" s="44"/>
      <c r="F2761" s="30">
        <f t="shared" si="200"/>
        <v>0</v>
      </c>
      <c r="G2761" s="11"/>
      <c r="H2761" s="11"/>
      <c r="I2761" s="11"/>
      <c r="J2761" s="12">
        <f t="shared" si="201"/>
        <v>0</v>
      </c>
      <c r="K2761" s="31">
        <f t="shared" si="202"/>
        <v>67.180000000000007</v>
      </c>
      <c r="L2761" s="37">
        <f t="shared" si="199"/>
        <v>0</v>
      </c>
      <c r="M2761" s="37"/>
      <c r="N2761" s="37">
        <f t="shared" si="203"/>
        <v>0</v>
      </c>
    </row>
    <row r="2762" spans="1:14" ht="19.5" thickBot="1" x14ac:dyDescent="0.35">
      <c r="A2762" s="56" t="s">
        <v>72</v>
      </c>
      <c r="B2762" s="57" t="s">
        <v>50</v>
      </c>
      <c r="C2762" s="58">
        <v>60</v>
      </c>
      <c r="D2762" s="44"/>
      <c r="E2762" s="44"/>
      <c r="F2762" s="30">
        <f t="shared" si="200"/>
        <v>0</v>
      </c>
      <c r="G2762" s="11"/>
      <c r="H2762" s="11"/>
      <c r="I2762" s="11"/>
      <c r="J2762" s="12">
        <f t="shared" si="201"/>
        <v>0</v>
      </c>
      <c r="K2762" s="31">
        <f t="shared" si="202"/>
        <v>67.180000000000007</v>
      </c>
      <c r="L2762" s="37">
        <f t="shared" si="199"/>
        <v>0</v>
      </c>
      <c r="M2762" s="37"/>
      <c r="N2762" s="37">
        <f t="shared" si="203"/>
        <v>0</v>
      </c>
    </row>
    <row r="2763" spans="1:14" ht="19.5" thickBot="1" x14ac:dyDescent="0.35">
      <c r="A2763" s="56" t="s">
        <v>73</v>
      </c>
      <c r="B2763" s="57" t="s">
        <v>74</v>
      </c>
      <c r="C2763" s="58">
        <v>150</v>
      </c>
      <c r="D2763" s="44"/>
      <c r="E2763" s="44"/>
      <c r="F2763" s="30">
        <f t="shared" si="200"/>
        <v>0</v>
      </c>
      <c r="G2763" s="11"/>
      <c r="H2763" s="11"/>
      <c r="I2763" s="11"/>
      <c r="J2763" s="12">
        <f t="shared" si="201"/>
        <v>0</v>
      </c>
      <c r="K2763" s="31">
        <f t="shared" si="202"/>
        <v>21.06</v>
      </c>
      <c r="L2763" s="37">
        <f t="shared" si="199"/>
        <v>0</v>
      </c>
      <c r="M2763" s="37"/>
      <c r="N2763" s="37">
        <f t="shared" si="203"/>
        <v>0</v>
      </c>
    </row>
    <row r="2764" spans="1:14" ht="19.5" thickBot="1" x14ac:dyDescent="0.35">
      <c r="A2764" s="66" t="s">
        <v>75</v>
      </c>
      <c r="B2764" s="67" t="s">
        <v>76</v>
      </c>
      <c r="C2764" s="68">
        <v>120</v>
      </c>
      <c r="D2764" s="44"/>
      <c r="E2764" s="44"/>
      <c r="F2764" s="30">
        <f t="shared" si="200"/>
        <v>0</v>
      </c>
      <c r="G2764" s="11"/>
      <c r="H2764" s="11"/>
      <c r="I2764" s="11"/>
      <c r="J2764" s="12">
        <f t="shared" si="201"/>
        <v>0</v>
      </c>
      <c r="K2764" s="31">
        <f t="shared" si="202"/>
        <v>78.98</v>
      </c>
      <c r="L2764" s="37">
        <f t="shared" si="199"/>
        <v>0</v>
      </c>
      <c r="M2764" s="37"/>
      <c r="N2764" s="37">
        <f t="shared" si="203"/>
        <v>0</v>
      </c>
    </row>
    <row r="2765" spans="1:14" ht="19.5" thickBot="1" x14ac:dyDescent="0.35">
      <c r="A2765" s="66" t="s">
        <v>77</v>
      </c>
      <c r="B2765" s="67" t="s">
        <v>78</v>
      </c>
      <c r="C2765" s="68">
        <v>60</v>
      </c>
      <c r="D2765" s="44"/>
      <c r="E2765" s="44"/>
      <c r="F2765" s="30">
        <f t="shared" si="200"/>
        <v>0</v>
      </c>
      <c r="G2765" s="11"/>
      <c r="H2765" s="11"/>
      <c r="I2765" s="11"/>
      <c r="J2765" s="12">
        <f t="shared" si="201"/>
        <v>0</v>
      </c>
      <c r="K2765" s="31">
        <f t="shared" si="202"/>
        <v>154.44</v>
      </c>
      <c r="L2765" s="37">
        <f t="shared" si="199"/>
        <v>0</v>
      </c>
      <c r="M2765" s="37"/>
      <c r="N2765" s="37">
        <f t="shared" si="203"/>
        <v>0</v>
      </c>
    </row>
    <row r="2766" spans="1:14" ht="19.5" thickBot="1" x14ac:dyDescent="0.35">
      <c r="A2766" s="66" t="s">
        <v>79</v>
      </c>
      <c r="B2766" s="67" t="s">
        <v>50</v>
      </c>
      <c r="C2766" s="68">
        <v>30</v>
      </c>
      <c r="D2766" s="44"/>
      <c r="E2766" s="44"/>
      <c r="F2766" s="30">
        <f t="shared" si="200"/>
        <v>0</v>
      </c>
      <c r="G2766" s="11"/>
      <c r="H2766" s="11"/>
      <c r="I2766" s="11"/>
      <c r="J2766" s="12">
        <f t="shared" si="201"/>
        <v>0</v>
      </c>
      <c r="K2766" s="31">
        <f t="shared" si="202"/>
        <v>274.95</v>
      </c>
      <c r="L2766" s="37">
        <f t="shared" si="199"/>
        <v>0</v>
      </c>
      <c r="M2766" s="37"/>
      <c r="N2766" s="37">
        <f t="shared" si="203"/>
        <v>0</v>
      </c>
    </row>
    <row r="2767" spans="1:14" ht="19.5" thickBot="1" x14ac:dyDescent="0.35">
      <c r="A2767" s="66" t="s">
        <v>80</v>
      </c>
      <c r="B2767" s="67" t="s">
        <v>59</v>
      </c>
      <c r="C2767" s="68">
        <v>12</v>
      </c>
      <c r="D2767" s="44"/>
      <c r="E2767" s="44"/>
      <c r="F2767" s="30">
        <f t="shared" si="200"/>
        <v>0</v>
      </c>
      <c r="G2767" s="11"/>
      <c r="H2767" s="11"/>
      <c r="I2767" s="11"/>
      <c r="J2767" s="12">
        <f t="shared" si="201"/>
        <v>0</v>
      </c>
      <c r="K2767" s="31">
        <f t="shared" si="202"/>
        <v>1023.75</v>
      </c>
      <c r="L2767" s="37">
        <f t="shared" si="199"/>
        <v>0</v>
      </c>
      <c r="M2767" s="37"/>
      <c r="N2767" s="37">
        <f t="shared" si="203"/>
        <v>0</v>
      </c>
    </row>
    <row r="2768" spans="1:14" ht="19.5" thickBot="1" x14ac:dyDescent="0.35">
      <c r="A2768" s="76" t="s">
        <v>81</v>
      </c>
      <c r="B2768" s="77" t="s">
        <v>82</v>
      </c>
      <c r="C2768" s="78">
        <v>18</v>
      </c>
      <c r="D2768" s="44"/>
      <c r="E2768" s="44"/>
      <c r="F2768" s="30">
        <f t="shared" si="200"/>
        <v>0</v>
      </c>
      <c r="G2768" s="11"/>
      <c r="H2768" s="11"/>
      <c r="I2768" s="11"/>
      <c r="J2768" s="12">
        <f t="shared" si="201"/>
        <v>0</v>
      </c>
      <c r="K2768" s="31">
        <f t="shared" si="202"/>
        <v>558.67999999999995</v>
      </c>
      <c r="L2768" s="37">
        <f t="shared" si="199"/>
        <v>0</v>
      </c>
      <c r="M2768" s="37"/>
      <c r="N2768" s="37">
        <f t="shared" si="203"/>
        <v>0</v>
      </c>
    </row>
    <row r="2769" spans="1:14" ht="19.5" thickBot="1" x14ac:dyDescent="0.35">
      <c r="A2769" s="76" t="s">
        <v>83</v>
      </c>
      <c r="B2769" s="77" t="s">
        <v>59</v>
      </c>
      <c r="C2769" s="78">
        <v>12</v>
      </c>
      <c r="D2769" s="44"/>
      <c r="E2769" s="44"/>
      <c r="F2769" s="30">
        <f t="shared" si="200"/>
        <v>0</v>
      </c>
      <c r="G2769" s="11"/>
      <c r="H2769" s="11"/>
      <c r="I2769" s="11"/>
      <c r="J2769" s="12">
        <f t="shared" si="201"/>
        <v>0</v>
      </c>
      <c r="K2769" s="31">
        <f t="shared" si="202"/>
        <v>1092.2</v>
      </c>
      <c r="L2769" s="37">
        <f t="shared" si="199"/>
        <v>0</v>
      </c>
      <c r="M2769" s="37"/>
      <c r="N2769" s="37">
        <f t="shared" si="203"/>
        <v>0</v>
      </c>
    </row>
    <row r="2770" spans="1:14" ht="19.5" thickBot="1" x14ac:dyDescent="0.35">
      <c r="A2770" s="76" t="s">
        <v>84</v>
      </c>
      <c r="B2770" s="77" t="s">
        <v>85</v>
      </c>
      <c r="C2770" s="78">
        <v>4</v>
      </c>
      <c r="D2770" s="44"/>
      <c r="E2770" s="44"/>
      <c r="F2770" s="30">
        <f t="shared" si="200"/>
        <v>0</v>
      </c>
      <c r="G2770" s="11"/>
      <c r="H2770" s="11"/>
      <c r="I2770" s="11"/>
      <c r="J2770" s="12">
        <f t="shared" si="201"/>
        <v>0</v>
      </c>
      <c r="K2770" s="31">
        <f t="shared" si="202"/>
        <v>2670.53</v>
      </c>
      <c r="L2770" s="37">
        <f t="shared" si="199"/>
        <v>0</v>
      </c>
      <c r="M2770" s="37"/>
      <c r="N2770" s="37">
        <f t="shared" si="203"/>
        <v>0</v>
      </c>
    </row>
    <row r="2771" spans="1:14" ht="19.5" thickBot="1" x14ac:dyDescent="0.35">
      <c r="A2771" s="86" t="s">
        <v>86</v>
      </c>
      <c r="B2771" s="87" t="s">
        <v>87</v>
      </c>
      <c r="C2771" s="88">
        <v>48</v>
      </c>
      <c r="D2771" s="44"/>
      <c r="E2771" s="44"/>
      <c r="F2771" s="30">
        <f t="shared" si="200"/>
        <v>0</v>
      </c>
      <c r="G2771" s="11"/>
      <c r="H2771" s="11"/>
      <c r="I2771" s="11"/>
      <c r="J2771" s="12">
        <f t="shared" si="201"/>
        <v>0</v>
      </c>
      <c r="K2771" s="31">
        <f t="shared" si="202"/>
        <v>46.8</v>
      </c>
      <c r="L2771" s="37">
        <f t="shared" si="199"/>
        <v>0</v>
      </c>
      <c r="M2771" s="37"/>
      <c r="N2771" s="37">
        <f t="shared" si="203"/>
        <v>0</v>
      </c>
    </row>
    <row r="2772" spans="1:14" ht="19.5" thickBot="1" x14ac:dyDescent="0.35">
      <c r="A2772" s="86" t="s">
        <v>88</v>
      </c>
      <c r="B2772" s="87" t="s">
        <v>87</v>
      </c>
      <c r="C2772" s="88">
        <v>48</v>
      </c>
      <c r="D2772" s="44"/>
      <c r="E2772" s="44"/>
      <c r="F2772" s="30">
        <f t="shared" si="200"/>
        <v>0</v>
      </c>
      <c r="G2772" s="11"/>
      <c r="H2772" s="11"/>
      <c r="I2772" s="11"/>
      <c r="J2772" s="12">
        <f t="shared" si="201"/>
        <v>0</v>
      </c>
      <c r="K2772" s="31">
        <f t="shared" si="202"/>
        <v>46.8</v>
      </c>
      <c r="L2772" s="37">
        <f t="shared" si="199"/>
        <v>0</v>
      </c>
      <c r="M2772" s="37"/>
      <c r="N2772" s="37">
        <f t="shared" si="203"/>
        <v>0</v>
      </c>
    </row>
    <row r="2773" spans="1:14" x14ac:dyDescent="0.3">
      <c r="A2773" s="96" t="s">
        <v>89</v>
      </c>
      <c r="B2773" s="97">
        <v>25</v>
      </c>
      <c r="C2773" s="97">
        <v>25</v>
      </c>
      <c r="D2773" s="44"/>
      <c r="E2773" s="44"/>
      <c r="F2773" s="30">
        <f t="shared" si="200"/>
        <v>0</v>
      </c>
      <c r="G2773" s="11"/>
      <c r="H2773" s="11"/>
      <c r="I2773" s="11"/>
      <c r="J2773" s="12">
        <f t="shared" si="201"/>
        <v>0</v>
      </c>
      <c r="K2773" s="31">
        <f t="shared" si="202"/>
        <v>111.25</v>
      </c>
      <c r="L2773" s="37">
        <f t="shared" si="199"/>
        <v>0</v>
      </c>
      <c r="M2773" s="37"/>
      <c r="N2773" s="37">
        <f t="shared" si="203"/>
        <v>0</v>
      </c>
    </row>
    <row r="2774" spans="1:14" x14ac:dyDescent="0.3">
      <c r="A2774" s="105" t="s">
        <v>90</v>
      </c>
      <c r="B2774" s="106">
        <v>10</v>
      </c>
      <c r="C2774" s="106">
        <v>10</v>
      </c>
      <c r="D2774" s="44"/>
      <c r="E2774" s="44"/>
      <c r="F2774" s="30">
        <f t="shared" si="200"/>
        <v>0</v>
      </c>
      <c r="G2774" s="11"/>
      <c r="H2774" s="11"/>
      <c r="I2774" s="11"/>
      <c r="J2774" s="12">
        <f t="shared" si="201"/>
        <v>0</v>
      </c>
      <c r="K2774" s="31">
        <f t="shared" si="202"/>
        <v>1760</v>
      </c>
      <c r="L2774" s="37">
        <f t="shared" si="199"/>
        <v>0</v>
      </c>
      <c r="M2774" s="37"/>
      <c r="N2774" s="37">
        <f t="shared" si="203"/>
        <v>0</v>
      </c>
    </row>
    <row r="2775" spans="1:14" x14ac:dyDescent="0.3">
      <c r="A2775" s="105" t="s">
        <v>91</v>
      </c>
      <c r="B2775" s="106">
        <v>8</v>
      </c>
      <c r="C2775" s="106">
        <v>8</v>
      </c>
      <c r="D2775" s="44"/>
      <c r="E2775" s="44"/>
      <c r="F2775" s="30">
        <f t="shared" si="200"/>
        <v>0</v>
      </c>
      <c r="G2775" s="11"/>
      <c r="H2775" s="11"/>
      <c r="I2775" s="11"/>
      <c r="J2775" s="12">
        <f t="shared" si="201"/>
        <v>0</v>
      </c>
      <c r="K2775" s="31">
        <f t="shared" si="202"/>
        <v>2365</v>
      </c>
      <c r="L2775" s="37">
        <f t="shared" si="199"/>
        <v>0</v>
      </c>
      <c r="M2775" s="37"/>
      <c r="N2775" s="37">
        <f t="shared" si="203"/>
        <v>0</v>
      </c>
    </row>
    <row r="2776" spans="1:14" x14ac:dyDescent="0.3">
      <c r="A2776" s="105" t="s">
        <v>92</v>
      </c>
      <c r="B2776" s="106">
        <v>8</v>
      </c>
      <c r="C2776" s="106">
        <v>8</v>
      </c>
      <c r="D2776" s="44"/>
      <c r="E2776" s="44"/>
      <c r="F2776" s="30">
        <f t="shared" si="200"/>
        <v>0</v>
      </c>
      <c r="G2776" s="11"/>
      <c r="H2776" s="11"/>
      <c r="I2776" s="11"/>
      <c r="J2776" s="12">
        <f t="shared" si="201"/>
        <v>0</v>
      </c>
      <c r="K2776" s="31">
        <f t="shared" si="202"/>
        <v>2065</v>
      </c>
      <c r="L2776" s="37">
        <f t="shared" si="199"/>
        <v>0</v>
      </c>
      <c r="M2776" s="37"/>
      <c r="N2776" s="37">
        <f t="shared" si="203"/>
        <v>0</v>
      </c>
    </row>
    <row r="2777" spans="1:14" x14ac:dyDescent="0.3">
      <c r="A2777" s="105" t="s">
        <v>93</v>
      </c>
      <c r="B2777" s="106">
        <v>15</v>
      </c>
      <c r="C2777" s="106">
        <v>15</v>
      </c>
      <c r="D2777" s="44"/>
      <c r="E2777" s="44"/>
      <c r="F2777" s="30">
        <f t="shared" si="200"/>
        <v>0</v>
      </c>
      <c r="G2777" s="11"/>
      <c r="H2777" s="11"/>
      <c r="I2777" s="11"/>
      <c r="J2777" s="12">
        <f t="shared" si="201"/>
        <v>0</v>
      </c>
      <c r="K2777" s="31">
        <f t="shared" si="202"/>
        <v>990</v>
      </c>
      <c r="L2777" s="37">
        <f t="shared" si="199"/>
        <v>0</v>
      </c>
      <c r="M2777" s="37"/>
      <c r="N2777" s="37">
        <f t="shared" si="203"/>
        <v>0</v>
      </c>
    </row>
    <row r="2778" spans="1:14" x14ac:dyDescent="0.3">
      <c r="A2778" s="105" t="s">
        <v>94</v>
      </c>
      <c r="B2778" s="106">
        <v>15</v>
      </c>
      <c r="C2778" s="106">
        <v>15</v>
      </c>
      <c r="D2778" s="44"/>
      <c r="E2778" s="44"/>
      <c r="F2778" s="30">
        <f t="shared" si="200"/>
        <v>0</v>
      </c>
      <c r="G2778" s="11"/>
      <c r="H2778" s="11"/>
      <c r="I2778" s="11"/>
      <c r="J2778" s="12">
        <f t="shared" si="201"/>
        <v>0</v>
      </c>
      <c r="K2778" s="31">
        <f t="shared" si="202"/>
        <v>1025</v>
      </c>
      <c r="L2778" s="37">
        <f t="shared" si="199"/>
        <v>0</v>
      </c>
      <c r="M2778" s="37"/>
      <c r="N2778" s="37">
        <f t="shared" si="203"/>
        <v>0</v>
      </c>
    </row>
    <row r="2779" spans="1:14" x14ac:dyDescent="0.3">
      <c r="A2779" s="105" t="s">
        <v>95</v>
      </c>
      <c r="B2779" s="106">
        <v>10</v>
      </c>
      <c r="C2779" s="106">
        <v>10</v>
      </c>
      <c r="D2779" s="44"/>
      <c r="E2779" s="44"/>
      <c r="F2779" s="30">
        <f t="shared" si="200"/>
        <v>0</v>
      </c>
      <c r="G2779" s="11"/>
      <c r="H2779" s="11"/>
      <c r="I2779" s="11"/>
      <c r="J2779" s="12">
        <f t="shared" si="201"/>
        <v>0</v>
      </c>
      <c r="K2779" s="31">
        <f t="shared" si="202"/>
        <v>1620</v>
      </c>
      <c r="L2779" s="37">
        <f t="shared" si="199"/>
        <v>0</v>
      </c>
      <c r="M2779" s="37"/>
      <c r="N2779" s="37">
        <f t="shared" si="203"/>
        <v>0</v>
      </c>
    </row>
    <row r="2780" spans="1:14" x14ac:dyDescent="0.3">
      <c r="A2780" s="105" t="s">
        <v>96</v>
      </c>
      <c r="B2780" s="106">
        <v>8</v>
      </c>
      <c r="C2780" s="106">
        <v>8</v>
      </c>
      <c r="D2780" s="44"/>
      <c r="E2780" s="44"/>
      <c r="F2780" s="30">
        <f t="shared" si="200"/>
        <v>0</v>
      </c>
      <c r="G2780" s="11"/>
      <c r="H2780" s="11"/>
      <c r="I2780" s="11"/>
      <c r="J2780" s="12">
        <f t="shared" si="201"/>
        <v>0</v>
      </c>
      <c r="K2780" s="31">
        <f t="shared" si="202"/>
        <v>2130</v>
      </c>
      <c r="L2780" s="37">
        <f t="shared" si="199"/>
        <v>0</v>
      </c>
      <c r="M2780" s="37"/>
      <c r="N2780" s="37">
        <f t="shared" si="203"/>
        <v>0</v>
      </c>
    </row>
    <row r="2781" spans="1:14" x14ac:dyDescent="0.3">
      <c r="A2781" s="105" t="s">
        <v>97</v>
      </c>
      <c r="B2781" s="106">
        <v>15</v>
      </c>
      <c r="C2781" s="106">
        <v>15</v>
      </c>
      <c r="D2781" s="44"/>
      <c r="E2781" s="44"/>
      <c r="F2781" s="30">
        <f t="shared" si="200"/>
        <v>0</v>
      </c>
      <c r="G2781" s="11"/>
      <c r="H2781" s="11"/>
      <c r="I2781" s="11"/>
      <c r="J2781" s="12">
        <f t="shared" si="201"/>
        <v>0</v>
      </c>
      <c r="K2781" s="31">
        <f t="shared" si="202"/>
        <v>880</v>
      </c>
      <c r="L2781" s="37">
        <f t="shared" si="199"/>
        <v>0</v>
      </c>
      <c r="M2781" s="37"/>
      <c r="N2781" s="37">
        <f t="shared" si="203"/>
        <v>0</v>
      </c>
    </row>
    <row r="2782" spans="1:14" x14ac:dyDescent="0.3">
      <c r="A2782" s="105" t="s">
        <v>98</v>
      </c>
      <c r="B2782" s="106">
        <v>15</v>
      </c>
      <c r="C2782" s="106">
        <v>15</v>
      </c>
      <c r="D2782" s="44"/>
      <c r="E2782" s="44"/>
      <c r="F2782" s="30">
        <f t="shared" si="200"/>
        <v>0</v>
      </c>
      <c r="G2782" s="11"/>
      <c r="H2782" s="11"/>
      <c r="I2782" s="11"/>
      <c r="J2782" s="12">
        <f t="shared" si="201"/>
        <v>0</v>
      </c>
      <c r="K2782" s="31">
        <f t="shared" si="202"/>
        <v>915</v>
      </c>
      <c r="L2782" s="37">
        <f t="shared" si="199"/>
        <v>0</v>
      </c>
      <c r="M2782" s="37"/>
      <c r="N2782" s="37">
        <f t="shared" si="203"/>
        <v>0</v>
      </c>
    </row>
    <row r="2783" spans="1:14" x14ac:dyDescent="0.3">
      <c r="A2783" s="105" t="s">
        <v>99</v>
      </c>
      <c r="B2783" s="106">
        <v>3</v>
      </c>
      <c r="C2783" s="106">
        <v>3</v>
      </c>
      <c r="D2783" s="44"/>
      <c r="E2783" s="44"/>
      <c r="F2783" s="30">
        <f t="shared" si="200"/>
        <v>0</v>
      </c>
      <c r="G2783" s="11"/>
      <c r="H2783" s="11"/>
      <c r="I2783" s="11"/>
      <c r="J2783" s="12">
        <f t="shared" si="201"/>
        <v>0</v>
      </c>
      <c r="K2783" s="31">
        <f t="shared" si="202"/>
        <v>1970</v>
      </c>
      <c r="L2783" s="37">
        <f t="shared" si="199"/>
        <v>0</v>
      </c>
      <c r="M2783" s="37"/>
      <c r="N2783" s="37">
        <f t="shared" si="203"/>
        <v>0</v>
      </c>
    </row>
    <row r="2784" spans="1:14" x14ac:dyDescent="0.3">
      <c r="A2784" s="105" t="s">
        <v>100</v>
      </c>
      <c r="B2784" s="106">
        <v>3</v>
      </c>
      <c r="C2784" s="106">
        <v>3</v>
      </c>
      <c r="D2784" s="44"/>
      <c r="E2784" s="44"/>
      <c r="F2784" s="30">
        <f t="shared" si="200"/>
        <v>0</v>
      </c>
      <c r="G2784" s="11"/>
      <c r="H2784" s="11"/>
      <c r="I2784" s="11"/>
      <c r="J2784" s="12">
        <f t="shared" si="201"/>
        <v>0</v>
      </c>
      <c r="K2784" s="31">
        <f t="shared" si="202"/>
        <v>2035</v>
      </c>
      <c r="L2784" s="37">
        <f t="shared" si="199"/>
        <v>0</v>
      </c>
      <c r="M2784" s="37"/>
      <c r="N2784" s="37">
        <f t="shared" si="203"/>
        <v>0</v>
      </c>
    </row>
    <row r="2785" spans="1:14" x14ac:dyDescent="0.3">
      <c r="A2785" s="105" t="s">
        <v>101</v>
      </c>
      <c r="B2785" s="106">
        <v>8</v>
      </c>
      <c r="C2785" s="106">
        <v>8</v>
      </c>
      <c r="D2785" s="44"/>
      <c r="E2785" s="44"/>
      <c r="F2785" s="30">
        <f t="shared" si="200"/>
        <v>0</v>
      </c>
      <c r="G2785" s="11"/>
      <c r="H2785" s="11"/>
      <c r="I2785" s="11"/>
      <c r="J2785" s="12">
        <f t="shared" si="201"/>
        <v>0</v>
      </c>
      <c r="K2785" s="31">
        <f t="shared" si="202"/>
        <v>2120</v>
      </c>
      <c r="L2785" s="37">
        <f t="shared" si="199"/>
        <v>0</v>
      </c>
      <c r="M2785" s="37"/>
      <c r="N2785" s="37">
        <f t="shared" si="203"/>
        <v>0</v>
      </c>
    </row>
    <row r="2786" spans="1:14" x14ac:dyDescent="0.3">
      <c r="A2786" s="105" t="s">
        <v>102</v>
      </c>
      <c r="B2786" s="106">
        <v>10</v>
      </c>
      <c r="C2786" s="106">
        <v>10</v>
      </c>
      <c r="D2786" s="44"/>
      <c r="E2786" s="44"/>
      <c r="F2786" s="30">
        <f t="shared" si="200"/>
        <v>0</v>
      </c>
      <c r="G2786" s="11"/>
      <c r="H2786" s="11"/>
      <c r="I2786" s="11"/>
      <c r="J2786" s="12">
        <f t="shared" si="201"/>
        <v>0</v>
      </c>
      <c r="K2786" s="31">
        <f t="shared" si="202"/>
        <v>1980</v>
      </c>
      <c r="L2786" s="37">
        <f t="shared" si="199"/>
        <v>0</v>
      </c>
      <c r="M2786" s="37"/>
      <c r="N2786" s="37">
        <f t="shared" si="203"/>
        <v>0</v>
      </c>
    </row>
    <row r="2787" spans="1:14" x14ac:dyDescent="0.3">
      <c r="A2787" s="105" t="s">
        <v>103</v>
      </c>
      <c r="B2787" s="106">
        <v>12</v>
      </c>
      <c r="C2787" s="106">
        <v>12</v>
      </c>
      <c r="D2787" s="44"/>
      <c r="E2787" s="44"/>
      <c r="F2787" s="30">
        <f t="shared" si="200"/>
        <v>0</v>
      </c>
      <c r="G2787" s="11"/>
      <c r="H2787" s="11"/>
      <c r="I2787" s="11"/>
      <c r="J2787" s="12">
        <f t="shared" si="201"/>
        <v>0</v>
      </c>
      <c r="K2787" s="31">
        <f t="shared" si="202"/>
        <v>875</v>
      </c>
      <c r="L2787" s="37">
        <f t="shared" si="199"/>
        <v>0</v>
      </c>
      <c r="M2787" s="37"/>
      <c r="N2787" s="37">
        <f t="shared" si="203"/>
        <v>0</v>
      </c>
    </row>
    <row r="2788" spans="1:14" ht="19.5" thickBot="1" x14ac:dyDescent="0.35">
      <c r="A2788" s="105" t="s">
        <v>104</v>
      </c>
      <c r="B2788" s="106">
        <v>3</v>
      </c>
      <c r="C2788" s="106">
        <v>3</v>
      </c>
      <c r="D2788" s="44"/>
      <c r="E2788" s="44"/>
      <c r="F2788" s="30">
        <f t="shared" si="200"/>
        <v>0</v>
      </c>
      <c r="G2788" s="11"/>
      <c r="H2788" s="11"/>
      <c r="I2788" s="11"/>
      <c r="J2788" s="12">
        <f t="shared" si="201"/>
        <v>0</v>
      </c>
      <c r="K2788" s="31">
        <f t="shared" si="202"/>
        <v>2145</v>
      </c>
      <c r="L2788" s="37">
        <f t="shared" si="199"/>
        <v>0</v>
      </c>
      <c r="M2788" s="37"/>
      <c r="N2788" s="37">
        <f t="shared" si="203"/>
        <v>0</v>
      </c>
    </row>
    <row r="2789" spans="1:14" ht="19.5" thickBot="1" x14ac:dyDescent="0.35">
      <c r="A2789" s="56" t="s">
        <v>105</v>
      </c>
      <c r="B2789" s="57" t="s">
        <v>74</v>
      </c>
      <c r="C2789" s="58">
        <v>150</v>
      </c>
      <c r="D2789" s="44"/>
      <c r="E2789" s="44"/>
      <c r="F2789" s="30">
        <f t="shared" si="200"/>
        <v>0</v>
      </c>
      <c r="G2789" s="11"/>
      <c r="H2789" s="11"/>
      <c r="I2789" s="11"/>
      <c r="J2789" s="12">
        <f t="shared" si="201"/>
        <v>0</v>
      </c>
      <c r="K2789" s="31">
        <f t="shared" si="202"/>
        <v>21.06</v>
      </c>
      <c r="L2789" s="37">
        <f t="shared" si="199"/>
        <v>0</v>
      </c>
      <c r="M2789" s="37"/>
      <c r="N2789" s="37">
        <f t="shared" si="203"/>
        <v>0</v>
      </c>
    </row>
    <row r="2790" spans="1:14" x14ac:dyDescent="0.3">
      <c r="A2790" s="107"/>
      <c r="B2790" s="108"/>
      <c r="C2790" s="108"/>
      <c r="D2790" s="11"/>
      <c r="E2790" s="11"/>
      <c r="F2790" s="30" t="e">
        <f t="shared" si="200"/>
        <v>#DIV/0!</v>
      </c>
      <c r="G2790" s="11"/>
      <c r="H2790" s="11"/>
      <c r="I2790" s="11"/>
      <c r="J2790" s="12">
        <f t="shared" si="201"/>
        <v>0</v>
      </c>
      <c r="K2790" s="31">
        <f t="shared" si="202"/>
        <v>116.5</v>
      </c>
      <c r="L2790" s="37">
        <f t="shared" si="199"/>
        <v>0</v>
      </c>
      <c r="M2790" s="37"/>
      <c r="N2790" s="37">
        <f t="shared" si="203"/>
        <v>0</v>
      </c>
    </row>
    <row r="2791" spans="1:14" x14ac:dyDescent="0.3">
      <c r="A2791" s="107"/>
      <c r="B2791" s="108"/>
      <c r="C2791" s="108"/>
      <c r="D2791" s="11"/>
      <c r="E2791" s="11"/>
      <c r="F2791" s="30" t="e">
        <f t="shared" si="200"/>
        <v>#DIV/0!</v>
      </c>
      <c r="G2791" s="11"/>
      <c r="H2791" s="11"/>
      <c r="I2791" s="11"/>
      <c r="J2791" s="12">
        <f t="shared" si="201"/>
        <v>0</v>
      </c>
      <c r="K2791" s="31">
        <f t="shared" si="202"/>
        <v>0</v>
      </c>
      <c r="L2791" s="37">
        <f t="shared" si="199"/>
        <v>0</v>
      </c>
      <c r="M2791" s="37"/>
      <c r="N2791" s="37">
        <f t="shared" si="203"/>
        <v>0</v>
      </c>
    </row>
    <row r="2792" spans="1:14" x14ac:dyDescent="0.3">
      <c r="A2792" s="107"/>
      <c r="B2792" s="108"/>
      <c r="C2792" s="108"/>
      <c r="D2792" s="11"/>
      <c r="E2792" s="11"/>
      <c r="F2792" s="30" t="e">
        <f t="shared" si="200"/>
        <v>#DIV/0!</v>
      </c>
      <c r="G2792" s="11"/>
      <c r="H2792" s="11"/>
      <c r="I2792" s="11"/>
      <c r="J2792" s="12">
        <f t="shared" si="201"/>
        <v>0</v>
      </c>
      <c r="K2792" s="31">
        <f t="shared" si="202"/>
        <v>23</v>
      </c>
      <c r="L2792" s="37">
        <f t="shared" si="199"/>
        <v>0</v>
      </c>
      <c r="M2792" s="37"/>
      <c r="N2792" s="37">
        <f t="shared" si="203"/>
        <v>0</v>
      </c>
    </row>
    <row r="2793" spans="1:14" x14ac:dyDescent="0.3">
      <c r="A2793" s="107"/>
      <c r="B2793" s="108"/>
      <c r="C2793" s="108"/>
      <c r="D2793" s="11"/>
      <c r="E2793" s="11"/>
      <c r="F2793" s="30" t="e">
        <f t="shared" si="200"/>
        <v>#DIV/0!</v>
      </c>
      <c r="G2793" s="11"/>
      <c r="H2793" s="11"/>
      <c r="I2793" s="11"/>
      <c r="J2793" s="12">
        <f t="shared" si="201"/>
        <v>0</v>
      </c>
      <c r="K2793" s="31">
        <f t="shared" si="202"/>
        <v>0</v>
      </c>
      <c r="L2793" s="37">
        <f t="shared" si="199"/>
        <v>0</v>
      </c>
      <c r="M2793" s="37"/>
      <c r="N2793" s="37">
        <f t="shared" si="203"/>
        <v>0</v>
      </c>
    </row>
    <row r="2794" spans="1:14" x14ac:dyDescent="0.3">
      <c r="A2794" s="11"/>
      <c r="B2794" s="10"/>
      <c r="C2794" s="10"/>
      <c r="D2794" s="11"/>
      <c r="E2794" s="11"/>
      <c r="F2794" s="30" t="e">
        <f t="shared" si="200"/>
        <v>#DIV/0!</v>
      </c>
      <c r="G2794" s="11"/>
      <c r="H2794" s="11"/>
      <c r="I2794" s="11"/>
      <c r="J2794" s="12">
        <f t="shared" si="201"/>
        <v>0</v>
      </c>
      <c r="K2794" s="31">
        <f t="shared" si="202"/>
        <v>0</v>
      </c>
      <c r="L2794" s="37">
        <f t="shared" si="199"/>
        <v>0</v>
      </c>
      <c r="M2794" s="37"/>
      <c r="N2794" s="37">
        <f t="shared" si="203"/>
        <v>0</v>
      </c>
    </row>
    <row r="2795" spans="1:14" x14ac:dyDescent="0.3">
      <c r="A2795" s="11"/>
      <c r="B2795" s="10"/>
      <c r="C2795" s="10"/>
      <c r="D2795" s="11"/>
      <c r="E2795" s="11"/>
      <c r="F2795" s="30" t="e">
        <f t="shared" si="200"/>
        <v>#DIV/0!</v>
      </c>
      <c r="G2795" s="11"/>
      <c r="H2795" s="11"/>
      <c r="I2795" s="11"/>
      <c r="J2795" s="12">
        <f t="shared" si="201"/>
        <v>0</v>
      </c>
      <c r="K2795" s="31">
        <f t="shared" si="202"/>
        <v>0</v>
      </c>
      <c r="L2795" s="37">
        <f t="shared" si="199"/>
        <v>0</v>
      </c>
      <c r="M2795" s="37"/>
      <c r="N2795" s="37">
        <f t="shared" si="203"/>
        <v>0</v>
      </c>
    </row>
    <row r="2796" spans="1:14" x14ac:dyDescent="0.3">
      <c r="A2796" s="11"/>
      <c r="B2796" s="10"/>
      <c r="C2796" s="10"/>
      <c r="D2796" s="11"/>
      <c r="E2796" s="11"/>
      <c r="F2796" s="30" t="e">
        <f t="shared" si="200"/>
        <v>#DIV/0!</v>
      </c>
      <c r="G2796" s="11"/>
      <c r="H2796" s="11"/>
      <c r="I2796" s="11"/>
      <c r="J2796" s="12">
        <f t="shared" si="201"/>
        <v>0</v>
      </c>
      <c r="K2796" s="31">
        <f t="shared" si="202"/>
        <v>0</v>
      </c>
      <c r="L2796" s="37">
        <f t="shared" si="199"/>
        <v>0</v>
      </c>
      <c r="M2796" s="37"/>
      <c r="N2796" s="37">
        <f t="shared" si="203"/>
        <v>0</v>
      </c>
    </row>
    <row r="2797" spans="1:14" x14ac:dyDescent="0.3">
      <c r="A2797" s="11" t="s">
        <v>33</v>
      </c>
      <c r="B2797" s="11"/>
      <c r="C2797" s="13"/>
      <c r="D2797" s="111">
        <f t="shared" ref="D2797:J2797" si="204">SUM(D2735:D2796)</f>
        <v>0</v>
      </c>
      <c r="E2797" s="111">
        <f t="shared" si="204"/>
        <v>0</v>
      </c>
      <c r="F2797" s="111" t="e">
        <f t="shared" si="204"/>
        <v>#DIV/0!</v>
      </c>
      <c r="G2797" s="111">
        <f t="shared" si="204"/>
        <v>0</v>
      </c>
      <c r="H2797" s="111">
        <f t="shared" si="204"/>
        <v>0</v>
      </c>
      <c r="I2797" s="111">
        <f t="shared" si="204"/>
        <v>0</v>
      </c>
      <c r="J2797" s="12">
        <f t="shared" si="204"/>
        <v>0</v>
      </c>
      <c r="K2797" s="111"/>
      <c r="L2797" s="111">
        <f>SUM(L2735:L2796)</f>
        <v>0</v>
      </c>
      <c r="M2797" s="111">
        <f>SUM(M2735:M2796)</f>
        <v>0</v>
      </c>
      <c r="N2797" s="111">
        <f>SUM(N2735:N2796)</f>
        <v>0</v>
      </c>
    </row>
    <row r="2798" spans="1:14" x14ac:dyDescent="0.3">
      <c r="A2798" s="113"/>
      <c r="B2798" s="114"/>
      <c r="C2798" s="115"/>
      <c r="D2798" s="116"/>
      <c r="E2798" s="116"/>
      <c r="F2798" s="7" t="s">
        <v>106</v>
      </c>
      <c r="G2798" s="7" t="s">
        <v>123</v>
      </c>
      <c r="H2798" s="7" t="s">
        <v>124</v>
      </c>
      <c r="I2798" s="7" t="s">
        <v>125</v>
      </c>
      <c r="J2798" s="7" t="s">
        <v>126</v>
      </c>
      <c r="K2798" s="117"/>
      <c r="L2798" s="117"/>
      <c r="M2798" s="7" t="s">
        <v>107</v>
      </c>
      <c r="N2798" s="118"/>
    </row>
    <row r="2799" spans="1:14" ht="31.5" x14ac:dyDescent="0.5">
      <c r="A2799" s="113"/>
      <c r="B2799" s="114"/>
      <c r="C2799" s="115"/>
      <c r="D2799" s="116"/>
      <c r="E2799" s="116"/>
      <c r="F2799" s="121"/>
      <c r="G2799" s="121"/>
      <c r="H2799" s="121"/>
      <c r="I2799" s="121"/>
      <c r="J2799" s="121"/>
      <c r="K2799" s="122"/>
      <c r="L2799" s="121">
        <f>+F2799-G2799-H2799-I2799-J2799</f>
        <v>0</v>
      </c>
      <c r="M2799" s="123"/>
      <c r="N2799" s="124"/>
    </row>
    <row r="2800" spans="1:14" x14ac:dyDescent="0.3">
      <c r="A2800" s="177" t="s">
        <v>109</v>
      </c>
      <c r="B2800" s="178"/>
      <c r="C2800" s="178"/>
      <c r="D2800" s="178"/>
      <c r="E2800" s="178"/>
      <c r="F2800" s="178"/>
      <c r="G2800" s="178"/>
      <c r="H2800" s="178"/>
      <c r="I2800" s="178"/>
      <c r="J2800" s="179"/>
      <c r="K2800" s="125"/>
      <c r="L2800" s="12"/>
      <c r="M2800" s="126"/>
      <c r="N2800" s="127"/>
    </row>
    <row r="2801" spans="1:14" x14ac:dyDescent="0.3">
      <c r="A2801" s="180" t="s">
        <v>110</v>
      </c>
      <c r="B2801" s="181"/>
      <c r="C2801" s="181"/>
      <c r="D2801" s="181"/>
      <c r="E2801" s="181"/>
      <c r="F2801" s="181"/>
      <c r="G2801" s="181"/>
      <c r="H2801" s="181"/>
      <c r="I2801" s="181"/>
      <c r="J2801" s="182"/>
      <c r="K2801" s="129"/>
      <c r="L2801" s="12"/>
      <c r="M2801" s="126"/>
      <c r="N2801" s="127"/>
    </row>
    <row r="2802" spans="1:14" x14ac:dyDescent="0.3">
      <c r="A2802" s="160" t="s">
        <v>111</v>
      </c>
      <c r="B2802" s="161"/>
      <c r="C2802" s="161"/>
      <c r="D2802" s="161"/>
      <c r="E2802" s="161"/>
      <c r="F2802" s="161"/>
      <c r="G2802" s="161"/>
      <c r="H2802" s="161"/>
      <c r="I2802" s="161"/>
      <c r="J2802" s="162"/>
      <c r="K2802" s="130"/>
      <c r="L2802" s="12"/>
      <c r="M2802" s="131" t="e">
        <f>+L2802/L2797%</f>
        <v>#DIV/0!</v>
      </c>
      <c r="N2802" s="127"/>
    </row>
    <row r="2803" spans="1:14" x14ac:dyDescent="0.3">
      <c r="A2803" s="163" t="s">
        <v>112</v>
      </c>
      <c r="B2803" s="164"/>
      <c r="C2803" s="164"/>
      <c r="D2803" s="164"/>
      <c r="E2803" s="164"/>
      <c r="F2803" s="164"/>
      <c r="G2803" s="164"/>
      <c r="H2803" s="164"/>
      <c r="I2803" s="164"/>
      <c r="J2803" s="165"/>
      <c r="K2803" s="132"/>
      <c r="L2803" s="12">
        <f>+E2819</f>
        <v>0</v>
      </c>
      <c r="M2803" s="126"/>
      <c r="N2803" s="127"/>
    </row>
    <row r="2804" spans="1:14" x14ac:dyDescent="0.3">
      <c r="A2804" s="166" t="s">
        <v>113</v>
      </c>
      <c r="B2804" s="167"/>
      <c r="C2804" s="167"/>
      <c r="D2804" s="167"/>
      <c r="E2804" s="167"/>
      <c r="F2804" s="167"/>
      <c r="G2804" s="167"/>
      <c r="H2804" s="167"/>
      <c r="I2804" s="167"/>
      <c r="J2804" s="168"/>
      <c r="K2804" s="134"/>
      <c r="L2804" s="12">
        <f>+M2819</f>
        <v>0</v>
      </c>
      <c r="M2804" s="126"/>
      <c r="N2804" s="127"/>
    </row>
    <row r="2805" spans="1:14" x14ac:dyDescent="0.3">
      <c r="A2805" s="169"/>
      <c r="B2805" s="170"/>
      <c r="C2805" s="170"/>
      <c r="D2805" s="170"/>
      <c r="E2805" s="170"/>
      <c r="F2805" s="170"/>
      <c r="G2805" s="170"/>
      <c r="H2805" s="170"/>
      <c r="I2805" s="170"/>
      <c r="J2805" s="171"/>
      <c r="K2805" s="128"/>
      <c r="L2805" s="126"/>
      <c r="M2805" s="126"/>
      <c r="N2805" s="127"/>
    </row>
    <row r="2806" spans="1:14" x14ac:dyDescent="0.3">
      <c r="A2806" s="169"/>
      <c r="B2806" s="170"/>
      <c r="C2806" s="170"/>
      <c r="D2806" s="170"/>
      <c r="E2806" s="170"/>
      <c r="F2806" s="170"/>
      <c r="G2806" s="170"/>
      <c r="H2806" s="170"/>
      <c r="I2806" s="170"/>
      <c r="J2806" s="171"/>
      <c r="K2806" s="128"/>
      <c r="L2806" s="126"/>
      <c r="M2806" s="126"/>
      <c r="N2806" s="127"/>
    </row>
    <row r="2807" spans="1:14" x14ac:dyDescent="0.3">
      <c r="A2807" s="169" t="s">
        <v>114</v>
      </c>
      <c r="B2807" s="170"/>
      <c r="C2807" s="170"/>
      <c r="D2807" s="170"/>
      <c r="E2807" s="170"/>
      <c r="F2807" s="170"/>
      <c r="G2807" s="170"/>
      <c r="H2807" s="170"/>
      <c r="I2807" s="170"/>
      <c r="J2807" s="171"/>
      <c r="K2807" s="136"/>
      <c r="L2807" s="111">
        <f>+L2797-L2800-L2801-L2802-L2803+L2804-L2805-L2806</f>
        <v>0</v>
      </c>
      <c r="M2807" s="126"/>
      <c r="N2807" s="127"/>
    </row>
    <row r="2808" spans="1:14" ht="19.5" thickBot="1" x14ac:dyDescent="0.35">
      <c r="M2808" s="138">
        <f>+L2808-L2807</f>
        <v>0</v>
      </c>
    </row>
    <row r="2809" spans="1:14" ht="19.5" thickBot="1" x14ac:dyDescent="0.35">
      <c r="A2809" s="157" t="s">
        <v>115</v>
      </c>
      <c r="B2809" s="158"/>
      <c r="C2809" s="158"/>
      <c r="D2809" s="158"/>
      <c r="E2809" s="158"/>
      <c r="F2809" s="159"/>
      <c r="G2809" s="127"/>
      <c r="H2809" s="157" t="s">
        <v>116</v>
      </c>
      <c r="I2809" s="158"/>
      <c r="J2809" s="159"/>
      <c r="K2809" s="157" t="s">
        <v>117</v>
      </c>
      <c r="L2809" s="158"/>
      <c r="M2809" s="159"/>
      <c r="N2809" s="139"/>
    </row>
    <row r="2810" spans="1:14" ht="19.5" thickBot="1" x14ac:dyDescent="0.35">
      <c r="A2810" s="140" t="s">
        <v>118</v>
      </c>
      <c r="B2810" s="157" t="s">
        <v>119</v>
      </c>
      <c r="C2810" s="159"/>
      <c r="D2810" s="140" t="s">
        <v>120</v>
      </c>
      <c r="E2810" s="157" t="s">
        <v>22</v>
      </c>
      <c r="F2810" s="159"/>
      <c r="G2810" s="127"/>
      <c r="H2810" s="157" t="s">
        <v>119</v>
      </c>
      <c r="I2810" s="159"/>
      <c r="J2810" s="140" t="s">
        <v>22</v>
      </c>
      <c r="K2810" s="157" t="s">
        <v>119</v>
      </c>
      <c r="L2810" s="159"/>
      <c r="M2810" s="140" t="s">
        <v>22</v>
      </c>
      <c r="N2810" s="139"/>
    </row>
    <row r="2811" spans="1:14" ht="19.5" thickBot="1" x14ac:dyDescent="0.35">
      <c r="A2811" s="141"/>
      <c r="B2811" s="153"/>
      <c r="C2811" s="154"/>
      <c r="D2811" s="141"/>
      <c r="E2811" s="155"/>
      <c r="F2811" s="156"/>
      <c r="G2811" s="127"/>
      <c r="H2811" s="153"/>
      <c r="I2811" s="154"/>
      <c r="J2811" s="142"/>
      <c r="K2811" s="153"/>
      <c r="L2811" s="154"/>
      <c r="M2811" s="143"/>
      <c r="N2811" s="144"/>
    </row>
    <row r="2812" spans="1:14" ht="19.5" thickBot="1" x14ac:dyDescent="0.35">
      <c r="A2812" s="141"/>
      <c r="B2812" s="153"/>
      <c r="C2812" s="154"/>
      <c r="D2812" s="141"/>
      <c r="E2812" s="155"/>
      <c r="F2812" s="156"/>
      <c r="G2812" s="127"/>
      <c r="H2812" s="153"/>
      <c r="I2812" s="154"/>
      <c r="J2812" s="142"/>
      <c r="K2812" s="153"/>
      <c r="L2812" s="154"/>
      <c r="M2812" s="143"/>
      <c r="N2812" s="144"/>
    </row>
    <row r="2813" spans="1:14" ht="19.5" thickBot="1" x14ac:dyDescent="0.35">
      <c r="A2813" s="141"/>
      <c r="B2813" s="153"/>
      <c r="C2813" s="154"/>
      <c r="D2813" s="141"/>
      <c r="E2813" s="155"/>
      <c r="F2813" s="156"/>
      <c r="G2813" s="127"/>
      <c r="H2813" s="153"/>
      <c r="I2813" s="154"/>
      <c r="J2813" s="142"/>
      <c r="K2813" s="153"/>
      <c r="L2813" s="154"/>
      <c r="M2813" s="143"/>
      <c r="N2813" s="144"/>
    </row>
    <row r="2814" spans="1:14" ht="19.5" thickBot="1" x14ac:dyDescent="0.35">
      <c r="A2814" s="141"/>
      <c r="B2814" s="153"/>
      <c r="C2814" s="154"/>
      <c r="D2814" s="141"/>
      <c r="E2814" s="155"/>
      <c r="F2814" s="156"/>
      <c r="G2814" s="127"/>
      <c r="H2814" s="153"/>
      <c r="I2814" s="154"/>
      <c r="J2814" s="142"/>
      <c r="K2814" s="153"/>
      <c r="L2814" s="154"/>
      <c r="M2814" s="143"/>
      <c r="N2814" s="144"/>
    </row>
    <row r="2815" spans="1:14" ht="19.5" thickBot="1" x14ac:dyDescent="0.35">
      <c r="A2815" s="141"/>
      <c r="B2815" s="153"/>
      <c r="C2815" s="154"/>
      <c r="D2815" s="141"/>
      <c r="E2815" s="155"/>
      <c r="F2815" s="156"/>
      <c r="G2815" s="127"/>
      <c r="H2815" s="153"/>
      <c r="I2815" s="154"/>
      <c r="J2815" s="142"/>
      <c r="K2815" s="153"/>
      <c r="L2815" s="154"/>
      <c r="M2815" s="143"/>
      <c r="N2815" s="144"/>
    </row>
    <row r="2816" spans="1:14" ht="19.5" thickBot="1" x14ac:dyDescent="0.35">
      <c r="A2816" s="141"/>
      <c r="B2816" s="153"/>
      <c r="C2816" s="154"/>
      <c r="D2816" s="141"/>
      <c r="E2816" s="155"/>
      <c r="F2816" s="156"/>
      <c r="G2816" s="127"/>
      <c r="H2816" s="153"/>
      <c r="I2816" s="154"/>
      <c r="J2816" s="142"/>
      <c r="K2816" s="153"/>
      <c r="L2816" s="154"/>
      <c r="M2816" s="143"/>
      <c r="N2816" s="144"/>
    </row>
    <row r="2817" spans="1:14" ht="19.5" thickBot="1" x14ac:dyDescent="0.35">
      <c r="A2817" s="141"/>
      <c r="B2817" s="153"/>
      <c r="C2817" s="154"/>
      <c r="D2817" s="141"/>
      <c r="E2817" s="155"/>
      <c r="F2817" s="156"/>
      <c r="G2817" s="127"/>
      <c r="H2817" s="153"/>
      <c r="I2817" s="154"/>
      <c r="J2817" s="142"/>
      <c r="K2817" s="153"/>
      <c r="L2817" s="154"/>
      <c r="M2817" s="143"/>
      <c r="N2817" s="144"/>
    </row>
    <row r="2818" spans="1:14" ht="19.5" thickBot="1" x14ac:dyDescent="0.35">
      <c r="A2818" s="141"/>
      <c r="B2818" s="153"/>
      <c r="C2818" s="154"/>
      <c r="D2818" s="141"/>
      <c r="E2818" s="155"/>
      <c r="F2818" s="156"/>
      <c r="G2818" s="127"/>
      <c r="H2818" s="153"/>
      <c r="I2818" s="154"/>
      <c r="J2818" s="142"/>
      <c r="K2818" s="153"/>
      <c r="L2818" s="154"/>
      <c r="M2818" s="143"/>
      <c r="N2818" s="144"/>
    </row>
    <row r="2819" spans="1:14" ht="19.5" thickBot="1" x14ac:dyDescent="0.35">
      <c r="A2819" s="141" t="s">
        <v>121</v>
      </c>
      <c r="B2819" s="153"/>
      <c r="C2819" s="154"/>
      <c r="D2819" s="141"/>
      <c r="E2819" s="155">
        <f>SUM(E2811:F2818)</f>
        <v>0</v>
      </c>
      <c r="F2819" s="156"/>
      <c r="G2819" s="127"/>
      <c r="H2819" s="153" t="s">
        <v>121</v>
      </c>
      <c r="I2819" s="154"/>
      <c r="J2819" s="140">
        <f>SUM(J2811:J2818)</f>
        <v>0</v>
      </c>
      <c r="K2819" s="153" t="s">
        <v>121</v>
      </c>
      <c r="L2819" s="154"/>
      <c r="M2819" s="145">
        <f>SUM(M2811:M2818)</f>
        <v>0</v>
      </c>
      <c r="N2819" s="139"/>
    </row>
    <row r="2822" spans="1:14" x14ac:dyDescent="0.3">
      <c r="A2822" s="172" t="s">
        <v>0</v>
      </c>
      <c r="B2822" s="172"/>
      <c r="C2822" s="172"/>
      <c r="D2822" s="172"/>
      <c r="E2822" s="172"/>
      <c r="F2822" s="172"/>
      <c r="G2822" s="172"/>
      <c r="H2822" s="172"/>
      <c r="I2822" s="172"/>
      <c r="J2822" s="172"/>
      <c r="K2822" s="172"/>
      <c r="L2822" s="172"/>
      <c r="M2822" s="1"/>
      <c r="N2822" s="2"/>
    </row>
    <row r="2823" spans="1:14" x14ac:dyDescent="0.3">
      <c r="A2823" s="1" t="s">
        <v>1</v>
      </c>
      <c r="B2823" s="2"/>
      <c r="J2823" s="1" t="s">
        <v>3</v>
      </c>
      <c r="K2823" s="173">
        <f>+K2732</f>
        <v>0</v>
      </c>
      <c r="L2823" s="173"/>
      <c r="M2823" s="173"/>
      <c r="N2823" s="6"/>
    </row>
    <row r="2824" spans="1:14" x14ac:dyDescent="0.3">
      <c r="A2824" s="174"/>
      <c r="B2824" s="175"/>
      <c r="C2824" s="176"/>
      <c r="D2824" s="169" t="s">
        <v>6</v>
      </c>
      <c r="E2824" s="170"/>
      <c r="F2824" s="171"/>
      <c r="G2824" s="7" t="s">
        <v>7</v>
      </c>
      <c r="H2824" s="7" t="s">
        <v>7</v>
      </c>
      <c r="I2824" s="7" t="s">
        <v>8</v>
      </c>
      <c r="J2824" s="8" t="s">
        <v>9</v>
      </c>
      <c r="K2824" s="7" t="s">
        <v>10</v>
      </c>
      <c r="L2824" s="9"/>
      <c r="M2824" s="7" t="s">
        <v>11</v>
      </c>
      <c r="N2824" s="7" t="s">
        <v>12</v>
      </c>
    </row>
    <row r="2825" spans="1:14" x14ac:dyDescent="0.3">
      <c r="A2825" s="12" t="s">
        <v>16</v>
      </c>
      <c r="B2825" s="7" t="s">
        <v>17</v>
      </c>
      <c r="C2825" s="13" t="s">
        <v>18</v>
      </c>
      <c r="D2825" s="7">
        <v>1</v>
      </c>
      <c r="E2825" s="7">
        <v>2</v>
      </c>
      <c r="F2825" s="14" t="s">
        <v>19</v>
      </c>
      <c r="G2825" s="7" t="s">
        <v>20</v>
      </c>
      <c r="H2825" s="7" t="s">
        <v>20</v>
      </c>
      <c r="I2825" s="7"/>
      <c r="J2825" s="7" t="s">
        <v>20</v>
      </c>
      <c r="K2825" s="7" t="s">
        <v>21</v>
      </c>
      <c r="L2825" s="7" t="s">
        <v>22</v>
      </c>
      <c r="M2825" s="7" t="s">
        <v>23</v>
      </c>
      <c r="N2825" s="7" t="s">
        <v>22</v>
      </c>
    </row>
    <row r="2826" spans="1:14" x14ac:dyDescent="0.3">
      <c r="A2826" s="16" t="s">
        <v>35</v>
      </c>
      <c r="B2826" s="17" t="s">
        <v>36</v>
      </c>
      <c r="C2826" s="17">
        <v>72</v>
      </c>
      <c r="D2826" s="29"/>
      <c r="E2826" s="29"/>
      <c r="F2826" s="30">
        <f>+(E2826+D2826)/C2826</f>
        <v>0</v>
      </c>
      <c r="G2826" s="32"/>
      <c r="H2826" s="32"/>
      <c r="I2826" s="32"/>
      <c r="J2826" s="34">
        <f>+D2826+E2826-G2826-H2826-I2826</f>
        <v>0</v>
      </c>
      <c r="K2826" s="31">
        <f>+K2735</f>
        <v>381.13</v>
      </c>
      <c r="L2826" s="24">
        <f t="shared" ref="L2826:L2887" si="205">+J2826*K2826</f>
        <v>0</v>
      </c>
      <c r="M2826" s="24"/>
      <c r="N2826" s="24">
        <f>+K2826*I2826</f>
        <v>0</v>
      </c>
    </row>
    <row r="2827" spans="1:14" x14ac:dyDescent="0.3">
      <c r="A2827" s="16" t="s">
        <v>37</v>
      </c>
      <c r="B2827" s="17" t="s">
        <v>38</v>
      </c>
      <c r="C2827" s="17">
        <v>36</v>
      </c>
      <c r="D2827" s="29"/>
      <c r="E2827" s="29"/>
      <c r="F2827" s="30">
        <f t="shared" ref="F2827:F2887" si="206">+(E2827+D2827)/C2827</f>
        <v>0</v>
      </c>
      <c r="G2827" s="32"/>
      <c r="H2827" s="32"/>
      <c r="I2827" s="32"/>
      <c r="J2827" s="34">
        <f t="shared" ref="J2827:J2887" si="207">+D2827+E2827-G2827-H2827-I2827</f>
        <v>0</v>
      </c>
      <c r="K2827" s="31">
        <f t="shared" ref="K2827:K2887" si="208">+K2736</f>
        <v>741.2</v>
      </c>
      <c r="L2827" s="24">
        <f t="shared" si="205"/>
        <v>0</v>
      </c>
      <c r="M2827" s="24"/>
      <c r="N2827" s="24">
        <f t="shared" ref="N2827:N2887" si="209">+K2827*I2827</f>
        <v>0</v>
      </c>
    </row>
    <row r="2828" spans="1:14" x14ac:dyDescent="0.3">
      <c r="A2828" s="16" t="s">
        <v>39</v>
      </c>
      <c r="B2828" s="17" t="s">
        <v>40</v>
      </c>
      <c r="C2828" s="17">
        <v>18</v>
      </c>
      <c r="D2828" s="29"/>
      <c r="E2828" s="29"/>
      <c r="F2828" s="30">
        <f t="shared" si="206"/>
        <v>0</v>
      </c>
      <c r="G2828" s="32"/>
      <c r="H2828" s="32"/>
      <c r="I2828" s="32"/>
      <c r="J2828" s="12">
        <f t="shared" si="207"/>
        <v>0</v>
      </c>
      <c r="K2828" s="31">
        <f t="shared" si="208"/>
        <v>1263.5999999999999</v>
      </c>
      <c r="L2828" s="37">
        <f t="shared" si="205"/>
        <v>0</v>
      </c>
      <c r="M2828" s="37"/>
      <c r="N2828" s="37">
        <f t="shared" si="209"/>
        <v>0</v>
      </c>
    </row>
    <row r="2829" spans="1:14" x14ac:dyDescent="0.3">
      <c r="A2829" s="16" t="s">
        <v>41</v>
      </c>
      <c r="B2829" s="17" t="s">
        <v>42</v>
      </c>
      <c r="C2829" s="17">
        <v>10</v>
      </c>
      <c r="D2829" s="29"/>
      <c r="E2829" s="29"/>
      <c r="F2829" s="30">
        <f t="shared" si="206"/>
        <v>0</v>
      </c>
      <c r="G2829" s="32"/>
      <c r="H2829" s="32"/>
      <c r="I2829" s="32"/>
      <c r="J2829" s="34">
        <f t="shared" si="207"/>
        <v>0</v>
      </c>
      <c r="K2829" s="31">
        <f t="shared" si="208"/>
        <v>2059.1999999999998</v>
      </c>
      <c r="L2829" s="24">
        <f t="shared" si="205"/>
        <v>0</v>
      </c>
      <c r="M2829" s="24"/>
      <c r="N2829" s="24">
        <f t="shared" si="209"/>
        <v>0</v>
      </c>
    </row>
    <row r="2830" spans="1:14" x14ac:dyDescent="0.3">
      <c r="A2830" s="16" t="s">
        <v>43</v>
      </c>
      <c r="B2830" s="17" t="s">
        <v>36</v>
      </c>
      <c r="C2830" s="17">
        <v>72</v>
      </c>
      <c r="D2830" s="29"/>
      <c r="E2830" s="29"/>
      <c r="F2830" s="30">
        <f t="shared" si="206"/>
        <v>0</v>
      </c>
      <c r="G2830" s="32"/>
      <c r="H2830" s="32"/>
      <c r="I2830" s="32"/>
      <c r="J2830" s="34">
        <f t="shared" si="207"/>
        <v>0</v>
      </c>
      <c r="K2830" s="31">
        <f t="shared" si="208"/>
        <v>409.5</v>
      </c>
      <c r="L2830" s="24">
        <f t="shared" si="205"/>
        <v>0</v>
      </c>
      <c r="M2830" s="24"/>
      <c r="N2830" s="24">
        <f t="shared" si="209"/>
        <v>0</v>
      </c>
    </row>
    <row r="2831" spans="1:14" x14ac:dyDescent="0.3">
      <c r="A2831" s="16" t="s">
        <v>44</v>
      </c>
      <c r="B2831" s="17" t="s">
        <v>38</v>
      </c>
      <c r="C2831" s="17">
        <v>36</v>
      </c>
      <c r="D2831" s="29"/>
      <c r="E2831" s="29"/>
      <c r="F2831" s="30">
        <f t="shared" si="206"/>
        <v>0</v>
      </c>
      <c r="G2831" s="32"/>
      <c r="H2831" s="32"/>
      <c r="I2831" s="32"/>
      <c r="J2831" s="34">
        <f t="shared" si="207"/>
        <v>0</v>
      </c>
      <c r="K2831" s="31">
        <f t="shared" si="208"/>
        <v>803.79</v>
      </c>
      <c r="L2831" s="24">
        <f t="shared" si="205"/>
        <v>0</v>
      </c>
      <c r="M2831" s="24"/>
      <c r="N2831" s="24">
        <f t="shared" si="209"/>
        <v>0</v>
      </c>
    </row>
    <row r="2832" spans="1:14" x14ac:dyDescent="0.3">
      <c r="A2832" s="16" t="s">
        <v>45</v>
      </c>
      <c r="B2832" s="17" t="s">
        <v>36</v>
      </c>
      <c r="C2832" s="17">
        <v>72</v>
      </c>
      <c r="D2832" s="29"/>
      <c r="E2832" s="29"/>
      <c r="F2832" s="30">
        <f t="shared" si="206"/>
        <v>0</v>
      </c>
      <c r="G2832" s="32"/>
      <c r="H2832" s="32"/>
      <c r="I2832" s="32"/>
      <c r="J2832" s="34">
        <f t="shared" si="207"/>
        <v>0</v>
      </c>
      <c r="K2832" s="31">
        <f t="shared" si="208"/>
        <v>409.5</v>
      </c>
      <c r="L2832" s="24">
        <f t="shared" si="205"/>
        <v>0</v>
      </c>
      <c r="M2832" s="24"/>
      <c r="N2832" s="24">
        <f t="shared" si="209"/>
        <v>0</v>
      </c>
    </row>
    <row r="2833" spans="1:14" x14ac:dyDescent="0.3">
      <c r="A2833" s="16" t="s">
        <v>46</v>
      </c>
      <c r="B2833" s="17" t="s">
        <v>38</v>
      </c>
      <c r="C2833" s="17">
        <v>36</v>
      </c>
      <c r="D2833" s="29"/>
      <c r="E2833" s="29"/>
      <c r="F2833" s="30">
        <f t="shared" si="206"/>
        <v>0</v>
      </c>
      <c r="G2833" s="32"/>
      <c r="H2833" s="32"/>
      <c r="I2833" s="32"/>
      <c r="J2833" s="34">
        <f t="shared" si="207"/>
        <v>0</v>
      </c>
      <c r="K2833" s="31">
        <f t="shared" si="208"/>
        <v>803.79</v>
      </c>
      <c r="L2833" s="24">
        <f t="shared" si="205"/>
        <v>0</v>
      </c>
      <c r="M2833" s="24"/>
      <c r="N2833" s="24">
        <f t="shared" si="209"/>
        <v>0</v>
      </c>
    </row>
    <row r="2834" spans="1:14" x14ac:dyDescent="0.3">
      <c r="A2834" s="16" t="s">
        <v>47</v>
      </c>
      <c r="B2834" s="17" t="s">
        <v>48</v>
      </c>
      <c r="C2834" s="17">
        <v>8</v>
      </c>
      <c r="D2834" s="29"/>
      <c r="E2834" s="29"/>
      <c r="F2834" s="30">
        <f t="shared" si="206"/>
        <v>0</v>
      </c>
      <c r="G2834" s="32"/>
      <c r="H2834" s="32"/>
      <c r="I2834" s="32"/>
      <c r="J2834" s="34">
        <f t="shared" si="207"/>
        <v>0</v>
      </c>
      <c r="K2834" s="31">
        <f t="shared" si="208"/>
        <v>2767.05</v>
      </c>
      <c r="L2834" s="24">
        <f t="shared" si="205"/>
        <v>0</v>
      </c>
      <c r="M2834" s="24"/>
      <c r="N2834" s="24">
        <f t="shared" si="209"/>
        <v>0</v>
      </c>
    </row>
    <row r="2835" spans="1:14" x14ac:dyDescent="0.3">
      <c r="A2835" s="35" t="s">
        <v>49</v>
      </c>
      <c r="B2835" s="17" t="s">
        <v>50</v>
      </c>
      <c r="C2835" s="38">
        <v>72</v>
      </c>
      <c r="D2835" s="29"/>
      <c r="E2835" s="29"/>
      <c r="F2835" s="30">
        <f t="shared" si="206"/>
        <v>0</v>
      </c>
      <c r="G2835" s="32"/>
      <c r="H2835" s="32"/>
      <c r="I2835" s="32"/>
      <c r="J2835" s="12">
        <f t="shared" si="207"/>
        <v>0</v>
      </c>
      <c r="K2835" s="31">
        <f t="shared" si="208"/>
        <v>444.6</v>
      </c>
      <c r="L2835" s="37">
        <f t="shared" si="205"/>
        <v>0</v>
      </c>
      <c r="M2835" s="37"/>
      <c r="N2835" s="37">
        <f t="shared" si="209"/>
        <v>0</v>
      </c>
    </row>
    <row r="2836" spans="1:14" x14ac:dyDescent="0.3">
      <c r="A2836" s="16" t="s">
        <v>51</v>
      </c>
      <c r="B2836" s="17" t="s">
        <v>52</v>
      </c>
      <c r="C2836" s="17">
        <v>36</v>
      </c>
      <c r="D2836" s="29"/>
      <c r="E2836" s="29"/>
      <c r="F2836" s="30">
        <f t="shared" si="206"/>
        <v>0</v>
      </c>
      <c r="G2836" s="32"/>
      <c r="H2836" s="32"/>
      <c r="I2836" s="32"/>
      <c r="J2836" s="34">
        <f t="shared" si="207"/>
        <v>0</v>
      </c>
      <c r="K2836" s="31">
        <f t="shared" si="208"/>
        <v>868.73</v>
      </c>
      <c r="L2836" s="24">
        <f t="shared" si="205"/>
        <v>0</v>
      </c>
      <c r="M2836" s="24"/>
      <c r="N2836" s="24">
        <f t="shared" si="209"/>
        <v>0</v>
      </c>
    </row>
    <row r="2837" spans="1:14" x14ac:dyDescent="0.3">
      <c r="A2837" s="16" t="s">
        <v>53</v>
      </c>
      <c r="B2837" s="17" t="s">
        <v>48</v>
      </c>
      <c r="C2837" s="17">
        <v>8</v>
      </c>
      <c r="D2837" s="29"/>
      <c r="E2837" s="29"/>
      <c r="F2837" s="30">
        <f t="shared" si="206"/>
        <v>0</v>
      </c>
      <c r="G2837" s="32"/>
      <c r="H2837" s="32"/>
      <c r="I2837" s="32"/>
      <c r="J2837" s="34">
        <f t="shared" si="207"/>
        <v>0</v>
      </c>
      <c r="K2837" s="31">
        <f t="shared" si="208"/>
        <v>2416.0500000000002</v>
      </c>
      <c r="L2837" s="24">
        <f t="shared" si="205"/>
        <v>0</v>
      </c>
      <c r="M2837" s="24"/>
      <c r="N2837" s="24">
        <f t="shared" si="209"/>
        <v>0</v>
      </c>
    </row>
    <row r="2838" spans="1:14" x14ac:dyDescent="0.3">
      <c r="A2838" s="16" t="s">
        <v>54</v>
      </c>
      <c r="B2838" s="17" t="s">
        <v>50</v>
      </c>
      <c r="C2838" s="17">
        <v>72</v>
      </c>
      <c r="D2838" s="29"/>
      <c r="E2838" s="29"/>
      <c r="F2838" s="30">
        <f t="shared" si="206"/>
        <v>0</v>
      </c>
      <c r="G2838" s="32"/>
      <c r="H2838" s="32"/>
      <c r="I2838" s="32"/>
      <c r="J2838" s="34">
        <f t="shared" si="207"/>
        <v>0</v>
      </c>
      <c r="K2838" s="31">
        <f t="shared" si="208"/>
        <v>377.33</v>
      </c>
      <c r="L2838" s="24">
        <f t="shared" si="205"/>
        <v>0</v>
      </c>
      <c r="M2838" s="24"/>
      <c r="N2838" s="24">
        <f t="shared" si="209"/>
        <v>0</v>
      </c>
    </row>
    <row r="2839" spans="1:14" x14ac:dyDescent="0.3">
      <c r="A2839" s="16" t="s">
        <v>55</v>
      </c>
      <c r="B2839" s="17" t="s">
        <v>56</v>
      </c>
      <c r="C2839" s="17">
        <v>15</v>
      </c>
      <c r="D2839" s="44"/>
      <c r="E2839" s="44"/>
      <c r="F2839" s="30">
        <f t="shared" si="206"/>
        <v>0</v>
      </c>
      <c r="G2839" s="11"/>
      <c r="H2839" s="11"/>
      <c r="I2839" s="11"/>
      <c r="J2839" s="12">
        <f t="shared" si="207"/>
        <v>0</v>
      </c>
      <c r="K2839" s="45">
        <f t="shared" si="208"/>
        <v>1158.3</v>
      </c>
      <c r="L2839" s="37">
        <f t="shared" si="205"/>
        <v>0</v>
      </c>
      <c r="M2839" s="37"/>
      <c r="N2839" s="37">
        <f t="shared" si="209"/>
        <v>0</v>
      </c>
    </row>
    <row r="2840" spans="1:14" x14ac:dyDescent="0.3">
      <c r="A2840" s="16" t="s">
        <v>57</v>
      </c>
      <c r="B2840" s="17" t="s">
        <v>50</v>
      </c>
      <c r="C2840" s="17">
        <v>72</v>
      </c>
      <c r="D2840" s="29"/>
      <c r="E2840" s="29"/>
      <c r="F2840" s="30">
        <f t="shared" si="206"/>
        <v>0</v>
      </c>
      <c r="G2840" s="32"/>
      <c r="H2840" s="32"/>
      <c r="I2840" s="32"/>
      <c r="J2840" s="34">
        <f t="shared" si="207"/>
        <v>0</v>
      </c>
      <c r="K2840" s="31">
        <f t="shared" si="208"/>
        <v>424.13</v>
      </c>
      <c r="L2840" s="24">
        <f t="shared" si="205"/>
        <v>0</v>
      </c>
      <c r="M2840" s="24"/>
      <c r="N2840" s="24">
        <f t="shared" si="209"/>
        <v>0</v>
      </c>
    </row>
    <row r="2841" spans="1:14" x14ac:dyDescent="0.3">
      <c r="A2841" s="16" t="s">
        <v>58</v>
      </c>
      <c r="B2841" s="17" t="s">
        <v>59</v>
      </c>
      <c r="C2841" s="17">
        <v>15</v>
      </c>
      <c r="D2841" s="29"/>
      <c r="E2841" s="29"/>
      <c r="F2841" s="30">
        <f t="shared" si="206"/>
        <v>0</v>
      </c>
      <c r="G2841" s="32"/>
      <c r="H2841" s="32"/>
      <c r="I2841" s="32"/>
      <c r="J2841" s="34">
        <f t="shared" si="207"/>
        <v>0</v>
      </c>
      <c r="K2841" s="31">
        <f t="shared" si="208"/>
        <v>1199.25</v>
      </c>
      <c r="L2841" s="24">
        <f t="shared" si="205"/>
        <v>0</v>
      </c>
      <c r="M2841" s="24"/>
      <c r="N2841" s="24">
        <f t="shared" si="209"/>
        <v>0</v>
      </c>
    </row>
    <row r="2842" spans="1:14" x14ac:dyDescent="0.3">
      <c r="A2842" s="16" t="s">
        <v>60</v>
      </c>
      <c r="B2842" s="17" t="s">
        <v>50</v>
      </c>
      <c r="C2842" s="17">
        <v>72</v>
      </c>
      <c r="D2842" s="29"/>
      <c r="E2842" s="29"/>
      <c r="F2842" s="30">
        <f t="shared" si="206"/>
        <v>0</v>
      </c>
      <c r="G2842" s="32"/>
      <c r="H2842" s="32"/>
      <c r="I2842" s="32"/>
      <c r="J2842" s="34">
        <f t="shared" si="207"/>
        <v>0</v>
      </c>
      <c r="K2842" s="31">
        <f t="shared" si="208"/>
        <v>381.13</v>
      </c>
      <c r="L2842" s="24">
        <f t="shared" si="205"/>
        <v>0</v>
      </c>
      <c r="M2842" s="24"/>
      <c r="N2842" s="24">
        <f t="shared" si="209"/>
        <v>0</v>
      </c>
    </row>
    <row r="2843" spans="1:14" x14ac:dyDescent="0.3">
      <c r="A2843" s="16" t="s">
        <v>61</v>
      </c>
      <c r="B2843" s="17" t="s">
        <v>50</v>
      </c>
      <c r="C2843" s="38">
        <v>72</v>
      </c>
      <c r="D2843" s="44"/>
      <c r="E2843" s="44"/>
      <c r="F2843" s="30">
        <f t="shared" si="206"/>
        <v>0</v>
      </c>
      <c r="G2843" s="11"/>
      <c r="H2843" s="11"/>
      <c r="I2843" s="11"/>
      <c r="J2843" s="12">
        <f t="shared" si="207"/>
        <v>0</v>
      </c>
      <c r="K2843" s="31">
        <f t="shared" si="208"/>
        <v>424.13</v>
      </c>
      <c r="L2843" s="37">
        <f t="shared" si="205"/>
        <v>0</v>
      </c>
      <c r="M2843" s="37"/>
      <c r="N2843" s="37">
        <f t="shared" si="209"/>
        <v>0</v>
      </c>
    </row>
    <row r="2844" spans="1:14" x14ac:dyDescent="0.3">
      <c r="A2844" s="35" t="s">
        <v>62</v>
      </c>
      <c r="B2844" s="17" t="s">
        <v>50</v>
      </c>
      <c r="C2844" s="38">
        <v>72</v>
      </c>
      <c r="D2844" s="44"/>
      <c r="E2844" s="44"/>
      <c r="F2844" s="30">
        <f t="shared" si="206"/>
        <v>0</v>
      </c>
      <c r="G2844" s="11"/>
      <c r="H2844" s="11"/>
      <c r="I2844" s="11"/>
      <c r="J2844" s="12">
        <f t="shared" si="207"/>
        <v>0</v>
      </c>
      <c r="K2844" s="31">
        <f t="shared" si="208"/>
        <v>330.23</v>
      </c>
      <c r="L2844" s="37">
        <f t="shared" si="205"/>
        <v>0</v>
      </c>
      <c r="M2844" s="37"/>
      <c r="N2844" s="37">
        <f t="shared" si="209"/>
        <v>0</v>
      </c>
    </row>
    <row r="2845" spans="1:14" x14ac:dyDescent="0.3">
      <c r="A2845" s="35" t="s">
        <v>63</v>
      </c>
      <c r="B2845" s="17" t="s">
        <v>50</v>
      </c>
      <c r="C2845" s="38">
        <v>72</v>
      </c>
      <c r="D2845" s="44"/>
      <c r="E2845" s="44"/>
      <c r="F2845" s="30">
        <f t="shared" si="206"/>
        <v>0</v>
      </c>
      <c r="G2845" s="11"/>
      <c r="H2845" s="11"/>
      <c r="I2845" s="11"/>
      <c r="J2845" s="12">
        <f t="shared" si="207"/>
        <v>0</v>
      </c>
      <c r="K2845" s="31">
        <f t="shared" si="208"/>
        <v>424.13</v>
      </c>
      <c r="L2845" s="37">
        <f t="shared" si="205"/>
        <v>0</v>
      </c>
      <c r="M2845" s="37"/>
      <c r="N2845" s="37">
        <f t="shared" si="209"/>
        <v>0</v>
      </c>
    </row>
    <row r="2846" spans="1:14" x14ac:dyDescent="0.3">
      <c r="A2846" s="35" t="s">
        <v>64</v>
      </c>
      <c r="B2846" s="17" t="s">
        <v>65</v>
      </c>
      <c r="C2846" s="38">
        <v>72</v>
      </c>
      <c r="D2846" s="44"/>
      <c r="E2846" s="44"/>
      <c r="F2846" s="30">
        <f t="shared" si="206"/>
        <v>0</v>
      </c>
      <c r="G2846" s="11"/>
      <c r="H2846" s="11"/>
      <c r="I2846" s="11"/>
      <c r="J2846" s="12">
        <f t="shared" si="207"/>
        <v>0</v>
      </c>
      <c r="K2846" s="31">
        <f t="shared" si="208"/>
        <v>389.61</v>
      </c>
      <c r="L2846" s="37">
        <f t="shared" si="205"/>
        <v>0</v>
      </c>
      <c r="M2846" s="37"/>
      <c r="N2846" s="37">
        <f t="shared" si="209"/>
        <v>0</v>
      </c>
    </row>
    <row r="2847" spans="1:14" x14ac:dyDescent="0.3">
      <c r="A2847" s="35" t="s">
        <v>66</v>
      </c>
      <c r="B2847" s="17" t="s">
        <v>65</v>
      </c>
      <c r="C2847" s="38">
        <v>72</v>
      </c>
      <c r="D2847" s="44"/>
      <c r="E2847" s="44"/>
      <c r="F2847" s="30">
        <f t="shared" si="206"/>
        <v>0</v>
      </c>
      <c r="G2847" s="11"/>
      <c r="H2847" s="11"/>
      <c r="I2847" s="11"/>
      <c r="J2847" s="12">
        <f t="shared" si="207"/>
        <v>0</v>
      </c>
      <c r="K2847" s="31">
        <f t="shared" si="208"/>
        <v>389.61</v>
      </c>
      <c r="L2847" s="37">
        <f t="shared" si="205"/>
        <v>0</v>
      </c>
      <c r="M2847" s="37"/>
      <c r="N2847" s="37">
        <f t="shared" si="209"/>
        <v>0</v>
      </c>
    </row>
    <row r="2848" spans="1:14" x14ac:dyDescent="0.3">
      <c r="A2848" s="47" t="s">
        <v>67</v>
      </c>
      <c r="B2848" s="48" t="s">
        <v>59</v>
      </c>
      <c r="C2848" s="49">
        <v>25</v>
      </c>
      <c r="D2848" s="44"/>
      <c r="E2848" s="44"/>
      <c r="F2848" s="30">
        <f t="shared" si="206"/>
        <v>0</v>
      </c>
      <c r="G2848" s="11"/>
      <c r="H2848" s="11"/>
      <c r="I2848" s="11"/>
      <c r="J2848" s="12">
        <f t="shared" si="207"/>
        <v>0</v>
      </c>
      <c r="K2848" s="31">
        <f t="shared" si="208"/>
        <v>169.65</v>
      </c>
      <c r="L2848" s="37">
        <f t="shared" si="205"/>
        <v>0</v>
      </c>
      <c r="M2848" s="37"/>
      <c r="N2848" s="37">
        <f t="shared" si="209"/>
        <v>0</v>
      </c>
    </row>
    <row r="2849" spans="1:14" x14ac:dyDescent="0.3">
      <c r="A2849" s="47" t="s">
        <v>68</v>
      </c>
      <c r="B2849" s="48" t="s">
        <v>42</v>
      </c>
      <c r="C2849" s="49">
        <v>50</v>
      </c>
      <c r="D2849" s="44"/>
      <c r="E2849" s="44"/>
      <c r="F2849" s="30">
        <f t="shared" si="206"/>
        <v>0</v>
      </c>
      <c r="G2849" s="11"/>
      <c r="H2849" s="11"/>
      <c r="I2849" s="11"/>
      <c r="J2849" s="12">
        <f t="shared" si="207"/>
        <v>0</v>
      </c>
      <c r="K2849" s="31">
        <f t="shared" si="208"/>
        <v>88.92</v>
      </c>
      <c r="L2849" s="37">
        <f t="shared" si="205"/>
        <v>0</v>
      </c>
      <c r="M2849" s="37"/>
      <c r="N2849" s="37">
        <f t="shared" si="209"/>
        <v>0</v>
      </c>
    </row>
    <row r="2850" spans="1:14" x14ac:dyDescent="0.3">
      <c r="A2850" s="47" t="s">
        <v>69</v>
      </c>
      <c r="B2850" s="48" t="s">
        <v>52</v>
      </c>
      <c r="C2850" s="49">
        <v>12</v>
      </c>
      <c r="D2850" s="44"/>
      <c r="E2850" s="44"/>
      <c r="F2850" s="30">
        <f t="shared" si="206"/>
        <v>0</v>
      </c>
      <c r="G2850" s="11"/>
      <c r="H2850" s="11"/>
      <c r="I2850" s="11"/>
      <c r="J2850" s="12">
        <f t="shared" si="207"/>
        <v>0</v>
      </c>
      <c r="K2850" s="31">
        <f t="shared" si="208"/>
        <v>123.94</v>
      </c>
      <c r="L2850" s="37">
        <f t="shared" si="205"/>
        <v>0</v>
      </c>
      <c r="M2850" s="37"/>
      <c r="N2850" s="37">
        <f t="shared" si="209"/>
        <v>0</v>
      </c>
    </row>
    <row r="2851" spans="1:14" ht="19.5" thickBot="1" x14ac:dyDescent="0.35">
      <c r="A2851" s="47" t="s">
        <v>70</v>
      </c>
      <c r="B2851" s="48" t="s">
        <v>50</v>
      </c>
      <c r="C2851" s="49">
        <v>60</v>
      </c>
      <c r="D2851" s="44"/>
      <c r="E2851" s="44"/>
      <c r="F2851" s="30">
        <f t="shared" si="206"/>
        <v>0</v>
      </c>
      <c r="G2851" s="11"/>
      <c r="H2851" s="11"/>
      <c r="I2851" s="11"/>
      <c r="J2851" s="12">
        <f t="shared" si="207"/>
        <v>0</v>
      </c>
      <c r="K2851" s="31">
        <f t="shared" si="208"/>
        <v>67.180000000000007</v>
      </c>
      <c r="L2851" s="37">
        <f t="shared" si="205"/>
        <v>0</v>
      </c>
      <c r="M2851" s="37"/>
      <c r="N2851" s="37">
        <f t="shared" si="209"/>
        <v>0</v>
      </c>
    </row>
    <row r="2852" spans="1:14" ht="19.5" thickBot="1" x14ac:dyDescent="0.35">
      <c r="A2852" s="56" t="s">
        <v>71</v>
      </c>
      <c r="B2852" s="57" t="s">
        <v>50</v>
      </c>
      <c r="C2852" s="58">
        <v>60</v>
      </c>
      <c r="D2852" s="44"/>
      <c r="E2852" s="44"/>
      <c r="F2852" s="30">
        <f t="shared" si="206"/>
        <v>0</v>
      </c>
      <c r="G2852" s="11"/>
      <c r="H2852" s="11"/>
      <c r="I2852" s="11"/>
      <c r="J2852" s="12">
        <f t="shared" si="207"/>
        <v>0</v>
      </c>
      <c r="K2852" s="31">
        <f t="shared" si="208"/>
        <v>67.180000000000007</v>
      </c>
      <c r="L2852" s="37">
        <f t="shared" si="205"/>
        <v>0</v>
      </c>
      <c r="M2852" s="37"/>
      <c r="N2852" s="37">
        <f t="shared" si="209"/>
        <v>0</v>
      </c>
    </row>
    <row r="2853" spans="1:14" ht="19.5" thickBot="1" x14ac:dyDescent="0.35">
      <c r="A2853" s="56" t="s">
        <v>72</v>
      </c>
      <c r="B2853" s="57" t="s">
        <v>50</v>
      </c>
      <c r="C2853" s="58">
        <v>60</v>
      </c>
      <c r="D2853" s="44"/>
      <c r="E2853" s="44"/>
      <c r="F2853" s="30">
        <f t="shared" si="206"/>
        <v>0</v>
      </c>
      <c r="G2853" s="11"/>
      <c r="H2853" s="11"/>
      <c r="I2853" s="11"/>
      <c r="J2853" s="12">
        <f t="shared" si="207"/>
        <v>0</v>
      </c>
      <c r="K2853" s="31">
        <f t="shared" si="208"/>
        <v>67.180000000000007</v>
      </c>
      <c r="L2853" s="37">
        <f t="shared" si="205"/>
        <v>0</v>
      </c>
      <c r="M2853" s="37"/>
      <c r="N2853" s="37">
        <f t="shared" si="209"/>
        <v>0</v>
      </c>
    </row>
    <row r="2854" spans="1:14" ht="19.5" thickBot="1" x14ac:dyDescent="0.35">
      <c r="A2854" s="56" t="s">
        <v>73</v>
      </c>
      <c r="B2854" s="57" t="s">
        <v>74</v>
      </c>
      <c r="C2854" s="58">
        <v>150</v>
      </c>
      <c r="D2854" s="44"/>
      <c r="E2854" s="44"/>
      <c r="F2854" s="30">
        <f t="shared" si="206"/>
        <v>0</v>
      </c>
      <c r="G2854" s="11"/>
      <c r="H2854" s="11"/>
      <c r="I2854" s="11"/>
      <c r="J2854" s="12">
        <f t="shared" si="207"/>
        <v>0</v>
      </c>
      <c r="K2854" s="31">
        <f t="shared" si="208"/>
        <v>21.06</v>
      </c>
      <c r="L2854" s="37">
        <f t="shared" si="205"/>
        <v>0</v>
      </c>
      <c r="M2854" s="37"/>
      <c r="N2854" s="37">
        <f t="shared" si="209"/>
        <v>0</v>
      </c>
    </row>
    <row r="2855" spans="1:14" ht="19.5" thickBot="1" x14ac:dyDescent="0.35">
      <c r="A2855" s="66" t="s">
        <v>75</v>
      </c>
      <c r="B2855" s="67" t="s">
        <v>76</v>
      </c>
      <c r="C2855" s="68">
        <v>120</v>
      </c>
      <c r="D2855" s="44"/>
      <c r="E2855" s="44"/>
      <c r="F2855" s="30">
        <f t="shared" si="206"/>
        <v>0</v>
      </c>
      <c r="G2855" s="11"/>
      <c r="H2855" s="11"/>
      <c r="I2855" s="11"/>
      <c r="J2855" s="12">
        <f t="shared" si="207"/>
        <v>0</v>
      </c>
      <c r="K2855" s="31">
        <f t="shared" si="208"/>
        <v>78.98</v>
      </c>
      <c r="L2855" s="37">
        <f t="shared" si="205"/>
        <v>0</v>
      </c>
      <c r="M2855" s="37"/>
      <c r="N2855" s="37">
        <f t="shared" si="209"/>
        <v>0</v>
      </c>
    </row>
    <row r="2856" spans="1:14" ht="19.5" thickBot="1" x14ac:dyDescent="0.35">
      <c r="A2856" s="66" t="s">
        <v>77</v>
      </c>
      <c r="B2856" s="67" t="s">
        <v>78</v>
      </c>
      <c r="C2856" s="68">
        <v>60</v>
      </c>
      <c r="D2856" s="44"/>
      <c r="E2856" s="44"/>
      <c r="F2856" s="30">
        <f t="shared" si="206"/>
        <v>0</v>
      </c>
      <c r="G2856" s="11"/>
      <c r="H2856" s="11"/>
      <c r="I2856" s="11"/>
      <c r="J2856" s="12">
        <f t="shared" si="207"/>
        <v>0</v>
      </c>
      <c r="K2856" s="31">
        <f t="shared" si="208"/>
        <v>154.44</v>
      </c>
      <c r="L2856" s="37">
        <f t="shared" si="205"/>
        <v>0</v>
      </c>
      <c r="M2856" s="37"/>
      <c r="N2856" s="37">
        <f t="shared" si="209"/>
        <v>0</v>
      </c>
    </row>
    <row r="2857" spans="1:14" ht="19.5" thickBot="1" x14ac:dyDescent="0.35">
      <c r="A2857" s="66" t="s">
        <v>79</v>
      </c>
      <c r="B2857" s="67" t="s">
        <v>50</v>
      </c>
      <c r="C2857" s="68">
        <v>30</v>
      </c>
      <c r="D2857" s="44"/>
      <c r="E2857" s="44"/>
      <c r="F2857" s="30">
        <f t="shared" si="206"/>
        <v>0</v>
      </c>
      <c r="G2857" s="11"/>
      <c r="H2857" s="11"/>
      <c r="I2857" s="11"/>
      <c r="J2857" s="12">
        <f t="shared" si="207"/>
        <v>0</v>
      </c>
      <c r="K2857" s="31">
        <f t="shared" si="208"/>
        <v>274.95</v>
      </c>
      <c r="L2857" s="37">
        <f t="shared" si="205"/>
        <v>0</v>
      </c>
      <c r="M2857" s="37"/>
      <c r="N2857" s="37">
        <f t="shared" si="209"/>
        <v>0</v>
      </c>
    </row>
    <row r="2858" spans="1:14" ht="19.5" thickBot="1" x14ac:dyDescent="0.35">
      <c r="A2858" s="66" t="s">
        <v>80</v>
      </c>
      <c r="B2858" s="67" t="s">
        <v>59</v>
      </c>
      <c r="C2858" s="68">
        <v>12</v>
      </c>
      <c r="D2858" s="44"/>
      <c r="E2858" s="44"/>
      <c r="F2858" s="30">
        <f t="shared" si="206"/>
        <v>0</v>
      </c>
      <c r="G2858" s="11"/>
      <c r="H2858" s="11"/>
      <c r="I2858" s="11"/>
      <c r="J2858" s="12">
        <f t="shared" si="207"/>
        <v>0</v>
      </c>
      <c r="K2858" s="31">
        <f t="shared" si="208"/>
        <v>1023.75</v>
      </c>
      <c r="L2858" s="37">
        <f t="shared" si="205"/>
        <v>0</v>
      </c>
      <c r="M2858" s="37"/>
      <c r="N2858" s="37">
        <f t="shared" si="209"/>
        <v>0</v>
      </c>
    </row>
    <row r="2859" spans="1:14" ht="19.5" thickBot="1" x14ac:dyDescent="0.35">
      <c r="A2859" s="76" t="s">
        <v>81</v>
      </c>
      <c r="B2859" s="77" t="s">
        <v>82</v>
      </c>
      <c r="C2859" s="78">
        <v>18</v>
      </c>
      <c r="D2859" s="44"/>
      <c r="E2859" s="44"/>
      <c r="F2859" s="30">
        <f t="shared" si="206"/>
        <v>0</v>
      </c>
      <c r="G2859" s="11"/>
      <c r="H2859" s="11"/>
      <c r="I2859" s="11"/>
      <c r="J2859" s="12">
        <f t="shared" si="207"/>
        <v>0</v>
      </c>
      <c r="K2859" s="31">
        <f t="shared" si="208"/>
        <v>558.67999999999995</v>
      </c>
      <c r="L2859" s="37">
        <f t="shared" si="205"/>
        <v>0</v>
      </c>
      <c r="M2859" s="37"/>
      <c r="N2859" s="37">
        <f t="shared" si="209"/>
        <v>0</v>
      </c>
    </row>
    <row r="2860" spans="1:14" ht="19.5" thickBot="1" x14ac:dyDescent="0.35">
      <c r="A2860" s="76" t="s">
        <v>83</v>
      </c>
      <c r="B2860" s="77" t="s">
        <v>59</v>
      </c>
      <c r="C2860" s="78">
        <v>12</v>
      </c>
      <c r="D2860" s="44"/>
      <c r="E2860" s="44"/>
      <c r="F2860" s="30">
        <f t="shared" si="206"/>
        <v>0</v>
      </c>
      <c r="G2860" s="11"/>
      <c r="H2860" s="11"/>
      <c r="I2860" s="11"/>
      <c r="J2860" s="12">
        <f t="shared" si="207"/>
        <v>0</v>
      </c>
      <c r="K2860" s="31">
        <f t="shared" si="208"/>
        <v>1092.2</v>
      </c>
      <c r="L2860" s="37">
        <f t="shared" si="205"/>
        <v>0</v>
      </c>
      <c r="M2860" s="37"/>
      <c r="N2860" s="37">
        <f t="shared" si="209"/>
        <v>0</v>
      </c>
    </row>
    <row r="2861" spans="1:14" ht="19.5" thickBot="1" x14ac:dyDescent="0.35">
      <c r="A2861" s="76" t="s">
        <v>84</v>
      </c>
      <c r="B2861" s="77" t="s">
        <v>85</v>
      </c>
      <c r="C2861" s="78">
        <v>4</v>
      </c>
      <c r="D2861" s="44"/>
      <c r="E2861" s="44"/>
      <c r="F2861" s="30">
        <f t="shared" si="206"/>
        <v>0</v>
      </c>
      <c r="G2861" s="11"/>
      <c r="H2861" s="11"/>
      <c r="I2861" s="11"/>
      <c r="J2861" s="12">
        <f t="shared" si="207"/>
        <v>0</v>
      </c>
      <c r="K2861" s="31">
        <f t="shared" si="208"/>
        <v>2670.53</v>
      </c>
      <c r="L2861" s="37">
        <f t="shared" si="205"/>
        <v>0</v>
      </c>
      <c r="M2861" s="37"/>
      <c r="N2861" s="37">
        <f t="shared" si="209"/>
        <v>0</v>
      </c>
    </row>
    <row r="2862" spans="1:14" ht="19.5" thickBot="1" x14ac:dyDescent="0.35">
      <c r="A2862" s="86" t="s">
        <v>86</v>
      </c>
      <c r="B2862" s="87" t="s">
        <v>87</v>
      </c>
      <c r="C2862" s="88">
        <v>48</v>
      </c>
      <c r="D2862" s="44"/>
      <c r="E2862" s="44"/>
      <c r="F2862" s="30">
        <f t="shared" si="206"/>
        <v>0</v>
      </c>
      <c r="G2862" s="11"/>
      <c r="H2862" s="11"/>
      <c r="I2862" s="11"/>
      <c r="J2862" s="12">
        <f t="shared" si="207"/>
        <v>0</v>
      </c>
      <c r="K2862" s="31">
        <f t="shared" si="208"/>
        <v>46.8</v>
      </c>
      <c r="L2862" s="37">
        <f t="shared" si="205"/>
        <v>0</v>
      </c>
      <c r="M2862" s="37"/>
      <c r="N2862" s="37">
        <f t="shared" si="209"/>
        <v>0</v>
      </c>
    </row>
    <row r="2863" spans="1:14" ht="19.5" thickBot="1" x14ac:dyDescent="0.35">
      <c r="A2863" s="86" t="s">
        <v>88</v>
      </c>
      <c r="B2863" s="87" t="s">
        <v>87</v>
      </c>
      <c r="C2863" s="88">
        <v>48</v>
      </c>
      <c r="D2863" s="44"/>
      <c r="E2863" s="44"/>
      <c r="F2863" s="30">
        <f t="shared" si="206"/>
        <v>0</v>
      </c>
      <c r="G2863" s="11"/>
      <c r="H2863" s="11"/>
      <c r="I2863" s="11"/>
      <c r="J2863" s="12">
        <f t="shared" si="207"/>
        <v>0</v>
      </c>
      <c r="K2863" s="31">
        <f t="shared" si="208"/>
        <v>46.8</v>
      </c>
      <c r="L2863" s="37">
        <f t="shared" si="205"/>
        <v>0</v>
      </c>
      <c r="M2863" s="37"/>
      <c r="N2863" s="37">
        <f t="shared" si="209"/>
        <v>0</v>
      </c>
    </row>
    <row r="2864" spans="1:14" x14ac:dyDescent="0.3">
      <c r="A2864" s="96" t="s">
        <v>89</v>
      </c>
      <c r="B2864" s="97">
        <v>25</v>
      </c>
      <c r="C2864" s="97">
        <v>25</v>
      </c>
      <c r="D2864" s="44"/>
      <c r="E2864" s="44"/>
      <c r="F2864" s="30">
        <f t="shared" si="206"/>
        <v>0</v>
      </c>
      <c r="G2864" s="11"/>
      <c r="H2864" s="11"/>
      <c r="I2864" s="11"/>
      <c r="J2864" s="12">
        <f t="shared" si="207"/>
        <v>0</v>
      </c>
      <c r="K2864" s="31">
        <f t="shared" si="208"/>
        <v>111.25</v>
      </c>
      <c r="L2864" s="37">
        <f t="shared" si="205"/>
        <v>0</v>
      </c>
      <c r="M2864" s="37"/>
      <c r="N2864" s="37">
        <f t="shared" si="209"/>
        <v>0</v>
      </c>
    </row>
    <row r="2865" spans="1:14" x14ac:dyDescent="0.3">
      <c r="A2865" s="105" t="s">
        <v>90</v>
      </c>
      <c r="B2865" s="106">
        <v>10</v>
      </c>
      <c r="C2865" s="106">
        <v>10</v>
      </c>
      <c r="D2865" s="44"/>
      <c r="E2865" s="44"/>
      <c r="F2865" s="30">
        <f t="shared" si="206"/>
        <v>0</v>
      </c>
      <c r="G2865" s="11"/>
      <c r="H2865" s="11"/>
      <c r="I2865" s="11"/>
      <c r="J2865" s="12">
        <f t="shared" si="207"/>
        <v>0</v>
      </c>
      <c r="K2865" s="31">
        <f t="shared" si="208"/>
        <v>1760</v>
      </c>
      <c r="L2865" s="37">
        <f t="shared" si="205"/>
        <v>0</v>
      </c>
      <c r="M2865" s="37"/>
      <c r="N2865" s="37">
        <f t="shared" si="209"/>
        <v>0</v>
      </c>
    </row>
    <row r="2866" spans="1:14" x14ac:dyDescent="0.3">
      <c r="A2866" s="105" t="s">
        <v>91</v>
      </c>
      <c r="B2866" s="106">
        <v>8</v>
      </c>
      <c r="C2866" s="106">
        <v>8</v>
      </c>
      <c r="D2866" s="44"/>
      <c r="E2866" s="44"/>
      <c r="F2866" s="30">
        <f t="shared" si="206"/>
        <v>0</v>
      </c>
      <c r="G2866" s="11"/>
      <c r="H2866" s="11"/>
      <c r="I2866" s="11"/>
      <c r="J2866" s="12">
        <f t="shared" si="207"/>
        <v>0</v>
      </c>
      <c r="K2866" s="31">
        <f t="shared" si="208"/>
        <v>2365</v>
      </c>
      <c r="L2866" s="37">
        <f t="shared" si="205"/>
        <v>0</v>
      </c>
      <c r="M2866" s="37"/>
      <c r="N2866" s="37">
        <f t="shared" si="209"/>
        <v>0</v>
      </c>
    </row>
    <row r="2867" spans="1:14" x14ac:dyDescent="0.3">
      <c r="A2867" s="105" t="s">
        <v>92</v>
      </c>
      <c r="B2867" s="106">
        <v>8</v>
      </c>
      <c r="C2867" s="106">
        <v>8</v>
      </c>
      <c r="D2867" s="44"/>
      <c r="E2867" s="44"/>
      <c r="F2867" s="30">
        <f t="shared" si="206"/>
        <v>0</v>
      </c>
      <c r="G2867" s="11"/>
      <c r="H2867" s="11"/>
      <c r="I2867" s="11"/>
      <c r="J2867" s="12">
        <f t="shared" si="207"/>
        <v>0</v>
      </c>
      <c r="K2867" s="31">
        <f t="shared" si="208"/>
        <v>2065</v>
      </c>
      <c r="L2867" s="37">
        <f t="shared" si="205"/>
        <v>0</v>
      </c>
      <c r="M2867" s="37"/>
      <c r="N2867" s="37">
        <f t="shared" si="209"/>
        <v>0</v>
      </c>
    </row>
    <row r="2868" spans="1:14" x14ac:dyDescent="0.3">
      <c r="A2868" s="105" t="s">
        <v>93</v>
      </c>
      <c r="B2868" s="106">
        <v>15</v>
      </c>
      <c r="C2868" s="106">
        <v>15</v>
      </c>
      <c r="D2868" s="44"/>
      <c r="E2868" s="44"/>
      <c r="F2868" s="30">
        <f t="shared" si="206"/>
        <v>0</v>
      </c>
      <c r="G2868" s="11"/>
      <c r="H2868" s="11"/>
      <c r="I2868" s="11"/>
      <c r="J2868" s="12">
        <f t="shared" si="207"/>
        <v>0</v>
      </c>
      <c r="K2868" s="31">
        <f t="shared" si="208"/>
        <v>990</v>
      </c>
      <c r="L2868" s="37">
        <f t="shared" si="205"/>
        <v>0</v>
      </c>
      <c r="M2868" s="37"/>
      <c r="N2868" s="37">
        <f t="shared" si="209"/>
        <v>0</v>
      </c>
    </row>
    <row r="2869" spans="1:14" x14ac:dyDescent="0.3">
      <c r="A2869" s="105" t="s">
        <v>94</v>
      </c>
      <c r="B2869" s="106">
        <v>15</v>
      </c>
      <c r="C2869" s="106">
        <v>15</v>
      </c>
      <c r="D2869" s="44"/>
      <c r="E2869" s="44"/>
      <c r="F2869" s="30">
        <f t="shared" si="206"/>
        <v>0</v>
      </c>
      <c r="G2869" s="11"/>
      <c r="H2869" s="11"/>
      <c r="I2869" s="11"/>
      <c r="J2869" s="12">
        <f t="shared" si="207"/>
        <v>0</v>
      </c>
      <c r="K2869" s="31">
        <f t="shared" si="208"/>
        <v>1025</v>
      </c>
      <c r="L2869" s="37">
        <f t="shared" si="205"/>
        <v>0</v>
      </c>
      <c r="M2869" s="37"/>
      <c r="N2869" s="37">
        <f t="shared" si="209"/>
        <v>0</v>
      </c>
    </row>
    <row r="2870" spans="1:14" x14ac:dyDescent="0.3">
      <c r="A2870" s="105" t="s">
        <v>95</v>
      </c>
      <c r="B2870" s="106">
        <v>10</v>
      </c>
      <c r="C2870" s="106">
        <v>10</v>
      </c>
      <c r="D2870" s="44"/>
      <c r="E2870" s="44"/>
      <c r="F2870" s="30">
        <f t="shared" si="206"/>
        <v>0</v>
      </c>
      <c r="G2870" s="11"/>
      <c r="H2870" s="11"/>
      <c r="I2870" s="11"/>
      <c r="J2870" s="12">
        <f t="shared" si="207"/>
        <v>0</v>
      </c>
      <c r="K2870" s="31">
        <f t="shared" si="208"/>
        <v>1620</v>
      </c>
      <c r="L2870" s="37">
        <f t="shared" si="205"/>
        <v>0</v>
      </c>
      <c r="M2870" s="37"/>
      <c r="N2870" s="37">
        <f t="shared" si="209"/>
        <v>0</v>
      </c>
    </row>
    <row r="2871" spans="1:14" x14ac:dyDescent="0.3">
      <c r="A2871" s="105" t="s">
        <v>96</v>
      </c>
      <c r="B2871" s="106">
        <v>8</v>
      </c>
      <c r="C2871" s="106">
        <v>8</v>
      </c>
      <c r="D2871" s="44"/>
      <c r="E2871" s="44"/>
      <c r="F2871" s="30">
        <f t="shared" si="206"/>
        <v>0</v>
      </c>
      <c r="G2871" s="11"/>
      <c r="H2871" s="11"/>
      <c r="I2871" s="11"/>
      <c r="J2871" s="12">
        <f t="shared" si="207"/>
        <v>0</v>
      </c>
      <c r="K2871" s="31">
        <f t="shared" si="208"/>
        <v>2130</v>
      </c>
      <c r="L2871" s="37">
        <f t="shared" si="205"/>
        <v>0</v>
      </c>
      <c r="M2871" s="37"/>
      <c r="N2871" s="37">
        <f t="shared" si="209"/>
        <v>0</v>
      </c>
    </row>
    <row r="2872" spans="1:14" x14ac:dyDescent="0.3">
      <c r="A2872" s="105" t="s">
        <v>97</v>
      </c>
      <c r="B2872" s="106">
        <v>15</v>
      </c>
      <c r="C2872" s="106">
        <v>15</v>
      </c>
      <c r="D2872" s="44"/>
      <c r="E2872" s="44"/>
      <c r="F2872" s="30">
        <f t="shared" si="206"/>
        <v>0</v>
      </c>
      <c r="G2872" s="11"/>
      <c r="H2872" s="11"/>
      <c r="I2872" s="11"/>
      <c r="J2872" s="12">
        <f t="shared" si="207"/>
        <v>0</v>
      </c>
      <c r="K2872" s="31">
        <f t="shared" si="208"/>
        <v>880</v>
      </c>
      <c r="L2872" s="37">
        <f t="shared" si="205"/>
        <v>0</v>
      </c>
      <c r="M2872" s="37"/>
      <c r="N2872" s="37">
        <f t="shared" si="209"/>
        <v>0</v>
      </c>
    </row>
    <row r="2873" spans="1:14" x14ac:dyDescent="0.3">
      <c r="A2873" s="105" t="s">
        <v>98</v>
      </c>
      <c r="B2873" s="106">
        <v>15</v>
      </c>
      <c r="C2873" s="106">
        <v>15</v>
      </c>
      <c r="D2873" s="44"/>
      <c r="E2873" s="44"/>
      <c r="F2873" s="30">
        <f t="shared" si="206"/>
        <v>0</v>
      </c>
      <c r="G2873" s="11"/>
      <c r="H2873" s="11"/>
      <c r="I2873" s="11"/>
      <c r="J2873" s="12">
        <f t="shared" si="207"/>
        <v>0</v>
      </c>
      <c r="K2873" s="31">
        <f t="shared" si="208"/>
        <v>915</v>
      </c>
      <c r="L2873" s="37">
        <f t="shared" si="205"/>
        <v>0</v>
      </c>
      <c r="M2873" s="37"/>
      <c r="N2873" s="37">
        <f t="shared" si="209"/>
        <v>0</v>
      </c>
    </row>
    <row r="2874" spans="1:14" x14ac:dyDescent="0.3">
      <c r="A2874" s="105" t="s">
        <v>99</v>
      </c>
      <c r="B2874" s="106">
        <v>3</v>
      </c>
      <c r="C2874" s="106">
        <v>3</v>
      </c>
      <c r="D2874" s="44"/>
      <c r="E2874" s="44"/>
      <c r="F2874" s="30">
        <f t="shared" si="206"/>
        <v>0</v>
      </c>
      <c r="G2874" s="11"/>
      <c r="H2874" s="11"/>
      <c r="I2874" s="11"/>
      <c r="J2874" s="12">
        <f t="shared" si="207"/>
        <v>0</v>
      </c>
      <c r="K2874" s="31">
        <f t="shared" si="208"/>
        <v>1970</v>
      </c>
      <c r="L2874" s="37">
        <f t="shared" si="205"/>
        <v>0</v>
      </c>
      <c r="M2874" s="37"/>
      <c r="N2874" s="37">
        <f t="shared" si="209"/>
        <v>0</v>
      </c>
    </row>
    <row r="2875" spans="1:14" x14ac:dyDescent="0.3">
      <c r="A2875" s="105" t="s">
        <v>100</v>
      </c>
      <c r="B2875" s="106">
        <v>3</v>
      </c>
      <c r="C2875" s="106">
        <v>3</v>
      </c>
      <c r="D2875" s="44"/>
      <c r="E2875" s="44"/>
      <c r="F2875" s="30">
        <f t="shared" si="206"/>
        <v>0</v>
      </c>
      <c r="G2875" s="11"/>
      <c r="H2875" s="11"/>
      <c r="I2875" s="11"/>
      <c r="J2875" s="12">
        <f t="shared" si="207"/>
        <v>0</v>
      </c>
      <c r="K2875" s="31">
        <f t="shared" si="208"/>
        <v>2035</v>
      </c>
      <c r="L2875" s="37">
        <f t="shared" si="205"/>
        <v>0</v>
      </c>
      <c r="M2875" s="37"/>
      <c r="N2875" s="37">
        <f t="shared" si="209"/>
        <v>0</v>
      </c>
    </row>
    <row r="2876" spans="1:14" x14ac:dyDescent="0.3">
      <c r="A2876" s="105" t="s">
        <v>101</v>
      </c>
      <c r="B2876" s="106">
        <v>8</v>
      </c>
      <c r="C2876" s="106">
        <v>8</v>
      </c>
      <c r="D2876" s="44"/>
      <c r="E2876" s="44"/>
      <c r="F2876" s="30">
        <f t="shared" si="206"/>
        <v>0</v>
      </c>
      <c r="G2876" s="11"/>
      <c r="H2876" s="11"/>
      <c r="I2876" s="11"/>
      <c r="J2876" s="12">
        <f t="shared" si="207"/>
        <v>0</v>
      </c>
      <c r="K2876" s="31">
        <f t="shared" si="208"/>
        <v>2120</v>
      </c>
      <c r="L2876" s="37">
        <f t="shared" si="205"/>
        <v>0</v>
      </c>
      <c r="M2876" s="37"/>
      <c r="N2876" s="37">
        <f t="shared" si="209"/>
        <v>0</v>
      </c>
    </row>
    <row r="2877" spans="1:14" x14ac:dyDescent="0.3">
      <c r="A2877" s="105" t="s">
        <v>102</v>
      </c>
      <c r="B2877" s="106">
        <v>10</v>
      </c>
      <c r="C2877" s="106">
        <v>10</v>
      </c>
      <c r="D2877" s="44"/>
      <c r="E2877" s="44"/>
      <c r="F2877" s="30">
        <f t="shared" si="206"/>
        <v>0</v>
      </c>
      <c r="G2877" s="11"/>
      <c r="H2877" s="11"/>
      <c r="I2877" s="11"/>
      <c r="J2877" s="12">
        <f t="shared" si="207"/>
        <v>0</v>
      </c>
      <c r="K2877" s="31">
        <f t="shared" si="208"/>
        <v>1980</v>
      </c>
      <c r="L2877" s="37">
        <f t="shared" si="205"/>
        <v>0</v>
      </c>
      <c r="M2877" s="37"/>
      <c r="N2877" s="37">
        <f t="shared" si="209"/>
        <v>0</v>
      </c>
    </row>
    <row r="2878" spans="1:14" x14ac:dyDescent="0.3">
      <c r="A2878" s="105" t="s">
        <v>103</v>
      </c>
      <c r="B2878" s="106">
        <v>12</v>
      </c>
      <c r="C2878" s="106">
        <v>12</v>
      </c>
      <c r="D2878" s="44"/>
      <c r="E2878" s="44"/>
      <c r="F2878" s="30">
        <f t="shared" si="206"/>
        <v>0</v>
      </c>
      <c r="G2878" s="11"/>
      <c r="H2878" s="11"/>
      <c r="I2878" s="11"/>
      <c r="J2878" s="12">
        <f t="shared" si="207"/>
        <v>0</v>
      </c>
      <c r="K2878" s="31">
        <f t="shared" si="208"/>
        <v>875</v>
      </c>
      <c r="L2878" s="37">
        <f t="shared" si="205"/>
        <v>0</v>
      </c>
      <c r="M2878" s="37"/>
      <c r="N2878" s="37">
        <f t="shared" si="209"/>
        <v>0</v>
      </c>
    </row>
    <row r="2879" spans="1:14" ht="19.5" thickBot="1" x14ac:dyDescent="0.35">
      <c r="A2879" s="105" t="s">
        <v>104</v>
      </c>
      <c r="B2879" s="106">
        <v>3</v>
      </c>
      <c r="C2879" s="106">
        <v>3</v>
      </c>
      <c r="D2879" s="44"/>
      <c r="E2879" s="44"/>
      <c r="F2879" s="30">
        <f t="shared" si="206"/>
        <v>0</v>
      </c>
      <c r="G2879" s="11"/>
      <c r="H2879" s="11"/>
      <c r="I2879" s="11"/>
      <c r="J2879" s="12">
        <f t="shared" si="207"/>
        <v>0</v>
      </c>
      <c r="K2879" s="31">
        <f t="shared" si="208"/>
        <v>2145</v>
      </c>
      <c r="L2879" s="37">
        <f t="shared" si="205"/>
        <v>0</v>
      </c>
      <c r="M2879" s="37"/>
      <c r="N2879" s="37">
        <f t="shared" si="209"/>
        <v>0</v>
      </c>
    </row>
    <row r="2880" spans="1:14" ht="19.5" thickBot="1" x14ac:dyDescent="0.35">
      <c r="A2880" s="56" t="s">
        <v>105</v>
      </c>
      <c r="B2880" s="57" t="s">
        <v>74</v>
      </c>
      <c r="C2880" s="58">
        <v>150</v>
      </c>
      <c r="D2880" s="44"/>
      <c r="E2880" s="44"/>
      <c r="F2880" s="30">
        <f t="shared" si="206"/>
        <v>0</v>
      </c>
      <c r="G2880" s="11"/>
      <c r="H2880" s="11"/>
      <c r="I2880" s="11"/>
      <c r="J2880" s="12">
        <f t="shared" si="207"/>
        <v>0</v>
      </c>
      <c r="K2880" s="31">
        <f t="shared" si="208"/>
        <v>21.06</v>
      </c>
      <c r="L2880" s="37">
        <f t="shared" si="205"/>
        <v>0</v>
      </c>
      <c r="M2880" s="37"/>
      <c r="N2880" s="37">
        <f t="shared" si="209"/>
        <v>0</v>
      </c>
    </row>
    <row r="2881" spans="1:14" x14ac:dyDescent="0.3">
      <c r="A2881" s="107"/>
      <c r="B2881" s="108"/>
      <c r="C2881" s="108"/>
      <c r="D2881" s="11"/>
      <c r="E2881" s="11"/>
      <c r="F2881" s="30" t="e">
        <f t="shared" si="206"/>
        <v>#DIV/0!</v>
      </c>
      <c r="G2881" s="11"/>
      <c r="H2881" s="11"/>
      <c r="I2881" s="11"/>
      <c r="J2881" s="12">
        <f t="shared" si="207"/>
        <v>0</v>
      </c>
      <c r="K2881" s="31">
        <f t="shared" si="208"/>
        <v>116.5</v>
      </c>
      <c r="L2881" s="37">
        <f t="shared" si="205"/>
        <v>0</v>
      </c>
      <c r="M2881" s="37"/>
      <c r="N2881" s="37">
        <f t="shared" si="209"/>
        <v>0</v>
      </c>
    </row>
    <row r="2882" spans="1:14" x14ac:dyDescent="0.3">
      <c r="A2882" s="107"/>
      <c r="B2882" s="108"/>
      <c r="C2882" s="108"/>
      <c r="D2882" s="11"/>
      <c r="E2882" s="11"/>
      <c r="F2882" s="30" t="e">
        <f t="shared" si="206"/>
        <v>#DIV/0!</v>
      </c>
      <c r="G2882" s="11"/>
      <c r="H2882" s="11"/>
      <c r="I2882" s="11"/>
      <c r="J2882" s="12">
        <f t="shared" si="207"/>
        <v>0</v>
      </c>
      <c r="K2882" s="31">
        <f t="shared" si="208"/>
        <v>0</v>
      </c>
      <c r="L2882" s="37">
        <f t="shared" si="205"/>
        <v>0</v>
      </c>
      <c r="M2882" s="37"/>
      <c r="N2882" s="37">
        <f t="shared" si="209"/>
        <v>0</v>
      </c>
    </row>
    <row r="2883" spans="1:14" x14ac:dyDescent="0.3">
      <c r="A2883" s="107"/>
      <c r="B2883" s="108"/>
      <c r="C2883" s="108"/>
      <c r="D2883" s="11"/>
      <c r="E2883" s="11"/>
      <c r="F2883" s="30" t="e">
        <f t="shared" si="206"/>
        <v>#DIV/0!</v>
      </c>
      <c r="G2883" s="11"/>
      <c r="H2883" s="11"/>
      <c r="I2883" s="11"/>
      <c r="J2883" s="12">
        <f t="shared" si="207"/>
        <v>0</v>
      </c>
      <c r="K2883" s="31">
        <f t="shared" si="208"/>
        <v>23</v>
      </c>
      <c r="L2883" s="37">
        <f t="shared" si="205"/>
        <v>0</v>
      </c>
      <c r="M2883" s="37"/>
      <c r="N2883" s="37">
        <f t="shared" si="209"/>
        <v>0</v>
      </c>
    </row>
    <row r="2884" spans="1:14" x14ac:dyDescent="0.3">
      <c r="A2884" s="107"/>
      <c r="B2884" s="108"/>
      <c r="C2884" s="108"/>
      <c r="D2884" s="11"/>
      <c r="E2884" s="11"/>
      <c r="F2884" s="30" t="e">
        <f t="shared" si="206"/>
        <v>#DIV/0!</v>
      </c>
      <c r="G2884" s="11"/>
      <c r="H2884" s="11"/>
      <c r="I2884" s="11"/>
      <c r="J2884" s="12">
        <f t="shared" si="207"/>
        <v>0</v>
      </c>
      <c r="K2884" s="31">
        <f t="shared" si="208"/>
        <v>0</v>
      </c>
      <c r="L2884" s="37">
        <f t="shared" si="205"/>
        <v>0</v>
      </c>
      <c r="M2884" s="37"/>
      <c r="N2884" s="37">
        <f t="shared" si="209"/>
        <v>0</v>
      </c>
    </row>
    <row r="2885" spans="1:14" x14ac:dyDescent="0.3">
      <c r="A2885" s="11"/>
      <c r="B2885" s="10"/>
      <c r="C2885" s="10"/>
      <c r="D2885" s="11"/>
      <c r="E2885" s="11"/>
      <c r="F2885" s="30" t="e">
        <f t="shared" si="206"/>
        <v>#DIV/0!</v>
      </c>
      <c r="G2885" s="11"/>
      <c r="H2885" s="11"/>
      <c r="I2885" s="11"/>
      <c r="J2885" s="12">
        <f t="shared" si="207"/>
        <v>0</v>
      </c>
      <c r="K2885" s="31">
        <f t="shared" si="208"/>
        <v>0</v>
      </c>
      <c r="L2885" s="37">
        <f t="shared" si="205"/>
        <v>0</v>
      </c>
      <c r="M2885" s="37"/>
      <c r="N2885" s="37">
        <f t="shared" si="209"/>
        <v>0</v>
      </c>
    </row>
    <row r="2886" spans="1:14" x14ac:dyDescent="0.3">
      <c r="A2886" s="11"/>
      <c r="B2886" s="10"/>
      <c r="C2886" s="10"/>
      <c r="D2886" s="11"/>
      <c r="E2886" s="11"/>
      <c r="F2886" s="30" t="e">
        <f t="shared" si="206"/>
        <v>#DIV/0!</v>
      </c>
      <c r="G2886" s="11"/>
      <c r="H2886" s="11"/>
      <c r="I2886" s="11"/>
      <c r="J2886" s="12">
        <f t="shared" si="207"/>
        <v>0</v>
      </c>
      <c r="K2886" s="31">
        <f t="shared" si="208"/>
        <v>0</v>
      </c>
      <c r="L2886" s="37">
        <f t="shared" si="205"/>
        <v>0</v>
      </c>
      <c r="M2886" s="37"/>
      <c r="N2886" s="37">
        <f t="shared" si="209"/>
        <v>0</v>
      </c>
    </row>
    <row r="2887" spans="1:14" x14ac:dyDescent="0.3">
      <c r="A2887" s="11"/>
      <c r="B2887" s="10"/>
      <c r="C2887" s="10"/>
      <c r="D2887" s="11"/>
      <c r="E2887" s="11"/>
      <c r="F2887" s="30" t="e">
        <f t="shared" si="206"/>
        <v>#DIV/0!</v>
      </c>
      <c r="G2887" s="11"/>
      <c r="H2887" s="11"/>
      <c r="I2887" s="11"/>
      <c r="J2887" s="12">
        <f t="shared" si="207"/>
        <v>0</v>
      </c>
      <c r="K2887" s="31">
        <f t="shared" si="208"/>
        <v>0</v>
      </c>
      <c r="L2887" s="37">
        <f t="shared" si="205"/>
        <v>0</v>
      </c>
      <c r="M2887" s="37"/>
      <c r="N2887" s="37">
        <f t="shared" si="209"/>
        <v>0</v>
      </c>
    </row>
    <row r="2888" spans="1:14" x14ac:dyDescent="0.3">
      <c r="A2888" s="11" t="s">
        <v>33</v>
      </c>
      <c r="B2888" s="11"/>
      <c r="C2888" s="13"/>
      <c r="D2888" s="111">
        <f t="shared" ref="D2888:J2888" si="210">SUM(D2826:D2887)</f>
        <v>0</v>
      </c>
      <c r="E2888" s="111">
        <f t="shared" si="210"/>
        <v>0</v>
      </c>
      <c r="F2888" s="111" t="e">
        <f t="shared" si="210"/>
        <v>#DIV/0!</v>
      </c>
      <c r="G2888" s="111">
        <f t="shared" si="210"/>
        <v>0</v>
      </c>
      <c r="H2888" s="111">
        <f t="shared" si="210"/>
        <v>0</v>
      </c>
      <c r="I2888" s="111">
        <f t="shared" si="210"/>
        <v>0</v>
      </c>
      <c r="J2888" s="12">
        <f t="shared" si="210"/>
        <v>0</v>
      </c>
      <c r="K2888" s="111"/>
      <c r="L2888" s="111">
        <f>SUM(L2826:L2887)</f>
        <v>0</v>
      </c>
      <c r="M2888" s="111">
        <f>SUM(M2826:M2887)</f>
        <v>0</v>
      </c>
      <c r="N2888" s="111">
        <f>SUM(N2826:N2887)</f>
        <v>0</v>
      </c>
    </row>
    <row r="2889" spans="1:14" x14ac:dyDescent="0.3">
      <c r="A2889" s="113"/>
      <c r="B2889" s="114"/>
      <c r="C2889" s="115"/>
      <c r="D2889" s="116"/>
      <c r="E2889" s="116"/>
      <c r="F2889" s="7" t="s">
        <v>106</v>
      </c>
      <c r="G2889" s="7" t="s">
        <v>123</v>
      </c>
      <c r="H2889" s="7" t="s">
        <v>124</v>
      </c>
      <c r="I2889" s="7" t="s">
        <v>125</v>
      </c>
      <c r="J2889" s="7" t="s">
        <v>126</v>
      </c>
      <c r="K2889" s="117"/>
      <c r="L2889" s="117"/>
      <c r="M2889" s="7" t="s">
        <v>107</v>
      </c>
      <c r="N2889" s="118"/>
    </row>
    <row r="2890" spans="1:14" ht="31.5" x14ac:dyDescent="0.5">
      <c r="A2890" s="113"/>
      <c r="B2890" s="114"/>
      <c r="C2890" s="115"/>
      <c r="D2890" s="116"/>
      <c r="E2890" s="116"/>
      <c r="F2890" s="121"/>
      <c r="G2890" s="121"/>
      <c r="H2890" s="121"/>
      <c r="I2890" s="121"/>
      <c r="J2890" s="121"/>
      <c r="K2890" s="122"/>
      <c r="L2890" s="121">
        <f>+F2890-G2890-H2890-I2890-J2890</f>
        <v>0</v>
      </c>
      <c r="M2890" s="123"/>
      <c r="N2890" s="124"/>
    </row>
    <row r="2891" spans="1:14" x14ac:dyDescent="0.3">
      <c r="A2891" s="177" t="s">
        <v>109</v>
      </c>
      <c r="B2891" s="178"/>
      <c r="C2891" s="178"/>
      <c r="D2891" s="178"/>
      <c r="E2891" s="178"/>
      <c r="F2891" s="178"/>
      <c r="G2891" s="178"/>
      <c r="H2891" s="178"/>
      <c r="I2891" s="178"/>
      <c r="J2891" s="179"/>
      <c r="K2891" s="125"/>
      <c r="L2891" s="12"/>
      <c r="M2891" s="126"/>
      <c r="N2891" s="127"/>
    </row>
    <row r="2892" spans="1:14" x14ac:dyDescent="0.3">
      <c r="A2892" s="180" t="s">
        <v>110</v>
      </c>
      <c r="B2892" s="181"/>
      <c r="C2892" s="181"/>
      <c r="D2892" s="181"/>
      <c r="E2892" s="181"/>
      <c r="F2892" s="181"/>
      <c r="G2892" s="181"/>
      <c r="H2892" s="181"/>
      <c r="I2892" s="181"/>
      <c r="J2892" s="182"/>
      <c r="K2892" s="129"/>
      <c r="L2892" s="12"/>
      <c r="M2892" s="126"/>
      <c r="N2892" s="127"/>
    </row>
    <row r="2893" spans="1:14" x14ac:dyDescent="0.3">
      <c r="A2893" s="160" t="s">
        <v>111</v>
      </c>
      <c r="B2893" s="161"/>
      <c r="C2893" s="161"/>
      <c r="D2893" s="161"/>
      <c r="E2893" s="161"/>
      <c r="F2893" s="161"/>
      <c r="G2893" s="161"/>
      <c r="H2893" s="161"/>
      <c r="I2893" s="161"/>
      <c r="J2893" s="162"/>
      <c r="K2893" s="130"/>
      <c r="L2893" s="12"/>
      <c r="M2893" s="131" t="e">
        <f>+L2893/L2888%</f>
        <v>#DIV/0!</v>
      </c>
      <c r="N2893" s="127"/>
    </row>
    <row r="2894" spans="1:14" x14ac:dyDescent="0.3">
      <c r="A2894" s="163" t="s">
        <v>112</v>
      </c>
      <c r="B2894" s="164"/>
      <c r="C2894" s="164"/>
      <c r="D2894" s="164"/>
      <c r="E2894" s="164"/>
      <c r="F2894" s="164"/>
      <c r="G2894" s="164"/>
      <c r="H2894" s="164"/>
      <c r="I2894" s="164"/>
      <c r="J2894" s="165"/>
      <c r="K2894" s="132"/>
      <c r="L2894" s="12">
        <f>+E2910</f>
        <v>0</v>
      </c>
      <c r="M2894" s="126"/>
      <c r="N2894" s="127"/>
    </row>
    <row r="2895" spans="1:14" x14ac:dyDescent="0.3">
      <c r="A2895" s="166" t="s">
        <v>113</v>
      </c>
      <c r="B2895" s="167"/>
      <c r="C2895" s="167"/>
      <c r="D2895" s="167"/>
      <c r="E2895" s="167"/>
      <c r="F2895" s="167"/>
      <c r="G2895" s="167"/>
      <c r="H2895" s="167"/>
      <c r="I2895" s="167"/>
      <c r="J2895" s="168"/>
      <c r="K2895" s="134"/>
      <c r="L2895" s="12">
        <f>+M2910</f>
        <v>0</v>
      </c>
      <c r="M2895" s="126"/>
      <c r="N2895" s="127"/>
    </row>
    <row r="2896" spans="1:14" x14ac:dyDescent="0.3">
      <c r="A2896" s="169"/>
      <c r="B2896" s="170"/>
      <c r="C2896" s="170"/>
      <c r="D2896" s="170"/>
      <c r="E2896" s="170"/>
      <c r="F2896" s="170"/>
      <c r="G2896" s="170"/>
      <c r="H2896" s="170"/>
      <c r="I2896" s="170"/>
      <c r="J2896" s="171"/>
      <c r="K2896" s="128"/>
      <c r="L2896" s="126"/>
      <c r="M2896" s="126"/>
      <c r="N2896" s="127"/>
    </row>
    <row r="2897" spans="1:14" x14ac:dyDescent="0.3">
      <c r="A2897" s="169"/>
      <c r="B2897" s="170"/>
      <c r="C2897" s="170"/>
      <c r="D2897" s="170"/>
      <c r="E2897" s="170"/>
      <c r="F2897" s="170"/>
      <c r="G2897" s="170"/>
      <c r="H2897" s="170"/>
      <c r="I2897" s="170"/>
      <c r="J2897" s="171"/>
      <c r="K2897" s="128"/>
      <c r="L2897" s="126"/>
      <c r="M2897" s="126"/>
      <c r="N2897" s="127"/>
    </row>
    <row r="2898" spans="1:14" x14ac:dyDescent="0.3">
      <c r="A2898" s="169" t="s">
        <v>114</v>
      </c>
      <c r="B2898" s="170"/>
      <c r="C2898" s="170"/>
      <c r="D2898" s="170"/>
      <c r="E2898" s="170"/>
      <c r="F2898" s="170"/>
      <c r="G2898" s="170"/>
      <c r="H2898" s="170"/>
      <c r="I2898" s="170"/>
      <c r="J2898" s="171"/>
      <c r="K2898" s="136"/>
      <c r="L2898" s="111">
        <f>+L2888-L2891-L2892-L2893-L2894+L2895-L2896-L2897</f>
        <v>0</v>
      </c>
      <c r="M2898" s="126"/>
      <c r="N2898" s="127"/>
    </row>
    <row r="2899" spans="1:14" ht="19.5" thickBot="1" x14ac:dyDescent="0.35">
      <c r="M2899" s="138">
        <f>+L2899-L2898</f>
        <v>0</v>
      </c>
    </row>
    <row r="2900" spans="1:14" ht="19.5" thickBot="1" x14ac:dyDescent="0.35">
      <c r="A2900" s="157" t="s">
        <v>115</v>
      </c>
      <c r="B2900" s="158"/>
      <c r="C2900" s="158"/>
      <c r="D2900" s="158"/>
      <c r="E2900" s="158"/>
      <c r="F2900" s="159"/>
      <c r="G2900" s="127"/>
      <c r="H2900" s="157" t="s">
        <v>116</v>
      </c>
      <c r="I2900" s="158"/>
      <c r="J2900" s="159"/>
      <c r="K2900" s="157" t="s">
        <v>117</v>
      </c>
      <c r="L2900" s="158"/>
      <c r="M2900" s="159"/>
      <c r="N2900" s="139"/>
    </row>
    <row r="2901" spans="1:14" ht="19.5" thickBot="1" x14ac:dyDescent="0.35">
      <c r="A2901" s="140" t="s">
        <v>118</v>
      </c>
      <c r="B2901" s="157" t="s">
        <v>119</v>
      </c>
      <c r="C2901" s="159"/>
      <c r="D2901" s="140" t="s">
        <v>120</v>
      </c>
      <c r="E2901" s="157" t="s">
        <v>22</v>
      </c>
      <c r="F2901" s="159"/>
      <c r="G2901" s="127"/>
      <c r="H2901" s="157" t="s">
        <v>119</v>
      </c>
      <c r="I2901" s="159"/>
      <c r="J2901" s="140" t="s">
        <v>22</v>
      </c>
      <c r="K2901" s="157" t="s">
        <v>119</v>
      </c>
      <c r="L2901" s="159"/>
      <c r="M2901" s="140" t="s">
        <v>22</v>
      </c>
      <c r="N2901" s="139"/>
    </row>
    <row r="2902" spans="1:14" ht="19.5" thickBot="1" x14ac:dyDescent="0.35">
      <c r="A2902" s="141"/>
      <c r="B2902" s="153"/>
      <c r="C2902" s="154"/>
      <c r="D2902" s="141"/>
      <c r="E2902" s="155"/>
      <c r="F2902" s="156"/>
      <c r="G2902" s="127"/>
      <c r="H2902" s="153"/>
      <c r="I2902" s="154"/>
      <c r="J2902" s="142"/>
      <c r="K2902" s="153"/>
      <c r="L2902" s="154"/>
      <c r="M2902" s="143"/>
      <c r="N2902" s="144"/>
    </row>
    <row r="2903" spans="1:14" ht="19.5" thickBot="1" x14ac:dyDescent="0.35">
      <c r="A2903" s="141"/>
      <c r="B2903" s="153"/>
      <c r="C2903" s="154"/>
      <c r="D2903" s="141"/>
      <c r="E2903" s="155"/>
      <c r="F2903" s="156"/>
      <c r="G2903" s="127"/>
      <c r="H2903" s="153"/>
      <c r="I2903" s="154"/>
      <c r="J2903" s="142"/>
      <c r="K2903" s="153"/>
      <c r="L2903" s="154"/>
      <c r="M2903" s="143"/>
      <c r="N2903" s="144"/>
    </row>
    <row r="2904" spans="1:14" ht="19.5" thickBot="1" x14ac:dyDescent="0.35">
      <c r="A2904" s="141"/>
      <c r="B2904" s="153"/>
      <c r="C2904" s="154"/>
      <c r="D2904" s="141"/>
      <c r="E2904" s="155"/>
      <c r="F2904" s="156"/>
      <c r="G2904" s="127"/>
      <c r="H2904" s="153"/>
      <c r="I2904" s="154"/>
      <c r="J2904" s="142"/>
      <c r="K2904" s="153"/>
      <c r="L2904" s="154"/>
      <c r="M2904" s="143"/>
      <c r="N2904" s="144"/>
    </row>
    <row r="2905" spans="1:14" ht="19.5" thickBot="1" x14ac:dyDescent="0.35">
      <c r="A2905" s="141"/>
      <c r="B2905" s="153"/>
      <c r="C2905" s="154"/>
      <c r="D2905" s="141"/>
      <c r="E2905" s="155"/>
      <c r="F2905" s="156"/>
      <c r="G2905" s="127"/>
      <c r="H2905" s="153"/>
      <c r="I2905" s="154"/>
      <c r="J2905" s="142"/>
      <c r="K2905" s="153"/>
      <c r="L2905" s="154"/>
      <c r="M2905" s="143"/>
      <c r="N2905" s="144"/>
    </row>
    <row r="2906" spans="1:14" ht="19.5" thickBot="1" x14ac:dyDescent="0.35">
      <c r="A2906" s="141"/>
      <c r="B2906" s="153"/>
      <c r="C2906" s="154"/>
      <c r="D2906" s="141"/>
      <c r="E2906" s="155"/>
      <c r="F2906" s="156"/>
      <c r="G2906" s="127"/>
      <c r="H2906" s="153"/>
      <c r="I2906" s="154"/>
      <c r="J2906" s="142"/>
      <c r="K2906" s="153"/>
      <c r="L2906" s="154"/>
      <c r="M2906" s="143"/>
      <c r="N2906" s="144"/>
    </row>
    <row r="2907" spans="1:14" ht="19.5" thickBot="1" x14ac:dyDescent="0.35">
      <c r="A2907" s="141"/>
      <c r="B2907" s="153"/>
      <c r="C2907" s="154"/>
      <c r="D2907" s="141"/>
      <c r="E2907" s="155"/>
      <c r="F2907" s="156"/>
      <c r="G2907" s="127"/>
      <c r="H2907" s="153"/>
      <c r="I2907" s="154"/>
      <c r="J2907" s="142"/>
      <c r="K2907" s="153"/>
      <c r="L2907" s="154"/>
      <c r="M2907" s="143"/>
      <c r="N2907" s="144"/>
    </row>
    <row r="2908" spans="1:14" ht="19.5" thickBot="1" x14ac:dyDescent="0.35">
      <c r="A2908" s="141"/>
      <c r="B2908" s="153"/>
      <c r="C2908" s="154"/>
      <c r="D2908" s="141"/>
      <c r="E2908" s="155"/>
      <c r="F2908" s="156"/>
      <c r="G2908" s="127"/>
      <c r="H2908" s="153"/>
      <c r="I2908" s="154"/>
      <c r="J2908" s="142"/>
      <c r="K2908" s="153"/>
      <c r="L2908" s="154"/>
      <c r="M2908" s="143"/>
      <c r="N2908" s="144"/>
    </row>
    <row r="2909" spans="1:14" ht="19.5" thickBot="1" x14ac:dyDescent="0.35">
      <c r="A2909" s="141"/>
      <c r="B2909" s="153"/>
      <c r="C2909" s="154"/>
      <c r="D2909" s="141"/>
      <c r="E2909" s="155"/>
      <c r="F2909" s="156"/>
      <c r="G2909" s="127"/>
      <c r="H2909" s="153"/>
      <c r="I2909" s="154"/>
      <c r="J2909" s="142"/>
      <c r="K2909" s="153"/>
      <c r="L2909" s="154"/>
      <c r="M2909" s="143"/>
      <c r="N2909" s="144"/>
    </row>
    <row r="2910" spans="1:14" ht="19.5" thickBot="1" x14ac:dyDescent="0.35">
      <c r="A2910" s="141" t="s">
        <v>121</v>
      </c>
      <c r="B2910" s="153"/>
      <c r="C2910" s="154"/>
      <c r="D2910" s="141"/>
      <c r="E2910" s="155">
        <f>SUM(E2902:F2909)</f>
        <v>0</v>
      </c>
      <c r="F2910" s="156"/>
      <c r="G2910" s="127"/>
      <c r="H2910" s="153" t="s">
        <v>121</v>
      </c>
      <c r="I2910" s="154"/>
      <c r="J2910" s="140">
        <f>SUM(J2902:J2909)</f>
        <v>0</v>
      </c>
      <c r="K2910" s="153" t="s">
        <v>121</v>
      </c>
      <c r="L2910" s="154"/>
      <c r="M2910" s="145">
        <f>SUM(M2902:M2909)</f>
        <v>0</v>
      </c>
      <c r="N2910" s="139"/>
    </row>
    <row r="2913" spans="1:14" x14ac:dyDescent="0.3">
      <c r="A2913" s="172" t="s">
        <v>0</v>
      </c>
      <c r="B2913" s="172"/>
      <c r="C2913" s="172"/>
      <c r="D2913" s="172"/>
      <c r="E2913" s="172"/>
      <c r="F2913" s="172"/>
      <c r="G2913" s="172"/>
      <c r="H2913" s="172"/>
      <c r="I2913" s="172"/>
      <c r="J2913" s="172"/>
      <c r="K2913" s="172"/>
      <c r="L2913" s="172"/>
      <c r="M2913" s="1"/>
      <c r="N2913" s="2"/>
    </row>
    <row r="2914" spans="1:14" x14ac:dyDescent="0.3">
      <c r="A2914" s="1" t="s">
        <v>1</v>
      </c>
      <c r="B2914" s="2"/>
      <c r="J2914" s="1" t="s">
        <v>3</v>
      </c>
      <c r="K2914" s="173">
        <f>+K2823</f>
        <v>0</v>
      </c>
      <c r="L2914" s="173"/>
      <c r="M2914" s="173"/>
      <c r="N2914" s="6"/>
    </row>
    <row r="2915" spans="1:14" x14ac:dyDescent="0.3">
      <c r="A2915" s="174"/>
      <c r="B2915" s="175"/>
      <c r="C2915" s="176"/>
      <c r="D2915" s="169" t="s">
        <v>6</v>
      </c>
      <c r="E2915" s="170"/>
      <c r="F2915" s="171"/>
      <c r="G2915" s="7" t="s">
        <v>7</v>
      </c>
      <c r="H2915" s="7" t="s">
        <v>7</v>
      </c>
      <c r="I2915" s="7" t="s">
        <v>8</v>
      </c>
      <c r="J2915" s="8" t="s">
        <v>9</v>
      </c>
      <c r="K2915" s="7" t="s">
        <v>10</v>
      </c>
      <c r="L2915" s="9"/>
      <c r="M2915" s="7" t="s">
        <v>11</v>
      </c>
      <c r="N2915" s="7" t="s">
        <v>12</v>
      </c>
    </row>
    <row r="2916" spans="1:14" x14ac:dyDescent="0.3">
      <c r="A2916" s="12" t="s">
        <v>16</v>
      </c>
      <c r="B2916" s="7" t="s">
        <v>17</v>
      </c>
      <c r="C2916" s="13" t="s">
        <v>18</v>
      </c>
      <c r="D2916" s="7">
        <v>1</v>
      </c>
      <c r="E2916" s="7">
        <v>2</v>
      </c>
      <c r="F2916" s="14" t="s">
        <v>19</v>
      </c>
      <c r="G2916" s="7" t="s">
        <v>20</v>
      </c>
      <c r="H2916" s="7" t="s">
        <v>20</v>
      </c>
      <c r="I2916" s="7"/>
      <c r="J2916" s="7" t="s">
        <v>20</v>
      </c>
      <c r="K2916" s="7" t="s">
        <v>21</v>
      </c>
      <c r="L2916" s="7" t="s">
        <v>22</v>
      </c>
      <c r="M2916" s="7" t="s">
        <v>23</v>
      </c>
      <c r="N2916" s="7" t="s">
        <v>22</v>
      </c>
    </row>
    <row r="2917" spans="1:14" x14ac:dyDescent="0.3">
      <c r="A2917" s="16" t="s">
        <v>35</v>
      </c>
      <c r="B2917" s="17" t="s">
        <v>36</v>
      </c>
      <c r="C2917" s="17">
        <v>72</v>
      </c>
      <c r="D2917" s="29"/>
      <c r="E2917" s="29"/>
      <c r="F2917" s="30">
        <f>+(E2917+D2917)/C2917</f>
        <v>0</v>
      </c>
      <c r="G2917" s="32"/>
      <c r="H2917" s="32"/>
      <c r="I2917" s="32"/>
      <c r="J2917" s="34">
        <f>+D2917+E2917-G2917-H2917-I2917</f>
        <v>0</v>
      </c>
      <c r="K2917" s="31">
        <f>+K2826</f>
        <v>381.13</v>
      </c>
      <c r="L2917" s="24">
        <f t="shared" ref="L2917:L2978" si="211">+J2917*K2917</f>
        <v>0</v>
      </c>
      <c r="M2917" s="24"/>
      <c r="N2917" s="24">
        <f>+K2917*I2917</f>
        <v>0</v>
      </c>
    </row>
    <row r="2918" spans="1:14" x14ac:dyDescent="0.3">
      <c r="A2918" s="16" t="s">
        <v>37</v>
      </c>
      <c r="B2918" s="17" t="s">
        <v>38</v>
      </c>
      <c r="C2918" s="17">
        <v>36</v>
      </c>
      <c r="D2918" s="29"/>
      <c r="E2918" s="29"/>
      <c r="F2918" s="30">
        <f t="shared" ref="F2918:F2978" si="212">+(E2918+D2918)/C2918</f>
        <v>0</v>
      </c>
      <c r="G2918" s="32"/>
      <c r="H2918" s="32"/>
      <c r="I2918" s="32"/>
      <c r="J2918" s="34">
        <f t="shared" ref="J2918:J2978" si="213">+D2918+E2918-G2918-H2918-I2918</f>
        <v>0</v>
      </c>
      <c r="K2918" s="31">
        <f t="shared" ref="K2918:K2978" si="214">+K2827</f>
        <v>741.2</v>
      </c>
      <c r="L2918" s="24">
        <f t="shared" si="211"/>
        <v>0</v>
      </c>
      <c r="M2918" s="24"/>
      <c r="N2918" s="24">
        <f t="shared" ref="N2918:N2978" si="215">+K2918*I2918</f>
        <v>0</v>
      </c>
    </row>
    <row r="2919" spans="1:14" x14ac:dyDescent="0.3">
      <c r="A2919" s="16" t="s">
        <v>39</v>
      </c>
      <c r="B2919" s="17" t="s">
        <v>40</v>
      </c>
      <c r="C2919" s="17">
        <v>18</v>
      </c>
      <c r="D2919" s="29"/>
      <c r="E2919" s="29"/>
      <c r="F2919" s="30">
        <f t="shared" si="212"/>
        <v>0</v>
      </c>
      <c r="G2919" s="32"/>
      <c r="H2919" s="32"/>
      <c r="I2919" s="32"/>
      <c r="J2919" s="12">
        <f t="shared" si="213"/>
        <v>0</v>
      </c>
      <c r="K2919" s="31">
        <f t="shared" si="214"/>
        <v>1263.5999999999999</v>
      </c>
      <c r="L2919" s="37">
        <f t="shared" si="211"/>
        <v>0</v>
      </c>
      <c r="M2919" s="37"/>
      <c r="N2919" s="37">
        <f t="shared" si="215"/>
        <v>0</v>
      </c>
    </row>
    <row r="2920" spans="1:14" x14ac:dyDescent="0.3">
      <c r="A2920" s="16" t="s">
        <v>41</v>
      </c>
      <c r="B2920" s="17" t="s">
        <v>42</v>
      </c>
      <c r="C2920" s="17">
        <v>10</v>
      </c>
      <c r="D2920" s="29"/>
      <c r="E2920" s="29"/>
      <c r="F2920" s="30">
        <f t="shared" si="212"/>
        <v>0</v>
      </c>
      <c r="G2920" s="32"/>
      <c r="H2920" s="32"/>
      <c r="I2920" s="32"/>
      <c r="J2920" s="34">
        <f t="shared" si="213"/>
        <v>0</v>
      </c>
      <c r="K2920" s="31">
        <f t="shared" si="214"/>
        <v>2059.1999999999998</v>
      </c>
      <c r="L2920" s="24">
        <f t="shared" si="211"/>
        <v>0</v>
      </c>
      <c r="M2920" s="24"/>
      <c r="N2920" s="24">
        <f t="shared" si="215"/>
        <v>0</v>
      </c>
    </row>
    <row r="2921" spans="1:14" x14ac:dyDescent="0.3">
      <c r="A2921" s="16" t="s">
        <v>43</v>
      </c>
      <c r="B2921" s="17" t="s">
        <v>36</v>
      </c>
      <c r="C2921" s="17">
        <v>72</v>
      </c>
      <c r="D2921" s="29"/>
      <c r="E2921" s="29"/>
      <c r="F2921" s="30">
        <f t="shared" si="212"/>
        <v>0</v>
      </c>
      <c r="G2921" s="32"/>
      <c r="H2921" s="32"/>
      <c r="I2921" s="32"/>
      <c r="J2921" s="34">
        <f t="shared" si="213"/>
        <v>0</v>
      </c>
      <c r="K2921" s="31">
        <f t="shared" si="214"/>
        <v>409.5</v>
      </c>
      <c r="L2921" s="24">
        <f t="shared" si="211"/>
        <v>0</v>
      </c>
      <c r="M2921" s="24"/>
      <c r="N2921" s="24">
        <f t="shared" si="215"/>
        <v>0</v>
      </c>
    </row>
    <row r="2922" spans="1:14" x14ac:dyDescent="0.3">
      <c r="A2922" s="16" t="s">
        <v>44</v>
      </c>
      <c r="B2922" s="17" t="s">
        <v>38</v>
      </c>
      <c r="C2922" s="17">
        <v>36</v>
      </c>
      <c r="D2922" s="29"/>
      <c r="E2922" s="29"/>
      <c r="F2922" s="30">
        <f t="shared" si="212"/>
        <v>0</v>
      </c>
      <c r="G2922" s="32"/>
      <c r="H2922" s="32"/>
      <c r="I2922" s="32"/>
      <c r="J2922" s="34">
        <f t="shared" si="213"/>
        <v>0</v>
      </c>
      <c r="K2922" s="31">
        <f t="shared" si="214"/>
        <v>803.79</v>
      </c>
      <c r="L2922" s="24">
        <f t="shared" si="211"/>
        <v>0</v>
      </c>
      <c r="M2922" s="24"/>
      <c r="N2922" s="24">
        <f t="shared" si="215"/>
        <v>0</v>
      </c>
    </row>
    <row r="2923" spans="1:14" x14ac:dyDescent="0.3">
      <c r="A2923" s="16" t="s">
        <v>45</v>
      </c>
      <c r="B2923" s="17" t="s">
        <v>36</v>
      </c>
      <c r="C2923" s="17">
        <v>72</v>
      </c>
      <c r="D2923" s="29"/>
      <c r="E2923" s="29"/>
      <c r="F2923" s="30">
        <f t="shared" si="212"/>
        <v>0</v>
      </c>
      <c r="G2923" s="32"/>
      <c r="H2923" s="32"/>
      <c r="I2923" s="32"/>
      <c r="J2923" s="34">
        <f t="shared" si="213"/>
        <v>0</v>
      </c>
      <c r="K2923" s="31">
        <f t="shared" si="214"/>
        <v>409.5</v>
      </c>
      <c r="L2923" s="24">
        <f t="shared" si="211"/>
        <v>0</v>
      </c>
      <c r="M2923" s="24"/>
      <c r="N2923" s="24">
        <f t="shared" si="215"/>
        <v>0</v>
      </c>
    </row>
    <row r="2924" spans="1:14" x14ac:dyDescent="0.3">
      <c r="A2924" s="16" t="s">
        <v>46</v>
      </c>
      <c r="B2924" s="17" t="s">
        <v>38</v>
      </c>
      <c r="C2924" s="17">
        <v>36</v>
      </c>
      <c r="D2924" s="29"/>
      <c r="E2924" s="29"/>
      <c r="F2924" s="30">
        <f t="shared" si="212"/>
        <v>0</v>
      </c>
      <c r="G2924" s="32"/>
      <c r="H2924" s="32"/>
      <c r="I2924" s="32"/>
      <c r="J2924" s="34">
        <f t="shared" si="213"/>
        <v>0</v>
      </c>
      <c r="K2924" s="31">
        <f t="shared" si="214"/>
        <v>803.79</v>
      </c>
      <c r="L2924" s="24">
        <f t="shared" si="211"/>
        <v>0</v>
      </c>
      <c r="M2924" s="24"/>
      <c r="N2924" s="24">
        <f t="shared" si="215"/>
        <v>0</v>
      </c>
    </row>
    <row r="2925" spans="1:14" x14ac:dyDescent="0.3">
      <c r="A2925" s="16" t="s">
        <v>47</v>
      </c>
      <c r="B2925" s="17" t="s">
        <v>48</v>
      </c>
      <c r="C2925" s="17">
        <v>8</v>
      </c>
      <c r="D2925" s="29"/>
      <c r="E2925" s="29"/>
      <c r="F2925" s="30">
        <f t="shared" si="212"/>
        <v>0</v>
      </c>
      <c r="G2925" s="32"/>
      <c r="H2925" s="32"/>
      <c r="I2925" s="32"/>
      <c r="J2925" s="34">
        <f t="shared" si="213"/>
        <v>0</v>
      </c>
      <c r="K2925" s="31">
        <f t="shared" si="214"/>
        <v>2767.05</v>
      </c>
      <c r="L2925" s="24">
        <f t="shared" si="211"/>
        <v>0</v>
      </c>
      <c r="M2925" s="24"/>
      <c r="N2925" s="24">
        <f t="shared" si="215"/>
        <v>0</v>
      </c>
    </row>
    <row r="2926" spans="1:14" x14ac:dyDescent="0.3">
      <c r="A2926" s="35" t="s">
        <v>49</v>
      </c>
      <c r="B2926" s="17" t="s">
        <v>50</v>
      </c>
      <c r="C2926" s="38">
        <v>72</v>
      </c>
      <c r="D2926" s="29"/>
      <c r="E2926" s="29"/>
      <c r="F2926" s="30">
        <f t="shared" si="212"/>
        <v>0</v>
      </c>
      <c r="G2926" s="32"/>
      <c r="H2926" s="32"/>
      <c r="I2926" s="32"/>
      <c r="J2926" s="12">
        <f t="shared" si="213"/>
        <v>0</v>
      </c>
      <c r="K2926" s="31">
        <f t="shared" si="214"/>
        <v>444.6</v>
      </c>
      <c r="L2926" s="37">
        <f t="shared" si="211"/>
        <v>0</v>
      </c>
      <c r="M2926" s="37"/>
      <c r="N2926" s="37">
        <f t="shared" si="215"/>
        <v>0</v>
      </c>
    </row>
    <row r="2927" spans="1:14" x14ac:dyDescent="0.3">
      <c r="A2927" s="16" t="s">
        <v>51</v>
      </c>
      <c r="B2927" s="17" t="s">
        <v>52</v>
      </c>
      <c r="C2927" s="17">
        <v>36</v>
      </c>
      <c r="D2927" s="29"/>
      <c r="E2927" s="29"/>
      <c r="F2927" s="30">
        <f t="shared" si="212"/>
        <v>0</v>
      </c>
      <c r="G2927" s="32"/>
      <c r="H2927" s="32"/>
      <c r="I2927" s="32"/>
      <c r="J2927" s="34">
        <f t="shared" si="213"/>
        <v>0</v>
      </c>
      <c r="K2927" s="31">
        <f t="shared" si="214"/>
        <v>868.73</v>
      </c>
      <c r="L2927" s="24">
        <f t="shared" si="211"/>
        <v>0</v>
      </c>
      <c r="M2927" s="24"/>
      <c r="N2927" s="24">
        <f t="shared" si="215"/>
        <v>0</v>
      </c>
    </row>
    <row r="2928" spans="1:14" x14ac:dyDescent="0.3">
      <c r="A2928" s="16" t="s">
        <v>53</v>
      </c>
      <c r="B2928" s="17" t="s">
        <v>48</v>
      </c>
      <c r="C2928" s="17">
        <v>8</v>
      </c>
      <c r="D2928" s="29"/>
      <c r="E2928" s="29"/>
      <c r="F2928" s="30">
        <f t="shared" si="212"/>
        <v>0</v>
      </c>
      <c r="G2928" s="32"/>
      <c r="H2928" s="32"/>
      <c r="I2928" s="32"/>
      <c r="J2928" s="34">
        <f t="shared" si="213"/>
        <v>0</v>
      </c>
      <c r="K2928" s="31">
        <f t="shared" si="214"/>
        <v>2416.0500000000002</v>
      </c>
      <c r="L2928" s="24">
        <f t="shared" si="211"/>
        <v>0</v>
      </c>
      <c r="M2928" s="24"/>
      <c r="N2928" s="24">
        <f t="shared" si="215"/>
        <v>0</v>
      </c>
    </row>
    <row r="2929" spans="1:14" x14ac:dyDescent="0.3">
      <c r="A2929" s="16" t="s">
        <v>54</v>
      </c>
      <c r="B2929" s="17" t="s">
        <v>50</v>
      </c>
      <c r="C2929" s="17">
        <v>72</v>
      </c>
      <c r="D2929" s="29"/>
      <c r="E2929" s="29"/>
      <c r="F2929" s="30">
        <f t="shared" si="212"/>
        <v>0</v>
      </c>
      <c r="G2929" s="32"/>
      <c r="H2929" s="32"/>
      <c r="I2929" s="32"/>
      <c r="J2929" s="34">
        <f t="shared" si="213"/>
        <v>0</v>
      </c>
      <c r="K2929" s="31">
        <f t="shared" si="214"/>
        <v>377.33</v>
      </c>
      <c r="L2929" s="24">
        <f t="shared" si="211"/>
        <v>0</v>
      </c>
      <c r="M2929" s="24"/>
      <c r="N2929" s="24">
        <f t="shared" si="215"/>
        <v>0</v>
      </c>
    </row>
    <row r="2930" spans="1:14" x14ac:dyDescent="0.3">
      <c r="A2930" s="16" t="s">
        <v>55</v>
      </c>
      <c r="B2930" s="17" t="s">
        <v>56</v>
      </c>
      <c r="C2930" s="17">
        <v>15</v>
      </c>
      <c r="D2930" s="44"/>
      <c r="E2930" s="44"/>
      <c r="F2930" s="30">
        <f t="shared" si="212"/>
        <v>0</v>
      </c>
      <c r="G2930" s="11"/>
      <c r="H2930" s="11"/>
      <c r="I2930" s="11"/>
      <c r="J2930" s="12">
        <f t="shared" si="213"/>
        <v>0</v>
      </c>
      <c r="K2930" s="45">
        <f t="shared" si="214"/>
        <v>1158.3</v>
      </c>
      <c r="L2930" s="37">
        <f t="shared" si="211"/>
        <v>0</v>
      </c>
      <c r="M2930" s="37"/>
      <c r="N2930" s="37">
        <f t="shared" si="215"/>
        <v>0</v>
      </c>
    </row>
    <row r="2931" spans="1:14" x14ac:dyDescent="0.3">
      <c r="A2931" s="16" t="s">
        <v>57</v>
      </c>
      <c r="B2931" s="17" t="s">
        <v>50</v>
      </c>
      <c r="C2931" s="17">
        <v>72</v>
      </c>
      <c r="D2931" s="29"/>
      <c r="E2931" s="29"/>
      <c r="F2931" s="30">
        <f t="shared" si="212"/>
        <v>0</v>
      </c>
      <c r="G2931" s="32"/>
      <c r="H2931" s="32"/>
      <c r="I2931" s="32"/>
      <c r="J2931" s="34">
        <f t="shared" si="213"/>
        <v>0</v>
      </c>
      <c r="K2931" s="31">
        <f t="shared" si="214"/>
        <v>424.13</v>
      </c>
      <c r="L2931" s="24">
        <f t="shared" si="211"/>
        <v>0</v>
      </c>
      <c r="M2931" s="24"/>
      <c r="N2931" s="24">
        <f t="shared" si="215"/>
        <v>0</v>
      </c>
    </row>
    <row r="2932" spans="1:14" x14ac:dyDescent="0.3">
      <c r="A2932" s="16" t="s">
        <v>58</v>
      </c>
      <c r="B2932" s="17" t="s">
        <v>59</v>
      </c>
      <c r="C2932" s="17">
        <v>15</v>
      </c>
      <c r="D2932" s="29"/>
      <c r="E2932" s="29"/>
      <c r="F2932" s="30">
        <f t="shared" si="212"/>
        <v>0</v>
      </c>
      <c r="G2932" s="32"/>
      <c r="H2932" s="32"/>
      <c r="I2932" s="32"/>
      <c r="J2932" s="34">
        <f t="shared" si="213"/>
        <v>0</v>
      </c>
      <c r="K2932" s="31">
        <f t="shared" si="214"/>
        <v>1199.25</v>
      </c>
      <c r="L2932" s="24">
        <f t="shared" si="211"/>
        <v>0</v>
      </c>
      <c r="M2932" s="24"/>
      <c r="N2932" s="24">
        <f t="shared" si="215"/>
        <v>0</v>
      </c>
    </row>
    <row r="2933" spans="1:14" x14ac:dyDescent="0.3">
      <c r="A2933" s="16" t="s">
        <v>60</v>
      </c>
      <c r="B2933" s="17" t="s">
        <v>50</v>
      </c>
      <c r="C2933" s="17">
        <v>72</v>
      </c>
      <c r="D2933" s="29"/>
      <c r="E2933" s="29"/>
      <c r="F2933" s="30">
        <f t="shared" si="212"/>
        <v>0</v>
      </c>
      <c r="G2933" s="32"/>
      <c r="H2933" s="32"/>
      <c r="I2933" s="32"/>
      <c r="J2933" s="34">
        <f t="shared" si="213"/>
        <v>0</v>
      </c>
      <c r="K2933" s="31">
        <f t="shared" si="214"/>
        <v>381.13</v>
      </c>
      <c r="L2933" s="24">
        <f t="shared" si="211"/>
        <v>0</v>
      </c>
      <c r="M2933" s="24"/>
      <c r="N2933" s="24">
        <f t="shared" si="215"/>
        <v>0</v>
      </c>
    </row>
    <row r="2934" spans="1:14" x14ac:dyDescent="0.3">
      <c r="A2934" s="16" t="s">
        <v>61</v>
      </c>
      <c r="B2934" s="17" t="s">
        <v>50</v>
      </c>
      <c r="C2934" s="38">
        <v>72</v>
      </c>
      <c r="D2934" s="44"/>
      <c r="E2934" s="44"/>
      <c r="F2934" s="30">
        <f t="shared" si="212"/>
        <v>0</v>
      </c>
      <c r="G2934" s="11"/>
      <c r="H2934" s="11"/>
      <c r="I2934" s="11"/>
      <c r="J2934" s="12">
        <f t="shared" si="213"/>
        <v>0</v>
      </c>
      <c r="K2934" s="31">
        <f t="shared" si="214"/>
        <v>424.13</v>
      </c>
      <c r="L2934" s="37">
        <f t="shared" si="211"/>
        <v>0</v>
      </c>
      <c r="M2934" s="37"/>
      <c r="N2934" s="37">
        <f t="shared" si="215"/>
        <v>0</v>
      </c>
    </row>
    <row r="2935" spans="1:14" x14ac:dyDescent="0.3">
      <c r="A2935" s="35" t="s">
        <v>62</v>
      </c>
      <c r="B2935" s="17" t="s">
        <v>50</v>
      </c>
      <c r="C2935" s="38">
        <v>72</v>
      </c>
      <c r="D2935" s="44"/>
      <c r="E2935" s="44"/>
      <c r="F2935" s="30">
        <f t="shared" si="212"/>
        <v>0</v>
      </c>
      <c r="G2935" s="11"/>
      <c r="H2935" s="11"/>
      <c r="I2935" s="11"/>
      <c r="J2935" s="12">
        <f t="shared" si="213"/>
        <v>0</v>
      </c>
      <c r="K2935" s="31">
        <f t="shared" si="214"/>
        <v>330.23</v>
      </c>
      <c r="L2935" s="37">
        <f t="shared" si="211"/>
        <v>0</v>
      </c>
      <c r="M2935" s="37"/>
      <c r="N2935" s="37">
        <f t="shared" si="215"/>
        <v>0</v>
      </c>
    </row>
    <row r="2936" spans="1:14" x14ac:dyDescent="0.3">
      <c r="A2936" s="35" t="s">
        <v>63</v>
      </c>
      <c r="B2936" s="17" t="s">
        <v>50</v>
      </c>
      <c r="C2936" s="38">
        <v>72</v>
      </c>
      <c r="D2936" s="44"/>
      <c r="E2936" s="44"/>
      <c r="F2936" s="30">
        <f t="shared" si="212"/>
        <v>0</v>
      </c>
      <c r="G2936" s="11"/>
      <c r="H2936" s="11"/>
      <c r="I2936" s="11"/>
      <c r="J2936" s="12">
        <f t="shared" si="213"/>
        <v>0</v>
      </c>
      <c r="K2936" s="31">
        <f t="shared" si="214"/>
        <v>424.13</v>
      </c>
      <c r="L2936" s="37">
        <f t="shared" si="211"/>
        <v>0</v>
      </c>
      <c r="M2936" s="37"/>
      <c r="N2936" s="37">
        <f t="shared" si="215"/>
        <v>0</v>
      </c>
    </row>
    <row r="2937" spans="1:14" x14ac:dyDescent="0.3">
      <c r="A2937" s="35" t="s">
        <v>64</v>
      </c>
      <c r="B2937" s="17" t="s">
        <v>65</v>
      </c>
      <c r="C2937" s="38">
        <v>72</v>
      </c>
      <c r="D2937" s="44"/>
      <c r="E2937" s="44"/>
      <c r="F2937" s="30">
        <f t="shared" si="212"/>
        <v>0</v>
      </c>
      <c r="G2937" s="11"/>
      <c r="H2937" s="11"/>
      <c r="I2937" s="11"/>
      <c r="J2937" s="12">
        <f t="shared" si="213"/>
        <v>0</v>
      </c>
      <c r="K2937" s="31">
        <f t="shared" si="214"/>
        <v>389.61</v>
      </c>
      <c r="L2937" s="37">
        <f t="shared" si="211"/>
        <v>0</v>
      </c>
      <c r="M2937" s="37"/>
      <c r="N2937" s="37">
        <f t="shared" si="215"/>
        <v>0</v>
      </c>
    </row>
    <row r="2938" spans="1:14" x14ac:dyDescent="0.3">
      <c r="A2938" s="35" t="s">
        <v>66</v>
      </c>
      <c r="B2938" s="17" t="s">
        <v>65</v>
      </c>
      <c r="C2938" s="38">
        <v>72</v>
      </c>
      <c r="D2938" s="44"/>
      <c r="E2938" s="44"/>
      <c r="F2938" s="30">
        <f t="shared" si="212"/>
        <v>0</v>
      </c>
      <c r="G2938" s="11"/>
      <c r="H2938" s="11"/>
      <c r="I2938" s="11"/>
      <c r="J2938" s="12">
        <f t="shared" si="213"/>
        <v>0</v>
      </c>
      <c r="K2938" s="31">
        <f t="shared" si="214"/>
        <v>389.61</v>
      </c>
      <c r="L2938" s="37">
        <f t="shared" si="211"/>
        <v>0</v>
      </c>
      <c r="M2938" s="37"/>
      <c r="N2938" s="37">
        <f t="shared" si="215"/>
        <v>0</v>
      </c>
    </row>
    <row r="2939" spans="1:14" x14ac:dyDescent="0.3">
      <c r="A2939" s="47" t="s">
        <v>67</v>
      </c>
      <c r="B2939" s="48" t="s">
        <v>59</v>
      </c>
      <c r="C2939" s="49">
        <v>25</v>
      </c>
      <c r="D2939" s="44"/>
      <c r="E2939" s="44"/>
      <c r="F2939" s="30">
        <f t="shared" si="212"/>
        <v>0</v>
      </c>
      <c r="G2939" s="11"/>
      <c r="H2939" s="11"/>
      <c r="I2939" s="11"/>
      <c r="J2939" s="12">
        <f t="shared" si="213"/>
        <v>0</v>
      </c>
      <c r="K2939" s="31">
        <f t="shared" si="214"/>
        <v>169.65</v>
      </c>
      <c r="L2939" s="37">
        <f t="shared" si="211"/>
        <v>0</v>
      </c>
      <c r="M2939" s="37"/>
      <c r="N2939" s="37">
        <f t="shared" si="215"/>
        <v>0</v>
      </c>
    </row>
    <row r="2940" spans="1:14" x14ac:dyDescent="0.3">
      <c r="A2940" s="47" t="s">
        <v>68</v>
      </c>
      <c r="B2940" s="48" t="s">
        <v>42</v>
      </c>
      <c r="C2940" s="49">
        <v>50</v>
      </c>
      <c r="D2940" s="44"/>
      <c r="E2940" s="44"/>
      <c r="F2940" s="30">
        <f t="shared" si="212"/>
        <v>0</v>
      </c>
      <c r="G2940" s="11"/>
      <c r="H2940" s="11"/>
      <c r="I2940" s="11"/>
      <c r="J2940" s="12">
        <f t="shared" si="213"/>
        <v>0</v>
      </c>
      <c r="K2940" s="31">
        <f t="shared" si="214"/>
        <v>88.92</v>
      </c>
      <c r="L2940" s="37">
        <f t="shared" si="211"/>
        <v>0</v>
      </c>
      <c r="M2940" s="37"/>
      <c r="N2940" s="37">
        <f t="shared" si="215"/>
        <v>0</v>
      </c>
    </row>
    <row r="2941" spans="1:14" x14ac:dyDescent="0.3">
      <c r="A2941" s="47" t="s">
        <v>69</v>
      </c>
      <c r="B2941" s="48" t="s">
        <v>52</v>
      </c>
      <c r="C2941" s="49">
        <v>12</v>
      </c>
      <c r="D2941" s="44"/>
      <c r="E2941" s="44"/>
      <c r="F2941" s="30">
        <f t="shared" si="212"/>
        <v>0</v>
      </c>
      <c r="G2941" s="11"/>
      <c r="H2941" s="11"/>
      <c r="I2941" s="11"/>
      <c r="J2941" s="12">
        <f t="shared" si="213"/>
        <v>0</v>
      </c>
      <c r="K2941" s="31">
        <f t="shared" si="214"/>
        <v>123.94</v>
      </c>
      <c r="L2941" s="37">
        <f t="shared" si="211"/>
        <v>0</v>
      </c>
      <c r="M2941" s="37"/>
      <c r="N2941" s="37">
        <f t="shared" si="215"/>
        <v>0</v>
      </c>
    </row>
    <row r="2942" spans="1:14" ht="19.5" thickBot="1" x14ac:dyDescent="0.35">
      <c r="A2942" s="47" t="s">
        <v>70</v>
      </c>
      <c r="B2942" s="48" t="s">
        <v>50</v>
      </c>
      <c r="C2942" s="49">
        <v>60</v>
      </c>
      <c r="D2942" s="44"/>
      <c r="E2942" s="44"/>
      <c r="F2942" s="30">
        <f t="shared" si="212"/>
        <v>0</v>
      </c>
      <c r="G2942" s="11"/>
      <c r="H2942" s="11"/>
      <c r="I2942" s="11"/>
      <c r="J2942" s="12">
        <f t="shared" si="213"/>
        <v>0</v>
      </c>
      <c r="K2942" s="31">
        <f t="shared" si="214"/>
        <v>67.180000000000007</v>
      </c>
      <c r="L2942" s="37">
        <f t="shared" si="211"/>
        <v>0</v>
      </c>
      <c r="M2942" s="37"/>
      <c r="N2942" s="37">
        <f t="shared" si="215"/>
        <v>0</v>
      </c>
    </row>
    <row r="2943" spans="1:14" ht="19.5" thickBot="1" x14ac:dyDescent="0.35">
      <c r="A2943" s="56" t="s">
        <v>71</v>
      </c>
      <c r="B2943" s="57" t="s">
        <v>50</v>
      </c>
      <c r="C2943" s="58">
        <v>60</v>
      </c>
      <c r="D2943" s="44"/>
      <c r="E2943" s="44"/>
      <c r="F2943" s="30">
        <f t="shared" si="212"/>
        <v>0</v>
      </c>
      <c r="G2943" s="11"/>
      <c r="H2943" s="11"/>
      <c r="I2943" s="11"/>
      <c r="J2943" s="12">
        <f t="shared" si="213"/>
        <v>0</v>
      </c>
      <c r="K2943" s="31">
        <f t="shared" si="214"/>
        <v>67.180000000000007</v>
      </c>
      <c r="L2943" s="37">
        <f t="shared" si="211"/>
        <v>0</v>
      </c>
      <c r="M2943" s="37"/>
      <c r="N2943" s="37">
        <f t="shared" si="215"/>
        <v>0</v>
      </c>
    </row>
    <row r="2944" spans="1:14" ht="19.5" thickBot="1" x14ac:dyDescent="0.35">
      <c r="A2944" s="56" t="s">
        <v>72</v>
      </c>
      <c r="B2944" s="57" t="s">
        <v>50</v>
      </c>
      <c r="C2944" s="58">
        <v>60</v>
      </c>
      <c r="D2944" s="44"/>
      <c r="E2944" s="44"/>
      <c r="F2944" s="30">
        <f t="shared" si="212"/>
        <v>0</v>
      </c>
      <c r="G2944" s="11"/>
      <c r="H2944" s="11"/>
      <c r="I2944" s="11"/>
      <c r="J2944" s="12">
        <f t="shared" si="213"/>
        <v>0</v>
      </c>
      <c r="K2944" s="31">
        <f t="shared" si="214"/>
        <v>67.180000000000007</v>
      </c>
      <c r="L2944" s="37">
        <f t="shared" si="211"/>
        <v>0</v>
      </c>
      <c r="M2944" s="37"/>
      <c r="N2944" s="37">
        <f t="shared" si="215"/>
        <v>0</v>
      </c>
    </row>
    <row r="2945" spans="1:14" ht="19.5" thickBot="1" x14ac:dyDescent="0.35">
      <c r="A2945" s="56" t="s">
        <v>73</v>
      </c>
      <c r="B2945" s="57" t="s">
        <v>74</v>
      </c>
      <c r="C2945" s="58">
        <v>150</v>
      </c>
      <c r="D2945" s="44"/>
      <c r="E2945" s="44"/>
      <c r="F2945" s="30">
        <f t="shared" si="212"/>
        <v>0</v>
      </c>
      <c r="G2945" s="11"/>
      <c r="H2945" s="11"/>
      <c r="I2945" s="11"/>
      <c r="J2945" s="12">
        <f t="shared" si="213"/>
        <v>0</v>
      </c>
      <c r="K2945" s="31">
        <f t="shared" si="214"/>
        <v>21.06</v>
      </c>
      <c r="L2945" s="37">
        <f t="shared" si="211"/>
        <v>0</v>
      </c>
      <c r="M2945" s="37"/>
      <c r="N2945" s="37">
        <f t="shared" si="215"/>
        <v>0</v>
      </c>
    </row>
    <row r="2946" spans="1:14" ht="19.5" thickBot="1" x14ac:dyDescent="0.35">
      <c r="A2946" s="66" t="s">
        <v>75</v>
      </c>
      <c r="B2946" s="67" t="s">
        <v>76</v>
      </c>
      <c r="C2946" s="68">
        <v>120</v>
      </c>
      <c r="D2946" s="44"/>
      <c r="E2946" s="44"/>
      <c r="F2946" s="30">
        <f t="shared" si="212"/>
        <v>0</v>
      </c>
      <c r="G2946" s="11"/>
      <c r="H2946" s="11"/>
      <c r="I2946" s="11"/>
      <c r="J2946" s="12">
        <f t="shared" si="213"/>
        <v>0</v>
      </c>
      <c r="K2946" s="31">
        <f t="shared" si="214"/>
        <v>78.98</v>
      </c>
      <c r="L2946" s="37">
        <f t="shared" si="211"/>
        <v>0</v>
      </c>
      <c r="M2946" s="37"/>
      <c r="N2946" s="37">
        <f t="shared" si="215"/>
        <v>0</v>
      </c>
    </row>
    <row r="2947" spans="1:14" ht="19.5" thickBot="1" x14ac:dyDescent="0.35">
      <c r="A2947" s="66" t="s">
        <v>77</v>
      </c>
      <c r="B2947" s="67" t="s">
        <v>78</v>
      </c>
      <c r="C2947" s="68">
        <v>60</v>
      </c>
      <c r="D2947" s="44"/>
      <c r="E2947" s="44"/>
      <c r="F2947" s="30">
        <f t="shared" si="212"/>
        <v>0</v>
      </c>
      <c r="G2947" s="11"/>
      <c r="H2947" s="11"/>
      <c r="I2947" s="11"/>
      <c r="J2947" s="12">
        <f t="shared" si="213"/>
        <v>0</v>
      </c>
      <c r="K2947" s="31">
        <f t="shared" si="214"/>
        <v>154.44</v>
      </c>
      <c r="L2947" s="37">
        <f t="shared" si="211"/>
        <v>0</v>
      </c>
      <c r="M2947" s="37"/>
      <c r="N2947" s="37">
        <f t="shared" si="215"/>
        <v>0</v>
      </c>
    </row>
    <row r="2948" spans="1:14" ht="19.5" thickBot="1" x14ac:dyDescent="0.35">
      <c r="A2948" s="66" t="s">
        <v>79</v>
      </c>
      <c r="B2948" s="67" t="s">
        <v>50</v>
      </c>
      <c r="C2948" s="68">
        <v>30</v>
      </c>
      <c r="D2948" s="44"/>
      <c r="E2948" s="44"/>
      <c r="F2948" s="30">
        <f t="shared" si="212"/>
        <v>0</v>
      </c>
      <c r="G2948" s="11"/>
      <c r="H2948" s="11"/>
      <c r="I2948" s="11"/>
      <c r="J2948" s="12">
        <f t="shared" si="213"/>
        <v>0</v>
      </c>
      <c r="K2948" s="31">
        <f t="shared" si="214"/>
        <v>274.95</v>
      </c>
      <c r="L2948" s="37">
        <f t="shared" si="211"/>
        <v>0</v>
      </c>
      <c r="M2948" s="37"/>
      <c r="N2948" s="37">
        <f t="shared" si="215"/>
        <v>0</v>
      </c>
    </row>
    <row r="2949" spans="1:14" ht="19.5" thickBot="1" x14ac:dyDescent="0.35">
      <c r="A2949" s="66" t="s">
        <v>80</v>
      </c>
      <c r="B2949" s="67" t="s">
        <v>59</v>
      </c>
      <c r="C2949" s="68">
        <v>12</v>
      </c>
      <c r="D2949" s="44"/>
      <c r="E2949" s="44"/>
      <c r="F2949" s="30">
        <f t="shared" si="212"/>
        <v>0</v>
      </c>
      <c r="G2949" s="11"/>
      <c r="H2949" s="11"/>
      <c r="I2949" s="11"/>
      <c r="J2949" s="12">
        <f t="shared" si="213"/>
        <v>0</v>
      </c>
      <c r="K2949" s="31">
        <f t="shared" si="214"/>
        <v>1023.75</v>
      </c>
      <c r="L2949" s="37">
        <f t="shared" si="211"/>
        <v>0</v>
      </c>
      <c r="M2949" s="37"/>
      <c r="N2949" s="37">
        <f t="shared" si="215"/>
        <v>0</v>
      </c>
    </row>
    <row r="2950" spans="1:14" ht="19.5" thickBot="1" x14ac:dyDescent="0.35">
      <c r="A2950" s="76" t="s">
        <v>81</v>
      </c>
      <c r="B2950" s="77" t="s">
        <v>82</v>
      </c>
      <c r="C2950" s="78">
        <v>18</v>
      </c>
      <c r="D2950" s="44"/>
      <c r="E2950" s="44"/>
      <c r="F2950" s="30">
        <f t="shared" si="212"/>
        <v>0</v>
      </c>
      <c r="G2950" s="11"/>
      <c r="H2950" s="11"/>
      <c r="I2950" s="11"/>
      <c r="J2950" s="12">
        <f t="shared" si="213"/>
        <v>0</v>
      </c>
      <c r="K2950" s="31">
        <f t="shared" si="214"/>
        <v>558.67999999999995</v>
      </c>
      <c r="L2950" s="37">
        <f t="shared" si="211"/>
        <v>0</v>
      </c>
      <c r="M2950" s="37"/>
      <c r="N2950" s="37">
        <f t="shared" si="215"/>
        <v>0</v>
      </c>
    </row>
    <row r="2951" spans="1:14" ht="19.5" thickBot="1" x14ac:dyDescent="0.35">
      <c r="A2951" s="76" t="s">
        <v>83</v>
      </c>
      <c r="B2951" s="77" t="s">
        <v>59</v>
      </c>
      <c r="C2951" s="78">
        <v>12</v>
      </c>
      <c r="D2951" s="44"/>
      <c r="E2951" s="44"/>
      <c r="F2951" s="30">
        <f t="shared" si="212"/>
        <v>0</v>
      </c>
      <c r="G2951" s="11"/>
      <c r="H2951" s="11"/>
      <c r="I2951" s="11"/>
      <c r="J2951" s="12">
        <f t="shared" si="213"/>
        <v>0</v>
      </c>
      <c r="K2951" s="31">
        <f t="shared" si="214"/>
        <v>1092.2</v>
      </c>
      <c r="L2951" s="37">
        <f t="shared" si="211"/>
        <v>0</v>
      </c>
      <c r="M2951" s="37"/>
      <c r="N2951" s="37">
        <f t="shared" si="215"/>
        <v>0</v>
      </c>
    </row>
    <row r="2952" spans="1:14" ht="19.5" thickBot="1" x14ac:dyDescent="0.35">
      <c r="A2952" s="76" t="s">
        <v>84</v>
      </c>
      <c r="B2952" s="77" t="s">
        <v>85</v>
      </c>
      <c r="C2952" s="78">
        <v>4</v>
      </c>
      <c r="D2952" s="44"/>
      <c r="E2952" s="44"/>
      <c r="F2952" s="30">
        <f t="shared" si="212"/>
        <v>0</v>
      </c>
      <c r="G2952" s="11"/>
      <c r="H2952" s="11"/>
      <c r="I2952" s="11"/>
      <c r="J2952" s="12">
        <f t="shared" si="213"/>
        <v>0</v>
      </c>
      <c r="K2952" s="31">
        <f t="shared" si="214"/>
        <v>2670.53</v>
      </c>
      <c r="L2952" s="37">
        <f t="shared" si="211"/>
        <v>0</v>
      </c>
      <c r="M2952" s="37"/>
      <c r="N2952" s="37">
        <f t="shared" si="215"/>
        <v>0</v>
      </c>
    </row>
    <row r="2953" spans="1:14" ht="19.5" thickBot="1" x14ac:dyDescent="0.35">
      <c r="A2953" s="86" t="s">
        <v>86</v>
      </c>
      <c r="B2953" s="87" t="s">
        <v>87</v>
      </c>
      <c r="C2953" s="88">
        <v>48</v>
      </c>
      <c r="D2953" s="44"/>
      <c r="E2953" s="44"/>
      <c r="F2953" s="30">
        <f t="shared" si="212"/>
        <v>0</v>
      </c>
      <c r="G2953" s="11"/>
      <c r="H2953" s="11"/>
      <c r="I2953" s="11"/>
      <c r="J2953" s="12">
        <f t="shared" si="213"/>
        <v>0</v>
      </c>
      <c r="K2953" s="31">
        <f t="shared" si="214"/>
        <v>46.8</v>
      </c>
      <c r="L2953" s="37">
        <f t="shared" si="211"/>
        <v>0</v>
      </c>
      <c r="M2953" s="37"/>
      <c r="N2953" s="37">
        <f t="shared" si="215"/>
        <v>0</v>
      </c>
    </row>
    <row r="2954" spans="1:14" ht="19.5" thickBot="1" x14ac:dyDescent="0.35">
      <c r="A2954" s="86" t="s">
        <v>88</v>
      </c>
      <c r="B2954" s="87" t="s">
        <v>87</v>
      </c>
      <c r="C2954" s="88">
        <v>48</v>
      </c>
      <c r="D2954" s="44"/>
      <c r="E2954" s="44"/>
      <c r="F2954" s="30">
        <f t="shared" si="212"/>
        <v>0</v>
      </c>
      <c r="G2954" s="11"/>
      <c r="H2954" s="11"/>
      <c r="I2954" s="11"/>
      <c r="J2954" s="12">
        <f t="shared" si="213"/>
        <v>0</v>
      </c>
      <c r="K2954" s="31">
        <f t="shared" si="214"/>
        <v>46.8</v>
      </c>
      <c r="L2954" s="37">
        <f t="shared" si="211"/>
        <v>0</v>
      </c>
      <c r="M2954" s="37"/>
      <c r="N2954" s="37">
        <f t="shared" si="215"/>
        <v>0</v>
      </c>
    </row>
    <row r="2955" spans="1:14" x14ac:dyDescent="0.3">
      <c r="A2955" s="96" t="s">
        <v>89</v>
      </c>
      <c r="B2955" s="97">
        <v>25</v>
      </c>
      <c r="C2955" s="97">
        <v>25</v>
      </c>
      <c r="D2955" s="44"/>
      <c r="E2955" s="44"/>
      <c r="F2955" s="30">
        <f t="shared" si="212"/>
        <v>0</v>
      </c>
      <c r="G2955" s="11"/>
      <c r="H2955" s="11"/>
      <c r="I2955" s="11"/>
      <c r="J2955" s="12">
        <f t="shared" si="213"/>
        <v>0</v>
      </c>
      <c r="K2955" s="31">
        <f t="shared" si="214"/>
        <v>111.25</v>
      </c>
      <c r="L2955" s="37">
        <f t="shared" si="211"/>
        <v>0</v>
      </c>
      <c r="M2955" s="37"/>
      <c r="N2955" s="37">
        <f t="shared" si="215"/>
        <v>0</v>
      </c>
    </row>
    <row r="2956" spans="1:14" x14ac:dyDescent="0.3">
      <c r="A2956" s="105" t="s">
        <v>90</v>
      </c>
      <c r="B2956" s="106">
        <v>10</v>
      </c>
      <c r="C2956" s="106">
        <v>10</v>
      </c>
      <c r="D2956" s="44"/>
      <c r="E2956" s="44"/>
      <c r="F2956" s="30">
        <f t="shared" si="212"/>
        <v>0</v>
      </c>
      <c r="G2956" s="11"/>
      <c r="H2956" s="11"/>
      <c r="I2956" s="11"/>
      <c r="J2956" s="12">
        <f t="shared" si="213"/>
        <v>0</v>
      </c>
      <c r="K2956" s="31">
        <f t="shared" si="214"/>
        <v>1760</v>
      </c>
      <c r="L2956" s="37">
        <f t="shared" si="211"/>
        <v>0</v>
      </c>
      <c r="M2956" s="37"/>
      <c r="N2956" s="37">
        <f t="shared" si="215"/>
        <v>0</v>
      </c>
    </row>
    <row r="2957" spans="1:14" x14ac:dyDescent="0.3">
      <c r="A2957" s="105" t="s">
        <v>91</v>
      </c>
      <c r="B2957" s="106">
        <v>8</v>
      </c>
      <c r="C2957" s="106">
        <v>8</v>
      </c>
      <c r="D2957" s="44"/>
      <c r="E2957" s="44"/>
      <c r="F2957" s="30">
        <f t="shared" si="212"/>
        <v>0</v>
      </c>
      <c r="G2957" s="11"/>
      <c r="H2957" s="11"/>
      <c r="I2957" s="11"/>
      <c r="J2957" s="12">
        <f t="shared" si="213"/>
        <v>0</v>
      </c>
      <c r="K2957" s="31">
        <f t="shared" si="214"/>
        <v>2365</v>
      </c>
      <c r="L2957" s="37">
        <f t="shared" si="211"/>
        <v>0</v>
      </c>
      <c r="M2957" s="37"/>
      <c r="N2957" s="37">
        <f t="shared" si="215"/>
        <v>0</v>
      </c>
    </row>
    <row r="2958" spans="1:14" x14ac:dyDescent="0.3">
      <c r="A2958" s="105" t="s">
        <v>92</v>
      </c>
      <c r="B2958" s="106">
        <v>8</v>
      </c>
      <c r="C2958" s="106">
        <v>8</v>
      </c>
      <c r="D2958" s="44"/>
      <c r="E2958" s="44"/>
      <c r="F2958" s="30">
        <f t="shared" si="212"/>
        <v>0</v>
      </c>
      <c r="G2958" s="11"/>
      <c r="H2958" s="11"/>
      <c r="I2958" s="11"/>
      <c r="J2958" s="12">
        <f t="shared" si="213"/>
        <v>0</v>
      </c>
      <c r="K2958" s="31">
        <f t="shared" si="214"/>
        <v>2065</v>
      </c>
      <c r="L2958" s="37">
        <f t="shared" si="211"/>
        <v>0</v>
      </c>
      <c r="M2958" s="37"/>
      <c r="N2958" s="37">
        <f t="shared" si="215"/>
        <v>0</v>
      </c>
    </row>
    <row r="2959" spans="1:14" x14ac:dyDescent="0.3">
      <c r="A2959" s="105" t="s">
        <v>93</v>
      </c>
      <c r="B2959" s="106">
        <v>15</v>
      </c>
      <c r="C2959" s="106">
        <v>15</v>
      </c>
      <c r="D2959" s="44"/>
      <c r="E2959" s="44"/>
      <c r="F2959" s="30">
        <f t="shared" si="212"/>
        <v>0</v>
      </c>
      <c r="G2959" s="11"/>
      <c r="H2959" s="11"/>
      <c r="I2959" s="11"/>
      <c r="J2959" s="12">
        <f t="shared" si="213"/>
        <v>0</v>
      </c>
      <c r="K2959" s="31">
        <f t="shared" si="214"/>
        <v>990</v>
      </c>
      <c r="L2959" s="37">
        <f t="shared" si="211"/>
        <v>0</v>
      </c>
      <c r="M2959" s="37"/>
      <c r="N2959" s="37">
        <f t="shared" si="215"/>
        <v>0</v>
      </c>
    </row>
    <row r="2960" spans="1:14" x14ac:dyDescent="0.3">
      <c r="A2960" s="105" t="s">
        <v>94</v>
      </c>
      <c r="B2960" s="106">
        <v>15</v>
      </c>
      <c r="C2960" s="106">
        <v>15</v>
      </c>
      <c r="D2960" s="44"/>
      <c r="E2960" s="44"/>
      <c r="F2960" s="30">
        <f t="shared" si="212"/>
        <v>0</v>
      </c>
      <c r="G2960" s="11"/>
      <c r="H2960" s="11"/>
      <c r="I2960" s="11"/>
      <c r="J2960" s="12">
        <f t="shared" si="213"/>
        <v>0</v>
      </c>
      <c r="K2960" s="31">
        <f t="shared" si="214"/>
        <v>1025</v>
      </c>
      <c r="L2960" s="37">
        <f t="shared" si="211"/>
        <v>0</v>
      </c>
      <c r="M2960" s="37"/>
      <c r="N2960" s="37">
        <f t="shared" si="215"/>
        <v>0</v>
      </c>
    </row>
    <row r="2961" spans="1:14" x14ac:dyDescent="0.3">
      <c r="A2961" s="105" t="s">
        <v>95</v>
      </c>
      <c r="B2961" s="106">
        <v>10</v>
      </c>
      <c r="C2961" s="106">
        <v>10</v>
      </c>
      <c r="D2961" s="44"/>
      <c r="E2961" s="44"/>
      <c r="F2961" s="30">
        <f t="shared" si="212"/>
        <v>0</v>
      </c>
      <c r="G2961" s="11"/>
      <c r="H2961" s="11"/>
      <c r="I2961" s="11"/>
      <c r="J2961" s="12">
        <f t="shared" si="213"/>
        <v>0</v>
      </c>
      <c r="K2961" s="31">
        <f t="shared" si="214"/>
        <v>1620</v>
      </c>
      <c r="L2961" s="37">
        <f t="shared" si="211"/>
        <v>0</v>
      </c>
      <c r="M2961" s="37"/>
      <c r="N2961" s="37">
        <f t="shared" si="215"/>
        <v>0</v>
      </c>
    </row>
    <row r="2962" spans="1:14" x14ac:dyDescent="0.3">
      <c r="A2962" s="105" t="s">
        <v>96</v>
      </c>
      <c r="B2962" s="106">
        <v>8</v>
      </c>
      <c r="C2962" s="106">
        <v>8</v>
      </c>
      <c r="D2962" s="44"/>
      <c r="E2962" s="44"/>
      <c r="F2962" s="30">
        <f t="shared" si="212"/>
        <v>0</v>
      </c>
      <c r="G2962" s="11"/>
      <c r="H2962" s="11"/>
      <c r="I2962" s="11"/>
      <c r="J2962" s="12">
        <f t="shared" si="213"/>
        <v>0</v>
      </c>
      <c r="K2962" s="31">
        <f t="shared" si="214"/>
        <v>2130</v>
      </c>
      <c r="L2962" s="37">
        <f t="shared" si="211"/>
        <v>0</v>
      </c>
      <c r="M2962" s="37"/>
      <c r="N2962" s="37">
        <f t="shared" si="215"/>
        <v>0</v>
      </c>
    </row>
    <row r="2963" spans="1:14" x14ac:dyDescent="0.3">
      <c r="A2963" s="105" t="s">
        <v>97</v>
      </c>
      <c r="B2963" s="106">
        <v>15</v>
      </c>
      <c r="C2963" s="106">
        <v>15</v>
      </c>
      <c r="D2963" s="44"/>
      <c r="E2963" s="44"/>
      <c r="F2963" s="30">
        <f t="shared" si="212"/>
        <v>0</v>
      </c>
      <c r="G2963" s="11"/>
      <c r="H2963" s="11"/>
      <c r="I2963" s="11"/>
      <c r="J2963" s="12">
        <f t="shared" si="213"/>
        <v>0</v>
      </c>
      <c r="K2963" s="31">
        <f t="shared" si="214"/>
        <v>880</v>
      </c>
      <c r="L2963" s="37">
        <f t="shared" si="211"/>
        <v>0</v>
      </c>
      <c r="M2963" s="37"/>
      <c r="N2963" s="37">
        <f t="shared" si="215"/>
        <v>0</v>
      </c>
    </row>
    <row r="2964" spans="1:14" x14ac:dyDescent="0.3">
      <c r="A2964" s="105" t="s">
        <v>98</v>
      </c>
      <c r="B2964" s="106">
        <v>15</v>
      </c>
      <c r="C2964" s="106">
        <v>15</v>
      </c>
      <c r="D2964" s="44"/>
      <c r="E2964" s="44"/>
      <c r="F2964" s="30">
        <f t="shared" si="212"/>
        <v>0</v>
      </c>
      <c r="G2964" s="11"/>
      <c r="H2964" s="11"/>
      <c r="I2964" s="11"/>
      <c r="J2964" s="12">
        <f t="shared" si="213"/>
        <v>0</v>
      </c>
      <c r="K2964" s="31">
        <f t="shared" si="214"/>
        <v>915</v>
      </c>
      <c r="L2964" s="37">
        <f t="shared" si="211"/>
        <v>0</v>
      </c>
      <c r="M2964" s="37"/>
      <c r="N2964" s="37">
        <f t="shared" si="215"/>
        <v>0</v>
      </c>
    </row>
    <row r="2965" spans="1:14" x14ac:dyDescent="0.3">
      <c r="A2965" s="105" t="s">
        <v>99</v>
      </c>
      <c r="B2965" s="106">
        <v>3</v>
      </c>
      <c r="C2965" s="106">
        <v>3</v>
      </c>
      <c r="D2965" s="44"/>
      <c r="E2965" s="44"/>
      <c r="F2965" s="30">
        <f t="shared" si="212"/>
        <v>0</v>
      </c>
      <c r="G2965" s="11"/>
      <c r="H2965" s="11"/>
      <c r="I2965" s="11"/>
      <c r="J2965" s="12">
        <f t="shared" si="213"/>
        <v>0</v>
      </c>
      <c r="K2965" s="31">
        <f t="shared" si="214"/>
        <v>1970</v>
      </c>
      <c r="L2965" s="37">
        <f t="shared" si="211"/>
        <v>0</v>
      </c>
      <c r="M2965" s="37"/>
      <c r="N2965" s="37">
        <f t="shared" si="215"/>
        <v>0</v>
      </c>
    </row>
    <row r="2966" spans="1:14" x14ac:dyDescent="0.3">
      <c r="A2966" s="105" t="s">
        <v>100</v>
      </c>
      <c r="B2966" s="106">
        <v>3</v>
      </c>
      <c r="C2966" s="106">
        <v>3</v>
      </c>
      <c r="D2966" s="44"/>
      <c r="E2966" s="44"/>
      <c r="F2966" s="30">
        <f t="shared" si="212"/>
        <v>0</v>
      </c>
      <c r="G2966" s="11"/>
      <c r="H2966" s="11"/>
      <c r="I2966" s="11"/>
      <c r="J2966" s="12">
        <f t="shared" si="213"/>
        <v>0</v>
      </c>
      <c r="K2966" s="31">
        <f t="shared" si="214"/>
        <v>2035</v>
      </c>
      <c r="L2966" s="37">
        <f t="shared" si="211"/>
        <v>0</v>
      </c>
      <c r="M2966" s="37"/>
      <c r="N2966" s="37">
        <f t="shared" si="215"/>
        <v>0</v>
      </c>
    </row>
    <row r="2967" spans="1:14" x14ac:dyDescent="0.3">
      <c r="A2967" s="105" t="s">
        <v>101</v>
      </c>
      <c r="B2967" s="106">
        <v>8</v>
      </c>
      <c r="C2967" s="106">
        <v>8</v>
      </c>
      <c r="D2967" s="44"/>
      <c r="E2967" s="44"/>
      <c r="F2967" s="30">
        <f t="shared" si="212"/>
        <v>0</v>
      </c>
      <c r="G2967" s="11"/>
      <c r="H2967" s="11"/>
      <c r="I2967" s="11"/>
      <c r="J2967" s="12">
        <f t="shared" si="213"/>
        <v>0</v>
      </c>
      <c r="K2967" s="31">
        <f t="shared" si="214"/>
        <v>2120</v>
      </c>
      <c r="L2967" s="37">
        <f t="shared" si="211"/>
        <v>0</v>
      </c>
      <c r="M2967" s="37"/>
      <c r="N2967" s="37">
        <f t="shared" si="215"/>
        <v>0</v>
      </c>
    </row>
    <row r="2968" spans="1:14" x14ac:dyDescent="0.3">
      <c r="A2968" s="105" t="s">
        <v>102</v>
      </c>
      <c r="B2968" s="106">
        <v>10</v>
      </c>
      <c r="C2968" s="106">
        <v>10</v>
      </c>
      <c r="D2968" s="44"/>
      <c r="E2968" s="44"/>
      <c r="F2968" s="30">
        <f t="shared" si="212"/>
        <v>0</v>
      </c>
      <c r="G2968" s="11"/>
      <c r="H2968" s="11"/>
      <c r="I2968" s="11"/>
      <c r="J2968" s="12">
        <f t="shared" si="213"/>
        <v>0</v>
      </c>
      <c r="K2968" s="31">
        <f t="shared" si="214"/>
        <v>1980</v>
      </c>
      <c r="L2968" s="37">
        <f t="shared" si="211"/>
        <v>0</v>
      </c>
      <c r="M2968" s="37"/>
      <c r="N2968" s="37">
        <f t="shared" si="215"/>
        <v>0</v>
      </c>
    </row>
    <row r="2969" spans="1:14" x14ac:dyDescent="0.3">
      <c r="A2969" s="105" t="s">
        <v>103</v>
      </c>
      <c r="B2969" s="106">
        <v>12</v>
      </c>
      <c r="C2969" s="106">
        <v>12</v>
      </c>
      <c r="D2969" s="44"/>
      <c r="E2969" s="44"/>
      <c r="F2969" s="30">
        <f t="shared" si="212"/>
        <v>0</v>
      </c>
      <c r="G2969" s="11"/>
      <c r="H2969" s="11"/>
      <c r="I2969" s="11"/>
      <c r="J2969" s="12">
        <f t="shared" si="213"/>
        <v>0</v>
      </c>
      <c r="K2969" s="31">
        <f t="shared" si="214"/>
        <v>875</v>
      </c>
      <c r="L2969" s="37">
        <f t="shared" si="211"/>
        <v>0</v>
      </c>
      <c r="M2969" s="37"/>
      <c r="N2969" s="37">
        <f t="shared" si="215"/>
        <v>0</v>
      </c>
    </row>
    <row r="2970" spans="1:14" ht="19.5" thickBot="1" x14ac:dyDescent="0.35">
      <c r="A2970" s="105" t="s">
        <v>104</v>
      </c>
      <c r="B2970" s="106">
        <v>3</v>
      </c>
      <c r="C2970" s="106">
        <v>3</v>
      </c>
      <c r="D2970" s="44"/>
      <c r="E2970" s="44"/>
      <c r="F2970" s="30">
        <f t="shared" si="212"/>
        <v>0</v>
      </c>
      <c r="G2970" s="11"/>
      <c r="H2970" s="11"/>
      <c r="I2970" s="11"/>
      <c r="J2970" s="12">
        <f t="shared" si="213"/>
        <v>0</v>
      </c>
      <c r="K2970" s="31">
        <f t="shared" si="214"/>
        <v>2145</v>
      </c>
      <c r="L2970" s="37">
        <f t="shared" si="211"/>
        <v>0</v>
      </c>
      <c r="M2970" s="37"/>
      <c r="N2970" s="37">
        <f t="shared" si="215"/>
        <v>0</v>
      </c>
    </row>
    <row r="2971" spans="1:14" ht="19.5" thickBot="1" x14ac:dyDescent="0.35">
      <c r="A2971" s="56" t="s">
        <v>105</v>
      </c>
      <c r="B2971" s="57" t="s">
        <v>74</v>
      </c>
      <c r="C2971" s="58">
        <v>150</v>
      </c>
      <c r="D2971" s="44"/>
      <c r="E2971" s="44"/>
      <c r="F2971" s="30">
        <f t="shared" si="212"/>
        <v>0</v>
      </c>
      <c r="G2971" s="11"/>
      <c r="H2971" s="11"/>
      <c r="I2971" s="11"/>
      <c r="J2971" s="12">
        <f t="shared" si="213"/>
        <v>0</v>
      </c>
      <c r="K2971" s="31">
        <f t="shared" si="214"/>
        <v>21.06</v>
      </c>
      <c r="L2971" s="37">
        <f t="shared" si="211"/>
        <v>0</v>
      </c>
      <c r="M2971" s="37"/>
      <c r="N2971" s="37">
        <f t="shared" si="215"/>
        <v>0</v>
      </c>
    </row>
    <row r="2972" spans="1:14" x14ac:dyDescent="0.3">
      <c r="A2972" s="107"/>
      <c r="B2972" s="108"/>
      <c r="C2972" s="108"/>
      <c r="D2972" s="11"/>
      <c r="E2972" s="11"/>
      <c r="F2972" s="30" t="e">
        <f t="shared" si="212"/>
        <v>#DIV/0!</v>
      </c>
      <c r="G2972" s="11"/>
      <c r="H2972" s="11"/>
      <c r="I2972" s="11"/>
      <c r="J2972" s="12">
        <f t="shared" si="213"/>
        <v>0</v>
      </c>
      <c r="K2972" s="31">
        <f t="shared" si="214"/>
        <v>116.5</v>
      </c>
      <c r="L2972" s="37">
        <f t="shared" si="211"/>
        <v>0</v>
      </c>
      <c r="M2972" s="37"/>
      <c r="N2972" s="37">
        <f t="shared" si="215"/>
        <v>0</v>
      </c>
    </row>
    <row r="2973" spans="1:14" x14ac:dyDescent="0.3">
      <c r="A2973" s="107"/>
      <c r="B2973" s="108"/>
      <c r="C2973" s="108"/>
      <c r="D2973" s="11"/>
      <c r="E2973" s="11"/>
      <c r="F2973" s="30" t="e">
        <f t="shared" si="212"/>
        <v>#DIV/0!</v>
      </c>
      <c r="G2973" s="11"/>
      <c r="H2973" s="11"/>
      <c r="I2973" s="11"/>
      <c r="J2973" s="12">
        <f t="shared" si="213"/>
        <v>0</v>
      </c>
      <c r="K2973" s="31">
        <f t="shared" si="214"/>
        <v>0</v>
      </c>
      <c r="L2973" s="37">
        <f t="shared" si="211"/>
        <v>0</v>
      </c>
      <c r="M2973" s="37"/>
      <c r="N2973" s="37">
        <f t="shared" si="215"/>
        <v>0</v>
      </c>
    </row>
    <row r="2974" spans="1:14" x14ac:dyDescent="0.3">
      <c r="A2974" s="107"/>
      <c r="B2974" s="108"/>
      <c r="C2974" s="108"/>
      <c r="D2974" s="11"/>
      <c r="E2974" s="11"/>
      <c r="F2974" s="30" t="e">
        <f t="shared" si="212"/>
        <v>#DIV/0!</v>
      </c>
      <c r="G2974" s="11"/>
      <c r="H2974" s="11"/>
      <c r="I2974" s="11"/>
      <c r="J2974" s="12">
        <f t="shared" si="213"/>
        <v>0</v>
      </c>
      <c r="K2974" s="31">
        <f t="shared" si="214"/>
        <v>23</v>
      </c>
      <c r="L2974" s="37">
        <f t="shared" si="211"/>
        <v>0</v>
      </c>
      <c r="M2974" s="37"/>
      <c r="N2974" s="37">
        <f t="shared" si="215"/>
        <v>0</v>
      </c>
    </row>
    <row r="2975" spans="1:14" x14ac:dyDescent="0.3">
      <c r="A2975" s="107"/>
      <c r="B2975" s="108"/>
      <c r="C2975" s="108"/>
      <c r="D2975" s="11"/>
      <c r="E2975" s="11"/>
      <c r="F2975" s="30" t="e">
        <f t="shared" si="212"/>
        <v>#DIV/0!</v>
      </c>
      <c r="G2975" s="11"/>
      <c r="H2975" s="11"/>
      <c r="I2975" s="11"/>
      <c r="J2975" s="12">
        <f t="shared" si="213"/>
        <v>0</v>
      </c>
      <c r="K2975" s="31">
        <f t="shared" si="214"/>
        <v>0</v>
      </c>
      <c r="L2975" s="37">
        <f t="shared" si="211"/>
        <v>0</v>
      </c>
      <c r="M2975" s="37"/>
      <c r="N2975" s="37">
        <f t="shared" si="215"/>
        <v>0</v>
      </c>
    </row>
    <row r="2976" spans="1:14" x14ac:dyDescent="0.3">
      <c r="A2976" s="11"/>
      <c r="B2976" s="10"/>
      <c r="C2976" s="10"/>
      <c r="D2976" s="11"/>
      <c r="E2976" s="11"/>
      <c r="F2976" s="30" t="e">
        <f t="shared" si="212"/>
        <v>#DIV/0!</v>
      </c>
      <c r="G2976" s="11"/>
      <c r="H2976" s="11"/>
      <c r="I2976" s="11"/>
      <c r="J2976" s="12">
        <f t="shared" si="213"/>
        <v>0</v>
      </c>
      <c r="K2976" s="31">
        <f t="shared" si="214"/>
        <v>0</v>
      </c>
      <c r="L2976" s="37">
        <f t="shared" si="211"/>
        <v>0</v>
      </c>
      <c r="M2976" s="37"/>
      <c r="N2976" s="37">
        <f t="shared" si="215"/>
        <v>0</v>
      </c>
    </row>
    <row r="2977" spans="1:14" x14ac:dyDescent="0.3">
      <c r="A2977" s="11"/>
      <c r="B2977" s="10"/>
      <c r="C2977" s="10"/>
      <c r="D2977" s="11"/>
      <c r="E2977" s="11"/>
      <c r="F2977" s="30" t="e">
        <f t="shared" si="212"/>
        <v>#DIV/0!</v>
      </c>
      <c r="G2977" s="11"/>
      <c r="H2977" s="11"/>
      <c r="I2977" s="11"/>
      <c r="J2977" s="12">
        <f t="shared" si="213"/>
        <v>0</v>
      </c>
      <c r="K2977" s="31">
        <f t="shared" si="214"/>
        <v>0</v>
      </c>
      <c r="L2977" s="37">
        <f t="shared" si="211"/>
        <v>0</v>
      </c>
      <c r="M2977" s="37"/>
      <c r="N2977" s="37">
        <f t="shared" si="215"/>
        <v>0</v>
      </c>
    </row>
    <row r="2978" spans="1:14" x14ac:dyDescent="0.3">
      <c r="A2978" s="11"/>
      <c r="B2978" s="10"/>
      <c r="C2978" s="10"/>
      <c r="D2978" s="11"/>
      <c r="E2978" s="11"/>
      <c r="F2978" s="30" t="e">
        <f t="shared" si="212"/>
        <v>#DIV/0!</v>
      </c>
      <c r="G2978" s="11"/>
      <c r="H2978" s="11"/>
      <c r="I2978" s="11"/>
      <c r="J2978" s="12">
        <f t="shared" si="213"/>
        <v>0</v>
      </c>
      <c r="K2978" s="31">
        <f t="shared" si="214"/>
        <v>0</v>
      </c>
      <c r="L2978" s="37">
        <f t="shared" si="211"/>
        <v>0</v>
      </c>
      <c r="M2978" s="37"/>
      <c r="N2978" s="37">
        <f t="shared" si="215"/>
        <v>0</v>
      </c>
    </row>
    <row r="2979" spans="1:14" x14ac:dyDescent="0.3">
      <c r="A2979" s="11" t="s">
        <v>33</v>
      </c>
      <c r="B2979" s="11"/>
      <c r="C2979" s="13"/>
      <c r="D2979" s="111">
        <f t="shared" ref="D2979:J2979" si="216">SUM(D2917:D2978)</f>
        <v>0</v>
      </c>
      <c r="E2979" s="111">
        <f t="shared" si="216"/>
        <v>0</v>
      </c>
      <c r="F2979" s="111" t="e">
        <f t="shared" si="216"/>
        <v>#DIV/0!</v>
      </c>
      <c r="G2979" s="111">
        <f t="shared" si="216"/>
        <v>0</v>
      </c>
      <c r="H2979" s="111">
        <f t="shared" si="216"/>
        <v>0</v>
      </c>
      <c r="I2979" s="111">
        <f t="shared" si="216"/>
        <v>0</v>
      </c>
      <c r="J2979" s="12">
        <f t="shared" si="216"/>
        <v>0</v>
      </c>
      <c r="K2979" s="111"/>
      <c r="L2979" s="111">
        <f>SUM(L2917:L2978)</f>
        <v>0</v>
      </c>
      <c r="M2979" s="111">
        <f>SUM(M2917:M2978)</f>
        <v>0</v>
      </c>
      <c r="N2979" s="111">
        <f>SUM(N2917:N2978)</f>
        <v>0</v>
      </c>
    </row>
    <row r="2980" spans="1:14" x14ac:dyDescent="0.3">
      <c r="A2980" s="113"/>
      <c r="B2980" s="114"/>
      <c r="C2980" s="115"/>
      <c r="D2980" s="116"/>
      <c r="E2980" s="116"/>
      <c r="F2980" s="7" t="s">
        <v>106</v>
      </c>
      <c r="G2980" s="7" t="s">
        <v>123</v>
      </c>
      <c r="H2980" s="7" t="s">
        <v>124</v>
      </c>
      <c r="I2980" s="7" t="s">
        <v>125</v>
      </c>
      <c r="J2980" s="7" t="s">
        <v>126</v>
      </c>
      <c r="K2980" s="117"/>
      <c r="L2980" s="117"/>
      <c r="M2980" s="7" t="s">
        <v>107</v>
      </c>
      <c r="N2980" s="118"/>
    </row>
    <row r="2981" spans="1:14" ht="31.5" x14ac:dyDescent="0.5">
      <c r="A2981" s="113"/>
      <c r="B2981" s="114"/>
      <c r="C2981" s="115"/>
      <c r="D2981" s="116"/>
      <c r="E2981" s="116"/>
      <c r="F2981" s="121"/>
      <c r="G2981" s="121"/>
      <c r="H2981" s="121"/>
      <c r="I2981" s="121"/>
      <c r="J2981" s="121"/>
      <c r="K2981" s="122"/>
      <c r="L2981" s="121">
        <f>+F2981-G2981-H2981-I2981-J2981</f>
        <v>0</v>
      </c>
      <c r="M2981" s="123"/>
      <c r="N2981" s="124"/>
    </row>
    <row r="2982" spans="1:14" x14ac:dyDescent="0.3">
      <c r="A2982" s="177" t="s">
        <v>109</v>
      </c>
      <c r="B2982" s="178"/>
      <c r="C2982" s="178"/>
      <c r="D2982" s="178"/>
      <c r="E2982" s="178"/>
      <c r="F2982" s="178"/>
      <c r="G2982" s="178"/>
      <c r="H2982" s="178"/>
      <c r="I2982" s="178"/>
      <c r="J2982" s="179"/>
      <c r="K2982" s="125"/>
      <c r="L2982" s="12"/>
      <c r="M2982" s="126"/>
      <c r="N2982" s="127"/>
    </row>
    <row r="2983" spans="1:14" x14ac:dyDescent="0.3">
      <c r="A2983" s="180" t="s">
        <v>110</v>
      </c>
      <c r="B2983" s="181"/>
      <c r="C2983" s="181"/>
      <c r="D2983" s="181"/>
      <c r="E2983" s="181"/>
      <c r="F2983" s="181"/>
      <c r="G2983" s="181"/>
      <c r="H2983" s="181"/>
      <c r="I2983" s="181"/>
      <c r="J2983" s="182"/>
      <c r="K2983" s="129"/>
      <c r="L2983" s="12"/>
      <c r="M2983" s="126"/>
      <c r="N2983" s="127"/>
    </row>
    <row r="2984" spans="1:14" x14ac:dyDescent="0.3">
      <c r="A2984" s="160" t="s">
        <v>111</v>
      </c>
      <c r="B2984" s="161"/>
      <c r="C2984" s="161"/>
      <c r="D2984" s="161"/>
      <c r="E2984" s="161"/>
      <c r="F2984" s="161"/>
      <c r="G2984" s="161"/>
      <c r="H2984" s="161"/>
      <c r="I2984" s="161"/>
      <c r="J2984" s="162"/>
      <c r="K2984" s="130"/>
      <c r="L2984" s="12"/>
      <c r="M2984" s="131" t="e">
        <f>+L2984/L2979%</f>
        <v>#DIV/0!</v>
      </c>
      <c r="N2984" s="127"/>
    </row>
    <row r="2985" spans="1:14" x14ac:dyDescent="0.3">
      <c r="A2985" s="163" t="s">
        <v>112</v>
      </c>
      <c r="B2985" s="164"/>
      <c r="C2985" s="164"/>
      <c r="D2985" s="164"/>
      <c r="E2985" s="164"/>
      <c r="F2985" s="164"/>
      <c r="G2985" s="164"/>
      <c r="H2985" s="164"/>
      <c r="I2985" s="164"/>
      <c r="J2985" s="165"/>
      <c r="K2985" s="132"/>
      <c r="L2985" s="12">
        <f>+E3001</f>
        <v>0</v>
      </c>
      <c r="M2985" s="126"/>
      <c r="N2985" s="127"/>
    </row>
    <row r="2986" spans="1:14" x14ac:dyDescent="0.3">
      <c r="A2986" s="166" t="s">
        <v>113</v>
      </c>
      <c r="B2986" s="167"/>
      <c r="C2986" s="167"/>
      <c r="D2986" s="167"/>
      <c r="E2986" s="167"/>
      <c r="F2986" s="167"/>
      <c r="G2986" s="167"/>
      <c r="H2986" s="167"/>
      <c r="I2986" s="167"/>
      <c r="J2986" s="168"/>
      <c r="K2986" s="134"/>
      <c r="L2986" s="12">
        <f>+M3001</f>
        <v>0</v>
      </c>
      <c r="M2986" s="126"/>
      <c r="N2986" s="127"/>
    </row>
    <row r="2987" spans="1:14" x14ac:dyDescent="0.3">
      <c r="A2987" s="169"/>
      <c r="B2987" s="170"/>
      <c r="C2987" s="170"/>
      <c r="D2987" s="170"/>
      <c r="E2987" s="170"/>
      <c r="F2987" s="170"/>
      <c r="G2987" s="170"/>
      <c r="H2987" s="170"/>
      <c r="I2987" s="170"/>
      <c r="J2987" s="171"/>
      <c r="K2987" s="128"/>
      <c r="L2987" s="126"/>
      <c r="M2987" s="126"/>
      <c r="N2987" s="127"/>
    </row>
    <row r="2988" spans="1:14" x14ac:dyDescent="0.3">
      <c r="A2988" s="169"/>
      <c r="B2988" s="170"/>
      <c r="C2988" s="170"/>
      <c r="D2988" s="170"/>
      <c r="E2988" s="170"/>
      <c r="F2988" s="170"/>
      <c r="G2988" s="170"/>
      <c r="H2988" s="170"/>
      <c r="I2988" s="170"/>
      <c r="J2988" s="171"/>
      <c r="K2988" s="128"/>
      <c r="L2988" s="126"/>
      <c r="M2988" s="126"/>
      <c r="N2988" s="127"/>
    </row>
    <row r="2989" spans="1:14" x14ac:dyDescent="0.3">
      <c r="A2989" s="169" t="s">
        <v>114</v>
      </c>
      <c r="B2989" s="170"/>
      <c r="C2989" s="170"/>
      <c r="D2989" s="170"/>
      <c r="E2989" s="170"/>
      <c r="F2989" s="170"/>
      <c r="G2989" s="170"/>
      <c r="H2989" s="170"/>
      <c r="I2989" s="170"/>
      <c r="J2989" s="171"/>
      <c r="K2989" s="136"/>
      <c r="L2989" s="111">
        <f>+L2979-L2982-L2983-L2984-L2985+L2986-L2987-L2988</f>
        <v>0</v>
      </c>
      <c r="M2989" s="126"/>
      <c r="N2989" s="127"/>
    </row>
    <row r="2990" spans="1:14" ht="19.5" thickBot="1" x14ac:dyDescent="0.35">
      <c r="M2990" s="138">
        <f>+L2990-L2989</f>
        <v>0</v>
      </c>
    </row>
    <row r="2991" spans="1:14" ht="19.5" thickBot="1" x14ac:dyDescent="0.35">
      <c r="A2991" s="157" t="s">
        <v>115</v>
      </c>
      <c r="B2991" s="158"/>
      <c r="C2991" s="158"/>
      <c r="D2991" s="158"/>
      <c r="E2991" s="158"/>
      <c r="F2991" s="159"/>
      <c r="G2991" s="127"/>
      <c r="H2991" s="157" t="s">
        <v>116</v>
      </c>
      <c r="I2991" s="158"/>
      <c r="J2991" s="159"/>
      <c r="K2991" s="157" t="s">
        <v>117</v>
      </c>
      <c r="L2991" s="158"/>
      <c r="M2991" s="159"/>
      <c r="N2991" s="139"/>
    </row>
    <row r="2992" spans="1:14" ht="19.5" thickBot="1" x14ac:dyDescent="0.35">
      <c r="A2992" s="140" t="s">
        <v>118</v>
      </c>
      <c r="B2992" s="157" t="s">
        <v>119</v>
      </c>
      <c r="C2992" s="159"/>
      <c r="D2992" s="140" t="s">
        <v>120</v>
      </c>
      <c r="E2992" s="157" t="s">
        <v>22</v>
      </c>
      <c r="F2992" s="159"/>
      <c r="G2992" s="127"/>
      <c r="H2992" s="157" t="s">
        <v>119</v>
      </c>
      <c r="I2992" s="159"/>
      <c r="J2992" s="140" t="s">
        <v>22</v>
      </c>
      <c r="K2992" s="157" t="s">
        <v>119</v>
      </c>
      <c r="L2992" s="159"/>
      <c r="M2992" s="140" t="s">
        <v>22</v>
      </c>
      <c r="N2992" s="139"/>
    </row>
    <row r="2993" spans="1:14" ht="19.5" thickBot="1" x14ac:dyDescent="0.35">
      <c r="A2993" s="141"/>
      <c r="B2993" s="153"/>
      <c r="C2993" s="154"/>
      <c r="D2993" s="141"/>
      <c r="E2993" s="155"/>
      <c r="F2993" s="156"/>
      <c r="G2993" s="127"/>
      <c r="H2993" s="153"/>
      <c r="I2993" s="154"/>
      <c r="J2993" s="142"/>
      <c r="K2993" s="153"/>
      <c r="L2993" s="154"/>
      <c r="M2993" s="143"/>
      <c r="N2993" s="144"/>
    </row>
    <row r="2994" spans="1:14" ht="19.5" thickBot="1" x14ac:dyDescent="0.35">
      <c r="A2994" s="141"/>
      <c r="B2994" s="153"/>
      <c r="C2994" s="154"/>
      <c r="D2994" s="141"/>
      <c r="E2994" s="155"/>
      <c r="F2994" s="156"/>
      <c r="G2994" s="127"/>
      <c r="H2994" s="153"/>
      <c r="I2994" s="154"/>
      <c r="J2994" s="142"/>
      <c r="K2994" s="153"/>
      <c r="L2994" s="154"/>
      <c r="M2994" s="143"/>
      <c r="N2994" s="144"/>
    </row>
    <row r="2995" spans="1:14" ht="19.5" thickBot="1" x14ac:dyDescent="0.35">
      <c r="A2995" s="141"/>
      <c r="B2995" s="153"/>
      <c r="C2995" s="154"/>
      <c r="D2995" s="141"/>
      <c r="E2995" s="155"/>
      <c r="F2995" s="156"/>
      <c r="G2995" s="127"/>
      <c r="H2995" s="153"/>
      <c r="I2995" s="154"/>
      <c r="J2995" s="142"/>
      <c r="K2995" s="153"/>
      <c r="L2995" s="154"/>
      <c r="M2995" s="143"/>
      <c r="N2995" s="144"/>
    </row>
    <row r="2996" spans="1:14" ht="19.5" thickBot="1" x14ac:dyDescent="0.35">
      <c r="A2996" s="141"/>
      <c r="B2996" s="153"/>
      <c r="C2996" s="154"/>
      <c r="D2996" s="141"/>
      <c r="E2996" s="155"/>
      <c r="F2996" s="156"/>
      <c r="G2996" s="127"/>
      <c r="H2996" s="153"/>
      <c r="I2996" s="154"/>
      <c r="J2996" s="142"/>
      <c r="K2996" s="153"/>
      <c r="L2996" s="154"/>
      <c r="M2996" s="143"/>
      <c r="N2996" s="144"/>
    </row>
    <row r="2997" spans="1:14" ht="19.5" thickBot="1" x14ac:dyDescent="0.35">
      <c r="A2997" s="141"/>
      <c r="B2997" s="153"/>
      <c r="C2997" s="154"/>
      <c r="D2997" s="141"/>
      <c r="E2997" s="155"/>
      <c r="F2997" s="156"/>
      <c r="G2997" s="127"/>
      <c r="H2997" s="153"/>
      <c r="I2997" s="154"/>
      <c r="J2997" s="142"/>
      <c r="K2997" s="153"/>
      <c r="L2997" s="154"/>
      <c r="M2997" s="143"/>
      <c r="N2997" s="144"/>
    </row>
    <row r="2998" spans="1:14" ht="19.5" thickBot="1" x14ac:dyDescent="0.35">
      <c r="A2998" s="141"/>
      <c r="B2998" s="153"/>
      <c r="C2998" s="154"/>
      <c r="D2998" s="141"/>
      <c r="E2998" s="155"/>
      <c r="F2998" s="156"/>
      <c r="G2998" s="127"/>
      <c r="H2998" s="153"/>
      <c r="I2998" s="154"/>
      <c r="J2998" s="142"/>
      <c r="K2998" s="153"/>
      <c r="L2998" s="154"/>
      <c r="M2998" s="143"/>
      <c r="N2998" s="144"/>
    </row>
    <row r="2999" spans="1:14" ht="19.5" thickBot="1" x14ac:dyDescent="0.35">
      <c r="A2999" s="141"/>
      <c r="B2999" s="153"/>
      <c r="C2999" s="154"/>
      <c r="D2999" s="141"/>
      <c r="E2999" s="155"/>
      <c r="F2999" s="156"/>
      <c r="G2999" s="127"/>
      <c r="H2999" s="153"/>
      <c r="I2999" s="154"/>
      <c r="J2999" s="142"/>
      <c r="K2999" s="153"/>
      <c r="L2999" s="154"/>
      <c r="M2999" s="143"/>
      <c r="N2999" s="144"/>
    </row>
    <row r="3000" spans="1:14" ht="19.5" thickBot="1" x14ac:dyDescent="0.35">
      <c r="A3000" s="141"/>
      <c r="B3000" s="153"/>
      <c r="C3000" s="154"/>
      <c r="D3000" s="141"/>
      <c r="E3000" s="155"/>
      <c r="F3000" s="156"/>
      <c r="G3000" s="127"/>
      <c r="H3000" s="153"/>
      <c r="I3000" s="154"/>
      <c r="J3000" s="142"/>
      <c r="K3000" s="153"/>
      <c r="L3000" s="154"/>
      <c r="M3000" s="143"/>
      <c r="N3000" s="144"/>
    </row>
    <row r="3001" spans="1:14" ht="19.5" thickBot="1" x14ac:dyDescent="0.35">
      <c r="A3001" s="141" t="s">
        <v>121</v>
      </c>
      <c r="B3001" s="153"/>
      <c r="C3001" s="154"/>
      <c r="D3001" s="141"/>
      <c r="E3001" s="155">
        <f>SUM(E2993:F3000)</f>
        <v>0</v>
      </c>
      <c r="F3001" s="156"/>
      <c r="G3001" s="127"/>
      <c r="H3001" s="153" t="s">
        <v>121</v>
      </c>
      <c r="I3001" s="154"/>
      <c r="J3001" s="140">
        <f>SUM(J2993:J3000)</f>
        <v>0</v>
      </c>
      <c r="K3001" s="153" t="s">
        <v>121</v>
      </c>
      <c r="L3001" s="154"/>
      <c r="M3001" s="145">
        <f>SUM(M2993:M3000)</f>
        <v>0</v>
      </c>
      <c r="N3001" s="139"/>
    </row>
    <row r="3004" spans="1:14" x14ac:dyDescent="0.3">
      <c r="A3004" s="172" t="s">
        <v>0</v>
      </c>
      <c r="B3004" s="172"/>
      <c r="C3004" s="172"/>
      <c r="D3004" s="172"/>
      <c r="E3004" s="172"/>
      <c r="F3004" s="172"/>
      <c r="G3004" s="172"/>
      <c r="H3004" s="172"/>
      <c r="I3004" s="172"/>
      <c r="J3004" s="172"/>
      <c r="K3004" s="172"/>
      <c r="L3004" s="172"/>
      <c r="M3004" s="1"/>
      <c r="N3004" s="2"/>
    </row>
    <row r="3005" spans="1:14" x14ac:dyDescent="0.3">
      <c r="A3005" s="1" t="s">
        <v>1</v>
      </c>
      <c r="B3005" s="2"/>
      <c r="J3005" s="1" t="s">
        <v>3</v>
      </c>
      <c r="K3005" s="173">
        <f>+K2914</f>
        <v>0</v>
      </c>
      <c r="L3005" s="173"/>
      <c r="M3005" s="173"/>
      <c r="N3005" s="6"/>
    </row>
    <row r="3006" spans="1:14" x14ac:dyDescent="0.3">
      <c r="A3006" s="174"/>
      <c r="B3006" s="175"/>
      <c r="C3006" s="176"/>
      <c r="D3006" s="169" t="s">
        <v>6</v>
      </c>
      <c r="E3006" s="170"/>
      <c r="F3006" s="171"/>
      <c r="G3006" s="7" t="s">
        <v>7</v>
      </c>
      <c r="H3006" s="7" t="s">
        <v>7</v>
      </c>
      <c r="I3006" s="7" t="s">
        <v>8</v>
      </c>
      <c r="J3006" s="8" t="s">
        <v>9</v>
      </c>
      <c r="K3006" s="7" t="s">
        <v>10</v>
      </c>
      <c r="L3006" s="9"/>
      <c r="M3006" s="7" t="s">
        <v>11</v>
      </c>
      <c r="N3006" s="7" t="s">
        <v>12</v>
      </c>
    </row>
    <row r="3007" spans="1:14" x14ac:dyDescent="0.3">
      <c r="A3007" s="12" t="s">
        <v>16</v>
      </c>
      <c r="B3007" s="7" t="s">
        <v>17</v>
      </c>
      <c r="C3007" s="13" t="s">
        <v>18</v>
      </c>
      <c r="D3007" s="7">
        <v>1</v>
      </c>
      <c r="E3007" s="7">
        <v>2</v>
      </c>
      <c r="F3007" s="14" t="s">
        <v>19</v>
      </c>
      <c r="G3007" s="7" t="s">
        <v>20</v>
      </c>
      <c r="H3007" s="7" t="s">
        <v>20</v>
      </c>
      <c r="I3007" s="7"/>
      <c r="J3007" s="7" t="s">
        <v>20</v>
      </c>
      <c r="K3007" s="7" t="s">
        <v>21</v>
      </c>
      <c r="L3007" s="7" t="s">
        <v>22</v>
      </c>
      <c r="M3007" s="7" t="s">
        <v>23</v>
      </c>
      <c r="N3007" s="7" t="s">
        <v>22</v>
      </c>
    </row>
    <row r="3008" spans="1:14" x14ac:dyDescent="0.3">
      <c r="A3008" s="16" t="s">
        <v>35</v>
      </c>
      <c r="B3008" s="17" t="s">
        <v>36</v>
      </c>
      <c r="C3008" s="17">
        <v>72</v>
      </c>
      <c r="D3008" s="29"/>
      <c r="E3008" s="29"/>
      <c r="F3008" s="30">
        <f>+(E3008+D3008)/C3008</f>
        <v>0</v>
      </c>
      <c r="G3008" s="32"/>
      <c r="H3008" s="32"/>
      <c r="I3008" s="32"/>
      <c r="J3008" s="34">
        <f>+D3008+E3008-G3008-H3008-I3008</f>
        <v>0</v>
      </c>
      <c r="K3008" s="31">
        <f>+K2917</f>
        <v>381.13</v>
      </c>
      <c r="L3008" s="24">
        <f t="shared" ref="L3008:L3069" si="217">+J3008*K3008</f>
        <v>0</v>
      </c>
      <c r="M3008" s="24"/>
      <c r="N3008" s="24">
        <f>+K3008*I3008</f>
        <v>0</v>
      </c>
    </row>
    <row r="3009" spans="1:14" x14ac:dyDescent="0.3">
      <c r="A3009" s="16" t="s">
        <v>37</v>
      </c>
      <c r="B3009" s="17" t="s">
        <v>38</v>
      </c>
      <c r="C3009" s="17">
        <v>36</v>
      </c>
      <c r="D3009" s="29"/>
      <c r="E3009" s="29"/>
      <c r="F3009" s="30">
        <f t="shared" ref="F3009:F3069" si="218">+(E3009+D3009)/C3009</f>
        <v>0</v>
      </c>
      <c r="G3009" s="32"/>
      <c r="H3009" s="32"/>
      <c r="I3009" s="32"/>
      <c r="J3009" s="34">
        <f t="shared" ref="J3009:J3069" si="219">+D3009+E3009-G3009-H3009-I3009</f>
        <v>0</v>
      </c>
      <c r="K3009" s="31">
        <f t="shared" ref="K3009:K3069" si="220">+K2918</f>
        <v>741.2</v>
      </c>
      <c r="L3009" s="24">
        <f t="shared" si="217"/>
        <v>0</v>
      </c>
      <c r="M3009" s="24"/>
      <c r="N3009" s="24">
        <f t="shared" ref="N3009:N3069" si="221">+K3009*I3009</f>
        <v>0</v>
      </c>
    </row>
    <row r="3010" spans="1:14" x14ac:dyDescent="0.3">
      <c r="A3010" s="16" t="s">
        <v>39</v>
      </c>
      <c r="B3010" s="17" t="s">
        <v>40</v>
      </c>
      <c r="C3010" s="17">
        <v>18</v>
      </c>
      <c r="D3010" s="29"/>
      <c r="E3010" s="29"/>
      <c r="F3010" s="30">
        <f t="shared" si="218"/>
        <v>0</v>
      </c>
      <c r="G3010" s="32"/>
      <c r="H3010" s="32"/>
      <c r="I3010" s="32"/>
      <c r="J3010" s="12">
        <f t="shared" si="219"/>
        <v>0</v>
      </c>
      <c r="K3010" s="31">
        <f t="shared" si="220"/>
        <v>1263.5999999999999</v>
      </c>
      <c r="L3010" s="37">
        <f t="shared" si="217"/>
        <v>0</v>
      </c>
      <c r="M3010" s="37"/>
      <c r="N3010" s="37">
        <f t="shared" si="221"/>
        <v>0</v>
      </c>
    </row>
    <row r="3011" spans="1:14" x14ac:dyDescent="0.3">
      <c r="A3011" s="16" t="s">
        <v>41</v>
      </c>
      <c r="B3011" s="17" t="s">
        <v>42</v>
      </c>
      <c r="C3011" s="17">
        <v>10</v>
      </c>
      <c r="D3011" s="29"/>
      <c r="E3011" s="29"/>
      <c r="F3011" s="30">
        <f t="shared" si="218"/>
        <v>0</v>
      </c>
      <c r="G3011" s="32"/>
      <c r="H3011" s="32"/>
      <c r="I3011" s="32"/>
      <c r="J3011" s="34">
        <f t="shared" si="219"/>
        <v>0</v>
      </c>
      <c r="K3011" s="31">
        <f t="shared" si="220"/>
        <v>2059.1999999999998</v>
      </c>
      <c r="L3011" s="24">
        <f t="shared" si="217"/>
        <v>0</v>
      </c>
      <c r="M3011" s="24"/>
      <c r="N3011" s="24">
        <f t="shared" si="221"/>
        <v>0</v>
      </c>
    </row>
    <row r="3012" spans="1:14" x14ac:dyDescent="0.3">
      <c r="A3012" s="16" t="s">
        <v>43</v>
      </c>
      <c r="B3012" s="17" t="s">
        <v>36</v>
      </c>
      <c r="C3012" s="17">
        <v>72</v>
      </c>
      <c r="D3012" s="29"/>
      <c r="E3012" s="29"/>
      <c r="F3012" s="30">
        <f t="shared" si="218"/>
        <v>0</v>
      </c>
      <c r="G3012" s="32"/>
      <c r="H3012" s="32"/>
      <c r="I3012" s="32"/>
      <c r="J3012" s="34">
        <f t="shared" si="219"/>
        <v>0</v>
      </c>
      <c r="K3012" s="31">
        <f t="shared" si="220"/>
        <v>409.5</v>
      </c>
      <c r="L3012" s="24">
        <f t="shared" si="217"/>
        <v>0</v>
      </c>
      <c r="M3012" s="24"/>
      <c r="N3012" s="24">
        <f t="shared" si="221"/>
        <v>0</v>
      </c>
    </row>
    <row r="3013" spans="1:14" x14ac:dyDescent="0.3">
      <c r="A3013" s="16" t="s">
        <v>44</v>
      </c>
      <c r="B3013" s="17" t="s">
        <v>38</v>
      </c>
      <c r="C3013" s="17">
        <v>36</v>
      </c>
      <c r="D3013" s="29"/>
      <c r="E3013" s="29"/>
      <c r="F3013" s="30">
        <f t="shared" si="218"/>
        <v>0</v>
      </c>
      <c r="G3013" s="32"/>
      <c r="H3013" s="32"/>
      <c r="I3013" s="32"/>
      <c r="J3013" s="34">
        <f t="shared" si="219"/>
        <v>0</v>
      </c>
      <c r="K3013" s="31">
        <f t="shared" si="220"/>
        <v>803.79</v>
      </c>
      <c r="L3013" s="24">
        <f t="shared" si="217"/>
        <v>0</v>
      </c>
      <c r="M3013" s="24"/>
      <c r="N3013" s="24">
        <f t="shared" si="221"/>
        <v>0</v>
      </c>
    </row>
    <row r="3014" spans="1:14" x14ac:dyDescent="0.3">
      <c r="A3014" s="16" t="s">
        <v>45</v>
      </c>
      <c r="B3014" s="17" t="s">
        <v>36</v>
      </c>
      <c r="C3014" s="17">
        <v>72</v>
      </c>
      <c r="D3014" s="29"/>
      <c r="E3014" s="29"/>
      <c r="F3014" s="30">
        <f t="shared" si="218"/>
        <v>0</v>
      </c>
      <c r="G3014" s="32"/>
      <c r="H3014" s="32"/>
      <c r="I3014" s="32"/>
      <c r="J3014" s="34">
        <f t="shared" si="219"/>
        <v>0</v>
      </c>
      <c r="K3014" s="31">
        <f t="shared" si="220"/>
        <v>409.5</v>
      </c>
      <c r="L3014" s="24">
        <f t="shared" si="217"/>
        <v>0</v>
      </c>
      <c r="M3014" s="24"/>
      <c r="N3014" s="24">
        <f t="shared" si="221"/>
        <v>0</v>
      </c>
    </row>
    <row r="3015" spans="1:14" x14ac:dyDescent="0.3">
      <c r="A3015" s="16" t="s">
        <v>46</v>
      </c>
      <c r="B3015" s="17" t="s">
        <v>38</v>
      </c>
      <c r="C3015" s="17">
        <v>36</v>
      </c>
      <c r="D3015" s="29"/>
      <c r="E3015" s="29"/>
      <c r="F3015" s="30">
        <f t="shared" si="218"/>
        <v>0</v>
      </c>
      <c r="G3015" s="32"/>
      <c r="H3015" s="32"/>
      <c r="I3015" s="32"/>
      <c r="J3015" s="34">
        <f t="shared" si="219"/>
        <v>0</v>
      </c>
      <c r="K3015" s="31">
        <f t="shared" si="220"/>
        <v>803.79</v>
      </c>
      <c r="L3015" s="24">
        <f t="shared" si="217"/>
        <v>0</v>
      </c>
      <c r="M3015" s="24"/>
      <c r="N3015" s="24">
        <f t="shared" si="221"/>
        <v>0</v>
      </c>
    </row>
    <row r="3016" spans="1:14" x14ac:dyDescent="0.3">
      <c r="A3016" s="16" t="s">
        <v>47</v>
      </c>
      <c r="B3016" s="17" t="s">
        <v>48</v>
      </c>
      <c r="C3016" s="17">
        <v>8</v>
      </c>
      <c r="D3016" s="29"/>
      <c r="E3016" s="29"/>
      <c r="F3016" s="30">
        <f t="shared" si="218"/>
        <v>0</v>
      </c>
      <c r="G3016" s="32"/>
      <c r="H3016" s="32"/>
      <c r="I3016" s="32"/>
      <c r="J3016" s="34">
        <f t="shared" si="219"/>
        <v>0</v>
      </c>
      <c r="K3016" s="31">
        <f t="shared" si="220"/>
        <v>2767.05</v>
      </c>
      <c r="L3016" s="24">
        <f t="shared" si="217"/>
        <v>0</v>
      </c>
      <c r="M3016" s="24"/>
      <c r="N3016" s="24">
        <f t="shared" si="221"/>
        <v>0</v>
      </c>
    </row>
    <row r="3017" spans="1:14" x14ac:dyDescent="0.3">
      <c r="A3017" s="35" t="s">
        <v>49</v>
      </c>
      <c r="B3017" s="17" t="s">
        <v>50</v>
      </c>
      <c r="C3017" s="38">
        <v>72</v>
      </c>
      <c r="D3017" s="29"/>
      <c r="E3017" s="29"/>
      <c r="F3017" s="30">
        <f t="shared" si="218"/>
        <v>0</v>
      </c>
      <c r="G3017" s="32"/>
      <c r="H3017" s="32"/>
      <c r="I3017" s="32"/>
      <c r="J3017" s="12">
        <f t="shared" si="219"/>
        <v>0</v>
      </c>
      <c r="K3017" s="31">
        <f t="shared" si="220"/>
        <v>444.6</v>
      </c>
      <c r="L3017" s="37">
        <f t="shared" si="217"/>
        <v>0</v>
      </c>
      <c r="M3017" s="37"/>
      <c r="N3017" s="37">
        <f t="shared" si="221"/>
        <v>0</v>
      </c>
    </row>
    <row r="3018" spans="1:14" x14ac:dyDescent="0.3">
      <c r="A3018" s="16" t="s">
        <v>51</v>
      </c>
      <c r="B3018" s="17" t="s">
        <v>52</v>
      </c>
      <c r="C3018" s="17">
        <v>36</v>
      </c>
      <c r="D3018" s="29"/>
      <c r="E3018" s="29"/>
      <c r="F3018" s="30">
        <f t="shared" si="218"/>
        <v>0</v>
      </c>
      <c r="G3018" s="32"/>
      <c r="H3018" s="32"/>
      <c r="I3018" s="32"/>
      <c r="J3018" s="34">
        <f t="shared" si="219"/>
        <v>0</v>
      </c>
      <c r="K3018" s="31">
        <f t="shared" si="220"/>
        <v>868.73</v>
      </c>
      <c r="L3018" s="24">
        <f t="shared" si="217"/>
        <v>0</v>
      </c>
      <c r="M3018" s="24"/>
      <c r="N3018" s="24">
        <f t="shared" si="221"/>
        <v>0</v>
      </c>
    </row>
    <row r="3019" spans="1:14" x14ac:dyDescent="0.3">
      <c r="A3019" s="16" t="s">
        <v>53</v>
      </c>
      <c r="B3019" s="17" t="s">
        <v>48</v>
      </c>
      <c r="C3019" s="17">
        <v>8</v>
      </c>
      <c r="D3019" s="29"/>
      <c r="E3019" s="29"/>
      <c r="F3019" s="30">
        <f t="shared" si="218"/>
        <v>0</v>
      </c>
      <c r="G3019" s="32"/>
      <c r="H3019" s="32"/>
      <c r="I3019" s="32"/>
      <c r="J3019" s="34">
        <f t="shared" si="219"/>
        <v>0</v>
      </c>
      <c r="K3019" s="31">
        <f t="shared" si="220"/>
        <v>2416.0500000000002</v>
      </c>
      <c r="L3019" s="24">
        <f t="shared" si="217"/>
        <v>0</v>
      </c>
      <c r="M3019" s="24"/>
      <c r="N3019" s="24">
        <f t="shared" si="221"/>
        <v>0</v>
      </c>
    </row>
    <row r="3020" spans="1:14" x14ac:dyDescent="0.3">
      <c r="A3020" s="16" t="s">
        <v>54</v>
      </c>
      <c r="B3020" s="17" t="s">
        <v>50</v>
      </c>
      <c r="C3020" s="17">
        <v>72</v>
      </c>
      <c r="D3020" s="29"/>
      <c r="E3020" s="29"/>
      <c r="F3020" s="30">
        <f t="shared" si="218"/>
        <v>0</v>
      </c>
      <c r="G3020" s="32"/>
      <c r="H3020" s="32"/>
      <c r="I3020" s="32"/>
      <c r="J3020" s="34">
        <f t="shared" si="219"/>
        <v>0</v>
      </c>
      <c r="K3020" s="31">
        <f t="shared" si="220"/>
        <v>377.33</v>
      </c>
      <c r="L3020" s="24">
        <f t="shared" si="217"/>
        <v>0</v>
      </c>
      <c r="M3020" s="24"/>
      <c r="N3020" s="24">
        <f t="shared" si="221"/>
        <v>0</v>
      </c>
    </row>
    <row r="3021" spans="1:14" x14ac:dyDescent="0.3">
      <c r="A3021" s="16" t="s">
        <v>55</v>
      </c>
      <c r="B3021" s="17" t="s">
        <v>56</v>
      </c>
      <c r="C3021" s="17">
        <v>15</v>
      </c>
      <c r="D3021" s="44"/>
      <c r="E3021" s="44"/>
      <c r="F3021" s="30">
        <f t="shared" si="218"/>
        <v>0</v>
      </c>
      <c r="G3021" s="11"/>
      <c r="H3021" s="11"/>
      <c r="I3021" s="11"/>
      <c r="J3021" s="12">
        <f t="shared" si="219"/>
        <v>0</v>
      </c>
      <c r="K3021" s="45">
        <f t="shared" si="220"/>
        <v>1158.3</v>
      </c>
      <c r="L3021" s="37">
        <f t="shared" si="217"/>
        <v>0</v>
      </c>
      <c r="M3021" s="37"/>
      <c r="N3021" s="37">
        <f t="shared" si="221"/>
        <v>0</v>
      </c>
    </row>
    <row r="3022" spans="1:14" x14ac:dyDescent="0.3">
      <c r="A3022" s="16" t="s">
        <v>57</v>
      </c>
      <c r="B3022" s="17" t="s">
        <v>50</v>
      </c>
      <c r="C3022" s="17">
        <v>72</v>
      </c>
      <c r="D3022" s="29"/>
      <c r="E3022" s="29"/>
      <c r="F3022" s="30">
        <f t="shared" si="218"/>
        <v>0</v>
      </c>
      <c r="G3022" s="32"/>
      <c r="H3022" s="32"/>
      <c r="I3022" s="32"/>
      <c r="J3022" s="34">
        <f t="shared" si="219"/>
        <v>0</v>
      </c>
      <c r="K3022" s="31">
        <f t="shared" si="220"/>
        <v>424.13</v>
      </c>
      <c r="L3022" s="24">
        <f t="shared" si="217"/>
        <v>0</v>
      </c>
      <c r="M3022" s="24"/>
      <c r="N3022" s="24">
        <f t="shared" si="221"/>
        <v>0</v>
      </c>
    </row>
    <row r="3023" spans="1:14" x14ac:dyDescent="0.3">
      <c r="A3023" s="16" t="s">
        <v>58</v>
      </c>
      <c r="B3023" s="17" t="s">
        <v>59</v>
      </c>
      <c r="C3023" s="17">
        <v>15</v>
      </c>
      <c r="D3023" s="29"/>
      <c r="E3023" s="29"/>
      <c r="F3023" s="30">
        <f t="shared" si="218"/>
        <v>0</v>
      </c>
      <c r="G3023" s="32"/>
      <c r="H3023" s="32"/>
      <c r="I3023" s="32"/>
      <c r="J3023" s="34">
        <f t="shared" si="219"/>
        <v>0</v>
      </c>
      <c r="K3023" s="31">
        <f t="shared" si="220"/>
        <v>1199.25</v>
      </c>
      <c r="L3023" s="24">
        <f t="shared" si="217"/>
        <v>0</v>
      </c>
      <c r="M3023" s="24"/>
      <c r="N3023" s="24">
        <f t="shared" si="221"/>
        <v>0</v>
      </c>
    </row>
    <row r="3024" spans="1:14" x14ac:dyDescent="0.3">
      <c r="A3024" s="16" t="s">
        <v>60</v>
      </c>
      <c r="B3024" s="17" t="s">
        <v>50</v>
      </c>
      <c r="C3024" s="17">
        <v>72</v>
      </c>
      <c r="D3024" s="29"/>
      <c r="E3024" s="29"/>
      <c r="F3024" s="30">
        <f t="shared" si="218"/>
        <v>0</v>
      </c>
      <c r="G3024" s="32"/>
      <c r="H3024" s="32"/>
      <c r="I3024" s="32"/>
      <c r="J3024" s="34">
        <f t="shared" si="219"/>
        <v>0</v>
      </c>
      <c r="K3024" s="31">
        <f t="shared" si="220"/>
        <v>381.13</v>
      </c>
      <c r="L3024" s="24">
        <f t="shared" si="217"/>
        <v>0</v>
      </c>
      <c r="M3024" s="24"/>
      <c r="N3024" s="24">
        <f t="shared" si="221"/>
        <v>0</v>
      </c>
    </row>
    <row r="3025" spans="1:14" x14ac:dyDescent="0.3">
      <c r="A3025" s="16" t="s">
        <v>61</v>
      </c>
      <c r="B3025" s="17" t="s">
        <v>50</v>
      </c>
      <c r="C3025" s="38">
        <v>72</v>
      </c>
      <c r="D3025" s="44"/>
      <c r="E3025" s="44"/>
      <c r="F3025" s="30">
        <f t="shared" si="218"/>
        <v>0</v>
      </c>
      <c r="G3025" s="11"/>
      <c r="H3025" s="11"/>
      <c r="I3025" s="11"/>
      <c r="J3025" s="12">
        <f t="shared" si="219"/>
        <v>0</v>
      </c>
      <c r="K3025" s="31">
        <f t="shared" si="220"/>
        <v>424.13</v>
      </c>
      <c r="L3025" s="37">
        <f t="shared" si="217"/>
        <v>0</v>
      </c>
      <c r="M3025" s="37"/>
      <c r="N3025" s="37">
        <f t="shared" si="221"/>
        <v>0</v>
      </c>
    </row>
    <row r="3026" spans="1:14" x14ac:dyDescent="0.3">
      <c r="A3026" s="35" t="s">
        <v>62</v>
      </c>
      <c r="B3026" s="17" t="s">
        <v>50</v>
      </c>
      <c r="C3026" s="38">
        <v>72</v>
      </c>
      <c r="D3026" s="44"/>
      <c r="E3026" s="44"/>
      <c r="F3026" s="30">
        <f t="shared" si="218"/>
        <v>0</v>
      </c>
      <c r="G3026" s="11"/>
      <c r="H3026" s="11"/>
      <c r="I3026" s="11"/>
      <c r="J3026" s="12">
        <f t="shared" si="219"/>
        <v>0</v>
      </c>
      <c r="K3026" s="31">
        <f t="shared" si="220"/>
        <v>330.23</v>
      </c>
      <c r="L3026" s="37">
        <f t="shared" si="217"/>
        <v>0</v>
      </c>
      <c r="M3026" s="37"/>
      <c r="N3026" s="37">
        <f t="shared" si="221"/>
        <v>0</v>
      </c>
    </row>
    <row r="3027" spans="1:14" x14ac:dyDescent="0.3">
      <c r="A3027" s="35" t="s">
        <v>63</v>
      </c>
      <c r="B3027" s="17" t="s">
        <v>50</v>
      </c>
      <c r="C3027" s="38">
        <v>72</v>
      </c>
      <c r="D3027" s="44"/>
      <c r="E3027" s="44"/>
      <c r="F3027" s="30">
        <f t="shared" si="218"/>
        <v>0</v>
      </c>
      <c r="G3027" s="11"/>
      <c r="H3027" s="11"/>
      <c r="I3027" s="11"/>
      <c r="J3027" s="12">
        <f t="shared" si="219"/>
        <v>0</v>
      </c>
      <c r="K3027" s="31">
        <f t="shared" si="220"/>
        <v>424.13</v>
      </c>
      <c r="L3027" s="37">
        <f t="shared" si="217"/>
        <v>0</v>
      </c>
      <c r="M3027" s="37"/>
      <c r="N3027" s="37">
        <f t="shared" si="221"/>
        <v>0</v>
      </c>
    </row>
    <row r="3028" spans="1:14" x14ac:dyDescent="0.3">
      <c r="A3028" s="35" t="s">
        <v>64</v>
      </c>
      <c r="B3028" s="17" t="s">
        <v>65</v>
      </c>
      <c r="C3028" s="38">
        <v>72</v>
      </c>
      <c r="D3028" s="44"/>
      <c r="E3028" s="44"/>
      <c r="F3028" s="30">
        <f t="shared" si="218"/>
        <v>0</v>
      </c>
      <c r="G3028" s="11"/>
      <c r="H3028" s="11"/>
      <c r="I3028" s="11"/>
      <c r="J3028" s="12">
        <f t="shared" si="219"/>
        <v>0</v>
      </c>
      <c r="K3028" s="31">
        <f t="shared" si="220"/>
        <v>389.61</v>
      </c>
      <c r="L3028" s="37">
        <f t="shared" si="217"/>
        <v>0</v>
      </c>
      <c r="M3028" s="37"/>
      <c r="N3028" s="37">
        <f t="shared" si="221"/>
        <v>0</v>
      </c>
    </row>
    <row r="3029" spans="1:14" x14ac:dyDescent="0.3">
      <c r="A3029" s="35" t="s">
        <v>66</v>
      </c>
      <c r="B3029" s="17" t="s">
        <v>65</v>
      </c>
      <c r="C3029" s="38">
        <v>72</v>
      </c>
      <c r="D3029" s="44"/>
      <c r="E3029" s="44"/>
      <c r="F3029" s="30">
        <f t="shared" si="218"/>
        <v>0</v>
      </c>
      <c r="G3029" s="11"/>
      <c r="H3029" s="11"/>
      <c r="I3029" s="11"/>
      <c r="J3029" s="12">
        <f t="shared" si="219"/>
        <v>0</v>
      </c>
      <c r="K3029" s="31">
        <f t="shared" si="220"/>
        <v>389.61</v>
      </c>
      <c r="L3029" s="37">
        <f t="shared" si="217"/>
        <v>0</v>
      </c>
      <c r="M3029" s="37"/>
      <c r="N3029" s="37">
        <f t="shared" si="221"/>
        <v>0</v>
      </c>
    </row>
    <row r="3030" spans="1:14" x14ac:dyDescent="0.3">
      <c r="A3030" s="47" t="s">
        <v>67</v>
      </c>
      <c r="B3030" s="48" t="s">
        <v>59</v>
      </c>
      <c r="C3030" s="49">
        <v>25</v>
      </c>
      <c r="D3030" s="44"/>
      <c r="E3030" s="44"/>
      <c r="F3030" s="30">
        <f t="shared" si="218"/>
        <v>0</v>
      </c>
      <c r="G3030" s="11"/>
      <c r="H3030" s="11"/>
      <c r="I3030" s="11"/>
      <c r="J3030" s="12">
        <f t="shared" si="219"/>
        <v>0</v>
      </c>
      <c r="K3030" s="31">
        <f t="shared" si="220"/>
        <v>169.65</v>
      </c>
      <c r="L3030" s="37">
        <f t="shared" si="217"/>
        <v>0</v>
      </c>
      <c r="M3030" s="37"/>
      <c r="N3030" s="37">
        <f t="shared" si="221"/>
        <v>0</v>
      </c>
    </row>
    <row r="3031" spans="1:14" x14ac:dyDescent="0.3">
      <c r="A3031" s="47" t="s">
        <v>68</v>
      </c>
      <c r="B3031" s="48" t="s">
        <v>42</v>
      </c>
      <c r="C3031" s="49">
        <v>50</v>
      </c>
      <c r="D3031" s="44"/>
      <c r="E3031" s="44"/>
      <c r="F3031" s="30">
        <f t="shared" si="218"/>
        <v>0</v>
      </c>
      <c r="G3031" s="11"/>
      <c r="H3031" s="11"/>
      <c r="I3031" s="11"/>
      <c r="J3031" s="12">
        <f t="shared" si="219"/>
        <v>0</v>
      </c>
      <c r="K3031" s="31">
        <f t="shared" si="220"/>
        <v>88.92</v>
      </c>
      <c r="L3031" s="37">
        <f t="shared" si="217"/>
        <v>0</v>
      </c>
      <c r="M3031" s="37"/>
      <c r="N3031" s="37">
        <f t="shared" si="221"/>
        <v>0</v>
      </c>
    </row>
    <row r="3032" spans="1:14" x14ac:dyDescent="0.3">
      <c r="A3032" s="47" t="s">
        <v>69</v>
      </c>
      <c r="B3032" s="48" t="s">
        <v>52</v>
      </c>
      <c r="C3032" s="49">
        <v>12</v>
      </c>
      <c r="D3032" s="44"/>
      <c r="E3032" s="44"/>
      <c r="F3032" s="30">
        <f t="shared" si="218"/>
        <v>0</v>
      </c>
      <c r="G3032" s="11"/>
      <c r="H3032" s="11"/>
      <c r="I3032" s="11"/>
      <c r="J3032" s="12">
        <f t="shared" si="219"/>
        <v>0</v>
      </c>
      <c r="K3032" s="31">
        <f t="shared" si="220"/>
        <v>123.94</v>
      </c>
      <c r="L3032" s="37">
        <f t="shared" si="217"/>
        <v>0</v>
      </c>
      <c r="M3032" s="37"/>
      <c r="N3032" s="37">
        <f t="shared" si="221"/>
        <v>0</v>
      </c>
    </row>
    <row r="3033" spans="1:14" ht="19.5" thickBot="1" x14ac:dyDescent="0.35">
      <c r="A3033" s="47" t="s">
        <v>70</v>
      </c>
      <c r="B3033" s="48" t="s">
        <v>50</v>
      </c>
      <c r="C3033" s="49">
        <v>60</v>
      </c>
      <c r="D3033" s="44"/>
      <c r="E3033" s="44"/>
      <c r="F3033" s="30">
        <f t="shared" si="218"/>
        <v>0</v>
      </c>
      <c r="G3033" s="11"/>
      <c r="H3033" s="11"/>
      <c r="I3033" s="11"/>
      <c r="J3033" s="12">
        <f t="shared" si="219"/>
        <v>0</v>
      </c>
      <c r="K3033" s="31">
        <f t="shared" si="220"/>
        <v>67.180000000000007</v>
      </c>
      <c r="L3033" s="37">
        <f t="shared" si="217"/>
        <v>0</v>
      </c>
      <c r="M3033" s="37"/>
      <c r="N3033" s="37">
        <f t="shared" si="221"/>
        <v>0</v>
      </c>
    </row>
    <row r="3034" spans="1:14" ht="19.5" thickBot="1" x14ac:dyDescent="0.35">
      <c r="A3034" s="56" t="s">
        <v>71</v>
      </c>
      <c r="B3034" s="57" t="s">
        <v>50</v>
      </c>
      <c r="C3034" s="58">
        <v>60</v>
      </c>
      <c r="D3034" s="44"/>
      <c r="E3034" s="44"/>
      <c r="F3034" s="30">
        <f t="shared" si="218"/>
        <v>0</v>
      </c>
      <c r="G3034" s="11"/>
      <c r="H3034" s="11"/>
      <c r="I3034" s="11"/>
      <c r="J3034" s="12">
        <f t="shared" si="219"/>
        <v>0</v>
      </c>
      <c r="K3034" s="31">
        <f t="shared" si="220"/>
        <v>67.180000000000007</v>
      </c>
      <c r="L3034" s="37">
        <f t="shared" si="217"/>
        <v>0</v>
      </c>
      <c r="M3034" s="37"/>
      <c r="N3034" s="37">
        <f t="shared" si="221"/>
        <v>0</v>
      </c>
    </row>
    <row r="3035" spans="1:14" ht="19.5" thickBot="1" x14ac:dyDescent="0.35">
      <c r="A3035" s="56" t="s">
        <v>72</v>
      </c>
      <c r="B3035" s="57" t="s">
        <v>50</v>
      </c>
      <c r="C3035" s="58">
        <v>60</v>
      </c>
      <c r="D3035" s="44"/>
      <c r="E3035" s="44"/>
      <c r="F3035" s="30">
        <f t="shared" si="218"/>
        <v>0</v>
      </c>
      <c r="G3035" s="11"/>
      <c r="H3035" s="11"/>
      <c r="I3035" s="11"/>
      <c r="J3035" s="12">
        <f t="shared" si="219"/>
        <v>0</v>
      </c>
      <c r="K3035" s="31">
        <f t="shared" si="220"/>
        <v>67.180000000000007</v>
      </c>
      <c r="L3035" s="37">
        <f t="shared" si="217"/>
        <v>0</v>
      </c>
      <c r="M3035" s="37"/>
      <c r="N3035" s="37">
        <f t="shared" si="221"/>
        <v>0</v>
      </c>
    </row>
    <row r="3036" spans="1:14" ht="19.5" thickBot="1" x14ac:dyDescent="0.35">
      <c r="A3036" s="56" t="s">
        <v>73</v>
      </c>
      <c r="B3036" s="57" t="s">
        <v>74</v>
      </c>
      <c r="C3036" s="58">
        <v>150</v>
      </c>
      <c r="D3036" s="44"/>
      <c r="E3036" s="44"/>
      <c r="F3036" s="30">
        <f t="shared" si="218"/>
        <v>0</v>
      </c>
      <c r="G3036" s="11"/>
      <c r="H3036" s="11"/>
      <c r="I3036" s="11"/>
      <c r="J3036" s="12">
        <f t="shared" si="219"/>
        <v>0</v>
      </c>
      <c r="K3036" s="31">
        <f t="shared" si="220"/>
        <v>21.06</v>
      </c>
      <c r="L3036" s="37">
        <f t="shared" si="217"/>
        <v>0</v>
      </c>
      <c r="M3036" s="37"/>
      <c r="N3036" s="37">
        <f t="shared" si="221"/>
        <v>0</v>
      </c>
    </row>
    <row r="3037" spans="1:14" ht="19.5" thickBot="1" x14ac:dyDescent="0.35">
      <c r="A3037" s="66" t="s">
        <v>75</v>
      </c>
      <c r="B3037" s="67" t="s">
        <v>76</v>
      </c>
      <c r="C3037" s="68">
        <v>120</v>
      </c>
      <c r="D3037" s="44"/>
      <c r="E3037" s="44"/>
      <c r="F3037" s="30">
        <f t="shared" si="218"/>
        <v>0</v>
      </c>
      <c r="G3037" s="11"/>
      <c r="H3037" s="11"/>
      <c r="I3037" s="11"/>
      <c r="J3037" s="12">
        <f t="shared" si="219"/>
        <v>0</v>
      </c>
      <c r="K3037" s="31">
        <f t="shared" si="220"/>
        <v>78.98</v>
      </c>
      <c r="L3037" s="37">
        <f t="shared" si="217"/>
        <v>0</v>
      </c>
      <c r="M3037" s="37"/>
      <c r="N3037" s="37">
        <f t="shared" si="221"/>
        <v>0</v>
      </c>
    </row>
    <row r="3038" spans="1:14" ht="19.5" thickBot="1" x14ac:dyDescent="0.35">
      <c r="A3038" s="66" t="s">
        <v>77</v>
      </c>
      <c r="B3038" s="67" t="s">
        <v>78</v>
      </c>
      <c r="C3038" s="68">
        <v>60</v>
      </c>
      <c r="D3038" s="44"/>
      <c r="E3038" s="44"/>
      <c r="F3038" s="30">
        <f t="shared" si="218"/>
        <v>0</v>
      </c>
      <c r="G3038" s="11"/>
      <c r="H3038" s="11"/>
      <c r="I3038" s="11"/>
      <c r="J3038" s="12">
        <f t="shared" si="219"/>
        <v>0</v>
      </c>
      <c r="K3038" s="31">
        <f t="shared" si="220"/>
        <v>154.44</v>
      </c>
      <c r="L3038" s="37">
        <f t="shared" si="217"/>
        <v>0</v>
      </c>
      <c r="M3038" s="37"/>
      <c r="N3038" s="37">
        <f t="shared" si="221"/>
        <v>0</v>
      </c>
    </row>
    <row r="3039" spans="1:14" ht="19.5" thickBot="1" x14ac:dyDescent="0.35">
      <c r="A3039" s="66" t="s">
        <v>79</v>
      </c>
      <c r="B3039" s="67" t="s">
        <v>50</v>
      </c>
      <c r="C3039" s="68">
        <v>30</v>
      </c>
      <c r="D3039" s="44"/>
      <c r="E3039" s="44"/>
      <c r="F3039" s="30">
        <f t="shared" si="218"/>
        <v>0</v>
      </c>
      <c r="G3039" s="11"/>
      <c r="H3039" s="11"/>
      <c r="I3039" s="11"/>
      <c r="J3039" s="12">
        <f t="shared" si="219"/>
        <v>0</v>
      </c>
      <c r="K3039" s="31">
        <f t="shared" si="220"/>
        <v>274.95</v>
      </c>
      <c r="L3039" s="37">
        <f t="shared" si="217"/>
        <v>0</v>
      </c>
      <c r="M3039" s="37"/>
      <c r="N3039" s="37">
        <f t="shared" si="221"/>
        <v>0</v>
      </c>
    </row>
    <row r="3040" spans="1:14" ht="19.5" thickBot="1" x14ac:dyDescent="0.35">
      <c r="A3040" s="66" t="s">
        <v>80</v>
      </c>
      <c r="B3040" s="67" t="s">
        <v>59</v>
      </c>
      <c r="C3040" s="68">
        <v>12</v>
      </c>
      <c r="D3040" s="44"/>
      <c r="E3040" s="44"/>
      <c r="F3040" s="30">
        <f t="shared" si="218"/>
        <v>0</v>
      </c>
      <c r="G3040" s="11"/>
      <c r="H3040" s="11"/>
      <c r="I3040" s="11"/>
      <c r="J3040" s="12">
        <f t="shared" si="219"/>
        <v>0</v>
      </c>
      <c r="K3040" s="31">
        <f t="shared" si="220"/>
        <v>1023.75</v>
      </c>
      <c r="L3040" s="37">
        <f t="shared" si="217"/>
        <v>0</v>
      </c>
      <c r="M3040" s="37"/>
      <c r="N3040" s="37">
        <f t="shared" si="221"/>
        <v>0</v>
      </c>
    </row>
    <row r="3041" spans="1:14" ht="19.5" thickBot="1" x14ac:dyDescent="0.35">
      <c r="A3041" s="76" t="s">
        <v>81</v>
      </c>
      <c r="B3041" s="77" t="s">
        <v>82</v>
      </c>
      <c r="C3041" s="78">
        <v>18</v>
      </c>
      <c r="D3041" s="44"/>
      <c r="E3041" s="44"/>
      <c r="F3041" s="30">
        <f t="shared" si="218"/>
        <v>0</v>
      </c>
      <c r="G3041" s="11"/>
      <c r="H3041" s="11"/>
      <c r="I3041" s="11"/>
      <c r="J3041" s="12">
        <f t="shared" si="219"/>
        <v>0</v>
      </c>
      <c r="K3041" s="31">
        <f t="shared" si="220"/>
        <v>558.67999999999995</v>
      </c>
      <c r="L3041" s="37">
        <f t="shared" si="217"/>
        <v>0</v>
      </c>
      <c r="M3041" s="37"/>
      <c r="N3041" s="37">
        <f t="shared" si="221"/>
        <v>0</v>
      </c>
    </row>
    <row r="3042" spans="1:14" ht="19.5" thickBot="1" x14ac:dyDescent="0.35">
      <c r="A3042" s="76" t="s">
        <v>83</v>
      </c>
      <c r="B3042" s="77" t="s">
        <v>59</v>
      </c>
      <c r="C3042" s="78">
        <v>12</v>
      </c>
      <c r="D3042" s="44"/>
      <c r="E3042" s="44"/>
      <c r="F3042" s="30">
        <f t="shared" si="218"/>
        <v>0</v>
      </c>
      <c r="G3042" s="11"/>
      <c r="H3042" s="11"/>
      <c r="I3042" s="11"/>
      <c r="J3042" s="12">
        <f t="shared" si="219"/>
        <v>0</v>
      </c>
      <c r="K3042" s="31">
        <f t="shared" si="220"/>
        <v>1092.2</v>
      </c>
      <c r="L3042" s="37">
        <f t="shared" si="217"/>
        <v>0</v>
      </c>
      <c r="M3042" s="37"/>
      <c r="N3042" s="37">
        <f t="shared" si="221"/>
        <v>0</v>
      </c>
    </row>
    <row r="3043" spans="1:14" ht="19.5" thickBot="1" x14ac:dyDescent="0.35">
      <c r="A3043" s="76" t="s">
        <v>84</v>
      </c>
      <c r="B3043" s="77" t="s">
        <v>85</v>
      </c>
      <c r="C3043" s="78">
        <v>4</v>
      </c>
      <c r="D3043" s="44"/>
      <c r="E3043" s="44"/>
      <c r="F3043" s="30">
        <f t="shared" si="218"/>
        <v>0</v>
      </c>
      <c r="G3043" s="11"/>
      <c r="H3043" s="11"/>
      <c r="I3043" s="11"/>
      <c r="J3043" s="12">
        <f t="shared" si="219"/>
        <v>0</v>
      </c>
      <c r="K3043" s="31">
        <f t="shared" si="220"/>
        <v>2670.53</v>
      </c>
      <c r="L3043" s="37">
        <f t="shared" si="217"/>
        <v>0</v>
      </c>
      <c r="M3043" s="37"/>
      <c r="N3043" s="37">
        <f t="shared" si="221"/>
        <v>0</v>
      </c>
    </row>
    <row r="3044" spans="1:14" ht="19.5" thickBot="1" x14ac:dyDescent="0.35">
      <c r="A3044" s="86" t="s">
        <v>86</v>
      </c>
      <c r="B3044" s="87" t="s">
        <v>87</v>
      </c>
      <c r="C3044" s="88">
        <v>48</v>
      </c>
      <c r="D3044" s="44"/>
      <c r="E3044" s="44"/>
      <c r="F3044" s="30">
        <f t="shared" si="218"/>
        <v>0</v>
      </c>
      <c r="G3044" s="11"/>
      <c r="H3044" s="11"/>
      <c r="I3044" s="11"/>
      <c r="J3044" s="12">
        <f t="shared" si="219"/>
        <v>0</v>
      </c>
      <c r="K3044" s="31">
        <f t="shared" si="220"/>
        <v>46.8</v>
      </c>
      <c r="L3044" s="37">
        <f t="shared" si="217"/>
        <v>0</v>
      </c>
      <c r="M3044" s="37"/>
      <c r="N3044" s="37">
        <f t="shared" si="221"/>
        <v>0</v>
      </c>
    </row>
    <row r="3045" spans="1:14" ht="19.5" thickBot="1" x14ac:dyDescent="0.35">
      <c r="A3045" s="86" t="s">
        <v>88</v>
      </c>
      <c r="B3045" s="87" t="s">
        <v>87</v>
      </c>
      <c r="C3045" s="88">
        <v>48</v>
      </c>
      <c r="D3045" s="44"/>
      <c r="E3045" s="44"/>
      <c r="F3045" s="30">
        <f t="shared" si="218"/>
        <v>0</v>
      </c>
      <c r="G3045" s="11"/>
      <c r="H3045" s="11"/>
      <c r="I3045" s="11"/>
      <c r="J3045" s="12">
        <f t="shared" si="219"/>
        <v>0</v>
      </c>
      <c r="K3045" s="31">
        <f t="shared" si="220"/>
        <v>46.8</v>
      </c>
      <c r="L3045" s="37">
        <f t="shared" si="217"/>
        <v>0</v>
      </c>
      <c r="M3045" s="37"/>
      <c r="N3045" s="37">
        <f t="shared" si="221"/>
        <v>0</v>
      </c>
    </row>
    <row r="3046" spans="1:14" x14ac:dyDescent="0.3">
      <c r="A3046" s="96" t="s">
        <v>89</v>
      </c>
      <c r="B3046" s="97">
        <v>25</v>
      </c>
      <c r="C3046" s="97">
        <v>25</v>
      </c>
      <c r="D3046" s="44"/>
      <c r="E3046" s="44"/>
      <c r="F3046" s="30">
        <f t="shared" si="218"/>
        <v>0</v>
      </c>
      <c r="G3046" s="11"/>
      <c r="H3046" s="11"/>
      <c r="I3046" s="11"/>
      <c r="J3046" s="12">
        <f t="shared" si="219"/>
        <v>0</v>
      </c>
      <c r="K3046" s="31">
        <f t="shared" si="220"/>
        <v>111.25</v>
      </c>
      <c r="L3046" s="37">
        <f t="shared" si="217"/>
        <v>0</v>
      </c>
      <c r="M3046" s="37"/>
      <c r="N3046" s="37">
        <f t="shared" si="221"/>
        <v>0</v>
      </c>
    </row>
    <row r="3047" spans="1:14" x14ac:dyDescent="0.3">
      <c r="A3047" s="105" t="s">
        <v>90</v>
      </c>
      <c r="B3047" s="106">
        <v>10</v>
      </c>
      <c r="C3047" s="106">
        <v>10</v>
      </c>
      <c r="D3047" s="44"/>
      <c r="E3047" s="44"/>
      <c r="F3047" s="30">
        <f t="shared" si="218"/>
        <v>0</v>
      </c>
      <c r="G3047" s="11"/>
      <c r="H3047" s="11"/>
      <c r="I3047" s="11"/>
      <c r="J3047" s="12">
        <f t="shared" si="219"/>
        <v>0</v>
      </c>
      <c r="K3047" s="31">
        <f t="shared" si="220"/>
        <v>1760</v>
      </c>
      <c r="L3047" s="37">
        <f t="shared" si="217"/>
        <v>0</v>
      </c>
      <c r="M3047" s="37"/>
      <c r="N3047" s="37">
        <f t="shared" si="221"/>
        <v>0</v>
      </c>
    </row>
    <row r="3048" spans="1:14" x14ac:dyDescent="0.3">
      <c r="A3048" s="105" t="s">
        <v>91</v>
      </c>
      <c r="B3048" s="106">
        <v>8</v>
      </c>
      <c r="C3048" s="106">
        <v>8</v>
      </c>
      <c r="D3048" s="44"/>
      <c r="E3048" s="44"/>
      <c r="F3048" s="30">
        <f t="shared" si="218"/>
        <v>0</v>
      </c>
      <c r="G3048" s="11"/>
      <c r="H3048" s="11"/>
      <c r="I3048" s="11"/>
      <c r="J3048" s="12">
        <f t="shared" si="219"/>
        <v>0</v>
      </c>
      <c r="K3048" s="31">
        <f t="shared" si="220"/>
        <v>2365</v>
      </c>
      <c r="L3048" s="37">
        <f t="shared" si="217"/>
        <v>0</v>
      </c>
      <c r="M3048" s="37"/>
      <c r="N3048" s="37">
        <f t="shared" si="221"/>
        <v>0</v>
      </c>
    </row>
    <row r="3049" spans="1:14" x14ac:dyDescent="0.3">
      <c r="A3049" s="105" t="s">
        <v>92</v>
      </c>
      <c r="B3049" s="106">
        <v>8</v>
      </c>
      <c r="C3049" s="106">
        <v>8</v>
      </c>
      <c r="D3049" s="44"/>
      <c r="E3049" s="44"/>
      <c r="F3049" s="30">
        <f t="shared" si="218"/>
        <v>0</v>
      </c>
      <c r="G3049" s="11"/>
      <c r="H3049" s="11"/>
      <c r="I3049" s="11"/>
      <c r="J3049" s="12">
        <f t="shared" si="219"/>
        <v>0</v>
      </c>
      <c r="K3049" s="31">
        <f t="shared" si="220"/>
        <v>2065</v>
      </c>
      <c r="L3049" s="37">
        <f t="shared" si="217"/>
        <v>0</v>
      </c>
      <c r="M3049" s="37"/>
      <c r="N3049" s="37">
        <f t="shared" si="221"/>
        <v>0</v>
      </c>
    </row>
    <row r="3050" spans="1:14" x14ac:dyDescent="0.3">
      <c r="A3050" s="105" t="s">
        <v>93</v>
      </c>
      <c r="B3050" s="106">
        <v>15</v>
      </c>
      <c r="C3050" s="106">
        <v>15</v>
      </c>
      <c r="D3050" s="44"/>
      <c r="E3050" s="44"/>
      <c r="F3050" s="30">
        <f t="shared" si="218"/>
        <v>0</v>
      </c>
      <c r="G3050" s="11"/>
      <c r="H3050" s="11"/>
      <c r="I3050" s="11"/>
      <c r="J3050" s="12">
        <f t="shared" si="219"/>
        <v>0</v>
      </c>
      <c r="K3050" s="31">
        <f t="shared" si="220"/>
        <v>990</v>
      </c>
      <c r="L3050" s="37">
        <f t="shared" si="217"/>
        <v>0</v>
      </c>
      <c r="M3050" s="37"/>
      <c r="N3050" s="37">
        <f t="shared" si="221"/>
        <v>0</v>
      </c>
    </row>
    <row r="3051" spans="1:14" x14ac:dyDescent="0.3">
      <c r="A3051" s="105" t="s">
        <v>94</v>
      </c>
      <c r="B3051" s="106">
        <v>15</v>
      </c>
      <c r="C3051" s="106">
        <v>15</v>
      </c>
      <c r="D3051" s="44"/>
      <c r="E3051" s="44"/>
      <c r="F3051" s="30">
        <f t="shared" si="218"/>
        <v>0</v>
      </c>
      <c r="G3051" s="11"/>
      <c r="H3051" s="11"/>
      <c r="I3051" s="11"/>
      <c r="J3051" s="12">
        <f t="shared" si="219"/>
        <v>0</v>
      </c>
      <c r="K3051" s="31">
        <f t="shared" si="220"/>
        <v>1025</v>
      </c>
      <c r="L3051" s="37">
        <f t="shared" si="217"/>
        <v>0</v>
      </c>
      <c r="M3051" s="37"/>
      <c r="N3051" s="37">
        <f t="shared" si="221"/>
        <v>0</v>
      </c>
    </row>
    <row r="3052" spans="1:14" x14ac:dyDescent="0.3">
      <c r="A3052" s="105" t="s">
        <v>95</v>
      </c>
      <c r="B3052" s="106">
        <v>10</v>
      </c>
      <c r="C3052" s="106">
        <v>10</v>
      </c>
      <c r="D3052" s="44"/>
      <c r="E3052" s="44"/>
      <c r="F3052" s="30">
        <f t="shared" si="218"/>
        <v>0</v>
      </c>
      <c r="G3052" s="11"/>
      <c r="H3052" s="11"/>
      <c r="I3052" s="11"/>
      <c r="J3052" s="12">
        <f t="shared" si="219"/>
        <v>0</v>
      </c>
      <c r="K3052" s="31">
        <f t="shared" si="220"/>
        <v>1620</v>
      </c>
      <c r="L3052" s="37">
        <f t="shared" si="217"/>
        <v>0</v>
      </c>
      <c r="M3052" s="37"/>
      <c r="N3052" s="37">
        <f t="shared" si="221"/>
        <v>0</v>
      </c>
    </row>
    <row r="3053" spans="1:14" x14ac:dyDescent="0.3">
      <c r="A3053" s="105" t="s">
        <v>96</v>
      </c>
      <c r="B3053" s="106">
        <v>8</v>
      </c>
      <c r="C3053" s="106">
        <v>8</v>
      </c>
      <c r="D3053" s="44"/>
      <c r="E3053" s="44"/>
      <c r="F3053" s="30">
        <f t="shared" si="218"/>
        <v>0</v>
      </c>
      <c r="G3053" s="11"/>
      <c r="H3053" s="11"/>
      <c r="I3053" s="11"/>
      <c r="J3053" s="12">
        <f t="shared" si="219"/>
        <v>0</v>
      </c>
      <c r="K3053" s="31">
        <f t="shared" si="220"/>
        <v>2130</v>
      </c>
      <c r="L3053" s="37">
        <f t="shared" si="217"/>
        <v>0</v>
      </c>
      <c r="M3053" s="37"/>
      <c r="N3053" s="37">
        <f t="shared" si="221"/>
        <v>0</v>
      </c>
    </row>
    <row r="3054" spans="1:14" x14ac:dyDescent="0.3">
      <c r="A3054" s="105" t="s">
        <v>97</v>
      </c>
      <c r="B3054" s="106">
        <v>15</v>
      </c>
      <c r="C3054" s="106">
        <v>15</v>
      </c>
      <c r="D3054" s="44"/>
      <c r="E3054" s="44"/>
      <c r="F3054" s="30">
        <f t="shared" si="218"/>
        <v>0</v>
      </c>
      <c r="G3054" s="11"/>
      <c r="H3054" s="11"/>
      <c r="I3054" s="11"/>
      <c r="J3054" s="12">
        <f t="shared" si="219"/>
        <v>0</v>
      </c>
      <c r="K3054" s="31">
        <f t="shared" si="220"/>
        <v>880</v>
      </c>
      <c r="L3054" s="37">
        <f t="shared" si="217"/>
        <v>0</v>
      </c>
      <c r="M3054" s="37"/>
      <c r="N3054" s="37">
        <f t="shared" si="221"/>
        <v>0</v>
      </c>
    </row>
    <row r="3055" spans="1:14" x14ac:dyDescent="0.3">
      <c r="A3055" s="105" t="s">
        <v>98</v>
      </c>
      <c r="B3055" s="106">
        <v>15</v>
      </c>
      <c r="C3055" s="106">
        <v>15</v>
      </c>
      <c r="D3055" s="44"/>
      <c r="E3055" s="44"/>
      <c r="F3055" s="30">
        <f t="shared" si="218"/>
        <v>0</v>
      </c>
      <c r="G3055" s="11"/>
      <c r="H3055" s="11"/>
      <c r="I3055" s="11"/>
      <c r="J3055" s="12">
        <f t="shared" si="219"/>
        <v>0</v>
      </c>
      <c r="K3055" s="31">
        <f t="shared" si="220"/>
        <v>915</v>
      </c>
      <c r="L3055" s="37">
        <f t="shared" si="217"/>
        <v>0</v>
      </c>
      <c r="M3055" s="37"/>
      <c r="N3055" s="37">
        <f t="shared" si="221"/>
        <v>0</v>
      </c>
    </row>
    <row r="3056" spans="1:14" x14ac:dyDescent="0.3">
      <c r="A3056" s="105" t="s">
        <v>99</v>
      </c>
      <c r="B3056" s="106">
        <v>3</v>
      </c>
      <c r="C3056" s="106">
        <v>3</v>
      </c>
      <c r="D3056" s="44"/>
      <c r="E3056" s="44"/>
      <c r="F3056" s="30">
        <f t="shared" si="218"/>
        <v>0</v>
      </c>
      <c r="G3056" s="11"/>
      <c r="H3056" s="11"/>
      <c r="I3056" s="11"/>
      <c r="J3056" s="12">
        <f t="shared" si="219"/>
        <v>0</v>
      </c>
      <c r="K3056" s="31">
        <f t="shared" si="220"/>
        <v>1970</v>
      </c>
      <c r="L3056" s="37">
        <f t="shared" si="217"/>
        <v>0</v>
      </c>
      <c r="M3056" s="37"/>
      <c r="N3056" s="37">
        <f t="shared" si="221"/>
        <v>0</v>
      </c>
    </row>
    <row r="3057" spans="1:14" x14ac:dyDescent="0.3">
      <c r="A3057" s="105" t="s">
        <v>100</v>
      </c>
      <c r="B3057" s="106">
        <v>3</v>
      </c>
      <c r="C3057" s="106">
        <v>3</v>
      </c>
      <c r="D3057" s="44"/>
      <c r="E3057" s="44"/>
      <c r="F3057" s="30">
        <f t="shared" si="218"/>
        <v>0</v>
      </c>
      <c r="G3057" s="11"/>
      <c r="H3057" s="11"/>
      <c r="I3057" s="11"/>
      <c r="J3057" s="12">
        <f t="shared" si="219"/>
        <v>0</v>
      </c>
      <c r="K3057" s="31">
        <f t="shared" si="220"/>
        <v>2035</v>
      </c>
      <c r="L3057" s="37">
        <f t="shared" si="217"/>
        <v>0</v>
      </c>
      <c r="M3057" s="37"/>
      <c r="N3057" s="37">
        <f t="shared" si="221"/>
        <v>0</v>
      </c>
    </row>
    <row r="3058" spans="1:14" x14ac:dyDescent="0.3">
      <c r="A3058" s="105" t="s">
        <v>101</v>
      </c>
      <c r="B3058" s="106">
        <v>8</v>
      </c>
      <c r="C3058" s="106">
        <v>8</v>
      </c>
      <c r="D3058" s="44"/>
      <c r="E3058" s="44"/>
      <c r="F3058" s="30">
        <f t="shared" si="218"/>
        <v>0</v>
      </c>
      <c r="G3058" s="11"/>
      <c r="H3058" s="11"/>
      <c r="I3058" s="11"/>
      <c r="J3058" s="12">
        <f t="shared" si="219"/>
        <v>0</v>
      </c>
      <c r="K3058" s="31">
        <f t="shared" si="220"/>
        <v>2120</v>
      </c>
      <c r="L3058" s="37">
        <f t="shared" si="217"/>
        <v>0</v>
      </c>
      <c r="M3058" s="37"/>
      <c r="N3058" s="37">
        <f t="shared" si="221"/>
        <v>0</v>
      </c>
    </row>
    <row r="3059" spans="1:14" x14ac:dyDescent="0.3">
      <c r="A3059" s="105" t="s">
        <v>102</v>
      </c>
      <c r="B3059" s="106">
        <v>10</v>
      </c>
      <c r="C3059" s="106">
        <v>10</v>
      </c>
      <c r="D3059" s="44"/>
      <c r="E3059" s="44"/>
      <c r="F3059" s="30">
        <f t="shared" si="218"/>
        <v>0</v>
      </c>
      <c r="G3059" s="11"/>
      <c r="H3059" s="11"/>
      <c r="I3059" s="11"/>
      <c r="J3059" s="12">
        <f t="shared" si="219"/>
        <v>0</v>
      </c>
      <c r="K3059" s="31">
        <f t="shared" si="220"/>
        <v>1980</v>
      </c>
      <c r="L3059" s="37">
        <f t="shared" si="217"/>
        <v>0</v>
      </c>
      <c r="M3059" s="37"/>
      <c r="N3059" s="37">
        <f t="shared" si="221"/>
        <v>0</v>
      </c>
    </row>
    <row r="3060" spans="1:14" x14ac:dyDescent="0.3">
      <c r="A3060" s="105" t="s">
        <v>103</v>
      </c>
      <c r="B3060" s="106">
        <v>12</v>
      </c>
      <c r="C3060" s="106">
        <v>12</v>
      </c>
      <c r="D3060" s="44"/>
      <c r="E3060" s="44"/>
      <c r="F3060" s="30">
        <f t="shared" si="218"/>
        <v>0</v>
      </c>
      <c r="G3060" s="11"/>
      <c r="H3060" s="11"/>
      <c r="I3060" s="11"/>
      <c r="J3060" s="12">
        <f t="shared" si="219"/>
        <v>0</v>
      </c>
      <c r="K3060" s="31">
        <f t="shared" si="220"/>
        <v>875</v>
      </c>
      <c r="L3060" s="37">
        <f t="shared" si="217"/>
        <v>0</v>
      </c>
      <c r="M3060" s="37"/>
      <c r="N3060" s="37">
        <f t="shared" si="221"/>
        <v>0</v>
      </c>
    </row>
    <row r="3061" spans="1:14" ht="19.5" thickBot="1" x14ac:dyDescent="0.35">
      <c r="A3061" s="105" t="s">
        <v>104</v>
      </c>
      <c r="B3061" s="106">
        <v>3</v>
      </c>
      <c r="C3061" s="106">
        <v>3</v>
      </c>
      <c r="D3061" s="44"/>
      <c r="E3061" s="44"/>
      <c r="F3061" s="30">
        <f t="shared" si="218"/>
        <v>0</v>
      </c>
      <c r="G3061" s="11"/>
      <c r="H3061" s="11"/>
      <c r="I3061" s="11"/>
      <c r="J3061" s="12">
        <f t="shared" si="219"/>
        <v>0</v>
      </c>
      <c r="K3061" s="31">
        <f t="shared" si="220"/>
        <v>2145</v>
      </c>
      <c r="L3061" s="37">
        <f t="shared" si="217"/>
        <v>0</v>
      </c>
      <c r="M3061" s="37"/>
      <c r="N3061" s="37">
        <f t="shared" si="221"/>
        <v>0</v>
      </c>
    </row>
    <row r="3062" spans="1:14" ht="19.5" thickBot="1" x14ac:dyDescent="0.35">
      <c r="A3062" s="56" t="s">
        <v>105</v>
      </c>
      <c r="B3062" s="57" t="s">
        <v>74</v>
      </c>
      <c r="C3062" s="58">
        <v>150</v>
      </c>
      <c r="D3062" s="44"/>
      <c r="E3062" s="44"/>
      <c r="F3062" s="30">
        <f t="shared" si="218"/>
        <v>0</v>
      </c>
      <c r="G3062" s="11"/>
      <c r="H3062" s="11"/>
      <c r="I3062" s="11"/>
      <c r="J3062" s="12">
        <f t="shared" si="219"/>
        <v>0</v>
      </c>
      <c r="K3062" s="31">
        <f t="shared" si="220"/>
        <v>21.06</v>
      </c>
      <c r="L3062" s="37">
        <f t="shared" si="217"/>
        <v>0</v>
      </c>
      <c r="M3062" s="37"/>
      <c r="N3062" s="37">
        <f t="shared" si="221"/>
        <v>0</v>
      </c>
    </row>
    <row r="3063" spans="1:14" x14ac:dyDescent="0.3">
      <c r="A3063" s="107"/>
      <c r="B3063" s="108"/>
      <c r="C3063" s="108"/>
      <c r="D3063" s="11"/>
      <c r="E3063" s="11"/>
      <c r="F3063" s="30" t="e">
        <f t="shared" si="218"/>
        <v>#DIV/0!</v>
      </c>
      <c r="G3063" s="11"/>
      <c r="H3063" s="11"/>
      <c r="I3063" s="11"/>
      <c r="J3063" s="12">
        <f t="shared" si="219"/>
        <v>0</v>
      </c>
      <c r="K3063" s="31">
        <f t="shared" si="220"/>
        <v>116.5</v>
      </c>
      <c r="L3063" s="37">
        <f t="shared" si="217"/>
        <v>0</v>
      </c>
      <c r="M3063" s="37"/>
      <c r="N3063" s="37">
        <f t="shared" si="221"/>
        <v>0</v>
      </c>
    </row>
    <row r="3064" spans="1:14" x14ac:dyDescent="0.3">
      <c r="A3064" s="107"/>
      <c r="B3064" s="108"/>
      <c r="C3064" s="108"/>
      <c r="D3064" s="11"/>
      <c r="E3064" s="11"/>
      <c r="F3064" s="30" t="e">
        <f t="shared" si="218"/>
        <v>#DIV/0!</v>
      </c>
      <c r="G3064" s="11"/>
      <c r="H3064" s="11"/>
      <c r="I3064" s="11"/>
      <c r="J3064" s="12">
        <f t="shared" si="219"/>
        <v>0</v>
      </c>
      <c r="K3064" s="31">
        <f t="shared" si="220"/>
        <v>0</v>
      </c>
      <c r="L3064" s="37">
        <f t="shared" si="217"/>
        <v>0</v>
      </c>
      <c r="M3064" s="37"/>
      <c r="N3064" s="37">
        <f t="shared" si="221"/>
        <v>0</v>
      </c>
    </row>
    <row r="3065" spans="1:14" x14ac:dyDescent="0.3">
      <c r="A3065" s="107"/>
      <c r="B3065" s="108"/>
      <c r="C3065" s="108"/>
      <c r="D3065" s="11"/>
      <c r="E3065" s="11"/>
      <c r="F3065" s="30" t="e">
        <f t="shared" si="218"/>
        <v>#DIV/0!</v>
      </c>
      <c r="G3065" s="11"/>
      <c r="H3065" s="11"/>
      <c r="I3065" s="11"/>
      <c r="J3065" s="12">
        <f t="shared" si="219"/>
        <v>0</v>
      </c>
      <c r="K3065" s="31">
        <f t="shared" si="220"/>
        <v>23</v>
      </c>
      <c r="L3065" s="37">
        <f t="shared" si="217"/>
        <v>0</v>
      </c>
      <c r="M3065" s="37"/>
      <c r="N3065" s="37">
        <f t="shared" si="221"/>
        <v>0</v>
      </c>
    </row>
    <row r="3066" spans="1:14" x14ac:dyDescent="0.3">
      <c r="A3066" s="107"/>
      <c r="B3066" s="108"/>
      <c r="C3066" s="108"/>
      <c r="D3066" s="11"/>
      <c r="E3066" s="11"/>
      <c r="F3066" s="30" t="e">
        <f t="shared" si="218"/>
        <v>#DIV/0!</v>
      </c>
      <c r="G3066" s="11"/>
      <c r="H3066" s="11"/>
      <c r="I3066" s="11"/>
      <c r="J3066" s="12">
        <f t="shared" si="219"/>
        <v>0</v>
      </c>
      <c r="K3066" s="31">
        <f t="shared" si="220"/>
        <v>0</v>
      </c>
      <c r="L3066" s="37">
        <f t="shared" si="217"/>
        <v>0</v>
      </c>
      <c r="M3066" s="37"/>
      <c r="N3066" s="37">
        <f t="shared" si="221"/>
        <v>0</v>
      </c>
    </row>
    <row r="3067" spans="1:14" x14ac:dyDescent="0.3">
      <c r="A3067" s="11"/>
      <c r="B3067" s="10"/>
      <c r="C3067" s="10"/>
      <c r="D3067" s="11"/>
      <c r="E3067" s="11"/>
      <c r="F3067" s="30" t="e">
        <f t="shared" si="218"/>
        <v>#DIV/0!</v>
      </c>
      <c r="G3067" s="11"/>
      <c r="H3067" s="11"/>
      <c r="I3067" s="11"/>
      <c r="J3067" s="12">
        <f t="shared" si="219"/>
        <v>0</v>
      </c>
      <c r="K3067" s="31">
        <f t="shared" si="220"/>
        <v>0</v>
      </c>
      <c r="L3067" s="37">
        <f t="shared" si="217"/>
        <v>0</v>
      </c>
      <c r="M3067" s="37"/>
      <c r="N3067" s="37">
        <f t="shared" si="221"/>
        <v>0</v>
      </c>
    </row>
    <row r="3068" spans="1:14" x14ac:dyDescent="0.3">
      <c r="A3068" s="11"/>
      <c r="B3068" s="10"/>
      <c r="C3068" s="10"/>
      <c r="D3068" s="11"/>
      <c r="E3068" s="11"/>
      <c r="F3068" s="30" t="e">
        <f t="shared" si="218"/>
        <v>#DIV/0!</v>
      </c>
      <c r="G3068" s="11"/>
      <c r="H3068" s="11"/>
      <c r="I3068" s="11"/>
      <c r="J3068" s="12">
        <f t="shared" si="219"/>
        <v>0</v>
      </c>
      <c r="K3068" s="31">
        <f t="shared" si="220"/>
        <v>0</v>
      </c>
      <c r="L3068" s="37">
        <f t="shared" si="217"/>
        <v>0</v>
      </c>
      <c r="M3068" s="37"/>
      <c r="N3068" s="37">
        <f t="shared" si="221"/>
        <v>0</v>
      </c>
    </row>
    <row r="3069" spans="1:14" x14ac:dyDescent="0.3">
      <c r="A3069" s="11"/>
      <c r="B3069" s="10"/>
      <c r="C3069" s="10"/>
      <c r="D3069" s="11"/>
      <c r="E3069" s="11"/>
      <c r="F3069" s="30" t="e">
        <f t="shared" si="218"/>
        <v>#DIV/0!</v>
      </c>
      <c r="G3069" s="11"/>
      <c r="H3069" s="11"/>
      <c r="I3069" s="11"/>
      <c r="J3069" s="12">
        <f t="shared" si="219"/>
        <v>0</v>
      </c>
      <c r="K3069" s="31">
        <f t="shared" si="220"/>
        <v>0</v>
      </c>
      <c r="L3069" s="37">
        <f t="shared" si="217"/>
        <v>0</v>
      </c>
      <c r="M3069" s="37"/>
      <c r="N3069" s="37">
        <f t="shared" si="221"/>
        <v>0</v>
      </c>
    </row>
    <row r="3070" spans="1:14" x14ac:dyDescent="0.3">
      <c r="A3070" s="11" t="s">
        <v>33</v>
      </c>
      <c r="B3070" s="11"/>
      <c r="C3070" s="13"/>
      <c r="D3070" s="111">
        <f t="shared" ref="D3070:J3070" si="222">SUM(D3008:D3069)</f>
        <v>0</v>
      </c>
      <c r="E3070" s="111">
        <f t="shared" si="222"/>
        <v>0</v>
      </c>
      <c r="F3070" s="111" t="e">
        <f t="shared" si="222"/>
        <v>#DIV/0!</v>
      </c>
      <c r="G3070" s="111">
        <f t="shared" si="222"/>
        <v>0</v>
      </c>
      <c r="H3070" s="111">
        <f t="shared" si="222"/>
        <v>0</v>
      </c>
      <c r="I3070" s="111">
        <f t="shared" si="222"/>
        <v>0</v>
      </c>
      <c r="J3070" s="12">
        <f t="shared" si="222"/>
        <v>0</v>
      </c>
      <c r="K3070" s="111"/>
      <c r="L3070" s="111">
        <f>SUM(L3008:L3069)</f>
        <v>0</v>
      </c>
      <c r="M3070" s="111">
        <f>SUM(M3008:M3069)</f>
        <v>0</v>
      </c>
      <c r="N3070" s="111">
        <f>SUM(N3008:N3069)</f>
        <v>0</v>
      </c>
    </row>
    <row r="3071" spans="1:14" x14ac:dyDescent="0.3">
      <c r="A3071" s="113"/>
      <c r="B3071" s="114"/>
      <c r="C3071" s="115"/>
      <c r="D3071" s="116"/>
      <c r="E3071" s="116"/>
      <c r="F3071" s="7" t="s">
        <v>106</v>
      </c>
      <c r="G3071" s="7" t="s">
        <v>123</v>
      </c>
      <c r="H3071" s="7" t="s">
        <v>124</v>
      </c>
      <c r="I3071" s="7" t="s">
        <v>125</v>
      </c>
      <c r="J3071" s="7" t="s">
        <v>126</v>
      </c>
      <c r="K3071" s="117"/>
      <c r="L3071" s="117"/>
      <c r="M3071" s="7" t="s">
        <v>107</v>
      </c>
      <c r="N3071" s="118"/>
    </row>
    <row r="3072" spans="1:14" ht="31.5" x14ac:dyDescent="0.5">
      <c r="A3072" s="113"/>
      <c r="B3072" s="114"/>
      <c r="C3072" s="115"/>
      <c r="D3072" s="116"/>
      <c r="E3072" s="116"/>
      <c r="F3072" s="121"/>
      <c r="G3072" s="121"/>
      <c r="H3072" s="121"/>
      <c r="I3072" s="121"/>
      <c r="J3072" s="121"/>
      <c r="K3072" s="122"/>
      <c r="L3072" s="121">
        <f>+F3072-G3072-H3072-I3072-J3072</f>
        <v>0</v>
      </c>
      <c r="M3072" s="123"/>
      <c r="N3072" s="124"/>
    </row>
    <row r="3073" spans="1:14" x14ac:dyDescent="0.3">
      <c r="A3073" s="177" t="s">
        <v>109</v>
      </c>
      <c r="B3073" s="178"/>
      <c r="C3073" s="178"/>
      <c r="D3073" s="178"/>
      <c r="E3073" s="178"/>
      <c r="F3073" s="178"/>
      <c r="G3073" s="178"/>
      <c r="H3073" s="178"/>
      <c r="I3073" s="178"/>
      <c r="J3073" s="179"/>
      <c r="K3073" s="125"/>
      <c r="L3073" s="12"/>
      <c r="M3073" s="126"/>
      <c r="N3073" s="127"/>
    </row>
    <row r="3074" spans="1:14" x14ac:dyDescent="0.3">
      <c r="A3074" s="180" t="s">
        <v>110</v>
      </c>
      <c r="B3074" s="181"/>
      <c r="C3074" s="181"/>
      <c r="D3074" s="181"/>
      <c r="E3074" s="181"/>
      <c r="F3074" s="181"/>
      <c r="G3074" s="181"/>
      <c r="H3074" s="181"/>
      <c r="I3074" s="181"/>
      <c r="J3074" s="182"/>
      <c r="K3074" s="129"/>
      <c r="L3074" s="12"/>
      <c r="M3074" s="126"/>
      <c r="N3074" s="127"/>
    </row>
    <row r="3075" spans="1:14" x14ac:dyDescent="0.3">
      <c r="A3075" s="160" t="s">
        <v>111</v>
      </c>
      <c r="B3075" s="161"/>
      <c r="C3075" s="161"/>
      <c r="D3075" s="161"/>
      <c r="E3075" s="161"/>
      <c r="F3075" s="161"/>
      <c r="G3075" s="161"/>
      <c r="H3075" s="161"/>
      <c r="I3075" s="161"/>
      <c r="J3075" s="162"/>
      <c r="K3075" s="130"/>
      <c r="L3075" s="12"/>
      <c r="M3075" s="131" t="e">
        <f>+L3075/L3070%</f>
        <v>#DIV/0!</v>
      </c>
      <c r="N3075" s="127"/>
    </row>
    <row r="3076" spans="1:14" x14ac:dyDescent="0.3">
      <c r="A3076" s="163" t="s">
        <v>112</v>
      </c>
      <c r="B3076" s="164"/>
      <c r="C3076" s="164"/>
      <c r="D3076" s="164"/>
      <c r="E3076" s="164"/>
      <c r="F3076" s="164"/>
      <c r="G3076" s="164"/>
      <c r="H3076" s="164"/>
      <c r="I3076" s="164"/>
      <c r="J3076" s="165"/>
      <c r="K3076" s="132"/>
      <c r="L3076" s="12">
        <f>+E3092</f>
        <v>0</v>
      </c>
      <c r="M3076" s="126"/>
      <c r="N3076" s="127"/>
    </row>
    <row r="3077" spans="1:14" x14ac:dyDescent="0.3">
      <c r="A3077" s="166" t="s">
        <v>113</v>
      </c>
      <c r="B3077" s="167"/>
      <c r="C3077" s="167"/>
      <c r="D3077" s="167"/>
      <c r="E3077" s="167"/>
      <c r="F3077" s="167"/>
      <c r="G3077" s="167"/>
      <c r="H3077" s="167"/>
      <c r="I3077" s="167"/>
      <c r="J3077" s="168"/>
      <c r="K3077" s="134"/>
      <c r="L3077" s="12">
        <f>+M3092</f>
        <v>0</v>
      </c>
      <c r="M3077" s="126"/>
      <c r="N3077" s="127"/>
    </row>
    <row r="3078" spans="1:14" x14ac:dyDescent="0.3">
      <c r="A3078" s="169"/>
      <c r="B3078" s="170"/>
      <c r="C3078" s="170"/>
      <c r="D3078" s="170"/>
      <c r="E3078" s="170"/>
      <c r="F3078" s="170"/>
      <c r="G3078" s="170"/>
      <c r="H3078" s="170"/>
      <c r="I3078" s="170"/>
      <c r="J3078" s="171"/>
      <c r="K3078" s="128"/>
      <c r="L3078" s="126"/>
      <c r="M3078" s="126"/>
      <c r="N3078" s="127"/>
    </row>
    <row r="3079" spans="1:14" x14ac:dyDescent="0.3">
      <c r="A3079" s="169"/>
      <c r="B3079" s="170"/>
      <c r="C3079" s="170"/>
      <c r="D3079" s="170"/>
      <c r="E3079" s="170"/>
      <c r="F3079" s="170"/>
      <c r="G3079" s="170"/>
      <c r="H3079" s="170"/>
      <c r="I3079" s="170"/>
      <c r="J3079" s="171"/>
      <c r="K3079" s="128"/>
      <c r="L3079" s="126"/>
      <c r="M3079" s="126"/>
      <c r="N3079" s="127"/>
    </row>
    <row r="3080" spans="1:14" x14ac:dyDescent="0.3">
      <c r="A3080" s="169" t="s">
        <v>114</v>
      </c>
      <c r="B3080" s="170"/>
      <c r="C3080" s="170"/>
      <c r="D3080" s="170"/>
      <c r="E3080" s="170"/>
      <c r="F3080" s="170"/>
      <c r="G3080" s="170"/>
      <c r="H3080" s="170"/>
      <c r="I3080" s="170"/>
      <c r="J3080" s="171"/>
      <c r="K3080" s="136"/>
      <c r="L3080" s="111">
        <f>+L3070-L3073-L3074-L3075-L3076+L3077-L3078-L3079</f>
        <v>0</v>
      </c>
      <c r="M3080" s="126"/>
      <c r="N3080" s="127"/>
    </row>
    <row r="3081" spans="1:14" ht="19.5" thickBot="1" x14ac:dyDescent="0.35">
      <c r="M3081" s="138">
        <f>+L3081-L3080</f>
        <v>0</v>
      </c>
    </row>
    <row r="3082" spans="1:14" ht="19.5" thickBot="1" x14ac:dyDescent="0.35">
      <c r="A3082" s="157" t="s">
        <v>115</v>
      </c>
      <c r="B3082" s="158"/>
      <c r="C3082" s="158"/>
      <c r="D3082" s="158"/>
      <c r="E3082" s="158"/>
      <c r="F3082" s="159"/>
      <c r="G3082" s="127"/>
      <c r="H3082" s="157" t="s">
        <v>116</v>
      </c>
      <c r="I3082" s="158"/>
      <c r="J3082" s="159"/>
      <c r="K3082" s="157" t="s">
        <v>117</v>
      </c>
      <c r="L3082" s="158"/>
      <c r="M3082" s="159"/>
      <c r="N3082" s="139"/>
    </row>
    <row r="3083" spans="1:14" ht="19.5" thickBot="1" x14ac:dyDescent="0.35">
      <c r="A3083" s="140" t="s">
        <v>118</v>
      </c>
      <c r="B3083" s="157" t="s">
        <v>119</v>
      </c>
      <c r="C3083" s="159"/>
      <c r="D3083" s="140" t="s">
        <v>120</v>
      </c>
      <c r="E3083" s="157" t="s">
        <v>22</v>
      </c>
      <c r="F3083" s="159"/>
      <c r="G3083" s="127"/>
      <c r="H3083" s="157" t="s">
        <v>119</v>
      </c>
      <c r="I3083" s="159"/>
      <c r="J3083" s="140" t="s">
        <v>22</v>
      </c>
      <c r="K3083" s="157" t="s">
        <v>119</v>
      </c>
      <c r="L3083" s="159"/>
      <c r="M3083" s="140" t="s">
        <v>22</v>
      </c>
      <c r="N3083" s="139"/>
    </row>
    <row r="3084" spans="1:14" ht="19.5" thickBot="1" x14ac:dyDescent="0.35">
      <c r="A3084" s="141"/>
      <c r="B3084" s="153"/>
      <c r="C3084" s="154"/>
      <c r="D3084" s="141"/>
      <c r="E3084" s="155"/>
      <c r="F3084" s="156"/>
      <c r="G3084" s="127"/>
      <c r="H3084" s="153"/>
      <c r="I3084" s="154"/>
      <c r="J3084" s="142"/>
      <c r="K3084" s="153"/>
      <c r="L3084" s="154"/>
      <c r="M3084" s="143"/>
      <c r="N3084" s="144"/>
    </row>
    <row r="3085" spans="1:14" ht="19.5" thickBot="1" x14ac:dyDescent="0.35">
      <c r="A3085" s="141"/>
      <c r="B3085" s="153"/>
      <c r="C3085" s="154"/>
      <c r="D3085" s="141"/>
      <c r="E3085" s="155"/>
      <c r="F3085" s="156"/>
      <c r="G3085" s="127"/>
      <c r="H3085" s="153"/>
      <c r="I3085" s="154"/>
      <c r="J3085" s="142"/>
      <c r="K3085" s="153"/>
      <c r="L3085" s="154"/>
      <c r="M3085" s="143"/>
      <c r="N3085" s="144"/>
    </row>
    <row r="3086" spans="1:14" ht="19.5" thickBot="1" x14ac:dyDescent="0.35">
      <c r="A3086" s="141"/>
      <c r="B3086" s="153"/>
      <c r="C3086" s="154"/>
      <c r="D3086" s="141"/>
      <c r="E3086" s="155"/>
      <c r="F3086" s="156"/>
      <c r="G3086" s="127"/>
      <c r="H3086" s="153"/>
      <c r="I3086" s="154"/>
      <c r="J3086" s="142"/>
      <c r="K3086" s="153"/>
      <c r="L3086" s="154"/>
      <c r="M3086" s="143"/>
      <c r="N3086" s="144"/>
    </row>
    <row r="3087" spans="1:14" ht="19.5" thickBot="1" x14ac:dyDescent="0.35">
      <c r="A3087" s="141"/>
      <c r="B3087" s="153"/>
      <c r="C3087" s="154"/>
      <c r="D3087" s="141"/>
      <c r="E3087" s="155"/>
      <c r="F3087" s="156"/>
      <c r="G3087" s="127"/>
      <c r="H3087" s="153"/>
      <c r="I3087" s="154"/>
      <c r="J3087" s="142"/>
      <c r="K3087" s="153"/>
      <c r="L3087" s="154"/>
      <c r="M3087" s="143"/>
      <c r="N3087" s="144"/>
    </row>
    <row r="3088" spans="1:14" ht="19.5" thickBot="1" x14ac:dyDescent="0.35">
      <c r="A3088" s="141"/>
      <c r="B3088" s="153"/>
      <c r="C3088" s="154"/>
      <c r="D3088" s="141"/>
      <c r="E3088" s="155"/>
      <c r="F3088" s="156"/>
      <c r="G3088" s="127"/>
      <c r="H3088" s="153"/>
      <c r="I3088" s="154"/>
      <c r="J3088" s="142"/>
      <c r="K3088" s="153"/>
      <c r="L3088" s="154"/>
      <c r="M3088" s="143"/>
      <c r="N3088" s="144"/>
    </row>
    <row r="3089" spans="1:14" ht="19.5" thickBot="1" x14ac:dyDescent="0.35">
      <c r="A3089" s="141"/>
      <c r="B3089" s="153"/>
      <c r="C3089" s="154"/>
      <c r="D3089" s="141"/>
      <c r="E3089" s="155"/>
      <c r="F3089" s="156"/>
      <c r="G3089" s="127"/>
      <c r="H3089" s="153"/>
      <c r="I3089" s="154"/>
      <c r="J3089" s="142"/>
      <c r="K3089" s="153"/>
      <c r="L3089" s="154"/>
      <c r="M3089" s="143"/>
      <c r="N3089" s="144"/>
    </row>
    <row r="3090" spans="1:14" ht="19.5" thickBot="1" x14ac:dyDescent="0.35">
      <c r="A3090" s="141"/>
      <c r="B3090" s="153"/>
      <c r="C3090" s="154"/>
      <c r="D3090" s="141"/>
      <c r="E3090" s="155"/>
      <c r="F3090" s="156"/>
      <c r="G3090" s="127"/>
      <c r="H3090" s="153"/>
      <c r="I3090" s="154"/>
      <c r="J3090" s="142"/>
      <c r="K3090" s="153"/>
      <c r="L3090" s="154"/>
      <c r="M3090" s="143"/>
      <c r="N3090" s="144"/>
    </row>
    <row r="3091" spans="1:14" ht="19.5" thickBot="1" x14ac:dyDescent="0.35">
      <c r="A3091" s="141"/>
      <c r="B3091" s="153"/>
      <c r="C3091" s="154"/>
      <c r="D3091" s="141"/>
      <c r="E3091" s="155"/>
      <c r="F3091" s="156"/>
      <c r="G3091" s="127"/>
      <c r="H3091" s="153"/>
      <c r="I3091" s="154"/>
      <c r="J3091" s="142"/>
      <c r="K3091" s="153"/>
      <c r="L3091" s="154"/>
      <c r="M3091" s="143"/>
      <c r="N3091" s="144"/>
    </row>
    <row r="3092" spans="1:14" ht="19.5" thickBot="1" x14ac:dyDescent="0.35">
      <c r="A3092" s="141" t="s">
        <v>121</v>
      </c>
      <c r="B3092" s="153"/>
      <c r="C3092" s="154"/>
      <c r="D3092" s="141"/>
      <c r="E3092" s="155">
        <f>SUM(E3084:F3091)</f>
        <v>0</v>
      </c>
      <c r="F3092" s="156"/>
      <c r="G3092" s="127"/>
      <c r="H3092" s="153" t="s">
        <v>121</v>
      </c>
      <c r="I3092" s="154"/>
      <c r="J3092" s="140">
        <f>SUM(J3084:J3091)</f>
        <v>0</v>
      </c>
      <c r="K3092" s="153" t="s">
        <v>121</v>
      </c>
      <c r="L3092" s="154"/>
      <c r="M3092" s="145">
        <f>SUM(M3084:M3091)</f>
        <v>0</v>
      </c>
      <c r="N3092" s="139"/>
    </row>
    <row r="3095" spans="1:14" x14ac:dyDescent="0.3">
      <c r="A3095" s="172" t="s">
        <v>0</v>
      </c>
      <c r="B3095" s="172"/>
      <c r="C3095" s="172"/>
      <c r="D3095" s="172"/>
      <c r="E3095" s="172"/>
      <c r="F3095" s="172"/>
      <c r="G3095" s="172"/>
      <c r="H3095" s="172"/>
      <c r="I3095" s="172"/>
      <c r="J3095" s="172"/>
      <c r="K3095" s="172"/>
      <c r="L3095" s="172"/>
      <c r="M3095" s="1"/>
      <c r="N3095" s="2"/>
    </row>
    <row r="3096" spans="1:14" x14ac:dyDescent="0.3">
      <c r="A3096" s="1" t="s">
        <v>1</v>
      </c>
      <c r="B3096" s="2"/>
      <c r="J3096" s="1" t="s">
        <v>3</v>
      </c>
      <c r="K3096" s="173">
        <f>+K3005</f>
        <v>0</v>
      </c>
      <c r="L3096" s="173"/>
      <c r="M3096" s="173"/>
      <c r="N3096" s="6"/>
    </row>
    <row r="3097" spans="1:14" x14ac:dyDescent="0.3">
      <c r="A3097" s="174"/>
      <c r="B3097" s="175"/>
      <c r="C3097" s="176"/>
      <c r="D3097" s="169" t="s">
        <v>6</v>
      </c>
      <c r="E3097" s="170"/>
      <c r="F3097" s="171"/>
      <c r="G3097" s="7" t="s">
        <v>7</v>
      </c>
      <c r="H3097" s="7" t="s">
        <v>7</v>
      </c>
      <c r="I3097" s="7" t="s">
        <v>8</v>
      </c>
      <c r="J3097" s="8" t="s">
        <v>9</v>
      </c>
      <c r="K3097" s="7" t="s">
        <v>10</v>
      </c>
      <c r="L3097" s="9"/>
      <c r="M3097" s="7" t="s">
        <v>11</v>
      </c>
      <c r="N3097" s="7" t="s">
        <v>12</v>
      </c>
    </row>
    <row r="3098" spans="1:14" x14ac:dyDescent="0.3">
      <c r="A3098" s="12" t="s">
        <v>16</v>
      </c>
      <c r="B3098" s="7" t="s">
        <v>17</v>
      </c>
      <c r="C3098" s="13" t="s">
        <v>18</v>
      </c>
      <c r="D3098" s="7">
        <v>1</v>
      </c>
      <c r="E3098" s="7">
        <v>2</v>
      </c>
      <c r="F3098" s="14" t="s">
        <v>19</v>
      </c>
      <c r="G3098" s="7" t="s">
        <v>20</v>
      </c>
      <c r="H3098" s="7" t="s">
        <v>20</v>
      </c>
      <c r="I3098" s="7"/>
      <c r="J3098" s="7" t="s">
        <v>20</v>
      </c>
      <c r="K3098" s="7" t="s">
        <v>21</v>
      </c>
      <c r="L3098" s="7" t="s">
        <v>22</v>
      </c>
      <c r="M3098" s="7" t="s">
        <v>23</v>
      </c>
      <c r="N3098" s="7" t="s">
        <v>22</v>
      </c>
    </row>
    <row r="3099" spans="1:14" x14ac:dyDescent="0.3">
      <c r="A3099" s="16" t="s">
        <v>35</v>
      </c>
      <c r="B3099" s="17" t="s">
        <v>36</v>
      </c>
      <c r="C3099" s="17">
        <v>72</v>
      </c>
      <c r="D3099" s="29"/>
      <c r="E3099" s="29"/>
      <c r="F3099" s="30">
        <f>+(E3099+D3099)/C3099</f>
        <v>0</v>
      </c>
      <c r="G3099" s="32"/>
      <c r="H3099" s="32"/>
      <c r="I3099" s="32"/>
      <c r="J3099" s="34">
        <f>+D3099+E3099-G3099-H3099-I3099</f>
        <v>0</v>
      </c>
      <c r="K3099" s="31">
        <f>+K3008</f>
        <v>381.13</v>
      </c>
      <c r="L3099" s="24">
        <f t="shared" ref="L3099:L3160" si="223">+J3099*K3099</f>
        <v>0</v>
      </c>
      <c r="M3099" s="24"/>
      <c r="N3099" s="24">
        <f>+K3099*I3099</f>
        <v>0</v>
      </c>
    </row>
    <row r="3100" spans="1:14" x14ac:dyDescent="0.3">
      <c r="A3100" s="16" t="s">
        <v>37</v>
      </c>
      <c r="B3100" s="17" t="s">
        <v>38</v>
      </c>
      <c r="C3100" s="17">
        <v>36</v>
      </c>
      <c r="D3100" s="29"/>
      <c r="E3100" s="29"/>
      <c r="F3100" s="30">
        <f t="shared" ref="F3100:F3160" si="224">+(E3100+D3100)/C3100</f>
        <v>0</v>
      </c>
      <c r="G3100" s="32"/>
      <c r="H3100" s="32"/>
      <c r="I3100" s="32"/>
      <c r="J3100" s="34">
        <f t="shared" ref="J3100:J3160" si="225">+D3100+E3100-G3100-H3100-I3100</f>
        <v>0</v>
      </c>
      <c r="K3100" s="31">
        <f t="shared" ref="K3100:K3160" si="226">+K3009</f>
        <v>741.2</v>
      </c>
      <c r="L3100" s="24">
        <f t="shared" si="223"/>
        <v>0</v>
      </c>
      <c r="M3100" s="24"/>
      <c r="N3100" s="24">
        <f t="shared" ref="N3100:N3160" si="227">+K3100*I3100</f>
        <v>0</v>
      </c>
    </row>
    <row r="3101" spans="1:14" x14ac:dyDescent="0.3">
      <c r="A3101" s="16" t="s">
        <v>39</v>
      </c>
      <c r="B3101" s="17" t="s">
        <v>40</v>
      </c>
      <c r="C3101" s="17">
        <v>18</v>
      </c>
      <c r="D3101" s="29"/>
      <c r="E3101" s="29"/>
      <c r="F3101" s="30">
        <f t="shared" si="224"/>
        <v>0</v>
      </c>
      <c r="G3101" s="32"/>
      <c r="H3101" s="32"/>
      <c r="I3101" s="32"/>
      <c r="J3101" s="12">
        <f t="shared" si="225"/>
        <v>0</v>
      </c>
      <c r="K3101" s="31">
        <f t="shared" si="226"/>
        <v>1263.5999999999999</v>
      </c>
      <c r="L3101" s="37">
        <f t="shared" si="223"/>
        <v>0</v>
      </c>
      <c r="M3101" s="37"/>
      <c r="N3101" s="37">
        <f t="shared" si="227"/>
        <v>0</v>
      </c>
    </row>
    <row r="3102" spans="1:14" x14ac:dyDescent="0.3">
      <c r="A3102" s="16" t="s">
        <v>41</v>
      </c>
      <c r="B3102" s="17" t="s">
        <v>42</v>
      </c>
      <c r="C3102" s="17">
        <v>10</v>
      </c>
      <c r="D3102" s="29"/>
      <c r="E3102" s="29"/>
      <c r="F3102" s="30">
        <f t="shared" si="224"/>
        <v>0</v>
      </c>
      <c r="G3102" s="32"/>
      <c r="H3102" s="32"/>
      <c r="I3102" s="32"/>
      <c r="J3102" s="34">
        <f t="shared" si="225"/>
        <v>0</v>
      </c>
      <c r="K3102" s="31">
        <f t="shared" si="226"/>
        <v>2059.1999999999998</v>
      </c>
      <c r="L3102" s="24">
        <f t="shared" si="223"/>
        <v>0</v>
      </c>
      <c r="M3102" s="24"/>
      <c r="N3102" s="24">
        <f t="shared" si="227"/>
        <v>0</v>
      </c>
    </row>
    <row r="3103" spans="1:14" x14ac:dyDescent="0.3">
      <c r="A3103" s="16" t="s">
        <v>43</v>
      </c>
      <c r="B3103" s="17" t="s">
        <v>36</v>
      </c>
      <c r="C3103" s="17">
        <v>72</v>
      </c>
      <c r="D3103" s="29"/>
      <c r="E3103" s="29"/>
      <c r="F3103" s="30">
        <f t="shared" si="224"/>
        <v>0</v>
      </c>
      <c r="G3103" s="32"/>
      <c r="H3103" s="32"/>
      <c r="I3103" s="32"/>
      <c r="J3103" s="34">
        <f t="shared" si="225"/>
        <v>0</v>
      </c>
      <c r="K3103" s="31">
        <f t="shared" si="226"/>
        <v>409.5</v>
      </c>
      <c r="L3103" s="24">
        <f t="shared" si="223"/>
        <v>0</v>
      </c>
      <c r="M3103" s="24"/>
      <c r="N3103" s="24">
        <f t="shared" si="227"/>
        <v>0</v>
      </c>
    </row>
    <row r="3104" spans="1:14" x14ac:dyDescent="0.3">
      <c r="A3104" s="16" t="s">
        <v>44</v>
      </c>
      <c r="B3104" s="17" t="s">
        <v>38</v>
      </c>
      <c r="C3104" s="17">
        <v>36</v>
      </c>
      <c r="D3104" s="29"/>
      <c r="E3104" s="29"/>
      <c r="F3104" s="30">
        <f t="shared" si="224"/>
        <v>0</v>
      </c>
      <c r="G3104" s="32"/>
      <c r="H3104" s="32"/>
      <c r="I3104" s="32"/>
      <c r="J3104" s="34">
        <f t="shared" si="225"/>
        <v>0</v>
      </c>
      <c r="K3104" s="31">
        <f t="shared" si="226"/>
        <v>803.79</v>
      </c>
      <c r="L3104" s="24">
        <f t="shared" si="223"/>
        <v>0</v>
      </c>
      <c r="M3104" s="24"/>
      <c r="N3104" s="24">
        <f t="shared" si="227"/>
        <v>0</v>
      </c>
    </row>
    <row r="3105" spans="1:14" x14ac:dyDescent="0.3">
      <c r="A3105" s="16" t="s">
        <v>45</v>
      </c>
      <c r="B3105" s="17" t="s">
        <v>36</v>
      </c>
      <c r="C3105" s="17">
        <v>72</v>
      </c>
      <c r="D3105" s="29"/>
      <c r="E3105" s="29"/>
      <c r="F3105" s="30">
        <f t="shared" si="224"/>
        <v>0</v>
      </c>
      <c r="G3105" s="32"/>
      <c r="H3105" s="32"/>
      <c r="I3105" s="32"/>
      <c r="J3105" s="34">
        <f t="shared" si="225"/>
        <v>0</v>
      </c>
      <c r="K3105" s="31">
        <f t="shared" si="226"/>
        <v>409.5</v>
      </c>
      <c r="L3105" s="24">
        <f t="shared" si="223"/>
        <v>0</v>
      </c>
      <c r="M3105" s="24"/>
      <c r="N3105" s="24">
        <f t="shared" si="227"/>
        <v>0</v>
      </c>
    </row>
    <row r="3106" spans="1:14" x14ac:dyDescent="0.3">
      <c r="A3106" s="16" t="s">
        <v>46</v>
      </c>
      <c r="B3106" s="17" t="s">
        <v>38</v>
      </c>
      <c r="C3106" s="17">
        <v>36</v>
      </c>
      <c r="D3106" s="29"/>
      <c r="E3106" s="29"/>
      <c r="F3106" s="30">
        <f t="shared" si="224"/>
        <v>0</v>
      </c>
      <c r="G3106" s="32"/>
      <c r="H3106" s="32"/>
      <c r="I3106" s="32"/>
      <c r="J3106" s="34">
        <f t="shared" si="225"/>
        <v>0</v>
      </c>
      <c r="K3106" s="31">
        <f t="shared" si="226"/>
        <v>803.79</v>
      </c>
      <c r="L3106" s="24">
        <f t="shared" si="223"/>
        <v>0</v>
      </c>
      <c r="M3106" s="24"/>
      <c r="N3106" s="24">
        <f t="shared" si="227"/>
        <v>0</v>
      </c>
    </row>
    <row r="3107" spans="1:14" x14ac:dyDescent="0.3">
      <c r="A3107" s="16" t="s">
        <v>47</v>
      </c>
      <c r="B3107" s="17" t="s">
        <v>48</v>
      </c>
      <c r="C3107" s="17">
        <v>8</v>
      </c>
      <c r="D3107" s="29"/>
      <c r="E3107" s="29"/>
      <c r="F3107" s="30">
        <f t="shared" si="224"/>
        <v>0</v>
      </c>
      <c r="G3107" s="32"/>
      <c r="H3107" s="32"/>
      <c r="I3107" s="32"/>
      <c r="J3107" s="34">
        <f t="shared" si="225"/>
        <v>0</v>
      </c>
      <c r="K3107" s="31">
        <f t="shared" si="226"/>
        <v>2767.05</v>
      </c>
      <c r="L3107" s="24">
        <f t="shared" si="223"/>
        <v>0</v>
      </c>
      <c r="M3107" s="24"/>
      <c r="N3107" s="24">
        <f t="shared" si="227"/>
        <v>0</v>
      </c>
    </row>
    <row r="3108" spans="1:14" x14ac:dyDescent="0.3">
      <c r="A3108" s="35" t="s">
        <v>49</v>
      </c>
      <c r="B3108" s="17" t="s">
        <v>50</v>
      </c>
      <c r="C3108" s="38">
        <v>72</v>
      </c>
      <c r="D3108" s="29"/>
      <c r="E3108" s="29"/>
      <c r="F3108" s="30">
        <f t="shared" si="224"/>
        <v>0</v>
      </c>
      <c r="G3108" s="32"/>
      <c r="H3108" s="32"/>
      <c r="I3108" s="32"/>
      <c r="J3108" s="12">
        <f t="shared" si="225"/>
        <v>0</v>
      </c>
      <c r="K3108" s="31">
        <f t="shared" si="226"/>
        <v>444.6</v>
      </c>
      <c r="L3108" s="37">
        <f t="shared" si="223"/>
        <v>0</v>
      </c>
      <c r="M3108" s="37"/>
      <c r="N3108" s="37">
        <f t="shared" si="227"/>
        <v>0</v>
      </c>
    </row>
    <row r="3109" spans="1:14" x14ac:dyDescent="0.3">
      <c r="A3109" s="16" t="s">
        <v>51</v>
      </c>
      <c r="B3109" s="17" t="s">
        <v>52</v>
      </c>
      <c r="C3109" s="17">
        <v>36</v>
      </c>
      <c r="D3109" s="29"/>
      <c r="E3109" s="29"/>
      <c r="F3109" s="30">
        <f t="shared" si="224"/>
        <v>0</v>
      </c>
      <c r="G3109" s="32"/>
      <c r="H3109" s="32"/>
      <c r="I3109" s="32"/>
      <c r="J3109" s="34">
        <f t="shared" si="225"/>
        <v>0</v>
      </c>
      <c r="K3109" s="31">
        <f t="shared" si="226"/>
        <v>868.73</v>
      </c>
      <c r="L3109" s="24">
        <f t="shared" si="223"/>
        <v>0</v>
      </c>
      <c r="M3109" s="24"/>
      <c r="N3109" s="24">
        <f t="shared" si="227"/>
        <v>0</v>
      </c>
    </row>
    <row r="3110" spans="1:14" x14ac:dyDescent="0.3">
      <c r="A3110" s="16" t="s">
        <v>53</v>
      </c>
      <c r="B3110" s="17" t="s">
        <v>48</v>
      </c>
      <c r="C3110" s="17">
        <v>8</v>
      </c>
      <c r="D3110" s="29"/>
      <c r="E3110" s="29"/>
      <c r="F3110" s="30">
        <f t="shared" si="224"/>
        <v>0</v>
      </c>
      <c r="G3110" s="32"/>
      <c r="H3110" s="32"/>
      <c r="I3110" s="32"/>
      <c r="J3110" s="34">
        <f t="shared" si="225"/>
        <v>0</v>
      </c>
      <c r="K3110" s="31">
        <f t="shared" si="226"/>
        <v>2416.0500000000002</v>
      </c>
      <c r="L3110" s="24">
        <f t="shared" si="223"/>
        <v>0</v>
      </c>
      <c r="M3110" s="24"/>
      <c r="N3110" s="24">
        <f t="shared" si="227"/>
        <v>0</v>
      </c>
    </row>
    <row r="3111" spans="1:14" x14ac:dyDescent="0.3">
      <c r="A3111" s="16" t="s">
        <v>54</v>
      </c>
      <c r="B3111" s="17" t="s">
        <v>50</v>
      </c>
      <c r="C3111" s="17">
        <v>72</v>
      </c>
      <c r="D3111" s="29"/>
      <c r="E3111" s="29"/>
      <c r="F3111" s="30">
        <f t="shared" si="224"/>
        <v>0</v>
      </c>
      <c r="G3111" s="32"/>
      <c r="H3111" s="32"/>
      <c r="I3111" s="32"/>
      <c r="J3111" s="34">
        <f t="shared" si="225"/>
        <v>0</v>
      </c>
      <c r="K3111" s="31">
        <f t="shared" si="226"/>
        <v>377.33</v>
      </c>
      <c r="L3111" s="24">
        <f t="shared" si="223"/>
        <v>0</v>
      </c>
      <c r="M3111" s="24"/>
      <c r="N3111" s="24">
        <f t="shared" si="227"/>
        <v>0</v>
      </c>
    </row>
    <row r="3112" spans="1:14" x14ac:dyDescent="0.3">
      <c r="A3112" s="16" t="s">
        <v>55</v>
      </c>
      <c r="B3112" s="17" t="s">
        <v>56</v>
      </c>
      <c r="C3112" s="17">
        <v>15</v>
      </c>
      <c r="D3112" s="44"/>
      <c r="E3112" s="44"/>
      <c r="F3112" s="30">
        <f t="shared" si="224"/>
        <v>0</v>
      </c>
      <c r="G3112" s="11"/>
      <c r="H3112" s="11"/>
      <c r="I3112" s="11"/>
      <c r="J3112" s="12">
        <f t="shared" si="225"/>
        <v>0</v>
      </c>
      <c r="K3112" s="45">
        <f t="shared" si="226"/>
        <v>1158.3</v>
      </c>
      <c r="L3112" s="37">
        <f t="shared" si="223"/>
        <v>0</v>
      </c>
      <c r="M3112" s="37"/>
      <c r="N3112" s="37">
        <f t="shared" si="227"/>
        <v>0</v>
      </c>
    </row>
    <row r="3113" spans="1:14" x14ac:dyDescent="0.3">
      <c r="A3113" s="16" t="s">
        <v>57</v>
      </c>
      <c r="B3113" s="17" t="s">
        <v>50</v>
      </c>
      <c r="C3113" s="17">
        <v>72</v>
      </c>
      <c r="D3113" s="29"/>
      <c r="E3113" s="29"/>
      <c r="F3113" s="30">
        <f t="shared" si="224"/>
        <v>0</v>
      </c>
      <c r="G3113" s="32"/>
      <c r="H3113" s="32"/>
      <c r="I3113" s="32"/>
      <c r="J3113" s="34">
        <f t="shared" si="225"/>
        <v>0</v>
      </c>
      <c r="K3113" s="31">
        <f t="shared" si="226"/>
        <v>424.13</v>
      </c>
      <c r="L3113" s="24">
        <f t="shared" si="223"/>
        <v>0</v>
      </c>
      <c r="M3113" s="24"/>
      <c r="N3113" s="24">
        <f t="shared" si="227"/>
        <v>0</v>
      </c>
    </row>
    <row r="3114" spans="1:14" x14ac:dyDescent="0.3">
      <c r="A3114" s="16" t="s">
        <v>58</v>
      </c>
      <c r="B3114" s="17" t="s">
        <v>59</v>
      </c>
      <c r="C3114" s="17">
        <v>15</v>
      </c>
      <c r="D3114" s="29"/>
      <c r="E3114" s="29"/>
      <c r="F3114" s="30">
        <f t="shared" si="224"/>
        <v>0</v>
      </c>
      <c r="G3114" s="32"/>
      <c r="H3114" s="32"/>
      <c r="I3114" s="32"/>
      <c r="J3114" s="34">
        <f t="shared" si="225"/>
        <v>0</v>
      </c>
      <c r="K3114" s="31">
        <f t="shared" si="226"/>
        <v>1199.25</v>
      </c>
      <c r="L3114" s="24">
        <f t="shared" si="223"/>
        <v>0</v>
      </c>
      <c r="M3114" s="24"/>
      <c r="N3114" s="24">
        <f t="shared" si="227"/>
        <v>0</v>
      </c>
    </row>
    <row r="3115" spans="1:14" x14ac:dyDescent="0.3">
      <c r="A3115" s="16" t="s">
        <v>60</v>
      </c>
      <c r="B3115" s="17" t="s">
        <v>50</v>
      </c>
      <c r="C3115" s="17">
        <v>72</v>
      </c>
      <c r="D3115" s="29"/>
      <c r="E3115" s="29"/>
      <c r="F3115" s="30">
        <f t="shared" si="224"/>
        <v>0</v>
      </c>
      <c r="G3115" s="32"/>
      <c r="H3115" s="32"/>
      <c r="I3115" s="32"/>
      <c r="J3115" s="34">
        <f t="shared" si="225"/>
        <v>0</v>
      </c>
      <c r="K3115" s="31">
        <f t="shared" si="226"/>
        <v>381.13</v>
      </c>
      <c r="L3115" s="24">
        <f t="shared" si="223"/>
        <v>0</v>
      </c>
      <c r="M3115" s="24"/>
      <c r="N3115" s="24">
        <f t="shared" si="227"/>
        <v>0</v>
      </c>
    </row>
    <row r="3116" spans="1:14" x14ac:dyDescent="0.3">
      <c r="A3116" s="16" t="s">
        <v>61</v>
      </c>
      <c r="B3116" s="17" t="s">
        <v>50</v>
      </c>
      <c r="C3116" s="38">
        <v>72</v>
      </c>
      <c r="D3116" s="44"/>
      <c r="E3116" s="44"/>
      <c r="F3116" s="30">
        <f t="shared" si="224"/>
        <v>0</v>
      </c>
      <c r="G3116" s="11"/>
      <c r="H3116" s="11"/>
      <c r="I3116" s="11"/>
      <c r="J3116" s="12">
        <f t="shared" si="225"/>
        <v>0</v>
      </c>
      <c r="K3116" s="31">
        <f t="shared" si="226"/>
        <v>424.13</v>
      </c>
      <c r="L3116" s="37">
        <f t="shared" si="223"/>
        <v>0</v>
      </c>
      <c r="M3116" s="37"/>
      <c r="N3116" s="37">
        <f t="shared" si="227"/>
        <v>0</v>
      </c>
    </row>
    <row r="3117" spans="1:14" x14ac:dyDescent="0.3">
      <c r="A3117" s="35" t="s">
        <v>62</v>
      </c>
      <c r="B3117" s="17" t="s">
        <v>50</v>
      </c>
      <c r="C3117" s="38">
        <v>72</v>
      </c>
      <c r="D3117" s="44"/>
      <c r="E3117" s="44"/>
      <c r="F3117" s="30">
        <f t="shared" si="224"/>
        <v>0</v>
      </c>
      <c r="G3117" s="11"/>
      <c r="H3117" s="11"/>
      <c r="I3117" s="11"/>
      <c r="J3117" s="12">
        <f t="shared" si="225"/>
        <v>0</v>
      </c>
      <c r="K3117" s="31">
        <f t="shared" si="226"/>
        <v>330.23</v>
      </c>
      <c r="L3117" s="37">
        <f t="shared" si="223"/>
        <v>0</v>
      </c>
      <c r="M3117" s="37"/>
      <c r="N3117" s="37">
        <f t="shared" si="227"/>
        <v>0</v>
      </c>
    </row>
    <row r="3118" spans="1:14" x14ac:dyDescent="0.3">
      <c r="A3118" s="35" t="s">
        <v>63</v>
      </c>
      <c r="B3118" s="17" t="s">
        <v>50</v>
      </c>
      <c r="C3118" s="38">
        <v>72</v>
      </c>
      <c r="D3118" s="44"/>
      <c r="E3118" s="44"/>
      <c r="F3118" s="30">
        <f t="shared" si="224"/>
        <v>0</v>
      </c>
      <c r="G3118" s="11"/>
      <c r="H3118" s="11"/>
      <c r="I3118" s="11"/>
      <c r="J3118" s="12">
        <f t="shared" si="225"/>
        <v>0</v>
      </c>
      <c r="K3118" s="31">
        <f t="shared" si="226"/>
        <v>424.13</v>
      </c>
      <c r="L3118" s="37">
        <f t="shared" si="223"/>
        <v>0</v>
      </c>
      <c r="M3118" s="37"/>
      <c r="N3118" s="37">
        <f t="shared" si="227"/>
        <v>0</v>
      </c>
    </row>
    <row r="3119" spans="1:14" x14ac:dyDescent="0.3">
      <c r="A3119" s="35" t="s">
        <v>64</v>
      </c>
      <c r="B3119" s="17" t="s">
        <v>65</v>
      </c>
      <c r="C3119" s="38">
        <v>72</v>
      </c>
      <c r="D3119" s="44"/>
      <c r="E3119" s="44"/>
      <c r="F3119" s="30">
        <f t="shared" si="224"/>
        <v>0</v>
      </c>
      <c r="G3119" s="11"/>
      <c r="H3119" s="11"/>
      <c r="I3119" s="11"/>
      <c r="J3119" s="12">
        <f t="shared" si="225"/>
        <v>0</v>
      </c>
      <c r="K3119" s="31">
        <f t="shared" si="226"/>
        <v>389.61</v>
      </c>
      <c r="L3119" s="37">
        <f t="shared" si="223"/>
        <v>0</v>
      </c>
      <c r="M3119" s="37"/>
      <c r="N3119" s="37">
        <f t="shared" si="227"/>
        <v>0</v>
      </c>
    </row>
    <row r="3120" spans="1:14" x14ac:dyDescent="0.3">
      <c r="A3120" s="35" t="s">
        <v>66</v>
      </c>
      <c r="B3120" s="17" t="s">
        <v>65</v>
      </c>
      <c r="C3120" s="38">
        <v>72</v>
      </c>
      <c r="D3120" s="44"/>
      <c r="E3120" s="44"/>
      <c r="F3120" s="30">
        <f t="shared" si="224"/>
        <v>0</v>
      </c>
      <c r="G3120" s="11"/>
      <c r="H3120" s="11"/>
      <c r="I3120" s="11"/>
      <c r="J3120" s="12">
        <f t="shared" si="225"/>
        <v>0</v>
      </c>
      <c r="K3120" s="31">
        <f t="shared" si="226"/>
        <v>389.61</v>
      </c>
      <c r="L3120" s="37">
        <f t="shared" si="223"/>
        <v>0</v>
      </c>
      <c r="M3120" s="37"/>
      <c r="N3120" s="37">
        <f t="shared" si="227"/>
        <v>0</v>
      </c>
    </row>
    <row r="3121" spans="1:14" x14ac:dyDescent="0.3">
      <c r="A3121" s="47" t="s">
        <v>67</v>
      </c>
      <c r="B3121" s="48" t="s">
        <v>59</v>
      </c>
      <c r="C3121" s="49">
        <v>25</v>
      </c>
      <c r="D3121" s="44"/>
      <c r="E3121" s="44"/>
      <c r="F3121" s="30">
        <f t="shared" si="224"/>
        <v>0</v>
      </c>
      <c r="G3121" s="11"/>
      <c r="H3121" s="11"/>
      <c r="I3121" s="11"/>
      <c r="J3121" s="12">
        <f t="shared" si="225"/>
        <v>0</v>
      </c>
      <c r="K3121" s="31">
        <f t="shared" si="226"/>
        <v>169.65</v>
      </c>
      <c r="L3121" s="37">
        <f t="shared" si="223"/>
        <v>0</v>
      </c>
      <c r="M3121" s="37"/>
      <c r="N3121" s="37">
        <f t="shared" si="227"/>
        <v>0</v>
      </c>
    </row>
    <row r="3122" spans="1:14" x14ac:dyDescent="0.3">
      <c r="A3122" s="47" t="s">
        <v>68</v>
      </c>
      <c r="B3122" s="48" t="s">
        <v>42</v>
      </c>
      <c r="C3122" s="49">
        <v>50</v>
      </c>
      <c r="D3122" s="44"/>
      <c r="E3122" s="44"/>
      <c r="F3122" s="30">
        <f t="shared" si="224"/>
        <v>0</v>
      </c>
      <c r="G3122" s="11"/>
      <c r="H3122" s="11"/>
      <c r="I3122" s="11"/>
      <c r="J3122" s="12">
        <f t="shared" si="225"/>
        <v>0</v>
      </c>
      <c r="K3122" s="31">
        <f t="shared" si="226"/>
        <v>88.92</v>
      </c>
      <c r="L3122" s="37">
        <f t="shared" si="223"/>
        <v>0</v>
      </c>
      <c r="M3122" s="37"/>
      <c r="N3122" s="37">
        <f t="shared" si="227"/>
        <v>0</v>
      </c>
    </row>
    <row r="3123" spans="1:14" x14ac:dyDescent="0.3">
      <c r="A3123" s="47" t="s">
        <v>69</v>
      </c>
      <c r="B3123" s="48" t="s">
        <v>52</v>
      </c>
      <c r="C3123" s="49">
        <v>12</v>
      </c>
      <c r="D3123" s="44"/>
      <c r="E3123" s="44"/>
      <c r="F3123" s="30">
        <f t="shared" si="224"/>
        <v>0</v>
      </c>
      <c r="G3123" s="11"/>
      <c r="H3123" s="11"/>
      <c r="I3123" s="11"/>
      <c r="J3123" s="12">
        <f t="shared" si="225"/>
        <v>0</v>
      </c>
      <c r="K3123" s="31">
        <f t="shared" si="226"/>
        <v>123.94</v>
      </c>
      <c r="L3123" s="37">
        <f t="shared" si="223"/>
        <v>0</v>
      </c>
      <c r="M3123" s="37"/>
      <c r="N3123" s="37">
        <f t="shared" si="227"/>
        <v>0</v>
      </c>
    </row>
    <row r="3124" spans="1:14" ht="19.5" thickBot="1" x14ac:dyDescent="0.35">
      <c r="A3124" s="47" t="s">
        <v>70</v>
      </c>
      <c r="B3124" s="48" t="s">
        <v>50</v>
      </c>
      <c r="C3124" s="49">
        <v>60</v>
      </c>
      <c r="D3124" s="44"/>
      <c r="E3124" s="44"/>
      <c r="F3124" s="30">
        <f t="shared" si="224"/>
        <v>0</v>
      </c>
      <c r="G3124" s="11"/>
      <c r="H3124" s="11"/>
      <c r="I3124" s="11"/>
      <c r="J3124" s="12">
        <f t="shared" si="225"/>
        <v>0</v>
      </c>
      <c r="K3124" s="31">
        <f t="shared" si="226"/>
        <v>67.180000000000007</v>
      </c>
      <c r="L3124" s="37">
        <f t="shared" si="223"/>
        <v>0</v>
      </c>
      <c r="M3124" s="37"/>
      <c r="N3124" s="37">
        <f t="shared" si="227"/>
        <v>0</v>
      </c>
    </row>
    <row r="3125" spans="1:14" ht="19.5" thickBot="1" x14ac:dyDescent="0.35">
      <c r="A3125" s="56" t="s">
        <v>71</v>
      </c>
      <c r="B3125" s="57" t="s">
        <v>50</v>
      </c>
      <c r="C3125" s="58">
        <v>60</v>
      </c>
      <c r="D3125" s="44"/>
      <c r="E3125" s="44"/>
      <c r="F3125" s="30">
        <f t="shared" si="224"/>
        <v>0</v>
      </c>
      <c r="G3125" s="11"/>
      <c r="H3125" s="11"/>
      <c r="I3125" s="11"/>
      <c r="J3125" s="12">
        <f t="shared" si="225"/>
        <v>0</v>
      </c>
      <c r="K3125" s="31">
        <f t="shared" si="226"/>
        <v>67.180000000000007</v>
      </c>
      <c r="L3125" s="37">
        <f t="shared" si="223"/>
        <v>0</v>
      </c>
      <c r="M3125" s="37"/>
      <c r="N3125" s="37">
        <f t="shared" si="227"/>
        <v>0</v>
      </c>
    </row>
    <row r="3126" spans="1:14" ht="19.5" thickBot="1" x14ac:dyDescent="0.35">
      <c r="A3126" s="56" t="s">
        <v>72</v>
      </c>
      <c r="B3126" s="57" t="s">
        <v>50</v>
      </c>
      <c r="C3126" s="58">
        <v>60</v>
      </c>
      <c r="D3126" s="44"/>
      <c r="E3126" s="44"/>
      <c r="F3126" s="30">
        <f t="shared" si="224"/>
        <v>0</v>
      </c>
      <c r="G3126" s="11"/>
      <c r="H3126" s="11"/>
      <c r="I3126" s="11"/>
      <c r="J3126" s="12">
        <f t="shared" si="225"/>
        <v>0</v>
      </c>
      <c r="K3126" s="31">
        <f t="shared" si="226"/>
        <v>67.180000000000007</v>
      </c>
      <c r="L3126" s="37">
        <f t="shared" si="223"/>
        <v>0</v>
      </c>
      <c r="M3126" s="37"/>
      <c r="N3126" s="37">
        <f t="shared" si="227"/>
        <v>0</v>
      </c>
    </row>
    <row r="3127" spans="1:14" ht="19.5" thickBot="1" x14ac:dyDescent="0.35">
      <c r="A3127" s="56" t="s">
        <v>73</v>
      </c>
      <c r="B3127" s="57" t="s">
        <v>74</v>
      </c>
      <c r="C3127" s="58">
        <v>150</v>
      </c>
      <c r="D3127" s="44"/>
      <c r="E3127" s="44"/>
      <c r="F3127" s="30">
        <f t="shared" si="224"/>
        <v>0</v>
      </c>
      <c r="G3127" s="11"/>
      <c r="H3127" s="11"/>
      <c r="I3127" s="11"/>
      <c r="J3127" s="12">
        <f t="shared" si="225"/>
        <v>0</v>
      </c>
      <c r="K3127" s="31">
        <f t="shared" si="226"/>
        <v>21.06</v>
      </c>
      <c r="L3127" s="37">
        <f t="shared" si="223"/>
        <v>0</v>
      </c>
      <c r="M3127" s="37"/>
      <c r="N3127" s="37">
        <f t="shared" si="227"/>
        <v>0</v>
      </c>
    </row>
    <row r="3128" spans="1:14" ht="19.5" thickBot="1" x14ac:dyDescent="0.35">
      <c r="A3128" s="66" t="s">
        <v>75</v>
      </c>
      <c r="B3128" s="67" t="s">
        <v>76</v>
      </c>
      <c r="C3128" s="68">
        <v>120</v>
      </c>
      <c r="D3128" s="44"/>
      <c r="E3128" s="44"/>
      <c r="F3128" s="30">
        <f t="shared" si="224"/>
        <v>0</v>
      </c>
      <c r="G3128" s="11"/>
      <c r="H3128" s="11"/>
      <c r="I3128" s="11"/>
      <c r="J3128" s="12">
        <f t="shared" si="225"/>
        <v>0</v>
      </c>
      <c r="K3128" s="31">
        <f t="shared" si="226"/>
        <v>78.98</v>
      </c>
      <c r="L3128" s="37">
        <f t="shared" si="223"/>
        <v>0</v>
      </c>
      <c r="M3128" s="37"/>
      <c r="N3128" s="37">
        <f t="shared" si="227"/>
        <v>0</v>
      </c>
    </row>
    <row r="3129" spans="1:14" ht="19.5" thickBot="1" x14ac:dyDescent="0.35">
      <c r="A3129" s="66" t="s">
        <v>77</v>
      </c>
      <c r="B3129" s="67" t="s">
        <v>78</v>
      </c>
      <c r="C3129" s="68">
        <v>60</v>
      </c>
      <c r="D3129" s="44"/>
      <c r="E3129" s="44"/>
      <c r="F3129" s="30">
        <f t="shared" si="224"/>
        <v>0</v>
      </c>
      <c r="G3129" s="11"/>
      <c r="H3129" s="11"/>
      <c r="I3129" s="11"/>
      <c r="J3129" s="12">
        <f t="shared" si="225"/>
        <v>0</v>
      </c>
      <c r="K3129" s="31">
        <f t="shared" si="226"/>
        <v>154.44</v>
      </c>
      <c r="L3129" s="37">
        <f t="shared" si="223"/>
        <v>0</v>
      </c>
      <c r="M3129" s="37"/>
      <c r="N3129" s="37">
        <f t="shared" si="227"/>
        <v>0</v>
      </c>
    </row>
    <row r="3130" spans="1:14" ht="19.5" thickBot="1" x14ac:dyDescent="0.35">
      <c r="A3130" s="66" t="s">
        <v>79</v>
      </c>
      <c r="B3130" s="67" t="s">
        <v>50</v>
      </c>
      <c r="C3130" s="68">
        <v>30</v>
      </c>
      <c r="D3130" s="44"/>
      <c r="E3130" s="44"/>
      <c r="F3130" s="30">
        <f t="shared" si="224"/>
        <v>0</v>
      </c>
      <c r="G3130" s="11"/>
      <c r="H3130" s="11"/>
      <c r="I3130" s="11"/>
      <c r="J3130" s="12">
        <f t="shared" si="225"/>
        <v>0</v>
      </c>
      <c r="K3130" s="31">
        <f t="shared" si="226"/>
        <v>274.95</v>
      </c>
      <c r="L3130" s="37">
        <f t="shared" si="223"/>
        <v>0</v>
      </c>
      <c r="M3130" s="37"/>
      <c r="N3130" s="37">
        <f t="shared" si="227"/>
        <v>0</v>
      </c>
    </row>
    <row r="3131" spans="1:14" ht="19.5" thickBot="1" x14ac:dyDescent="0.35">
      <c r="A3131" s="66" t="s">
        <v>80</v>
      </c>
      <c r="B3131" s="67" t="s">
        <v>59</v>
      </c>
      <c r="C3131" s="68">
        <v>12</v>
      </c>
      <c r="D3131" s="44"/>
      <c r="E3131" s="44"/>
      <c r="F3131" s="30">
        <f t="shared" si="224"/>
        <v>0</v>
      </c>
      <c r="G3131" s="11"/>
      <c r="H3131" s="11"/>
      <c r="I3131" s="11"/>
      <c r="J3131" s="12">
        <f t="shared" si="225"/>
        <v>0</v>
      </c>
      <c r="K3131" s="31">
        <f t="shared" si="226"/>
        <v>1023.75</v>
      </c>
      <c r="L3131" s="37">
        <f t="shared" si="223"/>
        <v>0</v>
      </c>
      <c r="M3131" s="37"/>
      <c r="N3131" s="37">
        <f t="shared" si="227"/>
        <v>0</v>
      </c>
    </row>
    <row r="3132" spans="1:14" ht="19.5" thickBot="1" x14ac:dyDescent="0.35">
      <c r="A3132" s="76" t="s">
        <v>81</v>
      </c>
      <c r="B3132" s="77" t="s">
        <v>82</v>
      </c>
      <c r="C3132" s="78">
        <v>18</v>
      </c>
      <c r="D3132" s="44"/>
      <c r="E3132" s="44"/>
      <c r="F3132" s="30">
        <f t="shared" si="224"/>
        <v>0</v>
      </c>
      <c r="G3132" s="11"/>
      <c r="H3132" s="11"/>
      <c r="I3132" s="11"/>
      <c r="J3132" s="12">
        <f t="shared" si="225"/>
        <v>0</v>
      </c>
      <c r="K3132" s="31">
        <f t="shared" si="226"/>
        <v>558.67999999999995</v>
      </c>
      <c r="L3132" s="37">
        <f t="shared" si="223"/>
        <v>0</v>
      </c>
      <c r="M3132" s="37"/>
      <c r="N3132" s="37">
        <f t="shared" si="227"/>
        <v>0</v>
      </c>
    </row>
    <row r="3133" spans="1:14" ht="19.5" thickBot="1" x14ac:dyDescent="0.35">
      <c r="A3133" s="76" t="s">
        <v>83</v>
      </c>
      <c r="B3133" s="77" t="s">
        <v>59</v>
      </c>
      <c r="C3133" s="78">
        <v>12</v>
      </c>
      <c r="D3133" s="44"/>
      <c r="E3133" s="44"/>
      <c r="F3133" s="30">
        <f t="shared" si="224"/>
        <v>0</v>
      </c>
      <c r="G3133" s="11"/>
      <c r="H3133" s="11"/>
      <c r="I3133" s="11"/>
      <c r="J3133" s="12">
        <f t="shared" si="225"/>
        <v>0</v>
      </c>
      <c r="K3133" s="31">
        <f t="shared" si="226"/>
        <v>1092.2</v>
      </c>
      <c r="L3133" s="37">
        <f t="shared" si="223"/>
        <v>0</v>
      </c>
      <c r="M3133" s="37"/>
      <c r="N3133" s="37">
        <f t="shared" si="227"/>
        <v>0</v>
      </c>
    </row>
    <row r="3134" spans="1:14" ht="19.5" thickBot="1" x14ac:dyDescent="0.35">
      <c r="A3134" s="76" t="s">
        <v>84</v>
      </c>
      <c r="B3134" s="77" t="s">
        <v>85</v>
      </c>
      <c r="C3134" s="78">
        <v>4</v>
      </c>
      <c r="D3134" s="44"/>
      <c r="E3134" s="44"/>
      <c r="F3134" s="30">
        <f t="shared" si="224"/>
        <v>0</v>
      </c>
      <c r="G3134" s="11"/>
      <c r="H3134" s="11"/>
      <c r="I3134" s="11"/>
      <c r="J3134" s="12">
        <f t="shared" si="225"/>
        <v>0</v>
      </c>
      <c r="K3134" s="31">
        <f t="shared" si="226"/>
        <v>2670.53</v>
      </c>
      <c r="L3134" s="37">
        <f t="shared" si="223"/>
        <v>0</v>
      </c>
      <c r="M3134" s="37"/>
      <c r="N3134" s="37">
        <f t="shared" si="227"/>
        <v>0</v>
      </c>
    </row>
    <row r="3135" spans="1:14" ht="19.5" thickBot="1" x14ac:dyDescent="0.35">
      <c r="A3135" s="86" t="s">
        <v>86</v>
      </c>
      <c r="B3135" s="87" t="s">
        <v>87</v>
      </c>
      <c r="C3135" s="88">
        <v>48</v>
      </c>
      <c r="D3135" s="44"/>
      <c r="E3135" s="44"/>
      <c r="F3135" s="30">
        <f t="shared" si="224"/>
        <v>0</v>
      </c>
      <c r="G3135" s="11"/>
      <c r="H3135" s="11"/>
      <c r="I3135" s="11"/>
      <c r="J3135" s="12">
        <f t="shared" si="225"/>
        <v>0</v>
      </c>
      <c r="K3135" s="31">
        <f t="shared" si="226"/>
        <v>46.8</v>
      </c>
      <c r="L3135" s="37">
        <f t="shared" si="223"/>
        <v>0</v>
      </c>
      <c r="M3135" s="37"/>
      <c r="N3135" s="37">
        <f t="shared" si="227"/>
        <v>0</v>
      </c>
    </row>
    <row r="3136" spans="1:14" ht="19.5" thickBot="1" x14ac:dyDescent="0.35">
      <c r="A3136" s="86" t="s">
        <v>88</v>
      </c>
      <c r="B3136" s="87" t="s">
        <v>87</v>
      </c>
      <c r="C3136" s="88">
        <v>48</v>
      </c>
      <c r="D3136" s="44"/>
      <c r="E3136" s="44"/>
      <c r="F3136" s="30">
        <f t="shared" si="224"/>
        <v>0</v>
      </c>
      <c r="G3136" s="11"/>
      <c r="H3136" s="11"/>
      <c r="I3136" s="11"/>
      <c r="J3136" s="12">
        <f t="shared" si="225"/>
        <v>0</v>
      </c>
      <c r="K3136" s="31">
        <f t="shared" si="226"/>
        <v>46.8</v>
      </c>
      <c r="L3136" s="37">
        <f t="shared" si="223"/>
        <v>0</v>
      </c>
      <c r="M3136" s="37"/>
      <c r="N3136" s="37">
        <f t="shared" si="227"/>
        <v>0</v>
      </c>
    </row>
    <row r="3137" spans="1:14" x14ac:dyDescent="0.3">
      <c r="A3137" s="96" t="s">
        <v>89</v>
      </c>
      <c r="B3137" s="97">
        <v>25</v>
      </c>
      <c r="C3137" s="97">
        <v>25</v>
      </c>
      <c r="D3137" s="44"/>
      <c r="E3137" s="44"/>
      <c r="F3137" s="30">
        <f t="shared" si="224"/>
        <v>0</v>
      </c>
      <c r="G3137" s="11"/>
      <c r="H3137" s="11"/>
      <c r="I3137" s="11"/>
      <c r="J3137" s="12">
        <f t="shared" si="225"/>
        <v>0</v>
      </c>
      <c r="K3137" s="31">
        <f t="shared" si="226"/>
        <v>111.25</v>
      </c>
      <c r="L3137" s="37">
        <f t="shared" si="223"/>
        <v>0</v>
      </c>
      <c r="M3137" s="37"/>
      <c r="N3137" s="37">
        <f t="shared" si="227"/>
        <v>0</v>
      </c>
    </row>
    <row r="3138" spans="1:14" x14ac:dyDescent="0.3">
      <c r="A3138" s="105" t="s">
        <v>90</v>
      </c>
      <c r="B3138" s="106">
        <v>10</v>
      </c>
      <c r="C3138" s="106">
        <v>10</v>
      </c>
      <c r="D3138" s="44"/>
      <c r="E3138" s="44"/>
      <c r="F3138" s="30">
        <f t="shared" si="224"/>
        <v>0</v>
      </c>
      <c r="G3138" s="11"/>
      <c r="H3138" s="11"/>
      <c r="I3138" s="11"/>
      <c r="J3138" s="12">
        <f t="shared" si="225"/>
        <v>0</v>
      </c>
      <c r="K3138" s="31">
        <f t="shared" si="226"/>
        <v>1760</v>
      </c>
      <c r="L3138" s="37">
        <f t="shared" si="223"/>
        <v>0</v>
      </c>
      <c r="M3138" s="37"/>
      <c r="N3138" s="37">
        <f t="shared" si="227"/>
        <v>0</v>
      </c>
    </row>
    <row r="3139" spans="1:14" x14ac:dyDescent="0.3">
      <c r="A3139" s="105" t="s">
        <v>91</v>
      </c>
      <c r="B3139" s="106">
        <v>8</v>
      </c>
      <c r="C3139" s="106">
        <v>8</v>
      </c>
      <c r="D3139" s="44"/>
      <c r="E3139" s="44"/>
      <c r="F3139" s="30">
        <f t="shared" si="224"/>
        <v>0</v>
      </c>
      <c r="G3139" s="11"/>
      <c r="H3139" s="11"/>
      <c r="I3139" s="11"/>
      <c r="J3139" s="12">
        <f t="shared" si="225"/>
        <v>0</v>
      </c>
      <c r="K3139" s="31">
        <f t="shared" si="226"/>
        <v>2365</v>
      </c>
      <c r="L3139" s="37">
        <f t="shared" si="223"/>
        <v>0</v>
      </c>
      <c r="M3139" s="37"/>
      <c r="N3139" s="37">
        <f t="shared" si="227"/>
        <v>0</v>
      </c>
    </row>
    <row r="3140" spans="1:14" x14ac:dyDescent="0.3">
      <c r="A3140" s="105" t="s">
        <v>92</v>
      </c>
      <c r="B3140" s="106">
        <v>8</v>
      </c>
      <c r="C3140" s="106">
        <v>8</v>
      </c>
      <c r="D3140" s="44"/>
      <c r="E3140" s="44"/>
      <c r="F3140" s="30">
        <f t="shared" si="224"/>
        <v>0</v>
      </c>
      <c r="G3140" s="11"/>
      <c r="H3140" s="11"/>
      <c r="I3140" s="11"/>
      <c r="J3140" s="12">
        <f t="shared" si="225"/>
        <v>0</v>
      </c>
      <c r="K3140" s="31">
        <f t="shared" si="226"/>
        <v>2065</v>
      </c>
      <c r="L3140" s="37">
        <f t="shared" si="223"/>
        <v>0</v>
      </c>
      <c r="M3140" s="37"/>
      <c r="N3140" s="37">
        <f t="shared" si="227"/>
        <v>0</v>
      </c>
    </row>
    <row r="3141" spans="1:14" x14ac:dyDescent="0.3">
      <c r="A3141" s="105" t="s">
        <v>93</v>
      </c>
      <c r="B3141" s="106">
        <v>15</v>
      </c>
      <c r="C3141" s="106">
        <v>15</v>
      </c>
      <c r="D3141" s="44"/>
      <c r="E3141" s="44"/>
      <c r="F3141" s="30">
        <f t="shared" si="224"/>
        <v>0</v>
      </c>
      <c r="G3141" s="11"/>
      <c r="H3141" s="11"/>
      <c r="I3141" s="11"/>
      <c r="J3141" s="12">
        <f t="shared" si="225"/>
        <v>0</v>
      </c>
      <c r="K3141" s="31">
        <f t="shared" si="226"/>
        <v>990</v>
      </c>
      <c r="L3141" s="37">
        <f t="shared" si="223"/>
        <v>0</v>
      </c>
      <c r="M3141" s="37"/>
      <c r="N3141" s="37">
        <f t="shared" si="227"/>
        <v>0</v>
      </c>
    </row>
    <row r="3142" spans="1:14" x14ac:dyDescent="0.3">
      <c r="A3142" s="105" t="s">
        <v>94</v>
      </c>
      <c r="B3142" s="106">
        <v>15</v>
      </c>
      <c r="C3142" s="106">
        <v>15</v>
      </c>
      <c r="D3142" s="44"/>
      <c r="E3142" s="44"/>
      <c r="F3142" s="30">
        <f t="shared" si="224"/>
        <v>0</v>
      </c>
      <c r="G3142" s="11"/>
      <c r="H3142" s="11"/>
      <c r="I3142" s="11"/>
      <c r="J3142" s="12">
        <f t="shared" si="225"/>
        <v>0</v>
      </c>
      <c r="K3142" s="31">
        <f t="shared" si="226"/>
        <v>1025</v>
      </c>
      <c r="L3142" s="37">
        <f t="shared" si="223"/>
        <v>0</v>
      </c>
      <c r="M3142" s="37"/>
      <c r="N3142" s="37">
        <f t="shared" si="227"/>
        <v>0</v>
      </c>
    </row>
    <row r="3143" spans="1:14" x14ac:dyDescent="0.3">
      <c r="A3143" s="105" t="s">
        <v>95</v>
      </c>
      <c r="B3143" s="106">
        <v>10</v>
      </c>
      <c r="C3143" s="106">
        <v>10</v>
      </c>
      <c r="D3143" s="44"/>
      <c r="E3143" s="44"/>
      <c r="F3143" s="30">
        <f t="shared" si="224"/>
        <v>0</v>
      </c>
      <c r="G3143" s="11"/>
      <c r="H3143" s="11"/>
      <c r="I3143" s="11"/>
      <c r="J3143" s="12">
        <f t="shared" si="225"/>
        <v>0</v>
      </c>
      <c r="K3143" s="31">
        <f t="shared" si="226"/>
        <v>1620</v>
      </c>
      <c r="L3143" s="37">
        <f t="shared" si="223"/>
        <v>0</v>
      </c>
      <c r="M3143" s="37"/>
      <c r="N3143" s="37">
        <f t="shared" si="227"/>
        <v>0</v>
      </c>
    </row>
    <row r="3144" spans="1:14" x14ac:dyDescent="0.3">
      <c r="A3144" s="105" t="s">
        <v>96</v>
      </c>
      <c r="B3144" s="106">
        <v>8</v>
      </c>
      <c r="C3144" s="106">
        <v>8</v>
      </c>
      <c r="D3144" s="44"/>
      <c r="E3144" s="44"/>
      <c r="F3144" s="30">
        <f t="shared" si="224"/>
        <v>0</v>
      </c>
      <c r="G3144" s="11"/>
      <c r="H3144" s="11"/>
      <c r="I3144" s="11"/>
      <c r="J3144" s="12">
        <f t="shared" si="225"/>
        <v>0</v>
      </c>
      <c r="K3144" s="31">
        <f t="shared" si="226"/>
        <v>2130</v>
      </c>
      <c r="L3144" s="37">
        <f t="shared" si="223"/>
        <v>0</v>
      </c>
      <c r="M3144" s="37"/>
      <c r="N3144" s="37">
        <f t="shared" si="227"/>
        <v>0</v>
      </c>
    </row>
    <row r="3145" spans="1:14" x14ac:dyDescent="0.3">
      <c r="A3145" s="105" t="s">
        <v>97</v>
      </c>
      <c r="B3145" s="106">
        <v>15</v>
      </c>
      <c r="C3145" s="106">
        <v>15</v>
      </c>
      <c r="D3145" s="44"/>
      <c r="E3145" s="44"/>
      <c r="F3145" s="30">
        <f t="shared" si="224"/>
        <v>0</v>
      </c>
      <c r="G3145" s="11"/>
      <c r="H3145" s="11"/>
      <c r="I3145" s="11"/>
      <c r="J3145" s="12">
        <f t="shared" si="225"/>
        <v>0</v>
      </c>
      <c r="K3145" s="31">
        <f t="shared" si="226"/>
        <v>880</v>
      </c>
      <c r="L3145" s="37">
        <f t="shared" si="223"/>
        <v>0</v>
      </c>
      <c r="M3145" s="37"/>
      <c r="N3145" s="37">
        <f t="shared" si="227"/>
        <v>0</v>
      </c>
    </row>
    <row r="3146" spans="1:14" x14ac:dyDescent="0.3">
      <c r="A3146" s="105" t="s">
        <v>98</v>
      </c>
      <c r="B3146" s="106">
        <v>15</v>
      </c>
      <c r="C3146" s="106">
        <v>15</v>
      </c>
      <c r="D3146" s="44"/>
      <c r="E3146" s="44"/>
      <c r="F3146" s="30">
        <f t="shared" si="224"/>
        <v>0</v>
      </c>
      <c r="G3146" s="11"/>
      <c r="H3146" s="11"/>
      <c r="I3146" s="11"/>
      <c r="J3146" s="12">
        <f t="shared" si="225"/>
        <v>0</v>
      </c>
      <c r="K3146" s="31">
        <f t="shared" si="226"/>
        <v>915</v>
      </c>
      <c r="L3146" s="37">
        <f t="shared" si="223"/>
        <v>0</v>
      </c>
      <c r="M3146" s="37"/>
      <c r="N3146" s="37">
        <f t="shared" si="227"/>
        <v>0</v>
      </c>
    </row>
    <row r="3147" spans="1:14" x14ac:dyDescent="0.3">
      <c r="A3147" s="105" t="s">
        <v>99</v>
      </c>
      <c r="B3147" s="106">
        <v>3</v>
      </c>
      <c r="C3147" s="106">
        <v>3</v>
      </c>
      <c r="D3147" s="44"/>
      <c r="E3147" s="44"/>
      <c r="F3147" s="30">
        <f t="shared" si="224"/>
        <v>0</v>
      </c>
      <c r="G3147" s="11"/>
      <c r="H3147" s="11"/>
      <c r="I3147" s="11"/>
      <c r="J3147" s="12">
        <f t="shared" si="225"/>
        <v>0</v>
      </c>
      <c r="K3147" s="31">
        <f t="shared" si="226"/>
        <v>1970</v>
      </c>
      <c r="L3147" s="37">
        <f t="shared" si="223"/>
        <v>0</v>
      </c>
      <c r="M3147" s="37"/>
      <c r="N3147" s="37">
        <f t="shared" si="227"/>
        <v>0</v>
      </c>
    </row>
    <row r="3148" spans="1:14" x14ac:dyDescent="0.3">
      <c r="A3148" s="105" t="s">
        <v>100</v>
      </c>
      <c r="B3148" s="106">
        <v>3</v>
      </c>
      <c r="C3148" s="106">
        <v>3</v>
      </c>
      <c r="D3148" s="44"/>
      <c r="E3148" s="44"/>
      <c r="F3148" s="30">
        <f t="shared" si="224"/>
        <v>0</v>
      </c>
      <c r="G3148" s="11"/>
      <c r="H3148" s="11"/>
      <c r="I3148" s="11"/>
      <c r="J3148" s="12">
        <f t="shared" si="225"/>
        <v>0</v>
      </c>
      <c r="K3148" s="31">
        <f t="shared" si="226"/>
        <v>2035</v>
      </c>
      <c r="L3148" s="37">
        <f t="shared" si="223"/>
        <v>0</v>
      </c>
      <c r="M3148" s="37"/>
      <c r="N3148" s="37">
        <f t="shared" si="227"/>
        <v>0</v>
      </c>
    </row>
    <row r="3149" spans="1:14" x14ac:dyDescent="0.3">
      <c r="A3149" s="105" t="s">
        <v>101</v>
      </c>
      <c r="B3149" s="106">
        <v>8</v>
      </c>
      <c r="C3149" s="106">
        <v>8</v>
      </c>
      <c r="D3149" s="44"/>
      <c r="E3149" s="44"/>
      <c r="F3149" s="30">
        <f t="shared" si="224"/>
        <v>0</v>
      </c>
      <c r="G3149" s="11"/>
      <c r="H3149" s="11"/>
      <c r="I3149" s="11"/>
      <c r="J3149" s="12">
        <f t="shared" si="225"/>
        <v>0</v>
      </c>
      <c r="K3149" s="31">
        <f t="shared" si="226"/>
        <v>2120</v>
      </c>
      <c r="L3149" s="37">
        <f t="shared" si="223"/>
        <v>0</v>
      </c>
      <c r="M3149" s="37"/>
      <c r="N3149" s="37">
        <f t="shared" si="227"/>
        <v>0</v>
      </c>
    </row>
    <row r="3150" spans="1:14" x14ac:dyDescent="0.3">
      <c r="A3150" s="105" t="s">
        <v>102</v>
      </c>
      <c r="B3150" s="106">
        <v>10</v>
      </c>
      <c r="C3150" s="106">
        <v>10</v>
      </c>
      <c r="D3150" s="44"/>
      <c r="E3150" s="44"/>
      <c r="F3150" s="30">
        <f t="shared" si="224"/>
        <v>0</v>
      </c>
      <c r="G3150" s="11"/>
      <c r="H3150" s="11"/>
      <c r="I3150" s="11"/>
      <c r="J3150" s="12">
        <f t="shared" si="225"/>
        <v>0</v>
      </c>
      <c r="K3150" s="31">
        <f t="shared" si="226"/>
        <v>1980</v>
      </c>
      <c r="L3150" s="37">
        <f t="shared" si="223"/>
        <v>0</v>
      </c>
      <c r="M3150" s="37"/>
      <c r="N3150" s="37">
        <f t="shared" si="227"/>
        <v>0</v>
      </c>
    </row>
    <row r="3151" spans="1:14" x14ac:dyDescent="0.3">
      <c r="A3151" s="105" t="s">
        <v>103</v>
      </c>
      <c r="B3151" s="106">
        <v>12</v>
      </c>
      <c r="C3151" s="106">
        <v>12</v>
      </c>
      <c r="D3151" s="44"/>
      <c r="E3151" s="44"/>
      <c r="F3151" s="30">
        <f t="shared" si="224"/>
        <v>0</v>
      </c>
      <c r="G3151" s="11"/>
      <c r="H3151" s="11"/>
      <c r="I3151" s="11"/>
      <c r="J3151" s="12">
        <f t="shared" si="225"/>
        <v>0</v>
      </c>
      <c r="K3151" s="31">
        <f t="shared" si="226"/>
        <v>875</v>
      </c>
      <c r="L3151" s="37">
        <f t="shared" si="223"/>
        <v>0</v>
      </c>
      <c r="M3151" s="37"/>
      <c r="N3151" s="37">
        <f t="shared" si="227"/>
        <v>0</v>
      </c>
    </row>
    <row r="3152" spans="1:14" ht="19.5" thickBot="1" x14ac:dyDescent="0.35">
      <c r="A3152" s="105" t="s">
        <v>104</v>
      </c>
      <c r="B3152" s="106">
        <v>3</v>
      </c>
      <c r="C3152" s="106">
        <v>3</v>
      </c>
      <c r="D3152" s="44"/>
      <c r="E3152" s="44"/>
      <c r="F3152" s="30">
        <f t="shared" si="224"/>
        <v>0</v>
      </c>
      <c r="G3152" s="11"/>
      <c r="H3152" s="11"/>
      <c r="I3152" s="11"/>
      <c r="J3152" s="12">
        <f t="shared" si="225"/>
        <v>0</v>
      </c>
      <c r="K3152" s="31">
        <f t="shared" si="226"/>
        <v>2145</v>
      </c>
      <c r="L3152" s="37">
        <f t="shared" si="223"/>
        <v>0</v>
      </c>
      <c r="M3152" s="37"/>
      <c r="N3152" s="37">
        <f t="shared" si="227"/>
        <v>0</v>
      </c>
    </row>
    <row r="3153" spans="1:14" ht="19.5" thickBot="1" x14ac:dyDescent="0.35">
      <c r="A3153" s="56" t="s">
        <v>105</v>
      </c>
      <c r="B3153" s="57" t="s">
        <v>74</v>
      </c>
      <c r="C3153" s="58">
        <v>150</v>
      </c>
      <c r="D3153" s="44"/>
      <c r="E3153" s="44"/>
      <c r="F3153" s="30">
        <f t="shared" si="224"/>
        <v>0</v>
      </c>
      <c r="G3153" s="11"/>
      <c r="H3153" s="11"/>
      <c r="I3153" s="11"/>
      <c r="J3153" s="12">
        <f t="shared" si="225"/>
        <v>0</v>
      </c>
      <c r="K3153" s="31">
        <f t="shared" si="226"/>
        <v>21.06</v>
      </c>
      <c r="L3153" s="37">
        <f t="shared" si="223"/>
        <v>0</v>
      </c>
      <c r="M3153" s="37"/>
      <c r="N3153" s="37">
        <f t="shared" si="227"/>
        <v>0</v>
      </c>
    </row>
    <row r="3154" spans="1:14" x14ac:dyDescent="0.3">
      <c r="A3154" s="107"/>
      <c r="B3154" s="108"/>
      <c r="C3154" s="108"/>
      <c r="D3154" s="11"/>
      <c r="E3154" s="11"/>
      <c r="F3154" s="30" t="e">
        <f t="shared" si="224"/>
        <v>#DIV/0!</v>
      </c>
      <c r="G3154" s="11"/>
      <c r="H3154" s="11"/>
      <c r="I3154" s="11"/>
      <c r="J3154" s="12">
        <f t="shared" si="225"/>
        <v>0</v>
      </c>
      <c r="K3154" s="31">
        <f t="shared" si="226"/>
        <v>116.5</v>
      </c>
      <c r="L3154" s="37">
        <f t="shared" si="223"/>
        <v>0</v>
      </c>
      <c r="M3154" s="37"/>
      <c r="N3154" s="37">
        <f t="shared" si="227"/>
        <v>0</v>
      </c>
    </row>
    <row r="3155" spans="1:14" x14ac:dyDescent="0.3">
      <c r="A3155" s="107"/>
      <c r="B3155" s="108"/>
      <c r="C3155" s="108"/>
      <c r="D3155" s="11"/>
      <c r="E3155" s="11"/>
      <c r="F3155" s="30" t="e">
        <f t="shared" si="224"/>
        <v>#DIV/0!</v>
      </c>
      <c r="G3155" s="11"/>
      <c r="H3155" s="11"/>
      <c r="I3155" s="11"/>
      <c r="J3155" s="12">
        <f t="shared" si="225"/>
        <v>0</v>
      </c>
      <c r="K3155" s="31">
        <f t="shared" si="226"/>
        <v>0</v>
      </c>
      <c r="L3155" s="37">
        <f t="shared" si="223"/>
        <v>0</v>
      </c>
      <c r="M3155" s="37"/>
      <c r="N3155" s="37">
        <f t="shared" si="227"/>
        <v>0</v>
      </c>
    </row>
    <row r="3156" spans="1:14" x14ac:dyDescent="0.3">
      <c r="A3156" s="107"/>
      <c r="B3156" s="108"/>
      <c r="C3156" s="108"/>
      <c r="D3156" s="11"/>
      <c r="E3156" s="11"/>
      <c r="F3156" s="30" t="e">
        <f t="shared" si="224"/>
        <v>#DIV/0!</v>
      </c>
      <c r="G3156" s="11"/>
      <c r="H3156" s="11"/>
      <c r="I3156" s="11"/>
      <c r="J3156" s="12">
        <f t="shared" si="225"/>
        <v>0</v>
      </c>
      <c r="K3156" s="31">
        <f t="shared" si="226"/>
        <v>23</v>
      </c>
      <c r="L3156" s="37">
        <f t="shared" si="223"/>
        <v>0</v>
      </c>
      <c r="M3156" s="37"/>
      <c r="N3156" s="37">
        <f t="shared" si="227"/>
        <v>0</v>
      </c>
    </row>
    <row r="3157" spans="1:14" x14ac:dyDescent="0.3">
      <c r="A3157" s="107"/>
      <c r="B3157" s="108"/>
      <c r="C3157" s="108"/>
      <c r="D3157" s="11"/>
      <c r="E3157" s="11"/>
      <c r="F3157" s="30" t="e">
        <f t="shared" si="224"/>
        <v>#DIV/0!</v>
      </c>
      <c r="G3157" s="11"/>
      <c r="H3157" s="11"/>
      <c r="I3157" s="11"/>
      <c r="J3157" s="12">
        <f t="shared" si="225"/>
        <v>0</v>
      </c>
      <c r="K3157" s="31">
        <f t="shared" si="226"/>
        <v>0</v>
      </c>
      <c r="L3157" s="37">
        <f t="shared" si="223"/>
        <v>0</v>
      </c>
      <c r="M3157" s="37"/>
      <c r="N3157" s="37">
        <f t="shared" si="227"/>
        <v>0</v>
      </c>
    </row>
    <row r="3158" spans="1:14" x14ac:dyDescent="0.3">
      <c r="A3158" s="11"/>
      <c r="B3158" s="10"/>
      <c r="C3158" s="10"/>
      <c r="D3158" s="11"/>
      <c r="E3158" s="11"/>
      <c r="F3158" s="30" t="e">
        <f t="shared" si="224"/>
        <v>#DIV/0!</v>
      </c>
      <c r="G3158" s="11"/>
      <c r="H3158" s="11"/>
      <c r="I3158" s="11"/>
      <c r="J3158" s="12">
        <f t="shared" si="225"/>
        <v>0</v>
      </c>
      <c r="K3158" s="31">
        <f t="shared" si="226"/>
        <v>0</v>
      </c>
      <c r="L3158" s="37">
        <f t="shared" si="223"/>
        <v>0</v>
      </c>
      <c r="M3158" s="37"/>
      <c r="N3158" s="37">
        <f t="shared" si="227"/>
        <v>0</v>
      </c>
    </row>
    <row r="3159" spans="1:14" x14ac:dyDescent="0.3">
      <c r="A3159" s="11"/>
      <c r="B3159" s="10"/>
      <c r="C3159" s="10"/>
      <c r="D3159" s="11"/>
      <c r="E3159" s="11"/>
      <c r="F3159" s="30" t="e">
        <f t="shared" si="224"/>
        <v>#DIV/0!</v>
      </c>
      <c r="G3159" s="11"/>
      <c r="H3159" s="11"/>
      <c r="I3159" s="11"/>
      <c r="J3159" s="12">
        <f t="shared" si="225"/>
        <v>0</v>
      </c>
      <c r="K3159" s="31">
        <f t="shared" si="226"/>
        <v>0</v>
      </c>
      <c r="L3159" s="37">
        <f t="shared" si="223"/>
        <v>0</v>
      </c>
      <c r="M3159" s="37"/>
      <c r="N3159" s="37">
        <f t="shared" si="227"/>
        <v>0</v>
      </c>
    </row>
    <row r="3160" spans="1:14" x14ac:dyDescent="0.3">
      <c r="A3160" s="11"/>
      <c r="B3160" s="10"/>
      <c r="C3160" s="10"/>
      <c r="D3160" s="11"/>
      <c r="E3160" s="11"/>
      <c r="F3160" s="30" t="e">
        <f t="shared" si="224"/>
        <v>#DIV/0!</v>
      </c>
      <c r="G3160" s="11"/>
      <c r="H3160" s="11"/>
      <c r="I3160" s="11"/>
      <c r="J3160" s="12">
        <f t="shared" si="225"/>
        <v>0</v>
      </c>
      <c r="K3160" s="31">
        <f t="shared" si="226"/>
        <v>0</v>
      </c>
      <c r="L3160" s="37">
        <f t="shared" si="223"/>
        <v>0</v>
      </c>
      <c r="M3160" s="37"/>
      <c r="N3160" s="37">
        <f t="shared" si="227"/>
        <v>0</v>
      </c>
    </row>
    <row r="3161" spans="1:14" x14ac:dyDescent="0.3">
      <c r="A3161" s="11" t="s">
        <v>33</v>
      </c>
      <c r="B3161" s="11"/>
      <c r="C3161" s="13"/>
      <c r="D3161" s="111">
        <f t="shared" ref="D3161:J3161" si="228">SUM(D3099:D3160)</f>
        <v>0</v>
      </c>
      <c r="E3161" s="111">
        <f t="shared" si="228"/>
        <v>0</v>
      </c>
      <c r="F3161" s="111" t="e">
        <f t="shared" si="228"/>
        <v>#DIV/0!</v>
      </c>
      <c r="G3161" s="111">
        <f t="shared" si="228"/>
        <v>0</v>
      </c>
      <c r="H3161" s="111">
        <f t="shared" si="228"/>
        <v>0</v>
      </c>
      <c r="I3161" s="111">
        <f t="shared" si="228"/>
        <v>0</v>
      </c>
      <c r="J3161" s="12">
        <f t="shared" si="228"/>
        <v>0</v>
      </c>
      <c r="K3161" s="111"/>
      <c r="L3161" s="111">
        <f>SUM(L3099:L3160)</f>
        <v>0</v>
      </c>
      <c r="M3161" s="111">
        <f>SUM(M3099:M3160)</f>
        <v>0</v>
      </c>
      <c r="N3161" s="111">
        <f>SUM(N3099:N3160)</f>
        <v>0</v>
      </c>
    </row>
    <row r="3162" spans="1:14" x14ac:dyDescent="0.3">
      <c r="A3162" s="113"/>
      <c r="B3162" s="114"/>
      <c r="C3162" s="115"/>
      <c r="D3162" s="116"/>
      <c r="E3162" s="116"/>
      <c r="F3162" s="7" t="s">
        <v>106</v>
      </c>
      <c r="G3162" s="7" t="s">
        <v>123</v>
      </c>
      <c r="H3162" s="7" t="s">
        <v>124</v>
      </c>
      <c r="I3162" s="7" t="s">
        <v>125</v>
      </c>
      <c r="J3162" s="7" t="s">
        <v>126</v>
      </c>
      <c r="K3162" s="117"/>
      <c r="L3162" s="117"/>
      <c r="M3162" s="7" t="s">
        <v>107</v>
      </c>
      <c r="N3162" s="118"/>
    </row>
    <row r="3163" spans="1:14" ht="31.5" x14ac:dyDescent="0.5">
      <c r="A3163" s="113"/>
      <c r="B3163" s="114"/>
      <c r="C3163" s="115"/>
      <c r="D3163" s="116"/>
      <c r="E3163" s="116"/>
      <c r="F3163" s="121"/>
      <c r="G3163" s="121"/>
      <c r="H3163" s="121"/>
      <c r="I3163" s="121"/>
      <c r="J3163" s="121"/>
      <c r="K3163" s="122"/>
      <c r="L3163" s="121">
        <f>+F3163-G3163-H3163-I3163-J3163</f>
        <v>0</v>
      </c>
      <c r="M3163" s="123"/>
      <c r="N3163" s="124"/>
    </row>
    <row r="3164" spans="1:14" x14ac:dyDescent="0.3">
      <c r="A3164" s="177" t="s">
        <v>109</v>
      </c>
      <c r="B3164" s="178"/>
      <c r="C3164" s="178"/>
      <c r="D3164" s="178"/>
      <c r="E3164" s="178"/>
      <c r="F3164" s="178"/>
      <c r="G3164" s="178"/>
      <c r="H3164" s="178"/>
      <c r="I3164" s="178"/>
      <c r="J3164" s="179"/>
      <c r="K3164" s="125"/>
      <c r="L3164" s="12"/>
      <c r="M3164" s="126"/>
      <c r="N3164" s="127"/>
    </row>
    <row r="3165" spans="1:14" x14ac:dyDescent="0.3">
      <c r="A3165" s="180" t="s">
        <v>110</v>
      </c>
      <c r="B3165" s="181"/>
      <c r="C3165" s="181"/>
      <c r="D3165" s="181"/>
      <c r="E3165" s="181"/>
      <c r="F3165" s="181"/>
      <c r="G3165" s="181"/>
      <c r="H3165" s="181"/>
      <c r="I3165" s="181"/>
      <c r="J3165" s="182"/>
      <c r="K3165" s="129"/>
      <c r="L3165" s="12"/>
      <c r="M3165" s="126"/>
      <c r="N3165" s="127"/>
    </row>
    <row r="3166" spans="1:14" x14ac:dyDescent="0.3">
      <c r="A3166" s="160" t="s">
        <v>111</v>
      </c>
      <c r="B3166" s="161"/>
      <c r="C3166" s="161"/>
      <c r="D3166" s="161"/>
      <c r="E3166" s="161"/>
      <c r="F3166" s="161"/>
      <c r="G3166" s="161"/>
      <c r="H3166" s="161"/>
      <c r="I3166" s="161"/>
      <c r="J3166" s="162"/>
      <c r="K3166" s="130"/>
      <c r="L3166" s="12"/>
      <c r="M3166" s="131" t="e">
        <f>+L3166/L3161%</f>
        <v>#DIV/0!</v>
      </c>
      <c r="N3166" s="127"/>
    </row>
    <row r="3167" spans="1:14" x14ac:dyDescent="0.3">
      <c r="A3167" s="163" t="s">
        <v>112</v>
      </c>
      <c r="B3167" s="164"/>
      <c r="C3167" s="164"/>
      <c r="D3167" s="164"/>
      <c r="E3167" s="164"/>
      <c r="F3167" s="164"/>
      <c r="G3167" s="164"/>
      <c r="H3167" s="164"/>
      <c r="I3167" s="164"/>
      <c r="J3167" s="165"/>
      <c r="K3167" s="132"/>
      <c r="L3167" s="12">
        <f>+E3183</f>
        <v>0</v>
      </c>
      <c r="M3167" s="126"/>
      <c r="N3167" s="127"/>
    </row>
    <row r="3168" spans="1:14" x14ac:dyDescent="0.3">
      <c r="A3168" s="166" t="s">
        <v>113</v>
      </c>
      <c r="B3168" s="167"/>
      <c r="C3168" s="167"/>
      <c r="D3168" s="167"/>
      <c r="E3168" s="167"/>
      <c r="F3168" s="167"/>
      <c r="G3168" s="167"/>
      <c r="H3168" s="167"/>
      <c r="I3168" s="167"/>
      <c r="J3168" s="168"/>
      <c r="K3168" s="134"/>
      <c r="L3168" s="12">
        <f>+M3183</f>
        <v>0</v>
      </c>
      <c r="M3168" s="126"/>
      <c r="N3168" s="127"/>
    </row>
    <row r="3169" spans="1:14" x14ac:dyDescent="0.3">
      <c r="A3169" s="169"/>
      <c r="B3169" s="170"/>
      <c r="C3169" s="170"/>
      <c r="D3169" s="170"/>
      <c r="E3169" s="170"/>
      <c r="F3169" s="170"/>
      <c r="G3169" s="170"/>
      <c r="H3169" s="170"/>
      <c r="I3169" s="170"/>
      <c r="J3169" s="171"/>
      <c r="K3169" s="128"/>
      <c r="L3169" s="126"/>
      <c r="M3169" s="126"/>
      <c r="N3169" s="127"/>
    </row>
    <row r="3170" spans="1:14" x14ac:dyDescent="0.3">
      <c r="A3170" s="169"/>
      <c r="B3170" s="170"/>
      <c r="C3170" s="170"/>
      <c r="D3170" s="170"/>
      <c r="E3170" s="170"/>
      <c r="F3170" s="170"/>
      <c r="G3170" s="170"/>
      <c r="H3170" s="170"/>
      <c r="I3170" s="170"/>
      <c r="J3170" s="171"/>
      <c r="K3170" s="128"/>
      <c r="L3170" s="126"/>
      <c r="M3170" s="126"/>
      <c r="N3170" s="127"/>
    </row>
    <row r="3171" spans="1:14" x14ac:dyDescent="0.3">
      <c r="A3171" s="169" t="s">
        <v>114</v>
      </c>
      <c r="B3171" s="170"/>
      <c r="C3171" s="170"/>
      <c r="D3171" s="170"/>
      <c r="E3171" s="170"/>
      <c r="F3171" s="170"/>
      <c r="G3171" s="170"/>
      <c r="H3171" s="170"/>
      <c r="I3171" s="170"/>
      <c r="J3171" s="171"/>
      <c r="K3171" s="136"/>
      <c r="L3171" s="111">
        <f>+L3161-L3164-L3165-L3166-L3167+L3168-L3169-L3170</f>
        <v>0</v>
      </c>
      <c r="M3171" s="126"/>
      <c r="N3171" s="127"/>
    </row>
    <row r="3172" spans="1:14" ht="19.5" thickBot="1" x14ac:dyDescent="0.35">
      <c r="M3172" s="138">
        <f>+L3172-L3171</f>
        <v>0</v>
      </c>
    </row>
    <row r="3173" spans="1:14" ht="19.5" thickBot="1" x14ac:dyDescent="0.35">
      <c r="A3173" s="157" t="s">
        <v>115</v>
      </c>
      <c r="B3173" s="158"/>
      <c r="C3173" s="158"/>
      <c r="D3173" s="158"/>
      <c r="E3173" s="158"/>
      <c r="F3173" s="159"/>
      <c r="G3173" s="127"/>
      <c r="H3173" s="157" t="s">
        <v>116</v>
      </c>
      <c r="I3173" s="158"/>
      <c r="J3173" s="159"/>
      <c r="K3173" s="157" t="s">
        <v>117</v>
      </c>
      <c r="L3173" s="158"/>
      <c r="M3173" s="159"/>
      <c r="N3173" s="139"/>
    </row>
    <row r="3174" spans="1:14" ht="19.5" thickBot="1" x14ac:dyDescent="0.35">
      <c r="A3174" s="140" t="s">
        <v>118</v>
      </c>
      <c r="B3174" s="157" t="s">
        <v>119</v>
      </c>
      <c r="C3174" s="159"/>
      <c r="D3174" s="140" t="s">
        <v>120</v>
      </c>
      <c r="E3174" s="157" t="s">
        <v>22</v>
      </c>
      <c r="F3174" s="159"/>
      <c r="G3174" s="127"/>
      <c r="H3174" s="157" t="s">
        <v>119</v>
      </c>
      <c r="I3174" s="159"/>
      <c r="J3174" s="140" t="s">
        <v>22</v>
      </c>
      <c r="K3174" s="157" t="s">
        <v>119</v>
      </c>
      <c r="L3174" s="159"/>
      <c r="M3174" s="140" t="s">
        <v>22</v>
      </c>
      <c r="N3174" s="139"/>
    </row>
    <row r="3175" spans="1:14" ht="19.5" thickBot="1" x14ac:dyDescent="0.35">
      <c r="A3175" s="141"/>
      <c r="B3175" s="153"/>
      <c r="C3175" s="154"/>
      <c r="D3175" s="141"/>
      <c r="E3175" s="155"/>
      <c r="F3175" s="156"/>
      <c r="G3175" s="127"/>
      <c r="H3175" s="153"/>
      <c r="I3175" s="154"/>
      <c r="J3175" s="142"/>
      <c r="K3175" s="153"/>
      <c r="L3175" s="154"/>
      <c r="M3175" s="143"/>
      <c r="N3175" s="144"/>
    </row>
    <row r="3176" spans="1:14" ht="19.5" thickBot="1" x14ac:dyDescent="0.35">
      <c r="A3176" s="141"/>
      <c r="B3176" s="153"/>
      <c r="C3176" s="154"/>
      <c r="D3176" s="141"/>
      <c r="E3176" s="155"/>
      <c r="F3176" s="156"/>
      <c r="G3176" s="127"/>
      <c r="H3176" s="153"/>
      <c r="I3176" s="154"/>
      <c r="J3176" s="142"/>
      <c r="K3176" s="153"/>
      <c r="L3176" s="154"/>
      <c r="M3176" s="143"/>
      <c r="N3176" s="144"/>
    </row>
    <row r="3177" spans="1:14" ht="19.5" thickBot="1" x14ac:dyDescent="0.35">
      <c r="A3177" s="141"/>
      <c r="B3177" s="153"/>
      <c r="C3177" s="154"/>
      <c r="D3177" s="141"/>
      <c r="E3177" s="155"/>
      <c r="F3177" s="156"/>
      <c r="G3177" s="127"/>
      <c r="H3177" s="153"/>
      <c r="I3177" s="154"/>
      <c r="J3177" s="142"/>
      <c r="K3177" s="153"/>
      <c r="L3177" s="154"/>
      <c r="M3177" s="143"/>
      <c r="N3177" s="144"/>
    </row>
    <row r="3178" spans="1:14" ht="19.5" thickBot="1" x14ac:dyDescent="0.35">
      <c r="A3178" s="141"/>
      <c r="B3178" s="153"/>
      <c r="C3178" s="154"/>
      <c r="D3178" s="141"/>
      <c r="E3178" s="155"/>
      <c r="F3178" s="156"/>
      <c r="G3178" s="127"/>
      <c r="H3178" s="153"/>
      <c r="I3178" s="154"/>
      <c r="J3178" s="142"/>
      <c r="K3178" s="153"/>
      <c r="L3178" s="154"/>
      <c r="M3178" s="143"/>
      <c r="N3178" s="144"/>
    </row>
    <row r="3179" spans="1:14" ht="19.5" thickBot="1" x14ac:dyDescent="0.35">
      <c r="A3179" s="141"/>
      <c r="B3179" s="153"/>
      <c r="C3179" s="154"/>
      <c r="D3179" s="141"/>
      <c r="E3179" s="155"/>
      <c r="F3179" s="156"/>
      <c r="G3179" s="127"/>
      <c r="H3179" s="153"/>
      <c r="I3179" s="154"/>
      <c r="J3179" s="142"/>
      <c r="K3179" s="153"/>
      <c r="L3179" s="154"/>
      <c r="M3179" s="143"/>
      <c r="N3179" s="144"/>
    </row>
    <row r="3180" spans="1:14" ht="19.5" thickBot="1" x14ac:dyDescent="0.35">
      <c r="A3180" s="141"/>
      <c r="B3180" s="153"/>
      <c r="C3180" s="154"/>
      <c r="D3180" s="141"/>
      <c r="E3180" s="155"/>
      <c r="F3180" s="156"/>
      <c r="G3180" s="127"/>
      <c r="H3180" s="153"/>
      <c r="I3180" s="154"/>
      <c r="J3180" s="142"/>
      <c r="K3180" s="153"/>
      <c r="L3180" s="154"/>
      <c r="M3180" s="143"/>
      <c r="N3180" s="144"/>
    </row>
    <row r="3181" spans="1:14" ht="19.5" thickBot="1" x14ac:dyDescent="0.35">
      <c r="A3181" s="141"/>
      <c r="B3181" s="153"/>
      <c r="C3181" s="154"/>
      <c r="D3181" s="141"/>
      <c r="E3181" s="155"/>
      <c r="F3181" s="156"/>
      <c r="G3181" s="127"/>
      <c r="H3181" s="153"/>
      <c r="I3181" s="154"/>
      <c r="J3181" s="142"/>
      <c r="K3181" s="153"/>
      <c r="L3181" s="154"/>
      <c r="M3181" s="143"/>
      <c r="N3181" s="144"/>
    </row>
    <row r="3182" spans="1:14" ht="19.5" thickBot="1" x14ac:dyDescent="0.35">
      <c r="A3182" s="141"/>
      <c r="B3182" s="153"/>
      <c r="C3182" s="154"/>
      <c r="D3182" s="141"/>
      <c r="E3182" s="155"/>
      <c r="F3182" s="156"/>
      <c r="G3182" s="127"/>
      <c r="H3182" s="153"/>
      <c r="I3182" s="154"/>
      <c r="J3182" s="142"/>
      <c r="K3182" s="153"/>
      <c r="L3182" s="154"/>
      <c r="M3182" s="143"/>
      <c r="N3182" s="144"/>
    </row>
    <row r="3183" spans="1:14" ht="19.5" thickBot="1" x14ac:dyDescent="0.35">
      <c r="A3183" s="141" t="s">
        <v>121</v>
      </c>
      <c r="B3183" s="153"/>
      <c r="C3183" s="154"/>
      <c r="D3183" s="141"/>
      <c r="E3183" s="155">
        <f>SUM(E3175:F3182)</f>
        <v>0</v>
      </c>
      <c r="F3183" s="156"/>
      <c r="G3183" s="127"/>
      <c r="H3183" s="153" t="s">
        <v>121</v>
      </c>
      <c r="I3183" s="154"/>
      <c r="J3183" s="140">
        <f>SUM(J3175:J3182)</f>
        <v>0</v>
      </c>
      <c r="K3183" s="153" t="s">
        <v>121</v>
      </c>
      <c r="L3183" s="154"/>
      <c r="M3183" s="145">
        <f>SUM(M3175:M3182)</f>
        <v>0</v>
      </c>
      <c r="N3183" s="139"/>
    </row>
    <row r="3186" spans="1:14" x14ac:dyDescent="0.3">
      <c r="A3186" s="172" t="s">
        <v>0</v>
      </c>
      <c r="B3186" s="172"/>
      <c r="C3186" s="172"/>
      <c r="D3186" s="172"/>
      <c r="E3186" s="172"/>
      <c r="F3186" s="172"/>
      <c r="G3186" s="172"/>
      <c r="H3186" s="172"/>
      <c r="I3186" s="172"/>
      <c r="J3186" s="172"/>
      <c r="K3186" s="172"/>
      <c r="L3186" s="172"/>
      <c r="M3186" s="1"/>
      <c r="N3186" s="2"/>
    </row>
    <row r="3187" spans="1:14" x14ac:dyDescent="0.3">
      <c r="A3187" s="1" t="s">
        <v>1</v>
      </c>
      <c r="B3187" s="2"/>
      <c r="J3187" s="1" t="s">
        <v>3</v>
      </c>
      <c r="K3187" s="173">
        <f>+K3096</f>
        <v>0</v>
      </c>
      <c r="L3187" s="173"/>
      <c r="M3187" s="173"/>
      <c r="N3187" s="6"/>
    </row>
    <row r="3188" spans="1:14" x14ac:dyDescent="0.3">
      <c r="A3188" s="174"/>
      <c r="B3188" s="175"/>
      <c r="C3188" s="176"/>
      <c r="D3188" s="169" t="s">
        <v>6</v>
      </c>
      <c r="E3188" s="170"/>
      <c r="F3188" s="171"/>
      <c r="G3188" s="7" t="s">
        <v>7</v>
      </c>
      <c r="H3188" s="7" t="s">
        <v>7</v>
      </c>
      <c r="I3188" s="7" t="s">
        <v>8</v>
      </c>
      <c r="J3188" s="8" t="s">
        <v>9</v>
      </c>
      <c r="K3188" s="7" t="s">
        <v>10</v>
      </c>
      <c r="L3188" s="9"/>
      <c r="M3188" s="7" t="s">
        <v>11</v>
      </c>
      <c r="N3188" s="7" t="s">
        <v>12</v>
      </c>
    </row>
    <row r="3189" spans="1:14" x14ac:dyDescent="0.3">
      <c r="A3189" s="12" t="s">
        <v>16</v>
      </c>
      <c r="B3189" s="7" t="s">
        <v>17</v>
      </c>
      <c r="C3189" s="13" t="s">
        <v>18</v>
      </c>
      <c r="D3189" s="7">
        <v>1</v>
      </c>
      <c r="E3189" s="7">
        <v>2</v>
      </c>
      <c r="F3189" s="14" t="s">
        <v>19</v>
      </c>
      <c r="G3189" s="7" t="s">
        <v>20</v>
      </c>
      <c r="H3189" s="7" t="s">
        <v>20</v>
      </c>
      <c r="I3189" s="7"/>
      <c r="J3189" s="7" t="s">
        <v>20</v>
      </c>
      <c r="K3189" s="7" t="s">
        <v>21</v>
      </c>
      <c r="L3189" s="7" t="s">
        <v>22</v>
      </c>
      <c r="M3189" s="7" t="s">
        <v>23</v>
      </c>
      <c r="N3189" s="7" t="s">
        <v>22</v>
      </c>
    </row>
    <row r="3190" spans="1:14" x14ac:dyDescent="0.3">
      <c r="A3190" s="16" t="s">
        <v>35</v>
      </c>
      <c r="B3190" s="17" t="s">
        <v>36</v>
      </c>
      <c r="C3190" s="17">
        <v>72</v>
      </c>
      <c r="D3190" s="29"/>
      <c r="E3190" s="29"/>
      <c r="F3190" s="30">
        <f>+(E3190+D3190)/C3190</f>
        <v>0</v>
      </c>
      <c r="G3190" s="32"/>
      <c r="H3190" s="32"/>
      <c r="I3190" s="32"/>
      <c r="J3190" s="34">
        <f>+D3190+E3190-G3190-H3190-I3190</f>
        <v>0</v>
      </c>
      <c r="K3190" s="31">
        <f>+K3099</f>
        <v>381.13</v>
      </c>
      <c r="L3190" s="24">
        <f t="shared" ref="L3190:L3251" si="229">+J3190*K3190</f>
        <v>0</v>
      </c>
      <c r="M3190" s="24"/>
      <c r="N3190" s="24">
        <f>+K3190*I3190</f>
        <v>0</v>
      </c>
    </row>
    <row r="3191" spans="1:14" x14ac:dyDescent="0.3">
      <c r="A3191" s="16" t="s">
        <v>37</v>
      </c>
      <c r="B3191" s="17" t="s">
        <v>38</v>
      </c>
      <c r="C3191" s="17">
        <v>36</v>
      </c>
      <c r="D3191" s="29"/>
      <c r="E3191" s="29"/>
      <c r="F3191" s="30">
        <f t="shared" ref="F3191:F3251" si="230">+(E3191+D3191)/C3191</f>
        <v>0</v>
      </c>
      <c r="G3191" s="32"/>
      <c r="H3191" s="32"/>
      <c r="I3191" s="32"/>
      <c r="J3191" s="34">
        <f t="shared" ref="J3191:J3251" si="231">+D3191+E3191-G3191-H3191-I3191</f>
        <v>0</v>
      </c>
      <c r="K3191" s="31">
        <f t="shared" ref="K3191:K3251" si="232">+K3100</f>
        <v>741.2</v>
      </c>
      <c r="L3191" s="24">
        <f t="shared" si="229"/>
        <v>0</v>
      </c>
      <c r="M3191" s="24"/>
      <c r="N3191" s="24">
        <f t="shared" ref="N3191:N3251" si="233">+K3191*I3191</f>
        <v>0</v>
      </c>
    </row>
    <row r="3192" spans="1:14" x14ac:dyDescent="0.3">
      <c r="A3192" s="16" t="s">
        <v>39</v>
      </c>
      <c r="B3192" s="17" t="s">
        <v>40</v>
      </c>
      <c r="C3192" s="17">
        <v>18</v>
      </c>
      <c r="D3192" s="29"/>
      <c r="E3192" s="29"/>
      <c r="F3192" s="30">
        <f t="shared" si="230"/>
        <v>0</v>
      </c>
      <c r="G3192" s="32"/>
      <c r="H3192" s="32"/>
      <c r="I3192" s="32"/>
      <c r="J3192" s="12">
        <f t="shared" si="231"/>
        <v>0</v>
      </c>
      <c r="K3192" s="31">
        <f t="shared" si="232"/>
        <v>1263.5999999999999</v>
      </c>
      <c r="L3192" s="37">
        <f t="shared" si="229"/>
        <v>0</v>
      </c>
      <c r="M3192" s="37"/>
      <c r="N3192" s="37">
        <f t="shared" si="233"/>
        <v>0</v>
      </c>
    </row>
    <row r="3193" spans="1:14" x14ac:dyDescent="0.3">
      <c r="A3193" s="16" t="s">
        <v>41</v>
      </c>
      <c r="B3193" s="17" t="s">
        <v>42</v>
      </c>
      <c r="C3193" s="17">
        <v>10</v>
      </c>
      <c r="D3193" s="29"/>
      <c r="E3193" s="29"/>
      <c r="F3193" s="30">
        <f t="shared" si="230"/>
        <v>0</v>
      </c>
      <c r="G3193" s="32"/>
      <c r="H3193" s="32"/>
      <c r="I3193" s="32"/>
      <c r="J3193" s="34">
        <f t="shared" si="231"/>
        <v>0</v>
      </c>
      <c r="K3193" s="31">
        <f t="shared" si="232"/>
        <v>2059.1999999999998</v>
      </c>
      <c r="L3193" s="24">
        <f t="shared" si="229"/>
        <v>0</v>
      </c>
      <c r="M3193" s="24"/>
      <c r="N3193" s="24">
        <f t="shared" si="233"/>
        <v>0</v>
      </c>
    </row>
    <row r="3194" spans="1:14" x14ac:dyDescent="0.3">
      <c r="A3194" s="16" t="s">
        <v>43</v>
      </c>
      <c r="B3194" s="17" t="s">
        <v>36</v>
      </c>
      <c r="C3194" s="17">
        <v>72</v>
      </c>
      <c r="D3194" s="29"/>
      <c r="E3194" s="29"/>
      <c r="F3194" s="30">
        <f t="shared" si="230"/>
        <v>0</v>
      </c>
      <c r="G3194" s="32"/>
      <c r="H3194" s="32"/>
      <c r="I3194" s="32"/>
      <c r="J3194" s="34">
        <f t="shared" si="231"/>
        <v>0</v>
      </c>
      <c r="K3194" s="31">
        <f t="shared" si="232"/>
        <v>409.5</v>
      </c>
      <c r="L3194" s="24">
        <f t="shared" si="229"/>
        <v>0</v>
      </c>
      <c r="M3194" s="24"/>
      <c r="N3194" s="24">
        <f t="shared" si="233"/>
        <v>0</v>
      </c>
    </row>
    <row r="3195" spans="1:14" x14ac:dyDescent="0.3">
      <c r="A3195" s="16" t="s">
        <v>44</v>
      </c>
      <c r="B3195" s="17" t="s">
        <v>38</v>
      </c>
      <c r="C3195" s="17">
        <v>36</v>
      </c>
      <c r="D3195" s="29"/>
      <c r="E3195" s="29"/>
      <c r="F3195" s="30">
        <f t="shared" si="230"/>
        <v>0</v>
      </c>
      <c r="G3195" s="32"/>
      <c r="H3195" s="32"/>
      <c r="I3195" s="32"/>
      <c r="J3195" s="34">
        <f t="shared" si="231"/>
        <v>0</v>
      </c>
      <c r="K3195" s="31">
        <f t="shared" si="232"/>
        <v>803.79</v>
      </c>
      <c r="L3195" s="24">
        <f t="shared" si="229"/>
        <v>0</v>
      </c>
      <c r="M3195" s="24"/>
      <c r="N3195" s="24">
        <f t="shared" si="233"/>
        <v>0</v>
      </c>
    </row>
    <row r="3196" spans="1:14" x14ac:dyDescent="0.3">
      <c r="A3196" s="16" t="s">
        <v>45</v>
      </c>
      <c r="B3196" s="17" t="s">
        <v>36</v>
      </c>
      <c r="C3196" s="17">
        <v>72</v>
      </c>
      <c r="D3196" s="29"/>
      <c r="E3196" s="29"/>
      <c r="F3196" s="30">
        <f t="shared" si="230"/>
        <v>0</v>
      </c>
      <c r="G3196" s="32"/>
      <c r="H3196" s="32"/>
      <c r="I3196" s="32"/>
      <c r="J3196" s="34">
        <f t="shared" si="231"/>
        <v>0</v>
      </c>
      <c r="K3196" s="31">
        <f t="shared" si="232"/>
        <v>409.5</v>
      </c>
      <c r="L3196" s="24">
        <f t="shared" si="229"/>
        <v>0</v>
      </c>
      <c r="M3196" s="24"/>
      <c r="N3196" s="24">
        <f t="shared" si="233"/>
        <v>0</v>
      </c>
    </row>
    <row r="3197" spans="1:14" x14ac:dyDescent="0.3">
      <c r="A3197" s="16" t="s">
        <v>46</v>
      </c>
      <c r="B3197" s="17" t="s">
        <v>38</v>
      </c>
      <c r="C3197" s="17">
        <v>36</v>
      </c>
      <c r="D3197" s="29"/>
      <c r="E3197" s="29"/>
      <c r="F3197" s="30">
        <f t="shared" si="230"/>
        <v>0</v>
      </c>
      <c r="G3197" s="32"/>
      <c r="H3197" s="32"/>
      <c r="I3197" s="32"/>
      <c r="J3197" s="34">
        <f t="shared" si="231"/>
        <v>0</v>
      </c>
      <c r="K3197" s="31">
        <f t="shared" si="232"/>
        <v>803.79</v>
      </c>
      <c r="L3197" s="24">
        <f t="shared" si="229"/>
        <v>0</v>
      </c>
      <c r="M3197" s="24"/>
      <c r="N3197" s="24">
        <f t="shared" si="233"/>
        <v>0</v>
      </c>
    </row>
    <row r="3198" spans="1:14" x14ac:dyDescent="0.3">
      <c r="A3198" s="16" t="s">
        <v>47</v>
      </c>
      <c r="B3198" s="17" t="s">
        <v>48</v>
      </c>
      <c r="C3198" s="17">
        <v>8</v>
      </c>
      <c r="D3198" s="29"/>
      <c r="E3198" s="29"/>
      <c r="F3198" s="30">
        <f t="shared" si="230"/>
        <v>0</v>
      </c>
      <c r="G3198" s="32"/>
      <c r="H3198" s="32"/>
      <c r="I3198" s="32"/>
      <c r="J3198" s="34">
        <f t="shared" si="231"/>
        <v>0</v>
      </c>
      <c r="K3198" s="31">
        <f t="shared" si="232"/>
        <v>2767.05</v>
      </c>
      <c r="L3198" s="24">
        <f t="shared" si="229"/>
        <v>0</v>
      </c>
      <c r="M3198" s="24"/>
      <c r="N3198" s="24">
        <f t="shared" si="233"/>
        <v>0</v>
      </c>
    </row>
    <row r="3199" spans="1:14" x14ac:dyDescent="0.3">
      <c r="A3199" s="35" t="s">
        <v>49</v>
      </c>
      <c r="B3199" s="17" t="s">
        <v>50</v>
      </c>
      <c r="C3199" s="38">
        <v>72</v>
      </c>
      <c r="D3199" s="29"/>
      <c r="E3199" s="29"/>
      <c r="F3199" s="30">
        <f t="shared" si="230"/>
        <v>0</v>
      </c>
      <c r="G3199" s="32"/>
      <c r="H3199" s="32"/>
      <c r="I3199" s="32"/>
      <c r="J3199" s="12">
        <f t="shared" si="231"/>
        <v>0</v>
      </c>
      <c r="K3199" s="31">
        <f t="shared" si="232"/>
        <v>444.6</v>
      </c>
      <c r="L3199" s="37">
        <f t="shared" si="229"/>
        <v>0</v>
      </c>
      <c r="M3199" s="37"/>
      <c r="N3199" s="37">
        <f t="shared" si="233"/>
        <v>0</v>
      </c>
    </row>
    <row r="3200" spans="1:14" x14ac:dyDescent="0.3">
      <c r="A3200" s="16" t="s">
        <v>51</v>
      </c>
      <c r="B3200" s="17" t="s">
        <v>52</v>
      </c>
      <c r="C3200" s="17">
        <v>36</v>
      </c>
      <c r="D3200" s="29"/>
      <c r="E3200" s="29"/>
      <c r="F3200" s="30">
        <f t="shared" si="230"/>
        <v>0</v>
      </c>
      <c r="G3200" s="32"/>
      <c r="H3200" s="32"/>
      <c r="I3200" s="32"/>
      <c r="J3200" s="34">
        <f t="shared" si="231"/>
        <v>0</v>
      </c>
      <c r="K3200" s="31">
        <f t="shared" si="232"/>
        <v>868.73</v>
      </c>
      <c r="L3200" s="24">
        <f t="shared" si="229"/>
        <v>0</v>
      </c>
      <c r="M3200" s="24"/>
      <c r="N3200" s="24">
        <f t="shared" si="233"/>
        <v>0</v>
      </c>
    </row>
    <row r="3201" spans="1:14" x14ac:dyDescent="0.3">
      <c r="A3201" s="16" t="s">
        <v>53</v>
      </c>
      <c r="B3201" s="17" t="s">
        <v>48</v>
      </c>
      <c r="C3201" s="17">
        <v>8</v>
      </c>
      <c r="D3201" s="29"/>
      <c r="E3201" s="29"/>
      <c r="F3201" s="30">
        <f t="shared" si="230"/>
        <v>0</v>
      </c>
      <c r="G3201" s="32"/>
      <c r="H3201" s="32"/>
      <c r="I3201" s="32"/>
      <c r="J3201" s="34">
        <f t="shared" si="231"/>
        <v>0</v>
      </c>
      <c r="K3201" s="31">
        <f t="shared" si="232"/>
        <v>2416.0500000000002</v>
      </c>
      <c r="L3201" s="24">
        <f t="shared" si="229"/>
        <v>0</v>
      </c>
      <c r="M3201" s="24"/>
      <c r="N3201" s="24">
        <f t="shared" si="233"/>
        <v>0</v>
      </c>
    </row>
    <row r="3202" spans="1:14" x14ac:dyDescent="0.3">
      <c r="A3202" s="16" t="s">
        <v>54</v>
      </c>
      <c r="B3202" s="17" t="s">
        <v>50</v>
      </c>
      <c r="C3202" s="17">
        <v>72</v>
      </c>
      <c r="D3202" s="29"/>
      <c r="E3202" s="29"/>
      <c r="F3202" s="30">
        <f t="shared" si="230"/>
        <v>0</v>
      </c>
      <c r="G3202" s="32"/>
      <c r="H3202" s="32"/>
      <c r="I3202" s="32"/>
      <c r="J3202" s="34">
        <f t="shared" si="231"/>
        <v>0</v>
      </c>
      <c r="K3202" s="31">
        <f t="shared" si="232"/>
        <v>377.33</v>
      </c>
      <c r="L3202" s="24">
        <f t="shared" si="229"/>
        <v>0</v>
      </c>
      <c r="M3202" s="24"/>
      <c r="N3202" s="24">
        <f t="shared" si="233"/>
        <v>0</v>
      </c>
    </row>
    <row r="3203" spans="1:14" x14ac:dyDescent="0.3">
      <c r="A3203" s="16" t="s">
        <v>55</v>
      </c>
      <c r="B3203" s="17" t="s">
        <v>56</v>
      </c>
      <c r="C3203" s="17">
        <v>15</v>
      </c>
      <c r="D3203" s="44"/>
      <c r="E3203" s="44"/>
      <c r="F3203" s="30">
        <f t="shared" si="230"/>
        <v>0</v>
      </c>
      <c r="G3203" s="11"/>
      <c r="H3203" s="11"/>
      <c r="I3203" s="11"/>
      <c r="J3203" s="12">
        <f t="shared" si="231"/>
        <v>0</v>
      </c>
      <c r="K3203" s="45">
        <f t="shared" si="232"/>
        <v>1158.3</v>
      </c>
      <c r="L3203" s="37">
        <f t="shared" si="229"/>
        <v>0</v>
      </c>
      <c r="M3203" s="37"/>
      <c r="N3203" s="37">
        <f t="shared" si="233"/>
        <v>0</v>
      </c>
    </row>
    <row r="3204" spans="1:14" x14ac:dyDescent="0.3">
      <c r="A3204" s="16" t="s">
        <v>57</v>
      </c>
      <c r="B3204" s="17" t="s">
        <v>50</v>
      </c>
      <c r="C3204" s="17">
        <v>72</v>
      </c>
      <c r="D3204" s="29"/>
      <c r="E3204" s="29"/>
      <c r="F3204" s="30">
        <f t="shared" si="230"/>
        <v>0</v>
      </c>
      <c r="G3204" s="32"/>
      <c r="H3204" s="32"/>
      <c r="I3204" s="32"/>
      <c r="J3204" s="34">
        <f t="shared" si="231"/>
        <v>0</v>
      </c>
      <c r="K3204" s="31">
        <f t="shared" si="232"/>
        <v>424.13</v>
      </c>
      <c r="L3204" s="24">
        <f t="shared" si="229"/>
        <v>0</v>
      </c>
      <c r="M3204" s="24"/>
      <c r="N3204" s="24">
        <f t="shared" si="233"/>
        <v>0</v>
      </c>
    </row>
    <row r="3205" spans="1:14" x14ac:dyDescent="0.3">
      <c r="A3205" s="16" t="s">
        <v>58</v>
      </c>
      <c r="B3205" s="17" t="s">
        <v>59</v>
      </c>
      <c r="C3205" s="17">
        <v>15</v>
      </c>
      <c r="D3205" s="29"/>
      <c r="E3205" s="29"/>
      <c r="F3205" s="30">
        <f t="shared" si="230"/>
        <v>0</v>
      </c>
      <c r="G3205" s="32"/>
      <c r="H3205" s="32"/>
      <c r="I3205" s="32"/>
      <c r="J3205" s="34">
        <f t="shared" si="231"/>
        <v>0</v>
      </c>
      <c r="K3205" s="31">
        <f t="shared" si="232"/>
        <v>1199.25</v>
      </c>
      <c r="L3205" s="24">
        <f t="shared" si="229"/>
        <v>0</v>
      </c>
      <c r="M3205" s="24"/>
      <c r="N3205" s="24">
        <f t="shared" si="233"/>
        <v>0</v>
      </c>
    </row>
    <row r="3206" spans="1:14" x14ac:dyDescent="0.3">
      <c r="A3206" s="16" t="s">
        <v>60</v>
      </c>
      <c r="B3206" s="17" t="s">
        <v>50</v>
      </c>
      <c r="C3206" s="17">
        <v>72</v>
      </c>
      <c r="D3206" s="29"/>
      <c r="E3206" s="29"/>
      <c r="F3206" s="30">
        <f t="shared" si="230"/>
        <v>0</v>
      </c>
      <c r="G3206" s="32"/>
      <c r="H3206" s="32"/>
      <c r="I3206" s="32"/>
      <c r="J3206" s="34">
        <f t="shared" si="231"/>
        <v>0</v>
      </c>
      <c r="K3206" s="31">
        <f t="shared" si="232"/>
        <v>381.13</v>
      </c>
      <c r="L3206" s="24">
        <f t="shared" si="229"/>
        <v>0</v>
      </c>
      <c r="M3206" s="24"/>
      <c r="N3206" s="24">
        <f t="shared" si="233"/>
        <v>0</v>
      </c>
    </row>
    <row r="3207" spans="1:14" x14ac:dyDescent="0.3">
      <c r="A3207" s="16" t="s">
        <v>61</v>
      </c>
      <c r="B3207" s="17" t="s">
        <v>50</v>
      </c>
      <c r="C3207" s="38">
        <v>72</v>
      </c>
      <c r="D3207" s="44"/>
      <c r="E3207" s="44"/>
      <c r="F3207" s="30">
        <f t="shared" si="230"/>
        <v>0</v>
      </c>
      <c r="G3207" s="11"/>
      <c r="H3207" s="11"/>
      <c r="I3207" s="11"/>
      <c r="J3207" s="12">
        <f t="shared" si="231"/>
        <v>0</v>
      </c>
      <c r="K3207" s="31">
        <f t="shared" si="232"/>
        <v>424.13</v>
      </c>
      <c r="L3207" s="37">
        <f t="shared" si="229"/>
        <v>0</v>
      </c>
      <c r="M3207" s="37"/>
      <c r="N3207" s="37">
        <f t="shared" si="233"/>
        <v>0</v>
      </c>
    </row>
    <row r="3208" spans="1:14" x14ac:dyDescent="0.3">
      <c r="A3208" s="35" t="s">
        <v>62</v>
      </c>
      <c r="B3208" s="17" t="s">
        <v>50</v>
      </c>
      <c r="C3208" s="38">
        <v>72</v>
      </c>
      <c r="D3208" s="44"/>
      <c r="E3208" s="44"/>
      <c r="F3208" s="30">
        <f t="shared" si="230"/>
        <v>0</v>
      </c>
      <c r="G3208" s="11"/>
      <c r="H3208" s="11"/>
      <c r="I3208" s="11"/>
      <c r="J3208" s="12">
        <f t="shared" si="231"/>
        <v>0</v>
      </c>
      <c r="K3208" s="31">
        <f t="shared" si="232"/>
        <v>330.23</v>
      </c>
      <c r="L3208" s="37">
        <f t="shared" si="229"/>
        <v>0</v>
      </c>
      <c r="M3208" s="37"/>
      <c r="N3208" s="37">
        <f t="shared" si="233"/>
        <v>0</v>
      </c>
    </row>
    <row r="3209" spans="1:14" x14ac:dyDescent="0.3">
      <c r="A3209" s="35" t="s">
        <v>63</v>
      </c>
      <c r="B3209" s="17" t="s">
        <v>50</v>
      </c>
      <c r="C3209" s="38">
        <v>72</v>
      </c>
      <c r="D3209" s="44"/>
      <c r="E3209" s="44"/>
      <c r="F3209" s="30">
        <f t="shared" si="230"/>
        <v>0</v>
      </c>
      <c r="G3209" s="11"/>
      <c r="H3209" s="11"/>
      <c r="I3209" s="11"/>
      <c r="J3209" s="12">
        <f t="shared" si="231"/>
        <v>0</v>
      </c>
      <c r="K3209" s="31">
        <f t="shared" si="232"/>
        <v>424.13</v>
      </c>
      <c r="L3209" s="37">
        <f t="shared" si="229"/>
        <v>0</v>
      </c>
      <c r="M3209" s="37"/>
      <c r="N3209" s="37">
        <f t="shared" si="233"/>
        <v>0</v>
      </c>
    </row>
    <row r="3210" spans="1:14" x14ac:dyDescent="0.3">
      <c r="A3210" s="35" t="s">
        <v>64</v>
      </c>
      <c r="B3210" s="17" t="s">
        <v>65</v>
      </c>
      <c r="C3210" s="38">
        <v>72</v>
      </c>
      <c r="D3210" s="44"/>
      <c r="E3210" s="44"/>
      <c r="F3210" s="30">
        <f t="shared" si="230"/>
        <v>0</v>
      </c>
      <c r="G3210" s="11"/>
      <c r="H3210" s="11"/>
      <c r="I3210" s="11"/>
      <c r="J3210" s="12">
        <f t="shared" si="231"/>
        <v>0</v>
      </c>
      <c r="K3210" s="31">
        <f t="shared" si="232"/>
        <v>389.61</v>
      </c>
      <c r="L3210" s="37">
        <f t="shared" si="229"/>
        <v>0</v>
      </c>
      <c r="M3210" s="37"/>
      <c r="N3210" s="37">
        <f t="shared" si="233"/>
        <v>0</v>
      </c>
    </row>
    <row r="3211" spans="1:14" x14ac:dyDescent="0.3">
      <c r="A3211" s="35" t="s">
        <v>66</v>
      </c>
      <c r="B3211" s="17" t="s">
        <v>65</v>
      </c>
      <c r="C3211" s="38">
        <v>72</v>
      </c>
      <c r="D3211" s="44"/>
      <c r="E3211" s="44"/>
      <c r="F3211" s="30">
        <f t="shared" si="230"/>
        <v>0</v>
      </c>
      <c r="G3211" s="11"/>
      <c r="H3211" s="11"/>
      <c r="I3211" s="11"/>
      <c r="J3211" s="12">
        <f t="shared" si="231"/>
        <v>0</v>
      </c>
      <c r="K3211" s="31">
        <f t="shared" si="232"/>
        <v>389.61</v>
      </c>
      <c r="L3211" s="37">
        <f t="shared" si="229"/>
        <v>0</v>
      </c>
      <c r="M3211" s="37"/>
      <c r="N3211" s="37">
        <f t="shared" si="233"/>
        <v>0</v>
      </c>
    </row>
    <row r="3212" spans="1:14" x14ac:dyDescent="0.3">
      <c r="A3212" s="47" t="s">
        <v>67</v>
      </c>
      <c r="B3212" s="48" t="s">
        <v>59</v>
      </c>
      <c r="C3212" s="49">
        <v>25</v>
      </c>
      <c r="D3212" s="44"/>
      <c r="E3212" s="44"/>
      <c r="F3212" s="30">
        <f t="shared" si="230"/>
        <v>0</v>
      </c>
      <c r="G3212" s="11"/>
      <c r="H3212" s="11"/>
      <c r="I3212" s="11"/>
      <c r="J3212" s="12">
        <f t="shared" si="231"/>
        <v>0</v>
      </c>
      <c r="K3212" s="31">
        <f t="shared" si="232"/>
        <v>169.65</v>
      </c>
      <c r="L3212" s="37">
        <f t="shared" si="229"/>
        <v>0</v>
      </c>
      <c r="M3212" s="37"/>
      <c r="N3212" s="37">
        <f t="shared" si="233"/>
        <v>0</v>
      </c>
    </row>
    <row r="3213" spans="1:14" x14ac:dyDescent="0.3">
      <c r="A3213" s="47" t="s">
        <v>68</v>
      </c>
      <c r="B3213" s="48" t="s">
        <v>42</v>
      </c>
      <c r="C3213" s="49">
        <v>50</v>
      </c>
      <c r="D3213" s="44"/>
      <c r="E3213" s="44"/>
      <c r="F3213" s="30">
        <f t="shared" si="230"/>
        <v>0</v>
      </c>
      <c r="G3213" s="11"/>
      <c r="H3213" s="11"/>
      <c r="I3213" s="11"/>
      <c r="J3213" s="12">
        <f t="shared" si="231"/>
        <v>0</v>
      </c>
      <c r="K3213" s="31">
        <f t="shared" si="232"/>
        <v>88.92</v>
      </c>
      <c r="L3213" s="37">
        <f t="shared" si="229"/>
        <v>0</v>
      </c>
      <c r="M3213" s="37"/>
      <c r="N3213" s="37">
        <f t="shared" si="233"/>
        <v>0</v>
      </c>
    </row>
    <row r="3214" spans="1:14" x14ac:dyDescent="0.3">
      <c r="A3214" s="47" t="s">
        <v>69</v>
      </c>
      <c r="B3214" s="48" t="s">
        <v>52</v>
      </c>
      <c r="C3214" s="49">
        <v>12</v>
      </c>
      <c r="D3214" s="44"/>
      <c r="E3214" s="44"/>
      <c r="F3214" s="30">
        <f t="shared" si="230"/>
        <v>0</v>
      </c>
      <c r="G3214" s="11"/>
      <c r="H3214" s="11"/>
      <c r="I3214" s="11"/>
      <c r="J3214" s="12">
        <f t="shared" si="231"/>
        <v>0</v>
      </c>
      <c r="K3214" s="31">
        <f t="shared" si="232"/>
        <v>123.94</v>
      </c>
      <c r="L3214" s="37">
        <f t="shared" si="229"/>
        <v>0</v>
      </c>
      <c r="M3214" s="37"/>
      <c r="N3214" s="37">
        <f t="shared" si="233"/>
        <v>0</v>
      </c>
    </row>
    <row r="3215" spans="1:14" ht="19.5" thickBot="1" x14ac:dyDescent="0.35">
      <c r="A3215" s="47" t="s">
        <v>70</v>
      </c>
      <c r="B3215" s="48" t="s">
        <v>50</v>
      </c>
      <c r="C3215" s="49">
        <v>60</v>
      </c>
      <c r="D3215" s="44"/>
      <c r="E3215" s="44"/>
      <c r="F3215" s="30">
        <f t="shared" si="230"/>
        <v>0</v>
      </c>
      <c r="G3215" s="11"/>
      <c r="H3215" s="11"/>
      <c r="I3215" s="11"/>
      <c r="J3215" s="12">
        <f t="shared" si="231"/>
        <v>0</v>
      </c>
      <c r="K3215" s="31">
        <f t="shared" si="232"/>
        <v>67.180000000000007</v>
      </c>
      <c r="L3215" s="37">
        <f t="shared" si="229"/>
        <v>0</v>
      </c>
      <c r="M3215" s="37"/>
      <c r="N3215" s="37">
        <f t="shared" si="233"/>
        <v>0</v>
      </c>
    </row>
    <row r="3216" spans="1:14" ht="19.5" thickBot="1" x14ac:dyDescent="0.35">
      <c r="A3216" s="56" t="s">
        <v>71</v>
      </c>
      <c r="B3216" s="57" t="s">
        <v>50</v>
      </c>
      <c r="C3216" s="58">
        <v>60</v>
      </c>
      <c r="D3216" s="44"/>
      <c r="E3216" s="44"/>
      <c r="F3216" s="30">
        <f t="shared" si="230"/>
        <v>0</v>
      </c>
      <c r="G3216" s="11"/>
      <c r="H3216" s="11"/>
      <c r="I3216" s="11"/>
      <c r="J3216" s="12">
        <f t="shared" si="231"/>
        <v>0</v>
      </c>
      <c r="K3216" s="31">
        <f t="shared" si="232"/>
        <v>67.180000000000007</v>
      </c>
      <c r="L3216" s="37">
        <f t="shared" si="229"/>
        <v>0</v>
      </c>
      <c r="M3216" s="37"/>
      <c r="N3216" s="37">
        <f t="shared" si="233"/>
        <v>0</v>
      </c>
    </row>
    <row r="3217" spans="1:14" ht="19.5" thickBot="1" x14ac:dyDescent="0.35">
      <c r="A3217" s="56" t="s">
        <v>72</v>
      </c>
      <c r="B3217" s="57" t="s">
        <v>50</v>
      </c>
      <c r="C3217" s="58">
        <v>60</v>
      </c>
      <c r="D3217" s="44"/>
      <c r="E3217" s="44"/>
      <c r="F3217" s="30">
        <f t="shared" si="230"/>
        <v>0</v>
      </c>
      <c r="G3217" s="11"/>
      <c r="H3217" s="11"/>
      <c r="I3217" s="11"/>
      <c r="J3217" s="12">
        <f t="shared" si="231"/>
        <v>0</v>
      </c>
      <c r="K3217" s="31">
        <f t="shared" si="232"/>
        <v>67.180000000000007</v>
      </c>
      <c r="L3217" s="37">
        <f t="shared" si="229"/>
        <v>0</v>
      </c>
      <c r="M3217" s="37"/>
      <c r="N3217" s="37">
        <f t="shared" si="233"/>
        <v>0</v>
      </c>
    </row>
    <row r="3218" spans="1:14" ht="19.5" thickBot="1" x14ac:dyDescent="0.35">
      <c r="A3218" s="56" t="s">
        <v>73</v>
      </c>
      <c r="B3218" s="57" t="s">
        <v>74</v>
      </c>
      <c r="C3218" s="58">
        <v>150</v>
      </c>
      <c r="D3218" s="44"/>
      <c r="E3218" s="44"/>
      <c r="F3218" s="30">
        <f t="shared" si="230"/>
        <v>0</v>
      </c>
      <c r="G3218" s="11"/>
      <c r="H3218" s="11"/>
      <c r="I3218" s="11"/>
      <c r="J3218" s="12">
        <f t="shared" si="231"/>
        <v>0</v>
      </c>
      <c r="K3218" s="31">
        <f t="shared" si="232"/>
        <v>21.06</v>
      </c>
      <c r="L3218" s="37">
        <f t="shared" si="229"/>
        <v>0</v>
      </c>
      <c r="M3218" s="37"/>
      <c r="N3218" s="37">
        <f t="shared" si="233"/>
        <v>0</v>
      </c>
    </row>
    <row r="3219" spans="1:14" ht="19.5" thickBot="1" x14ac:dyDescent="0.35">
      <c r="A3219" s="66" t="s">
        <v>75</v>
      </c>
      <c r="B3219" s="67" t="s">
        <v>76</v>
      </c>
      <c r="C3219" s="68">
        <v>120</v>
      </c>
      <c r="D3219" s="44"/>
      <c r="E3219" s="44"/>
      <c r="F3219" s="30">
        <f t="shared" si="230"/>
        <v>0</v>
      </c>
      <c r="G3219" s="11"/>
      <c r="H3219" s="11"/>
      <c r="I3219" s="11"/>
      <c r="J3219" s="12">
        <f t="shared" si="231"/>
        <v>0</v>
      </c>
      <c r="K3219" s="31">
        <f t="shared" si="232"/>
        <v>78.98</v>
      </c>
      <c r="L3219" s="37">
        <f t="shared" si="229"/>
        <v>0</v>
      </c>
      <c r="M3219" s="37"/>
      <c r="N3219" s="37">
        <f t="shared" si="233"/>
        <v>0</v>
      </c>
    </row>
    <row r="3220" spans="1:14" ht="19.5" thickBot="1" x14ac:dyDescent="0.35">
      <c r="A3220" s="66" t="s">
        <v>77</v>
      </c>
      <c r="B3220" s="67" t="s">
        <v>78</v>
      </c>
      <c r="C3220" s="68">
        <v>60</v>
      </c>
      <c r="D3220" s="44"/>
      <c r="E3220" s="44"/>
      <c r="F3220" s="30">
        <f t="shared" si="230"/>
        <v>0</v>
      </c>
      <c r="G3220" s="11"/>
      <c r="H3220" s="11"/>
      <c r="I3220" s="11"/>
      <c r="J3220" s="12">
        <f t="shared" si="231"/>
        <v>0</v>
      </c>
      <c r="K3220" s="31">
        <f t="shared" si="232"/>
        <v>154.44</v>
      </c>
      <c r="L3220" s="37">
        <f t="shared" si="229"/>
        <v>0</v>
      </c>
      <c r="M3220" s="37"/>
      <c r="N3220" s="37">
        <f t="shared" si="233"/>
        <v>0</v>
      </c>
    </row>
    <row r="3221" spans="1:14" ht="19.5" thickBot="1" x14ac:dyDescent="0.35">
      <c r="A3221" s="66" t="s">
        <v>79</v>
      </c>
      <c r="B3221" s="67" t="s">
        <v>50</v>
      </c>
      <c r="C3221" s="68">
        <v>30</v>
      </c>
      <c r="D3221" s="44"/>
      <c r="E3221" s="44"/>
      <c r="F3221" s="30">
        <f t="shared" si="230"/>
        <v>0</v>
      </c>
      <c r="G3221" s="11"/>
      <c r="H3221" s="11"/>
      <c r="I3221" s="11"/>
      <c r="J3221" s="12">
        <f t="shared" si="231"/>
        <v>0</v>
      </c>
      <c r="K3221" s="31">
        <f t="shared" si="232"/>
        <v>274.95</v>
      </c>
      <c r="L3221" s="37">
        <f t="shared" si="229"/>
        <v>0</v>
      </c>
      <c r="M3221" s="37"/>
      <c r="N3221" s="37">
        <f t="shared" si="233"/>
        <v>0</v>
      </c>
    </row>
    <row r="3222" spans="1:14" ht="19.5" thickBot="1" x14ac:dyDescent="0.35">
      <c r="A3222" s="66" t="s">
        <v>80</v>
      </c>
      <c r="B3222" s="67" t="s">
        <v>59</v>
      </c>
      <c r="C3222" s="68">
        <v>12</v>
      </c>
      <c r="D3222" s="44"/>
      <c r="E3222" s="44"/>
      <c r="F3222" s="30">
        <f t="shared" si="230"/>
        <v>0</v>
      </c>
      <c r="G3222" s="11"/>
      <c r="H3222" s="11"/>
      <c r="I3222" s="11"/>
      <c r="J3222" s="12">
        <f t="shared" si="231"/>
        <v>0</v>
      </c>
      <c r="K3222" s="31">
        <f t="shared" si="232"/>
        <v>1023.75</v>
      </c>
      <c r="L3222" s="37">
        <f t="shared" si="229"/>
        <v>0</v>
      </c>
      <c r="M3222" s="37"/>
      <c r="N3222" s="37">
        <f t="shared" si="233"/>
        <v>0</v>
      </c>
    </row>
    <row r="3223" spans="1:14" ht="19.5" thickBot="1" x14ac:dyDescent="0.35">
      <c r="A3223" s="76" t="s">
        <v>81</v>
      </c>
      <c r="B3223" s="77" t="s">
        <v>82</v>
      </c>
      <c r="C3223" s="78">
        <v>18</v>
      </c>
      <c r="D3223" s="44"/>
      <c r="E3223" s="44"/>
      <c r="F3223" s="30">
        <f t="shared" si="230"/>
        <v>0</v>
      </c>
      <c r="G3223" s="11"/>
      <c r="H3223" s="11"/>
      <c r="I3223" s="11"/>
      <c r="J3223" s="12">
        <f t="shared" si="231"/>
        <v>0</v>
      </c>
      <c r="K3223" s="31">
        <f t="shared" si="232"/>
        <v>558.67999999999995</v>
      </c>
      <c r="L3223" s="37">
        <f t="shared" si="229"/>
        <v>0</v>
      </c>
      <c r="M3223" s="37"/>
      <c r="N3223" s="37">
        <f t="shared" si="233"/>
        <v>0</v>
      </c>
    </row>
    <row r="3224" spans="1:14" ht="19.5" thickBot="1" x14ac:dyDescent="0.35">
      <c r="A3224" s="76" t="s">
        <v>83</v>
      </c>
      <c r="B3224" s="77" t="s">
        <v>59</v>
      </c>
      <c r="C3224" s="78">
        <v>12</v>
      </c>
      <c r="D3224" s="44"/>
      <c r="E3224" s="44"/>
      <c r="F3224" s="30">
        <f t="shared" si="230"/>
        <v>0</v>
      </c>
      <c r="G3224" s="11"/>
      <c r="H3224" s="11"/>
      <c r="I3224" s="11"/>
      <c r="J3224" s="12">
        <f t="shared" si="231"/>
        <v>0</v>
      </c>
      <c r="K3224" s="31">
        <f t="shared" si="232"/>
        <v>1092.2</v>
      </c>
      <c r="L3224" s="37">
        <f t="shared" si="229"/>
        <v>0</v>
      </c>
      <c r="M3224" s="37"/>
      <c r="N3224" s="37">
        <f t="shared" si="233"/>
        <v>0</v>
      </c>
    </row>
    <row r="3225" spans="1:14" ht="19.5" thickBot="1" x14ac:dyDescent="0.35">
      <c r="A3225" s="76" t="s">
        <v>84</v>
      </c>
      <c r="B3225" s="77" t="s">
        <v>85</v>
      </c>
      <c r="C3225" s="78">
        <v>4</v>
      </c>
      <c r="D3225" s="44"/>
      <c r="E3225" s="44"/>
      <c r="F3225" s="30">
        <f t="shared" si="230"/>
        <v>0</v>
      </c>
      <c r="G3225" s="11"/>
      <c r="H3225" s="11"/>
      <c r="I3225" s="11"/>
      <c r="J3225" s="12">
        <f t="shared" si="231"/>
        <v>0</v>
      </c>
      <c r="K3225" s="31">
        <f t="shared" si="232"/>
        <v>2670.53</v>
      </c>
      <c r="L3225" s="37">
        <f t="shared" si="229"/>
        <v>0</v>
      </c>
      <c r="M3225" s="37"/>
      <c r="N3225" s="37">
        <f t="shared" si="233"/>
        <v>0</v>
      </c>
    </row>
    <row r="3226" spans="1:14" ht="19.5" thickBot="1" x14ac:dyDescent="0.35">
      <c r="A3226" s="86" t="s">
        <v>86</v>
      </c>
      <c r="B3226" s="87" t="s">
        <v>87</v>
      </c>
      <c r="C3226" s="88">
        <v>48</v>
      </c>
      <c r="D3226" s="44"/>
      <c r="E3226" s="44"/>
      <c r="F3226" s="30">
        <f t="shared" si="230"/>
        <v>0</v>
      </c>
      <c r="G3226" s="11"/>
      <c r="H3226" s="11"/>
      <c r="I3226" s="11"/>
      <c r="J3226" s="12">
        <f t="shared" si="231"/>
        <v>0</v>
      </c>
      <c r="K3226" s="31">
        <f t="shared" si="232"/>
        <v>46.8</v>
      </c>
      <c r="L3226" s="37">
        <f t="shared" si="229"/>
        <v>0</v>
      </c>
      <c r="M3226" s="37"/>
      <c r="N3226" s="37">
        <f t="shared" si="233"/>
        <v>0</v>
      </c>
    </row>
    <row r="3227" spans="1:14" ht="19.5" thickBot="1" x14ac:dyDescent="0.35">
      <c r="A3227" s="86" t="s">
        <v>88</v>
      </c>
      <c r="B3227" s="87" t="s">
        <v>87</v>
      </c>
      <c r="C3227" s="88">
        <v>48</v>
      </c>
      <c r="D3227" s="44"/>
      <c r="E3227" s="44"/>
      <c r="F3227" s="30">
        <f t="shared" si="230"/>
        <v>0</v>
      </c>
      <c r="G3227" s="11"/>
      <c r="H3227" s="11"/>
      <c r="I3227" s="11"/>
      <c r="J3227" s="12">
        <f t="shared" si="231"/>
        <v>0</v>
      </c>
      <c r="K3227" s="31">
        <f t="shared" si="232"/>
        <v>46.8</v>
      </c>
      <c r="L3227" s="37">
        <f t="shared" si="229"/>
        <v>0</v>
      </c>
      <c r="M3227" s="37"/>
      <c r="N3227" s="37">
        <f t="shared" si="233"/>
        <v>0</v>
      </c>
    </row>
    <row r="3228" spans="1:14" x14ac:dyDescent="0.3">
      <c r="A3228" s="96" t="s">
        <v>89</v>
      </c>
      <c r="B3228" s="97">
        <v>25</v>
      </c>
      <c r="C3228" s="97">
        <v>25</v>
      </c>
      <c r="D3228" s="44"/>
      <c r="E3228" s="44"/>
      <c r="F3228" s="30">
        <f t="shared" si="230"/>
        <v>0</v>
      </c>
      <c r="G3228" s="11"/>
      <c r="H3228" s="11"/>
      <c r="I3228" s="11"/>
      <c r="J3228" s="12">
        <f t="shared" si="231"/>
        <v>0</v>
      </c>
      <c r="K3228" s="31">
        <f t="shared" si="232"/>
        <v>111.25</v>
      </c>
      <c r="L3228" s="37">
        <f t="shared" si="229"/>
        <v>0</v>
      </c>
      <c r="M3228" s="37"/>
      <c r="N3228" s="37">
        <f t="shared" si="233"/>
        <v>0</v>
      </c>
    </row>
    <row r="3229" spans="1:14" x14ac:dyDescent="0.3">
      <c r="A3229" s="105" t="s">
        <v>90</v>
      </c>
      <c r="B3229" s="106">
        <v>10</v>
      </c>
      <c r="C3229" s="106">
        <v>10</v>
      </c>
      <c r="D3229" s="44"/>
      <c r="E3229" s="44"/>
      <c r="F3229" s="30">
        <f t="shared" si="230"/>
        <v>0</v>
      </c>
      <c r="G3229" s="11"/>
      <c r="H3229" s="11"/>
      <c r="I3229" s="11"/>
      <c r="J3229" s="12">
        <f t="shared" si="231"/>
        <v>0</v>
      </c>
      <c r="K3229" s="31">
        <f t="shared" si="232"/>
        <v>1760</v>
      </c>
      <c r="L3229" s="37">
        <f t="shared" si="229"/>
        <v>0</v>
      </c>
      <c r="M3229" s="37"/>
      <c r="N3229" s="37">
        <f t="shared" si="233"/>
        <v>0</v>
      </c>
    </row>
    <row r="3230" spans="1:14" x14ac:dyDescent="0.3">
      <c r="A3230" s="105" t="s">
        <v>91</v>
      </c>
      <c r="B3230" s="106">
        <v>8</v>
      </c>
      <c r="C3230" s="106">
        <v>8</v>
      </c>
      <c r="D3230" s="44"/>
      <c r="E3230" s="44"/>
      <c r="F3230" s="30">
        <f t="shared" si="230"/>
        <v>0</v>
      </c>
      <c r="G3230" s="11"/>
      <c r="H3230" s="11"/>
      <c r="I3230" s="11"/>
      <c r="J3230" s="12">
        <f t="shared" si="231"/>
        <v>0</v>
      </c>
      <c r="K3230" s="31">
        <f t="shared" si="232"/>
        <v>2365</v>
      </c>
      <c r="L3230" s="37">
        <f t="shared" si="229"/>
        <v>0</v>
      </c>
      <c r="M3230" s="37"/>
      <c r="N3230" s="37">
        <f t="shared" si="233"/>
        <v>0</v>
      </c>
    </row>
    <row r="3231" spans="1:14" x14ac:dyDescent="0.3">
      <c r="A3231" s="105" t="s">
        <v>92</v>
      </c>
      <c r="B3231" s="106">
        <v>8</v>
      </c>
      <c r="C3231" s="106">
        <v>8</v>
      </c>
      <c r="D3231" s="44"/>
      <c r="E3231" s="44"/>
      <c r="F3231" s="30">
        <f t="shared" si="230"/>
        <v>0</v>
      </c>
      <c r="G3231" s="11"/>
      <c r="H3231" s="11"/>
      <c r="I3231" s="11"/>
      <c r="J3231" s="12">
        <f t="shared" si="231"/>
        <v>0</v>
      </c>
      <c r="K3231" s="31">
        <f t="shared" si="232"/>
        <v>2065</v>
      </c>
      <c r="L3231" s="37">
        <f t="shared" si="229"/>
        <v>0</v>
      </c>
      <c r="M3231" s="37"/>
      <c r="N3231" s="37">
        <f t="shared" si="233"/>
        <v>0</v>
      </c>
    </row>
    <row r="3232" spans="1:14" x14ac:dyDescent="0.3">
      <c r="A3232" s="105" t="s">
        <v>93</v>
      </c>
      <c r="B3232" s="106">
        <v>15</v>
      </c>
      <c r="C3232" s="106">
        <v>15</v>
      </c>
      <c r="D3232" s="44"/>
      <c r="E3232" s="44"/>
      <c r="F3232" s="30">
        <f t="shared" si="230"/>
        <v>0</v>
      </c>
      <c r="G3232" s="11"/>
      <c r="H3232" s="11"/>
      <c r="I3232" s="11"/>
      <c r="J3232" s="12">
        <f t="shared" si="231"/>
        <v>0</v>
      </c>
      <c r="K3232" s="31">
        <f t="shared" si="232"/>
        <v>990</v>
      </c>
      <c r="L3232" s="37">
        <f t="shared" si="229"/>
        <v>0</v>
      </c>
      <c r="M3232" s="37"/>
      <c r="N3232" s="37">
        <f t="shared" si="233"/>
        <v>0</v>
      </c>
    </row>
    <row r="3233" spans="1:14" x14ac:dyDescent="0.3">
      <c r="A3233" s="105" t="s">
        <v>94</v>
      </c>
      <c r="B3233" s="106">
        <v>15</v>
      </c>
      <c r="C3233" s="106">
        <v>15</v>
      </c>
      <c r="D3233" s="44"/>
      <c r="E3233" s="44"/>
      <c r="F3233" s="30">
        <f t="shared" si="230"/>
        <v>0</v>
      </c>
      <c r="G3233" s="11"/>
      <c r="H3233" s="11"/>
      <c r="I3233" s="11"/>
      <c r="J3233" s="12">
        <f t="shared" si="231"/>
        <v>0</v>
      </c>
      <c r="K3233" s="31">
        <f t="shared" si="232"/>
        <v>1025</v>
      </c>
      <c r="L3233" s="37">
        <f t="shared" si="229"/>
        <v>0</v>
      </c>
      <c r="M3233" s="37"/>
      <c r="N3233" s="37">
        <f t="shared" si="233"/>
        <v>0</v>
      </c>
    </row>
    <row r="3234" spans="1:14" x14ac:dyDescent="0.3">
      <c r="A3234" s="105" t="s">
        <v>95</v>
      </c>
      <c r="B3234" s="106">
        <v>10</v>
      </c>
      <c r="C3234" s="106">
        <v>10</v>
      </c>
      <c r="D3234" s="44"/>
      <c r="E3234" s="44"/>
      <c r="F3234" s="30">
        <f t="shared" si="230"/>
        <v>0</v>
      </c>
      <c r="G3234" s="11"/>
      <c r="H3234" s="11"/>
      <c r="I3234" s="11"/>
      <c r="J3234" s="12">
        <f t="shared" si="231"/>
        <v>0</v>
      </c>
      <c r="K3234" s="31">
        <f t="shared" si="232"/>
        <v>1620</v>
      </c>
      <c r="L3234" s="37">
        <f t="shared" si="229"/>
        <v>0</v>
      </c>
      <c r="M3234" s="37"/>
      <c r="N3234" s="37">
        <f t="shared" si="233"/>
        <v>0</v>
      </c>
    </row>
    <row r="3235" spans="1:14" x14ac:dyDescent="0.3">
      <c r="A3235" s="105" t="s">
        <v>96</v>
      </c>
      <c r="B3235" s="106">
        <v>8</v>
      </c>
      <c r="C3235" s="106">
        <v>8</v>
      </c>
      <c r="D3235" s="44"/>
      <c r="E3235" s="44"/>
      <c r="F3235" s="30">
        <f t="shared" si="230"/>
        <v>0</v>
      </c>
      <c r="G3235" s="11"/>
      <c r="H3235" s="11"/>
      <c r="I3235" s="11"/>
      <c r="J3235" s="12">
        <f t="shared" si="231"/>
        <v>0</v>
      </c>
      <c r="K3235" s="31">
        <f t="shared" si="232"/>
        <v>2130</v>
      </c>
      <c r="L3235" s="37">
        <f t="shared" si="229"/>
        <v>0</v>
      </c>
      <c r="M3235" s="37"/>
      <c r="N3235" s="37">
        <f t="shared" si="233"/>
        <v>0</v>
      </c>
    </row>
    <row r="3236" spans="1:14" x14ac:dyDescent="0.3">
      <c r="A3236" s="105" t="s">
        <v>97</v>
      </c>
      <c r="B3236" s="106">
        <v>15</v>
      </c>
      <c r="C3236" s="106">
        <v>15</v>
      </c>
      <c r="D3236" s="44"/>
      <c r="E3236" s="44"/>
      <c r="F3236" s="30">
        <f t="shared" si="230"/>
        <v>0</v>
      </c>
      <c r="G3236" s="11"/>
      <c r="H3236" s="11"/>
      <c r="I3236" s="11"/>
      <c r="J3236" s="12">
        <f t="shared" si="231"/>
        <v>0</v>
      </c>
      <c r="K3236" s="31">
        <f t="shared" si="232"/>
        <v>880</v>
      </c>
      <c r="L3236" s="37">
        <f t="shared" si="229"/>
        <v>0</v>
      </c>
      <c r="M3236" s="37"/>
      <c r="N3236" s="37">
        <f t="shared" si="233"/>
        <v>0</v>
      </c>
    </row>
    <row r="3237" spans="1:14" x14ac:dyDescent="0.3">
      <c r="A3237" s="105" t="s">
        <v>98</v>
      </c>
      <c r="B3237" s="106">
        <v>15</v>
      </c>
      <c r="C3237" s="106">
        <v>15</v>
      </c>
      <c r="D3237" s="44"/>
      <c r="E3237" s="44"/>
      <c r="F3237" s="30">
        <f t="shared" si="230"/>
        <v>0</v>
      </c>
      <c r="G3237" s="11"/>
      <c r="H3237" s="11"/>
      <c r="I3237" s="11"/>
      <c r="J3237" s="12">
        <f t="shared" si="231"/>
        <v>0</v>
      </c>
      <c r="K3237" s="31">
        <f t="shared" si="232"/>
        <v>915</v>
      </c>
      <c r="L3237" s="37">
        <f t="shared" si="229"/>
        <v>0</v>
      </c>
      <c r="M3237" s="37"/>
      <c r="N3237" s="37">
        <f t="shared" si="233"/>
        <v>0</v>
      </c>
    </row>
    <row r="3238" spans="1:14" x14ac:dyDescent="0.3">
      <c r="A3238" s="105" t="s">
        <v>99</v>
      </c>
      <c r="B3238" s="106">
        <v>3</v>
      </c>
      <c r="C3238" s="106">
        <v>3</v>
      </c>
      <c r="D3238" s="44"/>
      <c r="E3238" s="44"/>
      <c r="F3238" s="30">
        <f t="shared" si="230"/>
        <v>0</v>
      </c>
      <c r="G3238" s="11"/>
      <c r="H3238" s="11"/>
      <c r="I3238" s="11"/>
      <c r="J3238" s="12">
        <f t="shared" si="231"/>
        <v>0</v>
      </c>
      <c r="K3238" s="31">
        <f t="shared" si="232"/>
        <v>1970</v>
      </c>
      <c r="L3238" s="37">
        <f t="shared" si="229"/>
        <v>0</v>
      </c>
      <c r="M3238" s="37"/>
      <c r="N3238" s="37">
        <f t="shared" si="233"/>
        <v>0</v>
      </c>
    </row>
    <row r="3239" spans="1:14" x14ac:dyDescent="0.3">
      <c r="A3239" s="105" t="s">
        <v>100</v>
      </c>
      <c r="B3239" s="106">
        <v>3</v>
      </c>
      <c r="C3239" s="106">
        <v>3</v>
      </c>
      <c r="D3239" s="44"/>
      <c r="E3239" s="44"/>
      <c r="F3239" s="30">
        <f t="shared" si="230"/>
        <v>0</v>
      </c>
      <c r="G3239" s="11"/>
      <c r="H3239" s="11"/>
      <c r="I3239" s="11"/>
      <c r="J3239" s="12">
        <f t="shared" si="231"/>
        <v>0</v>
      </c>
      <c r="K3239" s="31">
        <f t="shared" si="232"/>
        <v>2035</v>
      </c>
      <c r="L3239" s="37">
        <f t="shared" si="229"/>
        <v>0</v>
      </c>
      <c r="M3239" s="37"/>
      <c r="N3239" s="37">
        <f t="shared" si="233"/>
        <v>0</v>
      </c>
    </row>
    <row r="3240" spans="1:14" x14ac:dyDescent="0.3">
      <c r="A3240" s="105" t="s">
        <v>101</v>
      </c>
      <c r="B3240" s="106">
        <v>8</v>
      </c>
      <c r="C3240" s="106">
        <v>8</v>
      </c>
      <c r="D3240" s="44"/>
      <c r="E3240" s="44"/>
      <c r="F3240" s="30">
        <f t="shared" si="230"/>
        <v>0</v>
      </c>
      <c r="G3240" s="11"/>
      <c r="H3240" s="11"/>
      <c r="I3240" s="11"/>
      <c r="J3240" s="12">
        <f t="shared" si="231"/>
        <v>0</v>
      </c>
      <c r="K3240" s="31">
        <f t="shared" si="232"/>
        <v>2120</v>
      </c>
      <c r="L3240" s="37">
        <f t="shared" si="229"/>
        <v>0</v>
      </c>
      <c r="M3240" s="37"/>
      <c r="N3240" s="37">
        <f t="shared" si="233"/>
        <v>0</v>
      </c>
    </row>
    <row r="3241" spans="1:14" x14ac:dyDescent="0.3">
      <c r="A3241" s="105" t="s">
        <v>102</v>
      </c>
      <c r="B3241" s="106">
        <v>10</v>
      </c>
      <c r="C3241" s="106">
        <v>10</v>
      </c>
      <c r="D3241" s="44"/>
      <c r="E3241" s="44"/>
      <c r="F3241" s="30">
        <f t="shared" si="230"/>
        <v>0</v>
      </c>
      <c r="G3241" s="11"/>
      <c r="H3241" s="11"/>
      <c r="I3241" s="11"/>
      <c r="J3241" s="12">
        <f t="shared" si="231"/>
        <v>0</v>
      </c>
      <c r="K3241" s="31">
        <f t="shared" si="232"/>
        <v>1980</v>
      </c>
      <c r="L3241" s="37">
        <f t="shared" si="229"/>
        <v>0</v>
      </c>
      <c r="M3241" s="37"/>
      <c r="N3241" s="37">
        <f t="shared" si="233"/>
        <v>0</v>
      </c>
    </row>
    <row r="3242" spans="1:14" x14ac:dyDescent="0.3">
      <c r="A3242" s="105" t="s">
        <v>103</v>
      </c>
      <c r="B3242" s="106">
        <v>12</v>
      </c>
      <c r="C3242" s="106">
        <v>12</v>
      </c>
      <c r="D3242" s="44"/>
      <c r="E3242" s="44"/>
      <c r="F3242" s="30">
        <f t="shared" si="230"/>
        <v>0</v>
      </c>
      <c r="G3242" s="11"/>
      <c r="H3242" s="11"/>
      <c r="I3242" s="11"/>
      <c r="J3242" s="12">
        <f t="shared" si="231"/>
        <v>0</v>
      </c>
      <c r="K3242" s="31">
        <f t="shared" si="232"/>
        <v>875</v>
      </c>
      <c r="L3242" s="37">
        <f t="shared" si="229"/>
        <v>0</v>
      </c>
      <c r="M3242" s="37"/>
      <c r="N3242" s="37">
        <f t="shared" si="233"/>
        <v>0</v>
      </c>
    </row>
    <row r="3243" spans="1:14" ht="19.5" thickBot="1" x14ac:dyDescent="0.35">
      <c r="A3243" s="105" t="s">
        <v>104</v>
      </c>
      <c r="B3243" s="106">
        <v>3</v>
      </c>
      <c r="C3243" s="106">
        <v>3</v>
      </c>
      <c r="D3243" s="44"/>
      <c r="E3243" s="44"/>
      <c r="F3243" s="30">
        <f t="shared" si="230"/>
        <v>0</v>
      </c>
      <c r="G3243" s="11"/>
      <c r="H3243" s="11"/>
      <c r="I3243" s="11"/>
      <c r="J3243" s="12">
        <f t="shared" si="231"/>
        <v>0</v>
      </c>
      <c r="K3243" s="31">
        <f t="shared" si="232"/>
        <v>2145</v>
      </c>
      <c r="L3243" s="37">
        <f t="shared" si="229"/>
        <v>0</v>
      </c>
      <c r="M3243" s="37"/>
      <c r="N3243" s="37">
        <f t="shared" si="233"/>
        <v>0</v>
      </c>
    </row>
    <row r="3244" spans="1:14" ht="19.5" thickBot="1" x14ac:dyDescent="0.35">
      <c r="A3244" s="56" t="s">
        <v>105</v>
      </c>
      <c r="B3244" s="57" t="s">
        <v>74</v>
      </c>
      <c r="C3244" s="58">
        <v>150</v>
      </c>
      <c r="D3244" s="44"/>
      <c r="E3244" s="44"/>
      <c r="F3244" s="30">
        <f t="shared" si="230"/>
        <v>0</v>
      </c>
      <c r="G3244" s="11"/>
      <c r="H3244" s="11"/>
      <c r="I3244" s="11"/>
      <c r="J3244" s="12">
        <f t="shared" si="231"/>
        <v>0</v>
      </c>
      <c r="K3244" s="31">
        <f t="shared" si="232"/>
        <v>21.06</v>
      </c>
      <c r="L3244" s="37">
        <f t="shared" si="229"/>
        <v>0</v>
      </c>
      <c r="M3244" s="37"/>
      <c r="N3244" s="37">
        <f t="shared" si="233"/>
        <v>0</v>
      </c>
    </row>
    <row r="3245" spans="1:14" x14ac:dyDescent="0.3">
      <c r="A3245" s="107"/>
      <c r="B3245" s="108"/>
      <c r="C3245" s="108"/>
      <c r="D3245" s="11"/>
      <c r="E3245" s="11"/>
      <c r="F3245" s="30" t="e">
        <f t="shared" si="230"/>
        <v>#DIV/0!</v>
      </c>
      <c r="G3245" s="11"/>
      <c r="H3245" s="11"/>
      <c r="I3245" s="11"/>
      <c r="J3245" s="12">
        <f t="shared" si="231"/>
        <v>0</v>
      </c>
      <c r="K3245" s="31">
        <f t="shared" si="232"/>
        <v>116.5</v>
      </c>
      <c r="L3245" s="37">
        <f t="shared" si="229"/>
        <v>0</v>
      </c>
      <c r="M3245" s="37"/>
      <c r="N3245" s="37">
        <f t="shared" si="233"/>
        <v>0</v>
      </c>
    </row>
    <row r="3246" spans="1:14" x14ac:dyDescent="0.3">
      <c r="A3246" s="107"/>
      <c r="B3246" s="108"/>
      <c r="C3246" s="108"/>
      <c r="D3246" s="11"/>
      <c r="E3246" s="11"/>
      <c r="F3246" s="30" t="e">
        <f t="shared" si="230"/>
        <v>#DIV/0!</v>
      </c>
      <c r="G3246" s="11"/>
      <c r="H3246" s="11"/>
      <c r="I3246" s="11"/>
      <c r="J3246" s="12">
        <f t="shared" si="231"/>
        <v>0</v>
      </c>
      <c r="K3246" s="31">
        <f t="shared" si="232"/>
        <v>0</v>
      </c>
      <c r="L3246" s="37">
        <f t="shared" si="229"/>
        <v>0</v>
      </c>
      <c r="M3246" s="37"/>
      <c r="N3246" s="37">
        <f t="shared" si="233"/>
        <v>0</v>
      </c>
    </row>
    <row r="3247" spans="1:14" x14ac:dyDescent="0.3">
      <c r="A3247" s="107"/>
      <c r="B3247" s="108"/>
      <c r="C3247" s="108"/>
      <c r="D3247" s="11"/>
      <c r="E3247" s="11"/>
      <c r="F3247" s="30" t="e">
        <f t="shared" si="230"/>
        <v>#DIV/0!</v>
      </c>
      <c r="G3247" s="11"/>
      <c r="H3247" s="11"/>
      <c r="I3247" s="11"/>
      <c r="J3247" s="12">
        <f t="shared" si="231"/>
        <v>0</v>
      </c>
      <c r="K3247" s="31">
        <f t="shared" si="232"/>
        <v>23</v>
      </c>
      <c r="L3247" s="37">
        <f t="shared" si="229"/>
        <v>0</v>
      </c>
      <c r="M3247" s="37"/>
      <c r="N3247" s="37">
        <f t="shared" si="233"/>
        <v>0</v>
      </c>
    </row>
    <row r="3248" spans="1:14" x14ac:dyDescent="0.3">
      <c r="A3248" s="107"/>
      <c r="B3248" s="108"/>
      <c r="C3248" s="108"/>
      <c r="D3248" s="11"/>
      <c r="E3248" s="11"/>
      <c r="F3248" s="30" t="e">
        <f t="shared" si="230"/>
        <v>#DIV/0!</v>
      </c>
      <c r="G3248" s="11"/>
      <c r="H3248" s="11"/>
      <c r="I3248" s="11"/>
      <c r="J3248" s="12">
        <f t="shared" si="231"/>
        <v>0</v>
      </c>
      <c r="K3248" s="31">
        <f t="shared" si="232"/>
        <v>0</v>
      </c>
      <c r="L3248" s="37">
        <f t="shared" si="229"/>
        <v>0</v>
      </c>
      <c r="M3248" s="37"/>
      <c r="N3248" s="37">
        <f t="shared" si="233"/>
        <v>0</v>
      </c>
    </row>
    <row r="3249" spans="1:14" x14ac:dyDescent="0.3">
      <c r="A3249" s="11"/>
      <c r="B3249" s="10"/>
      <c r="C3249" s="10"/>
      <c r="D3249" s="11"/>
      <c r="E3249" s="11"/>
      <c r="F3249" s="30" t="e">
        <f t="shared" si="230"/>
        <v>#DIV/0!</v>
      </c>
      <c r="G3249" s="11"/>
      <c r="H3249" s="11"/>
      <c r="I3249" s="11"/>
      <c r="J3249" s="12">
        <f t="shared" si="231"/>
        <v>0</v>
      </c>
      <c r="K3249" s="31">
        <f t="shared" si="232"/>
        <v>0</v>
      </c>
      <c r="L3249" s="37">
        <f t="shared" si="229"/>
        <v>0</v>
      </c>
      <c r="M3249" s="37"/>
      <c r="N3249" s="37">
        <f t="shared" si="233"/>
        <v>0</v>
      </c>
    </row>
    <row r="3250" spans="1:14" x14ac:dyDescent="0.3">
      <c r="A3250" s="11"/>
      <c r="B3250" s="10"/>
      <c r="C3250" s="10"/>
      <c r="D3250" s="11"/>
      <c r="E3250" s="11"/>
      <c r="F3250" s="30" t="e">
        <f t="shared" si="230"/>
        <v>#DIV/0!</v>
      </c>
      <c r="G3250" s="11"/>
      <c r="H3250" s="11"/>
      <c r="I3250" s="11"/>
      <c r="J3250" s="12">
        <f t="shared" si="231"/>
        <v>0</v>
      </c>
      <c r="K3250" s="31">
        <f t="shared" si="232"/>
        <v>0</v>
      </c>
      <c r="L3250" s="37">
        <f t="shared" si="229"/>
        <v>0</v>
      </c>
      <c r="M3250" s="37"/>
      <c r="N3250" s="37">
        <f t="shared" si="233"/>
        <v>0</v>
      </c>
    </row>
    <row r="3251" spans="1:14" x14ac:dyDescent="0.3">
      <c r="A3251" s="11"/>
      <c r="B3251" s="10"/>
      <c r="C3251" s="10"/>
      <c r="D3251" s="11"/>
      <c r="E3251" s="11"/>
      <c r="F3251" s="30" t="e">
        <f t="shared" si="230"/>
        <v>#DIV/0!</v>
      </c>
      <c r="G3251" s="11"/>
      <c r="H3251" s="11"/>
      <c r="I3251" s="11"/>
      <c r="J3251" s="12">
        <f t="shared" si="231"/>
        <v>0</v>
      </c>
      <c r="K3251" s="31">
        <f t="shared" si="232"/>
        <v>0</v>
      </c>
      <c r="L3251" s="37">
        <f t="shared" si="229"/>
        <v>0</v>
      </c>
      <c r="M3251" s="37"/>
      <c r="N3251" s="37">
        <f t="shared" si="233"/>
        <v>0</v>
      </c>
    </row>
    <row r="3252" spans="1:14" x14ac:dyDescent="0.3">
      <c r="A3252" s="11" t="s">
        <v>33</v>
      </c>
      <c r="B3252" s="11"/>
      <c r="C3252" s="13"/>
      <c r="D3252" s="111">
        <f t="shared" ref="D3252:J3252" si="234">SUM(D3190:D3251)</f>
        <v>0</v>
      </c>
      <c r="E3252" s="111">
        <f t="shared" si="234"/>
        <v>0</v>
      </c>
      <c r="F3252" s="111" t="e">
        <f t="shared" si="234"/>
        <v>#DIV/0!</v>
      </c>
      <c r="G3252" s="111">
        <f t="shared" si="234"/>
        <v>0</v>
      </c>
      <c r="H3252" s="111">
        <f t="shared" si="234"/>
        <v>0</v>
      </c>
      <c r="I3252" s="111">
        <f t="shared" si="234"/>
        <v>0</v>
      </c>
      <c r="J3252" s="12">
        <f t="shared" si="234"/>
        <v>0</v>
      </c>
      <c r="K3252" s="111"/>
      <c r="L3252" s="111">
        <f>SUM(L3190:L3251)</f>
        <v>0</v>
      </c>
      <c r="M3252" s="111">
        <f>SUM(M3190:M3251)</f>
        <v>0</v>
      </c>
      <c r="N3252" s="111">
        <f>SUM(N3190:N3251)</f>
        <v>0</v>
      </c>
    </row>
    <row r="3253" spans="1:14" x14ac:dyDescent="0.3">
      <c r="A3253" s="113"/>
      <c r="B3253" s="114"/>
      <c r="C3253" s="115"/>
      <c r="D3253" s="116"/>
      <c r="E3253" s="116"/>
      <c r="F3253" s="7" t="s">
        <v>106</v>
      </c>
      <c r="G3253" s="7" t="s">
        <v>123</v>
      </c>
      <c r="H3253" s="7" t="s">
        <v>124</v>
      </c>
      <c r="I3253" s="7" t="s">
        <v>125</v>
      </c>
      <c r="J3253" s="7" t="s">
        <v>126</v>
      </c>
      <c r="K3253" s="117"/>
      <c r="L3253" s="117"/>
      <c r="M3253" s="7" t="s">
        <v>107</v>
      </c>
      <c r="N3253" s="118"/>
    </row>
    <row r="3254" spans="1:14" ht="31.5" x14ac:dyDescent="0.5">
      <c r="A3254" s="113"/>
      <c r="B3254" s="114"/>
      <c r="C3254" s="115"/>
      <c r="D3254" s="116"/>
      <c r="E3254" s="116"/>
      <c r="F3254" s="121"/>
      <c r="G3254" s="121"/>
      <c r="H3254" s="121"/>
      <c r="I3254" s="121"/>
      <c r="J3254" s="121"/>
      <c r="K3254" s="122"/>
      <c r="L3254" s="121">
        <f>+F3254-G3254-H3254-I3254-J3254</f>
        <v>0</v>
      </c>
      <c r="M3254" s="123"/>
      <c r="N3254" s="124"/>
    </row>
    <row r="3255" spans="1:14" x14ac:dyDescent="0.3">
      <c r="A3255" s="177" t="s">
        <v>109</v>
      </c>
      <c r="B3255" s="178"/>
      <c r="C3255" s="178"/>
      <c r="D3255" s="178"/>
      <c r="E3255" s="178"/>
      <c r="F3255" s="178"/>
      <c r="G3255" s="178"/>
      <c r="H3255" s="178"/>
      <c r="I3255" s="178"/>
      <c r="J3255" s="179"/>
      <c r="K3255" s="125"/>
      <c r="L3255" s="12"/>
      <c r="M3255" s="126"/>
      <c r="N3255" s="127"/>
    </row>
    <row r="3256" spans="1:14" x14ac:dyDescent="0.3">
      <c r="A3256" s="180" t="s">
        <v>110</v>
      </c>
      <c r="B3256" s="181"/>
      <c r="C3256" s="181"/>
      <c r="D3256" s="181"/>
      <c r="E3256" s="181"/>
      <c r="F3256" s="181"/>
      <c r="G3256" s="181"/>
      <c r="H3256" s="181"/>
      <c r="I3256" s="181"/>
      <c r="J3256" s="182"/>
      <c r="K3256" s="129"/>
      <c r="L3256" s="12"/>
      <c r="M3256" s="126"/>
      <c r="N3256" s="127"/>
    </row>
    <row r="3257" spans="1:14" x14ac:dyDescent="0.3">
      <c r="A3257" s="160" t="s">
        <v>111</v>
      </c>
      <c r="B3257" s="161"/>
      <c r="C3257" s="161"/>
      <c r="D3257" s="161"/>
      <c r="E3257" s="161"/>
      <c r="F3257" s="161"/>
      <c r="G3257" s="161"/>
      <c r="H3257" s="161"/>
      <c r="I3257" s="161"/>
      <c r="J3257" s="162"/>
      <c r="K3257" s="130"/>
      <c r="L3257" s="12"/>
      <c r="M3257" s="131" t="e">
        <f>+L3257/L3252%</f>
        <v>#DIV/0!</v>
      </c>
      <c r="N3257" s="127"/>
    </row>
    <row r="3258" spans="1:14" x14ac:dyDescent="0.3">
      <c r="A3258" s="163" t="s">
        <v>112</v>
      </c>
      <c r="B3258" s="164"/>
      <c r="C3258" s="164"/>
      <c r="D3258" s="164"/>
      <c r="E3258" s="164"/>
      <c r="F3258" s="164"/>
      <c r="G3258" s="164"/>
      <c r="H3258" s="164"/>
      <c r="I3258" s="164"/>
      <c r="J3258" s="165"/>
      <c r="K3258" s="132"/>
      <c r="L3258" s="12">
        <f>+E3274</f>
        <v>0</v>
      </c>
      <c r="M3258" s="126"/>
      <c r="N3258" s="127"/>
    </row>
    <row r="3259" spans="1:14" x14ac:dyDescent="0.3">
      <c r="A3259" s="166" t="s">
        <v>113</v>
      </c>
      <c r="B3259" s="167"/>
      <c r="C3259" s="167"/>
      <c r="D3259" s="167"/>
      <c r="E3259" s="167"/>
      <c r="F3259" s="167"/>
      <c r="G3259" s="167"/>
      <c r="H3259" s="167"/>
      <c r="I3259" s="167"/>
      <c r="J3259" s="168"/>
      <c r="K3259" s="134"/>
      <c r="L3259" s="12">
        <f>+M3274</f>
        <v>0</v>
      </c>
      <c r="M3259" s="126"/>
      <c r="N3259" s="127"/>
    </row>
    <row r="3260" spans="1:14" x14ac:dyDescent="0.3">
      <c r="A3260" s="169"/>
      <c r="B3260" s="170"/>
      <c r="C3260" s="170"/>
      <c r="D3260" s="170"/>
      <c r="E3260" s="170"/>
      <c r="F3260" s="170"/>
      <c r="G3260" s="170"/>
      <c r="H3260" s="170"/>
      <c r="I3260" s="170"/>
      <c r="J3260" s="171"/>
      <c r="K3260" s="128"/>
      <c r="L3260" s="126"/>
      <c r="M3260" s="126"/>
      <c r="N3260" s="127"/>
    </row>
    <row r="3261" spans="1:14" x14ac:dyDescent="0.3">
      <c r="A3261" s="169"/>
      <c r="B3261" s="170"/>
      <c r="C3261" s="170"/>
      <c r="D3261" s="170"/>
      <c r="E3261" s="170"/>
      <c r="F3261" s="170"/>
      <c r="G3261" s="170"/>
      <c r="H3261" s="170"/>
      <c r="I3261" s="170"/>
      <c r="J3261" s="171"/>
      <c r="K3261" s="128"/>
      <c r="L3261" s="126"/>
      <c r="M3261" s="126"/>
      <c r="N3261" s="127"/>
    </row>
    <row r="3262" spans="1:14" x14ac:dyDescent="0.3">
      <c r="A3262" s="169" t="s">
        <v>114</v>
      </c>
      <c r="B3262" s="170"/>
      <c r="C3262" s="170"/>
      <c r="D3262" s="170"/>
      <c r="E3262" s="170"/>
      <c r="F3262" s="170"/>
      <c r="G3262" s="170"/>
      <c r="H3262" s="170"/>
      <c r="I3262" s="170"/>
      <c r="J3262" s="171"/>
      <c r="K3262" s="136"/>
      <c r="L3262" s="111">
        <f>+L3252-L3255-L3256-L3257-L3258+L3259-L3260-L3261</f>
        <v>0</v>
      </c>
      <c r="M3262" s="126"/>
      <c r="N3262" s="127"/>
    </row>
    <row r="3263" spans="1:14" ht="19.5" thickBot="1" x14ac:dyDescent="0.35">
      <c r="M3263" s="138">
        <f>+L3263-L3262</f>
        <v>0</v>
      </c>
    </row>
    <row r="3264" spans="1:14" ht="19.5" thickBot="1" x14ac:dyDescent="0.35">
      <c r="A3264" s="157" t="s">
        <v>115</v>
      </c>
      <c r="B3264" s="158"/>
      <c r="C3264" s="158"/>
      <c r="D3264" s="158"/>
      <c r="E3264" s="158"/>
      <c r="F3264" s="159"/>
      <c r="G3264" s="127"/>
      <c r="H3264" s="157" t="s">
        <v>116</v>
      </c>
      <c r="I3264" s="158"/>
      <c r="J3264" s="159"/>
      <c r="K3264" s="157" t="s">
        <v>117</v>
      </c>
      <c r="L3264" s="158"/>
      <c r="M3264" s="159"/>
      <c r="N3264" s="139"/>
    </row>
    <row r="3265" spans="1:14" ht="19.5" thickBot="1" x14ac:dyDescent="0.35">
      <c r="A3265" s="140" t="s">
        <v>118</v>
      </c>
      <c r="B3265" s="157" t="s">
        <v>119</v>
      </c>
      <c r="C3265" s="159"/>
      <c r="D3265" s="140" t="s">
        <v>120</v>
      </c>
      <c r="E3265" s="157" t="s">
        <v>22</v>
      </c>
      <c r="F3265" s="159"/>
      <c r="G3265" s="127"/>
      <c r="H3265" s="157" t="s">
        <v>119</v>
      </c>
      <c r="I3265" s="159"/>
      <c r="J3265" s="140" t="s">
        <v>22</v>
      </c>
      <c r="K3265" s="157" t="s">
        <v>119</v>
      </c>
      <c r="L3265" s="159"/>
      <c r="M3265" s="140" t="s">
        <v>22</v>
      </c>
      <c r="N3265" s="139"/>
    </row>
    <row r="3266" spans="1:14" ht="19.5" thickBot="1" x14ac:dyDescent="0.35">
      <c r="A3266" s="141"/>
      <c r="B3266" s="153"/>
      <c r="C3266" s="154"/>
      <c r="D3266" s="141"/>
      <c r="E3266" s="155"/>
      <c r="F3266" s="156"/>
      <c r="G3266" s="127"/>
      <c r="H3266" s="153"/>
      <c r="I3266" s="154"/>
      <c r="J3266" s="142"/>
      <c r="K3266" s="153"/>
      <c r="L3266" s="154"/>
      <c r="M3266" s="143"/>
      <c r="N3266" s="144"/>
    </row>
    <row r="3267" spans="1:14" ht="19.5" thickBot="1" x14ac:dyDescent="0.35">
      <c r="A3267" s="141"/>
      <c r="B3267" s="153"/>
      <c r="C3267" s="154"/>
      <c r="D3267" s="141"/>
      <c r="E3267" s="155"/>
      <c r="F3267" s="156"/>
      <c r="G3267" s="127"/>
      <c r="H3267" s="153"/>
      <c r="I3267" s="154"/>
      <c r="J3267" s="142"/>
      <c r="K3267" s="153"/>
      <c r="L3267" s="154"/>
      <c r="M3267" s="143"/>
      <c r="N3267" s="144"/>
    </row>
    <row r="3268" spans="1:14" ht="19.5" thickBot="1" x14ac:dyDescent="0.35">
      <c r="A3268" s="141"/>
      <c r="B3268" s="153"/>
      <c r="C3268" s="154"/>
      <c r="D3268" s="141"/>
      <c r="E3268" s="155"/>
      <c r="F3268" s="156"/>
      <c r="G3268" s="127"/>
      <c r="H3268" s="153"/>
      <c r="I3268" s="154"/>
      <c r="J3268" s="142"/>
      <c r="K3268" s="153"/>
      <c r="L3268" s="154"/>
      <c r="M3268" s="143"/>
      <c r="N3268" s="144"/>
    </row>
    <row r="3269" spans="1:14" ht="19.5" thickBot="1" x14ac:dyDescent="0.35">
      <c r="A3269" s="141"/>
      <c r="B3269" s="153"/>
      <c r="C3269" s="154"/>
      <c r="D3269" s="141"/>
      <c r="E3269" s="155"/>
      <c r="F3269" s="156"/>
      <c r="G3269" s="127"/>
      <c r="H3269" s="153"/>
      <c r="I3269" s="154"/>
      <c r="J3269" s="142"/>
      <c r="K3269" s="153"/>
      <c r="L3269" s="154"/>
      <c r="M3269" s="143"/>
      <c r="N3269" s="144"/>
    </row>
    <row r="3270" spans="1:14" ht="19.5" thickBot="1" x14ac:dyDescent="0.35">
      <c r="A3270" s="141"/>
      <c r="B3270" s="153"/>
      <c r="C3270" s="154"/>
      <c r="D3270" s="141"/>
      <c r="E3270" s="155"/>
      <c r="F3270" s="156"/>
      <c r="G3270" s="127"/>
      <c r="H3270" s="153"/>
      <c r="I3270" s="154"/>
      <c r="J3270" s="142"/>
      <c r="K3270" s="153"/>
      <c r="L3270" s="154"/>
      <c r="M3270" s="143"/>
      <c r="N3270" s="144"/>
    </row>
    <row r="3271" spans="1:14" ht="19.5" thickBot="1" x14ac:dyDescent="0.35">
      <c r="A3271" s="141"/>
      <c r="B3271" s="153"/>
      <c r="C3271" s="154"/>
      <c r="D3271" s="141"/>
      <c r="E3271" s="155"/>
      <c r="F3271" s="156"/>
      <c r="G3271" s="127"/>
      <c r="H3271" s="153"/>
      <c r="I3271" s="154"/>
      <c r="J3271" s="142"/>
      <c r="K3271" s="153"/>
      <c r="L3271" s="154"/>
      <c r="M3271" s="143"/>
      <c r="N3271" s="144"/>
    </row>
    <row r="3272" spans="1:14" ht="19.5" thickBot="1" x14ac:dyDescent="0.35">
      <c r="A3272" s="141"/>
      <c r="B3272" s="153"/>
      <c r="C3272" s="154"/>
      <c r="D3272" s="141"/>
      <c r="E3272" s="155"/>
      <c r="F3272" s="156"/>
      <c r="G3272" s="127"/>
      <c r="H3272" s="153"/>
      <c r="I3272" s="154"/>
      <c r="J3272" s="142"/>
      <c r="K3272" s="153"/>
      <c r="L3272" s="154"/>
      <c r="M3272" s="143"/>
      <c r="N3272" s="144"/>
    </row>
    <row r="3273" spans="1:14" ht="19.5" thickBot="1" x14ac:dyDescent="0.35">
      <c r="A3273" s="141"/>
      <c r="B3273" s="153"/>
      <c r="C3273" s="154"/>
      <c r="D3273" s="141"/>
      <c r="E3273" s="155"/>
      <c r="F3273" s="156"/>
      <c r="G3273" s="127"/>
      <c r="H3273" s="153"/>
      <c r="I3273" s="154"/>
      <c r="J3273" s="142"/>
      <c r="K3273" s="153"/>
      <c r="L3273" s="154"/>
      <c r="M3273" s="143"/>
      <c r="N3273" s="144"/>
    </row>
    <row r="3274" spans="1:14" ht="19.5" thickBot="1" x14ac:dyDescent="0.35">
      <c r="A3274" s="141" t="s">
        <v>121</v>
      </c>
      <c r="B3274" s="153"/>
      <c r="C3274" s="154"/>
      <c r="D3274" s="141"/>
      <c r="E3274" s="155">
        <f>SUM(E3266:F3273)</f>
        <v>0</v>
      </c>
      <c r="F3274" s="156"/>
      <c r="G3274" s="127"/>
      <c r="H3274" s="153" t="s">
        <v>121</v>
      </c>
      <c r="I3274" s="154"/>
      <c r="J3274" s="140">
        <f>SUM(J3266:J3273)</f>
        <v>0</v>
      </c>
      <c r="K3274" s="153" t="s">
        <v>121</v>
      </c>
      <c r="L3274" s="154"/>
      <c r="M3274" s="145">
        <f>SUM(M3266:M3273)</f>
        <v>0</v>
      </c>
      <c r="N3274" s="139"/>
    </row>
    <row r="3277" spans="1:14" x14ac:dyDescent="0.3">
      <c r="A3277" s="172" t="s">
        <v>0</v>
      </c>
      <c r="B3277" s="172"/>
      <c r="C3277" s="172"/>
      <c r="D3277" s="172"/>
      <c r="E3277" s="172"/>
      <c r="F3277" s="172"/>
      <c r="G3277" s="172"/>
      <c r="H3277" s="172"/>
      <c r="I3277" s="172"/>
      <c r="J3277" s="172"/>
      <c r="K3277" s="172"/>
      <c r="L3277" s="172"/>
      <c r="M3277" s="1"/>
      <c r="N3277" s="2"/>
    </row>
    <row r="3278" spans="1:14" x14ac:dyDescent="0.3">
      <c r="A3278" s="1" t="s">
        <v>1</v>
      </c>
      <c r="B3278" s="2"/>
      <c r="J3278" s="1" t="s">
        <v>3</v>
      </c>
      <c r="K3278" s="173">
        <f>+K3187</f>
        <v>0</v>
      </c>
      <c r="L3278" s="173"/>
      <c r="M3278" s="173"/>
      <c r="N3278" s="6"/>
    </row>
    <row r="3279" spans="1:14" x14ac:dyDescent="0.3">
      <c r="A3279" s="174"/>
      <c r="B3279" s="175"/>
      <c r="C3279" s="176"/>
      <c r="D3279" s="169" t="s">
        <v>6</v>
      </c>
      <c r="E3279" s="170"/>
      <c r="F3279" s="171"/>
      <c r="G3279" s="7" t="s">
        <v>7</v>
      </c>
      <c r="H3279" s="7" t="s">
        <v>7</v>
      </c>
      <c r="I3279" s="7" t="s">
        <v>8</v>
      </c>
      <c r="J3279" s="8" t="s">
        <v>9</v>
      </c>
      <c r="K3279" s="7" t="s">
        <v>10</v>
      </c>
      <c r="L3279" s="9"/>
      <c r="M3279" s="7" t="s">
        <v>11</v>
      </c>
      <c r="N3279" s="7" t="s">
        <v>12</v>
      </c>
    </row>
    <row r="3280" spans="1:14" x14ac:dyDescent="0.3">
      <c r="A3280" s="12" t="s">
        <v>16</v>
      </c>
      <c r="B3280" s="7" t="s">
        <v>17</v>
      </c>
      <c r="C3280" s="13" t="s">
        <v>18</v>
      </c>
      <c r="D3280" s="7">
        <v>1</v>
      </c>
      <c r="E3280" s="7">
        <v>2</v>
      </c>
      <c r="F3280" s="14" t="s">
        <v>19</v>
      </c>
      <c r="G3280" s="7" t="s">
        <v>20</v>
      </c>
      <c r="H3280" s="7" t="s">
        <v>20</v>
      </c>
      <c r="I3280" s="7"/>
      <c r="J3280" s="7" t="s">
        <v>20</v>
      </c>
      <c r="K3280" s="7" t="s">
        <v>21</v>
      </c>
      <c r="L3280" s="7" t="s">
        <v>22</v>
      </c>
      <c r="M3280" s="7" t="s">
        <v>23</v>
      </c>
      <c r="N3280" s="7" t="s">
        <v>22</v>
      </c>
    </row>
    <row r="3281" spans="1:14" x14ac:dyDescent="0.3">
      <c r="A3281" s="16" t="s">
        <v>35</v>
      </c>
      <c r="B3281" s="17" t="s">
        <v>36</v>
      </c>
      <c r="C3281" s="17">
        <v>72</v>
      </c>
      <c r="D3281" s="29"/>
      <c r="E3281" s="29"/>
      <c r="F3281" s="30">
        <f>+(E3281+D3281)/C3281</f>
        <v>0</v>
      </c>
      <c r="G3281" s="32"/>
      <c r="H3281" s="32"/>
      <c r="I3281" s="32"/>
      <c r="J3281" s="34">
        <f>+D3281+E3281-G3281-H3281-I3281</f>
        <v>0</v>
      </c>
      <c r="K3281" s="31">
        <f>+K3190</f>
        <v>381.13</v>
      </c>
      <c r="L3281" s="24">
        <f t="shared" ref="L3281:L3342" si="235">+J3281*K3281</f>
        <v>0</v>
      </c>
      <c r="M3281" s="24"/>
      <c r="N3281" s="24">
        <f>+K3281*I3281</f>
        <v>0</v>
      </c>
    </row>
    <row r="3282" spans="1:14" x14ac:dyDescent="0.3">
      <c r="A3282" s="16" t="s">
        <v>37</v>
      </c>
      <c r="B3282" s="17" t="s">
        <v>38</v>
      </c>
      <c r="C3282" s="17">
        <v>36</v>
      </c>
      <c r="D3282" s="29"/>
      <c r="E3282" s="29"/>
      <c r="F3282" s="30">
        <f t="shared" ref="F3282:F3342" si="236">+(E3282+D3282)/C3282</f>
        <v>0</v>
      </c>
      <c r="G3282" s="32"/>
      <c r="H3282" s="32"/>
      <c r="I3282" s="32"/>
      <c r="J3282" s="34">
        <f t="shared" ref="J3282:J3342" si="237">+D3282+E3282-G3282-H3282-I3282</f>
        <v>0</v>
      </c>
      <c r="K3282" s="31">
        <f t="shared" ref="K3282:K3342" si="238">+K3191</f>
        <v>741.2</v>
      </c>
      <c r="L3282" s="24">
        <f t="shared" si="235"/>
        <v>0</v>
      </c>
      <c r="M3282" s="24"/>
      <c r="N3282" s="24">
        <f t="shared" ref="N3282:N3342" si="239">+K3282*I3282</f>
        <v>0</v>
      </c>
    </row>
    <row r="3283" spans="1:14" x14ac:dyDescent="0.3">
      <c r="A3283" s="16" t="s">
        <v>39</v>
      </c>
      <c r="B3283" s="17" t="s">
        <v>40</v>
      </c>
      <c r="C3283" s="17">
        <v>18</v>
      </c>
      <c r="D3283" s="29"/>
      <c r="E3283" s="29"/>
      <c r="F3283" s="30">
        <f t="shared" si="236"/>
        <v>0</v>
      </c>
      <c r="G3283" s="32"/>
      <c r="H3283" s="32"/>
      <c r="I3283" s="32"/>
      <c r="J3283" s="12">
        <f t="shared" si="237"/>
        <v>0</v>
      </c>
      <c r="K3283" s="31">
        <f t="shared" si="238"/>
        <v>1263.5999999999999</v>
      </c>
      <c r="L3283" s="37">
        <f t="shared" si="235"/>
        <v>0</v>
      </c>
      <c r="M3283" s="37"/>
      <c r="N3283" s="37">
        <f t="shared" si="239"/>
        <v>0</v>
      </c>
    </row>
    <row r="3284" spans="1:14" x14ac:dyDescent="0.3">
      <c r="A3284" s="16" t="s">
        <v>41</v>
      </c>
      <c r="B3284" s="17" t="s">
        <v>42</v>
      </c>
      <c r="C3284" s="17">
        <v>10</v>
      </c>
      <c r="D3284" s="29"/>
      <c r="E3284" s="29"/>
      <c r="F3284" s="30">
        <f t="shared" si="236"/>
        <v>0</v>
      </c>
      <c r="G3284" s="32"/>
      <c r="H3284" s="32"/>
      <c r="I3284" s="32"/>
      <c r="J3284" s="34">
        <f t="shared" si="237"/>
        <v>0</v>
      </c>
      <c r="K3284" s="31">
        <f t="shared" si="238"/>
        <v>2059.1999999999998</v>
      </c>
      <c r="L3284" s="24">
        <f t="shared" si="235"/>
        <v>0</v>
      </c>
      <c r="M3284" s="24"/>
      <c r="N3284" s="24">
        <f t="shared" si="239"/>
        <v>0</v>
      </c>
    </row>
    <row r="3285" spans="1:14" x14ac:dyDescent="0.3">
      <c r="A3285" s="16" t="s">
        <v>43</v>
      </c>
      <c r="B3285" s="17" t="s">
        <v>36</v>
      </c>
      <c r="C3285" s="17">
        <v>72</v>
      </c>
      <c r="D3285" s="29"/>
      <c r="E3285" s="29"/>
      <c r="F3285" s="30">
        <f t="shared" si="236"/>
        <v>0</v>
      </c>
      <c r="G3285" s="32"/>
      <c r="H3285" s="32"/>
      <c r="I3285" s="32"/>
      <c r="J3285" s="34">
        <f t="shared" si="237"/>
        <v>0</v>
      </c>
      <c r="K3285" s="31">
        <f t="shared" si="238"/>
        <v>409.5</v>
      </c>
      <c r="L3285" s="24">
        <f t="shared" si="235"/>
        <v>0</v>
      </c>
      <c r="M3285" s="24"/>
      <c r="N3285" s="24">
        <f t="shared" si="239"/>
        <v>0</v>
      </c>
    </row>
    <row r="3286" spans="1:14" x14ac:dyDescent="0.3">
      <c r="A3286" s="16" t="s">
        <v>44</v>
      </c>
      <c r="B3286" s="17" t="s">
        <v>38</v>
      </c>
      <c r="C3286" s="17">
        <v>36</v>
      </c>
      <c r="D3286" s="29"/>
      <c r="E3286" s="29"/>
      <c r="F3286" s="30">
        <f t="shared" si="236"/>
        <v>0</v>
      </c>
      <c r="G3286" s="32"/>
      <c r="H3286" s="32"/>
      <c r="I3286" s="32"/>
      <c r="J3286" s="34">
        <f t="shared" si="237"/>
        <v>0</v>
      </c>
      <c r="K3286" s="31">
        <f t="shared" si="238"/>
        <v>803.79</v>
      </c>
      <c r="L3286" s="24">
        <f t="shared" si="235"/>
        <v>0</v>
      </c>
      <c r="M3286" s="24"/>
      <c r="N3286" s="24">
        <f t="shared" si="239"/>
        <v>0</v>
      </c>
    </row>
    <row r="3287" spans="1:14" x14ac:dyDescent="0.3">
      <c r="A3287" s="16" t="s">
        <v>45</v>
      </c>
      <c r="B3287" s="17" t="s">
        <v>36</v>
      </c>
      <c r="C3287" s="17">
        <v>72</v>
      </c>
      <c r="D3287" s="29"/>
      <c r="E3287" s="29"/>
      <c r="F3287" s="30">
        <f t="shared" si="236"/>
        <v>0</v>
      </c>
      <c r="G3287" s="32"/>
      <c r="H3287" s="32"/>
      <c r="I3287" s="32"/>
      <c r="J3287" s="34">
        <f t="shared" si="237"/>
        <v>0</v>
      </c>
      <c r="K3287" s="31">
        <f t="shared" si="238"/>
        <v>409.5</v>
      </c>
      <c r="L3287" s="24">
        <f t="shared" si="235"/>
        <v>0</v>
      </c>
      <c r="M3287" s="24"/>
      <c r="N3287" s="24">
        <f t="shared" si="239"/>
        <v>0</v>
      </c>
    </row>
    <row r="3288" spans="1:14" x14ac:dyDescent="0.3">
      <c r="A3288" s="16" t="s">
        <v>46</v>
      </c>
      <c r="B3288" s="17" t="s">
        <v>38</v>
      </c>
      <c r="C3288" s="17">
        <v>36</v>
      </c>
      <c r="D3288" s="29"/>
      <c r="E3288" s="29"/>
      <c r="F3288" s="30">
        <f t="shared" si="236"/>
        <v>0</v>
      </c>
      <c r="G3288" s="32"/>
      <c r="H3288" s="32"/>
      <c r="I3288" s="32"/>
      <c r="J3288" s="34">
        <f t="shared" si="237"/>
        <v>0</v>
      </c>
      <c r="K3288" s="31">
        <f t="shared" si="238"/>
        <v>803.79</v>
      </c>
      <c r="L3288" s="24">
        <f t="shared" si="235"/>
        <v>0</v>
      </c>
      <c r="M3288" s="24"/>
      <c r="N3288" s="24">
        <f t="shared" si="239"/>
        <v>0</v>
      </c>
    </row>
    <row r="3289" spans="1:14" x14ac:dyDescent="0.3">
      <c r="A3289" s="16" t="s">
        <v>47</v>
      </c>
      <c r="B3289" s="17" t="s">
        <v>48</v>
      </c>
      <c r="C3289" s="17">
        <v>8</v>
      </c>
      <c r="D3289" s="29"/>
      <c r="E3289" s="29"/>
      <c r="F3289" s="30">
        <f t="shared" si="236"/>
        <v>0</v>
      </c>
      <c r="G3289" s="32"/>
      <c r="H3289" s="32"/>
      <c r="I3289" s="32"/>
      <c r="J3289" s="34">
        <f t="shared" si="237"/>
        <v>0</v>
      </c>
      <c r="K3289" s="31">
        <f t="shared" si="238"/>
        <v>2767.05</v>
      </c>
      <c r="L3289" s="24">
        <f t="shared" si="235"/>
        <v>0</v>
      </c>
      <c r="M3289" s="24"/>
      <c r="N3289" s="24">
        <f t="shared" si="239"/>
        <v>0</v>
      </c>
    </row>
    <row r="3290" spans="1:14" x14ac:dyDescent="0.3">
      <c r="A3290" s="35" t="s">
        <v>49</v>
      </c>
      <c r="B3290" s="17" t="s">
        <v>50</v>
      </c>
      <c r="C3290" s="38">
        <v>72</v>
      </c>
      <c r="D3290" s="29"/>
      <c r="E3290" s="29"/>
      <c r="F3290" s="30">
        <f t="shared" si="236"/>
        <v>0</v>
      </c>
      <c r="G3290" s="32"/>
      <c r="H3290" s="32"/>
      <c r="I3290" s="32"/>
      <c r="J3290" s="12">
        <f t="shared" si="237"/>
        <v>0</v>
      </c>
      <c r="K3290" s="31">
        <f t="shared" si="238"/>
        <v>444.6</v>
      </c>
      <c r="L3290" s="37">
        <f t="shared" si="235"/>
        <v>0</v>
      </c>
      <c r="M3290" s="37"/>
      <c r="N3290" s="37">
        <f t="shared" si="239"/>
        <v>0</v>
      </c>
    </row>
    <row r="3291" spans="1:14" x14ac:dyDescent="0.3">
      <c r="A3291" s="16" t="s">
        <v>51</v>
      </c>
      <c r="B3291" s="17" t="s">
        <v>52</v>
      </c>
      <c r="C3291" s="17">
        <v>36</v>
      </c>
      <c r="D3291" s="29"/>
      <c r="E3291" s="29"/>
      <c r="F3291" s="30">
        <f t="shared" si="236"/>
        <v>0</v>
      </c>
      <c r="G3291" s="32"/>
      <c r="H3291" s="32"/>
      <c r="I3291" s="32"/>
      <c r="J3291" s="34">
        <f t="shared" si="237"/>
        <v>0</v>
      </c>
      <c r="K3291" s="31">
        <f t="shared" si="238"/>
        <v>868.73</v>
      </c>
      <c r="L3291" s="24">
        <f t="shared" si="235"/>
        <v>0</v>
      </c>
      <c r="M3291" s="24"/>
      <c r="N3291" s="24">
        <f t="shared" si="239"/>
        <v>0</v>
      </c>
    </row>
    <row r="3292" spans="1:14" x14ac:dyDescent="0.3">
      <c r="A3292" s="16" t="s">
        <v>53</v>
      </c>
      <c r="B3292" s="17" t="s">
        <v>48</v>
      </c>
      <c r="C3292" s="17">
        <v>8</v>
      </c>
      <c r="D3292" s="29"/>
      <c r="E3292" s="29"/>
      <c r="F3292" s="30">
        <f t="shared" si="236"/>
        <v>0</v>
      </c>
      <c r="G3292" s="32"/>
      <c r="H3292" s="32"/>
      <c r="I3292" s="32"/>
      <c r="J3292" s="34">
        <f t="shared" si="237"/>
        <v>0</v>
      </c>
      <c r="K3292" s="31">
        <f t="shared" si="238"/>
        <v>2416.0500000000002</v>
      </c>
      <c r="L3292" s="24">
        <f t="shared" si="235"/>
        <v>0</v>
      </c>
      <c r="M3292" s="24"/>
      <c r="N3292" s="24">
        <f t="shared" si="239"/>
        <v>0</v>
      </c>
    </row>
    <row r="3293" spans="1:14" x14ac:dyDescent="0.3">
      <c r="A3293" s="16" t="s">
        <v>54</v>
      </c>
      <c r="B3293" s="17" t="s">
        <v>50</v>
      </c>
      <c r="C3293" s="17">
        <v>72</v>
      </c>
      <c r="D3293" s="29"/>
      <c r="E3293" s="29"/>
      <c r="F3293" s="30">
        <f t="shared" si="236"/>
        <v>0</v>
      </c>
      <c r="G3293" s="32"/>
      <c r="H3293" s="32"/>
      <c r="I3293" s="32"/>
      <c r="J3293" s="34">
        <f t="shared" si="237"/>
        <v>0</v>
      </c>
      <c r="K3293" s="31">
        <f t="shared" si="238"/>
        <v>377.33</v>
      </c>
      <c r="L3293" s="24">
        <f t="shared" si="235"/>
        <v>0</v>
      </c>
      <c r="M3293" s="24"/>
      <c r="N3293" s="24">
        <f t="shared" si="239"/>
        <v>0</v>
      </c>
    </row>
    <row r="3294" spans="1:14" x14ac:dyDescent="0.3">
      <c r="A3294" s="16" t="s">
        <v>55</v>
      </c>
      <c r="B3294" s="17" t="s">
        <v>56</v>
      </c>
      <c r="C3294" s="17">
        <v>15</v>
      </c>
      <c r="D3294" s="44"/>
      <c r="E3294" s="44"/>
      <c r="F3294" s="30">
        <f t="shared" si="236"/>
        <v>0</v>
      </c>
      <c r="G3294" s="11"/>
      <c r="H3294" s="11"/>
      <c r="I3294" s="11"/>
      <c r="J3294" s="12">
        <f t="shared" si="237"/>
        <v>0</v>
      </c>
      <c r="K3294" s="45">
        <f t="shared" si="238"/>
        <v>1158.3</v>
      </c>
      <c r="L3294" s="37">
        <f t="shared" si="235"/>
        <v>0</v>
      </c>
      <c r="M3294" s="37"/>
      <c r="N3294" s="37">
        <f t="shared" si="239"/>
        <v>0</v>
      </c>
    </row>
    <row r="3295" spans="1:14" x14ac:dyDescent="0.3">
      <c r="A3295" s="16" t="s">
        <v>57</v>
      </c>
      <c r="B3295" s="17" t="s">
        <v>50</v>
      </c>
      <c r="C3295" s="17">
        <v>72</v>
      </c>
      <c r="D3295" s="29"/>
      <c r="E3295" s="29"/>
      <c r="F3295" s="30">
        <f t="shared" si="236"/>
        <v>0</v>
      </c>
      <c r="G3295" s="32"/>
      <c r="H3295" s="32"/>
      <c r="I3295" s="32"/>
      <c r="J3295" s="34">
        <f t="shared" si="237"/>
        <v>0</v>
      </c>
      <c r="K3295" s="31">
        <f t="shared" si="238"/>
        <v>424.13</v>
      </c>
      <c r="L3295" s="24">
        <f t="shared" si="235"/>
        <v>0</v>
      </c>
      <c r="M3295" s="24"/>
      <c r="N3295" s="24">
        <f t="shared" si="239"/>
        <v>0</v>
      </c>
    </row>
    <row r="3296" spans="1:14" x14ac:dyDescent="0.3">
      <c r="A3296" s="16" t="s">
        <v>58</v>
      </c>
      <c r="B3296" s="17" t="s">
        <v>59</v>
      </c>
      <c r="C3296" s="17">
        <v>15</v>
      </c>
      <c r="D3296" s="29"/>
      <c r="E3296" s="29"/>
      <c r="F3296" s="30">
        <f t="shared" si="236"/>
        <v>0</v>
      </c>
      <c r="G3296" s="32"/>
      <c r="H3296" s="32"/>
      <c r="I3296" s="32"/>
      <c r="J3296" s="34">
        <f t="shared" si="237"/>
        <v>0</v>
      </c>
      <c r="K3296" s="31">
        <f t="shared" si="238"/>
        <v>1199.25</v>
      </c>
      <c r="L3296" s="24">
        <f t="shared" si="235"/>
        <v>0</v>
      </c>
      <c r="M3296" s="24"/>
      <c r="N3296" s="24">
        <f t="shared" si="239"/>
        <v>0</v>
      </c>
    </row>
    <row r="3297" spans="1:14" x14ac:dyDescent="0.3">
      <c r="A3297" s="16" t="s">
        <v>60</v>
      </c>
      <c r="B3297" s="17" t="s">
        <v>50</v>
      </c>
      <c r="C3297" s="17">
        <v>72</v>
      </c>
      <c r="D3297" s="29"/>
      <c r="E3297" s="29"/>
      <c r="F3297" s="30">
        <f t="shared" si="236"/>
        <v>0</v>
      </c>
      <c r="G3297" s="32"/>
      <c r="H3297" s="32"/>
      <c r="I3297" s="32"/>
      <c r="J3297" s="34">
        <f t="shared" si="237"/>
        <v>0</v>
      </c>
      <c r="K3297" s="31">
        <f t="shared" si="238"/>
        <v>381.13</v>
      </c>
      <c r="L3297" s="24">
        <f t="shared" si="235"/>
        <v>0</v>
      </c>
      <c r="M3297" s="24"/>
      <c r="N3297" s="24">
        <f t="shared" si="239"/>
        <v>0</v>
      </c>
    </row>
    <row r="3298" spans="1:14" x14ac:dyDescent="0.3">
      <c r="A3298" s="16" t="s">
        <v>61</v>
      </c>
      <c r="B3298" s="17" t="s">
        <v>50</v>
      </c>
      <c r="C3298" s="38">
        <v>72</v>
      </c>
      <c r="D3298" s="44"/>
      <c r="E3298" s="44"/>
      <c r="F3298" s="30">
        <f t="shared" si="236"/>
        <v>0</v>
      </c>
      <c r="G3298" s="11"/>
      <c r="H3298" s="11"/>
      <c r="I3298" s="11"/>
      <c r="J3298" s="12">
        <f t="shared" si="237"/>
        <v>0</v>
      </c>
      <c r="K3298" s="31">
        <f t="shared" si="238"/>
        <v>424.13</v>
      </c>
      <c r="L3298" s="37">
        <f t="shared" si="235"/>
        <v>0</v>
      </c>
      <c r="M3298" s="37"/>
      <c r="N3298" s="37">
        <f t="shared" si="239"/>
        <v>0</v>
      </c>
    </row>
    <row r="3299" spans="1:14" x14ac:dyDescent="0.3">
      <c r="A3299" s="35" t="s">
        <v>62</v>
      </c>
      <c r="B3299" s="17" t="s">
        <v>50</v>
      </c>
      <c r="C3299" s="38">
        <v>72</v>
      </c>
      <c r="D3299" s="44"/>
      <c r="E3299" s="44"/>
      <c r="F3299" s="30">
        <f t="shared" si="236"/>
        <v>0</v>
      </c>
      <c r="G3299" s="11"/>
      <c r="H3299" s="11"/>
      <c r="I3299" s="11"/>
      <c r="J3299" s="12">
        <f t="shared" si="237"/>
        <v>0</v>
      </c>
      <c r="K3299" s="31">
        <f t="shared" si="238"/>
        <v>330.23</v>
      </c>
      <c r="L3299" s="37">
        <f t="shared" si="235"/>
        <v>0</v>
      </c>
      <c r="M3299" s="37"/>
      <c r="N3299" s="37">
        <f t="shared" si="239"/>
        <v>0</v>
      </c>
    </row>
    <row r="3300" spans="1:14" x14ac:dyDescent="0.3">
      <c r="A3300" s="35" t="s">
        <v>63</v>
      </c>
      <c r="B3300" s="17" t="s">
        <v>50</v>
      </c>
      <c r="C3300" s="38">
        <v>72</v>
      </c>
      <c r="D3300" s="44"/>
      <c r="E3300" s="44"/>
      <c r="F3300" s="30">
        <f t="shared" si="236"/>
        <v>0</v>
      </c>
      <c r="G3300" s="11"/>
      <c r="H3300" s="11"/>
      <c r="I3300" s="11"/>
      <c r="J3300" s="12">
        <f t="shared" si="237"/>
        <v>0</v>
      </c>
      <c r="K3300" s="31">
        <f t="shared" si="238"/>
        <v>424.13</v>
      </c>
      <c r="L3300" s="37">
        <f t="shared" si="235"/>
        <v>0</v>
      </c>
      <c r="M3300" s="37"/>
      <c r="N3300" s="37">
        <f t="shared" si="239"/>
        <v>0</v>
      </c>
    </row>
    <row r="3301" spans="1:14" x14ac:dyDescent="0.3">
      <c r="A3301" s="35" t="s">
        <v>64</v>
      </c>
      <c r="B3301" s="17" t="s">
        <v>65</v>
      </c>
      <c r="C3301" s="38">
        <v>72</v>
      </c>
      <c r="D3301" s="44"/>
      <c r="E3301" s="44"/>
      <c r="F3301" s="30">
        <f t="shared" si="236"/>
        <v>0</v>
      </c>
      <c r="G3301" s="11"/>
      <c r="H3301" s="11"/>
      <c r="I3301" s="11"/>
      <c r="J3301" s="12">
        <f t="shared" si="237"/>
        <v>0</v>
      </c>
      <c r="K3301" s="31">
        <f t="shared" si="238"/>
        <v>389.61</v>
      </c>
      <c r="L3301" s="37">
        <f t="shared" si="235"/>
        <v>0</v>
      </c>
      <c r="M3301" s="37"/>
      <c r="N3301" s="37">
        <f t="shared" si="239"/>
        <v>0</v>
      </c>
    </row>
    <row r="3302" spans="1:14" x14ac:dyDescent="0.3">
      <c r="A3302" s="35" t="s">
        <v>66</v>
      </c>
      <c r="B3302" s="17" t="s">
        <v>65</v>
      </c>
      <c r="C3302" s="38">
        <v>72</v>
      </c>
      <c r="D3302" s="44"/>
      <c r="E3302" s="44"/>
      <c r="F3302" s="30">
        <f t="shared" si="236"/>
        <v>0</v>
      </c>
      <c r="G3302" s="11"/>
      <c r="H3302" s="11"/>
      <c r="I3302" s="11"/>
      <c r="J3302" s="12">
        <f t="shared" si="237"/>
        <v>0</v>
      </c>
      <c r="K3302" s="31">
        <f t="shared" si="238"/>
        <v>389.61</v>
      </c>
      <c r="L3302" s="37">
        <f t="shared" si="235"/>
        <v>0</v>
      </c>
      <c r="M3302" s="37"/>
      <c r="N3302" s="37">
        <f t="shared" si="239"/>
        <v>0</v>
      </c>
    </row>
    <row r="3303" spans="1:14" x14ac:dyDescent="0.3">
      <c r="A3303" s="47" t="s">
        <v>67</v>
      </c>
      <c r="B3303" s="48" t="s">
        <v>59</v>
      </c>
      <c r="C3303" s="49">
        <v>25</v>
      </c>
      <c r="D3303" s="44"/>
      <c r="E3303" s="44"/>
      <c r="F3303" s="30">
        <f t="shared" si="236"/>
        <v>0</v>
      </c>
      <c r="G3303" s="11"/>
      <c r="H3303" s="11"/>
      <c r="I3303" s="11"/>
      <c r="J3303" s="12">
        <f t="shared" si="237"/>
        <v>0</v>
      </c>
      <c r="K3303" s="31">
        <f t="shared" si="238"/>
        <v>169.65</v>
      </c>
      <c r="L3303" s="37">
        <f t="shared" si="235"/>
        <v>0</v>
      </c>
      <c r="M3303" s="37"/>
      <c r="N3303" s="37">
        <f t="shared" si="239"/>
        <v>0</v>
      </c>
    </row>
    <row r="3304" spans="1:14" x14ac:dyDescent="0.3">
      <c r="A3304" s="47" t="s">
        <v>68</v>
      </c>
      <c r="B3304" s="48" t="s">
        <v>42</v>
      </c>
      <c r="C3304" s="49">
        <v>50</v>
      </c>
      <c r="D3304" s="44"/>
      <c r="E3304" s="44"/>
      <c r="F3304" s="30">
        <f t="shared" si="236"/>
        <v>0</v>
      </c>
      <c r="G3304" s="11"/>
      <c r="H3304" s="11"/>
      <c r="I3304" s="11"/>
      <c r="J3304" s="12">
        <f t="shared" si="237"/>
        <v>0</v>
      </c>
      <c r="K3304" s="31">
        <f t="shared" si="238"/>
        <v>88.92</v>
      </c>
      <c r="L3304" s="37">
        <f t="shared" si="235"/>
        <v>0</v>
      </c>
      <c r="M3304" s="37"/>
      <c r="N3304" s="37">
        <f t="shared" si="239"/>
        <v>0</v>
      </c>
    </row>
    <row r="3305" spans="1:14" x14ac:dyDescent="0.3">
      <c r="A3305" s="47" t="s">
        <v>69</v>
      </c>
      <c r="B3305" s="48" t="s">
        <v>52</v>
      </c>
      <c r="C3305" s="49">
        <v>12</v>
      </c>
      <c r="D3305" s="44"/>
      <c r="E3305" s="44"/>
      <c r="F3305" s="30">
        <f t="shared" si="236"/>
        <v>0</v>
      </c>
      <c r="G3305" s="11"/>
      <c r="H3305" s="11"/>
      <c r="I3305" s="11"/>
      <c r="J3305" s="12">
        <f t="shared" si="237"/>
        <v>0</v>
      </c>
      <c r="K3305" s="31">
        <f t="shared" si="238"/>
        <v>123.94</v>
      </c>
      <c r="L3305" s="37">
        <f t="shared" si="235"/>
        <v>0</v>
      </c>
      <c r="M3305" s="37"/>
      <c r="N3305" s="37">
        <f t="shared" si="239"/>
        <v>0</v>
      </c>
    </row>
    <row r="3306" spans="1:14" ht="19.5" thickBot="1" x14ac:dyDescent="0.35">
      <c r="A3306" s="47" t="s">
        <v>70</v>
      </c>
      <c r="B3306" s="48" t="s">
        <v>50</v>
      </c>
      <c r="C3306" s="49">
        <v>60</v>
      </c>
      <c r="D3306" s="44"/>
      <c r="E3306" s="44"/>
      <c r="F3306" s="30">
        <f t="shared" si="236"/>
        <v>0</v>
      </c>
      <c r="G3306" s="11"/>
      <c r="H3306" s="11"/>
      <c r="I3306" s="11"/>
      <c r="J3306" s="12">
        <f t="shared" si="237"/>
        <v>0</v>
      </c>
      <c r="K3306" s="31">
        <f t="shared" si="238"/>
        <v>67.180000000000007</v>
      </c>
      <c r="L3306" s="37">
        <f t="shared" si="235"/>
        <v>0</v>
      </c>
      <c r="M3306" s="37"/>
      <c r="N3306" s="37">
        <f t="shared" si="239"/>
        <v>0</v>
      </c>
    </row>
    <row r="3307" spans="1:14" ht="19.5" thickBot="1" x14ac:dyDescent="0.35">
      <c r="A3307" s="56" t="s">
        <v>71</v>
      </c>
      <c r="B3307" s="57" t="s">
        <v>50</v>
      </c>
      <c r="C3307" s="58">
        <v>60</v>
      </c>
      <c r="D3307" s="44"/>
      <c r="E3307" s="44"/>
      <c r="F3307" s="30">
        <f t="shared" si="236"/>
        <v>0</v>
      </c>
      <c r="G3307" s="11"/>
      <c r="H3307" s="11"/>
      <c r="I3307" s="11"/>
      <c r="J3307" s="12">
        <f t="shared" si="237"/>
        <v>0</v>
      </c>
      <c r="K3307" s="31">
        <f t="shared" si="238"/>
        <v>67.180000000000007</v>
      </c>
      <c r="L3307" s="37">
        <f t="shared" si="235"/>
        <v>0</v>
      </c>
      <c r="M3307" s="37"/>
      <c r="N3307" s="37">
        <f t="shared" si="239"/>
        <v>0</v>
      </c>
    </row>
    <row r="3308" spans="1:14" ht="19.5" thickBot="1" x14ac:dyDescent="0.35">
      <c r="A3308" s="56" t="s">
        <v>72</v>
      </c>
      <c r="B3308" s="57" t="s">
        <v>50</v>
      </c>
      <c r="C3308" s="58">
        <v>60</v>
      </c>
      <c r="D3308" s="44"/>
      <c r="E3308" s="44"/>
      <c r="F3308" s="30">
        <f t="shared" si="236"/>
        <v>0</v>
      </c>
      <c r="G3308" s="11"/>
      <c r="H3308" s="11"/>
      <c r="I3308" s="11"/>
      <c r="J3308" s="12">
        <f t="shared" si="237"/>
        <v>0</v>
      </c>
      <c r="K3308" s="31">
        <f t="shared" si="238"/>
        <v>67.180000000000007</v>
      </c>
      <c r="L3308" s="37">
        <f t="shared" si="235"/>
        <v>0</v>
      </c>
      <c r="M3308" s="37"/>
      <c r="N3308" s="37">
        <f t="shared" si="239"/>
        <v>0</v>
      </c>
    </row>
    <row r="3309" spans="1:14" ht="19.5" thickBot="1" x14ac:dyDescent="0.35">
      <c r="A3309" s="56" t="s">
        <v>73</v>
      </c>
      <c r="B3309" s="57" t="s">
        <v>74</v>
      </c>
      <c r="C3309" s="58">
        <v>150</v>
      </c>
      <c r="D3309" s="44"/>
      <c r="E3309" s="44"/>
      <c r="F3309" s="30">
        <f t="shared" si="236"/>
        <v>0</v>
      </c>
      <c r="G3309" s="11"/>
      <c r="H3309" s="11"/>
      <c r="I3309" s="11"/>
      <c r="J3309" s="12">
        <f t="shared" si="237"/>
        <v>0</v>
      </c>
      <c r="K3309" s="31">
        <f t="shared" si="238"/>
        <v>21.06</v>
      </c>
      <c r="L3309" s="37">
        <f t="shared" si="235"/>
        <v>0</v>
      </c>
      <c r="M3309" s="37"/>
      <c r="N3309" s="37">
        <f t="shared" si="239"/>
        <v>0</v>
      </c>
    </row>
    <row r="3310" spans="1:14" ht="19.5" thickBot="1" x14ac:dyDescent="0.35">
      <c r="A3310" s="66" t="s">
        <v>75</v>
      </c>
      <c r="B3310" s="67" t="s">
        <v>76</v>
      </c>
      <c r="C3310" s="68">
        <v>120</v>
      </c>
      <c r="D3310" s="44"/>
      <c r="E3310" s="44"/>
      <c r="F3310" s="30">
        <f t="shared" si="236"/>
        <v>0</v>
      </c>
      <c r="G3310" s="11"/>
      <c r="H3310" s="11"/>
      <c r="I3310" s="11"/>
      <c r="J3310" s="12">
        <f t="shared" si="237"/>
        <v>0</v>
      </c>
      <c r="K3310" s="31">
        <f t="shared" si="238"/>
        <v>78.98</v>
      </c>
      <c r="L3310" s="37">
        <f t="shared" si="235"/>
        <v>0</v>
      </c>
      <c r="M3310" s="37"/>
      <c r="N3310" s="37">
        <f t="shared" si="239"/>
        <v>0</v>
      </c>
    </row>
    <row r="3311" spans="1:14" ht="19.5" thickBot="1" x14ac:dyDescent="0.35">
      <c r="A3311" s="66" t="s">
        <v>77</v>
      </c>
      <c r="B3311" s="67" t="s">
        <v>78</v>
      </c>
      <c r="C3311" s="68">
        <v>60</v>
      </c>
      <c r="D3311" s="44"/>
      <c r="E3311" s="44"/>
      <c r="F3311" s="30">
        <f t="shared" si="236"/>
        <v>0</v>
      </c>
      <c r="G3311" s="11"/>
      <c r="H3311" s="11"/>
      <c r="I3311" s="11"/>
      <c r="J3311" s="12">
        <f t="shared" si="237"/>
        <v>0</v>
      </c>
      <c r="K3311" s="31">
        <f t="shared" si="238"/>
        <v>154.44</v>
      </c>
      <c r="L3311" s="37">
        <f t="shared" si="235"/>
        <v>0</v>
      </c>
      <c r="M3311" s="37"/>
      <c r="N3311" s="37">
        <f t="shared" si="239"/>
        <v>0</v>
      </c>
    </row>
    <row r="3312" spans="1:14" ht="19.5" thickBot="1" x14ac:dyDescent="0.35">
      <c r="A3312" s="66" t="s">
        <v>79</v>
      </c>
      <c r="B3312" s="67" t="s">
        <v>50</v>
      </c>
      <c r="C3312" s="68">
        <v>30</v>
      </c>
      <c r="D3312" s="44"/>
      <c r="E3312" s="44"/>
      <c r="F3312" s="30">
        <f t="shared" si="236"/>
        <v>0</v>
      </c>
      <c r="G3312" s="11"/>
      <c r="H3312" s="11"/>
      <c r="I3312" s="11"/>
      <c r="J3312" s="12">
        <f t="shared" si="237"/>
        <v>0</v>
      </c>
      <c r="K3312" s="31">
        <f t="shared" si="238"/>
        <v>274.95</v>
      </c>
      <c r="L3312" s="37">
        <f t="shared" si="235"/>
        <v>0</v>
      </c>
      <c r="M3312" s="37"/>
      <c r="N3312" s="37">
        <f t="shared" si="239"/>
        <v>0</v>
      </c>
    </row>
    <row r="3313" spans="1:14" ht="19.5" thickBot="1" x14ac:dyDescent="0.35">
      <c r="A3313" s="66" t="s">
        <v>80</v>
      </c>
      <c r="B3313" s="67" t="s">
        <v>59</v>
      </c>
      <c r="C3313" s="68">
        <v>12</v>
      </c>
      <c r="D3313" s="44"/>
      <c r="E3313" s="44"/>
      <c r="F3313" s="30">
        <f t="shared" si="236"/>
        <v>0</v>
      </c>
      <c r="G3313" s="11"/>
      <c r="H3313" s="11"/>
      <c r="I3313" s="11"/>
      <c r="J3313" s="12">
        <f t="shared" si="237"/>
        <v>0</v>
      </c>
      <c r="K3313" s="31">
        <f t="shared" si="238"/>
        <v>1023.75</v>
      </c>
      <c r="L3313" s="37">
        <f t="shared" si="235"/>
        <v>0</v>
      </c>
      <c r="M3313" s="37"/>
      <c r="N3313" s="37">
        <f t="shared" si="239"/>
        <v>0</v>
      </c>
    </row>
    <row r="3314" spans="1:14" ht="19.5" thickBot="1" x14ac:dyDescent="0.35">
      <c r="A3314" s="76" t="s">
        <v>81</v>
      </c>
      <c r="B3314" s="77" t="s">
        <v>82</v>
      </c>
      <c r="C3314" s="78">
        <v>18</v>
      </c>
      <c r="D3314" s="44"/>
      <c r="E3314" s="44"/>
      <c r="F3314" s="30">
        <f t="shared" si="236"/>
        <v>0</v>
      </c>
      <c r="G3314" s="11"/>
      <c r="H3314" s="11"/>
      <c r="I3314" s="11"/>
      <c r="J3314" s="12">
        <f t="shared" si="237"/>
        <v>0</v>
      </c>
      <c r="K3314" s="31">
        <f t="shared" si="238"/>
        <v>558.67999999999995</v>
      </c>
      <c r="L3314" s="37">
        <f t="shared" si="235"/>
        <v>0</v>
      </c>
      <c r="M3314" s="37"/>
      <c r="N3314" s="37">
        <f t="shared" si="239"/>
        <v>0</v>
      </c>
    </row>
    <row r="3315" spans="1:14" ht="19.5" thickBot="1" x14ac:dyDescent="0.35">
      <c r="A3315" s="76" t="s">
        <v>83</v>
      </c>
      <c r="B3315" s="77" t="s">
        <v>59</v>
      </c>
      <c r="C3315" s="78">
        <v>12</v>
      </c>
      <c r="D3315" s="44"/>
      <c r="E3315" s="44"/>
      <c r="F3315" s="30">
        <f t="shared" si="236"/>
        <v>0</v>
      </c>
      <c r="G3315" s="11"/>
      <c r="H3315" s="11"/>
      <c r="I3315" s="11"/>
      <c r="J3315" s="12">
        <f t="shared" si="237"/>
        <v>0</v>
      </c>
      <c r="K3315" s="31">
        <f t="shared" si="238"/>
        <v>1092.2</v>
      </c>
      <c r="L3315" s="37">
        <f t="shared" si="235"/>
        <v>0</v>
      </c>
      <c r="M3315" s="37"/>
      <c r="N3315" s="37">
        <f t="shared" si="239"/>
        <v>0</v>
      </c>
    </row>
    <row r="3316" spans="1:14" ht="19.5" thickBot="1" x14ac:dyDescent="0.35">
      <c r="A3316" s="76" t="s">
        <v>84</v>
      </c>
      <c r="B3316" s="77" t="s">
        <v>85</v>
      </c>
      <c r="C3316" s="78">
        <v>4</v>
      </c>
      <c r="D3316" s="44"/>
      <c r="E3316" s="44"/>
      <c r="F3316" s="30">
        <f t="shared" si="236"/>
        <v>0</v>
      </c>
      <c r="G3316" s="11"/>
      <c r="H3316" s="11"/>
      <c r="I3316" s="11"/>
      <c r="J3316" s="12">
        <f t="shared" si="237"/>
        <v>0</v>
      </c>
      <c r="K3316" s="31">
        <f t="shared" si="238"/>
        <v>2670.53</v>
      </c>
      <c r="L3316" s="37">
        <f t="shared" si="235"/>
        <v>0</v>
      </c>
      <c r="M3316" s="37"/>
      <c r="N3316" s="37">
        <f t="shared" si="239"/>
        <v>0</v>
      </c>
    </row>
    <row r="3317" spans="1:14" ht="19.5" thickBot="1" x14ac:dyDescent="0.35">
      <c r="A3317" s="86" t="s">
        <v>86</v>
      </c>
      <c r="B3317" s="87" t="s">
        <v>87</v>
      </c>
      <c r="C3317" s="88">
        <v>48</v>
      </c>
      <c r="D3317" s="44"/>
      <c r="E3317" s="44"/>
      <c r="F3317" s="30">
        <f t="shared" si="236"/>
        <v>0</v>
      </c>
      <c r="G3317" s="11"/>
      <c r="H3317" s="11"/>
      <c r="I3317" s="11"/>
      <c r="J3317" s="12">
        <f t="shared" si="237"/>
        <v>0</v>
      </c>
      <c r="K3317" s="31">
        <f t="shared" si="238"/>
        <v>46.8</v>
      </c>
      <c r="L3317" s="37">
        <f t="shared" si="235"/>
        <v>0</v>
      </c>
      <c r="M3317" s="37"/>
      <c r="N3317" s="37">
        <f t="shared" si="239"/>
        <v>0</v>
      </c>
    </row>
    <row r="3318" spans="1:14" ht="19.5" thickBot="1" x14ac:dyDescent="0.35">
      <c r="A3318" s="86" t="s">
        <v>88</v>
      </c>
      <c r="B3318" s="87" t="s">
        <v>87</v>
      </c>
      <c r="C3318" s="88">
        <v>48</v>
      </c>
      <c r="D3318" s="44"/>
      <c r="E3318" s="44"/>
      <c r="F3318" s="30">
        <f t="shared" si="236"/>
        <v>0</v>
      </c>
      <c r="G3318" s="11"/>
      <c r="H3318" s="11"/>
      <c r="I3318" s="11"/>
      <c r="J3318" s="12">
        <f t="shared" si="237"/>
        <v>0</v>
      </c>
      <c r="K3318" s="31">
        <f t="shared" si="238"/>
        <v>46.8</v>
      </c>
      <c r="L3318" s="37">
        <f t="shared" si="235"/>
        <v>0</v>
      </c>
      <c r="M3318" s="37"/>
      <c r="N3318" s="37">
        <f t="shared" si="239"/>
        <v>0</v>
      </c>
    </row>
    <row r="3319" spans="1:14" x14ac:dyDescent="0.3">
      <c r="A3319" s="96" t="s">
        <v>89</v>
      </c>
      <c r="B3319" s="97">
        <v>25</v>
      </c>
      <c r="C3319" s="97">
        <v>25</v>
      </c>
      <c r="D3319" s="44"/>
      <c r="E3319" s="44"/>
      <c r="F3319" s="30">
        <f t="shared" si="236"/>
        <v>0</v>
      </c>
      <c r="G3319" s="11"/>
      <c r="H3319" s="11"/>
      <c r="I3319" s="11"/>
      <c r="J3319" s="12">
        <f t="shared" si="237"/>
        <v>0</v>
      </c>
      <c r="K3319" s="31">
        <f t="shared" si="238"/>
        <v>111.25</v>
      </c>
      <c r="L3319" s="37">
        <f t="shared" si="235"/>
        <v>0</v>
      </c>
      <c r="M3319" s="37"/>
      <c r="N3319" s="37">
        <f t="shared" si="239"/>
        <v>0</v>
      </c>
    </row>
    <row r="3320" spans="1:14" x14ac:dyDescent="0.3">
      <c r="A3320" s="105" t="s">
        <v>90</v>
      </c>
      <c r="B3320" s="106">
        <v>10</v>
      </c>
      <c r="C3320" s="106">
        <v>10</v>
      </c>
      <c r="D3320" s="44"/>
      <c r="E3320" s="44"/>
      <c r="F3320" s="30">
        <f t="shared" si="236"/>
        <v>0</v>
      </c>
      <c r="G3320" s="11"/>
      <c r="H3320" s="11"/>
      <c r="I3320" s="11"/>
      <c r="J3320" s="12">
        <f t="shared" si="237"/>
        <v>0</v>
      </c>
      <c r="K3320" s="31">
        <f t="shared" si="238"/>
        <v>1760</v>
      </c>
      <c r="L3320" s="37">
        <f t="shared" si="235"/>
        <v>0</v>
      </c>
      <c r="M3320" s="37"/>
      <c r="N3320" s="37">
        <f t="shared" si="239"/>
        <v>0</v>
      </c>
    </row>
    <row r="3321" spans="1:14" x14ac:dyDescent="0.3">
      <c r="A3321" s="105" t="s">
        <v>91</v>
      </c>
      <c r="B3321" s="106">
        <v>8</v>
      </c>
      <c r="C3321" s="106">
        <v>8</v>
      </c>
      <c r="D3321" s="44"/>
      <c r="E3321" s="44"/>
      <c r="F3321" s="30">
        <f t="shared" si="236"/>
        <v>0</v>
      </c>
      <c r="G3321" s="11"/>
      <c r="H3321" s="11"/>
      <c r="I3321" s="11"/>
      <c r="J3321" s="12">
        <f t="shared" si="237"/>
        <v>0</v>
      </c>
      <c r="K3321" s="31">
        <f t="shared" si="238"/>
        <v>2365</v>
      </c>
      <c r="L3321" s="37">
        <f t="shared" si="235"/>
        <v>0</v>
      </c>
      <c r="M3321" s="37"/>
      <c r="N3321" s="37">
        <f t="shared" si="239"/>
        <v>0</v>
      </c>
    </row>
    <row r="3322" spans="1:14" x14ac:dyDescent="0.3">
      <c r="A3322" s="105" t="s">
        <v>92</v>
      </c>
      <c r="B3322" s="106">
        <v>8</v>
      </c>
      <c r="C3322" s="106">
        <v>8</v>
      </c>
      <c r="D3322" s="44"/>
      <c r="E3322" s="44"/>
      <c r="F3322" s="30">
        <f t="shared" si="236"/>
        <v>0</v>
      </c>
      <c r="G3322" s="11"/>
      <c r="H3322" s="11"/>
      <c r="I3322" s="11"/>
      <c r="J3322" s="12">
        <f t="shared" si="237"/>
        <v>0</v>
      </c>
      <c r="K3322" s="31">
        <f t="shared" si="238"/>
        <v>2065</v>
      </c>
      <c r="L3322" s="37">
        <f t="shared" si="235"/>
        <v>0</v>
      </c>
      <c r="M3322" s="37"/>
      <c r="N3322" s="37">
        <f t="shared" si="239"/>
        <v>0</v>
      </c>
    </row>
    <row r="3323" spans="1:14" x14ac:dyDescent="0.3">
      <c r="A3323" s="105" t="s">
        <v>93</v>
      </c>
      <c r="B3323" s="106">
        <v>15</v>
      </c>
      <c r="C3323" s="106">
        <v>15</v>
      </c>
      <c r="D3323" s="44"/>
      <c r="E3323" s="44"/>
      <c r="F3323" s="30">
        <f t="shared" si="236"/>
        <v>0</v>
      </c>
      <c r="G3323" s="11"/>
      <c r="H3323" s="11"/>
      <c r="I3323" s="11"/>
      <c r="J3323" s="12">
        <f t="shared" si="237"/>
        <v>0</v>
      </c>
      <c r="K3323" s="31">
        <f t="shared" si="238"/>
        <v>990</v>
      </c>
      <c r="L3323" s="37">
        <f t="shared" si="235"/>
        <v>0</v>
      </c>
      <c r="M3323" s="37"/>
      <c r="N3323" s="37">
        <f t="shared" si="239"/>
        <v>0</v>
      </c>
    </row>
    <row r="3324" spans="1:14" x14ac:dyDescent="0.3">
      <c r="A3324" s="105" t="s">
        <v>94</v>
      </c>
      <c r="B3324" s="106">
        <v>15</v>
      </c>
      <c r="C3324" s="106">
        <v>15</v>
      </c>
      <c r="D3324" s="44"/>
      <c r="E3324" s="44"/>
      <c r="F3324" s="30">
        <f t="shared" si="236"/>
        <v>0</v>
      </c>
      <c r="G3324" s="11"/>
      <c r="H3324" s="11"/>
      <c r="I3324" s="11"/>
      <c r="J3324" s="12">
        <f t="shared" si="237"/>
        <v>0</v>
      </c>
      <c r="K3324" s="31">
        <f t="shared" si="238"/>
        <v>1025</v>
      </c>
      <c r="L3324" s="37">
        <f t="shared" si="235"/>
        <v>0</v>
      </c>
      <c r="M3324" s="37"/>
      <c r="N3324" s="37">
        <f t="shared" si="239"/>
        <v>0</v>
      </c>
    </row>
    <row r="3325" spans="1:14" x14ac:dyDescent="0.3">
      <c r="A3325" s="105" t="s">
        <v>95</v>
      </c>
      <c r="B3325" s="106">
        <v>10</v>
      </c>
      <c r="C3325" s="106">
        <v>10</v>
      </c>
      <c r="D3325" s="44"/>
      <c r="E3325" s="44"/>
      <c r="F3325" s="30">
        <f t="shared" si="236"/>
        <v>0</v>
      </c>
      <c r="G3325" s="11"/>
      <c r="H3325" s="11"/>
      <c r="I3325" s="11"/>
      <c r="J3325" s="12">
        <f t="shared" si="237"/>
        <v>0</v>
      </c>
      <c r="K3325" s="31">
        <f t="shared" si="238"/>
        <v>1620</v>
      </c>
      <c r="L3325" s="37">
        <f t="shared" si="235"/>
        <v>0</v>
      </c>
      <c r="M3325" s="37"/>
      <c r="N3325" s="37">
        <f t="shared" si="239"/>
        <v>0</v>
      </c>
    </row>
    <row r="3326" spans="1:14" x14ac:dyDescent="0.3">
      <c r="A3326" s="105" t="s">
        <v>96</v>
      </c>
      <c r="B3326" s="106">
        <v>8</v>
      </c>
      <c r="C3326" s="106">
        <v>8</v>
      </c>
      <c r="D3326" s="44"/>
      <c r="E3326" s="44"/>
      <c r="F3326" s="30">
        <f t="shared" si="236"/>
        <v>0</v>
      </c>
      <c r="G3326" s="11"/>
      <c r="H3326" s="11"/>
      <c r="I3326" s="11"/>
      <c r="J3326" s="12">
        <f t="shared" si="237"/>
        <v>0</v>
      </c>
      <c r="K3326" s="31">
        <f t="shared" si="238"/>
        <v>2130</v>
      </c>
      <c r="L3326" s="37">
        <f t="shared" si="235"/>
        <v>0</v>
      </c>
      <c r="M3326" s="37"/>
      <c r="N3326" s="37">
        <f t="shared" si="239"/>
        <v>0</v>
      </c>
    </row>
    <row r="3327" spans="1:14" x14ac:dyDescent="0.3">
      <c r="A3327" s="105" t="s">
        <v>97</v>
      </c>
      <c r="B3327" s="106">
        <v>15</v>
      </c>
      <c r="C3327" s="106">
        <v>15</v>
      </c>
      <c r="D3327" s="44"/>
      <c r="E3327" s="44"/>
      <c r="F3327" s="30">
        <f t="shared" si="236"/>
        <v>0</v>
      </c>
      <c r="G3327" s="11"/>
      <c r="H3327" s="11"/>
      <c r="I3327" s="11"/>
      <c r="J3327" s="12">
        <f t="shared" si="237"/>
        <v>0</v>
      </c>
      <c r="K3327" s="31">
        <f t="shared" si="238"/>
        <v>880</v>
      </c>
      <c r="L3327" s="37">
        <f t="shared" si="235"/>
        <v>0</v>
      </c>
      <c r="M3327" s="37"/>
      <c r="N3327" s="37">
        <f t="shared" si="239"/>
        <v>0</v>
      </c>
    </row>
    <row r="3328" spans="1:14" x14ac:dyDescent="0.3">
      <c r="A3328" s="105" t="s">
        <v>98</v>
      </c>
      <c r="B3328" s="106">
        <v>15</v>
      </c>
      <c r="C3328" s="106">
        <v>15</v>
      </c>
      <c r="D3328" s="44"/>
      <c r="E3328" s="44"/>
      <c r="F3328" s="30">
        <f t="shared" si="236"/>
        <v>0</v>
      </c>
      <c r="G3328" s="11"/>
      <c r="H3328" s="11"/>
      <c r="I3328" s="11"/>
      <c r="J3328" s="12">
        <f t="shared" si="237"/>
        <v>0</v>
      </c>
      <c r="K3328" s="31">
        <f t="shared" si="238"/>
        <v>915</v>
      </c>
      <c r="L3328" s="37">
        <f t="shared" si="235"/>
        <v>0</v>
      </c>
      <c r="M3328" s="37"/>
      <c r="N3328" s="37">
        <f t="shared" si="239"/>
        <v>0</v>
      </c>
    </row>
    <row r="3329" spans="1:14" x14ac:dyDescent="0.3">
      <c r="A3329" s="105" t="s">
        <v>99</v>
      </c>
      <c r="B3329" s="106">
        <v>3</v>
      </c>
      <c r="C3329" s="106">
        <v>3</v>
      </c>
      <c r="D3329" s="44"/>
      <c r="E3329" s="44"/>
      <c r="F3329" s="30">
        <f t="shared" si="236"/>
        <v>0</v>
      </c>
      <c r="G3329" s="11"/>
      <c r="H3329" s="11"/>
      <c r="I3329" s="11"/>
      <c r="J3329" s="12">
        <f t="shared" si="237"/>
        <v>0</v>
      </c>
      <c r="K3329" s="31">
        <f t="shared" si="238"/>
        <v>1970</v>
      </c>
      <c r="L3329" s="37">
        <f t="shared" si="235"/>
        <v>0</v>
      </c>
      <c r="M3329" s="37"/>
      <c r="N3329" s="37">
        <f t="shared" si="239"/>
        <v>0</v>
      </c>
    </row>
    <row r="3330" spans="1:14" x14ac:dyDescent="0.3">
      <c r="A3330" s="105" t="s">
        <v>100</v>
      </c>
      <c r="B3330" s="106">
        <v>3</v>
      </c>
      <c r="C3330" s="106">
        <v>3</v>
      </c>
      <c r="D3330" s="44"/>
      <c r="E3330" s="44"/>
      <c r="F3330" s="30">
        <f t="shared" si="236"/>
        <v>0</v>
      </c>
      <c r="G3330" s="11"/>
      <c r="H3330" s="11"/>
      <c r="I3330" s="11"/>
      <c r="J3330" s="12">
        <f t="shared" si="237"/>
        <v>0</v>
      </c>
      <c r="K3330" s="31">
        <f t="shared" si="238"/>
        <v>2035</v>
      </c>
      <c r="L3330" s="37">
        <f t="shared" si="235"/>
        <v>0</v>
      </c>
      <c r="M3330" s="37"/>
      <c r="N3330" s="37">
        <f t="shared" si="239"/>
        <v>0</v>
      </c>
    </row>
    <row r="3331" spans="1:14" x14ac:dyDescent="0.3">
      <c r="A3331" s="105" t="s">
        <v>101</v>
      </c>
      <c r="B3331" s="106">
        <v>8</v>
      </c>
      <c r="C3331" s="106">
        <v>8</v>
      </c>
      <c r="D3331" s="44"/>
      <c r="E3331" s="44"/>
      <c r="F3331" s="30">
        <f t="shared" si="236"/>
        <v>0</v>
      </c>
      <c r="G3331" s="11"/>
      <c r="H3331" s="11"/>
      <c r="I3331" s="11"/>
      <c r="J3331" s="12">
        <f t="shared" si="237"/>
        <v>0</v>
      </c>
      <c r="K3331" s="31">
        <f t="shared" si="238"/>
        <v>2120</v>
      </c>
      <c r="L3331" s="37">
        <f t="shared" si="235"/>
        <v>0</v>
      </c>
      <c r="M3331" s="37"/>
      <c r="N3331" s="37">
        <f t="shared" si="239"/>
        <v>0</v>
      </c>
    </row>
    <row r="3332" spans="1:14" x14ac:dyDescent="0.3">
      <c r="A3332" s="105" t="s">
        <v>102</v>
      </c>
      <c r="B3332" s="106">
        <v>10</v>
      </c>
      <c r="C3332" s="106">
        <v>10</v>
      </c>
      <c r="D3332" s="44"/>
      <c r="E3332" s="44"/>
      <c r="F3332" s="30">
        <f t="shared" si="236"/>
        <v>0</v>
      </c>
      <c r="G3332" s="11"/>
      <c r="H3332" s="11"/>
      <c r="I3332" s="11"/>
      <c r="J3332" s="12">
        <f t="shared" si="237"/>
        <v>0</v>
      </c>
      <c r="K3332" s="31">
        <f t="shared" si="238"/>
        <v>1980</v>
      </c>
      <c r="L3332" s="37">
        <f t="shared" si="235"/>
        <v>0</v>
      </c>
      <c r="M3332" s="37"/>
      <c r="N3332" s="37">
        <f t="shared" si="239"/>
        <v>0</v>
      </c>
    </row>
    <row r="3333" spans="1:14" x14ac:dyDescent="0.3">
      <c r="A3333" s="105" t="s">
        <v>103</v>
      </c>
      <c r="B3333" s="106">
        <v>12</v>
      </c>
      <c r="C3333" s="106">
        <v>12</v>
      </c>
      <c r="D3333" s="44"/>
      <c r="E3333" s="44"/>
      <c r="F3333" s="30">
        <f t="shared" si="236"/>
        <v>0</v>
      </c>
      <c r="G3333" s="11"/>
      <c r="H3333" s="11"/>
      <c r="I3333" s="11"/>
      <c r="J3333" s="12">
        <f t="shared" si="237"/>
        <v>0</v>
      </c>
      <c r="K3333" s="31">
        <f t="shared" si="238"/>
        <v>875</v>
      </c>
      <c r="L3333" s="37">
        <f t="shared" si="235"/>
        <v>0</v>
      </c>
      <c r="M3333" s="37"/>
      <c r="N3333" s="37">
        <f t="shared" si="239"/>
        <v>0</v>
      </c>
    </row>
    <row r="3334" spans="1:14" ht="19.5" thickBot="1" x14ac:dyDescent="0.35">
      <c r="A3334" s="105" t="s">
        <v>104</v>
      </c>
      <c r="B3334" s="106">
        <v>3</v>
      </c>
      <c r="C3334" s="106">
        <v>3</v>
      </c>
      <c r="D3334" s="44"/>
      <c r="E3334" s="44"/>
      <c r="F3334" s="30">
        <f t="shared" si="236"/>
        <v>0</v>
      </c>
      <c r="G3334" s="11"/>
      <c r="H3334" s="11"/>
      <c r="I3334" s="11"/>
      <c r="J3334" s="12">
        <f t="shared" si="237"/>
        <v>0</v>
      </c>
      <c r="K3334" s="31">
        <f t="shared" si="238"/>
        <v>2145</v>
      </c>
      <c r="L3334" s="37">
        <f t="shared" si="235"/>
        <v>0</v>
      </c>
      <c r="M3334" s="37"/>
      <c r="N3334" s="37">
        <f t="shared" si="239"/>
        <v>0</v>
      </c>
    </row>
    <row r="3335" spans="1:14" ht="19.5" thickBot="1" x14ac:dyDescent="0.35">
      <c r="A3335" s="56" t="s">
        <v>105</v>
      </c>
      <c r="B3335" s="57" t="s">
        <v>74</v>
      </c>
      <c r="C3335" s="58">
        <v>150</v>
      </c>
      <c r="D3335" s="44"/>
      <c r="E3335" s="44"/>
      <c r="F3335" s="30">
        <f t="shared" si="236"/>
        <v>0</v>
      </c>
      <c r="G3335" s="11"/>
      <c r="H3335" s="11"/>
      <c r="I3335" s="11"/>
      <c r="J3335" s="12">
        <f t="shared" si="237"/>
        <v>0</v>
      </c>
      <c r="K3335" s="31">
        <f t="shared" si="238"/>
        <v>21.06</v>
      </c>
      <c r="L3335" s="37">
        <f t="shared" si="235"/>
        <v>0</v>
      </c>
      <c r="M3335" s="37"/>
      <c r="N3335" s="37">
        <f t="shared" si="239"/>
        <v>0</v>
      </c>
    </row>
    <row r="3336" spans="1:14" x14ac:dyDescent="0.3">
      <c r="A3336" s="107"/>
      <c r="B3336" s="108"/>
      <c r="C3336" s="108"/>
      <c r="D3336" s="11"/>
      <c r="E3336" s="11"/>
      <c r="F3336" s="30" t="e">
        <f t="shared" si="236"/>
        <v>#DIV/0!</v>
      </c>
      <c r="G3336" s="11"/>
      <c r="H3336" s="11"/>
      <c r="I3336" s="11"/>
      <c r="J3336" s="12">
        <f t="shared" si="237"/>
        <v>0</v>
      </c>
      <c r="K3336" s="31">
        <f t="shared" si="238"/>
        <v>116.5</v>
      </c>
      <c r="L3336" s="37">
        <f t="shared" si="235"/>
        <v>0</v>
      </c>
      <c r="M3336" s="37"/>
      <c r="N3336" s="37">
        <f t="shared" si="239"/>
        <v>0</v>
      </c>
    </row>
    <row r="3337" spans="1:14" x14ac:dyDescent="0.3">
      <c r="A3337" s="107"/>
      <c r="B3337" s="108"/>
      <c r="C3337" s="108"/>
      <c r="D3337" s="11"/>
      <c r="E3337" s="11"/>
      <c r="F3337" s="30" t="e">
        <f t="shared" si="236"/>
        <v>#DIV/0!</v>
      </c>
      <c r="G3337" s="11"/>
      <c r="H3337" s="11"/>
      <c r="I3337" s="11"/>
      <c r="J3337" s="12">
        <f t="shared" si="237"/>
        <v>0</v>
      </c>
      <c r="K3337" s="31">
        <f t="shared" si="238"/>
        <v>0</v>
      </c>
      <c r="L3337" s="37">
        <f t="shared" si="235"/>
        <v>0</v>
      </c>
      <c r="M3337" s="37"/>
      <c r="N3337" s="37">
        <f t="shared" si="239"/>
        <v>0</v>
      </c>
    </row>
    <row r="3338" spans="1:14" x14ac:dyDescent="0.3">
      <c r="A3338" s="107"/>
      <c r="B3338" s="108"/>
      <c r="C3338" s="108"/>
      <c r="D3338" s="11"/>
      <c r="E3338" s="11"/>
      <c r="F3338" s="30" t="e">
        <f t="shared" si="236"/>
        <v>#DIV/0!</v>
      </c>
      <c r="G3338" s="11"/>
      <c r="H3338" s="11"/>
      <c r="I3338" s="11"/>
      <c r="J3338" s="12">
        <f t="shared" si="237"/>
        <v>0</v>
      </c>
      <c r="K3338" s="31">
        <f t="shared" si="238"/>
        <v>23</v>
      </c>
      <c r="L3338" s="37">
        <f t="shared" si="235"/>
        <v>0</v>
      </c>
      <c r="M3338" s="37"/>
      <c r="N3338" s="37">
        <f t="shared" si="239"/>
        <v>0</v>
      </c>
    </row>
    <row r="3339" spans="1:14" x14ac:dyDescent="0.3">
      <c r="A3339" s="107"/>
      <c r="B3339" s="108"/>
      <c r="C3339" s="108"/>
      <c r="D3339" s="11"/>
      <c r="E3339" s="11"/>
      <c r="F3339" s="30" t="e">
        <f t="shared" si="236"/>
        <v>#DIV/0!</v>
      </c>
      <c r="G3339" s="11"/>
      <c r="H3339" s="11"/>
      <c r="I3339" s="11"/>
      <c r="J3339" s="12">
        <f t="shared" si="237"/>
        <v>0</v>
      </c>
      <c r="K3339" s="31">
        <f t="shared" si="238"/>
        <v>0</v>
      </c>
      <c r="L3339" s="37">
        <f t="shared" si="235"/>
        <v>0</v>
      </c>
      <c r="M3339" s="37"/>
      <c r="N3339" s="37">
        <f t="shared" si="239"/>
        <v>0</v>
      </c>
    </row>
    <row r="3340" spans="1:14" x14ac:dyDescent="0.3">
      <c r="A3340" s="11"/>
      <c r="B3340" s="10"/>
      <c r="C3340" s="10"/>
      <c r="D3340" s="11"/>
      <c r="E3340" s="11"/>
      <c r="F3340" s="30" t="e">
        <f t="shared" si="236"/>
        <v>#DIV/0!</v>
      </c>
      <c r="G3340" s="11"/>
      <c r="H3340" s="11"/>
      <c r="I3340" s="11"/>
      <c r="J3340" s="12">
        <f t="shared" si="237"/>
        <v>0</v>
      </c>
      <c r="K3340" s="31">
        <f t="shared" si="238"/>
        <v>0</v>
      </c>
      <c r="L3340" s="37">
        <f t="shared" si="235"/>
        <v>0</v>
      </c>
      <c r="M3340" s="37"/>
      <c r="N3340" s="37">
        <f t="shared" si="239"/>
        <v>0</v>
      </c>
    </row>
    <row r="3341" spans="1:14" x14ac:dyDescent="0.3">
      <c r="A3341" s="11"/>
      <c r="B3341" s="10"/>
      <c r="C3341" s="10"/>
      <c r="D3341" s="11"/>
      <c r="E3341" s="11"/>
      <c r="F3341" s="30" t="e">
        <f t="shared" si="236"/>
        <v>#DIV/0!</v>
      </c>
      <c r="G3341" s="11"/>
      <c r="H3341" s="11"/>
      <c r="I3341" s="11"/>
      <c r="J3341" s="12">
        <f t="shared" si="237"/>
        <v>0</v>
      </c>
      <c r="K3341" s="31">
        <f t="shared" si="238"/>
        <v>0</v>
      </c>
      <c r="L3341" s="37">
        <f t="shared" si="235"/>
        <v>0</v>
      </c>
      <c r="M3341" s="37"/>
      <c r="N3341" s="37">
        <f t="shared" si="239"/>
        <v>0</v>
      </c>
    </row>
    <row r="3342" spans="1:14" x14ac:dyDescent="0.3">
      <c r="A3342" s="11"/>
      <c r="B3342" s="10"/>
      <c r="C3342" s="10"/>
      <c r="D3342" s="11"/>
      <c r="E3342" s="11"/>
      <c r="F3342" s="30" t="e">
        <f t="shared" si="236"/>
        <v>#DIV/0!</v>
      </c>
      <c r="G3342" s="11"/>
      <c r="H3342" s="11"/>
      <c r="I3342" s="11"/>
      <c r="J3342" s="12">
        <f t="shared" si="237"/>
        <v>0</v>
      </c>
      <c r="K3342" s="31">
        <f t="shared" si="238"/>
        <v>0</v>
      </c>
      <c r="L3342" s="37">
        <f t="shared" si="235"/>
        <v>0</v>
      </c>
      <c r="M3342" s="37"/>
      <c r="N3342" s="37">
        <f t="shared" si="239"/>
        <v>0</v>
      </c>
    </row>
    <row r="3343" spans="1:14" x14ac:dyDescent="0.3">
      <c r="A3343" s="11" t="s">
        <v>33</v>
      </c>
      <c r="B3343" s="11"/>
      <c r="C3343" s="13"/>
      <c r="D3343" s="111">
        <f t="shared" ref="D3343:J3343" si="240">SUM(D3281:D3342)</f>
        <v>0</v>
      </c>
      <c r="E3343" s="111">
        <f t="shared" si="240"/>
        <v>0</v>
      </c>
      <c r="F3343" s="111" t="e">
        <f t="shared" si="240"/>
        <v>#DIV/0!</v>
      </c>
      <c r="G3343" s="111">
        <f t="shared" si="240"/>
        <v>0</v>
      </c>
      <c r="H3343" s="111">
        <f t="shared" si="240"/>
        <v>0</v>
      </c>
      <c r="I3343" s="111">
        <f t="shared" si="240"/>
        <v>0</v>
      </c>
      <c r="J3343" s="12">
        <f t="shared" si="240"/>
        <v>0</v>
      </c>
      <c r="K3343" s="111"/>
      <c r="L3343" s="111">
        <f>SUM(L3281:L3342)</f>
        <v>0</v>
      </c>
      <c r="M3343" s="111">
        <f>SUM(M3281:M3342)</f>
        <v>0</v>
      </c>
      <c r="N3343" s="111">
        <f>SUM(N3281:N3342)</f>
        <v>0</v>
      </c>
    </row>
    <row r="3344" spans="1:14" x14ac:dyDescent="0.3">
      <c r="A3344" s="113"/>
      <c r="B3344" s="114"/>
      <c r="C3344" s="115"/>
      <c r="D3344" s="116"/>
      <c r="E3344" s="116"/>
      <c r="F3344" s="7" t="s">
        <v>106</v>
      </c>
      <c r="G3344" s="7" t="s">
        <v>123</v>
      </c>
      <c r="H3344" s="7" t="s">
        <v>124</v>
      </c>
      <c r="I3344" s="7" t="s">
        <v>125</v>
      </c>
      <c r="J3344" s="7" t="s">
        <v>126</v>
      </c>
      <c r="K3344" s="117"/>
      <c r="L3344" s="117"/>
      <c r="M3344" s="7" t="s">
        <v>107</v>
      </c>
      <c r="N3344" s="118"/>
    </row>
    <row r="3345" spans="1:14" ht="31.5" x14ac:dyDescent="0.5">
      <c r="A3345" s="113"/>
      <c r="B3345" s="114"/>
      <c r="C3345" s="115"/>
      <c r="D3345" s="116"/>
      <c r="E3345" s="116"/>
      <c r="F3345" s="121"/>
      <c r="G3345" s="121"/>
      <c r="H3345" s="121"/>
      <c r="I3345" s="121"/>
      <c r="J3345" s="121"/>
      <c r="K3345" s="122"/>
      <c r="L3345" s="121">
        <f>+F3345-G3345-H3345-I3345-J3345</f>
        <v>0</v>
      </c>
      <c r="M3345" s="123"/>
      <c r="N3345" s="124"/>
    </row>
    <row r="3346" spans="1:14" x14ac:dyDescent="0.3">
      <c r="A3346" s="177" t="s">
        <v>109</v>
      </c>
      <c r="B3346" s="178"/>
      <c r="C3346" s="178"/>
      <c r="D3346" s="178"/>
      <c r="E3346" s="178"/>
      <c r="F3346" s="178"/>
      <c r="G3346" s="178"/>
      <c r="H3346" s="178"/>
      <c r="I3346" s="178"/>
      <c r="J3346" s="179"/>
      <c r="K3346" s="125"/>
      <c r="L3346" s="12"/>
      <c r="M3346" s="126"/>
      <c r="N3346" s="127"/>
    </row>
    <row r="3347" spans="1:14" x14ac:dyDescent="0.3">
      <c r="A3347" s="180" t="s">
        <v>110</v>
      </c>
      <c r="B3347" s="181"/>
      <c r="C3347" s="181"/>
      <c r="D3347" s="181"/>
      <c r="E3347" s="181"/>
      <c r="F3347" s="181"/>
      <c r="G3347" s="181"/>
      <c r="H3347" s="181"/>
      <c r="I3347" s="181"/>
      <c r="J3347" s="182"/>
      <c r="K3347" s="129"/>
      <c r="L3347" s="12"/>
      <c r="M3347" s="126"/>
      <c r="N3347" s="127"/>
    </row>
    <row r="3348" spans="1:14" x14ac:dyDescent="0.3">
      <c r="A3348" s="160" t="s">
        <v>111</v>
      </c>
      <c r="B3348" s="161"/>
      <c r="C3348" s="161"/>
      <c r="D3348" s="161"/>
      <c r="E3348" s="161"/>
      <c r="F3348" s="161"/>
      <c r="G3348" s="161"/>
      <c r="H3348" s="161"/>
      <c r="I3348" s="161"/>
      <c r="J3348" s="162"/>
      <c r="K3348" s="130"/>
      <c r="L3348" s="12"/>
      <c r="M3348" s="131" t="e">
        <f>+L3348/L3343%</f>
        <v>#DIV/0!</v>
      </c>
      <c r="N3348" s="127"/>
    </row>
    <row r="3349" spans="1:14" x14ac:dyDescent="0.3">
      <c r="A3349" s="163" t="s">
        <v>112</v>
      </c>
      <c r="B3349" s="164"/>
      <c r="C3349" s="164"/>
      <c r="D3349" s="164"/>
      <c r="E3349" s="164"/>
      <c r="F3349" s="164"/>
      <c r="G3349" s="164"/>
      <c r="H3349" s="164"/>
      <c r="I3349" s="164"/>
      <c r="J3349" s="165"/>
      <c r="K3349" s="132"/>
      <c r="L3349" s="12">
        <f>+E3365</f>
        <v>0</v>
      </c>
      <c r="M3349" s="126"/>
      <c r="N3349" s="127"/>
    </row>
    <row r="3350" spans="1:14" x14ac:dyDescent="0.3">
      <c r="A3350" s="166" t="s">
        <v>113</v>
      </c>
      <c r="B3350" s="167"/>
      <c r="C3350" s="167"/>
      <c r="D3350" s="167"/>
      <c r="E3350" s="167"/>
      <c r="F3350" s="167"/>
      <c r="G3350" s="167"/>
      <c r="H3350" s="167"/>
      <c r="I3350" s="167"/>
      <c r="J3350" s="168"/>
      <c r="K3350" s="134"/>
      <c r="L3350" s="12">
        <f>+M3365</f>
        <v>0</v>
      </c>
      <c r="M3350" s="126"/>
      <c r="N3350" s="127"/>
    </row>
    <row r="3351" spans="1:14" x14ac:dyDescent="0.3">
      <c r="A3351" s="169"/>
      <c r="B3351" s="170"/>
      <c r="C3351" s="170"/>
      <c r="D3351" s="170"/>
      <c r="E3351" s="170"/>
      <c r="F3351" s="170"/>
      <c r="G3351" s="170"/>
      <c r="H3351" s="170"/>
      <c r="I3351" s="170"/>
      <c r="J3351" s="171"/>
      <c r="K3351" s="128"/>
      <c r="L3351" s="126"/>
      <c r="M3351" s="126"/>
      <c r="N3351" s="127"/>
    </row>
    <row r="3352" spans="1:14" x14ac:dyDescent="0.3">
      <c r="A3352" s="169"/>
      <c r="B3352" s="170"/>
      <c r="C3352" s="170"/>
      <c r="D3352" s="170"/>
      <c r="E3352" s="170"/>
      <c r="F3352" s="170"/>
      <c r="G3352" s="170"/>
      <c r="H3352" s="170"/>
      <c r="I3352" s="170"/>
      <c r="J3352" s="171"/>
      <c r="K3352" s="128"/>
      <c r="L3352" s="126"/>
      <c r="M3352" s="126"/>
      <c r="N3352" s="127"/>
    </row>
    <row r="3353" spans="1:14" x14ac:dyDescent="0.3">
      <c r="A3353" s="169" t="s">
        <v>114</v>
      </c>
      <c r="B3353" s="170"/>
      <c r="C3353" s="170"/>
      <c r="D3353" s="170"/>
      <c r="E3353" s="170"/>
      <c r="F3353" s="170"/>
      <c r="G3353" s="170"/>
      <c r="H3353" s="170"/>
      <c r="I3353" s="170"/>
      <c r="J3353" s="171"/>
      <c r="K3353" s="136"/>
      <c r="L3353" s="111">
        <f>+L3343-L3346-L3347-L3348-L3349+L3350-L3351-L3352</f>
        <v>0</v>
      </c>
      <c r="M3353" s="126"/>
      <c r="N3353" s="127"/>
    </row>
    <row r="3354" spans="1:14" ht="19.5" thickBot="1" x14ac:dyDescent="0.35">
      <c r="M3354" s="138">
        <f>+L3354-L3353</f>
        <v>0</v>
      </c>
    </row>
    <row r="3355" spans="1:14" ht="19.5" thickBot="1" x14ac:dyDescent="0.35">
      <c r="A3355" s="157" t="s">
        <v>115</v>
      </c>
      <c r="B3355" s="158"/>
      <c r="C3355" s="158"/>
      <c r="D3355" s="158"/>
      <c r="E3355" s="158"/>
      <c r="F3355" s="159"/>
      <c r="G3355" s="127"/>
      <c r="H3355" s="157" t="s">
        <v>116</v>
      </c>
      <c r="I3355" s="158"/>
      <c r="J3355" s="159"/>
      <c r="K3355" s="157" t="s">
        <v>117</v>
      </c>
      <c r="L3355" s="158"/>
      <c r="M3355" s="159"/>
      <c r="N3355" s="139"/>
    </row>
    <row r="3356" spans="1:14" ht="19.5" thickBot="1" x14ac:dyDescent="0.35">
      <c r="A3356" s="140" t="s">
        <v>118</v>
      </c>
      <c r="B3356" s="157" t="s">
        <v>119</v>
      </c>
      <c r="C3356" s="159"/>
      <c r="D3356" s="140" t="s">
        <v>120</v>
      </c>
      <c r="E3356" s="157" t="s">
        <v>22</v>
      </c>
      <c r="F3356" s="159"/>
      <c r="G3356" s="127"/>
      <c r="H3356" s="157" t="s">
        <v>119</v>
      </c>
      <c r="I3356" s="159"/>
      <c r="J3356" s="140" t="s">
        <v>22</v>
      </c>
      <c r="K3356" s="157" t="s">
        <v>119</v>
      </c>
      <c r="L3356" s="159"/>
      <c r="M3356" s="140" t="s">
        <v>22</v>
      </c>
      <c r="N3356" s="139"/>
    </row>
    <row r="3357" spans="1:14" ht="19.5" thickBot="1" x14ac:dyDescent="0.35">
      <c r="A3357" s="141"/>
      <c r="B3357" s="153"/>
      <c r="C3357" s="154"/>
      <c r="D3357" s="141"/>
      <c r="E3357" s="155"/>
      <c r="F3357" s="156"/>
      <c r="G3357" s="127"/>
      <c r="H3357" s="153"/>
      <c r="I3357" s="154"/>
      <c r="J3357" s="142"/>
      <c r="K3357" s="153"/>
      <c r="L3357" s="154"/>
      <c r="M3357" s="143"/>
      <c r="N3357" s="144"/>
    </row>
    <row r="3358" spans="1:14" ht="19.5" thickBot="1" x14ac:dyDescent="0.35">
      <c r="A3358" s="141"/>
      <c r="B3358" s="153"/>
      <c r="C3358" s="154"/>
      <c r="D3358" s="141"/>
      <c r="E3358" s="155"/>
      <c r="F3358" s="156"/>
      <c r="G3358" s="127"/>
      <c r="H3358" s="153"/>
      <c r="I3358" s="154"/>
      <c r="J3358" s="142"/>
      <c r="K3358" s="153"/>
      <c r="L3358" s="154"/>
      <c r="M3358" s="143"/>
      <c r="N3358" s="144"/>
    </row>
    <row r="3359" spans="1:14" ht="19.5" thickBot="1" x14ac:dyDescent="0.35">
      <c r="A3359" s="141"/>
      <c r="B3359" s="153"/>
      <c r="C3359" s="154"/>
      <c r="D3359" s="141"/>
      <c r="E3359" s="155"/>
      <c r="F3359" s="156"/>
      <c r="G3359" s="127"/>
      <c r="H3359" s="153"/>
      <c r="I3359" s="154"/>
      <c r="J3359" s="142"/>
      <c r="K3359" s="153"/>
      <c r="L3359" s="154"/>
      <c r="M3359" s="143"/>
      <c r="N3359" s="144"/>
    </row>
    <row r="3360" spans="1:14" ht="19.5" thickBot="1" x14ac:dyDescent="0.35">
      <c r="A3360" s="141"/>
      <c r="B3360" s="153"/>
      <c r="C3360" s="154"/>
      <c r="D3360" s="141"/>
      <c r="E3360" s="155"/>
      <c r="F3360" s="156"/>
      <c r="G3360" s="127"/>
      <c r="H3360" s="153"/>
      <c r="I3360" s="154"/>
      <c r="J3360" s="142"/>
      <c r="K3360" s="153"/>
      <c r="L3360" s="154"/>
      <c r="M3360" s="143"/>
      <c r="N3360" s="144"/>
    </row>
    <row r="3361" spans="1:14" ht="19.5" thickBot="1" x14ac:dyDescent="0.35">
      <c r="A3361" s="141"/>
      <c r="B3361" s="153"/>
      <c r="C3361" s="154"/>
      <c r="D3361" s="141"/>
      <c r="E3361" s="155"/>
      <c r="F3361" s="156"/>
      <c r="G3361" s="127"/>
      <c r="H3361" s="153"/>
      <c r="I3361" s="154"/>
      <c r="J3361" s="142"/>
      <c r="K3361" s="153"/>
      <c r="L3361" s="154"/>
      <c r="M3361" s="143"/>
      <c r="N3361" s="144"/>
    </row>
    <row r="3362" spans="1:14" ht="19.5" thickBot="1" x14ac:dyDescent="0.35">
      <c r="A3362" s="141"/>
      <c r="B3362" s="153"/>
      <c r="C3362" s="154"/>
      <c r="D3362" s="141"/>
      <c r="E3362" s="155"/>
      <c r="F3362" s="156"/>
      <c r="G3362" s="127"/>
      <c r="H3362" s="153"/>
      <c r="I3362" s="154"/>
      <c r="J3362" s="142"/>
      <c r="K3362" s="153"/>
      <c r="L3362" s="154"/>
      <c r="M3362" s="143"/>
      <c r="N3362" s="144"/>
    </row>
    <row r="3363" spans="1:14" ht="19.5" thickBot="1" x14ac:dyDescent="0.35">
      <c r="A3363" s="141"/>
      <c r="B3363" s="153"/>
      <c r="C3363" s="154"/>
      <c r="D3363" s="141"/>
      <c r="E3363" s="155"/>
      <c r="F3363" s="156"/>
      <c r="G3363" s="127"/>
      <c r="H3363" s="153"/>
      <c r="I3363" s="154"/>
      <c r="J3363" s="142"/>
      <c r="K3363" s="153"/>
      <c r="L3363" s="154"/>
      <c r="M3363" s="143"/>
      <c r="N3363" s="144"/>
    </row>
    <row r="3364" spans="1:14" ht="19.5" thickBot="1" x14ac:dyDescent="0.35">
      <c r="A3364" s="141"/>
      <c r="B3364" s="153"/>
      <c r="C3364" s="154"/>
      <c r="D3364" s="141"/>
      <c r="E3364" s="155"/>
      <c r="F3364" s="156"/>
      <c r="G3364" s="127"/>
      <c r="H3364" s="153"/>
      <c r="I3364" s="154"/>
      <c r="J3364" s="142"/>
      <c r="K3364" s="153"/>
      <c r="L3364" s="154"/>
      <c r="M3364" s="143"/>
      <c r="N3364" s="144"/>
    </row>
    <row r="3365" spans="1:14" ht="19.5" thickBot="1" x14ac:dyDescent="0.35">
      <c r="A3365" s="141" t="s">
        <v>121</v>
      </c>
      <c r="B3365" s="153"/>
      <c r="C3365" s="154"/>
      <c r="D3365" s="141"/>
      <c r="E3365" s="155">
        <f>SUM(E3357:F3364)</f>
        <v>0</v>
      </c>
      <c r="F3365" s="156"/>
      <c r="G3365" s="127"/>
      <c r="H3365" s="153" t="s">
        <v>121</v>
      </c>
      <c r="I3365" s="154"/>
      <c r="J3365" s="140">
        <f>SUM(J3357:J3364)</f>
        <v>0</v>
      </c>
      <c r="K3365" s="153" t="s">
        <v>121</v>
      </c>
      <c r="L3365" s="154"/>
      <c r="M3365" s="145">
        <f>SUM(M3357:M3364)</f>
        <v>0</v>
      </c>
      <c r="N3365" s="139"/>
    </row>
    <row r="3368" spans="1:14" x14ac:dyDescent="0.3">
      <c r="A3368" s="172" t="s">
        <v>0</v>
      </c>
      <c r="B3368" s="172"/>
      <c r="C3368" s="172"/>
      <c r="D3368" s="172"/>
      <c r="E3368" s="172"/>
      <c r="F3368" s="172"/>
      <c r="G3368" s="172"/>
      <c r="H3368" s="172"/>
      <c r="I3368" s="172"/>
      <c r="J3368" s="172"/>
      <c r="K3368" s="172"/>
      <c r="L3368" s="172"/>
      <c r="M3368" s="1"/>
      <c r="N3368" s="2"/>
    </row>
    <row r="3369" spans="1:14" x14ac:dyDescent="0.3">
      <c r="A3369" s="1" t="s">
        <v>1</v>
      </c>
      <c r="B3369" s="2"/>
      <c r="J3369" s="1" t="s">
        <v>3</v>
      </c>
      <c r="K3369" s="173">
        <f>+K3278</f>
        <v>0</v>
      </c>
      <c r="L3369" s="173"/>
      <c r="M3369" s="173"/>
      <c r="N3369" s="6"/>
    </row>
    <row r="3370" spans="1:14" x14ac:dyDescent="0.3">
      <c r="A3370" s="174"/>
      <c r="B3370" s="175"/>
      <c r="C3370" s="176"/>
      <c r="D3370" s="169" t="s">
        <v>6</v>
      </c>
      <c r="E3370" s="170"/>
      <c r="F3370" s="171"/>
      <c r="G3370" s="7" t="s">
        <v>7</v>
      </c>
      <c r="H3370" s="7" t="s">
        <v>7</v>
      </c>
      <c r="I3370" s="7" t="s">
        <v>8</v>
      </c>
      <c r="J3370" s="8" t="s">
        <v>9</v>
      </c>
      <c r="K3370" s="7" t="s">
        <v>10</v>
      </c>
      <c r="L3370" s="9"/>
      <c r="M3370" s="7" t="s">
        <v>11</v>
      </c>
      <c r="N3370" s="7" t="s">
        <v>12</v>
      </c>
    </row>
    <row r="3371" spans="1:14" x14ac:dyDescent="0.3">
      <c r="A3371" s="12" t="s">
        <v>16</v>
      </c>
      <c r="B3371" s="7" t="s">
        <v>17</v>
      </c>
      <c r="C3371" s="13" t="s">
        <v>18</v>
      </c>
      <c r="D3371" s="7">
        <v>1</v>
      </c>
      <c r="E3371" s="7">
        <v>2</v>
      </c>
      <c r="F3371" s="14" t="s">
        <v>19</v>
      </c>
      <c r="G3371" s="7" t="s">
        <v>20</v>
      </c>
      <c r="H3371" s="7" t="s">
        <v>20</v>
      </c>
      <c r="I3371" s="7"/>
      <c r="J3371" s="7" t="s">
        <v>20</v>
      </c>
      <c r="K3371" s="7" t="s">
        <v>21</v>
      </c>
      <c r="L3371" s="7" t="s">
        <v>22</v>
      </c>
      <c r="M3371" s="7" t="s">
        <v>23</v>
      </c>
      <c r="N3371" s="7" t="s">
        <v>22</v>
      </c>
    </row>
    <row r="3372" spans="1:14" x14ac:dyDescent="0.3">
      <c r="A3372" s="16" t="s">
        <v>35</v>
      </c>
      <c r="B3372" s="17" t="s">
        <v>36</v>
      </c>
      <c r="C3372" s="17">
        <v>72</v>
      </c>
      <c r="D3372" s="29"/>
      <c r="E3372" s="29"/>
      <c r="F3372" s="30">
        <f>+(E3372+D3372)/C3372</f>
        <v>0</v>
      </c>
      <c r="G3372" s="32"/>
      <c r="H3372" s="32"/>
      <c r="I3372" s="32"/>
      <c r="J3372" s="34">
        <f>+D3372+E3372-G3372-H3372-I3372</f>
        <v>0</v>
      </c>
      <c r="K3372" s="31">
        <f>+K3281</f>
        <v>381.13</v>
      </c>
      <c r="L3372" s="24">
        <f t="shared" ref="L3372:L3433" si="241">+J3372*K3372</f>
        <v>0</v>
      </c>
      <c r="M3372" s="24"/>
      <c r="N3372" s="24">
        <f>+K3372*I3372</f>
        <v>0</v>
      </c>
    </row>
    <row r="3373" spans="1:14" x14ac:dyDescent="0.3">
      <c r="A3373" s="16" t="s">
        <v>37</v>
      </c>
      <c r="B3373" s="17" t="s">
        <v>38</v>
      </c>
      <c r="C3373" s="17">
        <v>36</v>
      </c>
      <c r="D3373" s="29"/>
      <c r="E3373" s="29"/>
      <c r="F3373" s="30">
        <f t="shared" ref="F3373:F3433" si="242">+(E3373+D3373)/C3373</f>
        <v>0</v>
      </c>
      <c r="G3373" s="32"/>
      <c r="H3373" s="32"/>
      <c r="I3373" s="32"/>
      <c r="J3373" s="34">
        <f t="shared" ref="J3373:J3433" si="243">+D3373+E3373-G3373-H3373-I3373</f>
        <v>0</v>
      </c>
      <c r="K3373" s="31">
        <f t="shared" ref="K3373:K3433" si="244">+K3282</f>
        <v>741.2</v>
      </c>
      <c r="L3373" s="24">
        <f t="shared" si="241"/>
        <v>0</v>
      </c>
      <c r="M3373" s="24"/>
      <c r="N3373" s="24">
        <f t="shared" ref="N3373:N3433" si="245">+K3373*I3373</f>
        <v>0</v>
      </c>
    </row>
    <row r="3374" spans="1:14" x14ac:dyDescent="0.3">
      <c r="A3374" s="16" t="s">
        <v>39</v>
      </c>
      <c r="B3374" s="17" t="s">
        <v>40</v>
      </c>
      <c r="C3374" s="17">
        <v>18</v>
      </c>
      <c r="D3374" s="29"/>
      <c r="E3374" s="29"/>
      <c r="F3374" s="30">
        <f t="shared" si="242"/>
        <v>0</v>
      </c>
      <c r="G3374" s="32"/>
      <c r="H3374" s="32"/>
      <c r="I3374" s="32"/>
      <c r="J3374" s="12">
        <f t="shared" si="243"/>
        <v>0</v>
      </c>
      <c r="K3374" s="31">
        <f t="shared" si="244"/>
        <v>1263.5999999999999</v>
      </c>
      <c r="L3374" s="37">
        <f t="shared" si="241"/>
        <v>0</v>
      </c>
      <c r="M3374" s="37"/>
      <c r="N3374" s="37">
        <f t="shared" si="245"/>
        <v>0</v>
      </c>
    </row>
    <row r="3375" spans="1:14" x14ac:dyDescent="0.3">
      <c r="A3375" s="16" t="s">
        <v>41</v>
      </c>
      <c r="B3375" s="17" t="s">
        <v>42</v>
      </c>
      <c r="C3375" s="17">
        <v>10</v>
      </c>
      <c r="D3375" s="29"/>
      <c r="E3375" s="29"/>
      <c r="F3375" s="30">
        <f t="shared" si="242"/>
        <v>0</v>
      </c>
      <c r="G3375" s="32"/>
      <c r="H3375" s="32"/>
      <c r="I3375" s="32"/>
      <c r="J3375" s="34">
        <f t="shared" si="243"/>
        <v>0</v>
      </c>
      <c r="K3375" s="31">
        <f t="shared" si="244"/>
        <v>2059.1999999999998</v>
      </c>
      <c r="L3375" s="24">
        <f t="shared" si="241"/>
        <v>0</v>
      </c>
      <c r="M3375" s="24"/>
      <c r="N3375" s="24">
        <f t="shared" si="245"/>
        <v>0</v>
      </c>
    </row>
    <row r="3376" spans="1:14" x14ac:dyDescent="0.3">
      <c r="A3376" s="16" t="s">
        <v>43</v>
      </c>
      <c r="B3376" s="17" t="s">
        <v>36</v>
      </c>
      <c r="C3376" s="17">
        <v>72</v>
      </c>
      <c r="D3376" s="29"/>
      <c r="E3376" s="29"/>
      <c r="F3376" s="30">
        <f t="shared" si="242"/>
        <v>0</v>
      </c>
      <c r="G3376" s="32"/>
      <c r="H3376" s="32"/>
      <c r="I3376" s="32"/>
      <c r="J3376" s="34">
        <f t="shared" si="243"/>
        <v>0</v>
      </c>
      <c r="K3376" s="31">
        <f t="shared" si="244"/>
        <v>409.5</v>
      </c>
      <c r="L3376" s="24">
        <f t="shared" si="241"/>
        <v>0</v>
      </c>
      <c r="M3376" s="24"/>
      <c r="N3376" s="24">
        <f t="shared" si="245"/>
        <v>0</v>
      </c>
    </row>
    <row r="3377" spans="1:14" x14ac:dyDescent="0.3">
      <c r="A3377" s="16" t="s">
        <v>44</v>
      </c>
      <c r="B3377" s="17" t="s">
        <v>38</v>
      </c>
      <c r="C3377" s="17">
        <v>36</v>
      </c>
      <c r="D3377" s="29"/>
      <c r="E3377" s="29"/>
      <c r="F3377" s="30">
        <f t="shared" si="242"/>
        <v>0</v>
      </c>
      <c r="G3377" s="32"/>
      <c r="H3377" s="32"/>
      <c r="I3377" s="32"/>
      <c r="J3377" s="34">
        <f t="shared" si="243"/>
        <v>0</v>
      </c>
      <c r="K3377" s="31">
        <f t="shared" si="244"/>
        <v>803.79</v>
      </c>
      <c r="L3377" s="24">
        <f t="shared" si="241"/>
        <v>0</v>
      </c>
      <c r="M3377" s="24"/>
      <c r="N3377" s="24">
        <f t="shared" si="245"/>
        <v>0</v>
      </c>
    </row>
    <row r="3378" spans="1:14" x14ac:dyDescent="0.3">
      <c r="A3378" s="16" t="s">
        <v>45</v>
      </c>
      <c r="B3378" s="17" t="s">
        <v>36</v>
      </c>
      <c r="C3378" s="17">
        <v>72</v>
      </c>
      <c r="D3378" s="29"/>
      <c r="E3378" s="29"/>
      <c r="F3378" s="30">
        <f t="shared" si="242"/>
        <v>0</v>
      </c>
      <c r="G3378" s="32"/>
      <c r="H3378" s="32"/>
      <c r="I3378" s="32"/>
      <c r="J3378" s="34">
        <f t="shared" si="243"/>
        <v>0</v>
      </c>
      <c r="K3378" s="31">
        <f t="shared" si="244"/>
        <v>409.5</v>
      </c>
      <c r="L3378" s="24">
        <f t="shared" si="241"/>
        <v>0</v>
      </c>
      <c r="M3378" s="24"/>
      <c r="N3378" s="24">
        <f t="shared" si="245"/>
        <v>0</v>
      </c>
    </row>
    <row r="3379" spans="1:14" x14ac:dyDescent="0.3">
      <c r="A3379" s="16" t="s">
        <v>46</v>
      </c>
      <c r="B3379" s="17" t="s">
        <v>38</v>
      </c>
      <c r="C3379" s="17">
        <v>36</v>
      </c>
      <c r="D3379" s="29"/>
      <c r="E3379" s="29"/>
      <c r="F3379" s="30">
        <f t="shared" si="242"/>
        <v>0</v>
      </c>
      <c r="G3379" s="32"/>
      <c r="H3379" s="32"/>
      <c r="I3379" s="32"/>
      <c r="J3379" s="34">
        <f t="shared" si="243"/>
        <v>0</v>
      </c>
      <c r="K3379" s="31">
        <f t="shared" si="244"/>
        <v>803.79</v>
      </c>
      <c r="L3379" s="24">
        <f t="shared" si="241"/>
        <v>0</v>
      </c>
      <c r="M3379" s="24"/>
      <c r="N3379" s="24">
        <f t="shared" si="245"/>
        <v>0</v>
      </c>
    </row>
    <row r="3380" spans="1:14" x14ac:dyDescent="0.3">
      <c r="A3380" s="16" t="s">
        <v>47</v>
      </c>
      <c r="B3380" s="17" t="s">
        <v>48</v>
      </c>
      <c r="C3380" s="17">
        <v>8</v>
      </c>
      <c r="D3380" s="29"/>
      <c r="E3380" s="29"/>
      <c r="F3380" s="30">
        <f t="shared" si="242"/>
        <v>0</v>
      </c>
      <c r="G3380" s="32"/>
      <c r="H3380" s="32"/>
      <c r="I3380" s="32"/>
      <c r="J3380" s="34">
        <f t="shared" si="243"/>
        <v>0</v>
      </c>
      <c r="K3380" s="31">
        <f t="shared" si="244"/>
        <v>2767.05</v>
      </c>
      <c r="L3380" s="24">
        <f t="shared" si="241"/>
        <v>0</v>
      </c>
      <c r="M3380" s="24"/>
      <c r="N3380" s="24">
        <f t="shared" si="245"/>
        <v>0</v>
      </c>
    </row>
    <row r="3381" spans="1:14" x14ac:dyDescent="0.3">
      <c r="A3381" s="35" t="s">
        <v>49</v>
      </c>
      <c r="B3381" s="17" t="s">
        <v>50</v>
      </c>
      <c r="C3381" s="38">
        <v>72</v>
      </c>
      <c r="D3381" s="29"/>
      <c r="E3381" s="29"/>
      <c r="F3381" s="30">
        <f t="shared" si="242"/>
        <v>0</v>
      </c>
      <c r="G3381" s="32"/>
      <c r="H3381" s="32"/>
      <c r="I3381" s="32"/>
      <c r="J3381" s="12">
        <f t="shared" si="243"/>
        <v>0</v>
      </c>
      <c r="K3381" s="31">
        <f t="shared" si="244"/>
        <v>444.6</v>
      </c>
      <c r="L3381" s="37">
        <f t="shared" si="241"/>
        <v>0</v>
      </c>
      <c r="M3381" s="37"/>
      <c r="N3381" s="37">
        <f t="shared" si="245"/>
        <v>0</v>
      </c>
    </row>
    <row r="3382" spans="1:14" x14ac:dyDescent="0.3">
      <c r="A3382" s="16" t="s">
        <v>51</v>
      </c>
      <c r="B3382" s="17" t="s">
        <v>52</v>
      </c>
      <c r="C3382" s="17">
        <v>36</v>
      </c>
      <c r="D3382" s="29"/>
      <c r="E3382" s="29"/>
      <c r="F3382" s="30">
        <f t="shared" si="242"/>
        <v>0</v>
      </c>
      <c r="G3382" s="32"/>
      <c r="H3382" s="32"/>
      <c r="I3382" s="32"/>
      <c r="J3382" s="34">
        <f t="shared" si="243"/>
        <v>0</v>
      </c>
      <c r="K3382" s="31">
        <f t="shared" si="244"/>
        <v>868.73</v>
      </c>
      <c r="L3382" s="24">
        <f t="shared" si="241"/>
        <v>0</v>
      </c>
      <c r="M3382" s="24"/>
      <c r="N3382" s="24">
        <f t="shared" si="245"/>
        <v>0</v>
      </c>
    </row>
    <row r="3383" spans="1:14" x14ac:dyDescent="0.3">
      <c r="A3383" s="16" t="s">
        <v>53</v>
      </c>
      <c r="B3383" s="17" t="s">
        <v>48</v>
      </c>
      <c r="C3383" s="17">
        <v>8</v>
      </c>
      <c r="D3383" s="29"/>
      <c r="E3383" s="29"/>
      <c r="F3383" s="30">
        <f t="shared" si="242"/>
        <v>0</v>
      </c>
      <c r="G3383" s="32"/>
      <c r="H3383" s="32"/>
      <c r="I3383" s="32"/>
      <c r="J3383" s="34">
        <f t="shared" si="243"/>
        <v>0</v>
      </c>
      <c r="K3383" s="31">
        <f t="shared" si="244"/>
        <v>2416.0500000000002</v>
      </c>
      <c r="L3383" s="24">
        <f t="shared" si="241"/>
        <v>0</v>
      </c>
      <c r="M3383" s="24"/>
      <c r="N3383" s="24">
        <f t="shared" si="245"/>
        <v>0</v>
      </c>
    </row>
    <row r="3384" spans="1:14" x14ac:dyDescent="0.3">
      <c r="A3384" s="16" t="s">
        <v>54</v>
      </c>
      <c r="B3384" s="17" t="s">
        <v>50</v>
      </c>
      <c r="C3384" s="17">
        <v>72</v>
      </c>
      <c r="D3384" s="29"/>
      <c r="E3384" s="29"/>
      <c r="F3384" s="30">
        <f t="shared" si="242"/>
        <v>0</v>
      </c>
      <c r="G3384" s="32"/>
      <c r="H3384" s="32"/>
      <c r="I3384" s="32"/>
      <c r="J3384" s="34">
        <f t="shared" si="243"/>
        <v>0</v>
      </c>
      <c r="K3384" s="31">
        <f t="shared" si="244"/>
        <v>377.33</v>
      </c>
      <c r="L3384" s="24">
        <f t="shared" si="241"/>
        <v>0</v>
      </c>
      <c r="M3384" s="24"/>
      <c r="N3384" s="24">
        <f t="shared" si="245"/>
        <v>0</v>
      </c>
    </row>
    <row r="3385" spans="1:14" x14ac:dyDescent="0.3">
      <c r="A3385" s="16" t="s">
        <v>55</v>
      </c>
      <c r="B3385" s="17" t="s">
        <v>56</v>
      </c>
      <c r="C3385" s="17">
        <v>15</v>
      </c>
      <c r="D3385" s="44"/>
      <c r="E3385" s="44"/>
      <c r="F3385" s="30">
        <f t="shared" si="242"/>
        <v>0</v>
      </c>
      <c r="G3385" s="11"/>
      <c r="H3385" s="11"/>
      <c r="I3385" s="11"/>
      <c r="J3385" s="12">
        <f t="shared" si="243"/>
        <v>0</v>
      </c>
      <c r="K3385" s="45">
        <f t="shared" si="244"/>
        <v>1158.3</v>
      </c>
      <c r="L3385" s="37">
        <f t="shared" si="241"/>
        <v>0</v>
      </c>
      <c r="M3385" s="37"/>
      <c r="N3385" s="37">
        <f t="shared" si="245"/>
        <v>0</v>
      </c>
    </row>
    <row r="3386" spans="1:14" x14ac:dyDescent="0.3">
      <c r="A3386" s="16" t="s">
        <v>57</v>
      </c>
      <c r="B3386" s="17" t="s">
        <v>50</v>
      </c>
      <c r="C3386" s="17">
        <v>72</v>
      </c>
      <c r="D3386" s="29"/>
      <c r="E3386" s="29"/>
      <c r="F3386" s="30">
        <f t="shared" si="242"/>
        <v>0</v>
      </c>
      <c r="G3386" s="32"/>
      <c r="H3386" s="32"/>
      <c r="I3386" s="32"/>
      <c r="J3386" s="34">
        <f t="shared" si="243"/>
        <v>0</v>
      </c>
      <c r="K3386" s="31">
        <f t="shared" si="244"/>
        <v>424.13</v>
      </c>
      <c r="L3386" s="24">
        <f t="shared" si="241"/>
        <v>0</v>
      </c>
      <c r="M3386" s="24"/>
      <c r="N3386" s="24">
        <f t="shared" si="245"/>
        <v>0</v>
      </c>
    </row>
    <row r="3387" spans="1:14" x14ac:dyDescent="0.3">
      <c r="A3387" s="16" t="s">
        <v>58</v>
      </c>
      <c r="B3387" s="17" t="s">
        <v>59</v>
      </c>
      <c r="C3387" s="17">
        <v>15</v>
      </c>
      <c r="D3387" s="29"/>
      <c r="E3387" s="29"/>
      <c r="F3387" s="30">
        <f t="shared" si="242"/>
        <v>0</v>
      </c>
      <c r="G3387" s="32"/>
      <c r="H3387" s="32"/>
      <c r="I3387" s="32"/>
      <c r="J3387" s="34">
        <f t="shared" si="243"/>
        <v>0</v>
      </c>
      <c r="K3387" s="31">
        <f t="shared" si="244"/>
        <v>1199.25</v>
      </c>
      <c r="L3387" s="24">
        <f t="shared" si="241"/>
        <v>0</v>
      </c>
      <c r="M3387" s="24"/>
      <c r="N3387" s="24">
        <f t="shared" si="245"/>
        <v>0</v>
      </c>
    </row>
    <row r="3388" spans="1:14" x14ac:dyDescent="0.3">
      <c r="A3388" s="16" t="s">
        <v>60</v>
      </c>
      <c r="B3388" s="17" t="s">
        <v>50</v>
      </c>
      <c r="C3388" s="17">
        <v>72</v>
      </c>
      <c r="D3388" s="29"/>
      <c r="E3388" s="29"/>
      <c r="F3388" s="30">
        <f t="shared" si="242"/>
        <v>0</v>
      </c>
      <c r="G3388" s="32"/>
      <c r="H3388" s="32"/>
      <c r="I3388" s="32"/>
      <c r="J3388" s="34">
        <f t="shared" si="243"/>
        <v>0</v>
      </c>
      <c r="K3388" s="31">
        <f t="shared" si="244"/>
        <v>381.13</v>
      </c>
      <c r="L3388" s="24">
        <f t="shared" si="241"/>
        <v>0</v>
      </c>
      <c r="M3388" s="24"/>
      <c r="N3388" s="24">
        <f t="shared" si="245"/>
        <v>0</v>
      </c>
    </row>
    <row r="3389" spans="1:14" x14ac:dyDescent="0.3">
      <c r="A3389" s="16" t="s">
        <v>61</v>
      </c>
      <c r="B3389" s="17" t="s">
        <v>50</v>
      </c>
      <c r="C3389" s="38">
        <v>72</v>
      </c>
      <c r="D3389" s="44"/>
      <c r="E3389" s="44"/>
      <c r="F3389" s="30">
        <f t="shared" si="242"/>
        <v>0</v>
      </c>
      <c r="G3389" s="11"/>
      <c r="H3389" s="11"/>
      <c r="I3389" s="11"/>
      <c r="J3389" s="12">
        <f t="shared" si="243"/>
        <v>0</v>
      </c>
      <c r="K3389" s="31">
        <f t="shared" si="244"/>
        <v>424.13</v>
      </c>
      <c r="L3389" s="37">
        <f t="shared" si="241"/>
        <v>0</v>
      </c>
      <c r="M3389" s="37"/>
      <c r="N3389" s="37">
        <f t="shared" si="245"/>
        <v>0</v>
      </c>
    </row>
    <row r="3390" spans="1:14" x14ac:dyDescent="0.3">
      <c r="A3390" s="35" t="s">
        <v>62</v>
      </c>
      <c r="B3390" s="17" t="s">
        <v>50</v>
      </c>
      <c r="C3390" s="38">
        <v>72</v>
      </c>
      <c r="D3390" s="44"/>
      <c r="E3390" s="44"/>
      <c r="F3390" s="30">
        <f t="shared" si="242"/>
        <v>0</v>
      </c>
      <c r="G3390" s="11"/>
      <c r="H3390" s="11"/>
      <c r="I3390" s="11"/>
      <c r="J3390" s="12">
        <f t="shared" si="243"/>
        <v>0</v>
      </c>
      <c r="K3390" s="31">
        <f t="shared" si="244"/>
        <v>330.23</v>
      </c>
      <c r="L3390" s="37">
        <f t="shared" si="241"/>
        <v>0</v>
      </c>
      <c r="M3390" s="37"/>
      <c r="N3390" s="37">
        <f t="shared" si="245"/>
        <v>0</v>
      </c>
    </row>
    <row r="3391" spans="1:14" x14ac:dyDescent="0.3">
      <c r="A3391" s="35" t="s">
        <v>63</v>
      </c>
      <c r="B3391" s="17" t="s">
        <v>50</v>
      </c>
      <c r="C3391" s="38">
        <v>72</v>
      </c>
      <c r="D3391" s="44"/>
      <c r="E3391" s="44"/>
      <c r="F3391" s="30">
        <f t="shared" si="242"/>
        <v>0</v>
      </c>
      <c r="G3391" s="11"/>
      <c r="H3391" s="11"/>
      <c r="I3391" s="11"/>
      <c r="J3391" s="12">
        <f t="shared" si="243"/>
        <v>0</v>
      </c>
      <c r="K3391" s="31">
        <f t="shared" si="244"/>
        <v>424.13</v>
      </c>
      <c r="L3391" s="37">
        <f t="shared" si="241"/>
        <v>0</v>
      </c>
      <c r="M3391" s="37"/>
      <c r="N3391" s="37">
        <f t="shared" si="245"/>
        <v>0</v>
      </c>
    </row>
    <row r="3392" spans="1:14" x14ac:dyDescent="0.3">
      <c r="A3392" s="35" t="s">
        <v>64</v>
      </c>
      <c r="B3392" s="17" t="s">
        <v>65</v>
      </c>
      <c r="C3392" s="38">
        <v>72</v>
      </c>
      <c r="D3392" s="44"/>
      <c r="E3392" s="44"/>
      <c r="F3392" s="30">
        <f t="shared" si="242"/>
        <v>0</v>
      </c>
      <c r="G3392" s="11"/>
      <c r="H3392" s="11"/>
      <c r="I3392" s="11"/>
      <c r="J3392" s="12">
        <f t="shared" si="243"/>
        <v>0</v>
      </c>
      <c r="K3392" s="31">
        <f t="shared" si="244"/>
        <v>389.61</v>
      </c>
      <c r="L3392" s="37">
        <f t="shared" si="241"/>
        <v>0</v>
      </c>
      <c r="M3392" s="37"/>
      <c r="N3392" s="37">
        <f t="shared" si="245"/>
        <v>0</v>
      </c>
    </row>
    <row r="3393" spans="1:14" x14ac:dyDescent="0.3">
      <c r="A3393" s="35" t="s">
        <v>66</v>
      </c>
      <c r="B3393" s="17" t="s">
        <v>65</v>
      </c>
      <c r="C3393" s="38">
        <v>72</v>
      </c>
      <c r="D3393" s="44"/>
      <c r="E3393" s="44"/>
      <c r="F3393" s="30">
        <f t="shared" si="242"/>
        <v>0</v>
      </c>
      <c r="G3393" s="11"/>
      <c r="H3393" s="11"/>
      <c r="I3393" s="11"/>
      <c r="J3393" s="12">
        <f t="shared" si="243"/>
        <v>0</v>
      </c>
      <c r="K3393" s="31">
        <f t="shared" si="244"/>
        <v>389.61</v>
      </c>
      <c r="L3393" s="37">
        <f t="shared" si="241"/>
        <v>0</v>
      </c>
      <c r="M3393" s="37"/>
      <c r="N3393" s="37">
        <f t="shared" si="245"/>
        <v>0</v>
      </c>
    </row>
    <row r="3394" spans="1:14" x14ac:dyDescent="0.3">
      <c r="A3394" s="47" t="s">
        <v>67</v>
      </c>
      <c r="B3394" s="48" t="s">
        <v>59</v>
      </c>
      <c r="C3394" s="49">
        <v>25</v>
      </c>
      <c r="D3394" s="44"/>
      <c r="E3394" s="44"/>
      <c r="F3394" s="30">
        <f t="shared" si="242"/>
        <v>0</v>
      </c>
      <c r="G3394" s="11"/>
      <c r="H3394" s="11"/>
      <c r="I3394" s="11"/>
      <c r="J3394" s="12">
        <f t="shared" si="243"/>
        <v>0</v>
      </c>
      <c r="K3394" s="31">
        <f t="shared" si="244"/>
        <v>169.65</v>
      </c>
      <c r="L3394" s="37">
        <f t="shared" si="241"/>
        <v>0</v>
      </c>
      <c r="M3394" s="37"/>
      <c r="N3394" s="37">
        <f t="shared" si="245"/>
        <v>0</v>
      </c>
    </row>
    <row r="3395" spans="1:14" x14ac:dyDescent="0.3">
      <c r="A3395" s="47" t="s">
        <v>68</v>
      </c>
      <c r="B3395" s="48" t="s">
        <v>42</v>
      </c>
      <c r="C3395" s="49">
        <v>50</v>
      </c>
      <c r="D3395" s="44"/>
      <c r="E3395" s="44"/>
      <c r="F3395" s="30">
        <f t="shared" si="242"/>
        <v>0</v>
      </c>
      <c r="G3395" s="11"/>
      <c r="H3395" s="11"/>
      <c r="I3395" s="11"/>
      <c r="J3395" s="12">
        <f t="shared" si="243"/>
        <v>0</v>
      </c>
      <c r="K3395" s="31">
        <f t="shared" si="244"/>
        <v>88.92</v>
      </c>
      <c r="L3395" s="37">
        <f t="shared" si="241"/>
        <v>0</v>
      </c>
      <c r="M3395" s="37"/>
      <c r="N3395" s="37">
        <f t="shared" si="245"/>
        <v>0</v>
      </c>
    </row>
    <row r="3396" spans="1:14" x14ac:dyDescent="0.3">
      <c r="A3396" s="47" t="s">
        <v>69</v>
      </c>
      <c r="B3396" s="48" t="s">
        <v>52</v>
      </c>
      <c r="C3396" s="49">
        <v>12</v>
      </c>
      <c r="D3396" s="44"/>
      <c r="E3396" s="44"/>
      <c r="F3396" s="30">
        <f t="shared" si="242"/>
        <v>0</v>
      </c>
      <c r="G3396" s="11"/>
      <c r="H3396" s="11"/>
      <c r="I3396" s="11"/>
      <c r="J3396" s="12">
        <f t="shared" si="243"/>
        <v>0</v>
      </c>
      <c r="K3396" s="31">
        <f t="shared" si="244"/>
        <v>123.94</v>
      </c>
      <c r="L3396" s="37">
        <f t="shared" si="241"/>
        <v>0</v>
      </c>
      <c r="M3396" s="37"/>
      <c r="N3396" s="37">
        <f t="shared" si="245"/>
        <v>0</v>
      </c>
    </row>
    <row r="3397" spans="1:14" ht="19.5" thickBot="1" x14ac:dyDescent="0.35">
      <c r="A3397" s="47" t="s">
        <v>70</v>
      </c>
      <c r="B3397" s="48" t="s">
        <v>50</v>
      </c>
      <c r="C3397" s="49">
        <v>60</v>
      </c>
      <c r="D3397" s="44"/>
      <c r="E3397" s="44"/>
      <c r="F3397" s="30">
        <f t="shared" si="242"/>
        <v>0</v>
      </c>
      <c r="G3397" s="11"/>
      <c r="H3397" s="11"/>
      <c r="I3397" s="11"/>
      <c r="J3397" s="12">
        <f t="shared" si="243"/>
        <v>0</v>
      </c>
      <c r="K3397" s="31">
        <f t="shared" si="244"/>
        <v>67.180000000000007</v>
      </c>
      <c r="L3397" s="37">
        <f t="shared" si="241"/>
        <v>0</v>
      </c>
      <c r="M3397" s="37"/>
      <c r="N3397" s="37">
        <f t="shared" si="245"/>
        <v>0</v>
      </c>
    </row>
    <row r="3398" spans="1:14" ht="19.5" thickBot="1" x14ac:dyDescent="0.35">
      <c r="A3398" s="56" t="s">
        <v>71</v>
      </c>
      <c r="B3398" s="57" t="s">
        <v>50</v>
      </c>
      <c r="C3398" s="58">
        <v>60</v>
      </c>
      <c r="D3398" s="44"/>
      <c r="E3398" s="44"/>
      <c r="F3398" s="30">
        <f t="shared" si="242"/>
        <v>0</v>
      </c>
      <c r="G3398" s="11"/>
      <c r="H3398" s="11"/>
      <c r="I3398" s="11"/>
      <c r="J3398" s="12">
        <f t="shared" si="243"/>
        <v>0</v>
      </c>
      <c r="K3398" s="31">
        <f t="shared" si="244"/>
        <v>67.180000000000007</v>
      </c>
      <c r="L3398" s="37">
        <f t="shared" si="241"/>
        <v>0</v>
      </c>
      <c r="M3398" s="37"/>
      <c r="N3398" s="37">
        <f t="shared" si="245"/>
        <v>0</v>
      </c>
    </row>
    <row r="3399" spans="1:14" ht="19.5" thickBot="1" x14ac:dyDescent="0.35">
      <c r="A3399" s="56" t="s">
        <v>72</v>
      </c>
      <c r="B3399" s="57" t="s">
        <v>50</v>
      </c>
      <c r="C3399" s="58">
        <v>60</v>
      </c>
      <c r="D3399" s="44"/>
      <c r="E3399" s="44"/>
      <c r="F3399" s="30">
        <f t="shared" si="242"/>
        <v>0</v>
      </c>
      <c r="G3399" s="11"/>
      <c r="H3399" s="11"/>
      <c r="I3399" s="11"/>
      <c r="J3399" s="12">
        <f t="shared" si="243"/>
        <v>0</v>
      </c>
      <c r="K3399" s="31">
        <f t="shared" si="244"/>
        <v>67.180000000000007</v>
      </c>
      <c r="L3399" s="37">
        <f t="shared" si="241"/>
        <v>0</v>
      </c>
      <c r="M3399" s="37"/>
      <c r="N3399" s="37">
        <f t="shared" si="245"/>
        <v>0</v>
      </c>
    </row>
    <row r="3400" spans="1:14" ht="19.5" thickBot="1" x14ac:dyDescent="0.35">
      <c r="A3400" s="56" t="s">
        <v>73</v>
      </c>
      <c r="B3400" s="57" t="s">
        <v>74</v>
      </c>
      <c r="C3400" s="58">
        <v>150</v>
      </c>
      <c r="D3400" s="44"/>
      <c r="E3400" s="44"/>
      <c r="F3400" s="30">
        <f t="shared" si="242"/>
        <v>0</v>
      </c>
      <c r="G3400" s="11"/>
      <c r="H3400" s="11"/>
      <c r="I3400" s="11"/>
      <c r="J3400" s="12">
        <f t="shared" si="243"/>
        <v>0</v>
      </c>
      <c r="K3400" s="31">
        <f t="shared" si="244"/>
        <v>21.06</v>
      </c>
      <c r="L3400" s="37">
        <f t="shared" si="241"/>
        <v>0</v>
      </c>
      <c r="M3400" s="37"/>
      <c r="N3400" s="37">
        <f t="shared" si="245"/>
        <v>0</v>
      </c>
    </row>
    <row r="3401" spans="1:14" ht="19.5" thickBot="1" x14ac:dyDescent="0.35">
      <c r="A3401" s="66" t="s">
        <v>75</v>
      </c>
      <c r="B3401" s="67" t="s">
        <v>76</v>
      </c>
      <c r="C3401" s="68">
        <v>120</v>
      </c>
      <c r="D3401" s="44"/>
      <c r="E3401" s="44"/>
      <c r="F3401" s="30">
        <f t="shared" si="242"/>
        <v>0</v>
      </c>
      <c r="G3401" s="11"/>
      <c r="H3401" s="11"/>
      <c r="I3401" s="11"/>
      <c r="J3401" s="12">
        <f t="shared" si="243"/>
        <v>0</v>
      </c>
      <c r="K3401" s="31">
        <f t="shared" si="244"/>
        <v>78.98</v>
      </c>
      <c r="L3401" s="37">
        <f t="shared" si="241"/>
        <v>0</v>
      </c>
      <c r="M3401" s="37"/>
      <c r="N3401" s="37">
        <f t="shared" si="245"/>
        <v>0</v>
      </c>
    </row>
    <row r="3402" spans="1:14" ht="19.5" thickBot="1" x14ac:dyDescent="0.35">
      <c r="A3402" s="66" t="s">
        <v>77</v>
      </c>
      <c r="B3402" s="67" t="s">
        <v>78</v>
      </c>
      <c r="C3402" s="68">
        <v>60</v>
      </c>
      <c r="D3402" s="44"/>
      <c r="E3402" s="44"/>
      <c r="F3402" s="30">
        <f t="shared" si="242"/>
        <v>0</v>
      </c>
      <c r="G3402" s="11"/>
      <c r="H3402" s="11"/>
      <c r="I3402" s="11"/>
      <c r="J3402" s="12">
        <f t="shared" si="243"/>
        <v>0</v>
      </c>
      <c r="K3402" s="31">
        <f t="shared" si="244"/>
        <v>154.44</v>
      </c>
      <c r="L3402" s="37">
        <f t="shared" si="241"/>
        <v>0</v>
      </c>
      <c r="M3402" s="37"/>
      <c r="N3402" s="37">
        <f t="shared" si="245"/>
        <v>0</v>
      </c>
    </row>
    <row r="3403" spans="1:14" ht="19.5" thickBot="1" x14ac:dyDescent="0.35">
      <c r="A3403" s="66" t="s">
        <v>79</v>
      </c>
      <c r="B3403" s="67" t="s">
        <v>50</v>
      </c>
      <c r="C3403" s="68">
        <v>30</v>
      </c>
      <c r="D3403" s="44"/>
      <c r="E3403" s="44"/>
      <c r="F3403" s="30">
        <f t="shared" si="242"/>
        <v>0</v>
      </c>
      <c r="G3403" s="11"/>
      <c r="H3403" s="11"/>
      <c r="I3403" s="11"/>
      <c r="J3403" s="12">
        <f t="shared" si="243"/>
        <v>0</v>
      </c>
      <c r="K3403" s="31">
        <f t="shared" si="244"/>
        <v>274.95</v>
      </c>
      <c r="L3403" s="37">
        <f t="shared" si="241"/>
        <v>0</v>
      </c>
      <c r="M3403" s="37"/>
      <c r="N3403" s="37">
        <f t="shared" si="245"/>
        <v>0</v>
      </c>
    </row>
    <row r="3404" spans="1:14" ht="19.5" thickBot="1" x14ac:dyDescent="0.35">
      <c r="A3404" s="66" t="s">
        <v>80</v>
      </c>
      <c r="B3404" s="67" t="s">
        <v>59</v>
      </c>
      <c r="C3404" s="68">
        <v>12</v>
      </c>
      <c r="D3404" s="44"/>
      <c r="E3404" s="44"/>
      <c r="F3404" s="30">
        <f t="shared" si="242"/>
        <v>0</v>
      </c>
      <c r="G3404" s="11"/>
      <c r="H3404" s="11"/>
      <c r="I3404" s="11"/>
      <c r="J3404" s="12">
        <f t="shared" si="243"/>
        <v>0</v>
      </c>
      <c r="K3404" s="31">
        <f t="shared" si="244"/>
        <v>1023.75</v>
      </c>
      <c r="L3404" s="37">
        <f t="shared" si="241"/>
        <v>0</v>
      </c>
      <c r="M3404" s="37"/>
      <c r="N3404" s="37">
        <f t="shared" si="245"/>
        <v>0</v>
      </c>
    </row>
    <row r="3405" spans="1:14" ht="19.5" thickBot="1" x14ac:dyDescent="0.35">
      <c r="A3405" s="76" t="s">
        <v>81</v>
      </c>
      <c r="B3405" s="77" t="s">
        <v>82</v>
      </c>
      <c r="C3405" s="78">
        <v>18</v>
      </c>
      <c r="D3405" s="44"/>
      <c r="E3405" s="44"/>
      <c r="F3405" s="30">
        <f t="shared" si="242"/>
        <v>0</v>
      </c>
      <c r="G3405" s="11"/>
      <c r="H3405" s="11"/>
      <c r="I3405" s="11"/>
      <c r="J3405" s="12">
        <f t="shared" si="243"/>
        <v>0</v>
      </c>
      <c r="K3405" s="31">
        <f t="shared" si="244"/>
        <v>558.67999999999995</v>
      </c>
      <c r="L3405" s="37">
        <f t="shared" si="241"/>
        <v>0</v>
      </c>
      <c r="M3405" s="37"/>
      <c r="N3405" s="37">
        <f t="shared" si="245"/>
        <v>0</v>
      </c>
    </row>
    <row r="3406" spans="1:14" ht="19.5" thickBot="1" x14ac:dyDescent="0.35">
      <c r="A3406" s="76" t="s">
        <v>83</v>
      </c>
      <c r="B3406" s="77" t="s">
        <v>59</v>
      </c>
      <c r="C3406" s="78">
        <v>12</v>
      </c>
      <c r="D3406" s="44"/>
      <c r="E3406" s="44"/>
      <c r="F3406" s="30">
        <f t="shared" si="242"/>
        <v>0</v>
      </c>
      <c r="G3406" s="11"/>
      <c r="H3406" s="11"/>
      <c r="I3406" s="11"/>
      <c r="J3406" s="12">
        <f t="shared" si="243"/>
        <v>0</v>
      </c>
      <c r="K3406" s="31">
        <f t="shared" si="244"/>
        <v>1092.2</v>
      </c>
      <c r="L3406" s="37">
        <f t="shared" si="241"/>
        <v>0</v>
      </c>
      <c r="M3406" s="37"/>
      <c r="N3406" s="37">
        <f t="shared" si="245"/>
        <v>0</v>
      </c>
    </row>
    <row r="3407" spans="1:14" ht="19.5" thickBot="1" x14ac:dyDescent="0.35">
      <c r="A3407" s="76" t="s">
        <v>84</v>
      </c>
      <c r="B3407" s="77" t="s">
        <v>85</v>
      </c>
      <c r="C3407" s="78">
        <v>4</v>
      </c>
      <c r="D3407" s="44"/>
      <c r="E3407" s="44"/>
      <c r="F3407" s="30">
        <f t="shared" si="242"/>
        <v>0</v>
      </c>
      <c r="G3407" s="11"/>
      <c r="H3407" s="11"/>
      <c r="I3407" s="11"/>
      <c r="J3407" s="12">
        <f t="shared" si="243"/>
        <v>0</v>
      </c>
      <c r="K3407" s="31">
        <f t="shared" si="244"/>
        <v>2670.53</v>
      </c>
      <c r="L3407" s="37">
        <f t="shared" si="241"/>
        <v>0</v>
      </c>
      <c r="M3407" s="37"/>
      <c r="N3407" s="37">
        <f t="shared" si="245"/>
        <v>0</v>
      </c>
    </row>
    <row r="3408" spans="1:14" ht="19.5" thickBot="1" x14ac:dyDescent="0.35">
      <c r="A3408" s="86" t="s">
        <v>86</v>
      </c>
      <c r="B3408" s="87" t="s">
        <v>87</v>
      </c>
      <c r="C3408" s="88">
        <v>48</v>
      </c>
      <c r="D3408" s="44"/>
      <c r="E3408" s="44"/>
      <c r="F3408" s="30">
        <f t="shared" si="242"/>
        <v>0</v>
      </c>
      <c r="G3408" s="11"/>
      <c r="H3408" s="11"/>
      <c r="I3408" s="11"/>
      <c r="J3408" s="12">
        <f t="shared" si="243"/>
        <v>0</v>
      </c>
      <c r="K3408" s="31">
        <f t="shared" si="244"/>
        <v>46.8</v>
      </c>
      <c r="L3408" s="37">
        <f t="shared" si="241"/>
        <v>0</v>
      </c>
      <c r="M3408" s="37"/>
      <c r="N3408" s="37">
        <f t="shared" si="245"/>
        <v>0</v>
      </c>
    </row>
    <row r="3409" spans="1:14" ht="19.5" thickBot="1" x14ac:dyDescent="0.35">
      <c r="A3409" s="86" t="s">
        <v>88</v>
      </c>
      <c r="B3409" s="87" t="s">
        <v>87</v>
      </c>
      <c r="C3409" s="88">
        <v>48</v>
      </c>
      <c r="D3409" s="44"/>
      <c r="E3409" s="44"/>
      <c r="F3409" s="30">
        <f t="shared" si="242"/>
        <v>0</v>
      </c>
      <c r="G3409" s="11"/>
      <c r="H3409" s="11"/>
      <c r="I3409" s="11"/>
      <c r="J3409" s="12">
        <f t="shared" si="243"/>
        <v>0</v>
      </c>
      <c r="K3409" s="31">
        <f t="shared" si="244"/>
        <v>46.8</v>
      </c>
      <c r="L3409" s="37">
        <f t="shared" si="241"/>
        <v>0</v>
      </c>
      <c r="M3409" s="37"/>
      <c r="N3409" s="37">
        <f t="shared" si="245"/>
        <v>0</v>
      </c>
    </row>
    <row r="3410" spans="1:14" x14ac:dyDescent="0.3">
      <c r="A3410" s="96" t="s">
        <v>89</v>
      </c>
      <c r="B3410" s="97">
        <v>25</v>
      </c>
      <c r="C3410" s="97">
        <v>25</v>
      </c>
      <c r="D3410" s="44"/>
      <c r="E3410" s="44"/>
      <c r="F3410" s="30">
        <f t="shared" si="242"/>
        <v>0</v>
      </c>
      <c r="G3410" s="11"/>
      <c r="H3410" s="11"/>
      <c r="I3410" s="11"/>
      <c r="J3410" s="12">
        <f t="shared" si="243"/>
        <v>0</v>
      </c>
      <c r="K3410" s="31">
        <f t="shared" si="244"/>
        <v>111.25</v>
      </c>
      <c r="L3410" s="37">
        <f t="shared" si="241"/>
        <v>0</v>
      </c>
      <c r="M3410" s="37"/>
      <c r="N3410" s="37">
        <f t="shared" si="245"/>
        <v>0</v>
      </c>
    </row>
    <row r="3411" spans="1:14" x14ac:dyDescent="0.3">
      <c r="A3411" s="105" t="s">
        <v>90</v>
      </c>
      <c r="B3411" s="106">
        <v>10</v>
      </c>
      <c r="C3411" s="106">
        <v>10</v>
      </c>
      <c r="D3411" s="44"/>
      <c r="E3411" s="44"/>
      <c r="F3411" s="30">
        <f t="shared" si="242"/>
        <v>0</v>
      </c>
      <c r="G3411" s="11"/>
      <c r="H3411" s="11"/>
      <c r="I3411" s="11"/>
      <c r="J3411" s="12">
        <f t="shared" si="243"/>
        <v>0</v>
      </c>
      <c r="K3411" s="31">
        <f t="shared" si="244"/>
        <v>1760</v>
      </c>
      <c r="L3411" s="37">
        <f t="shared" si="241"/>
        <v>0</v>
      </c>
      <c r="M3411" s="37"/>
      <c r="N3411" s="37">
        <f t="shared" si="245"/>
        <v>0</v>
      </c>
    </row>
    <row r="3412" spans="1:14" x14ac:dyDescent="0.3">
      <c r="A3412" s="105" t="s">
        <v>91</v>
      </c>
      <c r="B3412" s="106">
        <v>8</v>
      </c>
      <c r="C3412" s="106">
        <v>8</v>
      </c>
      <c r="D3412" s="44"/>
      <c r="E3412" s="44"/>
      <c r="F3412" s="30">
        <f t="shared" si="242"/>
        <v>0</v>
      </c>
      <c r="G3412" s="11"/>
      <c r="H3412" s="11"/>
      <c r="I3412" s="11"/>
      <c r="J3412" s="12">
        <f t="shared" si="243"/>
        <v>0</v>
      </c>
      <c r="K3412" s="31">
        <f t="shared" si="244"/>
        <v>2365</v>
      </c>
      <c r="L3412" s="37">
        <f t="shared" si="241"/>
        <v>0</v>
      </c>
      <c r="M3412" s="37"/>
      <c r="N3412" s="37">
        <f t="shared" si="245"/>
        <v>0</v>
      </c>
    </row>
    <row r="3413" spans="1:14" x14ac:dyDescent="0.3">
      <c r="A3413" s="105" t="s">
        <v>92</v>
      </c>
      <c r="B3413" s="106">
        <v>8</v>
      </c>
      <c r="C3413" s="106">
        <v>8</v>
      </c>
      <c r="D3413" s="44"/>
      <c r="E3413" s="44"/>
      <c r="F3413" s="30">
        <f t="shared" si="242"/>
        <v>0</v>
      </c>
      <c r="G3413" s="11"/>
      <c r="H3413" s="11"/>
      <c r="I3413" s="11"/>
      <c r="J3413" s="12">
        <f t="shared" si="243"/>
        <v>0</v>
      </c>
      <c r="K3413" s="31">
        <f t="shared" si="244"/>
        <v>2065</v>
      </c>
      <c r="L3413" s="37">
        <f t="shared" si="241"/>
        <v>0</v>
      </c>
      <c r="M3413" s="37"/>
      <c r="N3413" s="37">
        <f t="shared" si="245"/>
        <v>0</v>
      </c>
    </row>
    <row r="3414" spans="1:14" x14ac:dyDescent="0.3">
      <c r="A3414" s="105" t="s">
        <v>93</v>
      </c>
      <c r="B3414" s="106">
        <v>15</v>
      </c>
      <c r="C3414" s="106">
        <v>15</v>
      </c>
      <c r="D3414" s="44"/>
      <c r="E3414" s="44"/>
      <c r="F3414" s="30">
        <f t="shared" si="242"/>
        <v>0</v>
      </c>
      <c r="G3414" s="11"/>
      <c r="H3414" s="11"/>
      <c r="I3414" s="11"/>
      <c r="J3414" s="12">
        <f t="shared" si="243"/>
        <v>0</v>
      </c>
      <c r="K3414" s="31">
        <f t="shared" si="244"/>
        <v>990</v>
      </c>
      <c r="L3414" s="37">
        <f t="shared" si="241"/>
        <v>0</v>
      </c>
      <c r="M3414" s="37"/>
      <c r="N3414" s="37">
        <f t="shared" si="245"/>
        <v>0</v>
      </c>
    </row>
    <row r="3415" spans="1:14" x14ac:dyDescent="0.3">
      <c r="A3415" s="105" t="s">
        <v>94</v>
      </c>
      <c r="B3415" s="106">
        <v>15</v>
      </c>
      <c r="C3415" s="106">
        <v>15</v>
      </c>
      <c r="D3415" s="44"/>
      <c r="E3415" s="44"/>
      <c r="F3415" s="30">
        <f t="shared" si="242"/>
        <v>0</v>
      </c>
      <c r="G3415" s="11"/>
      <c r="H3415" s="11"/>
      <c r="I3415" s="11"/>
      <c r="J3415" s="12">
        <f t="shared" si="243"/>
        <v>0</v>
      </c>
      <c r="K3415" s="31">
        <f t="shared" si="244"/>
        <v>1025</v>
      </c>
      <c r="L3415" s="37">
        <f t="shared" si="241"/>
        <v>0</v>
      </c>
      <c r="M3415" s="37"/>
      <c r="N3415" s="37">
        <f t="shared" si="245"/>
        <v>0</v>
      </c>
    </row>
    <row r="3416" spans="1:14" x14ac:dyDescent="0.3">
      <c r="A3416" s="105" t="s">
        <v>95</v>
      </c>
      <c r="B3416" s="106">
        <v>10</v>
      </c>
      <c r="C3416" s="106">
        <v>10</v>
      </c>
      <c r="D3416" s="44"/>
      <c r="E3416" s="44"/>
      <c r="F3416" s="30">
        <f t="shared" si="242"/>
        <v>0</v>
      </c>
      <c r="G3416" s="11"/>
      <c r="H3416" s="11"/>
      <c r="I3416" s="11"/>
      <c r="J3416" s="12">
        <f t="shared" si="243"/>
        <v>0</v>
      </c>
      <c r="K3416" s="31">
        <f t="shared" si="244"/>
        <v>1620</v>
      </c>
      <c r="L3416" s="37">
        <f t="shared" si="241"/>
        <v>0</v>
      </c>
      <c r="M3416" s="37"/>
      <c r="N3416" s="37">
        <f t="shared" si="245"/>
        <v>0</v>
      </c>
    </row>
    <row r="3417" spans="1:14" x14ac:dyDescent="0.3">
      <c r="A3417" s="105" t="s">
        <v>96</v>
      </c>
      <c r="B3417" s="106">
        <v>8</v>
      </c>
      <c r="C3417" s="106">
        <v>8</v>
      </c>
      <c r="D3417" s="44"/>
      <c r="E3417" s="44"/>
      <c r="F3417" s="30">
        <f t="shared" si="242"/>
        <v>0</v>
      </c>
      <c r="G3417" s="11"/>
      <c r="H3417" s="11"/>
      <c r="I3417" s="11"/>
      <c r="J3417" s="12">
        <f t="shared" si="243"/>
        <v>0</v>
      </c>
      <c r="K3417" s="31">
        <f t="shared" si="244"/>
        <v>2130</v>
      </c>
      <c r="L3417" s="37">
        <f t="shared" si="241"/>
        <v>0</v>
      </c>
      <c r="M3417" s="37"/>
      <c r="N3417" s="37">
        <f t="shared" si="245"/>
        <v>0</v>
      </c>
    </row>
    <row r="3418" spans="1:14" x14ac:dyDescent="0.3">
      <c r="A3418" s="105" t="s">
        <v>97</v>
      </c>
      <c r="B3418" s="106">
        <v>15</v>
      </c>
      <c r="C3418" s="106">
        <v>15</v>
      </c>
      <c r="D3418" s="44"/>
      <c r="E3418" s="44"/>
      <c r="F3418" s="30">
        <f t="shared" si="242"/>
        <v>0</v>
      </c>
      <c r="G3418" s="11"/>
      <c r="H3418" s="11"/>
      <c r="I3418" s="11"/>
      <c r="J3418" s="12">
        <f t="shared" si="243"/>
        <v>0</v>
      </c>
      <c r="K3418" s="31">
        <f t="shared" si="244"/>
        <v>880</v>
      </c>
      <c r="L3418" s="37">
        <f t="shared" si="241"/>
        <v>0</v>
      </c>
      <c r="M3418" s="37"/>
      <c r="N3418" s="37">
        <f t="shared" si="245"/>
        <v>0</v>
      </c>
    </row>
    <row r="3419" spans="1:14" x14ac:dyDescent="0.3">
      <c r="A3419" s="105" t="s">
        <v>98</v>
      </c>
      <c r="B3419" s="106">
        <v>15</v>
      </c>
      <c r="C3419" s="106">
        <v>15</v>
      </c>
      <c r="D3419" s="44"/>
      <c r="E3419" s="44"/>
      <c r="F3419" s="30">
        <f t="shared" si="242"/>
        <v>0</v>
      </c>
      <c r="G3419" s="11"/>
      <c r="H3419" s="11"/>
      <c r="I3419" s="11"/>
      <c r="J3419" s="12">
        <f t="shared" si="243"/>
        <v>0</v>
      </c>
      <c r="K3419" s="31">
        <f t="shared" si="244"/>
        <v>915</v>
      </c>
      <c r="L3419" s="37">
        <f t="shared" si="241"/>
        <v>0</v>
      </c>
      <c r="M3419" s="37"/>
      <c r="N3419" s="37">
        <f t="shared" si="245"/>
        <v>0</v>
      </c>
    </row>
    <row r="3420" spans="1:14" x14ac:dyDescent="0.3">
      <c r="A3420" s="105" t="s">
        <v>99</v>
      </c>
      <c r="B3420" s="106">
        <v>3</v>
      </c>
      <c r="C3420" s="106">
        <v>3</v>
      </c>
      <c r="D3420" s="44"/>
      <c r="E3420" s="44"/>
      <c r="F3420" s="30">
        <f t="shared" si="242"/>
        <v>0</v>
      </c>
      <c r="G3420" s="11"/>
      <c r="H3420" s="11"/>
      <c r="I3420" s="11"/>
      <c r="J3420" s="12">
        <f t="shared" si="243"/>
        <v>0</v>
      </c>
      <c r="K3420" s="31">
        <f t="shared" si="244"/>
        <v>1970</v>
      </c>
      <c r="L3420" s="37">
        <f t="shared" si="241"/>
        <v>0</v>
      </c>
      <c r="M3420" s="37"/>
      <c r="N3420" s="37">
        <f t="shared" si="245"/>
        <v>0</v>
      </c>
    </row>
    <row r="3421" spans="1:14" x14ac:dyDescent="0.3">
      <c r="A3421" s="105" t="s">
        <v>100</v>
      </c>
      <c r="B3421" s="106">
        <v>3</v>
      </c>
      <c r="C3421" s="106">
        <v>3</v>
      </c>
      <c r="D3421" s="44"/>
      <c r="E3421" s="44"/>
      <c r="F3421" s="30">
        <f t="shared" si="242"/>
        <v>0</v>
      </c>
      <c r="G3421" s="11"/>
      <c r="H3421" s="11"/>
      <c r="I3421" s="11"/>
      <c r="J3421" s="12">
        <f t="shared" si="243"/>
        <v>0</v>
      </c>
      <c r="K3421" s="31">
        <f t="shared" si="244"/>
        <v>2035</v>
      </c>
      <c r="L3421" s="37">
        <f t="shared" si="241"/>
        <v>0</v>
      </c>
      <c r="M3421" s="37"/>
      <c r="N3421" s="37">
        <f t="shared" si="245"/>
        <v>0</v>
      </c>
    </row>
    <row r="3422" spans="1:14" x14ac:dyDescent="0.3">
      <c r="A3422" s="105" t="s">
        <v>101</v>
      </c>
      <c r="B3422" s="106">
        <v>8</v>
      </c>
      <c r="C3422" s="106">
        <v>8</v>
      </c>
      <c r="D3422" s="44"/>
      <c r="E3422" s="44"/>
      <c r="F3422" s="30">
        <f t="shared" si="242"/>
        <v>0</v>
      </c>
      <c r="G3422" s="11"/>
      <c r="H3422" s="11"/>
      <c r="I3422" s="11"/>
      <c r="J3422" s="12">
        <f t="shared" si="243"/>
        <v>0</v>
      </c>
      <c r="K3422" s="31">
        <f t="shared" si="244"/>
        <v>2120</v>
      </c>
      <c r="L3422" s="37">
        <f t="shared" si="241"/>
        <v>0</v>
      </c>
      <c r="M3422" s="37"/>
      <c r="N3422" s="37">
        <f t="shared" si="245"/>
        <v>0</v>
      </c>
    </row>
    <row r="3423" spans="1:14" x14ac:dyDescent="0.3">
      <c r="A3423" s="105" t="s">
        <v>102</v>
      </c>
      <c r="B3423" s="106">
        <v>10</v>
      </c>
      <c r="C3423" s="106">
        <v>10</v>
      </c>
      <c r="D3423" s="44"/>
      <c r="E3423" s="44"/>
      <c r="F3423" s="30">
        <f t="shared" si="242"/>
        <v>0</v>
      </c>
      <c r="G3423" s="11"/>
      <c r="H3423" s="11"/>
      <c r="I3423" s="11"/>
      <c r="J3423" s="12">
        <f t="shared" si="243"/>
        <v>0</v>
      </c>
      <c r="K3423" s="31">
        <f t="shared" si="244"/>
        <v>1980</v>
      </c>
      <c r="L3423" s="37">
        <f t="shared" si="241"/>
        <v>0</v>
      </c>
      <c r="M3423" s="37"/>
      <c r="N3423" s="37">
        <f t="shared" si="245"/>
        <v>0</v>
      </c>
    </row>
    <row r="3424" spans="1:14" x14ac:dyDescent="0.3">
      <c r="A3424" s="105" t="s">
        <v>103</v>
      </c>
      <c r="B3424" s="106">
        <v>12</v>
      </c>
      <c r="C3424" s="106">
        <v>12</v>
      </c>
      <c r="D3424" s="44"/>
      <c r="E3424" s="44"/>
      <c r="F3424" s="30">
        <f t="shared" si="242"/>
        <v>0</v>
      </c>
      <c r="G3424" s="11"/>
      <c r="H3424" s="11"/>
      <c r="I3424" s="11"/>
      <c r="J3424" s="12">
        <f t="shared" si="243"/>
        <v>0</v>
      </c>
      <c r="K3424" s="31">
        <f t="shared" si="244"/>
        <v>875</v>
      </c>
      <c r="L3424" s="37">
        <f t="shared" si="241"/>
        <v>0</v>
      </c>
      <c r="M3424" s="37"/>
      <c r="N3424" s="37">
        <f t="shared" si="245"/>
        <v>0</v>
      </c>
    </row>
    <row r="3425" spans="1:14" ht="19.5" thickBot="1" x14ac:dyDescent="0.35">
      <c r="A3425" s="105" t="s">
        <v>104</v>
      </c>
      <c r="B3425" s="106">
        <v>3</v>
      </c>
      <c r="C3425" s="106">
        <v>3</v>
      </c>
      <c r="D3425" s="44"/>
      <c r="E3425" s="44"/>
      <c r="F3425" s="30">
        <f t="shared" si="242"/>
        <v>0</v>
      </c>
      <c r="G3425" s="11"/>
      <c r="H3425" s="11"/>
      <c r="I3425" s="11"/>
      <c r="J3425" s="12">
        <f t="shared" si="243"/>
        <v>0</v>
      </c>
      <c r="K3425" s="31">
        <f t="shared" si="244"/>
        <v>2145</v>
      </c>
      <c r="L3425" s="37">
        <f t="shared" si="241"/>
        <v>0</v>
      </c>
      <c r="M3425" s="37"/>
      <c r="N3425" s="37">
        <f t="shared" si="245"/>
        <v>0</v>
      </c>
    </row>
    <row r="3426" spans="1:14" ht="19.5" thickBot="1" x14ac:dyDescent="0.35">
      <c r="A3426" s="56" t="s">
        <v>105</v>
      </c>
      <c r="B3426" s="57" t="s">
        <v>74</v>
      </c>
      <c r="C3426" s="58">
        <v>150</v>
      </c>
      <c r="D3426" s="44"/>
      <c r="E3426" s="44"/>
      <c r="F3426" s="30">
        <f t="shared" si="242"/>
        <v>0</v>
      </c>
      <c r="G3426" s="11"/>
      <c r="H3426" s="11"/>
      <c r="I3426" s="11"/>
      <c r="J3426" s="12">
        <f t="shared" si="243"/>
        <v>0</v>
      </c>
      <c r="K3426" s="31">
        <f t="shared" si="244"/>
        <v>21.06</v>
      </c>
      <c r="L3426" s="37">
        <f t="shared" si="241"/>
        <v>0</v>
      </c>
      <c r="M3426" s="37"/>
      <c r="N3426" s="37">
        <f t="shared" si="245"/>
        <v>0</v>
      </c>
    </row>
    <row r="3427" spans="1:14" x14ac:dyDescent="0.3">
      <c r="A3427" s="107"/>
      <c r="B3427" s="108"/>
      <c r="C3427" s="108"/>
      <c r="D3427" s="11"/>
      <c r="E3427" s="11"/>
      <c r="F3427" s="30" t="e">
        <f t="shared" si="242"/>
        <v>#DIV/0!</v>
      </c>
      <c r="G3427" s="11"/>
      <c r="H3427" s="11"/>
      <c r="I3427" s="11"/>
      <c r="J3427" s="12">
        <f t="shared" si="243"/>
        <v>0</v>
      </c>
      <c r="K3427" s="31">
        <f t="shared" si="244"/>
        <v>116.5</v>
      </c>
      <c r="L3427" s="37">
        <f t="shared" si="241"/>
        <v>0</v>
      </c>
      <c r="M3427" s="37"/>
      <c r="N3427" s="37">
        <f t="shared" si="245"/>
        <v>0</v>
      </c>
    </row>
    <row r="3428" spans="1:14" x14ac:dyDescent="0.3">
      <c r="A3428" s="107"/>
      <c r="B3428" s="108"/>
      <c r="C3428" s="108"/>
      <c r="D3428" s="11"/>
      <c r="E3428" s="11"/>
      <c r="F3428" s="30" t="e">
        <f t="shared" si="242"/>
        <v>#DIV/0!</v>
      </c>
      <c r="G3428" s="11"/>
      <c r="H3428" s="11"/>
      <c r="I3428" s="11"/>
      <c r="J3428" s="12">
        <f t="shared" si="243"/>
        <v>0</v>
      </c>
      <c r="K3428" s="31">
        <f t="shared" si="244"/>
        <v>0</v>
      </c>
      <c r="L3428" s="37">
        <f t="shared" si="241"/>
        <v>0</v>
      </c>
      <c r="M3428" s="37"/>
      <c r="N3428" s="37">
        <f t="shared" si="245"/>
        <v>0</v>
      </c>
    </row>
    <row r="3429" spans="1:14" x14ac:dyDescent="0.3">
      <c r="A3429" s="107"/>
      <c r="B3429" s="108"/>
      <c r="C3429" s="108"/>
      <c r="D3429" s="11"/>
      <c r="E3429" s="11"/>
      <c r="F3429" s="30" t="e">
        <f t="shared" si="242"/>
        <v>#DIV/0!</v>
      </c>
      <c r="G3429" s="11"/>
      <c r="H3429" s="11"/>
      <c r="I3429" s="11"/>
      <c r="J3429" s="12">
        <f t="shared" si="243"/>
        <v>0</v>
      </c>
      <c r="K3429" s="31">
        <f t="shared" si="244"/>
        <v>23</v>
      </c>
      <c r="L3429" s="37">
        <f t="shared" si="241"/>
        <v>0</v>
      </c>
      <c r="M3429" s="37"/>
      <c r="N3429" s="37">
        <f t="shared" si="245"/>
        <v>0</v>
      </c>
    </row>
    <row r="3430" spans="1:14" x14ac:dyDescent="0.3">
      <c r="A3430" s="107"/>
      <c r="B3430" s="108"/>
      <c r="C3430" s="108"/>
      <c r="D3430" s="11"/>
      <c r="E3430" s="11"/>
      <c r="F3430" s="30" t="e">
        <f t="shared" si="242"/>
        <v>#DIV/0!</v>
      </c>
      <c r="G3430" s="11"/>
      <c r="H3430" s="11"/>
      <c r="I3430" s="11"/>
      <c r="J3430" s="12">
        <f t="shared" si="243"/>
        <v>0</v>
      </c>
      <c r="K3430" s="31">
        <f t="shared" si="244"/>
        <v>0</v>
      </c>
      <c r="L3430" s="37">
        <f t="shared" si="241"/>
        <v>0</v>
      </c>
      <c r="M3430" s="37"/>
      <c r="N3430" s="37">
        <f t="shared" si="245"/>
        <v>0</v>
      </c>
    </row>
    <row r="3431" spans="1:14" x14ac:dyDescent="0.3">
      <c r="A3431" s="11"/>
      <c r="B3431" s="10"/>
      <c r="C3431" s="10"/>
      <c r="D3431" s="11"/>
      <c r="E3431" s="11"/>
      <c r="F3431" s="30" t="e">
        <f t="shared" si="242"/>
        <v>#DIV/0!</v>
      </c>
      <c r="G3431" s="11"/>
      <c r="H3431" s="11"/>
      <c r="I3431" s="11"/>
      <c r="J3431" s="12">
        <f t="shared" si="243"/>
        <v>0</v>
      </c>
      <c r="K3431" s="31">
        <f t="shared" si="244"/>
        <v>0</v>
      </c>
      <c r="L3431" s="37">
        <f t="shared" si="241"/>
        <v>0</v>
      </c>
      <c r="M3431" s="37"/>
      <c r="N3431" s="37">
        <f t="shared" si="245"/>
        <v>0</v>
      </c>
    </row>
    <row r="3432" spans="1:14" x14ac:dyDescent="0.3">
      <c r="A3432" s="11"/>
      <c r="B3432" s="10"/>
      <c r="C3432" s="10"/>
      <c r="D3432" s="11"/>
      <c r="E3432" s="11"/>
      <c r="F3432" s="30" t="e">
        <f t="shared" si="242"/>
        <v>#DIV/0!</v>
      </c>
      <c r="G3432" s="11"/>
      <c r="H3432" s="11"/>
      <c r="I3432" s="11"/>
      <c r="J3432" s="12">
        <f t="shared" si="243"/>
        <v>0</v>
      </c>
      <c r="K3432" s="31">
        <f t="shared" si="244"/>
        <v>0</v>
      </c>
      <c r="L3432" s="37">
        <f t="shared" si="241"/>
        <v>0</v>
      </c>
      <c r="M3432" s="37"/>
      <c r="N3432" s="37">
        <f t="shared" si="245"/>
        <v>0</v>
      </c>
    </row>
    <row r="3433" spans="1:14" x14ac:dyDescent="0.3">
      <c r="A3433" s="11"/>
      <c r="B3433" s="10"/>
      <c r="C3433" s="10"/>
      <c r="D3433" s="11"/>
      <c r="E3433" s="11"/>
      <c r="F3433" s="30" t="e">
        <f t="shared" si="242"/>
        <v>#DIV/0!</v>
      </c>
      <c r="G3433" s="11"/>
      <c r="H3433" s="11"/>
      <c r="I3433" s="11"/>
      <c r="J3433" s="12">
        <f t="shared" si="243"/>
        <v>0</v>
      </c>
      <c r="K3433" s="31">
        <f t="shared" si="244"/>
        <v>0</v>
      </c>
      <c r="L3433" s="37">
        <f t="shared" si="241"/>
        <v>0</v>
      </c>
      <c r="M3433" s="37"/>
      <c r="N3433" s="37">
        <f t="shared" si="245"/>
        <v>0</v>
      </c>
    </row>
    <row r="3434" spans="1:14" x14ac:dyDescent="0.3">
      <c r="A3434" s="11" t="s">
        <v>33</v>
      </c>
      <c r="B3434" s="11"/>
      <c r="C3434" s="13"/>
      <c r="D3434" s="111">
        <f t="shared" ref="D3434:J3434" si="246">SUM(D3372:D3433)</f>
        <v>0</v>
      </c>
      <c r="E3434" s="111">
        <f t="shared" si="246"/>
        <v>0</v>
      </c>
      <c r="F3434" s="111" t="e">
        <f t="shared" si="246"/>
        <v>#DIV/0!</v>
      </c>
      <c r="G3434" s="111">
        <f t="shared" si="246"/>
        <v>0</v>
      </c>
      <c r="H3434" s="111">
        <f t="shared" si="246"/>
        <v>0</v>
      </c>
      <c r="I3434" s="111">
        <f t="shared" si="246"/>
        <v>0</v>
      </c>
      <c r="J3434" s="12">
        <f t="shared" si="246"/>
        <v>0</v>
      </c>
      <c r="K3434" s="111"/>
      <c r="L3434" s="111">
        <f>SUM(L3372:L3433)</f>
        <v>0</v>
      </c>
      <c r="M3434" s="111">
        <f>SUM(M3372:M3433)</f>
        <v>0</v>
      </c>
      <c r="N3434" s="111">
        <f>SUM(N3372:N3433)</f>
        <v>0</v>
      </c>
    </row>
    <row r="3435" spans="1:14" x14ac:dyDescent="0.3">
      <c r="A3435" s="113"/>
      <c r="B3435" s="114"/>
      <c r="C3435" s="115"/>
      <c r="D3435" s="116"/>
      <c r="E3435" s="116"/>
      <c r="F3435" s="7" t="s">
        <v>106</v>
      </c>
      <c r="G3435" s="7" t="s">
        <v>123</v>
      </c>
      <c r="H3435" s="7" t="s">
        <v>124</v>
      </c>
      <c r="I3435" s="7" t="s">
        <v>125</v>
      </c>
      <c r="J3435" s="7" t="s">
        <v>126</v>
      </c>
      <c r="K3435" s="117"/>
      <c r="L3435" s="117"/>
      <c r="M3435" s="7" t="s">
        <v>107</v>
      </c>
      <c r="N3435" s="118"/>
    </row>
    <row r="3436" spans="1:14" ht="31.5" x14ac:dyDescent="0.5">
      <c r="A3436" s="113"/>
      <c r="B3436" s="114"/>
      <c r="C3436" s="115"/>
      <c r="D3436" s="116"/>
      <c r="E3436" s="116"/>
      <c r="F3436" s="121"/>
      <c r="G3436" s="121"/>
      <c r="H3436" s="121"/>
      <c r="I3436" s="121"/>
      <c r="J3436" s="121"/>
      <c r="K3436" s="122"/>
      <c r="L3436" s="121">
        <f>+F3436-G3436-H3436-I3436-J3436</f>
        <v>0</v>
      </c>
      <c r="M3436" s="123"/>
      <c r="N3436" s="124"/>
    </row>
    <row r="3437" spans="1:14" x14ac:dyDescent="0.3">
      <c r="A3437" s="177" t="s">
        <v>109</v>
      </c>
      <c r="B3437" s="178"/>
      <c r="C3437" s="178"/>
      <c r="D3437" s="178"/>
      <c r="E3437" s="178"/>
      <c r="F3437" s="178"/>
      <c r="G3437" s="178"/>
      <c r="H3437" s="178"/>
      <c r="I3437" s="178"/>
      <c r="J3437" s="179"/>
      <c r="K3437" s="125"/>
      <c r="L3437" s="12"/>
      <c r="M3437" s="126"/>
      <c r="N3437" s="127"/>
    </row>
    <row r="3438" spans="1:14" x14ac:dyDescent="0.3">
      <c r="A3438" s="180" t="s">
        <v>110</v>
      </c>
      <c r="B3438" s="181"/>
      <c r="C3438" s="181"/>
      <c r="D3438" s="181"/>
      <c r="E3438" s="181"/>
      <c r="F3438" s="181"/>
      <c r="G3438" s="181"/>
      <c r="H3438" s="181"/>
      <c r="I3438" s="181"/>
      <c r="J3438" s="182"/>
      <c r="K3438" s="129"/>
      <c r="L3438" s="12"/>
      <c r="M3438" s="126"/>
      <c r="N3438" s="127"/>
    </row>
    <row r="3439" spans="1:14" x14ac:dyDescent="0.3">
      <c r="A3439" s="160" t="s">
        <v>111</v>
      </c>
      <c r="B3439" s="161"/>
      <c r="C3439" s="161"/>
      <c r="D3439" s="161"/>
      <c r="E3439" s="161"/>
      <c r="F3439" s="161"/>
      <c r="G3439" s="161"/>
      <c r="H3439" s="161"/>
      <c r="I3439" s="161"/>
      <c r="J3439" s="162"/>
      <c r="K3439" s="130"/>
      <c r="L3439" s="12"/>
      <c r="M3439" s="131" t="e">
        <f>+L3439/L3434%</f>
        <v>#DIV/0!</v>
      </c>
      <c r="N3439" s="127"/>
    </row>
    <row r="3440" spans="1:14" x14ac:dyDescent="0.3">
      <c r="A3440" s="163" t="s">
        <v>112</v>
      </c>
      <c r="B3440" s="164"/>
      <c r="C3440" s="164"/>
      <c r="D3440" s="164"/>
      <c r="E3440" s="164"/>
      <c r="F3440" s="164"/>
      <c r="G3440" s="164"/>
      <c r="H3440" s="164"/>
      <c r="I3440" s="164"/>
      <c r="J3440" s="165"/>
      <c r="K3440" s="132"/>
      <c r="L3440" s="12">
        <f>+E3456</f>
        <v>0</v>
      </c>
      <c r="M3440" s="126"/>
      <c r="N3440" s="127"/>
    </row>
    <row r="3441" spans="1:14" x14ac:dyDescent="0.3">
      <c r="A3441" s="166" t="s">
        <v>113</v>
      </c>
      <c r="B3441" s="167"/>
      <c r="C3441" s="167"/>
      <c r="D3441" s="167"/>
      <c r="E3441" s="167"/>
      <c r="F3441" s="167"/>
      <c r="G3441" s="167"/>
      <c r="H3441" s="167"/>
      <c r="I3441" s="167"/>
      <c r="J3441" s="168"/>
      <c r="K3441" s="134"/>
      <c r="L3441" s="12">
        <f>+M3456</f>
        <v>0</v>
      </c>
      <c r="M3441" s="126"/>
      <c r="N3441" s="127"/>
    </row>
    <row r="3442" spans="1:14" x14ac:dyDescent="0.3">
      <c r="A3442" s="169"/>
      <c r="B3442" s="170"/>
      <c r="C3442" s="170"/>
      <c r="D3442" s="170"/>
      <c r="E3442" s="170"/>
      <c r="F3442" s="170"/>
      <c r="G3442" s="170"/>
      <c r="H3442" s="170"/>
      <c r="I3442" s="170"/>
      <c r="J3442" s="171"/>
      <c r="K3442" s="128"/>
      <c r="L3442" s="126"/>
      <c r="M3442" s="126"/>
      <c r="N3442" s="127"/>
    </row>
    <row r="3443" spans="1:14" x14ac:dyDescent="0.3">
      <c r="A3443" s="169"/>
      <c r="B3443" s="170"/>
      <c r="C3443" s="170"/>
      <c r="D3443" s="170"/>
      <c r="E3443" s="170"/>
      <c r="F3443" s="170"/>
      <c r="G3443" s="170"/>
      <c r="H3443" s="170"/>
      <c r="I3443" s="170"/>
      <c r="J3443" s="171"/>
      <c r="K3443" s="128"/>
      <c r="L3443" s="126"/>
      <c r="M3443" s="126"/>
      <c r="N3443" s="127"/>
    </row>
    <row r="3444" spans="1:14" x14ac:dyDescent="0.3">
      <c r="A3444" s="169" t="s">
        <v>114</v>
      </c>
      <c r="B3444" s="170"/>
      <c r="C3444" s="170"/>
      <c r="D3444" s="170"/>
      <c r="E3444" s="170"/>
      <c r="F3444" s="170"/>
      <c r="G3444" s="170"/>
      <c r="H3444" s="170"/>
      <c r="I3444" s="170"/>
      <c r="J3444" s="171"/>
      <c r="K3444" s="136"/>
      <c r="L3444" s="111">
        <f>+L3434-L3437-L3438-L3439-L3440+L3441-L3442-L3443</f>
        <v>0</v>
      </c>
      <c r="M3444" s="126"/>
      <c r="N3444" s="127"/>
    </row>
    <row r="3445" spans="1:14" ht="19.5" thickBot="1" x14ac:dyDescent="0.35">
      <c r="M3445" s="138">
        <f>+L3445-L3444</f>
        <v>0</v>
      </c>
    </row>
    <row r="3446" spans="1:14" ht="19.5" thickBot="1" x14ac:dyDescent="0.35">
      <c r="A3446" s="157" t="s">
        <v>115</v>
      </c>
      <c r="B3446" s="158"/>
      <c r="C3446" s="158"/>
      <c r="D3446" s="158"/>
      <c r="E3446" s="158"/>
      <c r="F3446" s="159"/>
      <c r="G3446" s="127"/>
      <c r="H3446" s="157" t="s">
        <v>116</v>
      </c>
      <c r="I3446" s="158"/>
      <c r="J3446" s="159"/>
      <c r="K3446" s="157" t="s">
        <v>117</v>
      </c>
      <c r="L3446" s="158"/>
      <c r="M3446" s="159"/>
      <c r="N3446" s="139"/>
    </row>
    <row r="3447" spans="1:14" ht="19.5" thickBot="1" x14ac:dyDescent="0.35">
      <c r="A3447" s="140" t="s">
        <v>118</v>
      </c>
      <c r="B3447" s="157" t="s">
        <v>119</v>
      </c>
      <c r="C3447" s="159"/>
      <c r="D3447" s="140" t="s">
        <v>120</v>
      </c>
      <c r="E3447" s="157" t="s">
        <v>22</v>
      </c>
      <c r="F3447" s="159"/>
      <c r="G3447" s="127"/>
      <c r="H3447" s="157" t="s">
        <v>119</v>
      </c>
      <c r="I3447" s="159"/>
      <c r="J3447" s="140" t="s">
        <v>22</v>
      </c>
      <c r="K3447" s="157" t="s">
        <v>119</v>
      </c>
      <c r="L3447" s="159"/>
      <c r="M3447" s="140" t="s">
        <v>22</v>
      </c>
      <c r="N3447" s="139"/>
    </row>
    <row r="3448" spans="1:14" ht="19.5" thickBot="1" x14ac:dyDescent="0.35">
      <c r="A3448" s="141"/>
      <c r="B3448" s="153"/>
      <c r="C3448" s="154"/>
      <c r="D3448" s="141"/>
      <c r="E3448" s="155"/>
      <c r="F3448" s="156"/>
      <c r="G3448" s="127"/>
      <c r="H3448" s="153"/>
      <c r="I3448" s="154"/>
      <c r="J3448" s="142"/>
      <c r="K3448" s="153"/>
      <c r="L3448" s="154"/>
      <c r="M3448" s="143"/>
      <c r="N3448" s="144"/>
    </row>
    <row r="3449" spans="1:14" ht="19.5" thickBot="1" x14ac:dyDescent="0.35">
      <c r="A3449" s="141"/>
      <c r="B3449" s="153"/>
      <c r="C3449" s="154"/>
      <c r="D3449" s="141"/>
      <c r="E3449" s="155"/>
      <c r="F3449" s="156"/>
      <c r="G3449" s="127"/>
      <c r="H3449" s="153"/>
      <c r="I3449" s="154"/>
      <c r="J3449" s="142"/>
      <c r="K3449" s="153"/>
      <c r="L3449" s="154"/>
      <c r="M3449" s="143"/>
      <c r="N3449" s="144"/>
    </row>
    <row r="3450" spans="1:14" ht="19.5" thickBot="1" x14ac:dyDescent="0.35">
      <c r="A3450" s="141"/>
      <c r="B3450" s="153"/>
      <c r="C3450" s="154"/>
      <c r="D3450" s="141"/>
      <c r="E3450" s="155"/>
      <c r="F3450" s="156"/>
      <c r="G3450" s="127"/>
      <c r="H3450" s="153"/>
      <c r="I3450" s="154"/>
      <c r="J3450" s="142"/>
      <c r="K3450" s="153"/>
      <c r="L3450" s="154"/>
      <c r="M3450" s="143"/>
      <c r="N3450" s="144"/>
    </row>
    <row r="3451" spans="1:14" ht="19.5" thickBot="1" x14ac:dyDescent="0.35">
      <c r="A3451" s="141"/>
      <c r="B3451" s="153"/>
      <c r="C3451" s="154"/>
      <c r="D3451" s="141"/>
      <c r="E3451" s="155"/>
      <c r="F3451" s="156"/>
      <c r="G3451" s="127"/>
      <c r="H3451" s="153"/>
      <c r="I3451" s="154"/>
      <c r="J3451" s="142"/>
      <c r="K3451" s="153"/>
      <c r="L3451" s="154"/>
      <c r="M3451" s="143"/>
      <c r="N3451" s="144"/>
    </row>
    <row r="3452" spans="1:14" ht="19.5" thickBot="1" x14ac:dyDescent="0.35">
      <c r="A3452" s="141"/>
      <c r="B3452" s="153"/>
      <c r="C3452" s="154"/>
      <c r="D3452" s="141"/>
      <c r="E3452" s="155"/>
      <c r="F3452" s="156"/>
      <c r="G3452" s="127"/>
      <c r="H3452" s="153"/>
      <c r="I3452" s="154"/>
      <c r="J3452" s="142"/>
      <c r="K3452" s="153"/>
      <c r="L3452" s="154"/>
      <c r="M3452" s="143"/>
      <c r="N3452" s="144"/>
    </row>
    <row r="3453" spans="1:14" ht="19.5" thickBot="1" x14ac:dyDescent="0.35">
      <c r="A3453" s="141"/>
      <c r="B3453" s="153"/>
      <c r="C3453" s="154"/>
      <c r="D3453" s="141"/>
      <c r="E3453" s="155"/>
      <c r="F3453" s="156"/>
      <c r="G3453" s="127"/>
      <c r="H3453" s="153"/>
      <c r="I3453" s="154"/>
      <c r="J3453" s="142"/>
      <c r="K3453" s="153"/>
      <c r="L3453" s="154"/>
      <c r="M3453" s="143"/>
      <c r="N3453" s="144"/>
    </row>
    <row r="3454" spans="1:14" ht="19.5" thickBot="1" x14ac:dyDescent="0.35">
      <c r="A3454" s="141"/>
      <c r="B3454" s="153"/>
      <c r="C3454" s="154"/>
      <c r="D3454" s="141"/>
      <c r="E3454" s="155"/>
      <c r="F3454" s="156"/>
      <c r="G3454" s="127"/>
      <c r="H3454" s="153"/>
      <c r="I3454" s="154"/>
      <c r="J3454" s="142"/>
      <c r="K3454" s="153"/>
      <c r="L3454" s="154"/>
      <c r="M3454" s="143"/>
      <c r="N3454" s="144"/>
    </row>
    <row r="3455" spans="1:14" ht="19.5" thickBot="1" x14ac:dyDescent="0.35">
      <c r="A3455" s="141"/>
      <c r="B3455" s="153"/>
      <c r="C3455" s="154"/>
      <c r="D3455" s="141"/>
      <c r="E3455" s="155"/>
      <c r="F3455" s="156"/>
      <c r="G3455" s="127"/>
      <c r="H3455" s="153"/>
      <c r="I3455" s="154"/>
      <c r="J3455" s="142"/>
      <c r="K3455" s="153"/>
      <c r="L3455" s="154"/>
      <c r="M3455" s="143"/>
      <c r="N3455" s="144"/>
    </row>
    <row r="3456" spans="1:14" ht="19.5" thickBot="1" x14ac:dyDescent="0.35">
      <c r="A3456" s="141" t="s">
        <v>121</v>
      </c>
      <c r="B3456" s="153"/>
      <c r="C3456" s="154"/>
      <c r="D3456" s="141"/>
      <c r="E3456" s="155">
        <f>SUM(E3448:F3455)</f>
        <v>0</v>
      </c>
      <c r="F3456" s="156"/>
      <c r="G3456" s="127"/>
      <c r="H3456" s="153" t="s">
        <v>121</v>
      </c>
      <c r="I3456" s="154"/>
      <c r="J3456" s="140">
        <f>SUM(J3448:J3455)</f>
        <v>0</v>
      </c>
      <c r="K3456" s="153" t="s">
        <v>121</v>
      </c>
      <c r="L3456" s="154"/>
      <c r="M3456" s="145">
        <f>SUM(M3448:M3455)</f>
        <v>0</v>
      </c>
      <c r="N3456" s="139"/>
    </row>
    <row r="3459" spans="1:14" x14ac:dyDescent="0.3">
      <c r="A3459" s="172" t="s">
        <v>0</v>
      </c>
      <c r="B3459" s="172"/>
      <c r="C3459" s="172"/>
      <c r="D3459" s="172"/>
      <c r="E3459" s="172"/>
      <c r="F3459" s="172"/>
      <c r="G3459" s="172"/>
      <c r="H3459" s="172"/>
      <c r="I3459" s="172"/>
      <c r="J3459" s="172"/>
      <c r="K3459" s="172"/>
      <c r="L3459" s="172"/>
      <c r="M3459" s="1"/>
      <c r="N3459" s="2"/>
    </row>
    <row r="3460" spans="1:14" x14ac:dyDescent="0.3">
      <c r="A3460" s="1" t="s">
        <v>1</v>
      </c>
      <c r="B3460" s="2"/>
      <c r="J3460" s="1" t="s">
        <v>3</v>
      </c>
      <c r="K3460" s="173">
        <f>+K3369</f>
        <v>0</v>
      </c>
      <c r="L3460" s="173"/>
      <c r="M3460" s="173"/>
      <c r="N3460" s="6"/>
    </row>
    <row r="3461" spans="1:14" x14ac:dyDescent="0.3">
      <c r="A3461" s="174"/>
      <c r="B3461" s="175"/>
      <c r="C3461" s="176"/>
      <c r="D3461" s="169" t="s">
        <v>6</v>
      </c>
      <c r="E3461" s="170"/>
      <c r="F3461" s="171"/>
      <c r="G3461" s="7" t="s">
        <v>7</v>
      </c>
      <c r="H3461" s="7" t="s">
        <v>7</v>
      </c>
      <c r="I3461" s="7" t="s">
        <v>8</v>
      </c>
      <c r="J3461" s="8" t="s">
        <v>9</v>
      </c>
      <c r="K3461" s="7" t="s">
        <v>10</v>
      </c>
      <c r="L3461" s="9"/>
      <c r="M3461" s="7" t="s">
        <v>11</v>
      </c>
      <c r="N3461" s="7" t="s">
        <v>12</v>
      </c>
    </row>
    <row r="3462" spans="1:14" x14ac:dyDescent="0.3">
      <c r="A3462" s="12" t="s">
        <v>16</v>
      </c>
      <c r="B3462" s="7" t="s">
        <v>17</v>
      </c>
      <c r="C3462" s="13" t="s">
        <v>18</v>
      </c>
      <c r="D3462" s="7">
        <v>1</v>
      </c>
      <c r="E3462" s="7">
        <v>2</v>
      </c>
      <c r="F3462" s="14" t="s">
        <v>19</v>
      </c>
      <c r="G3462" s="7" t="s">
        <v>20</v>
      </c>
      <c r="H3462" s="7" t="s">
        <v>20</v>
      </c>
      <c r="I3462" s="7"/>
      <c r="J3462" s="7" t="s">
        <v>20</v>
      </c>
      <c r="K3462" s="7" t="s">
        <v>21</v>
      </c>
      <c r="L3462" s="7" t="s">
        <v>22</v>
      </c>
      <c r="M3462" s="7" t="s">
        <v>23</v>
      </c>
      <c r="N3462" s="7" t="s">
        <v>22</v>
      </c>
    </row>
    <row r="3463" spans="1:14" x14ac:dyDescent="0.3">
      <c r="A3463" s="16" t="s">
        <v>35</v>
      </c>
      <c r="B3463" s="17" t="s">
        <v>36</v>
      </c>
      <c r="C3463" s="17">
        <v>72</v>
      </c>
      <c r="D3463" s="29"/>
      <c r="E3463" s="29"/>
      <c r="F3463" s="30">
        <f>+(E3463+D3463)/C3463</f>
        <v>0</v>
      </c>
      <c r="G3463" s="32"/>
      <c r="H3463" s="32"/>
      <c r="I3463" s="32"/>
      <c r="J3463" s="34">
        <f>+D3463+E3463-G3463-H3463-I3463</f>
        <v>0</v>
      </c>
      <c r="K3463" s="31">
        <f>+K3372</f>
        <v>381.13</v>
      </c>
      <c r="L3463" s="24">
        <f t="shared" ref="L3463:L3524" si="247">+J3463*K3463</f>
        <v>0</v>
      </c>
      <c r="M3463" s="24"/>
      <c r="N3463" s="24">
        <f>+K3463*I3463</f>
        <v>0</v>
      </c>
    </row>
    <row r="3464" spans="1:14" x14ac:dyDescent="0.3">
      <c r="A3464" s="16" t="s">
        <v>37</v>
      </c>
      <c r="B3464" s="17" t="s">
        <v>38</v>
      </c>
      <c r="C3464" s="17">
        <v>36</v>
      </c>
      <c r="D3464" s="29"/>
      <c r="E3464" s="29"/>
      <c r="F3464" s="30">
        <f t="shared" ref="F3464:F3524" si="248">+(E3464+D3464)/C3464</f>
        <v>0</v>
      </c>
      <c r="G3464" s="32"/>
      <c r="H3464" s="32"/>
      <c r="I3464" s="32"/>
      <c r="J3464" s="34">
        <f t="shared" ref="J3464:J3524" si="249">+D3464+E3464-G3464-H3464-I3464</f>
        <v>0</v>
      </c>
      <c r="K3464" s="31">
        <f t="shared" ref="K3464:K3524" si="250">+K3373</f>
        <v>741.2</v>
      </c>
      <c r="L3464" s="24">
        <f t="shared" si="247"/>
        <v>0</v>
      </c>
      <c r="M3464" s="24"/>
      <c r="N3464" s="24">
        <f t="shared" ref="N3464:N3524" si="251">+K3464*I3464</f>
        <v>0</v>
      </c>
    </row>
    <row r="3465" spans="1:14" x14ac:dyDescent="0.3">
      <c r="A3465" s="16" t="s">
        <v>39</v>
      </c>
      <c r="B3465" s="17" t="s">
        <v>40</v>
      </c>
      <c r="C3465" s="17">
        <v>18</v>
      </c>
      <c r="D3465" s="29"/>
      <c r="E3465" s="29"/>
      <c r="F3465" s="30">
        <f t="shared" si="248"/>
        <v>0</v>
      </c>
      <c r="G3465" s="32"/>
      <c r="H3465" s="32"/>
      <c r="I3465" s="32"/>
      <c r="J3465" s="12">
        <f t="shared" si="249"/>
        <v>0</v>
      </c>
      <c r="K3465" s="31">
        <f t="shared" si="250"/>
        <v>1263.5999999999999</v>
      </c>
      <c r="L3465" s="37">
        <f t="shared" si="247"/>
        <v>0</v>
      </c>
      <c r="M3465" s="37"/>
      <c r="N3465" s="37">
        <f t="shared" si="251"/>
        <v>0</v>
      </c>
    </row>
    <row r="3466" spans="1:14" x14ac:dyDescent="0.3">
      <c r="A3466" s="16" t="s">
        <v>41</v>
      </c>
      <c r="B3466" s="17" t="s">
        <v>42</v>
      </c>
      <c r="C3466" s="17">
        <v>10</v>
      </c>
      <c r="D3466" s="29"/>
      <c r="E3466" s="29"/>
      <c r="F3466" s="30">
        <f t="shared" si="248"/>
        <v>0</v>
      </c>
      <c r="G3466" s="32"/>
      <c r="H3466" s="32"/>
      <c r="I3466" s="32"/>
      <c r="J3466" s="34">
        <f t="shared" si="249"/>
        <v>0</v>
      </c>
      <c r="K3466" s="31">
        <f t="shared" si="250"/>
        <v>2059.1999999999998</v>
      </c>
      <c r="L3466" s="24">
        <f t="shared" si="247"/>
        <v>0</v>
      </c>
      <c r="M3466" s="24"/>
      <c r="N3466" s="24">
        <f t="shared" si="251"/>
        <v>0</v>
      </c>
    </row>
    <row r="3467" spans="1:14" x14ac:dyDescent="0.3">
      <c r="A3467" s="16" t="s">
        <v>43</v>
      </c>
      <c r="B3467" s="17" t="s">
        <v>36</v>
      </c>
      <c r="C3467" s="17">
        <v>72</v>
      </c>
      <c r="D3467" s="29"/>
      <c r="E3467" s="29"/>
      <c r="F3467" s="30">
        <f t="shared" si="248"/>
        <v>0</v>
      </c>
      <c r="G3467" s="32"/>
      <c r="H3467" s="32"/>
      <c r="I3467" s="32"/>
      <c r="J3467" s="34">
        <f t="shared" si="249"/>
        <v>0</v>
      </c>
      <c r="K3467" s="31">
        <f t="shared" si="250"/>
        <v>409.5</v>
      </c>
      <c r="L3467" s="24">
        <f t="shared" si="247"/>
        <v>0</v>
      </c>
      <c r="M3467" s="24"/>
      <c r="N3467" s="24">
        <f t="shared" si="251"/>
        <v>0</v>
      </c>
    </row>
    <row r="3468" spans="1:14" x14ac:dyDescent="0.3">
      <c r="A3468" s="16" t="s">
        <v>44</v>
      </c>
      <c r="B3468" s="17" t="s">
        <v>38</v>
      </c>
      <c r="C3468" s="17">
        <v>36</v>
      </c>
      <c r="D3468" s="29"/>
      <c r="E3468" s="29"/>
      <c r="F3468" s="30">
        <f t="shared" si="248"/>
        <v>0</v>
      </c>
      <c r="G3468" s="32"/>
      <c r="H3468" s="32"/>
      <c r="I3468" s="32"/>
      <c r="J3468" s="34">
        <f t="shared" si="249"/>
        <v>0</v>
      </c>
      <c r="K3468" s="31">
        <f t="shared" si="250"/>
        <v>803.79</v>
      </c>
      <c r="L3468" s="24">
        <f t="shared" si="247"/>
        <v>0</v>
      </c>
      <c r="M3468" s="24"/>
      <c r="N3468" s="24">
        <f t="shared" si="251"/>
        <v>0</v>
      </c>
    </row>
    <row r="3469" spans="1:14" x14ac:dyDescent="0.3">
      <c r="A3469" s="16" t="s">
        <v>45</v>
      </c>
      <c r="B3469" s="17" t="s">
        <v>36</v>
      </c>
      <c r="C3469" s="17">
        <v>72</v>
      </c>
      <c r="D3469" s="29"/>
      <c r="E3469" s="29"/>
      <c r="F3469" s="30">
        <f t="shared" si="248"/>
        <v>0</v>
      </c>
      <c r="G3469" s="32"/>
      <c r="H3469" s="32"/>
      <c r="I3469" s="32"/>
      <c r="J3469" s="34">
        <f t="shared" si="249"/>
        <v>0</v>
      </c>
      <c r="K3469" s="31">
        <f t="shared" si="250"/>
        <v>409.5</v>
      </c>
      <c r="L3469" s="24">
        <f t="shared" si="247"/>
        <v>0</v>
      </c>
      <c r="M3469" s="24"/>
      <c r="N3469" s="24">
        <f t="shared" si="251"/>
        <v>0</v>
      </c>
    </row>
    <row r="3470" spans="1:14" x14ac:dyDescent="0.3">
      <c r="A3470" s="16" t="s">
        <v>46</v>
      </c>
      <c r="B3470" s="17" t="s">
        <v>38</v>
      </c>
      <c r="C3470" s="17">
        <v>36</v>
      </c>
      <c r="D3470" s="29"/>
      <c r="E3470" s="29"/>
      <c r="F3470" s="30">
        <f t="shared" si="248"/>
        <v>0</v>
      </c>
      <c r="G3470" s="32"/>
      <c r="H3470" s="32"/>
      <c r="I3470" s="32"/>
      <c r="J3470" s="34">
        <f t="shared" si="249"/>
        <v>0</v>
      </c>
      <c r="K3470" s="31">
        <f t="shared" si="250"/>
        <v>803.79</v>
      </c>
      <c r="L3470" s="24">
        <f t="shared" si="247"/>
        <v>0</v>
      </c>
      <c r="M3470" s="24"/>
      <c r="N3470" s="24">
        <f t="shared" si="251"/>
        <v>0</v>
      </c>
    </row>
    <row r="3471" spans="1:14" x14ac:dyDescent="0.3">
      <c r="A3471" s="16" t="s">
        <v>47</v>
      </c>
      <c r="B3471" s="17" t="s">
        <v>48</v>
      </c>
      <c r="C3471" s="17">
        <v>8</v>
      </c>
      <c r="D3471" s="29"/>
      <c r="E3471" s="29"/>
      <c r="F3471" s="30">
        <f t="shared" si="248"/>
        <v>0</v>
      </c>
      <c r="G3471" s="32"/>
      <c r="H3471" s="32"/>
      <c r="I3471" s="32"/>
      <c r="J3471" s="34">
        <f t="shared" si="249"/>
        <v>0</v>
      </c>
      <c r="K3471" s="31">
        <f t="shared" si="250"/>
        <v>2767.05</v>
      </c>
      <c r="L3471" s="24">
        <f t="shared" si="247"/>
        <v>0</v>
      </c>
      <c r="M3471" s="24"/>
      <c r="N3471" s="24">
        <f t="shared" si="251"/>
        <v>0</v>
      </c>
    </row>
    <row r="3472" spans="1:14" x14ac:dyDescent="0.3">
      <c r="A3472" s="35" t="s">
        <v>49</v>
      </c>
      <c r="B3472" s="17" t="s">
        <v>50</v>
      </c>
      <c r="C3472" s="38">
        <v>72</v>
      </c>
      <c r="D3472" s="29"/>
      <c r="E3472" s="29"/>
      <c r="F3472" s="30">
        <f t="shared" si="248"/>
        <v>0</v>
      </c>
      <c r="G3472" s="32"/>
      <c r="H3472" s="32"/>
      <c r="I3472" s="32"/>
      <c r="J3472" s="12">
        <f t="shared" si="249"/>
        <v>0</v>
      </c>
      <c r="K3472" s="31">
        <f t="shared" si="250"/>
        <v>444.6</v>
      </c>
      <c r="L3472" s="37">
        <f t="shared" si="247"/>
        <v>0</v>
      </c>
      <c r="M3472" s="37"/>
      <c r="N3472" s="37">
        <f t="shared" si="251"/>
        <v>0</v>
      </c>
    </row>
    <row r="3473" spans="1:14" x14ac:dyDescent="0.3">
      <c r="A3473" s="16" t="s">
        <v>51</v>
      </c>
      <c r="B3473" s="17" t="s">
        <v>52</v>
      </c>
      <c r="C3473" s="17">
        <v>36</v>
      </c>
      <c r="D3473" s="29"/>
      <c r="E3473" s="29"/>
      <c r="F3473" s="30">
        <f t="shared" si="248"/>
        <v>0</v>
      </c>
      <c r="G3473" s="32"/>
      <c r="H3473" s="32"/>
      <c r="I3473" s="32"/>
      <c r="J3473" s="34">
        <f t="shared" si="249"/>
        <v>0</v>
      </c>
      <c r="K3473" s="31">
        <f t="shared" si="250"/>
        <v>868.73</v>
      </c>
      <c r="L3473" s="24">
        <f t="shared" si="247"/>
        <v>0</v>
      </c>
      <c r="M3473" s="24"/>
      <c r="N3473" s="24">
        <f t="shared" si="251"/>
        <v>0</v>
      </c>
    </row>
    <row r="3474" spans="1:14" x14ac:dyDescent="0.3">
      <c r="A3474" s="16" t="s">
        <v>53</v>
      </c>
      <c r="B3474" s="17" t="s">
        <v>48</v>
      </c>
      <c r="C3474" s="17">
        <v>8</v>
      </c>
      <c r="D3474" s="29"/>
      <c r="E3474" s="29"/>
      <c r="F3474" s="30">
        <f t="shared" si="248"/>
        <v>0</v>
      </c>
      <c r="G3474" s="32"/>
      <c r="H3474" s="32"/>
      <c r="I3474" s="32"/>
      <c r="J3474" s="34">
        <f t="shared" si="249"/>
        <v>0</v>
      </c>
      <c r="K3474" s="31">
        <f t="shared" si="250"/>
        <v>2416.0500000000002</v>
      </c>
      <c r="L3474" s="24">
        <f t="shared" si="247"/>
        <v>0</v>
      </c>
      <c r="M3474" s="24"/>
      <c r="N3474" s="24">
        <f t="shared" si="251"/>
        <v>0</v>
      </c>
    </row>
    <row r="3475" spans="1:14" x14ac:dyDescent="0.3">
      <c r="A3475" s="16" t="s">
        <v>54</v>
      </c>
      <c r="B3475" s="17" t="s">
        <v>50</v>
      </c>
      <c r="C3475" s="17">
        <v>72</v>
      </c>
      <c r="D3475" s="29"/>
      <c r="E3475" s="29"/>
      <c r="F3475" s="30">
        <f t="shared" si="248"/>
        <v>0</v>
      </c>
      <c r="G3475" s="32"/>
      <c r="H3475" s="32"/>
      <c r="I3475" s="32"/>
      <c r="J3475" s="34">
        <f t="shared" si="249"/>
        <v>0</v>
      </c>
      <c r="K3475" s="31">
        <f t="shared" si="250"/>
        <v>377.33</v>
      </c>
      <c r="L3475" s="24">
        <f t="shared" si="247"/>
        <v>0</v>
      </c>
      <c r="M3475" s="24"/>
      <c r="N3475" s="24">
        <f t="shared" si="251"/>
        <v>0</v>
      </c>
    </row>
    <row r="3476" spans="1:14" x14ac:dyDescent="0.3">
      <c r="A3476" s="16" t="s">
        <v>55</v>
      </c>
      <c r="B3476" s="17" t="s">
        <v>56</v>
      </c>
      <c r="C3476" s="17">
        <v>15</v>
      </c>
      <c r="D3476" s="44"/>
      <c r="E3476" s="44"/>
      <c r="F3476" s="30">
        <f t="shared" si="248"/>
        <v>0</v>
      </c>
      <c r="G3476" s="11"/>
      <c r="H3476" s="11"/>
      <c r="I3476" s="11"/>
      <c r="J3476" s="12">
        <f t="shared" si="249"/>
        <v>0</v>
      </c>
      <c r="K3476" s="45">
        <f t="shared" si="250"/>
        <v>1158.3</v>
      </c>
      <c r="L3476" s="37">
        <f t="shared" si="247"/>
        <v>0</v>
      </c>
      <c r="M3476" s="37"/>
      <c r="N3476" s="37">
        <f t="shared" si="251"/>
        <v>0</v>
      </c>
    </row>
    <row r="3477" spans="1:14" x14ac:dyDescent="0.3">
      <c r="A3477" s="16" t="s">
        <v>57</v>
      </c>
      <c r="B3477" s="17" t="s">
        <v>50</v>
      </c>
      <c r="C3477" s="17">
        <v>72</v>
      </c>
      <c r="D3477" s="29"/>
      <c r="E3477" s="29"/>
      <c r="F3477" s="30">
        <f t="shared" si="248"/>
        <v>0</v>
      </c>
      <c r="G3477" s="32"/>
      <c r="H3477" s="32"/>
      <c r="I3477" s="32"/>
      <c r="J3477" s="34">
        <f t="shared" si="249"/>
        <v>0</v>
      </c>
      <c r="K3477" s="31">
        <f t="shared" si="250"/>
        <v>424.13</v>
      </c>
      <c r="L3477" s="24">
        <f t="shared" si="247"/>
        <v>0</v>
      </c>
      <c r="M3477" s="24"/>
      <c r="N3477" s="24">
        <f t="shared" si="251"/>
        <v>0</v>
      </c>
    </row>
    <row r="3478" spans="1:14" x14ac:dyDescent="0.3">
      <c r="A3478" s="16" t="s">
        <v>58</v>
      </c>
      <c r="B3478" s="17" t="s">
        <v>59</v>
      </c>
      <c r="C3478" s="17">
        <v>15</v>
      </c>
      <c r="D3478" s="29"/>
      <c r="E3478" s="29"/>
      <c r="F3478" s="30">
        <f t="shared" si="248"/>
        <v>0</v>
      </c>
      <c r="G3478" s="32"/>
      <c r="H3478" s="32"/>
      <c r="I3478" s="32"/>
      <c r="J3478" s="34">
        <f t="shared" si="249"/>
        <v>0</v>
      </c>
      <c r="K3478" s="31">
        <f t="shared" si="250"/>
        <v>1199.25</v>
      </c>
      <c r="L3478" s="24">
        <f t="shared" si="247"/>
        <v>0</v>
      </c>
      <c r="M3478" s="24"/>
      <c r="N3478" s="24">
        <f t="shared" si="251"/>
        <v>0</v>
      </c>
    </row>
    <row r="3479" spans="1:14" x14ac:dyDescent="0.3">
      <c r="A3479" s="16" t="s">
        <v>60</v>
      </c>
      <c r="B3479" s="17" t="s">
        <v>50</v>
      </c>
      <c r="C3479" s="17">
        <v>72</v>
      </c>
      <c r="D3479" s="29"/>
      <c r="E3479" s="29"/>
      <c r="F3479" s="30">
        <f t="shared" si="248"/>
        <v>0</v>
      </c>
      <c r="G3479" s="32"/>
      <c r="H3479" s="32"/>
      <c r="I3479" s="32"/>
      <c r="J3479" s="34">
        <f t="shared" si="249"/>
        <v>0</v>
      </c>
      <c r="K3479" s="31">
        <f t="shared" si="250"/>
        <v>381.13</v>
      </c>
      <c r="L3479" s="24">
        <f t="shared" si="247"/>
        <v>0</v>
      </c>
      <c r="M3479" s="24"/>
      <c r="N3479" s="24">
        <f t="shared" si="251"/>
        <v>0</v>
      </c>
    </row>
    <row r="3480" spans="1:14" x14ac:dyDescent="0.3">
      <c r="A3480" s="16" t="s">
        <v>61</v>
      </c>
      <c r="B3480" s="17" t="s">
        <v>50</v>
      </c>
      <c r="C3480" s="38">
        <v>72</v>
      </c>
      <c r="D3480" s="44"/>
      <c r="E3480" s="44"/>
      <c r="F3480" s="30">
        <f t="shared" si="248"/>
        <v>0</v>
      </c>
      <c r="G3480" s="11"/>
      <c r="H3480" s="11"/>
      <c r="I3480" s="11"/>
      <c r="J3480" s="12">
        <f t="shared" si="249"/>
        <v>0</v>
      </c>
      <c r="K3480" s="31">
        <f t="shared" si="250"/>
        <v>424.13</v>
      </c>
      <c r="L3480" s="37">
        <f t="shared" si="247"/>
        <v>0</v>
      </c>
      <c r="M3480" s="37"/>
      <c r="N3480" s="37">
        <f t="shared" si="251"/>
        <v>0</v>
      </c>
    </row>
    <row r="3481" spans="1:14" x14ac:dyDescent="0.3">
      <c r="A3481" s="35" t="s">
        <v>62</v>
      </c>
      <c r="B3481" s="17" t="s">
        <v>50</v>
      </c>
      <c r="C3481" s="38">
        <v>72</v>
      </c>
      <c r="D3481" s="44"/>
      <c r="E3481" s="44"/>
      <c r="F3481" s="30">
        <f t="shared" si="248"/>
        <v>0</v>
      </c>
      <c r="G3481" s="11"/>
      <c r="H3481" s="11"/>
      <c r="I3481" s="11"/>
      <c r="J3481" s="12">
        <f t="shared" si="249"/>
        <v>0</v>
      </c>
      <c r="K3481" s="31">
        <f t="shared" si="250"/>
        <v>330.23</v>
      </c>
      <c r="L3481" s="37">
        <f t="shared" si="247"/>
        <v>0</v>
      </c>
      <c r="M3481" s="37"/>
      <c r="N3481" s="37">
        <f t="shared" si="251"/>
        <v>0</v>
      </c>
    </row>
    <row r="3482" spans="1:14" x14ac:dyDescent="0.3">
      <c r="A3482" s="35" t="s">
        <v>63</v>
      </c>
      <c r="B3482" s="17" t="s">
        <v>50</v>
      </c>
      <c r="C3482" s="38">
        <v>72</v>
      </c>
      <c r="D3482" s="44"/>
      <c r="E3482" s="44"/>
      <c r="F3482" s="30">
        <f t="shared" si="248"/>
        <v>0</v>
      </c>
      <c r="G3482" s="11"/>
      <c r="H3482" s="11"/>
      <c r="I3482" s="11"/>
      <c r="J3482" s="12">
        <f t="shared" si="249"/>
        <v>0</v>
      </c>
      <c r="K3482" s="31">
        <f t="shared" si="250"/>
        <v>424.13</v>
      </c>
      <c r="L3482" s="37">
        <f t="shared" si="247"/>
        <v>0</v>
      </c>
      <c r="M3482" s="37"/>
      <c r="N3482" s="37">
        <f t="shared" si="251"/>
        <v>0</v>
      </c>
    </row>
    <row r="3483" spans="1:14" x14ac:dyDescent="0.3">
      <c r="A3483" s="35" t="s">
        <v>64</v>
      </c>
      <c r="B3483" s="17" t="s">
        <v>65</v>
      </c>
      <c r="C3483" s="38">
        <v>72</v>
      </c>
      <c r="D3483" s="44"/>
      <c r="E3483" s="44"/>
      <c r="F3483" s="30">
        <f t="shared" si="248"/>
        <v>0</v>
      </c>
      <c r="G3483" s="11"/>
      <c r="H3483" s="11"/>
      <c r="I3483" s="11"/>
      <c r="J3483" s="12">
        <f t="shared" si="249"/>
        <v>0</v>
      </c>
      <c r="K3483" s="31">
        <f t="shared" si="250"/>
        <v>389.61</v>
      </c>
      <c r="L3483" s="37">
        <f t="shared" si="247"/>
        <v>0</v>
      </c>
      <c r="M3483" s="37"/>
      <c r="N3483" s="37">
        <f t="shared" si="251"/>
        <v>0</v>
      </c>
    </row>
    <row r="3484" spans="1:14" x14ac:dyDescent="0.3">
      <c r="A3484" s="35" t="s">
        <v>66</v>
      </c>
      <c r="B3484" s="17" t="s">
        <v>65</v>
      </c>
      <c r="C3484" s="38">
        <v>72</v>
      </c>
      <c r="D3484" s="44"/>
      <c r="E3484" s="44"/>
      <c r="F3484" s="30">
        <f t="shared" si="248"/>
        <v>0</v>
      </c>
      <c r="G3484" s="11"/>
      <c r="H3484" s="11"/>
      <c r="I3484" s="11"/>
      <c r="J3484" s="12">
        <f t="shared" si="249"/>
        <v>0</v>
      </c>
      <c r="K3484" s="31">
        <f t="shared" si="250"/>
        <v>389.61</v>
      </c>
      <c r="L3484" s="37">
        <f t="shared" si="247"/>
        <v>0</v>
      </c>
      <c r="M3484" s="37"/>
      <c r="N3484" s="37">
        <f t="shared" si="251"/>
        <v>0</v>
      </c>
    </row>
    <row r="3485" spans="1:14" x14ac:dyDescent="0.3">
      <c r="A3485" s="47" t="s">
        <v>67</v>
      </c>
      <c r="B3485" s="48" t="s">
        <v>59</v>
      </c>
      <c r="C3485" s="49">
        <v>25</v>
      </c>
      <c r="D3485" s="44"/>
      <c r="E3485" s="44"/>
      <c r="F3485" s="30">
        <f t="shared" si="248"/>
        <v>0</v>
      </c>
      <c r="G3485" s="11"/>
      <c r="H3485" s="11"/>
      <c r="I3485" s="11"/>
      <c r="J3485" s="12">
        <f t="shared" si="249"/>
        <v>0</v>
      </c>
      <c r="K3485" s="31">
        <f t="shared" si="250"/>
        <v>169.65</v>
      </c>
      <c r="L3485" s="37">
        <f t="shared" si="247"/>
        <v>0</v>
      </c>
      <c r="M3485" s="37"/>
      <c r="N3485" s="37">
        <f t="shared" si="251"/>
        <v>0</v>
      </c>
    </row>
    <row r="3486" spans="1:14" x14ac:dyDescent="0.3">
      <c r="A3486" s="47" t="s">
        <v>68</v>
      </c>
      <c r="B3486" s="48" t="s">
        <v>42</v>
      </c>
      <c r="C3486" s="49">
        <v>50</v>
      </c>
      <c r="D3486" s="44"/>
      <c r="E3486" s="44"/>
      <c r="F3486" s="30">
        <f t="shared" si="248"/>
        <v>0</v>
      </c>
      <c r="G3486" s="11"/>
      <c r="H3486" s="11"/>
      <c r="I3486" s="11"/>
      <c r="J3486" s="12">
        <f t="shared" si="249"/>
        <v>0</v>
      </c>
      <c r="K3486" s="31">
        <f t="shared" si="250"/>
        <v>88.92</v>
      </c>
      <c r="L3486" s="37">
        <f t="shared" si="247"/>
        <v>0</v>
      </c>
      <c r="M3486" s="37"/>
      <c r="N3486" s="37">
        <f t="shared" si="251"/>
        <v>0</v>
      </c>
    </row>
    <row r="3487" spans="1:14" x14ac:dyDescent="0.3">
      <c r="A3487" s="47" t="s">
        <v>69</v>
      </c>
      <c r="B3487" s="48" t="s">
        <v>52</v>
      </c>
      <c r="C3487" s="49">
        <v>12</v>
      </c>
      <c r="D3487" s="44"/>
      <c r="E3487" s="44"/>
      <c r="F3487" s="30">
        <f t="shared" si="248"/>
        <v>0</v>
      </c>
      <c r="G3487" s="11"/>
      <c r="H3487" s="11"/>
      <c r="I3487" s="11"/>
      <c r="J3487" s="12">
        <f t="shared" si="249"/>
        <v>0</v>
      </c>
      <c r="K3487" s="31">
        <f t="shared" si="250"/>
        <v>123.94</v>
      </c>
      <c r="L3487" s="37">
        <f t="shared" si="247"/>
        <v>0</v>
      </c>
      <c r="M3487" s="37"/>
      <c r="N3487" s="37">
        <f t="shared" si="251"/>
        <v>0</v>
      </c>
    </row>
    <row r="3488" spans="1:14" ht="19.5" thickBot="1" x14ac:dyDescent="0.35">
      <c r="A3488" s="47" t="s">
        <v>70</v>
      </c>
      <c r="B3488" s="48" t="s">
        <v>50</v>
      </c>
      <c r="C3488" s="49">
        <v>60</v>
      </c>
      <c r="D3488" s="44"/>
      <c r="E3488" s="44"/>
      <c r="F3488" s="30">
        <f t="shared" si="248"/>
        <v>0</v>
      </c>
      <c r="G3488" s="11"/>
      <c r="H3488" s="11"/>
      <c r="I3488" s="11"/>
      <c r="J3488" s="12">
        <f t="shared" si="249"/>
        <v>0</v>
      </c>
      <c r="K3488" s="31">
        <f t="shared" si="250"/>
        <v>67.180000000000007</v>
      </c>
      <c r="L3488" s="37">
        <f t="shared" si="247"/>
        <v>0</v>
      </c>
      <c r="M3488" s="37"/>
      <c r="N3488" s="37">
        <f t="shared" si="251"/>
        <v>0</v>
      </c>
    </row>
    <row r="3489" spans="1:14" ht="19.5" thickBot="1" x14ac:dyDescent="0.35">
      <c r="A3489" s="56" t="s">
        <v>71</v>
      </c>
      <c r="B3489" s="57" t="s">
        <v>50</v>
      </c>
      <c r="C3489" s="58">
        <v>60</v>
      </c>
      <c r="D3489" s="44"/>
      <c r="E3489" s="44"/>
      <c r="F3489" s="30">
        <f t="shared" si="248"/>
        <v>0</v>
      </c>
      <c r="G3489" s="11"/>
      <c r="H3489" s="11"/>
      <c r="I3489" s="11"/>
      <c r="J3489" s="12">
        <f t="shared" si="249"/>
        <v>0</v>
      </c>
      <c r="K3489" s="31">
        <f t="shared" si="250"/>
        <v>67.180000000000007</v>
      </c>
      <c r="L3489" s="37">
        <f t="shared" si="247"/>
        <v>0</v>
      </c>
      <c r="M3489" s="37"/>
      <c r="N3489" s="37">
        <f t="shared" si="251"/>
        <v>0</v>
      </c>
    </row>
    <row r="3490" spans="1:14" ht="19.5" thickBot="1" x14ac:dyDescent="0.35">
      <c r="A3490" s="56" t="s">
        <v>72</v>
      </c>
      <c r="B3490" s="57" t="s">
        <v>50</v>
      </c>
      <c r="C3490" s="58">
        <v>60</v>
      </c>
      <c r="D3490" s="44"/>
      <c r="E3490" s="44"/>
      <c r="F3490" s="30">
        <f t="shared" si="248"/>
        <v>0</v>
      </c>
      <c r="G3490" s="11"/>
      <c r="H3490" s="11"/>
      <c r="I3490" s="11"/>
      <c r="J3490" s="12">
        <f t="shared" si="249"/>
        <v>0</v>
      </c>
      <c r="K3490" s="31">
        <f t="shared" si="250"/>
        <v>67.180000000000007</v>
      </c>
      <c r="L3490" s="37">
        <f t="shared" si="247"/>
        <v>0</v>
      </c>
      <c r="M3490" s="37"/>
      <c r="N3490" s="37">
        <f t="shared" si="251"/>
        <v>0</v>
      </c>
    </row>
    <row r="3491" spans="1:14" ht="19.5" thickBot="1" x14ac:dyDescent="0.35">
      <c r="A3491" s="56" t="s">
        <v>73</v>
      </c>
      <c r="B3491" s="57" t="s">
        <v>74</v>
      </c>
      <c r="C3491" s="58">
        <v>150</v>
      </c>
      <c r="D3491" s="44"/>
      <c r="E3491" s="44"/>
      <c r="F3491" s="30">
        <f t="shared" si="248"/>
        <v>0</v>
      </c>
      <c r="G3491" s="11"/>
      <c r="H3491" s="11"/>
      <c r="I3491" s="11"/>
      <c r="J3491" s="12">
        <f t="shared" si="249"/>
        <v>0</v>
      </c>
      <c r="K3491" s="31">
        <f t="shared" si="250"/>
        <v>21.06</v>
      </c>
      <c r="L3491" s="37">
        <f t="shared" si="247"/>
        <v>0</v>
      </c>
      <c r="M3491" s="37"/>
      <c r="N3491" s="37">
        <f t="shared" si="251"/>
        <v>0</v>
      </c>
    </row>
    <row r="3492" spans="1:14" ht="19.5" thickBot="1" x14ac:dyDescent="0.35">
      <c r="A3492" s="66" t="s">
        <v>75</v>
      </c>
      <c r="B3492" s="67" t="s">
        <v>76</v>
      </c>
      <c r="C3492" s="68">
        <v>120</v>
      </c>
      <c r="D3492" s="44"/>
      <c r="E3492" s="44"/>
      <c r="F3492" s="30">
        <f t="shared" si="248"/>
        <v>0</v>
      </c>
      <c r="G3492" s="11"/>
      <c r="H3492" s="11"/>
      <c r="I3492" s="11"/>
      <c r="J3492" s="12">
        <f t="shared" si="249"/>
        <v>0</v>
      </c>
      <c r="K3492" s="31">
        <f t="shared" si="250"/>
        <v>78.98</v>
      </c>
      <c r="L3492" s="37">
        <f t="shared" si="247"/>
        <v>0</v>
      </c>
      <c r="M3492" s="37"/>
      <c r="N3492" s="37">
        <f t="shared" si="251"/>
        <v>0</v>
      </c>
    </row>
    <row r="3493" spans="1:14" ht="19.5" thickBot="1" x14ac:dyDescent="0.35">
      <c r="A3493" s="66" t="s">
        <v>77</v>
      </c>
      <c r="B3493" s="67" t="s">
        <v>78</v>
      </c>
      <c r="C3493" s="68">
        <v>60</v>
      </c>
      <c r="D3493" s="44"/>
      <c r="E3493" s="44"/>
      <c r="F3493" s="30">
        <f t="shared" si="248"/>
        <v>0</v>
      </c>
      <c r="G3493" s="11"/>
      <c r="H3493" s="11"/>
      <c r="I3493" s="11"/>
      <c r="J3493" s="12">
        <f t="shared" si="249"/>
        <v>0</v>
      </c>
      <c r="K3493" s="31">
        <f t="shared" si="250"/>
        <v>154.44</v>
      </c>
      <c r="L3493" s="37">
        <f t="shared" si="247"/>
        <v>0</v>
      </c>
      <c r="M3493" s="37"/>
      <c r="N3493" s="37">
        <f t="shared" si="251"/>
        <v>0</v>
      </c>
    </row>
    <row r="3494" spans="1:14" ht="19.5" thickBot="1" x14ac:dyDescent="0.35">
      <c r="A3494" s="66" t="s">
        <v>79</v>
      </c>
      <c r="B3494" s="67" t="s">
        <v>50</v>
      </c>
      <c r="C3494" s="68">
        <v>30</v>
      </c>
      <c r="D3494" s="44"/>
      <c r="E3494" s="44"/>
      <c r="F3494" s="30">
        <f t="shared" si="248"/>
        <v>0</v>
      </c>
      <c r="G3494" s="11"/>
      <c r="H3494" s="11"/>
      <c r="I3494" s="11"/>
      <c r="J3494" s="12">
        <f t="shared" si="249"/>
        <v>0</v>
      </c>
      <c r="K3494" s="31">
        <f t="shared" si="250"/>
        <v>274.95</v>
      </c>
      <c r="L3494" s="37">
        <f t="shared" si="247"/>
        <v>0</v>
      </c>
      <c r="M3494" s="37"/>
      <c r="N3494" s="37">
        <f t="shared" si="251"/>
        <v>0</v>
      </c>
    </row>
    <row r="3495" spans="1:14" ht="19.5" thickBot="1" x14ac:dyDescent="0.35">
      <c r="A3495" s="66" t="s">
        <v>80</v>
      </c>
      <c r="B3495" s="67" t="s">
        <v>59</v>
      </c>
      <c r="C3495" s="68">
        <v>12</v>
      </c>
      <c r="D3495" s="44"/>
      <c r="E3495" s="44"/>
      <c r="F3495" s="30">
        <f t="shared" si="248"/>
        <v>0</v>
      </c>
      <c r="G3495" s="11"/>
      <c r="H3495" s="11"/>
      <c r="I3495" s="11"/>
      <c r="J3495" s="12">
        <f t="shared" si="249"/>
        <v>0</v>
      </c>
      <c r="K3495" s="31">
        <f t="shared" si="250"/>
        <v>1023.75</v>
      </c>
      <c r="L3495" s="37">
        <f t="shared" si="247"/>
        <v>0</v>
      </c>
      <c r="M3495" s="37"/>
      <c r="N3495" s="37">
        <f t="shared" si="251"/>
        <v>0</v>
      </c>
    </row>
    <row r="3496" spans="1:14" ht="19.5" thickBot="1" x14ac:dyDescent="0.35">
      <c r="A3496" s="76" t="s">
        <v>81</v>
      </c>
      <c r="B3496" s="77" t="s">
        <v>82</v>
      </c>
      <c r="C3496" s="78">
        <v>18</v>
      </c>
      <c r="D3496" s="44"/>
      <c r="E3496" s="44"/>
      <c r="F3496" s="30">
        <f t="shared" si="248"/>
        <v>0</v>
      </c>
      <c r="G3496" s="11"/>
      <c r="H3496" s="11"/>
      <c r="I3496" s="11"/>
      <c r="J3496" s="12">
        <f t="shared" si="249"/>
        <v>0</v>
      </c>
      <c r="K3496" s="31">
        <f t="shared" si="250"/>
        <v>558.67999999999995</v>
      </c>
      <c r="L3496" s="37">
        <f t="shared" si="247"/>
        <v>0</v>
      </c>
      <c r="M3496" s="37"/>
      <c r="N3496" s="37">
        <f t="shared" si="251"/>
        <v>0</v>
      </c>
    </row>
    <row r="3497" spans="1:14" ht="19.5" thickBot="1" x14ac:dyDescent="0.35">
      <c r="A3497" s="76" t="s">
        <v>83</v>
      </c>
      <c r="B3497" s="77" t="s">
        <v>59</v>
      </c>
      <c r="C3497" s="78">
        <v>12</v>
      </c>
      <c r="D3497" s="44"/>
      <c r="E3497" s="44"/>
      <c r="F3497" s="30">
        <f t="shared" si="248"/>
        <v>0</v>
      </c>
      <c r="G3497" s="11"/>
      <c r="H3497" s="11"/>
      <c r="I3497" s="11"/>
      <c r="J3497" s="12">
        <f t="shared" si="249"/>
        <v>0</v>
      </c>
      <c r="K3497" s="31">
        <f t="shared" si="250"/>
        <v>1092.2</v>
      </c>
      <c r="L3497" s="37">
        <f t="shared" si="247"/>
        <v>0</v>
      </c>
      <c r="M3497" s="37"/>
      <c r="N3497" s="37">
        <f t="shared" si="251"/>
        <v>0</v>
      </c>
    </row>
    <row r="3498" spans="1:14" ht="19.5" thickBot="1" x14ac:dyDescent="0.35">
      <c r="A3498" s="76" t="s">
        <v>84</v>
      </c>
      <c r="B3498" s="77" t="s">
        <v>85</v>
      </c>
      <c r="C3498" s="78">
        <v>4</v>
      </c>
      <c r="D3498" s="44"/>
      <c r="E3498" s="44"/>
      <c r="F3498" s="30">
        <f t="shared" si="248"/>
        <v>0</v>
      </c>
      <c r="G3498" s="11"/>
      <c r="H3498" s="11"/>
      <c r="I3498" s="11"/>
      <c r="J3498" s="12">
        <f t="shared" si="249"/>
        <v>0</v>
      </c>
      <c r="K3498" s="31">
        <f t="shared" si="250"/>
        <v>2670.53</v>
      </c>
      <c r="L3498" s="37">
        <f t="shared" si="247"/>
        <v>0</v>
      </c>
      <c r="M3498" s="37"/>
      <c r="N3498" s="37">
        <f t="shared" si="251"/>
        <v>0</v>
      </c>
    </row>
    <row r="3499" spans="1:14" ht="19.5" thickBot="1" x14ac:dyDescent="0.35">
      <c r="A3499" s="86" t="s">
        <v>86</v>
      </c>
      <c r="B3499" s="87" t="s">
        <v>87</v>
      </c>
      <c r="C3499" s="88">
        <v>48</v>
      </c>
      <c r="D3499" s="44"/>
      <c r="E3499" s="44"/>
      <c r="F3499" s="30">
        <f t="shared" si="248"/>
        <v>0</v>
      </c>
      <c r="G3499" s="11"/>
      <c r="H3499" s="11"/>
      <c r="I3499" s="11"/>
      <c r="J3499" s="12">
        <f t="shared" si="249"/>
        <v>0</v>
      </c>
      <c r="K3499" s="31">
        <f t="shared" si="250"/>
        <v>46.8</v>
      </c>
      <c r="L3499" s="37">
        <f t="shared" si="247"/>
        <v>0</v>
      </c>
      <c r="M3499" s="37"/>
      <c r="N3499" s="37">
        <f t="shared" si="251"/>
        <v>0</v>
      </c>
    </row>
    <row r="3500" spans="1:14" ht="19.5" thickBot="1" x14ac:dyDescent="0.35">
      <c r="A3500" s="86" t="s">
        <v>88</v>
      </c>
      <c r="B3500" s="87" t="s">
        <v>87</v>
      </c>
      <c r="C3500" s="88">
        <v>48</v>
      </c>
      <c r="D3500" s="44"/>
      <c r="E3500" s="44"/>
      <c r="F3500" s="30">
        <f t="shared" si="248"/>
        <v>0</v>
      </c>
      <c r="G3500" s="11"/>
      <c r="H3500" s="11"/>
      <c r="I3500" s="11"/>
      <c r="J3500" s="12">
        <f t="shared" si="249"/>
        <v>0</v>
      </c>
      <c r="K3500" s="31">
        <f t="shared" si="250"/>
        <v>46.8</v>
      </c>
      <c r="L3500" s="37">
        <f t="shared" si="247"/>
        <v>0</v>
      </c>
      <c r="M3500" s="37"/>
      <c r="N3500" s="37">
        <f t="shared" si="251"/>
        <v>0</v>
      </c>
    </row>
    <row r="3501" spans="1:14" x14ac:dyDescent="0.3">
      <c r="A3501" s="96" t="s">
        <v>89</v>
      </c>
      <c r="B3501" s="97">
        <v>25</v>
      </c>
      <c r="C3501" s="97">
        <v>25</v>
      </c>
      <c r="D3501" s="44"/>
      <c r="E3501" s="44"/>
      <c r="F3501" s="30">
        <f t="shared" si="248"/>
        <v>0</v>
      </c>
      <c r="G3501" s="11"/>
      <c r="H3501" s="11"/>
      <c r="I3501" s="11"/>
      <c r="J3501" s="12">
        <f t="shared" si="249"/>
        <v>0</v>
      </c>
      <c r="K3501" s="31">
        <f t="shared" si="250"/>
        <v>111.25</v>
      </c>
      <c r="L3501" s="37">
        <f t="shared" si="247"/>
        <v>0</v>
      </c>
      <c r="M3501" s="37"/>
      <c r="N3501" s="37">
        <f t="shared" si="251"/>
        <v>0</v>
      </c>
    </row>
    <row r="3502" spans="1:14" x14ac:dyDescent="0.3">
      <c r="A3502" s="105" t="s">
        <v>90</v>
      </c>
      <c r="B3502" s="106">
        <v>10</v>
      </c>
      <c r="C3502" s="106">
        <v>10</v>
      </c>
      <c r="D3502" s="44"/>
      <c r="E3502" s="44"/>
      <c r="F3502" s="30">
        <f t="shared" si="248"/>
        <v>0</v>
      </c>
      <c r="G3502" s="11"/>
      <c r="H3502" s="11"/>
      <c r="I3502" s="11"/>
      <c r="J3502" s="12">
        <f t="shared" si="249"/>
        <v>0</v>
      </c>
      <c r="K3502" s="31">
        <f t="shared" si="250"/>
        <v>1760</v>
      </c>
      <c r="L3502" s="37">
        <f t="shared" si="247"/>
        <v>0</v>
      </c>
      <c r="M3502" s="37"/>
      <c r="N3502" s="37">
        <f t="shared" si="251"/>
        <v>0</v>
      </c>
    </row>
    <row r="3503" spans="1:14" x14ac:dyDescent="0.3">
      <c r="A3503" s="105" t="s">
        <v>91</v>
      </c>
      <c r="B3503" s="106">
        <v>8</v>
      </c>
      <c r="C3503" s="106">
        <v>8</v>
      </c>
      <c r="D3503" s="44"/>
      <c r="E3503" s="44"/>
      <c r="F3503" s="30">
        <f t="shared" si="248"/>
        <v>0</v>
      </c>
      <c r="G3503" s="11"/>
      <c r="H3503" s="11"/>
      <c r="I3503" s="11"/>
      <c r="J3503" s="12">
        <f t="shared" si="249"/>
        <v>0</v>
      </c>
      <c r="K3503" s="31">
        <f t="shared" si="250"/>
        <v>2365</v>
      </c>
      <c r="L3503" s="37">
        <f t="shared" si="247"/>
        <v>0</v>
      </c>
      <c r="M3503" s="37"/>
      <c r="N3503" s="37">
        <f t="shared" si="251"/>
        <v>0</v>
      </c>
    </row>
    <row r="3504" spans="1:14" x14ac:dyDescent="0.3">
      <c r="A3504" s="105" t="s">
        <v>92</v>
      </c>
      <c r="B3504" s="106">
        <v>8</v>
      </c>
      <c r="C3504" s="106">
        <v>8</v>
      </c>
      <c r="D3504" s="44"/>
      <c r="E3504" s="44"/>
      <c r="F3504" s="30">
        <f t="shared" si="248"/>
        <v>0</v>
      </c>
      <c r="G3504" s="11"/>
      <c r="H3504" s="11"/>
      <c r="I3504" s="11"/>
      <c r="J3504" s="12">
        <f t="shared" si="249"/>
        <v>0</v>
      </c>
      <c r="K3504" s="31">
        <f t="shared" si="250"/>
        <v>2065</v>
      </c>
      <c r="L3504" s="37">
        <f t="shared" si="247"/>
        <v>0</v>
      </c>
      <c r="M3504" s="37"/>
      <c r="N3504" s="37">
        <f t="shared" si="251"/>
        <v>0</v>
      </c>
    </row>
    <row r="3505" spans="1:14" x14ac:dyDescent="0.3">
      <c r="A3505" s="105" t="s">
        <v>93</v>
      </c>
      <c r="B3505" s="106">
        <v>15</v>
      </c>
      <c r="C3505" s="106">
        <v>15</v>
      </c>
      <c r="D3505" s="44"/>
      <c r="E3505" s="44"/>
      <c r="F3505" s="30">
        <f t="shared" si="248"/>
        <v>0</v>
      </c>
      <c r="G3505" s="11"/>
      <c r="H3505" s="11"/>
      <c r="I3505" s="11"/>
      <c r="J3505" s="12">
        <f t="shared" si="249"/>
        <v>0</v>
      </c>
      <c r="K3505" s="31">
        <f t="shared" si="250"/>
        <v>990</v>
      </c>
      <c r="L3505" s="37">
        <f t="shared" si="247"/>
        <v>0</v>
      </c>
      <c r="M3505" s="37"/>
      <c r="N3505" s="37">
        <f t="shared" si="251"/>
        <v>0</v>
      </c>
    </row>
    <row r="3506" spans="1:14" x14ac:dyDescent="0.3">
      <c r="A3506" s="105" t="s">
        <v>94</v>
      </c>
      <c r="B3506" s="106">
        <v>15</v>
      </c>
      <c r="C3506" s="106">
        <v>15</v>
      </c>
      <c r="D3506" s="44"/>
      <c r="E3506" s="44"/>
      <c r="F3506" s="30">
        <f t="shared" si="248"/>
        <v>0</v>
      </c>
      <c r="G3506" s="11"/>
      <c r="H3506" s="11"/>
      <c r="I3506" s="11"/>
      <c r="J3506" s="12">
        <f t="shared" si="249"/>
        <v>0</v>
      </c>
      <c r="K3506" s="31">
        <f t="shared" si="250"/>
        <v>1025</v>
      </c>
      <c r="L3506" s="37">
        <f t="shared" si="247"/>
        <v>0</v>
      </c>
      <c r="M3506" s="37"/>
      <c r="N3506" s="37">
        <f t="shared" si="251"/>
        <v>0</v>
      </c>
    </row>
    <row r="3507" spans="1:14" x14ac:dyDescent="0.3">
      <c r="A3507" s="105" t="s">
        <v>95</v>
      </c>
      <c r="B3507" s="106">
        <v>10</v>
      </c>
      <c r="C3507" s="106">
        <v>10</v>
      </c>
      <c r="D3507" s="44"/>
      <c r="E3507" s="44"/>
      <c r="F3507" s="30">
        <f t="shared" si="248"/>
        <v>0</v>
      </c>
      <c r="G3507" s="11"/>
      <c r="H3507" s="11"/>
      <c r="I3507" s="11"/>
      <c r="J3507" s="12">
        <f t="shared" si="249"/>
        <v>0</v>
      </c>
      <c r="K3507" s="31">
        <f t="shared" si="250"/>
        <v>1620</v>
      </c>
      <c r="L3507" s="37">
        <f t="shared" si="247"/>
        <v>0</v>
      </c>
      <c r="M3507" s="37"/>
      <c r="N3507" s="37">
        <f t="shared" si="251"/>
        <v>0</v>
      </c>
    </row>
    <row r="3508" spans="1:14" x14ac:dyDescent="0.3">
      <c r="A3508" s="105" t="s">
        <v>96</v>
      </c>
      <c r="B3508" s="106">
        <v>8</v>
      </c>
      <c r="C3508" s="106">
        <v>8</v>
      </c>
      <c r="D3508" s="44"/>
      <c r="E3508" s="44"/>
      <c r="F3508" s="30">
        <f t="shared" si="248"/>
        <v>0</v>
      </c>
      <c r="G3508" s="11"/>
      <c r="H3508" s="11"/>
      <c r="I3508" s="11"/>
      <c r="J3508" s="12">
        <f t="shared" si="249"/>
        <v>0</v>
      </c>
      <c r="K3508" s="31">
        <f t="shared" si="250"/>
        <v>2130</v>
      </c>
      <c r="L3508" s="37">
        <f t="shared" si="247"/>
        <v>0</v>
      </c>
      <c r="M3508" s="37"/>
      <c r="N3508" s="37">
        <f t="shared" si="251"/>
        <v>0</v>
      </c>
    </row>
    <row r="3509" spans="1:14" x14ac:dyDescent="0.3">
      <c r="A3509" s="105" t="s">
        <v>97</v>
      </c>
      <c r="B3509" s="106">
        <v>15</v>
      </c>
      <c r="C3509" s="106">
        <v>15</v>
      </c>
      <c r="D3509" s="44"/>
      <c r="E3509" s="44"/>
      <c r="F3509" s="30">
        <f t="shared" si="248"/>
        <v>0</v>
      </c>
      <c r="G3509" s="11"/>
      <c r="H3509" s="11"/>
      <c r="I3509" s="11"/>
      <c r="J3509" s="12">
        <f t="shared" si="249"/>
        <v>0</v>
      </c>
      <c r="K3509" s="31">
        <f t="shared" si="250"/>
        <v>880</v>
      </c>
      <c r="L3509" s="37">
        <f t="shared" si="247"/>
        <v>0</v>
      </c>
      <c r="M3509" s="37"/>
      <c r="N3509" s="37">
        <f t="shared" si="251"/>
        <v>0</v>
      </c>
    </row>
    <row r="3510" spans="1:14" x14ac:dyDescent="0.3">
      <c r="A3510" s="105" t="s">
        <v>98</v>
      </c>
      <c r="B3510" s="106">
        <v>15</v>
      </c>
      <c r="C3510" s="106">
        <v>15</v>
      </c>
      <c r="D3510" s="44"/>
      <c r="E3510" s="44"/>
      <c r="F3510" s="30">
        <f t="shared" si="248"/>
        <v>0</v>
      </c>
      <c r="G3510" s="11"/>
      <c r="H3510" s="11"/>
      <c r="I3510" s="11"/>
      <c r="J3510" s="12">
        <f t="shared" si="249"/>
        <v>0</v>
      </c>
      <c r="K3510" s="31">
        <f t="shared" si="250"/>
        <v>915</v>
      </c>
      <c r="L3510" s="37">
        <f t="shared" si="247"/>
        <v>0</v>
      </c>
      <c r="M3510" s="37"/>
      <c r="N3510" s="37">
        <f t="shared" si="251"/>
        <v>0</v>
      </c>
    </row>
    <row r="3511" spans="1:14" x14ac:dyDescent="0.3">
      <c r="A3511" s="105" t="s">
        <v>99</v>
      </c>
      <c r="B3511" s="106">
        <v>3</v>
      </c>
      <c r="C3511" s="106">
        <v>3</v>
      </c>
      <c r="D3511" s="44"/>
      <c r="E3511" s="44"/>
      <c r="F3511" s="30">
        <f t="shared" si="248"/>
        <v>0</v>
      </c>
      <c r="G3511" s="11"/>
      <c r="H3511" s="11"/>
      <c r="I3511" s="11"/>
      <c r="J3511" s="12">
        <f t="shared" si="249"/>
        <v>0</v>
      </c>
      <c r="K3511" s="31">
        <f t="shared" si="250"/>
        <v>1970</v>
      </c>
      <c r="L3511" s="37">
        <f t="shared" si="247"/>
        <v>0</v>
      </c>
      <c r="M3511" s="37"/>
      <c r="N3511" s="37">
        <f t="shared" si="251"/>
        <v>0</v>
      </c>
    </row>
    <row r="3512" spans="1:14" x14ac:dyDescent="0.3">
      <c r="A3512" s="105" t="s">
        <v>100</v>
      </c>
      <c r="B3512" s="106">
        <v>3</v>
      </c>
      <c r="C3512" s="106">
        <v>3</v>
      </c>
      <c r="D3512" s="44"/>
      <c r="E3512" s="44"/>
      <c r="F3512" s="30">
        <f t="shared" si="248"/>
        <v>0</v>
      </c>
      <c r="G3512" s="11"/>
      <c r="H3512" s="11"/>
      <c r="I3512" s="11"/>
      <c r="J3512" s="12">
        <f t="shared" si="249"/>
        <v>0</v>
      </c>
      <c r="K3512" s="31">
        <f t="shared" si="250"/>
        <v>2035</v>
      </c>
      <c r="L3512" s="37">
        <f t="shared" si="247"/>
        <v>0</v>
      </c>
      <c r="M3512" s="37"/>
      <c r="N3512" s="37">
        <f t="shared" si="251"/>
        <v>0</v>
      </c>
    </row>
    <row r="3513" spans="1:14" x14ac:dyDescent="0.3">
      <c r="A3513" s="105" t="s">
        <v>101</v>
      </c>
      <c r="B3513" s="106">
        <v>8</v>
      </c>
      <c r="C3513" s="106">
        <v>8</v>
      </c>
      <c r="D3513" s="44"/>
      <c r="E3513" s="44"/>
      <c r="F3513" s="30">
        <f t="shared" si="248"/>
        <v>0</v>
      </c>
      <c r="G3513" s="11"/>
      <c r="H3513" s="11"/>
      <c r="I3513" s="11"/>
      <c r="J3513" s="12">
        <f t="shared" si="249"/>
        <v>0</v>
      </c>
      <c r="K3513" s="31">
        <f t="shared" si="250"/>
        <v>2120</v>
      </c>
      <c r="L3513" s="37">
        <f t="shared" si="247"/>
        <v>0</v>
      </c>
      <c r="M3513" s="37"/>
      <c r="N3513" s="37">
        <f t="shared" si="251"/>
        <v>0</v>
      </c>
    </row>
    <row r="3514" spans="1:14" x14ac:dyDescent="0.3">
      <c r="A3514" s="105" t="s">
        <v>102</v>
      </c>
      <c r="B3514" s="106">
        <v>10</v>
      </c>
      <c r="C3514" s="106">
        <v>10</v>
      </c>
      <c r="D3514" s="44"/>
      <c r="E3514" s="44"/>
      <c r="F3514" s="30">
        <f t="shared" si="248"/>
        <v>0</v>
      </c>
      <c r="G3514" s="11"/>
      <c r="H3514" s="11"/>
      <c r="I3514" s="11"/>
      <c r="J3514" s="12">
        <f t="shared" si="249"/>
        <v>0</v>
      </c>
      <c r="K3514" s="31">
        <f t="shared" si="250"/>
        <v>1980</v>
      </c>
      <c r="L3514" s="37">
        <f t="shared" si="247"/>
        <v>0</v>
      </c>
      <c r="M3514" s="37"/>
      <c r="N3514" s="37">
        <f t="shared" si="251"/>
        <v>0</v>
      </c>
    </row>
    <row r="3515" spans="1:14" x14ac:dyDescent="0.3">
      <c r="A3515" s="105" t="s">
        <v>103</v>
      </c>
      <c r="B3515" s="106">
        <v>12</v>
      </c>
      <c r="C3515" s="106">
        <v>12</v>
      </c>
      <c r="D3515" s="44"/>
      <c r="E3515" s="44"/>
      <c r="F3515" s="30">
        <f t="shared" si="248"/>
        <v>0</v>
      </c>
      <c r="G3515" s="11"/>
      <c r="H3515" s="11"/>
      <c r="I3515" s="11"/>
      <c r="J3515" s="12">
        <f t="shared" si="249"/>
        <v>0</v>
      </c>
      <c r="K3515" s="31">
        <f t="shared" si="250"/>
        <v>875</v>
      </c>
      <c r="L3515" s="37">
        <f t="shared" si="247"/>
        <v>0</v>
      </c>
      <c r="M3515" s="37"/>
      <c r="N3515" s="37">
        <f t="shared" si="251"/>
        <v>0</v>
      </c>
    </row>
    <row r="3516" spans="1:14" ht="19.5" thickBot="1" x14ac:dyDescent="0.35">
      <c r="A3516" s="105" t="s">
        <v>104</v>
      </c>
      <c r="B3516" s="106">
        <v>3</v>
      </c>
      <c r="C3516" s="106">
        <v>3</v>
      </c>
      <c r="D3516" s="44"/>
      <c r="E3516" s="44"/>
      <c r="F3516" s="30">
        <f t="shared" si="248"/>
        <v>0</v>
      </c>
      <c r="G3516" s="11"/>
      <c r="H3516" s="11"/>
      <c r="I3516" s="11"/>
      <c r="J3516" s="12">
        <f t="shared" si="249"/>
        <v>0</v>
      </c>
      <c r="K3516" s="31">
        <f t="shared" si="250"/>
        <v>2145</v>
      </c>
      <c r="L3516" s="37">
        <f t="shared" si="247"/>
        <v>0</v>
      </c>
      <c r="M3516" s="37"/>
      <c r="N3516" s="37">
        <f t="shared" si="251"/>
        <v>0</v>
      </c>
    </row>
    <row r="3517" spans="1:14" ht="19.5" thickBot="1" x14ac:dyDescent="0.35">
      <c r="A3517" s="56" t="s">
        <v>105</v>
      </c>
      <c r="B3517" s="57" t="s">
        <v>74</v>
      </c>
      <c r="C3517" s="58">
        <v>150</v>
      </c>
      <c r="D3517" s="44"/>
      <c r="E3517" s="44"/>
      <c r="F3517" s="30">
        <f t="shared" si="248"/>
        <v>0</v>
      </c>
      <c r="G3517" s="11"/>
      <c r="H3517" s="11"/>
      <c r="I3517" s="11"/>
      <c r="J3517" s="12">
        <f t="shared" si="249"/>
        <v>0</v>
      </c>
      <c r="K3517" s="31">
        <f t="shared" si="250"/>
        <v>21.06</v>
      </c>
      <c r="L3517" s="37">
        <f t="shared" si="247"/>
        <v>0</v>
      </c>
      <c r="M3517" s="37"/>
      <c r="N3517" s="37">
        <f t="shared" si="251"/>
        <v>0</v>
      </c>
    </row>
    <row r="3518" spans="1:14" x14ac:dyDescent="0.3">
      <c r="A3518" s="107"/>
      <c r="B3518" s="108"/>
      <c r="C3518" s="108"/>
      <c r="D3518" s="11"/>
      <c r="E3518" s="11"/>
      <c r="F3518" s="30" t="e">
        <f t="shared" si="248"/>
        <v>#DIV/0!</v>
      </c>
      <c r="G3518" s="11"/>
      <c r="H3518" s="11"/>
      <c r="I3518" s="11"/>
      <c r="J3518" s="12">
        <f t="shared" si="249"/>
        <v>0</v>
      </c>
      <c r="K3518" s="31">
        <f t="shared" si="250"/>
        <v>116.5</v>
      </c>
      <c r="L3518" s="37">
        <f t="shared" si="247"/>
        <v>0</v>
      </c>
      <c r="M3518" s="37"/>
      <c r="N3518" s="37">
        <f t="shared" si="251"/>
        <v>0</v>
      </c>
    </row>
    <row r="3519" spans="1:14" x14ac:dyDescent="0.3">
      <c r="A3519" s="107"/>
      <c r="B3519" s="108"/>
      <c r="C3519" s="108"/>
      <c r="D3519" s="11"/>
      <c r="E3519" s="11"/>
      <c r="F3519" s="30" t="e">
        <f t="shared" si="248"/>
        <v>#DIV/0!</v>
      </c>
      <c r="G3519" s="11"/>
      <c r="H3519" s="11"/>
      <c r="I3519" s="11"/>
      <c r="J3519" s="12">
        <f t="shared" si="249"/>
        <v>0</v>
      </c>
      <c r="K3519" s="31">
        <f t="shared" si="250"/>
        <v>0</v>
      </c>
      <c r="L3519" s="37">
        <f t="shared" si="247"/>
        <v>0</v>
      </c>
      <c r="M3519" s="37"/>
      <c r="N3519" s="37">
        <f t="shared" si="251"/>
        <v>0</v>
      </c>
    </row>
    <row r="3520" spans="1:14" x14ac:dyDescent="0.3">
      <c r="A3520" s="107"/>
      <c r="B3520" s="108"/>
      <c r="C3520" s="108"/>
      <c r="D3520" s="11"/>
      <c r="E3520" s="11"/>
      <c r="F3520" s="30" t="e">
        <f t="shared" si="248"/>
        <v>#DIV/0!</v>
      </c>
      <c r="G3520" s="11"/>
      <c r="H3520" s="11"/>
      <c r="I3520" s="11"/>
      <c r="J3520" s="12">
        <f t="shared" si="249"/>
        <v>0</v>
      </c>
      <c r="K3520" s="31">
        <f t="shared" si="250"/>
        <v>23</v>
      </c>
      <c r="L3520" s="37">
        <f t="shared" si="247"/>
        <v>0</v>
      </c>
      <c r="M3520" s="37"/>
      <c r="N3520" s="37">
        <f t="shared" si="251"/>
        <v>0</v>
      </c>
    </row>
    <row r="3521" spans="1:14" x14ac:dyDescent="0.3">
      <c r="A3521" s="107"/>
      <c r="B3521" s="108"/>
      <c r="C3521" s="108"/>
      <c r="D3521" s="11"/>
      <c r="E3521" s="11"/>
      <c r="F3521" s="30" t="e">
        <f t="shared" si="248"/>
        <v>#DIV/0!</v>
      </c>
      <c r="G3521" s="11"/>
      <c r="H3521" s="11"/>
      <c r="I3521" s="11"/>
      <c r="J3521" s="12">
        <f t="shared" si="249"/>
        <v>0</v>
      </c>
      <c r="K3521" s="31">
        <f t="shared" si="250"/>
        <v>0</v>
      </c>
      <c r="L3521" s="37">
        <f t="shared" si="247"/>
        <v>0</v>
      </c>
      <c r="M3521" s="37"/>
      <c r="N3521" s="37">
        <f t="shared" si="251"/>
        <v>0</v>
      </c>
    </row>
    <row r="3522" spans="1:14" x14ac:dyDescent="0.3">
      <c r="A3522" s="11"/>
      <c r="B3522" s="10"/>
      <c r="C3522" s="10"/>
      <c r="D3522" s="11"/>
      <c r="E3522" s="11"/>
      <c r="F3522" s="30" t="e">
        <f t="shared" si="248"/>
        <v>#DIV/0!</v>
      </c>
      <c r="G3522" s="11"/>
      <c r="H3522" s="11"/>
      <c r="I3522" s="11"/>
      <c r="J3522" s="12">
        <f t="shared" si="249"/>
        <v>0</v>
      </c>
      <c r="K3522" s="31">
        <f t="shared" si="250"/>
        <v>0</v>
      </c>
      <c r="L3522" s="37">
        <f t="shared" si="247"/>
        <v>0</v>
      </c>
      <c r="M3522" s="37"/>
      <c r="N3522" s="37">
        <f t="shared" si="251"/>
        <v>0</v>
      </c>
    </row>
    <row r="3523" spans="1:14" x14ac:dyDescent="0.3">
      <c r="A3523" s="11"/>
      <c r="B3523" s="10"/>
      <c r="C3523" s="10"/>
      <c r="D3523" s="11"/>
      <c r="E3523" s="11"/>
      <c r="F3523" s="30" t="e">
        <f t="shared" si="248"/>
        <v>#DIV/0!</v>
      </c>
      <c r="G3523" s="11"/>
      <c r="H3523" s="11"/>
      <c r="I3523" s="11"/>
      <c r="J3523" s="12">
        <f t="shared" si="249"/>
        <v>0</v>
      </c>
      <c r="K3523" s="31">
        <f t="shared" si="250"/>
        <v>0</v>
      </c>
      <c r="L3523" s="37">
        <f t="shared" si="247"/>
        <v>0</v>
      </c>
      <c r="M3523" s="37"/>
      <c r="N3523" s="37">
        <f t="shared" si="251"/>
        <v>0</v>
      </c>
    </row>
    <row r="3524" spans="1:14" x14ac:dyDescent="0.3">
      <c r="A3524" s="11"/>
      <c r="B3524" s="10"/>
      <c r="C3524" s="10"/>
      <c r="D3524" s="11"/>
      <c r="E3524" s="11"/>
      <c r="F3524" s="30" t="e">
        <f t="shared" si="248"/>
        <v>#DIV/0!</v>
      </c>
      <c r="G3524" s="11"/>
      <c r="H3524" s="11"/>
      <c r="I3524" s="11"/>
      <c r="J3524" s="12">
        <f t="shared" si="249"/>
        <v>0</v>
      </c>
      <c r="K3524" s="31">
        <f t="shared" si="250"/>
        <v>0</v>
      </c>
      <c r="L3524" s="37">
        <f t="shared" si="247"/>
        <v>0</v>
      </c>
      <c r="M3524" s="37"/>
      <c r="N3524" s="37">
        <f t="shared" si="251"/>
        <v>0</v>
      </c>
    </row>
    <row r="3525" spans="1:14" x14ac:dyDescent="0.3">
      <c r="A3525" s="11" t="s">
        <v>33</v>
      </c>
      <c r="B3525" s="11"/>
      <c r="C3525" s="13"/>
      <c r="D3525" s="111">
        <f t="shared" ref="D3525:J3525" si="252">SUM(D3463:D3524)</f>
        <v>0</v>
      </c>
      <c r="E3525" s="111">
        <f t="shared" si="252"/>
        <v>0</v>
      </c>
      <c r="F3525" s="111" t="e">
        <f t="shared" si="252"/>
        <v>#DIV/0!</v>
      </c>
      <c r="G3525" s="111">
        <f t="shared" si="252"/>
        <v>0</v>
      </c>
      <c r="H3525" s="111">
        <f t="shared" si="252"/>
        <v>0</v>
      </c>
      <c r="I3525" s="111">
        <f t="shared" si="252"/>
        <v>0</v>
      </c>
      <c r="J3525" s="12">
        <f t="shared" si="252"/>
        <v>0</v>
      </c>
      <c r="K3525" s="111"/>
      <c r="L3525" s="111">
        <f>SUM(L3463:L3524)</f>
        <v>0</v>
      </c>
      <c r="M3525" s="111">
        <f>SUM(M3463:M3524)</f>
        <v>0</v>
      </c>
      <c r="N3525" s="111">
        <f>SUM(N3463:N3524)</f>
        <v>0</v>
      </c>
    </row>
    <row r="3526" spans="1:14" x14ac:dyDescent="0.3">
      <c r="A3526" s="113"/>
      <c r="B3526" s="114"/>
      <c r="C3526" s="115"/>
      <c r="D3526" s="116"/>
      <c r="E3526" s="116"/>
      <c r="F3526" s="7" t="s">
        <v>106</v>
      </c>
      <c r="G3526" s="7" t="s">
        <v>123</v>
      </c>
      <c r="H3526" s="7" t="s">
        <v>124</v>
      </c>
      <c r="I3526" s="7" t="s">
        <v>125</v>
      </c>
      <c r="J3526" s="7" t="s">
        <v>126</v>
      </c>
      <c r="K3526" s="117"/>
      <c r="L3526" s="117"/>
      <c r="M3526" s="7" t="s">
        <v>107</v>
      </c>
      <c r="N3526" s="118"/>
    </row>
    <row r="3527" spans="1:14" ht="31.5" x14ac:dyDescent="0.5">
      <c r="A3527" s="113"/>
      <c r="B3527" s="114"/>
      <c r="C3527" s="115"/>
      <c r="D3527" s="116"/>
      <c r="E3527" s="116"/>
      <c r="F3527" s="121"/>
      <c r="G3527" s="121"/>
      <c r="H3527" s="121"/>
      <c r="I3527" s="121"/>
      <c r="J3527" s="121"/>
      <c r="K3527" s="122"/>
      <c r="L3527" s="121">
        <f>+F3527-G3527-H3527-I3527-J3527</f>
        <v>0</v>
      </c>
      <c r="M3527" s="123"/>
      <c r="N3527" s="124"/>
    </row>
    <row r="3528" spans="1:14" x14ac:dyDescent="0.3">
      <c r="A3528" s="177" t="s">
        <v>109</v>
      </c>
      <c r="B3528" s="178"/>
      <c r="C3528" s="178"/>
      <c r="D3528" s="178"/>
      <c r="E3528" s="178"/>
      <c r="F3528" s="178"/>
      <c r="G3528" s="178"/>
      <c r="H3528" s="178"/>
      <c r="I3528" s="178"/>
      <c r="J3528" s="179"/>
      <c r="K3528" s="125"/>
      <c r="L3528" s="12"/>
      <c r="M3528" s="126"/>
      <c r="N3528" s="127"/>
    </row>
    <row r="3529" spans="1:14" x14ac:dyDescent="0.3">
      <c r="A3529" s="180" t="s">
        <v>110</v>
      </c>
      <c r="B3529" s="181"/>
      <c r="C3529" s="181"/>
      <c r="D3529" s="181"/>
      <c r="E3529" s="181"/>
      <c r="F3529" s="181"/>
      <c r="G3529" s="181"/>
      <c r="H3529" s="181"/>
      <c r="I3529" s="181"/>
      <c r="J3529" s="182"/>
      <c r="K3529" s="129"/>
      <c r="L3529" s="12"/>
      <c r="M3529" s="126"/>
      <c r="N3529" s="127"/>
    </row>
    <row r="3530" spans="1:14" x14ac:dyDescent="0.3">
      <c r="A3530" s="160" t="s">
        <v>111</v>
      </c>
      <c r="B3530" s="161"/>
      <c r="C3530" s="161"/>
      <c r="D3530" s="161"/>
      <c r="E3530" s="161"/>
      <c r="F3530" s="161"/>
      <c r="G3530" s="161"/>
      <c r="H3530" s="161"/>
      <c r="I3530" s="161"/>
      <c r="J3530" s="162"/>
      <c r="K3530" s="130"/>
      <c r="L3530" s="12"/>
      <c r="M3530" s="131" t="e">
        <f>+L3530/L3525%</f>
        <v>#DIV/0!</v>
      </c>
      <c r="N3530" s="127"/>
    </row>
    <row r="3531" spans="1:14" x14ac:dyDescent="0.3">
      <c r="A3531" s="163" t="s">
        <v>112</v>
      </c>
      <c r="B3531" s="164"/>
      <c r="C3531" s="164"/>
      <c r="D3531" s="164"/>
      <c r="E3531" s="164"/>
      <c r="F3531" s="164"/>
      <c r="G3531" s="164"/>
      <c r="H3531" s="164"/>
      <c r="I3531" s="164"/>
      <c r="J3531" s="165"/>
      <c r="K3531" s="132"/>
      <c r="L3531" s="12">
        <f>+E3547</f>
        <v>0</v>
      </c>
      <c r="M3531" s="126"/>
      <c r="N3531" s="127"/>
    </row>
    <row r="3532" spans="1:14" x14ac:dyDescent="0.3">
      <c r="A3532" s="166" t="s">
        <v>113</v>
      </c>
      <c r="B3532" s="167"/>
      <c r="C3532" s="167"/>
      <c r="D3532" s="167"/>
      <c r="E3532" s="167"/>
      <c r="F3532" s="167"/>
      <c r="G3532" s="167"/>
      <c r="H3532" s="167"/>
      <c r="I3532" s="167"/>
      <c r="J3532" s="168"/>
      <c r="K3532" s="134"/>
      <c r="L3532" s="12">
        <f>+M3547</f>
        <v>0</v>
      </c>
      <c r="M3532" s="126"/>
      <c r="N3532" s="127"/>
    </row>
    <row r="3533" spans="1:14" x14ac:dyDescent="0.3">
      <c r="A3533" s="169"/>
      <c r="B3533" s="170"/>
      <c r="C3533" s="170"/>
      <c r="D3533" s="170"/>
      <c r="E3533" s="170"/>
      <c r="F3533" s="170"/>
      <c r="G3533" s="170"/>
      <c r="H3533" s="170"/>
      <c r="I3533" s="170"/>
      <c r="J3533" s="171"/>
      <c r="K3533" s="128"/>
      <c r="L3533" s="126"/>
      <c r="M3533" s="126"/>
      <c r="N3533" s="127"/>
    </row>
    <row r="3534" spans="1:14" x14ac:dyDescent="0.3">
      <c r="A3534" s="169"/>
      <c r="B3534" s="170"/>
      <c r="C3534" s="170"/>
      <c r="D3534" s="170"/>
      <c r="E3534" s="170"/>
      <c r="F3534" s="170"/>
      <c r="G3534" s="170"/>
      <c r="H3534" s="170"/>
      <c r="I3534" s="170"/>
      <c r="J3534" s="171"/>
      <c r="K3534" s="128"/>
      <c r="L3534" s="126"/>
      <c r="M3534" s="126"/>
      <c r="N3534" s="127"/>
    </row>
    <row r="3535" spans="1:14" x14ac:dyDescent="0.3">
      <c r="A3535" s="169" t="s">
        <v>114</v>
      </c>
      <c r="B3535" s="170"/>
      <c r="C3535" s="170"/>
      <c r="D3535" s="170"/>
      <c r="E3535" s="170"/>
      <c r="F3535" s="170"/>
      <c r="G3535" s="170"/>
      <c r="H3535" s="170"/>
      <c r="I3535" s="170"/>
      <c r="J3535" s="171"/>
      <c r="K3535" s="136"/>
      <c r="L3535" s="111">
        <f>+L3525-L3528-L3529-L3530-L3531+L3532-L3533-L3534</f>
        <v>0</v>
      </c>
      <c r="M3535" s="126"/>
      <c r="N3535" s="127"/>
    </row>
    <row r="3536" spans="1:14" ht="19.5" thickBot="1" x14ac:dyDescent="0.35">
      <c r="M3536" s="138">
        <f>+L3536-L3535</f>
        <v>0</v>
      </c>
    </row>
    <row r="3537" spans="1:14" ht="19.5" thickBot="1" x14ac:dyDescent="0.35">
      <c r="A3537" s="157" t="s">
        <v>115</v>
      </c>
      <c r="B3537" s="158"/>
      <c r="C3537" s="158"/>
      <c r="D3537" s="158"/>
      <c r="E3537" s="158"/>
      <c r="F3537" s="159"/>
      <c r="G3537" s="127"/>
      <c r="H3537" s="157" t="s">
        <v>116</v>
      </c>
      <c r="I3537" s="158"/>
      <c r="J3537" s="159"/>
      <c r="K3537" s="157" t="s">
        <v>117</v>
      </c>
      <c r="L3537" s="158"/>
      <c r="M3537" s="159"/>
      <c r="N3537" s="139"/>
    </row>
    <row r="3538" spans="1:14" ht="19.5" thickBot="1" x14ac:dyDescent="0.35">
      <c r="A3538" s="140" t="s">
        <v>118</v>
      </c>
      <c r="B3538" s="157" t="s">
        <v>119</v>
      </c>
      <c r="C3538" s="159"/>
      <c r="D3538" s="140" t="s">
        <v>120</v>
      </c>
      <c r="E3538" s="157" t="s">
        <v>22</v>
      </c>
      <c r="F3538" s="159"/>
      <c r="G3538" s="127"/>
      <c r="H3538" s="157" t="s">
        <v>119</v>
      </c>
      <c r="I3538" s="159"/>
      <c r="J3538" s="140" t="s">
        <v>22</v>
      </c>
      <c r="K3538" s="157" t="s">
        <v>119</v>
      </c>
      <c r="L3538" s="159"/>
      <c r="M3538" s="140" t="s">
        <v>22</v>
      </c>
      <c r="N3538" s="139"/>
    </row>
    <row r="3539" spans="1:14" ht="19.5" thickBot="1" x14ac:dyDescent="0.35">
      <c r="A3539" s="141"/>
      <c r="B3539" s="153"/>
      <c r="C3539" s="154"/>
      <c r="D3539" s="141"/>
      <c r="E3539" s="155"/>
      <c r="F3539" s="156"/>
      <c r="G3539" s="127"/>
      <c r="H3539" s="153"/>
      <c r="I3539" s="154"/>
      <c r="J3539" s="142"/>
      <c r="K3539" s="153"/>
      <c r="L3539" s="154"/>
      <c r="M3539" s="143"/>
      <c r="N3539" s="144"/>
    </row>
    <row r="3540" spans="1:14" ht="19.5" thickBot="1" x14ac:dyDescent="0.35">
      <c r="A3540" s="141"/>
      <c r="B3540" s="153"/>
      <c r="C3540" s="154"/>
      <c r="D3540" s="141"/>
      <c r="E3540" s="155"/>
      <c r="F3540" s="156"/>
      <c r="G3540" s="127"/>
      <c r="H3540" s="153"/>
      <c r="I3540" s="154"/>
      <c r="J3540" s="142"/>
      <c r="K3540" s="153"/>
      <c r="L3540" s="154"/>
      <c r="M3540" s="143"/>
      <c r="N3540" s="144"/>
    </row>
    <row r="3541" spans="1:14" ht="19.5" thickBot="1" x14ac:dyDescent="0.35">
      <c r="A3541" s="141"/>
      <c r="B3541" s="153"/>
      <c r="C3541" s="154"/>
      <c r="D3541" s="141"/>
      <c r="E3541" s="155"/>
      <c r="F3541" s="156"/>
      <c r="G3541" s="127"/>
      <c r="H3541" s="153"/>
      <c r="I3541" s="154"/>
      <c r="J3541" s="142"/>
      <c r="K3541" s="153"/>
      <c r="L3541" s="154"/>
      <c r="M3541" s="143"/>
      <c r="N3541" s="144"/>
    </row>
    <row r="3542" spans="1:14" ht="19.5" thickBot="1" x14ac:dyDescent="0.35">
      <c r="A3542" s="141"/>
      <c r="B3542" s="153"/>
      <c r="C3542" s="154"/>
      <c r="D3542" s="141"/>
      <c r="E3542" s="155"/>
      <c r="F3542" s="156"/>
      <c r="G3542" s="127"/>
      <c r="H3542" s="153"/>
      <c r="I3542" s="154"/>
      <c r="J3542" s="142"/>
      <c r="K3542" s="153"/>
      <c r="L3542" s="154"/>
      <c r="M3542" s="143"/>
      <c r="N3542" s="144"/>
    </row>
    <row r="3543" spans="1:14" ht="19.5" thickBot="1" x14ac:dyDescent="0.35">
      <c r="A3543" s="141"/>
      <c r="B3543" s="153"/>
      <c r="C3543" s="154"/>
      <c r="D3543" s="141"/>
      <c r="E3543" s="155"/>
      <c r="F3543" s="156"/>
      <c r="G3543" s="127"/>
      <c r="H3543" s="153"/>
      <c r="I3543" s="154"/>
      <c r="J3543" s="142"/>
      <c r="K3543" s="153"/>
      <c r="L3543" s="154"/>
      <c r="M3543" s="143"/>
      <c r="N3543" s="144"/>
    </row>
    <row r="3544" spans="1:14" ht="19.5" thickBot="1" x14ac:dyDescent="0.35">
      <c r="A3544" s="141"/>
      <c r="B3544" s="153"/>
      <c r="C3544" s="154"/>
      <c r="D3544" s="141"/>
      <c r="E3544" s="155"/>
      <c r="F3544" s="156"/>
      <c r="G3544" s="127"/>
      <c r="H3544" s="153"/>
      <c r="I3544" s="154"/>
      <c r="J3544" s="142"/>
      <c r="K3544" s="153"/>
      <c r="L3544" s="154"/>
      <c r="M3544" s="143"/>
      <c r="N3544" s="144"/>
    </row>
    <row r="3545" spans="1:14" ht="19.5" thickBot="1" x14ac:dyDescent="0.35">
      <c r="A3545" s="141"/>
      <c r="B3545" s="153"/>
      <c r="C3545" s="154"/>
      <c r="D3545" s="141"/>
      <c r="E3545" s="155"/>
      <c r="F3545" s="156"/>
      <c r="G3545" s="127"/>
      <c r="H3545" s="153"/>
      <c r="I3545" s="154"/>
      <c r="J3545" s="142"/>
      <c r="K3545" s="153"/>
      <c r="L3545" s="154"/>
      <c r="M3545" s="143"/>
      <c r="N3545" s="144"/>
    </row>
    <row r="3546" spans="1:14" ht="19.5" thickBot="1" x14ac:dyDescent="0.35">
      <c r="A3546" s="141"/>
      <c r="B3546" s="153"/>
      <c r="C3546" s="154"/>
      <c r="D3546" s="141"/>
      <c r="E3546" s="155"/>
      <c r="F3546" s="156"/>
      <c r="G3546" s="127"/>
      <c r="H3546" s="153"/>
      <c r="I3546" s="154"/>
      <c r="J3546" s="142"/>
      <c r="K3546" s="153"/>
      <c r="L3546" s="154"/>
      <c r="M3546" s="143"/>
      <c r="N3546" s="144"/>
    </row>
    <row r="3547" spans="1:14" ht="19.5" thickBot="1" x14ac:dyDescent="0.35">
      <c r="A3547" s="141" t="s">
        <v>121</v>
      </c>
      <c r="B3547" s="153"/>
      <c r="C3547" s="154"/>
      <c r="D3547" s="141"/>
      <c r="E3547" s="155">
        <f>SUM(E3539:F3546)</f>
        <v>0</v>
      </c>
      <c r="F3547" s="156"/>
      <c r="G3547" s="127"/>
      <c r="H3547" s="153" t="s">
        <v>121</v>
      </c>
      <c r="I3547" s="154"/>
      <c r="J3547" s="140">
        <f>SUM(J3539:J3546)</f>
        <v>0</v>
      </c>
      <c r="K3547" s="153" t="s">
        <v>121</v>
      </c>
      <c r="L3547" s="154"/>
      <c r="M3547" s="145">
        <f>SUM(M3539:M3546)</f>
        <v>0</v>
      </c>
      <c r="N3547" s="139"/>
    </row>
    <row r="3550" spans="1:14" x14ac:dyDescent="0.3">
      <c r="A3550" s="172" t="s">
        <v>0</v>
      </c>
      <c r="B3550" s="172"/>
      <c r="C3550" s="172"/>
      <c r="D3550" s="172"/>
      <c r="E3550" s="172"/>
      <c r="F3550" s="172"/>
      <c r="G3550" s="172"/>
      <c r="H3550" s="172"/>
      <c r="I3550" s="172"/>
      <c r="J3550" s="172"/>
      <c r="K3550" s="172"/>
      <c r="L3550" s="172"/>
      <c r="M3550" s="1"/>
      <c r="N3550" s="2"/>
    </row>
    <row r="3551" spans="1:14" x14ac:dyDescent="0.3">
      <c r="A3551" s="1" t="s">
        <v>1</v>
      </c>
      <c r="B3551" s="2"/>
      <c r="J3551" s="1" t="s">
        <v>3</v>
      </c>
      <c r="K3551" s="173">
        <f>+K3460</f>
        <v>0</v>
      </c>
      <c r="L3551" s="173"/>
      <c r="M3551" s="173"/>
      <c r="N3551" s="6"/>
    </row>
    <row r="3552" spans="1:14" x14ac:dyDescent="0.3">
      <c r="A3552" s="174"/>
      <c r="B3552" s="175"/>
      <c r="C3552" s="176"/>
      <c r="D3552" s="169" t="s">
        <v>6</v>
      </c>
      <c r="E3552" s="170"/>
      <c r="F3552" s="171"/>
      <c r="G3552" s="7" t="s">
        <v>7</v>
      </c>
      <c r="H3552" s="7" t="s">
        <v>7</v>
      </c>
      <c r="I3552" s="7" t="s">
        <v>8</v>
      </c>
      <c r="J3552" s="8" t="s">
        <v>9</v>
      </c>
      <c r="K3552" s="7" t="s">
        <v>10</v>
      </c>
      <c r="L3552" s="9"/>
      <c r="M3552" s="7" t="s">
        <v>11</v>
      </c>
      <c r="N3552" s="7" t="s">
        <v>12</v>
      </c>
    </row>
    <row r="3553" spans="1:14" x14ac:dyDescent="0.3">
      <c r="A3553" s="12" t="s">
        <v>16</v>
      </c>
      <c r="B3553" s="7" t="s">
        <v>17</v>
      </c>
      <c r="C3553" s="13" t="s">
        <v>18</v>
      </c>
      <c r="D3553" s="7">
        <v>1</v>
      </c>
      <c r="E3553" s="7">
        <v>2</v>
      </c>
      <c r="F3553" s="14" t="s">
        <v>19</v>
      </c>
      <c r="G3553" s="7" t="s">
        <v>20</v>
      </c>
      <c r="H3553" s="7" t="s">
        <v>20</v>
      </c>
      <c r="I3553" s="7"/>
      <c r="J3553" s="7" t="s">
        <v>20</v>
      </c>
      <c r="K3553" s="7" t="s">
        <v>21</v>
      </c>
      <c r="L3553" s="7" t="s">
        <v>22</v>
      </c>
      <c r="M3553" s="7" t="s">
        <v>23</v>
      </c>
      <c r="N3553" s="7" t="s">
        <v>22</v>
      </c>
    </row>
    <row r="3554" spans="1:14" x14ac:dyDescent="0.3">
      <c r="A3554" s="16" t="s">
        <v>35</v>
      </c>
      <c r="B3554" s="17" t="s">
        <v>36</v>
      </c>
      <c r="C3554" s="17">
        <v>72</v>
      </c>
      <c r="D3554" s="29"/>
      <c r="E3554" s="29"/>
      <c r="F3554" s="30">
        <f>+(E3554+D3554)/C3554</f>
        <v>0</v>
      </c>
      <c r="G3554" s="32"/>
      <c r="H3554" s="32"/>
      <c r="I3554" s="32"/>
      <c r="J3554" s="34">
        <f>+D3554+E3554-G3554-H3554-I3554</f>
        <v>0</v>
      </c>
      <c r="K3554" s="31">
        <f>+K3463</f>
        <v>381.13</v>
      </c>
      <c r="L3554" s="24">
        <f t="shared" ref="L3554:L3615" si="253">+J3554*K3554</f>
        <v>0</v>
      </c>
      <c r="M3554" s="24"/>
      <c r="N3554" s="24">
        <f>+K3554*I3554</f>
        <v>0</v>
      </c>
    </row>
    <row r="3555" spans="1:14" x14ac:dyDescent="0.3">
      <c r="A3555" s="16" t="s">
        <v>37</v>
      </c>
      <c r="B3555" s="17" t="s">
        <v>38</v>
      </c>
      <c r="C3555" s="17">
        <v>36</v>
      </c>
      <c r="D3555" s="29"/>
      <c r="E3555" s="29"/>
      <c r="F3555" s="30">
        <f t="shared" ref="F3555:F3615" si="254">+(E3555+D3555)/C3555</f>
        <v>0</v>
      </c>
      <c r="G3555" s="32"/>
      <c r="H3555" s="32"/>
      <c r="I3555" s="32"/>
      <c r="J3555" s="34">
        <f t="shared" ref="J3555:J3615" si="255">+D3555+E3555-G3555-H3555-I3555</f>
        <v>0</v>
      </c>
      <c r="K3555" s="31">
        <f t="shared" ref="K3555:K3615" si="256">+K3464</f>
        <v>741.2</v>
      </c>
      <c r="L3555" s="24">
        <f t="shared" si="253"/>
        <v>0</v>
      </c>
      <c r="M3555" s="24"/>
      <c r="N3555" s="24">
        <f t="shared" ref="N3555:N3615" si="257">+K3555*I3555</f>
        <v>0</v>
      </c>
    </row>
    <row r="3556" spans="1:14" x14ac:dyDescent="0.3">
      <c r="A3556" s="16" t="s">
        <v>39</v>
      </c>
      <c r="B3556" s="17" t="s">
        <v>40</v>
      </c>
      <c r="C3556" s="17">
        <v>18</v>
      </c>
      <c r="D3556" s="29"/>
      <c r="E3556" s="29"/>
      <c r="F3556" s="30">
        <f t="shared" si="254"/>
        <v>0</v>
      </c>
      <c r="G3556" s="32"/>
      <c r="H3556" s="32"/>
      <c r="I3556" s="32"/>
      <c r="J3556" s="12">
        <f t="shared" si="255"/>
        <v>0</v>
      </c>
      <c r="K3556" s="31">
        <f t="shared" si="256"/>
        <v>1263.5999999999999</v>
      </c>
      <c r="L3556" s="37">
        <f t="shared" si="253"/>
        <v>0</v>
      </c>
      <c r="M3556" s="37"/>
      <c r="N3556" s="37">
        <f t="shared" si="257"/>
        <v>0</v>
      </c>
    </row>
    <row r="3557" spans="1:14" x14ac:dyDescent="0.3">
      <c r="A3557" s="16" t="s">
        <v>41</v>
      </c>
      <c r="B3557" s="17" t="s">
        <v>42</v>
      </c>
      <c r="C3557" s="17">
        <v>10</v>
      </c>
      <c r="D3557" s="29"/>
      <c r="E3557" s="29"/>
      <c r="F3557" s="30">
        <f t="shared" si="254"/>
        <v>0</v>
      </c>
      <c r="G3557" s="32"/>
      <c r="H3557" s="32"/>
      <c r="I3557" s="32"/>
      <c r="J3557" s="34">
        <f t="shared" si="255"/>
        <v>0</v>
      </c>
      <c r="K3557" s="31">
        <f t="shared" si="256"/>
        <v>2059.1999999999998</v>
      </c>
      <c r="L3557" s="24">
        <f t="shared" si="253"/>
        <v>0</v>
      </c>
      <c r="M3557" s="24"/>
      <c r="N3557" s="24">
        <f t="shared" si="257"/>
        <v>0</v>
      </c>
    </row>
    <row r="3558" spans="1:14" x14ac:dyDescent="0.3">
      <c r="A3558" s="16" t="s">
        <v>43</v>
      </c>
      <c r="B3558" s="17" t="s">
        <v>36</v>
      </c>
      <c r="C3558" s="17">
        <v>72</v>
      </c>
      <c r="D3558" s="29"/>
      <c r="E3558" s="29"/>
      <c r="F3558" s="30">
        <f t="shared" si="254"/>
        <v>0</v>
      </c>
      <c r="G3558" s="32"/>
      <c r="H3558" s="32"/>
      <c r="I3558" s="32"/>
      <c r="J3558" s="34">
        <f t="shared" si="255"/>
        <v>0</v>
      </c>
      <c r="K3558" s="31">
        <f t="shared" si="256"/>
        <v>409.5</v>
      </c>
      <c r="L3558" s="24">
        <f t="shared" si="253"/>
        <v>0</v>
      </c>
      <c r="M3558" s="24"/>
      <c r="N3558" s="24">
        <f t="shared" si="257"/>
        <v>0</v>
      </c>
    </row>
    <row r="3559" spans="1:14" x14ac:dyDescent="0.3">
      <c r="A3559" s="16" t="s">
        <v>44</v>
      </c>
      <c r="B3559" s="17" t="s">
        <v>38</v>
      </c>
      <c r="C3559" s="17">
        <v>36</v>
      </c>
      <c r="D3559" s="29"/>
      <c r="E3559" s="29"/>
      <c r="F3559" s="30">
        <f t="shared" si="254"/>
        <v>0</v>
      </c>
      <c r="G3559" s="32"/>
      <c r="H3559" s="32"/>
      <c r="I3559" s="32"/>
      <c r="J3559" s="34">
        <f t="shared" si="255"/>
        <v>0</v>
      </c>
      <c r="K3559" s="31">
        <f t="shared" si="256"/>
        <v>803.79</v>
      </c>
      <c r="L3559" s="24">
        <f t="shared" si="253"/>
        <v>0</v>
      </c>
      <c r="M3559" s="24"/>
      <c r="N3559" s="24">
        <f t="shared" si="257"/>
        <v>0</v>
      </c>
    </row>
    <row r="3560" spans="1:14" x14ac:dyDescent="0.3">
      <c r="A3560" s="16" t="s">
        <v>45</v>
      </c>
      <c r="B3560" s="17" t="s">
        <v>36</v>
      </c>
      <c r="C3560" s="17">
        <v>72</v>
      </c>
      <c r="D3560" s="29"/>
      <c r="E3560" s="29"/>
      <c r="F3560" s="30">
        <f t="shared" si="254"/>
        <v>0</v>
      </c>
      <c r="G3560" s="32"/>
      <c r="H3560" s="32"/>
      <c r="I3560" s="32"/>
      <c r="J3560" s="34">
        <f t="shared" si="255"/>
        <v>0</v>
      </c>
      <c r="K3560" s="31">
        <f t="shared" si="256"/>
        <v>409.5</v>
      </c>
      <c r="L3560" s="24">
        <f t="shared" si="253"/>
        <v>0</v>
      </c>
      <c r="M3560" s="24"/>
      <c r="N3560" s="24">
        <f t="shared" si="257"/>
        <v>0</v>
      </c>
    </row>
    <row r="3561" spans="1:14" x14ac:dyDescent="0.3">
      <c r="A3561" s="16" t="s">
        <v>46</v>
      </c>
      <c r="B3561" s="17" t="s">
        <v>38</v>
      </c>
      <c r="C3561" s="17">
        <v>36</v>
      </c>
      <c r="D3561" s="29"/>
      <c r="E3561" s="29"/>
      <c r="F3561" s="30">
        <f t="shared" si="254"/>
        <v>0</v>
      </c>
      <c r="G3561" s="32"/>
      <c r="H3561" s="32"/>
      <c r="I3561" s="32"/>
      <c r="J3561" s="34">
        <f t="shared" si="255"/>
        <v>0</v>
      </c>
      <c r="K3561" s="31">
        <f t="shared" si="256"/>
        <v>803.79</v>
      </c>
      <c r="L3561" s="24">
        <f t="shared" si="253"/>
        <v>0</v>
      </c>
      <c r="M3561" s="24"/>
      <c r="N3561" s="24">
        <f t="shared" si="257"/>
        <v>0</v>
      </c>
    </row>
    <row r="3562" spans="1:14" x14ac:dyDescent="0.3">
      <c r="A3562" s="16" t="s">
        <v>47</v>
      </c>
      <c r="B3562" s="17" t="s">
        <v>48</v>
      </c>
      <c r="C3562" s="17">
        <v>8</v>
      </c>
      <c r="D3562" s="29"/>
      <c r="E3562" s="29"/>
      <c r="F3562" s="30">
        <f t="shared" si="254"/>
        <v>0</v>
      </c>
      <c r="G3562" s="32"/>
      <c r="H3562" s="32"/>
      <c r="I3562" s="32"/>
      <c r="J3562" s="34">
        <f t="shared" si="255"/>
        <v>0</v>
      </c>
      <c r="K3562" s="31">
        <f t="shared" si="256"/>
        <v>2767.05</v>
      </c>
      <c r="L3562" s="24">
        <f t="shared" si="253"/>
        <v>0</v>
      </c>
      <c r="M3562" s="24"/>
      <c r="N3562" s="24">
        <f t="shared" si="257"/>
        <v>0</v>
      </c>
    </row>
    <row r="3563" spans="1:14" x14ac:dyDescent="0.3">
      <c r="A3563" s="35" t="s">
        <v>49</v>
      </c>
      <c r="B3563" s="17" t="s">
        <v>50</v>
      </c>
      <c r="C3563" s="38">
        <v>72</v>
      </c>
      <c r="D3563" s="29"/>
      <c r="E3563" s="29"/>
      <c r="F3563" s="30">
        <f t="shared" si="254"/>
        <v>0</v>
      </c>
      <c r="G3563" s="32"/>
      <c r="H3563" s="32"/>
      <c r="I3563" s="32"/>
      <c r="J3563" s="12">
        <f t="shared" si="255"/>
        <v>0</v>
      </c>
      <c r="K3563" s="31">
        <f t="shared" si="256"/>
        <v>444.6</v>
      </c>
      <c r="L3563" s="37">
        <f t="shared" si="253"/>
        <v>0</v>
      </c>
      <c r="M3563" s="37"/>
      <c r="N3563" s="37">
        <f t="shared" si="257"/>
        <v>0</v>
      </c>
    </row>
    <row r="3564" spans="1:14" x14ac:dyDescent="0.3">
      <c r="A3564" s="16" t="s">
        <v>51</v>
      </c>
      <c r="B3564" s="17" t="s">
        <v>52</v>
      </c>
      <c r="C3564" s="17">
        <v>36</v>
      </c>
      <c r="D3564" s="29"/>
      <c r="E3564" s="29"/>
      <c r="F3564" s="30">
        <f t="shared" si="254"/>
        <v>0</v>
      </c>
      <c r="G3564" s="32"/>
      <c r="H3564" s="32"/>
      <c r="I3564" s="32"/>
      <c r="J3564" s="34">
        <f t="shared" si="255"/>
        <v>0</v>
      </c>
      <c r="K3564" s="31">
        <f t="shared" si="256"/>
        <v>868.73</v>
      </c>
      <c r="L3564" s="24">
        <f t="shared" si="253"/>
        <v>0</v>
      </c>
      <c r="M3564" s="24"/>
      <c r="N3564" s="24">
        <f t="shared" si="257"/>
        <v>0</v>
      </c>
    </row>
    <row r="3565" spans="1:14" x14ac:dyDescent="0.3">
      <c r="A3565" s="16" t="s">
        <v>53</v>
      </c>
      <c r="B3565" s="17" t="s">
        <v>48</v>
      </c>
      <c r="C3565" s="17">
        <v>8</v>
      </c>
      <c r="D3565" s="29"/>
      <c r="E3565" s="29"/>
      <c r="F3565" s="30">
        <f t="shared" si="254"/>
        <v>0</v>
      </c>
      <c r="G3565" s="32"/>
      <c r="H3565" s="32"/>
      <c r="I3565" s="32"/>
      <c r="J3565" s="34">
        <f t="shared" si="255"/>
        <v>0</v>
      </c>
      <c r="K3565" s="31">
        <f t="shared" si="256"/>
        <v>2416.0500000000002</v>
      </c>
      <c r="L3565" s="24">
        <f t="shared" si="253"/>
        <v>0</v>
      </c>
      <c r="M3565" s="24"/>
      <c r="N3565" s="24">
        <f t="shared" si="257"/>
        <v>0</v>
      </c>
    </row>
    <row r="3566" spans="1:14" x14ac:dyDescent="0.3">
      <c r="A3566" s="16" t="s">
        <v>54</v>
      </c>
      <c r="B3566" s="17" t="s">
        <v>50</v>
      </c>
      <c r="C3566" s="17">
        <v>72</v>
      </c>
      <c r="D3566" s="29"/>
      <c r="E3566" s="29"/>
      <c r="F3566" s="30">
        <f t="shared" si="254"/>
        <v>0</v>
      </c>
      <c r="G3566" s="32"/>
      <c r="H3566" s="32"/>
      <c r="I3566" s="32"/>
      <c r="J3566" s="34">
        <f t="shared" si="255"/>
        <v>0</v>
      </c>
      <c r="K3566" s="31">
        <f t="shared" si="256"/>
        <v>377.33</v>
      </c>
      <c r="L3566" s="24">
        <f t="shared" si="253"/>
        <v>0</v>
      </c>
      <c r="M3566" s="24"/>
      <c r="N3566" s="24">
        <f t="shared" si="257"/>
        <v>0</v>
      </c>
    </row>
    <row r="3567" spans="1:14" x14ac:dyDescent="0.3">
      <c r="A3567" s="16" t="s">
        <v>55</v>
      </c>
      <c r="B3567" s="17" t="s">
        <v>56</v>
      </c>
      <c r="C3567" s="17">
        <v>15</v>
      </c>
      <c r="D3567" s="44"/>
      <c r="E3567" s="44"/>
      <c r="F3567" s="30">
        <f t="shared" si="254"/>
        <v>0</v>
      </c>
      <c r="G3567" s="11"/>
      <c r="H3567" s="11"/>
      <c r="I3567" s="11"/>
      <c r="J3567" s="12">
        <f t="shared" si="255"/>
        <v>0</v>
      </c>
      <c r="K3567" s="45">
        <f t="shared" si="256"/>
        <v>1158.3</v>
      </c>
      <c r="L3567" s="37">
        <f t="shared" si="253"/>
        <v>0</v>
      </c>
      <c r="M3567" s="37"/>
      <c r="N3567" s="37">
        <f t="shared" si="257"/>
        <v>0</v>
      </c>
    </row>
    <row r="3568" spans="1:14" x14ac:dyDescent="0.3">
      <c r="A3568" s="16" t="s">
        <v>57</v>
      </c>
      <c r="B3568" s="17" t="s">
        <v>50</v>
      </c>
      <c r="C3568" s="17">
        <v>72</v>
      </c>
      <c r="D3568" s="29"/>
      <c r="E3568" s="29"/>
      <c r="F3568" s="30">
        <f t="shared" si="254"/>
        <v>0</v>
      </c>
      <c r="G3568" s="32"/>
      <c r="H3568" s="32"/>
      <c r="I3568" s="32"/>
      <c r="J3568" s="34">
        <f t="shared" si="255"/>
        <v>0</v>
      </c>
      <c r="K3568" s="31">
        <f t="shared" si="256"/>
        <v>424.13</v>
      </c>
      <c r="L3568" s="24">
        <f t="shared" si="253"/>
        <v>0</v>
      </c>
      <c r="M3568" s="24"/>
      <c r="N3568" s="24">
        <f t="shared" si="257"/>
        <v>0</v>
      </c>
    </row>
    <row r="3569" spans="1:14" x14ac:dyDescent="0.3">
      <c r="A3569" s="16" t="s">
        <v>58</v>
      </c>
      <c r="B3569" s="17" t="s">
        <v>59</v>
      </c>
      <c r="C3569" s="17">
        <v>15</v>
      </c>
      <c r="D3569" s="29"/>
      <c r="E3569" s="29"/>
      <c r="F3569" s="30">
        <f t="shared" si="254"/>
        <v>0</v>
      </c>
      <c r="G3569" s="32"/>
      <c r="H3569" s="32"/>
      <c r="I3569" s="32"/>
      <c r="J3569" s="34">
        <f t="shared" si="255"/>
        <v>0</v>
      </c>
      <c r="K3569" s="31">
        <f t="shared" si="256"/>
        <v>1199.25</v>
      </c>
      <c r="L3569" s="24">
        <f t="shared" si="253"/>
        <v>0</v>
      </c>
      <c r="M3569" s="24"/>
      <c r="N3569" s="24">
        <f t="shared" si="257"/>
        <v>0</v>
      </c>
    </row>
    <row r="3570" spans="1:14" x14ac:dyDescent="0.3">
      <c r="A3570" s="16" t="s">
        <v>60</v>
      </c>
      <c r="B3570" s="17" t="s">
        <v>50</v>
      </c>
      <c r="C3570" s="17">
        <v>72</v>
      </c>
      <c r="D3570" s="29"/>
      <c r="E3570" s="29"/>
      <c r="F3570" s="30">
        <f t="shared" si="254"/>
        <v>0</v>
      </c>
      <c r="G3570" s="32"/>
      <c r="H3570" s="32"/>
      <c r="I3570" s="32"/>
      <c r="J3570" s="34">
        <f t="shared" si="255"/>
        <v>0</v>
      </c>
      <c r="K3570" s="31">
        <f t="shared" si="256"/>
        <v>381.13</v>
      </c>
      <c r="L3570" s="24">
        <f t="shared" si="253"/>
        <v>0</v>
      </c>
      <c r="M3570" s="24"/>
      <c r="N3570" s="24">
        <f t="shared" si="257"/>
        <v>0</v>
      </c>
    </row>
    <row r="3571" spans="1:14" x14ac:dyDescent="0.3">
      <c r="A3571" s="16" t="s">
        <v>61</v>
      </c>
      <c r="B3571" s="17" t="s">
        <v>50</v>
      </c>
      <c r="C3571" s="38">
        <v>72</v>
      </c>
      <c r="D3571" s="44"/>
      <c r="E3571" s="44"/>
      <c r="F3571" s="30">
        <f t="shared" si="254"/>
        <v>0</v>
      </c>
      <c r="G3571" s="11"/>
      <c r="H3571" s="11"/>
      <c r="I3571" s="11"/>
      <c r="J3571" s="12">
        <f t="shared" si="255"/>
        <v>0</v>
      </c>
      <c r="K3571" s="31">
        <f t="shared" si="256"/>
        <v>424.13</v>
      </c>
      <c r="L3571" s="37">
        <f t="shared" si="253"/>
        <v>0</v>
      </c>
      <c r="M3571" s="37"/>
      <c r="N3571" s="37">
        <f t="shared" si="257"/>
        <v>0</v>
      </c>
    </row>
    <row r="3572" spans="1:14" x14ac:dyDescent="0.3">
      <c r="A3572" s="35" t="s">
        <v>62</v>
      </c>
      <c r="B3572" s="17" t="s">
        <v>50</v>
      </c>
      <c r="C3572" s="38">
        <v>72</v>
      </c>
      <c r="D3572" s="44"/>
      <c r="E3572" s="44"/>
      <c r="F3572" s="30">
        <f t="shared" si="254"/>
        <v>0</v>
      </c>
      <c r="G3572" s="11"/>
      <c r="H3572" s="11"/>
      <c r="I3572" s="11"/>
      <c r="J3572" s="12">
        <f t="shared" si="255"/>
        <v>0</v>
      </c>
      <c r="K3572" s="31">
        <f t="shared" si="256"/>
        <v>330.23</v>
      </c>
      <c r="L3572" s="37">
        <f t="shared" si="253"/>
        <v>0</v>
      </c>
      <c r="M3572" s="37"/>
      <c r="N3572" s="37">
        <f t="shared" si="257"/>
        <v>0</v>
      </c>
    </row>
    <row r="3573" spans="1:14" x14ac:dyDescent="0.3">
      <c r="A3573" s="35" t="s">
        <v>63</v>
      </c>
      <c r="B3573" s="17" t="s">
        <v>50</v>
      </c>
      <c r="C3573" s="38">
        <v>72</v>
      </c>
      <c r="D3573" s="44"/>
      <c r="E3573" s="44"/>
      <c r="F3573" s="30">
        <f t="shared" si="254"/>
        <v>0</v>
      </c>
      <c r="G3573" s="11"/>
      <c r="H3573" s="11"/>
      <c r="I3573" s="11"/>
      <c r="J3573" s="12">
        <f t="shared" si="255"/>
        <v>0</v>
      </c>
      <c r="K3573" s="31">
        <f t="shared" si="256"/>
        <v>424.13</v>
      </c>
      <c r="L3573" s="37">
        <f t="shared" si="253"/>
        <v>0</v>
      </c>
      <c r="M3573" s="37"/>
      <c r="N3573" s="37">
        <f t="shared" si="257"/>
        <v>0</v>
      </c>
    </row>
    <row r="3574" spans="1:14" x14ac:dyDescent="0.3">
      <c r="A3574" s="35" t="s">
        <v>64</v>
      </c>
      <c r="B3574" s="17" t="s">
        <v>65</v>
      </c>
      <c r="C3574" s="38">
        <v>72</v>
      </c>
      <c r="D3574" s="44"/>
      <c r="E3574" s="44"/>
      <c r="F3574" s="30">
        <f t="shared" si="254"/>
        <v>0</v>
      </c>
      <c r="G3574" s="11"/>
      <c r="H3574" s="11"/>
      <c r="I3574" s="11"/>
      <c r="J3574" s="12">
        <f t="shared" si="255"/>
        <v>0</v>
      </c>
      <c r="K3574" s="31">
        <f t="shared" si="256"/>
        <v>389.61</v>
      </c>
      <c r="L3574" s="37">
        <f t="shared" si="253"/>
        <v>0</v>
      </c>
      <c r="M3574" s="37"/>
      <c r="N3574" s="37">
        <f t="shared" si="257"/>
        <v>0</v>
      </c>
    </row>
    <row r="3575" spans="1:14" x14ac:dyDescent="0.3">
      <c r="A3575" s="35" t="s">
        <v>66</v>
      </c>
      <c r="B3575" s="17" t="s">
        <v>65</v>
      </c>
      <c r="C3575" s="38">
        <v>72</v>
      </c>
      <c r="D3575" s="44"/>
      <c r="E3575" s="44"/>
      <c r="F3575" s="30">
        <f t="shared" si="254"/>
        <v>0</v>
      </c>
      <c r="G3575" s="11"/>
      <c r="H3575" s="11"/>
      <c r="I3575" s="11"/>
      <c r="J3575" s="12">
        <f t="shared" si="255"/>
        <v>0</v>
      </c>
      <c r="K3575" s="31">
        <f t="shared" si="256"/>
        <v>389.61</v>
      </c>
      <c r="L3575" s="37">
        <f t="shared" si="253"/>
        <v>0</v>
      </c>
      <c r="M3575" s="37"/>
      <c r="N3575" s="37">
        <f t="shared" si="257"/>
        <v>0</v>
      </c>
    </row>
    <row r="3576" spans="1:14" x14ac:dyDescent="0.3">
      <c r="A3576" s="47" t="s">
        <v>67</v>
      </c>
      <c r="B3576" s="48" t="s">
        <v>59</v>
      </c>
      <c r="C3576" s="49">
        <v>25</v>
      </c>
      <c r="D3576" s="44"/>
      <c r="E3576" s="44"/>
      <c r="F3576" s="30">
        <f t="shared" si="254"/>
        <v>0</v>
      </c>
      <c r="G3576" s="11"/>
      <c r="H3576" s="11"/>
      <c r="I3576" s="11"/>
      <c r="J3576" s="12">
        <f t="shared" si="255"/>
        <v>0</v>
      </c>
      <c r="K3576" s="31">
        <f t="shared" si="256"/>
        <v>169.65</v>
      </c>
      <c r="L3576" s="37">
        <f t="shared" si="253"/>
        <v>0</v>
      </c>
      <c r="M3576" s="37"/>
      <c r="N3576" s="37">
        <f t="shared" si="257"/>
        <v>0</v>
      </c>
    </row>
    <row r="3577" spans="1:14" x14ac:dyDescent="0.3">
      <c r="A3577" s="47" t="s">
        <v>68</v>
      </c>
      <c r="B3577" s="48" t="s">
        <v>42</v>
      </c>
      <c r="C3577" s="49">
        <v>50</v>
      </c>
      <c r="D3577" s="44"/>
      <c r="E3577" s="44"/>
      <c r="F3577" s="30">
        <f t="shared" si="254"/>
        <v>0</v>
      </c>
      <c r="G3577" s="11"/>
      <c r="H3577" s="11"/>
      <c r="I3577" s="11"/>
      <c r="J3577" s="12">
        <f t="shared" si="255"/>
        <v>0</v>
      </c>
      <c r="K3577" s="31">
        <f t="shared" si="256"/>
        <v>88.92</v>
      </c>
      <c r="L3577" s="37">
        <f t="shared" si="253"/>
        <v>0</v>
      </c>
      <c r="M3577" s="37"/>
      <c r="N3577" s="37">
        <f t="shared" si="257"/>
        <v>0</v>
      </c>
    </row>
    <row r="3578" spans="1:14" x14ac:dyDescent="0.3">
      <c r="A3578" s="47" t="s">
        <v>69</v>
      </c>
      <c r="B3578" s="48" t="s">
        <v>52</v>
      </c>
      <c r="C3578" s="49">
        <v>12</v>
      </c>
      <c r="D3578" s="44"/>
      <c r="E3578" s="44"/>
      <c r="F3578" s="30">
        <f t="shared" si="254"/>
        <v>0</v>
      </c>
      <c r="G3578" s="11"/>
      <c r="H3578" s="11"/>
      <c r="I3578" s="11"/>
      <c r="J3578" s="12">
        <f t="shared" si="255"/>
        <v>0</v>
      </c>
      <c r="K3578" s="31">
        <f t="shared" si="256"/>
        <v>123.94</v>
      </c>
      <c r="L3578" s="37">
        <f t="shared" si="253"/>
        <v>0</v>
      </c>
      <c r="M3578" s="37"/>
      <c r="N3578" s="37">
        <f t="shared" si="257"/>
        <v>0</v>
      </c>
    </row>
    <row r="3579" spans="1:14" ht="19.5" thickBot="1" x14ac:dyDescent="0.35">
      <c r="A3579" s="47" t="s">
        <v>70</v>
      </c>
      <c r="B3579" s="48" t="s">
        <v>50</v>
      </c>
      <c r="C3579" s="49">
        <v>60</v>
      </c>
      <c r="D3579" s="44"/>
      <c r="E3579" s="44"/>
      <c r="F3579" s="30">
        <f t="shared" si="254"/>
        <v>0</v>
      </c>
      <c r="G3579" s="11"/>
      <c r="H3579" s="11"/>
      <c r="I3579" s="11"/>
      <c r="J3579" s="12">
        <f t="shared" si="255"/>
        <v>0</v>
      </c>
      <c r="K3579" s="31">
        <f t="shared" si="256"/>
        <v>67.180000000000007</v>
      </c>
      <c r="L3579" s="37">
        <f t="shared" si="253"/>
        <v>0</v>
      </c>
      <c r="M3579" s="37"/>
      <c r="N3579" s="37">
        <f t="shared" si="257"/>
        <v>0</v>
      </c>
    </row>
    <row r="3580" spans="1:14" ht="19.5" thickBot="1" x14ac:dyDescent="0.35">
      <c r="A3580" s="56" t="s">
        <v>71</v>
      </c>
      <c r="B3580" s="57" t="s">
        <v>50</v>
      </c>
      <c r="C3580" s="58">
        <v>60</v>
      </c>
      <c r="D3580" s="44"/>
      <c r="E3580" s="44"/>
      <c r="F3580" s="30">
        <f t="shared" si="254"/>
        <v>0</v>
      </c>
      <c r="G3580" s="11"/>
      <c r="H3580" s="11"/>
      <c r="I3580" s="11"/>
      <c r="J3580" s="12">
        <f t="shared" si="255"/>
        <v>0</v>
      </c>
      <c r="K3580" s="31">
        <f t="shared" si="256"/>
        <v>67.180000000000007</v>
      </c>
      <c r="L3580" s="37">
        <f t="shared" si="253"/>
        <v>0</v>
      </c>
      <c r="M3580" s="37"/>
      <c r="N3580" s="37">
        <f t="shared" si="257"/>
        <v>0</v>
      </c>
    </row>
    <row r="3581" spans="1:14" ht="19.5" thickBot="1" x14ac:dyDescent="0.35">
      <c r="A3581" s="56" t="s">
        <v>72</v>
      </c>
      <c r="B3581" s="57" t="s">
        <v>50</v>
      </c>
      <c r="C3581" s="58">
        <v>60</v>
      </c>
      <c r="D3581" s="44"/>
      <c r="E3581" s="44"/>
      <c r="F3581" s="30">
        <f t="shared" si="254"/>
        <v>0</v>
      </c>
      <c r="G3581" s="11"/>
      <c r="H3581" s="11"/>
      <c r="I3581" s="11"/>
      <c r="J3581" s="12">
        <f t="shared" si="255"/>
        <v>0</v>
      </c>
      <c r="K3581" s="31">
        <f t="shared" si="256"/>
        <v>67.180000000000007</v>
      </c>
      <c r="L3581" s="37">
        <f t="shared" si="253"/>
        <v>0</v>
      </c>
      <c r="M3581" s="37"/>
      <c r="N3581" s="37">
        <f t="shared" si="257"/>
        <v>0</v>
      </c>
    </row>
    <row r="3582" spans="1:14" ht="19.5" thickBot="1" x14ac:dyDescent="0.35">
      <c r="A3582" s="56" t="s">
        <v>73</v>
      </c>
      <c r="B3582" s="57" t="s">
        <v>74</v>
      </c>
      <c r="C3582" s="58">
        <v>150</v>
      </c>
      <c r="D3582" s="44"/>
      <c r="E3582" s="44"/>
      <c r="F3582" s="30">
        <f t="shared" si="254"/>
        <v>0</v>
      </c>
      <c r="G3582" s="11"/>
      <c r="H3582" s="11"/>
      <c r="I3582" s="11"/>
      <c r="J3582" s="12">
        <f t="shared" si="255"/>
        <v>0</v>
      </c>
      <c r="K3582" s="31">
        <f t="shared" si="256"/>
        <v>21.06</v>
      </c>
      <c r="L3582" s="37">
        <f t="shared" si="253"/>
        <v>0</v>
      </c>
      <c r="M3582" s="37"/>
      <c r="N3582" s="37">
        <f t="shared" si="257"/>
        <v>0</v>
      </c>
    </row>
    <row r="3583" spans="1:14" ht="19.5" thickBot="1" x14ac:dyDescent="0.35">
      <c r="A3583" s="66" t="s">
        <v>75</v>
      </c>
      <c r="B3583" s="67" t="s">
        <v>76</v>
      </c>
      <c r="C3583" s="68">
        <v>120</v>
      </c>
      <c r="D3583" s="44"/>
      <c r="E3583" s="44"/>
      <c r="F3583" s="30">
        <f t="shared" si="254"/>
        <v>0</v>
      </c>
      <c r="G3583" s="11"/>
      <c r="H3583" s="11"/>
      <c r="I3583" s="11"/>
      <c r="J3583" s="12">
        <f t="shared" si="255"/>
        <v>0</v>
      </c>
      <c r="K3583" s="31">
        <f t="shared" si="256"/>
        <v>78.98</v>
      </c>
      <c r="L3583" s="37">
        <f t="shared" si="253"/>
        <v>0</v>
      </c>
      <c r="M3583" s="37"/>
      <c r="N3583" s="37">
        <f t="shared" si="257"/>
        <v>0</v>
      </c>
    </row>
    <row r="3584" spans="1:14" ht="19.5" thickBot="1" x14ac:dyDescent="0.35">
      <c r="A3584" s="66" t="s">
        <v>77</v>
      </c>
      <c r="B3584" s="67" t="s">
        <v>78</v>
      </c>
      <c r="C3584" s="68">
        <v>60</v>
      </c>
      <c r="D3584" s="44"/>
      <c r="E3584" s="44"/>
      <c r="F3584" s="30">
        <f t="shared" si="254"/>
        <v>0</v>
      </c>
      <c r="G3584" s="11"/>
      <c r="H3584" s="11"/>
      <c r="I3584" s="11"/>
      <c r="J3584" s="12">
        <f t="shared" si="255"/>
        <v>0</v>
      </c>
      <c r="K3584" s="31">
        <f t="shared" si="256"/>
        <v>154.44</v>
      </c>
      <c r="L3584" s="37">
        <f t="shared" si="253"/>
        <v>0</v>
      </c>
      <c r="M3584" s="37"/>
      <c r="N3584" s="37">
        <f t="shared" si="257"/>
        <v>0</v>
      </c>
    </row>
    <row r="3585" spans="1:14" ht="19.5" thickBot="1" x14ac:dyDescent="0.35">
      <c r="A3585" s="66" t="s">
        <v>79</v>
      </c>
      <c r="B3585" s="67" t="s">
        <v>50</v>
      </c>
      <c r="C3585" s="68">
        <v>30</v>
      </c>
      <c r="D3585" s="44"/>
      <c r="E3585" s="44"/>
      <c r="F3585" s="30">
        <f t="shared" si="254"/>
        <v>0</v>
      </c>
      <c r="G3585" s="11"/>
      <c r="H3585" s="11"/>
      <c r="I3585" s="11"/>
      <c r="J3585" s="12">
        <f t="shared" si="255"/>
        <v>0</v>
      </c>
      <c r="K3585" s="31">
        <f t="shared" si="256"/>
        <v>274.95</v>
      </c>
      <c r="L3585" s="37">
        <f t="shared" si="253"/>
        <v>0</v>
      </c>
      <c r="M3585" s="37"/>
      <c r="N3585" s="37">
        <f t="shared" si="257"/>
        <v>0</v>
      </c>
    </row>
    <row r="3586" spans="1:14" ht="19.5" thickBot="1" x14ac:dyDescent="0.35">
      <c r="A3586" s="66" t="s">
        <v>80</v>
      </c>
      <c r="B3586" s="67" t="s">
        <v>59</v>
      </c>
      <c r="C3586" s="68">
        <v>12</v>
      </c>
      <c r="D3586" s="44"/>
      <c r="E3586" s="44"/>
      <c r="F3586" s="30">
        <f t="shared" si="254"/>
        <v>0</v>
      </c>
      <c r="G3586" s="11"/>
      <c r="H3586" s="11"/>
      <c r="I3586" s="11"/>
      <c r="J3586" s="12">
        <f t="shared" si="255"/>
        <v>0</v>
      </c>
      <c r="K3586" s="31">
        <f t="shared" si="256"/>
        <v>1023.75</v>
      </c>
      <c r="L3586" s="37">
        <f t="shared" si="253"/>
        <v>0</v>
      </c>
      <c r="M3586" s="37"/>
      <c r="N3586" s="37">
        <f t="shared" si="257"/>
        <v>0</v>
      </c>
    </row>
    <row r="3587" spans="1:14" ht="19.5" thickBot="1" x14ac:dyDescent="0.35">
      <c r="A3587" s="76" t="s">
        <v>81</v>
      </c>
      <c r="B3587" s="77" t="s">
        <v>82</v>
      </c>
      <c r="C3587" s="78">
        <v>18</v>
      </c>
      <c r="D3587" s="44"/>
      <c r="E3587" s="44"/>
      <c r="F3587" s="30">
        <f t="shared" si="254"/>
        <v>0</v>
      </c>
      <c r="G3587" s="11"/>
      <c r="H3587" s="11"/>
      <c r="I3587" s="11"/>
      <c r="J3587" s="12">
        <f t="shared" si="255"/>
        <v>0</v>
      </c>
      <c r="K3587" s="31">
        <f t="shared" si="256"/>
        <v>558.67999999999995</v>
      </c>
      <c r="L3587" s="37">
        <f t="shared" si="253"/>
        <v>0</v>
      </c>
      <c r="M3587" s="37"/>
      <c r="N3587" s="37">
        <f t="shared" si="257"/>
        <v>0</v>
      </c>
    </row>
    <row r="3588" spans="1:14" ht="19.5" thickBot="1" x14ac:dyDescent="0.35">
      <c r="A3588" s="76" t="s">
        <v>83</v>
      </c>
      <c r="B3588" s="77" t="s">
        <v>59</v>
      </c>
      <c r="C3588" s="78">
        <v>12</v>
      </c>
      <c r="D3588" s="44"/>
      <c r="E3588" s="44"/>
      <c r="F3588" s="30">
        <f t="shared" si="254"/>
        <v>0</v>
      </c>
      <c r="G3588" s="11"/>
      <c r="H3588" s="11"/>
      <c r="I3588" s="11"/>
      <c r="J3588" s="12">
        <f t="shared" si="255"/>
        <v>0</v>
      </c>
      <c r="K3588" s="31">
        <f t="shared" si="256"/>
        <v>1092.2</v>
      </c>
      <c r="L3588" s="37">
        <f t="shared" si="253"/>
        <v>0</v>
      </c>
      <c r="M3588" s="37"/>
      <c r="N3588" s="37">
        <f t="shared" si="257"/>
        <v>0</v>
      </c>
    </row>
    <row r="3589" spans="1:14" ht="19.5" thickBot="1" x14ac:dyDescent="0.35">
      <c r="A3589" s="76" t="s">
        <v>84</v>
      </c>
      <c r="B3589" s="77" t="s">
        <v>85</v>
      </c>
      <c r="C3589" s="78">
        <v>4</v>
      </c>
      <c r="D3589" s="44"/>
      <c r="E3589" s="44"/>
      <c r="F3589" s="30">
        <f t="shared" si="254"/>
        <v>0</v>
      </c>
      <c r="G3589" s="11"/>
      <c r="H3589" s="11"/>
      <c r="I3589" s="11"/>
      <c r="J3589" s="12">
        <f t="shared" si="255"/>
        <v>0</v>
      </c>
      <c r="K3589" s="31">
        <f t="shared" si="256"/>
        <v>2670.53</v>
      </c>
      <c r="L3589" s="37">
        <f t="shared" si="253"/>
        <v>0</v>
      </c>
      <c r="M3589" s="37"/>
      <c r="N3589" s="37">
        <f t="shared" si="257"/>
        <v>0</v>
      </c>
    </row>
    <row r="3590" spans="1:14" ht="19.5" thickBot="1" x14ac:dyDescent="0.35">
      <c r="A3590" s="86" t="s">
        <v>86</v>
      </c>
      <c r="B3590" s="87" t="s">
        <v>87</v>
      </c>
      <c r="C3590" s="88">
        <v>48</v>
      </c>
      <c r="D3590" s="44"/>
      <c r="E3590" s="44"/>
      <c r="F3590" s="30">
        <f t="shared" si="254"/>
        <v>0</v>
      </c>
      <c r="G3590" s="11"/>
      <c r="H3590" s="11"/>
      <c r="I3590" s="11"/>
      <c r="J3590" s="12">
        <f t="shared" si="255"/>
        <v>0</v>
      </c>
      <c r="K3590" s="31">
        <f t="shared" si="256"/>
        <v>46.8</v>
      </c>
      <c r="L3590" s="37">
        <f t="shared" si="253"/>
        <v>0</v>
      </c>
      <c r="M3590" s="37"/>
      <c r="N3590" s="37">
        <f t="shared" si="257"/>
        <v>0</v>
      </c>
    </row>
    <row r="3591" spans="1:14" ht="19.5" thickBot="1" x14ac:dyDescent="0.35">
      <c r="A3591" s="86" t="s">
        <v>88</v>
      </c>
      <c r="B3591" s="87" t="s">
        <v>87</v>
      </c>
      <c r="C3591" s="88">
        <v>48</v>
      </c>
      <c r="D3591" s="44"/>
      <c r="E3591" s="44"/>
      <c r="F3591" s="30">
        <f t="shared" si="254"/>
        <v>0</v>
      </c>
      <c r="G3591" s="11"/>
      <c r="H3591" s="11"/>
      <c r="I3591" s="11"/>
      <c r="J3591" s="12">
        <f t="shared" si="255"/>
        <v>0</v>
      </c>
      <c r="K3591" s="31">
        <f t="shared" si="256"/>
        <v>46.8</v>
      </c>
      <c r="L3591" s="37">
        <f t="shared" si="253"/>
        <v>0</v>
      </c>
      <c r="M3591" s="37"/>
      <c r="N3591" s="37">
        <f t="shared" si="257"/>
        <v>0</v>
      </c>
    </row>
    <row r="3592" spans="1:14" x14ac:dyDescent="0.3">
      <c r="A3592" s="96" t="s">
        <v>89</v>
      </c>
      <c r="B3592" s="97">
        <v>25</v>
      </c>
      <c r="C3592" s="97">
        <v>25</v>
      </c>
      <c r="D3592" s="44"/>
      <c r="E3592" s="44"/>
      <c r="F3592" s="30">
        <f t="shared" si="254"/>
        <v>0</v>
      </c>
      <c r="G3592" s="11"/>
      <c r="H3592" s="11"/>
      <c r="I3592" s="11"/>
      <c r="J3592" s="12">
        <f t="shared" si="255"/>
        <v>0</v>
      </c>
      <c r="K3592" s="31">
        <f t="shared" si="256"/>
        <v>111.25</v>
      </c>
      <c r="L3592" s="37">
        <f t="shared" si="253"/>
        <v>0</v>
      </c>
      <c r="M3592" s="37"/>
      <c r="N3592" s="37">
        <f t="shared" si="257"/>
        <v>0</v>
      </c>
    </row>
    <row r="3593" spans="1:14" x14ac:dyDescent="0.3">
      <c r="A3593" s="105" t="s">
        <v>90</v>
      </c>
      <c r="B3593" s="106">
        <v>10</v>
      </c>
      <c r="C3593" s="106">
        <v>10</v>
      </c>
      <c r="D3593" s="44"/>
      <c r="E3593" s="44"/>
      <c r="F3593" s="30">
        <f t="shared" si="254"/>
        <v>0</v>
      </c>
      <c r="G3593" s="11"/>
      <c r="H3593" s="11"/>
      <c r="I3593" s="11"/>
      <c r="J3593" s="12">
        <f t="shared" si="255"/>
        <v>0</v>
      </c>
      <c r="K3593" s="31">
        <f t="shared" si="256"/>
        <v>1760</v>
      </c>
      <c r="L3593" s="37">
        <f t="shared" si="253"/>
        <v>0</v>
      </c>
      <c r="M3593" s="37"/>
      <c r="N3593" s="37">
        <f t="shared" si="257"/>
        <v>0</v>
      </c>
    </row>
    <row r="3594" spans="1:14" x14ac:dyDescent="0.3">
      <c r="A3594" s="105" t="s">
        <v>91</v>
      </c>
      <c r="B3594" s="106">
        <v>8</v>
      </c>
      <c r="C3594" s="106">
        <v>8</v>
      </c>
      <c r="D3594" s="44"/>
      <c r="E3594" s="44"/>
      <c r="F3594" s="30">
        <f t="shared" si="254"/>
        <v>0</v>
      </c>
      <c r="G3594" s="11"/>
      <c r="H3594" s="11"/>
      <c r="I3594" s="11"/>
      <c r="J3594" s="12">
        <f t="shared" si="255"/>
        <v>0</v>
      </c>
      <c r="K3594" s="31">
        <f t="shared" si="256"/>
        <v>2365</v>
      </c>
      <c r="L3594" s="37">
        <f t="shared" si="253"/>
        <v>0</v>
      </c>
      <c r="M3594" s="37"/>
      <c r="N3594" s="37">
        <f t="shared" si="257"/>
        <v>0</v>
      </c>
    </row>
    <row r="3595" spans="1:14" x14ac:dyDescent="0.3">
      <c r="A3595" s="105" t="s">
        <v>92</v>
      </c>
      <c r="B3595" s="106">
        <v>8</v>
      </c>
      <c r="C3595" s="106">
        <v>8</v>
      </c>
      <c r="D3595" s="44"/>
      <c r="E3595" s="44"/>
      <c r="F3595" s="30">
        <f t="shared" si="254"/>
        <v>0</v>
      </c>
      <c r="G3595" s="11"/>
      <c r="H3595" s="11"/>
      <c r="I3595" s="11"/>
      <c r="J3595" s="12">
        <f t="shared" si="255"/>
        <v>0</v>
      </c>
      <c r="K3595" s="31">
        <f t="shared" si="256"/>
        <v>2065</v>
      </c>
      <c r="L3595" s="37">
        <f t="shared" si="253"/>
        <v>0</v>
      </c>
      <c r="M3595" s="37"/>
      <c r="N3595" s="37">
        <f t="shared" si="257"/>
        <v>0</v>
      </c>
    </row>
    <row r="3596" spans="1:14" x14ac:dyDescent="0.3">
      <c r="A3596" s="105" t="s">
        <v>93</v>
      </c>
      <c r="B3596" s="106">
        <v>15</v>
      </c>
      <c r="C3596" s="106">
        <v>15</v>
      </c>
      <c r="D3596" s="44"/>
      <c r="E3596" s="44"/>
      <c r="F3596" s="30">
        <f t="shared" si="254"/>
        <v>0</v>
      </c>
      <c r="G3596" s="11"/>
      <c r="H3596" s="11"/>
      <c r="I3596" s="11"/>
      <c r="J3596" s="12">
        <f t="shared" si="255"/>
        <v>0</v>
      </c>
      <c r="K3596" s="31">
        <f t="shared" si="256"/>
        <v>990</v>
      </c>
      <c r="L3596" s="37">
        <f t="shared" si="253"/>
        <v>0</v>
      </c>
      <c r="M3596" s="37"/>
      <c r="N3596" s="37">
        <f t="shared" si="257"/>
        <v>0</v>
      </c>
    </row>
    <row r="3597" spans="1:14" x14ac:dyDescent="0.3">
      <c r="A3597" s="105" t="s">
        <v>94</v>
      </c>
      <c r="B3597" s="106">
        <v>15</v>
      </c>
      <c r="C3597" s="106">
        <v>15</v>
      </c>
      <c r="D3597" s="44"/>
      <c r="E3597" s="44"/>
      <c r="F3597" s="30">
        <f t="shared" si="254"/>
        <v>0</v>
      </c>
      <c r="G3597" s="11"/>
      <c r="H3597" s="11"/>
      <c r="I3597" s="11"/>
      <c r="J3597" s="12">
        <f t="shared" si="255"/>
        <v>0</v>
      </c>
      <c r="K3597" s="31">
        <f t="shared" si="256"/>
        <v>1025</v>
      </c>
      <c r="L3597" s="37">
        <f t="shared" si="253"/>
        <v>0</v>
      </c>
      <c r="M3597" s="37"/>
      <c r="N3597" s="37">
        <f t="shared" si="257"/>
        <v>0</v>
      </c>
    </row>
    <row r="3598" spans="1:14" x14ac:dyDescent="0.3">
      <c r="A3598" s="105" t="s">
        <v>95</v>
      </c>
      <c r="B3598" s="106">
        <v>10</v>
      </c>
      <c r="C3598" s="106">
        <v>10</v>
      </c>
      <c r="D3598" s="44"/>
      <c r="E3598" s="44"/>
      <c r="F3598" s="30">
        <f t="shared" si="254"/>
        <v>0</v>
      </c>
      <c r="G3598" s="11"/>
      <c r="H3598" s="11"/>
      <c r="I3598" s="11"/>
      <c r="J3598" s="12">
        <f t="shared" si="255"/>
        <v>0</v>
      </c>
      <c r="K3598" s="31">
        <f t="shared" si="256"/>
        <v>1620</v>
      </c>
      <c r="L3598" s="37">
        <f t="shared" si="253"/>
        <v>0</v>
      </c>
      <c r="M3598" s="37"/>
      <c r="N3598" s="37">
        <f t="shared" si="257"/>
        <v>0</v>
      </c>
    </row>
    <row r="3599" spans="1:14" x14ac:dyDescent="0.3">
      <c r="A3599" s="105" t="s">
        <v>96</v>
      </c>
      <c r="B3599" s="106">
        <v>8</v>
      </c>
      <c r="C3599" s="106">
        <v>8</v>
      </c>
      <c r="D3599" s="44"/>
      <c r="E3599" s="44"/>
      <c r="F3599" s="30">
        <f t="shared" si="254"/>
        <v>0</v>
      </c>
      <c r="G3599" s="11"/>
      <c r="H3599" s="11"/>
      <c r="I3599" s="11"/>
      <c r="J3599" s="12">
        <f t="shared" si="255"/>
        <v>0</v>
      </c>
      <c r="K3599" s="31">
        <f t="shared" si="256"/>
        <v>2130</v>
      </c>
      <c r="L3599" s="37">
        <f t="shared" si="253"/>
        <v>0</v>
      </c>
      <c r="M3599" s="37"/>
      <c r="N3599" s="37">
        <f t="shared" si="257"/>
        <v>0</v>
      </c>
    </row>
    <row r="3600" spans="1:14" x14ac:dyDescent="0.3">
      <c r="A3600" s="105" t="s">
        <v>97</v>
      </c>
      <c r="B3600" s="106">
        <v>15</v>
      </c>
      <c r="C3600" s="106">
        <v>15</v>
      </c>
      <c r="D3600" s="44"/>
      <c r="E3600" s="44"/>
      <c r="F3600" s="30">
        <f t="shared" si="254"/>
        <v>0</v>
      </c>
      <c r="G3600" s="11"/>
      <c r="H3600" s="11"/>
      <c r="I3600" s="11"/>
      <c r="J3600" s="12">
        <f t="shared" si="255"/>
        <v>0</v>
      </c>
      <c r="K3600" s="31">
        <f t="shared" si="256"/>
        <v>880</v>
      </c>
      <c r="L3600" s="37">
        <f t="shared" si="253"/>
        <v>0</v>
      </c>
      <c r="M3600" s="37"/>
      <c r="N3600" s="37">
        <f t="shared" si="257"/>
        <v>0</v>
      </c>
    </row>
    <row r="3601" spans="1:14" x14ac:dyDescent="0.3">
      <c r="A3601" s="105" t="s">
        <v>98</v>
      </c>
      <c r="B3601" s="106">
        <v>15</v>
      </c>
      <c r="C3601" s="106">
        <v>15</v>
      </c>
      <c r="D3601" s="44"/>
      <c r="E3601" s="44"/>
      <c r="F3601" s="30">
        <f t="shared" si="254"/>
        <v>0</v>
      </c>
      <c r="G3601" s="11"/>
      <c r="H3601" s="11"/>
      <c r="I3601" s="11"/>
      <c r="J3601" s="12">
        <f t="shared" si="255"/>
        <v>0</v>
      </c>
      <c r="K3601" s="31">
        <f t="shared" si="256"/>
        <v>915</v>
      </c>
      <c r="L3601" s="37">
        <f t="shared" si="253"/>
        <v>0</v>
      </c>
      <c r="M3601" s="37"/>
      <c r="N3601" s="37">
        <f t="shared" si="257"/>
        <v>0</v>
      </c>
    </row>
    <row r="3602" spans="1:14" x14ac:dyDescent="0.3">
      <c r="A3602" s="105" t="s">
        <v>99</v>
      </c>
      <c r="B3602" s="106">
        <v>3</v>
      </c>
      <c r="C3602" s="106">
        <v>3</v>
      </c>
      <c r="D3602" s="44"/>
      <c r="E3602" s="44"/>
      <c r="F3602" s="30">
        <f t="shared" si="254"/>
        <v>0</v>
      </c>
      <c r="G3602" s="11"/>
      <c r="H3602" s="11"/>
      <c r="I3602" s="11"/>
      <c r="J3602" s="12">
        <f t="shared" si="255"/>
        <v>0</v>
      </c>
      <c r="K3602" s="31">
        <f t="shared" si="256"/>
        <v>1970</v>
      </c>
      <c r="L3602" s="37">
        <f t="shared" si="253"/>
        <v>0</v>
      </c>
      <c r="M3602" s="37"/>
      <c r="N3602" s="37">
        <f t="shared" si="257"/>
        <v>0</v>
      </c>
    </row>
    <row r="3603" spans="1:14" x14ac:dyDescent="0.3">
      <c r="A3603" s="105" t="s">
        <v>100</v>
      </c>
      <c r="B3603" s="106">
        <v>3</v>
      </c>
      <c r="C3603" s="106">
        <v>3</v>
      </c>
      <c r="D3603" s="44"/>
      <c r="E3603" s="44"/>
      <c r="F3603" s="30">
        <f t="shared" si="254"/>
        <v>0</v>
      </c>
      <c r="G3603" s="11"/>
      <c r="H3603" s="11"/>
      <c r="I3603" s="11"/>
      <c r="J3603" s="12">
        <f t="shared" si="255"/>
        <v>0</v>
      </c>
      <c r="K3603" s="31">
        <f t="shared" si="256"/>
        <v>2035</v>
      </c>
      <c r="L3603" s="37">
        <f t="shared" si="253"/>
        <v>0</v>
      </c>
      <c r="M3603" s="37"/>
      <c r="N3603" s="37">
        <f t="shared" si="257"/>
        <v>0</v>
      </c>
    </row>
    <row r="3604" spans="1:14" x14ac:dyDescent="0.3">
      <c r="A3604" s="105" t="s">
        <v>101</v>
      </c>
      <c r="B3604" s="106">
        <v>8</v>
      </c>
      <c r="C3604" s="106">
        <v>8</v>
      </c>
      <c r="D3604" s="44"/>
      <c r="E3604" s="44"/>
      <c r="F3604" s="30">
        <f t="shared" si="254"/>
        <v>0</v>
      </c>
      <c r="G3604" s="11"/>
      <c r="H3604" s="11"/>
      <c r="I3604" s="11"/>
      <c r="J3604" s="12">
        <f t="shared" si="255"/>
        <v>0</v>
      </c>
      <c r="K3604" s="31">
        <f t="shared" si="256"/>
        <v>2120</v>
      </c>
      <c r="L3604" s="37">
        <f t="shared" si="253"/>
        <v>0</v>
      </c>
      <c r="M3604" s="37"/>
      <c r="N3604" s="37">
        <f t="shared" si="257"/>
        <v>0</v>
      </c>
    </row>
    <row r="3605" spans="1:14" x14ac:dyDescent="0.3">
      <c r="A3605" s="105" t="s">
        <v>102</v>
      </c>
      <c r="B3605" s="106">
        <v>10</v>
      </c>
      <c r="C3605" s="106">
        <v>10</v>
      </c>
      <c r="D3605" s="44"/>
      <c r="E3605" s="44"/>
      <c r="F3605" s="30">
        <f t="shared" si="254"/>
        <v>0</v>
      </c>
      <c r="G3605" s="11"/>
      <c r="H3605" s="11"/>
      <c r="I3605" s="11"/>
      <c r="J3605" s="12">
        <f t="shared" si="255"/>
        <v>0</v>
      </c>
      <c r="K3605" s="31">
        <f t="shared" si="256"/>
        <v>1980</v>
      </c>
      <c r="L3605" s="37">
        <f t="shared" si="253"/>
        <v>0</v>
      </c>
      <c r="M3605" s="37"/>
      <c r="N3605" s="37">
        <f t="shared" si="257"/>
        <v>0</v>
      </c>
    </row>
    <row r="3606" spans="1:14" x14ac:dyDescent="0.3">
      <c r="A3606" s="105" t="s">
        <v>103</v>
      </c>
      <c r="B3606" s="106">
        <v>12</v>
      </c>
      <c r="C3606" s="106">
        <v>12</v>
      </c>
      <c r="D3606" s="44"/>
      <c r="E3606" s="44"/>
      <c r="F3606" s="30">
        <f t="shared" si="254"/>
        <v>0</v>
      </c>
      <c r="G3606" s="11"/>
      <c r="H3606" s="11"/>
      <c r="I3606" s="11"/>
      <c r="J3606" s="12">
        <f t="shared" si="255"/>
        <v>0</v>
      </c>
      <c r="K3606" s="31">
        <f t="shared" si="256"/>
        <v>875</v>
      </c>
      <c r="L3606" s="37">
        <f t="shared" si="253"/>
        <v>0</v>
      </c>
      <c r="M3606" s="37"/>
      <c r="N3606" s="37">
        <f t="shared" si="257"/>
        <v>0</v>
      </c>
    </row>
    <row r="3607" spans="1:14" ht="19.5" thickBot="1" x14ac:dyDescent="0.35">
      <c r="A3607" s="105" t="s">
        <v>104</v>
      </c>
      <c r="B3607" s="106">
        <v>3</v>
      </c>
      <c r="C3607" s="106">
        <v>3</v>
      </c>
      <c r="D3607" s="44"/>
      <c r="E3607" s="44"/>
      <c r="F3607" s="30">
        <f t="shared" si="254"/>
        <v>0</v>
      </c>
      <c r="G3607" s="11"/>
      <c r="H3607" s="11"/>
      <c r="I3607" s="11"/>
      <c r="J3607" s="12">
        <f t="shared" si="255"/>
        <v>0</v>
      </c>
      <c r="K3607" s="31">
        <f t="shared" si="256"/>
        <v>2145</v>
      </c>
      <c r="L3607" s="37">
        <f t="shared" si="253"/>
        <v>0</v>
      </c>
      <c r="M3607" s="37"/>
      <c r="N3607" s="37">
        <f t="shared" si="257"/>
        <v>0</v>
      </c>
    </row>
    <row r="3608" spans="1:14" ht="19.5" thickBot="1" x14ac:dyDescent="0.35">
      <c r="A3608" s="56" t="s">
        <v>105</v>
      </c>
      <c r="B3608" s="57" t="s">
        <v>74</v>
      </c>
      <c r="C3608" s="58">
        <v>150</v>
      </c>
      <c r="D3608" s="44"/>
      <c r="E3608" s="44"/>
      <c r="F3608" s="30">
        <f t="shared" si="254"/>
        <v>0</v>
      </c>
      <c r="G3608" s="11"/>
      <c r="H3608" s="11"/>
      <c r="I3608" s="11"/>
      <c r="J3608" s="12">
        <f t="shared" si="255"/>
        <v>0</v>
      </c>
      <c r="K3608" s="31">
        <f t="shared" si="256"/>
        <v>21.06</v>
      </c>
      <c r="L3608" s="37">
        <f t="shared" si="253"/>
        <v>0</v>
      </c>
      <c r="M3608" s="37"/>
      <c r="N3608" s="37">
        <f t="shared" si="257"/>
        <v>0</v>
      </c>
    </row>
    <row r="3609" spans="1:14" x14ac:dyDescent="0.3">
      <c r="A3609" s="107"/>
      <c r="B3609" s="108"/>
      <c r="C3609" s="108"/>
      <c r="D3609" s="11"/>
      <c r="E3609" s="11"/>
      <c r="F3609" s="30" t="e">
        <f t="shared" si="254"/>
        <v>#DIV/0!</v>
      </c>
      <c r="G3609" s="11"/>
      <c r="H3609" s="11"/>
      <c r="I3609" s="11"/>
      <c r="J3609" s="12">
        <f t="shared" si="255"/>
        <v>0</v>
      </c>
      <c r="K3609" s="31">
        <f t="shared" si="256"/>
        <v>116.5</v>
      </c>
      <c r="L3609" s="37">
        <f t="shared" si="253"/>
        <v>0</v>
      </c>
      <c r="M3609" s="37"/>
      <c r="N3609" s="37">
        <f t="shared" si="257"/>
        <v>0</v>
      </c>
    </row>
    <row r="3610" spans="1:14" x14ac:dyDescent="0.3">
      <c r="A3610" s="107"/>
      <c r="B3610" s="108"/>
      <c r="C3610" s="108"/>
      <c r="D3610" s="11"/>
      <c r="E3610" s="11"/>
      <c r="F3610" s="30" t="e">
        <f t="shared" si="254"/>
        <v>#DIV/0!</v>
      </c>
      <c r="G3610" s="11"/>
      <c r="H3610" s="11"/>
      <c r="I3610" s="11"/>
      <c r="J3610" s="12">
        <f t="shared" si="255"/>
        <v>0</v>
      </c>
      <c r="K3610" s="31">
        <f t="shared" si="256"/>
        <v>0</v>
      </c>
      <c r="L3610" s="37">
        <f t="shared" si="253"/>
        <v>0</v>
      </c>
      <c r="M3610" s="37"/>
      <c r="N3610" s="37">
        <f t="shared" si="257"/>
        <v>0</v>
      </c>
    </row>
    <row r="3611" spans="1:14" x14ac:dyDescent="0.3">
      <c r="A3611" s="107"/>
      <c r="B3611" s="108"/>
      <c r="C3611" s="108"/>
      <c r="D3611" s="11"/>
      <c r="E3611" s="11"/>
      <c r="F3611" s="30" t="e">
        <f t="shared" si="254"/>
        <v>#DIV/0!</v>
      </c>
      <c r="G3611" s="11"/>
      <c r="H3611" s="11"/>
      <c r="I3611" s="11"/>
      <c r="J3611" s="12">
        <f t="shared" si="255"/>
        <v>0</v>
      </c>
      <c r="K3611" s="31">
        <f t="shared" si="256"/>
        <v>23</v>
      </c>
      <c r="L3611" s="37">
        <f t="shared" si="253"/>
        <v>0</v>
      </c>
      <c r="M3611" s="37"/>
      <c r="N3611" s="37">
        <f t="shared" si="257"/>
        <v>0</v>
      </c>
    </row>
    <row r="3612" spans="1:14" x14ac:dyDescent="0.3">
      <c r="A3612" s="107"/>
      <c r="B3612" s="108"/>
      <c r="C3612" s="108"/>
      <c r="D3612" s="11"/>
      <c r="E3612" s="11"/>
      <c r="F3612" s="30" t="e">
        <f t="shared" si="254"/>
        <v>#DIV/0!</v>
      </c>
      <c r="G3612" s="11"/>
      <c r="H3612" s="11"/>
      <c r="I3612" s="11"/>
      <c r="J3612" s="12">
        <f t="shared" si="255"/>
        <v>0</v>
      </c>
      <c r="K3612" s="31">
        <f t="shared" si="256"/>
        <v>0</v>
      </c>
      <c r="L3612" s="37">
        <f t="shared" si="253"/>
        <v>0</v>
      </c>
      <c r="M3612" s="37"/>
      <c r="N3612" s="37">
        <f t="shared" si="257"/>
        <v>0</v>
      </c>
    </row>
    <row r="3613" spans="1:14" x14ac:dyDescent="0.3">
      <c r="A3613" s="11"/>
      <c r="B3613" s="10"/>
      <c r="C3613" s="10"/>
      <c r="D3613" s="11"/>
      <c r="E3613" s="11"/>
      <c r="F3613" s="30" t="e">
        <f t="shared" si="254"/>
        <v>#DIV/0!</v>
      </c>
      <c r="G3613" s="11"/>
      <c r="H3613" s="11"/>
      <c r="I3613" s="11"/>
      <c r="J3613" s="12">
        <f t="shared" si="255"/>
        <v>0</v>
      </c>
      <c r="K3613" s="31">
        <f t="shared" si="256"/>
        <v>0</v>
      </c>
      <c r="L3613" s="37">
        <f t="shared" si="253"/>
        <v>0</v>
      </c>
      <c r="M3613" s="37"/>
      <c r="N3613" s="37">
        <f t="shared" si="257"/>
        <v>0</v>
      </c>
    </row>
    <row r="3614" spans="1:14" x14ac:dyDescent="0.3">
      <c r="A3614" s="11"/>
      <c r="B3614" s="10"/>
      <c r="C3614" s="10"/>
      <c r="D3614" s="11"/>
      <c r="E3614" s="11"/>
      <c r="F3614" s="30" t="e">
        <f t="shared" si="254"/>
        <v>#DIV/0!</v>
      </c>
      <c r="G3614" s="11"/>
      <c r="H3614" s="11"/>
      <c r="I3614" s="11"/>
      <c r="J3614" s="12">
        <f t="shared" si="255"/>
        <v>0</v>
      </c>
      <c r="K3614" s="31">
        <f t="shared" si="256"/>
        <v>0</v>
      </c>
      <c r="L3614" s="37">
        <f t="shared" si="253"/>
        <v>0</v>
      </c>
      <c r="M3614" s="37"/>
      <c r="N3614" s="37">
        <f t="shared" si="257"/>
        <v>0</v>
      </c>
    </row>
    <row r="3615" spans="1:14" x14ac:dyDescent="0.3">
      <c r="A3615" s="11"/>
      <c r="B3615" s="10"/>
      <c r="C3615" s="10"/>
      <c r="D3615" s="11"/>
      <c r="E3615" s="11"/>
      <c r="F3615" s="30" t="e">
        <f t="shared" si="254"/>
        <v>#DIV/0!</v>
      </c>
      <c r="G3615" s="11"/>
      <c r="H3615" s="11"/>
      <c r="I3615" s="11"/>
      <c r="J3615" s="12">
        <f t="shared" si="255"/>
        <v>0</v>
      </c>
      <c r="K3615" s="31">
        <f t="shared" si="256"/>
        <v>0</v>
      </c>
      <c r="L3615" s="37">
        <f t="shared" si="253"/>
        <v>0</v>
      </c>
      <c r="M3615" s="37"/>
      <c r="N3615" s="37">
        <f t="shared" si="257"/>
        <v>0</v>
      </c>
    </row>
    <row r="3616" spans="1:14" x14ac:dyDescent="0.3">
      <c r="A3616" s="11" t="s">
        <v>33</v>
      </c>
      <c r="B3616" s="11"/>
      <c r="C3616" s="13"/>
      <c r="D3616" s="111">
        <f t="shared" ref="D3616:J3616" si="258">SUM(D3554:D3615)</f>
        <v>0</v>
      </c>
      <c r="E3616" s="111">
        <f t="shared" si="258"/>
        <v>0</v>
      </c>
      <c r="F3616" s="111" t="e">
        <f t="shared" si="258"/>
        <v>#DIV/0!</v>
      </c>
      <c r="G3616" s="111">
        <f t="shared" si="258"/>
        <v>0</v>
      </c>
      <c r="H3616" s="111">
        <f t="shared" si="258"/>
        <v>0</v>
      </c>
      <c r="I3616" s="111">
        <f t="shared" si="258"/>
        <v>0</v>
      </c>
      <c r="J3616" s="12">
        <f t="shared" si="258"/>
        <v>0</v>
      </c>
      <c r="K3616" s="111"/>
      <c r="L3616" s="111">
        <f>SUM(L3554:L3615)</f>
        <v>0</v>
      </c>
      <c r="M3616" s="111">
        <f>SUM(M3554:M3615)</f>
        <v>0</v>
      </c>
      <c r="N3616" s="111">
        <f>SUM(N3554:N3615)</f>
        <v>0</v>
      </c>
    </row>
    <row r="3617" spans="1:14" x14ac:dyDescent="0.3">
      <c r="A3617" s="113"/>
      <c r="B3617" s="114"/>
      <c r="C3617" s="115"/>
      <c r="D3617" s="116"/>
      <c r="E3617" s="116"/>
      <c r="F3617" s="7" t="s">
        <v>106</v>
      </c>
      <c r="G3617" s="7" t="s">
        <v>123</v>
      </c>
      <c r="H3617" s="7" t="s">
        <v>124</v>
      </c>
      <c r="I3617" s="7" t="s">
        <v>125</v>
      </c>
      <c r="J3617" s="7" t="s">
        <v>126</v>
      </c>
      <c r="K3617" s="117"/>
      <c r="L3617" s="117"/>
      <c r="M3617" s="7" t="s">
        <v>107</v>
      </c>
      <c r="N3617" s="118"/>
    </row>
    <row r="3618" spans="1:14" ht="31.5" x14ac:dyDescent="0.5">
      <c r="A3618" s="113"/>
      <c r="B3618" s="114"/>
      <c r="C3618" s="115"/>
      <c r="D3618" s="116"/>
      <c r="E3618" s="116"/>
      <c r="F3618" s="121"/>
      <c r="G3618" s="121"/>
      <c r="H3618" s="121"/>
      <c r="I3618" s="121"/>
      <c r="J3618" s="121"/>
      <c r="K3618" s="122"/>
      <c r="L3618" s="121">
        <f>+F3618-G3618-H3618-I3618-J3618</f>
        <v>0</v>
      </c>
      <c r="M3618" s="123"/>
      <c r="N3618" s="124"/>
    </row>
    <row r="3619" spans="1:14" x14ac:dyDescent="0.3">
      <c r="A3619" s="177" t="s">
        <v>109</v>
      </c>
      <c r="B3619" s="178"/>
      <c r="C3619" s="178"/>
      <c r="D3619" s="178"/>
      <c r="E3619" s="178"/>
      <c r="F3619" s="178"/>
      <c r="G3619" s="178"/>
      <c r="H3619" s="178"/>
      <c r="I3619" s="178"/>
      <c r="J3619" s="179"/>
      <c r="K3619" s="125"/>
      <c r="L3619" s="12"/>
      <c r="M3619" s="126"/>
      <c r="N3619" s="127"/>
    </row>
    <row r="3620" spans="1:14" x14ac:dyDescent="0.3">
      <c r="A3620" s="180" t="s">
        <v>110</v>
      </c>
      <c r="B3620" s="181"/>
      <c r="C3620" s="181"/>
      <c r="D3620" s="181"/>
      <c r="E3620" s="181"/>
      <c r="F3620" s="181"/>
      <c r="G3620" s="181"/>
      <c r="H3620" s="181"/>
      <c r="I3620" s="181"/>
      <c r="J3620" s="182"/>
      <c r="K3620" s="129"/>
      <c r="L3620" s="12"/>
      <c r="M3620" s="126"/>
      <c r="N3620" s="127"/>
    </row>
    <row r="3621" spans="1:14" x14ac:dyDescent="0.3">
      <c r="A3621" s="160" t="s">
        <v>111</v>
      </c>
      <c r="B3621" s="161"/>
      <c r="C3621" s="161"/>
      <c r="D3621" s="161"/>
      <c r="E3621" s="161"/>
      <c r="F3621" s="161"/>
      <c r="G3621" s="161"/>
      <c r="H3621" s="161"/>
      <c r="I3621" s="161"/>
      <c r="J3621" s="162"/>
      <c r="K3621" s="130"/>
      <c r="L3621" s="12"/>
      <c r="M3621" s="131" t="e">
        <f>+L3621/L3616%</f>
        <v>#DIV/0!</v>
      </c>
      <c r="N3621" s="127"/>
    </row>
    <row r="3622" spans="1:14" x14ac:dyDescent="0.3">
      <c r="A3622" s="163" t="s">
        <v>112</v>
      </c>
      <c r="B3622" s="164"/>
      <c r="C3622" s="164"/>
      <c r="D3622" s="164"/>
      <c r="E3622" s="164"/>
      <c r="F3622" s="164"/>
      <c r="G3622" s="164"/>
      <c r="H3622" s="164"/>
      <c r="I3622" s="164"/>
      <c r="J3622" s="165"/>
      <c r="K3622" s="132"/>
      <c r="L3622" s="12">
        <f>+E3638</f>
        <v>0</v>
      </c>
      <c r="M3622" s="126"/>
      <c r="N3622" s="127"/>
    </row>
    <row r="3623" spans="1:14" x14ac:dyDescent="0.3">
      <c r="A3623" s="166" t="s">
        <v>113</v>
      </c>
      <c r="B3623" s="167"/>
      <c r="C3623" s="167"/>
      <c r="D3623" s="167"/>
      <c r="E3623" s="167"/>
      <c r="F3623" s="167"/>
      <c r="G3623" s="167"/>
      <c r="H3623" s="167"/>
      <c r="I3623" s="167"/>
      <c r="J3623" s="168"/>
      <c r="K3623" s="134"/>
      <c r="L3623" s="12">
        <f>+M3638</f>
        <v>0</v>
      </c>
      <c r="M3623" s="126"/>
      <c r="N3623" s="127"/>
    </row>
    <row r="3624" spans="1:14" x14ac:dyDescent="0.3">
      <c r="A3624" s="169"/>
      <c r="B3624" s="170"/>
      <c r="C3624" s="170"/>
      <c r="D3624" s="170"/>
      <c r="E3624" s="170"/>
      <c r="F3624" s="170"/>
      <c r="G3624" s="170"/>
      <c r="H3624" s="170"/>
      <c r="I3624" s="170"/>
      <c r="J3624" s="171"/>
      <c r="K3624" s="128"/>
      <c r="L3624" s="126"/>
      <c r="M3624" s="126"/>
      <c r="N3624" s="127"/>
    </row>
    <row r="3625" spans="1:14" x14ac:dyDescent="0.3">
      <c r="A3625" s="169"/>
      <c r="B3625" s="170"/>
      <c r="C3625" s="170"/>
      <c r="D3625" s="170"/>
      <c r="E3625" s="170"/>
      <c r="F3625" s="170"/>
      <c r="G3625" s="170"/>
      <c r="H3625" s="170"/>
      <c r="I3625" s="170"/>
      <c r="J3625" s="171"/>
      <c r="K3625" s="128"/>
      <c r="L3625" s="126"/>
      <c r="M3625" s="126"/>
      <c r="N3625" s="127"/>
    </row>
    <row r="3626" spans="1:14" x14ac:dyDescent="0.3">
      <c r="A3626" s="169" t="s">
        <v>114</v>
      </c>
      <c r="B3626" s="170"/>
      <c r="C3626" s="170"/>
      <c r="D3626" s="170"/>
      <c r="E3626" s="170"/>
      <c r="F3626" s="170"/>
      <c r="G3626" s="170"/>
      <c r="H3626" s="170"/>
      <c r="I3626" s="170"/>
      <c r="J3626" s="171"/>
      <c r="K3626" s="136"/>
      <c r="L3626" s="111">
        <f>+L3616-L3619-L3620-L3621-L3622+L3623-L3624-L3625</f>
        <v>0</v>
      </c>
      <c r="M3626" s="126"/>
      <c r="N3626" s="127"/>
    </row>
    <row r="3627" spans="1:14" ht="19.5" thickBot="1" x14ac:dyDescent="0.35">
      <c r="M3627" s="138">
        <f>+L3627-L3626</f>
        <v>0</v>
      </c>
    </row>
    <row r="3628" spans="1:14" ht="19.5" thickBot="1" x14ac:dyDescent="0.35">
      <c r="A3628" s="157" t="s">
        <v>115</v>
      </c>
      <c r="B3628" s="158"/>
      <c r="C3628" s="158"/>
      <c r="D3628" s="158"/>
      <c r="E3628" s="158"/>
      <c r="F3628" s="159"/>
      <c r="G3628" s="127"/>
      <c r="H3628" s="157" t="s">
        <v>116</v>
      </c>
      <c r="I3628" s="158"/>
      <c r="J3628" s="159"/>
      <c r="K3628" s="157" t="s">
        <v>117</v>
      </c>
      <c r="L3628" s="158"/>
      <c r="M3628" s="159"/>
      <c r="N3628" s="139"/>
    </row>
    <row r="3629" spans="1:14" ht="19.5" thickBot="1" x14ac:dyDescent="0.35">
      <c r="A3629" s="140" t="s">
        <v>118</v>
      </c>
      <c r="B3629" s="157" t="s">
        <v>119</v>
      </c>
      <c r="C3629" s="159"/>
      <c r="D3629" s="140" t="s">
        <v>120</v>
      </c>
      <c r="E3629" s="157" t="s">
        <v>22</v>
      </c>
      <c r="F3629" s="159"/>
      <c r="G3629" s="127"/>
      <c r="H3629" s="157" t="s">
        <v>119</v>
      </c>
      <c r="I3629" s="159"/>
      <c r="J3629" s="140" t="s">
        <v>22</v>
      </c>
      <c r="K3629" s="157" t="s">
        <v>119</v>
      </c>
      <c r="L3629" s="159"/>
      <c r="M3629" s="140" t="s">
        <v>22</v>
      </c>
      <c r="N3629" s="139"/>
    </row>
    <row r="3630" spans="1:14" ht="19.5" thickBot="1" x14ac:dyDescent="0.35">
      <c r="A3630" s="141"/>
      <c r="B3630" s="153"/>
      <c r="C3630" s="154"/>
      <c r="D3630" s="141"/>
      <c r="E3630" s="155"/>
      <c r="F3630" s="156"/>
      <c r="G3630" s="127"/>
      <c r="H3630" s="153"/>
      <c r="I3630" s="154"/>
      <c r="J3630" s="142"/>
      <c r="K3630" s="153"/>
      <c r="L3630" s="154"/>
      <c r="M3630" s="143"/>
      <c r="N3630" s="144"/>
    </row>
    <row r="3631" spans="1:14" ht="19.5" thickBot="1" x14ac:dyDescent="0.35">
      <c r="A3631" s="141"/>
      <c r="B3631" s="153"/>
      <c r="C3631" s="154"/>
      <c r="D3631" s="141"/>
      <c r="E3631" s="155"/>
      <c r="F3631" s="156"/>
      <c r="G3631" s="127"/>
      <c r="H3631" s="153"/>
      <c r="I3631" s="154"/>
      <c r="J3631" s="142"/>
      <c r="K3631" s="153"/>
      <c r="L3631" s="154"/>
      <c r="M3631" s="143"/>
      <c r="N3631" s="144"/>
    </row>
    <row r="3632" spans="1:14" ht="19.5" thickBot="1" x14ac:dyDescent="0.35">
      <c r="A3632" s="141"/>
      <c r="B3632" s="153"/>
      <c r="C3632" s="154"/>
      <c r="D3632" s="141"/>
      <c r="E3632" s="155"/>
      <c r="F3632" s="156"/>
      <c r="G3632" s="127"/>
      <c r="H3632" s="153"/>
      <c r="I3632" s="154"/>
      <c r="J3632" s="142"/>
      <c r="K3632" s="153"/>
      <c r="L3632" s="154"/>
      <c r="M3632" s="143"/>
      <c r="N3632" s="144"/>
    </row>
    <row r="3633" spans="1:14" ht="19.5" thickBot="1" x14ac:dyDescent="0.35">
      <c r="A3633" s="141"/>
      <c r="B3633" s="153"/>
      <c r="C3633" s="154"/>
      <c r="D3633" s="141"/>
      <c r="E3633" s="155"/>
      <c r="F3633" s="156"/>
      <c r="G3633" s="127"/>
      <c r="H3633" s="153"/>
      <c r="I3633" s="154"/>
      <c r="J3633" s="142"/>
      <c r="K3633" s="153"/>
      <c r="L3633" s="154"/>
      <c r="M3633" s="143"/>
      <c r="N3633" s="144"/>
    </row>
    <row r="3634" spans="1:14" ht="19.5" thickBot="1" x14ac:dyDescent="0.35">
      <c r="A3634" s="141"/>
      <c r="B3634" s="153"/>
      <c r="C3634" s="154"/>
      <c r="D3634" s="141"/>
      <c r="E3634" s="155"/>
      <c r="F3634" s="156"/>
      <c r="G3634" s="127"/>
      <c r="H3634" s="153"/>
      <c r="I3634" s="154"/>
      <c r="J3634" s="142"/>
      <c r="K3634" s="153"/>
      <c r="L3634" s="154"/>
      <c r="M3634" s="143"/>
      <c r="N3634" s="144"/>
    </row>
    <row r="3635" spans="1:14" ht="19.5" thickBot="1" x14ac:dyDescent="0.35">
      <c r="A3635" s="141"/>
      <c r="B3635" s="153"/>
      <c r="C3635" s="154"/>
      <c r="D3635" s="141"/>
      <c r="E3635" s="155"/>
      <c r="F3635" s="156"/>
      <c r="G3635" s="127"/>
      <c r="H3635" s="153"/>
      <c r="I3635" s="154"/>
      <c r="J3635" s="142"/>
      <c r="K3635" s="153"/>
      <c r="L3635" s="154"/>
      <c r="M3635" s="143"/>
      <c r="N3635" s="144"/>
    </row>
    <row r="3636" spans="1:14" ht="19.5" thickBot="1" x14ac:dyDescent="0.35">
      <c r="A3636" s="141"/>
      <c r="B3636" s="153"/>
      <c r="C3636" s="154"/>
      <c r="D3636" s="141"/>
      <c r="E3636" s="155"/>
      <c r="F3636" s="156"/>
      <c r="G3636" s="127"/>
      <c r="H3636" s="153"/>
      <c r="I3636" s="154"/>
      <c r="J3636" s="142"/>
      <c r="K3636" s="153"/>
      <c r="L3636" s="154"/>
      <c r="M3636" s="143"/>
      <c r="N3636" s="144"/>
    </row>
    <row r="3637" spans="1:14" ht="19.5" thickBot="1" x14ac:dyDescent="0.35">
      <c r="A3637" s="141"/>
      <c r="B3637" s="153"/>
      <c r="C3637" s="154"/>
      <c r="D3637" s="141"/>
      <c r="E3637" s="155"/>
      <c r="F3637" s="156"/>
      <c r="G3637" s="127"/>
      <c r="H3637" s="153"/>
      <c r="I3637" s="154"/>
      <c r="J3637" s="142"/>
      <c r="K3637" s="153"/>
      <c r="L3637" s="154"/>
      <c r="M3637" s="143"/>
      <c r="N3637" s="144"/>
    </row>
    <row r="3638" spans="1:14" ht="19.5" thickBot="1" x14ac:dyDescent="0.35">
      <c r="A3638" s="141" t="s">
        <v>121</v>
      </c>
      <c r="B3638" s="153"/>
      <c r="C3638" s="154"/>
      <c r="D3638" s="141"/>
      <c r="E3638" s="155">
        <f>SUM(E3630:F3637)</f>
        <v>0</v>
      </c>
      <c r="F3638" s="156"/>
      <c r="G3638" s="127"/>
      <c r="H3638" s="153" t="s">
        <v>121</v>
      </c>
      <c r="I3638" s="154"/>
      <c r="J3638" s="140">
        <f>SUM(J3630:J3637)</f>
        <v>0</v>
      </c>
      <c r="K3638" s="153" t="s">
        <v>121</v>
      </c>
      <c r="L3638" s="154"/>
      <c r="M3638" s="145">
        <f>SUM(M3630:M3637)</f>
        <v>0</v>
      </c>
      <c r="N3638" s="139"/>
    </row>
  </sheetData>
  <mergeCells count="2250">
    <mergeCell ref="A73:J73"/>
    <mergeCell ref="P73:Y73"/>
    <mergeCell ref="A74:J74"/>
    <mergeCell ref="P74:Y74"/>
    <mergeCell ref="A75:J75"/>
    <mergeCell ref="P75:Y75"/>
    <mergeCell ref="AD69:AE69"/>
    <mergeCell ref="A70:J70"/>
    <mergeCell ref="P70:Y70"/>
    <mergeCell ref="A71:J71"/>
    <mergeCell ref="P71:Y71"/>
    <mergeCell ref="A72:J72"/>
    <mergeCell ref="P72:Y72"/>
    <mergeCell ref="A1:L1"/>
    <mergeCell ref="P1:AG1"/>
    <mergeCell ref="K2:M2"/>
    <mergeCell ref="AF2:AH2"/>
    <mergeCell ref="A3:C3"/>
    <mergeCell ref="D3:F3"/>
    <mergeCell ref="P3:R3"/>
    <mergeCell ref="S3:V3"/>
    <mergeCell ref="W3:X3"/>
    <mergeCell ref="Y3:AA3"/>
    <mergeCell ref="Z79:AB79"/>
    <mergeCell ref="B80:C80"/>
    <mergeCell ref="E80:F80"/>
    <mergeCell ref="H80:I80"/>
    <mergeCell ref="K80:L80"/>
    <mergeCell ref="Q80:R80"/>
    <mergeCell ref="T80:U80"/>
    <mergeCell ref="W80:X80"/>
    <mergeCell ref="Z80:AA80"/>
    <mergeCell ref="A76:J76"/>
    <mergeCell ref="P76:Y76"/>
    <mergeCell ref="A77:J77"/>
    <mergeCell ref="P77:Y77"/>
    <mergeCell ref="A79:F79"/>
    <mergeCell ref="H79:J79"/>
    <mergeCell ref="K79:M79"/>
    <mergeCell ref="P79:U79"/>
    <mergeCell ref="W79:Y79"/>
    <mergeCell ref="Z83:AA83"/>
    <mergeCell ref="B84:C84"/>
    <mergeCell ref="E84:F84"/>
    <mergeCell ref="H84:I84"/>
    <mergeCell ref="K84:L84"/>
    <mergeCell ref="Q84:R84"/>
    <mergeCell ref="W84:X84"/>
    <mergeCell ref="Z84:AA84"/>
    <mergeCell ref="B83:C83"/>
    <mergeCell ref="E83:F83"/>
    <mergeCell ref="H83:I83"/>
    <mergeCell ref="K83:L83"/>
    <mergeCell ref="Q83:R83"/>
    <mergeCell ref="W83:X83"/>
    <mergeCell ref="Z81:AA81"/>
    <mergeCell ref="B82:C82"/>
    <mergeCell ref="E82:F82"/>
    <mergeCell ref="H82:I82"/>
    <mergeCell ref="K82:L82"/>
    <mergeCell ref="Q82:R82"/>
    <mergeCell ref="W82:X82"/>
    <mergeCell ref="Z82:AA82"/>
    <mergeCell ref="B81:C81"/>
    <mergeCell ref="E81:F81"/>
    <mergeCell ref="H81:I81"/>
    <mergeCell ref="K81:L81"/>
    <mergeCell ref="Q81:R81"/>
    <mergeCell ref="W81:X81"/>
    <mergeCell ref="Z87:AA87"/>
    <mergeCell ref="B88:C88"/>
    <mergeCell ref="E88:F88"/>
    <mergeCell ref="H88:I88"/>
    <mergeCell ref="K88:L88"/>
    <mergeCell ref="Q88:R88"/>
    <mergeCell ref="W88:X88"/>
    <mergeCell ref="Z88:AA88"/>
    <mergeCell ref="B87:C87"/>
    <mergeCell ref="E87:F87"/>
    <mergeCell ref="H87:I87"/>
    <mergeCell ref="K87:L87"/>
    <mergeCell ref="Q87:R87"/>
    <mergeCell ref="W87:X87"/>
    <mergeCell ref="Z85:AA85"/>
    <mergeCell ref="B86:C86"/>
    <mergeCell ref="E86:F86"/>
    <mergeCell ref="H86:I86"/>
    <mergeCell ref="K86:L86"/>
    <mergeCell ref="Q86:R86"/>
    <mergeCell ref="W86:X86"/>
    <mergeCell ref="Z86:AA86"/>
    <mergeCell ref="B85:C85"/>
    <mergeCell ref="E85:F85"/>
    <mergeCell ref="H85:I85"/>
    <mergeCell ref="K85:L85"/>
    <mergeCell ref="Q85:R85"/>
    <mergeCell ref="W85:X85"/>
    <mergeCell ref="A161:J161"/>
    <mergeCell ref="A162:J162"/>
    <mergeCell ref="A163:J163"/>
    <mergeCell ref="A164:J164"/>
    <mergeCell ref="A165:J165"/>
    <mergeCell ref="A166:J166"/>
    <mergeCell ref="W89:X89"/>
    <mergeCell ref="Z89:AA89"/>
    <mergeCell ref="A92:L92"/>
    <mergeCell ref="K93:M93"/>
    <mergeCell ref="A94:C94"/>
    <mergeCell ref="D94:F94"/>
    <mergeCell ref="B89:C89"/>
    <mergeCell ref="E89:F89"/>
    <mergeCell ref="H89:I89"/>
    <mergeCell ref="K89:L89"/>
    <mergeCell ref="Q89:R89"/>
    <mergeCell ref="T89:U89"/>
    <mergeCell ref="B174:C174"/>
    <mergeCell ref="E174:F174"/>
    <mergeCell ref="H174:I174"/>
    <mergeCell ref="K174:L174"/>
    <mergeCell ref="B175:C175"/>
    <mergeCell ref="E175:F175"/>
    <mergeCell ref="H175:I175"/>
    <mergeCell ref="K175:L175"/>
    <mergeCell ref="B172:C172"/>
    <mergeCell ref="E172:F172"/>
    <mergeCell ref="H172:I172"/>
    <mergeCell ref="K172:L172"/>
    <mergeCell ref="B173:C173"/>
    <mergeCell ref="E173:F173"/>
    <mergeCell ref="H173:I173"/>
    <mergeCell ref="K173:L173"/>
    <mergeCell ref="A167:J167"/>
    <mergeCell ref="A168:J168"/>
    <mergeCell ref="A170:F170"/>
    <mergeCell ref="H170:J170"/>
    <mergeCell ref="K170:M170"/>
    <mergeCell ref="B171:C171"/>
    <mergeCell ref="E171:F171"/>
    <mergeCell ref="H171:I171"/>
    <mergeCell ref="K171:L171"/>
    <mergeCell ref="B180:C180"/>
    <mergeCell ref="E180:F180"/>
    <mergeCell ref="H180:I180"/>
    <mergeCell ref="K180:L180"/>
    <mergeCell ref="A183:L183"/>
    <mergeCell ref="K184:M184"/>
    <mergeCell ref="B178:C178"/>
    <mergeCell ref="E178:F178"/>
    <mergeCell ref="H178:I178"/>
    <mergeCell ref="K178:L178"/>
    <mergeCell ref="B179:C179"/>
    <mergeCell ref="E179:F179"/>
    <mergeCell ref="H179:I179"/>
    <mergeCell ref="K179:L179"/>
    <mergeCell ref="B176:C176"/>
    <mergeCell ref="E176:F176"/>
    <mergeCell ref="H176:I176"/>
    <mergeCell ref="K176:L176"/>
    <mergeCell ref="B177:C177"/>
    <mergeCell ref="E177:F177"/>
    <mergeCell ref="H177:I177"/>
    <mergeCell ref="K177:L177"/>
    <mergeCell ref="K261:M261"/>
    <mergeCell ref="B262:C262"/>
    <mergeCell ref="E262:F262"/>
    <mergeCell ref="H262:I262"/>
    <mergeCell ref="K262:L262"/>
    <mergeCell ref="B263:C263"/>
    <mergeCell ref="E263:F263"/>
    <mergeCell ref="H263:I263"/>
    <mergeCell ref="K263:L263"/>
    <mergeCell ref="A256:J256"/>
    <mergeCell ref="A257:J257"/>
    <mergeCell ref="A258:J258"/>
    <mergeCell ref="A259:J259"/>
    <mergeCell ref="A261:F261"/>
    <mergeCell ref="H261:J261"/>
    <mergeCell ref="A185:C185"/>
    <mergeCell ref="D185:F185"/>
    <mergeCell ref="A252:J252"/>
    <mergeCell ref="A253:J253"/>
    <mergeCell ref="A254:J254"/>
    <mergeCell ref="A255:J255"/>
    <mergeCell ref="B268:C268"/>
    <mergeCell ref="E268:F268"/>
    <mergeCell ref="H268:I268"/>
    <mergeCell ref="K268:L268"/>
    <mergeCell ref="B269:C269"/>
    <mergeCell ref="E269:F269"/>
    <mergeCell ref="H269:I269"/>
    <mergeCell ref="K269:L269"/>
    <mergeCell ref="B266:C266"/>
    <mergeCell ref="E266:F266"/>
    <mergeCell ref="H266:I266"/>
    <mergeCell ref="K266:L266"/>
    <mergeCell ref="B267:C267"/>
    <mergeCell ref="E267:F267"/>
    <mergeCell ref="H267:I267"/>
    <mergeCell ref="K267:L267"/>
    <mergeCell ref="B264:C264"/>
    <mergeCell ref="E264:F264"/>
    <mergeCell ref="H264:I264"/>
    <mergeCell ref="K264:L264"/>
    <mergeCell ref="B265:C265"/>
    <mergeCell ref="E265:F265"/>
    <mergeCell ref="H265:I265"/>
    <mergeCell ref="K265:L265"/>
    <mergeCell ref="A345:J345"/>
    <mergeCell ref="A346:J346"/>
    <mergeCell ref="A347:J347"/>
    <mergeCell ref="A348:J348"/>
    <mergeCell ref="A349:J349"/>
    <mergeCell ref="A350:J350"/>
    <mergeCell ref="A274:L274"/>
    <mergeCell ref="K275:M275"/>
    <mergeCell ref="A276:C276"/>
    <mergeCell ref="D276:F276"/>
    <mergeCell ref="A343:J343"/>
    <mergeCell ref="A344:J344"/>
    <mergeCell ref="B270:C270"/>
    <mergeCell ref="E270:F270"/>
    <mergeCell ref="H270:I270"/>
    <mergeCell ref="K270:L270"/>
    <mergeCell ref="B271:C271"/>
    <mergeCell ref="E271:F271"/>
    <mergeCell ref="H271:I271"/>
    <mergeCell ref="K271:L271"/>
    <mergeCell ref="B356:C356"/>
    <mergeCell ref="E356:F356"/>
    <mergeCell ref="H356:I356"/>
    <mergeCell ref="K356:L356"/>
    <mergeCell ref="B357:C357"/>
    <mergeCell ref="E357:F357"/>
    <mergeCell ref="H357:I357"/>
    <mergeCell ref="K357:L357"/>
    <mergeCell ref="B354:C354"/>
    <mergeCell ref="E354:F354"/>
    <mergeCell ref="H354:I354"/>
    <mergeCell ref="K354:L354"/>
    <mergeCell ref="B355:C355"/>
    <mergeCell ref="E355:F355"/>
    <mergeCell ref="H355:I355"/>
    <mergeCell ref="K355:L355"/>
    <mergeCell ref="A352:F352"/>
    <mergeCell ref="H352:J352"/>
    <mergeCell ref="K352:M352"/>
    <mergeCell ref="B353:C353"/>
    <mergeCell ref="E353:F353"/>
    <mergeCell ref="H353:I353"/>
    <mergeCell ref="K353:L353"/>
    <mergeCell ref="B362:C362"/>
    <mergeCell ref="E362:F362"/>
    <mergeCell ref="H362:I362"/>
    <mergeCell ref="K362:L362"/>
    <mergeCell ref="A365:L365"/>
    <mergeCell ref="K366:M366"/>
    <mergeCell ref="B360:C360"/>
    <mergeCell ref="E360:F360"/>
    <mergeCell ref="H360:I360"/>
    <mergeCell ref="K360:L360"/>
    <mergeCell ref="B361:C361"/>
    <mergeCell ref="E361:F361"/>
    <mergeCell ref="H361:I361"/>
    <mergeCell ref="K361:L361"/>
    <mergeCell ref="B358:C358"/>
    <mergeCell ref="E358:F358"/>
    <mergeCell ref="H358:I358"/>
    <mergeCell ref="K358:L358"/>
    <mergeCell ref="B359:C359"/>
    <mergeCell ref="E359:F359"/>
    <mergeCell ref="H359:I359"/>
    <mergeCell ref="K359:L359"/>
    <mergeCell ref="K443:M443"/>
    <mergeCell ref="B444:C444"/>
    <mergeCell ref="E444:F444"/>
    <mergeCell ref="H444:I444"/>
    <mergeCell ref="K444:L444"/>
    <mergeCell ref="B445:C445"/>
    <mergeCell ref="E445:F445"/>
    <mergeCell ref="H445:I445"/>
    <mergeCell ref="K445:L445"/>
    <mergeCell ref="A438:J438"/>
    <mergeCell ref="A439:J439"/>
    <mergeCell ref="A440:J440"/>
    <mergeCell ref="A441:J441"/>
    <mergeCell ref="A443:F443"/>
    <mergeCell ref="H443:J443"/>
    <mergeCell ref="A367:C367"/>
    <mergeCell ref="D367:F367"/>
    <mergeCell ref="A434:J434"/>
    <mergeCell ref="A435:J435"/>
    <mergeCell ref="A436:J436"/>
    <mergeCell ref="A437:J437"/>
    <mergeCell ref="B450:C450"/>
    <mergeCell ref="E450:F450"/>
    <mergeCell ref="H450:I450"/>
    <mergeCell ref="K450:L450"/>
    <mergeCell ref="B451:C451"/>
    <mergeCell ref="E451:F451"/>
    <mergeCell ref="H451:I451"/>
    <mergeCell ref="K451:L451"/>
    <mergeCell ref="B448:C448"/>
    <mergeCell ref="E448:F448"/>
    <mergeCell ref="H448:I448"/>
    <mergeCell ref="K448:L448"/>
    <mergeCell ref="B449:C449"/>
    <mergeCell ref="E449:F449"/>
    <mergeCell ref="H449:I449"/>
    <mergeCell ref="K449:L449"/>
    <mergeCell ref="B446:C446"/>
    <mergeCell ref="E446:F446"/>
    <mergeCell ref="H446:I446"/>
    <mergeCell ref="K446:L446"/>
    <mergeCell ref="B447:C447"/>
    <mergeCell ref="E447:F447"/>
    <mergeCell ref="H447:I447"/>
    <mergeCell ref="K447:L447"/>
    <mergeCell ref="A527:J527"/>
    <mergeCell ref="A528:J528"/>
    <mergeCell ref="A529:J529"/>
    <mergeCell ref="A530:J530"/>
    <mergeCell ref="A531:J531"/>
    <mergeCell ref="A532:J532"/>
    <mergeCell ref="A456:L456"/>
    <mergeCell ref="K457:M457"/>
    <mergeCell ref="A458:C458"/>
    <mergeCell ref="D458:F458"/>
    <mergeCell ref="A525:J525"/>
    <mergeCell ref="A526:J526"/>
    <mergeCell ref="B452:C452"/>
    <mergeCell ref="E452:F452"/>
    <mergeCell ref="H452:I452"/>
    <mergeCell ref="K452:L452"/>
    <mergeCell ref="B453:C453"/>
    <mergeCell ref="E453:F453"/>
    <mergeCell ref="H453:I453"/>
    <mergeCell ref="K453:L453"/>
    <mergeCell ref="B538:C538"/>
    <mergeCell ref="E538:F538"/>
    <mergeCell ref="H538:I538"/>
    <mergeCell ref="K538:L538"/>
    <mergeCell ref="B539:C539"/>
    <mergeCell ref="E539:F539"/>
    <mergeCell ref="H539:I539"/>
    <mergeCell ref="K539:L539"/>
    <mergeCell ref="B536:C536"/>
    <mergeCell ref="E536:F536"/>
    <mergeCell ref="H536:I536"/>
    <mergeCell ref="K536:L536"/>
    <mergeCell ref="B537:C537"/>
    <mergeCell ref="E537:F537"/>
    <mergeCell ref="H537:I537"/>
    <mergeCell ref="K537:L537"/>
    <mergeCell ref="A534:F534"/>
    <mergeCell ref="H534:J534"/>
    <mergeCell ref="K534:M534"/>
    <mergeCell ref="B535:C535"/>
    <mergeCell ref="E535:F535"/>
    <mergeCell ref="H535:I535"/>
    <mergeCell ref="K535:L535"/>
    <mergeCell ref="B544:C544"/>
    <mergeCell ref="E544:F544"/>
    <mergeCell ref="H544:I544"/>
    <mergeCell ref="K544:L544"/>
    <mergeCell ref="A547:L547"/>
    <mergeCell ref="K548:M548"/>
    <mergeCell ref="B542:C542"/>
    <mergeCell ref="E542:F542"/>
    <mergeCell ref="H542:I542"/>
    <mergeCell ref="K542:L542"/>
    <mergeCell ref="B543:C543"/>
    <mergeCell ref="E543:F543"/>
    <mergeCell ref="H543:I543"/>
    <mergeCell ref="K543:L543"/>
    <mergeCell ref="B540:C540"/>
    <mergeCell ref="E540:F540"/>
    <mergeCell ref="H540:I540"/>
    <mergeCell ref="K540:L540"/>
    <mergeCell ref="B541:C541"/>
    <mergeCell ref="E541:F541"/>
    <mergeCell ref="H541:I541"/>
    <mergeCell ref="K541:L541"/>
    <mergeCell ref="K625:M625"/>
    <mergeCell ref="B626:C626"/>
    <mergeCell ref="E626:F626"/>
    <mergeCell ref="H626:I626"/>
    <mergeCell ref="K626:L626"/>
    <mergeCell ref="B627:C627"/>
    <mergeCell ref="E627:F627"/>
    <mergeCell ref="H627:I627"/>
    <mergeCell ref="K627:L627"/>
    <mergeCell ref="A620:J620"/>
    <mergeCell ref="A621:J621"/>
    <mergeCell ref="A622:J622"/>
    <mergeCell ref="A623:J623"/>
    <mergeCell ref="A625:F625"/>
    <mergeCell ref="H625:J625"/>
    <mergeCell ref="A549:C549"/>
    <mergeCell ref="D549:F549"/>
    <mergeCell ref="A616:J616"/>
    <mergeCell ref="A617:J617"/>
    <mergeCell ref="A618:J618"/>
    <mergeCell ref="A619:J619"/>
    <mergeCell ref="B632:C632"/>
    <mergeCell ref="E632:F632"/>
    <mergeCell ref="H632:I632"/>
    <mergeCell ref="K632:L632"/>
    <mergeCell ref="B633:C633"/>
    <mergeCell ref="E633:F633"/>
    <mergeCell ref="H633:I633"/>
    <mergeCell ref="K633:L633"/>
    <mergeCell ref="B630:C630"/>
    <mergeCell ref="E630:F630"/>
    <mergeCell ref="H630:I630"/>
    <mergeCell ref="K630:L630"/>
    <mergeCell ref="B631:C631"/>
    <mergeCell ref="E631:F631"/>
    <mergeCell ref="H631:I631"/>
    <mergeCell ref="K631:L631"/>
    <mergeCell ref="B628:C628"/>
    <mergeCell ref="E628:F628"/>
    <mergeCell ref="H628:I628"/>
    <mergeCell ref="K628:L628"/>
    <mergeCell ref="B629:C629"/>
    <mergeCell ref="E629:F629"/>
    <mergeCell ref="H629:I629"/>
    <mergeCell ref="K629:L629"/>
    <mergeCell ref="A709:J709"/>
    <mergeCell ref="A710:J710"/>
    <mergeCell ref="A711:J711"/>
    <mergeCell ref="A712:J712"/>
    <mergeCell ref="A713:J713"/>
    <mergeCell ref="A714:J714"/>
    <mergeCell ref="A638:L638"/>
    <mergeCell ref="K639:M639"/>
    <mergeCell ref="A640:C640"/>
    <mergeCell ref="D640:F640"/>
    <mergeCell ref="A707:J707"/>
    <mergeCell ref="A708:J708"/>
    <mergeCell ref="B634:C634"/>
    <mergeCell ref="E634:F634"/>
    <mergeCell ref="H634:I634"/>
    <mergeCell ref="K634:L634"/>
    <mergeCell ref="B635:C635"/>
    <mergeCell ref="E635:F635"/>
    <mergeCell ref="H635:I635"/>
    <mergeCell ref="K635:L635"/>
    <mergeCell ref="B720:C720"/>
    <mergeCell ref="E720:F720"/>
    <mergeCell ref="H720:I720"/>
    <mergeCell ref="K720:L720"/>
    <mergeCell ref="B721:C721"/>
    <mergeCell ref="E721:F721"/>
    <mergeCell ref="H721:I721"/>
    <mergeCell ref="K721:L721"/>
    <mergeCell ref="B718:C718"/>
    <mergeCell ref="E718:F718"/>
    <mergeCell ref="H718:I718"/>
    <mergeCell ref="K718:L718"/>
    <mergeCell ref="B719:C719"/>
    <mergeCell ref="E719:F719"/>
    <mergeCell ref="H719:I719"/>
    <mergeCell ref="K719:L719"/>
    <mergeCell ref="A716:F716"/>
    <mergeCell ref="H716:J716"/>
    <mergeCell ref="K716:M716"/>
    <mergeCell ref="B717:C717"/>
    <mergeCell ref="E717:F717"/>
    <mergeCell ref="H717:I717"/>
    <mergeCell ref="K717:L717"/>
    <mergeCell ref="B726:C726"/>
    <mergeCell ref="E726:F726"/>
    <mergeCell ref="H726:I726"/>
    <mergeCell ref="K726:L726"/>
    <mergeCell ref="A729:L729"/>
    <mergeCell ref="K730:M730"/>
    <mergeCell ref="B724:C724"/>
    <mergeCell ref="E724:F724"/>
    <mergeCell ref="H724:I724"/>
    <mergeCell ref="K724:L724"/>
    <mergeCell ref="B725:C725"/>
    <mergeCell ref="E725:F725"/>
    <mergeCell ref="H725:I725"/>
    <mergeCell ref="K725:L725"/>
    <mergeCell ref="B722:C722"/>
    <mergeCell ref="E722:F722"/>
    <mergeCell ref="H722:I722"/>
    <mergeCell ref="K722:L722"/>
    <mergeCell ref="B723:C723"/>
    <mergeCell ref="E723:F723"/>
    <mergeCell ref="H723:I723"/>
    <mergeCell ref="K723:L723"/>
    <mergeCell ref="K807:M807"/>
    <mergeCell ref="B808:C808"/>
    <mergeCell ref="E808:F808"/>
    <mergeCell ref="H808:I808"/>
    <mergeCell ref="K808:L808"/>
    <mergeCell ref="B809:C809"/>
    <mergeCell ref="E809:F809"/>
    <mergeCell ref="H809:I809"/>
    <mergeCell ref="K809:L809"/>
    <mergeCell ref="A802:J802"/>
    <mergeCell ref="A803:J803"/>
    <mergeCell ref="A804:J804"/>
    <mergeCell ref="A805:J805"/>
    <mergeCell ref="A807:F807"/>
    <mergeCell ref="H807:J807"/>
    <mergeCell ref="A731:C731"/>
    <mergeCell ref="D731:F731"/>
    <mergeCell ref="A798:J798"/>
    <mergeCell ref="A799:J799"/>
    <mergeCell ref="A800:J800"/>
    <mergeCell ref="A801:J801"/>
    <mergeCell ref="B814:C814"/>
    <mergeCell ref="E814:F814"/>
    <mergeCell ref="H814:I814"/>
    <mergeCell ref="K814:L814"/>
    <mergeCell ref="B815:C815"/>
    <mergeCell ref="E815:F815"/>
    <mergeCell ref="H815:I815"/>
    <mergeCell ref="K815:L815"/>
    <mergeCell ref="B812:C812"/>
    <mergeCell ref="E812:F812"/>
    <mergeCell ref="H812:I812"/>
    <mergeCell ref="K812:L812"/>
    <mergeCell ref="B813:C813"/>
    <mergeCell ref="E813:F813"/>
    <mergeCell ref="H813:I813"/>
    <mergeCell ref="K813:L813"/>
    <mergeCell ref="B810:C810"/>
    <mergeCell ref="E810:F810"/>
    <mergeCell ref="H810:I810"/>
    <mergeCell ref="K810:L810"/>
    <mergeCell ref="B811:C811"/>
    <mergeCell ref="E811:F811"/>
    <mergeCell ref="H811:I811"/>
    <mergeCell ref="K811:L811"/>
    <mergeCell ref="A891:J891"/>
    <mergeCell ref="A892:J892"/>
    <mergeCell ref="A893:J893"/>
    <mergeCell ref="A894:J894"/>
    <mergeCell ref="A895:J895"/>
    <mergeCell ref="A896:J896"/>
    <mergeCell ref="A820:L820"/>
    <mergeCell ref="K821:M821"/>
    <mergeCell ref="A822:C822"/>
    <mergeCell ref="D822:F822"/>
    <mergeCell ref="A889:J889"/>
    <mergeCell ref="A890:J890"/>
    <mergeCell ref="B816:C816"/>
    <mergeCell ref="E816:F816"/>
    <mergeCell ref="H816:I816"/>
    <mergeCell ref="K816:L816"/>
    <mergeCell ref="B817:C817"/>
    <mergeCell ref="E817:F817"/>
    <mergeCell ref="H817:I817"/>
    <mergeCell ref="K817:L817"/>
    <mergeCell ref="B902:C902"/>
    <mergeCell ref="E902:F902"/>
    <mergeCell ref="H902:I902"/>
    <mergeCell ref="K902:L902"/>
    <mergeCell ref="B903:C903"/>
    <mergeCell ref="E903:F903"/>
    <mergeCell ref="H903:I903"/>
    <mergeCell ref="K903:L903"/>
    <mergeCell ref="B900:C900"/>
    <mergeCell ref="E900:F900"/>
    <mergeCell ref="H900:I900"/>
    <mergeCell ref="K900:L900"/>
    <mergeCell ref="B901:C901"/>
    <mergeCell ref="E901:F901"/>
    <mergeCell ref="H901:I901"/>
    <mergeCell ref="K901:L901"/>
    <mergeCell ref="A898:F898"/>
    <mergeCell ref="H898:J898"/>
    <mergeCell ref="K898:M898"/>
    <mergeCell ref="B899:C899"/>
    <mergeCell ref="E899:F899"/>
    <mergeCell ref="H899:I899"/>
    <mergeCell ref="K899:L899"/>
    <mergeCell ref="B908:C908"/>
    <mergeCell ref="E908:F908"/>
    <mergeCell ref="H908:I908"/>
    <mergeCell ref="K908:L908"/>
    <mergeCell ref="A911:L911"/>
    <mergeCell ref="K912:M912"/>
    <mergeCell ref="B906:C906"/>
    <mergeCell ref="E906:F906"/>
    <mergeCell ref="H906:I906"/>
    <mergeCell ref="K906:L906"/>
    <mergeCell ref="B907:C907"/>
    <mergeCell ref="E907:F907"/>
    <mergeCell ref="H907:I907"/>
    <mergeCell ref="K907:L907"/>
    <mergeCell ref="B904:C904"/>
    <mergeCell ref="E904:F904"/>
    <mergeCell ref="H904:I904"/>
    <mergeCell ref="K904:L904"/>
    <mergeCell ref="B905:C905"/>
    <mergeCell ref="E905:F905"/>
    <mergeCell ref="H905:I905"/>
    <mergeCell ref="K905:L905"/>
    <mergeCell ref="K989:M989"/>
    <mergeCell ref="B990:C990"/>
    <mergeCell ref="E990:F990"/>
    <mergeCell ref="H990:I990"/>
    <mergeCell ref="K990:L990"/>
    <mergeCell ref="B991:C991"/>
    <mergeCell ref="E991:F991"/>
    <mergeCell ref="H991:I991"/>
    <mergeCell ref="K991:L991"/>
    <mergeCell ref="A984:J984"/>
    <mergeCell ref="A985:J985"/>
    <mergeCell ref="A986:J986"/>
    <mergeCell ref="A987:J987"/>
    <mergeCell ref="A989:F989"/>
    <mergeCell ref="H989:J989"/>
    <mergeCell ref="A913:C913"/>
    <mergeCell ref="D913:F913"/>
    <mergeCell ref="A980:J980"/>
    <mergeCell ref="A981:J981"/>
    <mergeCell ref="A982:J982"/>
    <mergeCell ref="A983:J983"/>
    <mergeCell ref="B996:C996"/>
    <mergeCell ref="E996:F996"/>
    <mergeCell ref="H996:I996"/>
    <mergeCell ref="K996:L996"/>
    <mergeCell ref="B997:C997"/>
    <mergeCell ref="E997:F997"/>
    <mergeCell ref="H997:I997"/>
    <mergeCell ref="K997:L997"/>
    <mergeCell ref="B994:C994"/>
    <mergeCell ref="E994:F994"/>
    <mergeCell ref="H994:I994"/>
    <mergeCell ref="K994:L994"/>
    <mergeCell ref="B995:C995"/>
    <mergeCell ref="E995:F995"/>
    <mergeCell ref="H995:I995"/>
    <mergeCell ref="K995:L995"/>
    <mergeCell ref="B992:C992"/>
    <mergeCell ref="E992:F992"/>
    <mergeCell ref="H992:I992"/>
    <mergeCell ref="K992:L992"/>
    <mergeCell ref="B993:C993"/>
    <mergeCell ref="E993:F993"/>
    <mergeCell ref="H993:I993"/>
    <mergeCell ref="K993:L993"/>
    <mergeCell ref="A1073:J1073"/>
    <mergeCell ref="A1074:J1074"/>
    <mergeCell ref="A1075:J1075"/>
    <mergeCell ref="A1076:J1076"/>
    <mergeCell ref="A1077:J1077"/>
    <mergeCell ref="A1078:J1078"/>
    <mergeCell ref="A1002:L1002"/>
    <mergeCell ref="K1003:M1003"/>
    <mergeCell ref="A1004:C1004"/>
    <mergeCell ref="D1004:F1004"/>
    <mergeCell ref="A1071:J1071"/>
    <mergeCell ref="A1072:J1072"/>
    <mergeCell ref="B998:C998"/>
    <mergeCell ref="E998:F998"/>
    <mergeCell ref="H998:I998"/>
    <mergeCell ref="K998:L998"/>
    <mergeCell ref="B999:C999"/>
    <mergeCell ref="E999:F999"/>
    <mergeCell ref="H999:I999"/>
    <mergeCell ref="K999:L999"/>
    <mergeCell ref="B1084:C1084"/>
    <mergeCell ref="E1084:F1084"/>
    <mergeCell ref="H1084:I1084"/>
    <mergeCell ref="K1084:L1084"/>
    <mergeCell ref="B1085:C1085"/>
    <mergeCell ref="E1085:F1085"/>
    <mergeCell ref="H1085:I1085"/>
    <mergeCell ref="K1085:L1085"/>
    <mergeCell ref="B1082:C1082"/>
    <mergeCell ref="E1082:F1082"/>
    <mergeCell ref="H1082:I1082"/>
    <mergeCell ref="K1082:L1082"/>
    <mergeCell ref="B1083:C1083"/>
    <mergeCell ref="E1083:F1083"/>
    <mergeCell ref="H1083:I1083"/>
    <mergeCell ref="K1083:L1083"/>
    <mergeCell ref="A1080:F1080"/>
    <mergeCell ref="H1080:J1080"/>
    <mergeCell ref="K1080:M1080"/>
    <mergeCell ref="B1081:C1081"/>
    <mergeCell ref="E1081:F1081"/>
    <mergeCell ref="H1081:I1081"/>
    <mergeCell ref="K1081:L1081"/>
    <mergeCell ref="B1090:C1090"/>
    <mergeCell ref="E1090:F1090"/>
    <mergeCell ref="H1090:I1090"/>
    <mergeCell ref="K1090:L1090"/>
    <mergeCell ref="A1093:L1093"/>
    <mergeCell ref="K1094:M1094"/>
    <mergeCell ref="B1088:C1088"/>
    <mergeCell ref="E1088:F1088"/>
    <mergeCell ref="H1088:I1088"/>
    <mergeCell ref="K1088:L1088"/>
    <mergeCell ref="B1089:C1089"/>
    <mergeCell ref="E1089:F1089"/>
    <mergeCell ref="H1089:I1089"/>
    <mergeCell ref="K1089:L1089"/>
    <mergeCell ref="B1086:C1086"/>
    <mergeCell ref="E1086:F1086"/>
    <mergeCell ref="H1086:I1086"/>
    <mergeCell ref="K1086:L1086"/>
    <mergeCell ref="B1087:C1087"/>
    <mergeCell ref="E1087:F1087"/>
    <mergeCell ref="H1087:I1087"/>
    <mergeCell ref="K1087:L1087"/>
    <mergeCell ref="K1171:M1171"/>
    <mergeCell ref="B1172:C1172"/>
    <mergeCell ref="E1172:F1172"/>
    <mergeCell ref="H1172:I1172"/>
    <mergeCell ref="K1172:L1172"/>
    <mergeCell ref="B1173:C1173"/>
    <mergeCell ref="E1173:F1173"/>
    <mergeCell ref="H1173:I1173"/>
    <mergeCell ref="K1173:L1173"/>
    <mergeCell ref="A1166:J1166"/>
    <mergeCell ref="A1167:J1167"/>
    <mergeCell ref="A1168:J1168"/>
    <mergeCell ref="A1169:J1169"/>
    <mergeCell ref="A1171:F1171"/>
    <mergeCell ref="H1171:J1171"/>
    <mergeCell ref="A1095:C1095"/>
    <mergeCell ref="D1095:F1095"/>
    <mergeCell ref="A1162:J1162"/>
    <mergeCell ref="A1163:J1163"/>
    <mergeCell ref="A1164:J1164"/>
    <mergeCell ref="A1165:J1165"/>
    <mergeCell ref="B1178:C1178"/>
    <mergeCell ref="E1178:F1178"/>
    <mergeCell ref="H1178:I1178"/>
    <mergeCell ref="K1178:L1178"/>
    <mergeCell ref="B1179:C1179"/>
    <mergeCell ref="E1179:F1179"/>
    <mergeCell ref="H1179:I1179"/>
    <mergeCell ref="K1179:L1179"/>
    <mergeCell ref="B1176:C1176"/>
    <mergeCell ref="E1176:F1176"/>
    <mergeCell ref="H1176:I1176"/>
    <mergeCell ref="K1176:L1176"/>
    <mergeCell ref="B1177:C1177"/>
    <mergeCell ref="E1177:F1177"/>
    <mergeCell ref="H1177:I1177"/>
    <mergeCell ref="K1177:L1177"/>
    <mergeCell ref="B1174:C1174"/>
    <mergeCell ref="E1174:F1174"/>
    <mergeCell ref="H1174:I1174"/>
    <mergeCell ref="K1174:L1174"/>
    <mergeCell ref="B1175:C1175"/>
    <mergeCell ref="E1175:F1175"/>
    <mergeCell ref="H1175:I1175"/>
    <mergeCell ref="K1175:L1175"/>
    <mergeCell ref="A1255:J1255"/>
    <mergeCell ref="A1256:J1256"/>
    <mergeCell ref="A1257:J1257"/>
    <mergeCell ref="A1258:J1258"/>
    <mergeCell ref="A1259:J1259"/>
    <mergeCell ref="A1260:J1260"/>
    <mergeCell ref="A1184:L1184"/>
    <mergeCell ref="K1185:M1185"/>
    <mergeCell ref="A1186:C1186"/>
    <mergeCell ref="D1186:F1186"/>
    <mergeCell ref="A1253:J1253"/>
    <mergeCell ref="A1254:J1254"/>
    <mergeCell ref="B1180:C1180"/>
    <mergeCell ref="E1180:F1180"/>
    <mergeCell ref="H1180:I1180"/>
    <mergeCell ref="K1180:L1180"/>
    <mergeCell ref="B1181:C1181"/>
    <mergeCell ref="E1181:F1181"/>
    <mergeCell ref="H1181:I1181"/>
    <mergeCell ref="K1181:L1181"/>
    <mergeCell ref="B1266:C1266"/>
    <mergeCell ref="E1266:F1266"/>
    <mergeCell ref="H1266:I1266"/>
    <mergeCell ref="K1266:L1266"/>
    <mergeCell ref="B1267:C1267"/>
    <mergeCell ref="E1267:F1267"/>
    <mergeCell ref="H1267:I1267"/>
    <mergeCell ref="K1267:L1267"/>
    <mergeCell ref="B1264:C1264"/>
    <mergeCell ref="E1264:F1264"/>
    <mergeCell ref="H1264:I1264"/>
    <mergeCell ref="K1264:L1264"/>
    <mergeCell ref="B1265:C1265"/>
    <mergeCell ref="E1265:F1265"/>
    <mergeCell ref="H1265:I1265"/>
    <mergeCell ref="K1265:L1265"/>
    <mergeCell ref="A1262:F1262"/>
    <mergeCell ref="H1262:J1262"/>
    <mergeCell ref="K1262:M1262"/>
    <mergeCell ref="B1263:C1263"/>
    <mergeCell ref="E1263:F1263"/>
    <mergeCell ref="H1263:I1263"/>
    <mergeCell ref="K1263:L1263"/>
    <mergeCell ref="B1272:C1272"/>
    <mergeCell ref="E1272:F1272"/>
    <mergeCell ref="H1272:I1272"/>
    <mergeCell ref="K1272:L1272"/>
    <mergeCell ref="A1275:L1275"/>
    <mergeCell ref="K1276:M1276"/>
    <mergeCell ref="B1270:C1270"/>
    <mergeCell ref="E1270:F1270"/>
    <mergeCell ref="H1270:I1270"/>
    <mergeCell ref="K1270:L1270"/>
    <mergeCell ref="B1271:C1271"/>
    <mergeCell ref="E1271:F1271"/>
    <mergeCell ref="H1271:I1271"/>
    <mergeCell ref="K1271:L1271"/>
    <mergeCell ref="B1268:C1268"/>
    <mergeCell ref="E1268:F1268"/>
    <mergeCell ref="H1268:I1268"/>
    <mergeCell ref="K1268:L1268"/>
    <mergeCell ref="B1269:C1269"/>
    <mergeCell ref="E1269:F1269"/>
    <mergeCell ref="H1269:I1269"/>
    <mergeCell ref="K1269:L1269"/>
    <mergeCell ref="K1353:M1353"/>
    <mergeCell ref="B1354:C1354"/>
    <mergeCell ref="E1354:F1354"/>
    <mergeCell ref="H1354:I1354"/>
    <mergeCell ref="K1354:L1354"/>
    <mergeCell ref="B1355:C1355"/>
    <mergeCell ref="E1355:F1355"/>
    <mergeCell ref="H1355:I1355"/>
    <mergeCell ref="K1355:L1355"/>
    <mergeCell ref="A1348:J1348"/>
    <mergeCell ref="A1349:J1349"/>
    <mergeCell ref="A1350:J1350"/>
    <mergeCell ref="A1351:J1351"/>
    <mergeCell ref="A1353:F1353"/>
    <mergeCell ref="H1353:J1353"/>
    <mergeCell ref="A1277:C1277"/>
    <mergeCell ref="D1277:F1277"/>
    <mergeCell ref="A1344:J1344"/>
    <mergeCell ref="A1345:J1345"/>
    <mergeCell ref="A1346:J1346"/>
    <mergeCell ref="A1347:J1347"/>
    <mergeCell ref="B1360:C1360"/>
    <mergeCell ref="E1360:F1360"/>
    <mergeCell ref="H1360:I1360"/>
    <mergeCell ref="K1360:L1360"/>
    <mergeCell ref="B1361:C1361"/>
    <mergeCell ref="E1361:F1361"/>
    <mergeCell ref="H1361:I1361"/>
    <mergeCell ref="K1361:L1361"/>
    <mergeCell ref="B1358:C1358"/>
    <mergeCell ref="E1358:F1358"/>
    <mergeCell ref="H1358:I1358"/>
    <mergeCell ref="K1358:L1358"/>
    <mergeCell ref="B1359:C1359"/>
    <mergeCell ref="E1359:F1359"/>
    <mergeCell ref="H1359:I1359"/>
    <mergeCell ref="K1359:L1359"/>
    <mergeCell ref="B1356:C1356"/>
    <mergeCell ref="E1356:F1356"/>
    <mergeCell ref="H1356:I1356"/>
    <mergeCell ref="K1356:L1356"/>
    <mergeCell ref="B1357:C1357"/>
    <mergeCell ref="E1357:F1357"/>
    <mergeCell ref="H1357:I1357"/>
    <mergeCell ref="K1357:L1357"/>
    <mergeCell ref="A1437:J1437"/>
    <mergeCell ref="A1438:J1438"/>
    <mergeCell ref="A1439:J1439"/>
    <mergeCell ref="A1440:J1440"/>
    <mergeCell ref="A1441:J1441"/>
    <mergeCell ref="A1442:J1442"/>
    <mergeCell ref="A1366:L1366"/>
    <mergeCell ref="K1367:M1367"/>
    <mergeCell ref="A1368:C1368"/>
    <mergeCell ref="D1368:F1368"/>
    <mergeCell ref="A1435:J1435"/>
    <mergeCell ref="A1436:J1436"/>
    <mergeCell ref="B1362:C1362"/>
    <mergeCell ref="E1362:F1362"/>
    <mergeCell ref="H1362:I1362"/>
    <mergeCell ref="K1362:L1362"/>
    <mergeCell ref="B1363:C1363"/>
    <mergeCell ref="E1363:F1363"/>
    <mergeCell ref="H1363:I1363"/>
    <mergeCell ref="K1363:L1363"/>
    <mergeCell ref="B1448:C1448"/>
    <mergeCell ref="E1448:F1448"/>
    <mergeCell ref="H1448:I1448"/>
    <mergeCell ref="K1448:L1448"/>
    <mergeCell ref="B1449:C1449"/>
    <mergeCell ref="E1449:F1449"/>
    <mergeCell ref="H1449:I1449"/>
    <mergeCell ref="K1449:L1449"/>
    <mergeCell ref="B1446:C1446"/>
    <mergeCell ref="E1446:F1446"/>
    <mergeCell ref="H1446:I1446"/>
    <mergeCell ref="K1446:L1446"/>
    <mergeCell ref="B1447:C1447"/>
    <mergeCell ref="E1447:F1447"/>
    <mergeCell ref="H1447:I1447"/>
    <mergeCell ref="K1447:L1447"/>
    <mergeCell ref="A1444:F1444"/>
    <mergeCell ref="H1444:J1444"/>
    <mergeCell ref="K1444:M1444"/>
    <mergeCell ref="B1445:C1445"/>
    <mergeCell ref="E1445:F1445"/>
    <mergeCell ref="H1445:I1445"/>
    <mergeCell ref="K1445:L1445"/>
    <mergeCell ref="B1454:C1454"/>
    <mergeCell ref="E1454:F1454"/>
    <mergeCell ref="H1454:I1454"/>
    <mergeCell ref="K1454:L1454"/>
    <mergeCell ref="A1457:L1457"/>
    <mergeCell ref="K1458:M1458"/>
    <mergeCell ref="B1452:C1452"/>
    <mergeCell ref="E1452:F1452"/>
    <mergeCell ref="H1452:I1452"/>
    <mergeCell ref="K1452:L1452"/>
    <mergeCell ref="B1453:C1453"/>
    <mergeCell ref="E1453:F1453"/>
    <mergeCell ref="H1453:I1453"/>
    <mergeCell ref="K1453:L1453"/>
    <mergeCell ref="B1450:C1450"/>
    <mergeCell ref="E1450:F1450"/>
    <mergeCell ref="H1450:I1450"/>
    <mergeCell ref="K1450:L1450"/>
    <mergeCell ref="B1451:C1451"/>
    <mergeCell ref="E1451:F1451"/>
    <mergeCell ref="H1451:I1451"/>
    <mergeCell ref="K1451:L1451"/>
    <mergeCell ref="K1535:M1535"/>
    <mergeCell ref="B1536:C1536"/>
    <mergeCell ref="E1536:F1536"/>
    <mergeCell ref="H1536:I1536"/>
    <mergeCell ref="K1536:L1536"/>
    <mergeCell ref="B1537:C1537"/>
    <mergeCell ref="E1537:F1537"/>
    <mergeCell ref="H1537:I1537"/>
    <mergeCell ref="K1537:L1537"/>
    <mergeCell ref="A1530:J1530"/>
    <mergeCell ref="A1531:J1531"/>
    <mergeCell ref="A1532:J1532"/>
    <mergeCell ref="A1533:J1533"/>
    <mergeCell ref="A1535:F1535"/>
    <mergeCell ref="H1535:J1535"/>
    <mergeCell ref="A1459:C1459"/>
    <mergeCell ref="D1459:F1459"/>
    <mergeCell ref="A1526:J1526"/>
    <mergeCell ref="A1527:J1527"/>
    <mergeCell ref="A1528:J1528"/>
    <mergeCell ref="A1529:J1529"/>
    <mergeCell ref="B1542:C1542"/>
    <mergeCell ref="E1542:F1542"/>
    <mergeCell ref="H1542:I1542"/>
    <mergeCell ref="K1542:L1542"/>
    <mergeCell ref="B1543:C1543"/>
    <mergeCell ref="E1543:F1543"/>
    <mergeCell ref="H1543:I1543"/>
    <mergeCell ref="K1543:L1543"/>
    <mergeCell ref="B1540:C1540"/>
    <mergeCell ref="E1540:F1540"/>
    <mergeCell ref="H1540:I1540"/>
    <mergeCell ref="K1540:L1540"/>
    <mergeCell ref="B1541:C1541"/>
    <mergeCell ref="E1541:F1541"/>
    <mergeCell ref="H1541:I1541"/>
    <mergeCell ref="K1541:L1541"/>
    <mergeCell ref="B1538:C1538"/>
    <mergeCell ref="E1538:F1538"/>
    <mergeCell ref="H1538:I1538"/>
    <mergeCell ref="K1538:L1538"/>
    <mergeCell ref="B1539:C1539"/>
    <mergeCell ref="E1539:F1539"/>
    <mergeCell ref="H1539:I1539"/>
    <mergeCell ref="K1539:L1539"/>
    <mergeCell ref="A1619:J1619"/>
    <mergeCell ref="A1620:J1620"/>
    <mergeCell ref="A1621:J1621"/>
    <mergeCell ref="A1622:J1622"/>
    <mergeCell ref="A1623:J1623"/>
    <mergeCell ref="A1624:J1624"/>
    <mergeCell ref="A1548:L1548"/>
    <mergeCell ref="K1549:M1549"/>
    <mergeCell ref="A1550:C1550"/>
    <mergeCell ref="D1550:F1550"/>
    <mergeCell ref="A1617:J1617"/>
    <mergeCell ref="A1618:J1618"/>
    <mergeCell ref="B1544:C1544"/>
    <mergeCell ref="E1544:F1544"/>
    <mergeCell ref="H1544:I1544"/>
    <mergeCell ref="K1544:L1544"/>
    <mergeCell ref="B1545:C1545"/>
    <mergeCell ref="E1545:F1545"/>
    <mergeCell ref="H1545:I1545"/>
    <mergeCell ref="K1545:L1545"/>
    <mergeCell ref="B1630:C1630"/>
    <mergeCell ref="E1630:F1630"/>
    <mergeCell ref="H1630:I1630"/>
    <mergeCell ref="K1630:L1630"/>
    <mergeCell ref="B1631:C1631"/>
    <mergeCell ref="E1631:F1631"/>
    <mergeCell ref="H1631:I1631"/>
    <mergeCell ref="K1631:L1631"/>
    <mergeCell ref="B1628:C1628"/>
    <mergeCell ref="E1628:F1628"/>
    <mergeCell ref="H1628:I1628"/>
    <mergeCell ref="K1628:L1628"/>
    <mergeCell ref="B1629:C1629"/>
    <mergeCell ref="E1629:F1629"/>
    <mergeCell ref="H1629:I1629"/>
    <mergeCell ref="K1629:L1629"/>
    <mergeCell ref="A1626:F1626"/>
    <mergeCell ref="H1626:J1626"/>
    <mergeCell ref="K1626:M1626"/>
    <mergeCell ref="B1627:C1627"/>
    <mergeCell ref="E1627:F1627"/>
    <mergeCell ref="H1627:I1627"/>
    <mergeCell ref="K1627:L1627"/>
    <mergeCell ref="B1636:C1636"/>
    <mergeCell ref="E1636:F1636"/>
    <mergeCell ref="H1636:I1636"/>
    <mergeCell ref="K1636:L1636"/>
    <mergeCell ref="A1639:L1639"/>
    <mergeCell ref="K1640:M1640"/>
    <mergeCell ref="B1634:C1634"/>
    <mergeCell ref="E1634:F1634"/>
    <mergeCell ref="H1634:I1634"/>
    <mergeCell ref="K1634:L1634"/>
    <mergeCell ref="B1635:C1635"/>
    <mergeCell ref="E1635:F1635"/>
    <mergeCell ref="H1635:I1635"/>
    <mergeCell ref="K1635:L1635"/>
    <mergeCell ref="B1632:C1632"/>
    <mergeCell ref="E1632:F1632"/>
    <mergeCell ref="H1632:I1632"/>
    <mergeCell ref="K1632:L1632"/>
    <mergeCell ref="B1633:C1633"/>
    <mergeCell ref="E1633:F1633"/>
    <mergeCell ref="H1633:I1633"/>
    <mergeCell ref="K1633:L1633"/>
    <mergeCell ref="K1717:M1717"/>
    <mergeCell ref="B1718:C1718"/>
    <mergeCell ref="E1718:F1718"/>
    <mergeCell ref="H1718:I1718"/>
    <mergeCell ref="K1718:L1718"/>
    <mergeCell ref="B1719:C1719"/>
    <mergeCell ref="E1719:F1719"/>
    <mergeCell ref="H1719:I1719"/>
    <mergeCell ref="K1719:L1719"/>
    <mergeCell ref="A1712:J1712"/>
    <mergeCell ref="A1713:J1713"/>
    <mergeCell ref="A1714:J1714"/>
    <mergeCell ref="A1715:J1715"/>
    <mergeCell ref="A1717:F1717"/>
    <mergeCell ref="H1717:J1717"/>
    <mergeCell ref="A1641:C1641"/>
    <mergeCell ref="D1641:F1641"/>
    <mergeCell ref="A1708:J1708"/>
    <mergeCell ref="A1709:J1709"/>
    <mergeCell ref="A1710:J1710"/>
    <mergeCell ref="A1711:J1711"/>
    <mergeCell ref="B1724:C1724"/>
    <mergeCell ref="E1724:F1724"/>
    <mergeCell ref="H1724:I1724"/>
    <mergeCell ref="K1724:L1724"/>
    <mergeCell ref="B1725:C1725"/>
    <mergeCell ref="E1725:F1725"/>
    <mergeCell ref="H1725:I1725"/>
    <mergeCell ref="K1725:L1725"/>
    <mergeCell ref="B1722:C1722"/>
    <mergeCell ref="E1722:F1722"/>
    <mergeCell ref="H1722:I1722"/>
    <mergeCell ref="K1722:L1722"/>
    <mergeCell ref="B1723:C1723"/>
    <mergeCell ref="E1723:F1723"/>
    <mergeCell ref="H1723:I1723"/>
    <mergeCell ref="K1723:L1723"/>
    <mergeCell ref="B1720:C1720"/>
    <mergeCell ref="E1720:F1720"/>
    <mergeCell ref="H1720:I1720"/>
    <mergeCell ref="K1720:L1720"/>
    <mergeCell ref="B1721:C1721"/>
    <mergeCell ref="E1721:F1721"/>
    <mergeCell ref="H1721:I1721"/>
    <mergeCell ref="K1721:L1721"/>
    <mergeCell ref="A1801:J1801"/>
    <mergeCell ref="A1802:J1802"/>
    <mergeCell ref="A1803:J1803"/>
    <mergeCell ref="A1804:J1804"/>
    <mergeCell ref="A1805:J1805"/>
    <mergeCell ref="A1806:J1806"/>
    <mergeCell ref="A1730:L1730"/>
    <mergeCell ref="K1731:M1731"/>
    <mergeCell ref="A1732:C1732"/>
    <mergeCell ref="D1732:F1732"/>
    <mergeCell ref="A1799:J1799"/>
    <mergeCell ref="A1800:J1800"/>
    <mergeCell ref="B1726:C1726"/>
    <mergeCell ref="E1726:F1726"/>
    <mergeCell ref="H1726:I1726"/>
    <mergeCell ref="K1726:L1726"/>
    <mergeCell ref="B1727:C1727"/>
    <mergeCell ref="E1727:F1727"/>
    <mergeCell ref="H1727:I1727"/>
    <mergeCell ref="K1727:L1727"/>
    <mergeCell ref="B1812:C1812"/>
    <mergeCell ref="E1812:F1812"/>
    <mergeCell ref="H1812:I1812"/>
    <mergeCell ref="K1812:L1812"/>
    <mergeCell ref="B1813:C1813"/>
    <mergeCell ref="E1813:F1813"/>
    <mergeCell ref="H1813:I1813"/>
    <mergeCell ref="K1813:L1813"/>
    <mergeCell ref="B1810:C1810"/>
    <mergeCell ref="E1810:F1810"/>
    <mergeCell ref="H1810:I1810"/>
    <mergeCell ref="K1810:L1810"/>
    <mergeCell ref="B1811:C1811"/>
    <mergeCell ref="E1811:F1811"/>
    <mergeCell ref="H1811:I1811"/>
    <mergeCell ref="K1811:L1811"/>
    <mergeCell ref="A1808:F1808"/>
    <mergeCell ref="H1808:J1808"/>
    <mergeCell ref="K1808:M1808"/>
    <mergeCell ref="B1809:C1809"/>
    <mergeCell ref="E1809:F1809"/>
    <mergeCell ref="H1809:I1809"/>
    <mergeCell ref="K1809:L1809"/>
    <mergeCell ref="B1818:C1818"/>
    <mergeCell ref="E1818:F1818"/>
    <mergeCell ref="H1818:I1818"/>
    <mergeCell ref="K1818:L1818"/>
    <mergeCell ref="A1821:L1821"/>
    <mergeCell ref="K1822:M1822"/>
    <mergeCell ref="B1816:C1816"/>
    <mergeCell ref="E1816:F1816"/>
    <mergeCell ref="H1816:I1816"/>
    <mergeCell ref="K1816:L1816"/>
    <mergeCell ref="B1817:C1817"/>
    <mergeCell ref="E1817:F1817"/>
    <mergeCell ref="H1817:I1817"/>
    <mergeCell ref="K1817:L1817"/>
    <mergeCell ref="B1814:C1814"/>
    <mergeCell ref="E1814:F1814"/>
    <mergeCell ref="H1814:I1814"/>
    <mergeCell ref="K1814:L1814"/>
    <mergeCell ref="B1815:C1815"/>
    <mergeCell ref="E1815:F1815"/>
    <mergeCell ref="H1815:I1815"/>
    <mergeCell ref="K1815:L1815"/>
    <mergeCell ref="K1899:M1899"/>
    <mergeCell ref="B1900:C1900"/>
    <mergeCell ref="E1900:F1900"/>
    <mergeCell ref="H1900:I1900"/>
    <mergeCell ref="K1900:L1900"/>
    <mergeCell ref="B1901:C1901"/>
    <mergeCell ref="E1901:F1901"/>
    <mergeCell ref="H1901:I1901"/>
    <mergeCell ref="K1901:L1901"/>
    <mergeCell ref="A1894:J1894"/>
    <mergeCell ref="A1895:J1895"/>
    <mergeCell ref="A1896:J1896"/>
    <mergeCell ref="A1897:J1897"/>
    <mergeCell ref="A1899:F1899"/>
    <mergeCell ref="H1899:J1899"/>
    <mergeCell ref="A1823:C1823"/>
    <mergeCell ref="D1823:F1823"/>
    <mergeCell ref="A1890:J1890"/>
    <mergeCell ref="A1891:J1891"/>
    <mergeCell ref="A1892:J1892"/>
    <mergeCell ref="A1893:J1893"/>
    <mergeCell ref="B1906:C1906"/>
    <mergeCell ref="E1906:F1906"/>
    <mergeCell ref="H1906:I1906"/>
    <mergeCell ref="K1906:L1906"/>
    <mergeCell ref="B1907:C1907"/>
    <mergeCell ref="E1907:F1907"/>
    <mergeCell ref="H1907:I1907"/>
    <mergeCell ref="K1907:L1907"/>
    <mergeCell ref="B1904:C1904"/>
    <mergeCell ref="E1904:F1904"/>
    <mergeCell ref="H1904:I1904"/>
    <mergeCell ref="K1904:L1904"/>
    <mergeCell ref="B1905:C1905"/>
    <mergeCell ref="E1905:F1905"/>
    <mergeCell ref="H1905:I1905"/>
    <mergeCell ref="K1905:L1905"/>
    <mergeCell ref="B1902:C1902"/>
    <mergeCell ref="E1902:F1902"/>
    <mergeCell ref="H1902:I1902"/>
    <mergeCell ref="K1902:L1902"/>
    <mergeCell ref="B1903:C1903"/>
    <mergeCell ref="E1903:F1903"/>
    <mergeCell ref="H1903:I1903"/>
    <mergeCell ref="K1903:L1903"/>
    <mergeCell ref="A1983:J1983"/>
    <mergeCell ref="A1984:J1984"/>
    <mergeCell ref="A1985:J1985"/>
    <mergeCell ref="A1986:J1986"/>
    <mergeCell ref="A1987:J1987"/>
    <mergeCell ref="A1988:J1988"/>
    <mergeCell ref="A1912:L1912"/>
    <mergeCell ref="K1913:M1913"/>
    <mergeCell ref="A1914:C1914"/>
    <mergeCell ref="D1914:F1914"/>
    <mergeCell ref="A1981:J1981"/>
    <mergeCell ref="A1982:J1982"/>
    <mergeCell ref="B1908:C1908"/>
    <mergeCell ref="E1908:F1908"/>
    <mergeCell ref="H1908:I1908"/>
    <mergeCell ref="K1908:L1908"/>
    <mergeCell ref="B1909:C1909"/>
    <mergeCell ref="E1909:F1909"/>
    <mergeCell ref="H1909:I1909"/>
    <mergeCell ref="K1909:L1909"/>
    <mergeCell ref="B1994:C1994"/>
    <mergeCell ref="E1994:F1994"/>
    <mergeCell ref="H1994:I1994"/>
    <mergeCell ref="K1994:L1994"/>
    <mergeCell ref="B1995:C1995"/>
    <mergeCell ref="E1995:F1995"/>
    <mergeCell ref="H1995:I1995"/>
    <mergeCell ref="K1995:L1995"/>
    <mergeCell ref="B1992:C1992"/>
    <mergeCell ref="E1992:F1992"/>
    <mergeCell ref="H1992:I1992"/>
    <mergeCell ref="K1992:L1992"/>
    <mergeCell ref="B1993:C1993"/>
    <mergeCell ref="E1993:F1993"/>
    <mergeCell ref="H1993:I1993"/>
    <mergeCell ref="K1993:L1993"/>
    <mergeCell ref="A1990:F1990"/>
    <mergeCell ref="H1990:J1990"/>
    <mergeCell ref="K1990:M1990"/>
    <mergeCell ref="B1991:C1991"/>
    <mergeCell ref="E1991:F1991"/>
    <mergeCell ref="H1991:I1991"/>
    <mergeCell ref="K1991:L1991"/>
    <mergeCell ref="B2000:C2000"/>
    <mergeCell ref="E2000:F2000"/>
    <mergeCell ref="H2000:I2000"/>
    <mergeCell ref="K2000:L2000"/>
    <mergeCell ref="A2003:L2003"/>
    <mergeCell ref="K2004:M2004"/>
    <mergeCell ref="B1998:C1998"/>
    <mergeCell ref="E1998:F1998"/>
    <mergeCell ref="H1998:I1998"/>
    <mergeCell ref="K1998:L1998"/>
    <mergeCell ref="B1999:C1999"/>
    <mergeCell ref="E1999:F1999"/>
    <mergeCell ref="H1999:I1999"/>
    <mergeCell ref="K1999:L1999"/>
    <mergeCell ref="B1996:C1996"/>
    <mergeCell ref="E1996:F1996"/>
    <mergeCell ref="H1996:I1996"/>
    <mergeCell ref="K1996:L1996"/>
    <mergeCell ref="B1997:C1997"/>
    <mergeCell ref="E1997:F1997"/>
    <mergeCell ref="H1997:I1997"/>
    <mergeCell ref="K1997:L1997"/>
    <mergeCell ref="K2081:M2081"/>
    <mergeCell ref="B2082:C2082"/>
    <mergeCell ref="E2082:F2082"/>
    <mergeCell ref="H2082:I2082"/>
    <mergeCell ref="K2082:L2082"/>
    <mergeCell ref="B2083:C2083"/>
    <mergeCell ref="E2083:F2083"/>
    <mergeCell ref="H2083:I2083"/>
    <mergeCell ref="K2083:L2083"/>
    <mergeCell ref="A2076:J2076"/>
    <mergeCell ref="A2077:J2077"/>
    <mergeCell ref="A2078:J2078"/>
    <mergeCell ref="A2079:J2079"/>
    <mergeCell ref="A2081:F2081"/>
    <mergeCell ref="H2081:J2081"/>
    <mergeCell ref="A2005:C2005"/>
    <mergeCell ref="D2005:F2005"/>
    <mergeCell ref="A2072:J2072"/>
    <mergeCell ref="A2073:J2073"/>
    <mergeCell ref="A2074:J2074"/>
    <mergeCell ref="A2075:J2075"/>
    <mergeCell ref="B2088:C2088"/>
    <mergeCell ref="E2088:F2088"/>
    <mergeCell ref="H2088:I2088"/>
    <mergeCell ref="K2088:L2088"/>
    <mergeCell ref="B2089:C2089"/>
    <mergeCell ref="E2089:F2089"/>
    <mergeCell ref="H2089:I2089"/>
    <mergeCell ref="K2089:L2089"/>
    <mergeCell ref="B2086:C2086"/>
    <mergeCell ref="E2086:F2086"/>
    <mergeCell ref="H2086:I2086"/>
    <mergeCell ref="K2086:L2086"/>
    <mergeCell ref="B2087:C2087"/>
    <mergeCell ref="E2087:F2087"/>
    <mergeCell ref="H2087:I2087"/>
    <mergeCell ref="K2087:L2087"/>
    <mergeCell ref="B2084:C2084"/>
    <mergeCell ref="E2084:F2084"/>
    <mergeCell ref="H2084:I2084"/>
    <mergeCell ref="K2084:L2084"/>
    <mergeCell ref="B2085:C2085"/>
    <mergeCell ref="E2085:F2085"/>
    <mergeCell ref="H2085:I2085"/>
    <mergeCell ref="K2085:L2085"/>
    <mergeCell ref="A2165:J2165"/>
    <mergeCell ref="A2166:J2166"/>
    <mergeCell ref="A2167:J2167"/>
    <mergeCell ref="A2168:J2168"/>
    <mergeCell ref="A2169:J2169"/>
    <mergeCell ref="A2170:J2170"/>
    <mergeCell ref="A2094:L2094"/>
    <mergeCell ref="K2095:M2095"/>
    <mergeCell ref="A2096:C2096"/>
    <mergeCell ref="D2096:F2096"/>
    <mergeCell ref="A2163:J2163"/>
    <mergeCell ref="A2164:J2164"/>
    <mergeCell ref="B2090:C2090"/>
    <mergeCell ref="E2090:F2090"/>
    <mergeCell ref="H2090:I2090"/>
    <mergeCell ref="K2090:L2090"/>
    <mergeCell ref="B2091:C2091"/>
    <mergeCell ref="E2091:F2091"/>
    <mergeCell ref="H2091:I2091"/>
    <mergeCell ref="K2091:L2091"/>
    <mergeCell ref="B2176:C2176"/>
    <mergeCell ref="E2176:F2176"/>
    <mergeCell ref="H2176:I2176"/>
    <mergeCell ref="K2176:L2176"/>
    <mergeCell ref="B2177:C2177"/>
    <mergeCell ref="E2177:F2177"/>
    <mergeCell ref="H2177:I2177"/>
    <mergeCell ref="K2177:L2177"/>
    <mergeCell ref="B2174:C2174"/>
    <mergeCell ref="E2174:F2174"/>
    <mergeCell ref="H2174:I2174"/>
    <mergeCell ref="K2174:L2174"/>
    <mergeCell ref="B2175:C2175"/>
    <mergeCell ref="E2175:F2175"/>
    <mergeCell ref="H2175:I2175"/>
    <mergeCell ref="K2175:L2175"/>
    <mergeCell ref="A2172:F2172"/>
    <mergeCell ref="H2172:J2172"/>
    <mergeCell ref="K2172:M2172"/>
    <mergeCell ref="B2173:C2173"/>
    <mergeCell ref="E2173:F2173"/>
    <mergeCell ref="H2173:I2173"/>
    <mergeCell ref="K2173:L2173"/>
    <mergeCell ref="B2182:C2182"/>
    <mergeCell ref="E2182:F2182"/>
    <mergeCell ref="H2182:I2182"/>
    <mergeCell ref="K2182:L2182"/>
    <mergeCell ref="A2185:L2185"/>
    <mergeCell ref="K2186:M2186"/>
    <mergeCell ref="B2180:C2180"/>
    <mergeCell ref="E2180:F2180"/>
    <mergeCell ref="H2180:I2180"/>
    <mergeCell ref="K2180:L2180"/>
    <mergeCell ref="B2181:C2181"/>
    <mergeCell ref="E2181:F2181"/>
    <mergeCell ref="H2181:I2181"/>
    <mergeCell ref="K2181:L2181"/>
    <mergeCell ref="B2178:C2178"/>
    <mergeCell ref="E2178:F2178"/>
    <mergeCell ref="H2178:I2178"/>
    <mergeCell ref="K2178:L2178"/>
    <mergeCell ref="B2179:C2179"/>
    <mergeCell ref="E2179:F2179"/>
    <mergeCell ref="H2179:I2179"/>
    <mergeCell ref="K2179:L2179"/>
    <mergeCell ref="K2263:M2263"/>
    <mergeCell ref="B2264:C2264"/>
    <mergeCell ref="E2264:F2264"/>
    <mergeCell ref="H2264:I2264"/>
    <mergeCell ref="K2264:L2264"/>
    <mergeCell ref="B2265:C2265"/>
    <mergeCell ref="E2265:F2265"/>
    <mergeCell ref="H2265:I2265"/>
    <mergeCell ref="K2265:L2265"/>
    <mergeCell ref="A2258:J2258"/>
    <mergeCell ref="A2259:J2259"/>
    <mergeCell ref="A2260:J2260"/>
    <mergeCell ref="A2261:J2261"/>
    <mergeCell ref="A2263:F2263"/>
    <mergeCell ref="H2263:J2263"/>
    <mergeCell ref="A2187:C2187"/>
    <mergeCell ref="D2187:F2187"/>
    <mergeCell ref="A2254:J2254"/>
    <mergeCell ref="A2255:J2255"/>
    <mergeCell ref="A2256:J2256"/>
    <mergeCell ref="A2257:J2257"/>
    <mergeCell ref="B2270:C2270"/>
    <mergeCell ref="E2270:F2270"/>
    <mergeCell ref="H2270:I2270"/>
    <mergeCell ref="K2270:L2270"/>
    <mergeCell ref="B2271:C2271"/>
    <mergeCell ref="E2271:F2271"/>
    <mergeCell ref="H2271:I2271"/>
    <mergeCell ref="K2271:L2271"/>
    <mergeCell ref="B2268:C2268"/>
    <mergeCell ref="E2268:F2268"/>
    <mergeCell ref="H2268:I2268"/>
    <mergeCell ref="K2268:L2268"/>
    <mergeCell ref="B2269:C2269"/>
    <mergeCell ref="E2269:F2269"/>
    <mergeCell ref="H2269:I2269"/>
    <mergeCell ref="K2269:L2269"/>
    <mergeCell ref="B2266:C2266"/>
    <mergeCell ref="E2266:F2266"/>
    <mergeCell ref="H2266:I2266"/>
    <mergeCell ref="K2266:L2266"/>
    <mergeCell ref="B2267:C2267"/>
    <mergeCell ref="E2267:F2267"/>
    <mergeCell ref="H2267:I2267"/>
    <mergeCell ref="K2267:L2267"/>
    <mergeCell ref="A2347:J2347"/>
    <mergeCell ref="A2348:J2348"/>
    <mergeCell ref="A2349:J2349"/>
    <mergeCell ref="A2350:J2350"/>
    <mergeCell ref="A2351:J2351"/>
    <mergeCell ref="A2352:J2352"/>
    <mergeCell ref="A2276:L2276"/>
    <mergeCell ref="K2277:M2277"/>
    <mergeCell ref="A2278:C2278"/>
    <mergeCell ref="D2278:F2278"/>
    <mergeCell ref="A2345:J2345"/>
    <mergeCell ref="A2346:J2346"/>
    <mergeCell ref="B2272:C2272"/>
    <mergeCell ref="E2272:F2272"/>
    <mergeCell ref="H2272:I2272"/>
    <mergeCell ref="K2272:L2272"/>
    <mergeCell ref="B2273:C2273"/>
    <mergeCell ref="E2273:F2273"/>
    <mergeCell ref="H2273:I2273"/>
    <mergeCell ref="K2273:L2273"/>
    <mergeCell ref="B2358:C2358"/>
    <mergeCell ref="E2358:F2358"/>
    <mergeCell ref="H2358:I2358"/>
    <mergeCell ref="K2358:L2358"/>
    <mergeCell ref="B2359:C2359"/>
    <mergeCell ref="E2359:F2359"/>
    <mergeCell ref="H2359:I2359"/>
    <mergeCell ref="K2359:L2359"/>
    <mergeCell ref="B2356:C2356"/>
    <mergeCell ref="E2356:F2356"/>
    <mergeCell ref="H2356:I2356"/>
    <mergeCell ref="K2356:L2356"/>
    <mergeCell ref="B2357:C2357"/>
    <mergeCell ref="E2357:F2357"/>
    <mergeCell ref="H2357:I2357"/>
    <mergeCell ref="K2357:L2357"/>
    <mergeCell ref="A2354:F2354"/>
    <mergeCell ref="H2354:J2354"/>
    <mergeCell ref="K2354:M2354"/>
    <mergeCell ref="B2355:C2355"/>
    <mergeCell ref="E2355:F2355"/>
    <mergeCell ref="H2355:I2355"/>
    <mergeCell ref="K2355:L2355"/>
    <mergeCell ref="B2364:C2364"/>
    <mergeCell ref="E2364:F2364"/>
    <mergeCell ref="H2364:I2364"/>
    <mergeCell ref="K2364:L2364"/>
    <mergeCell ref="A2367:L2367"/>
    <mergeCell ref="K2368:M2368"/>
    <mergeCell ref="B2362:C2362"/>
    <mergeCell ref="E2362:F2362"/>
    <mergeCell ref="H2362:I2362"/>
    <mergeCell ref="K2362:L2362"/>
    <mergeCell ref="B2363:C2363"/>
    <mergeCell ref="E2363:F2363"/>
    <mergeCell ref="H2363:I2363"/>
    <mergeCell ref="K2363:L2363"/>
    <mergeCell ref="B2360:C2360"/>
    <mergeCell ref="E2360:F2360"/>
    <mergeCell ref="H2360:I2360"/>
    <mergeCell ref="K2360:L2360"/>
    <mergeCell ref="B2361:C2361"/>
    <mergeCell ref="E2361:F2361"/>
    <mergeCell ref="H2361:I2361"/>
    <mergeCell ref="K2361:L2361"/>
    <mergeCell ref="K2445:M2445"/>
    <mergeCell ref="B2446:C2446"/>
    <mergeCell ref="E2446:F2446"/>
    <mergeCell ref="H2446:I2446"/>
    <mergeCell ref="K2446:L2446"/>
    <mergeCell ref="B2447:C2447"/>
    <mergeCell ref="E2447:F2447"/>
    <mergeCell ref="H2447:I2447"/>
    <mergeCell ref="K2447:L2447"/>
    <mergeCell ref="A2440:J2440"/>
    <mergeCell ref="A2441:J2441"/>
    <mergeCell ref="A2442:J2442"/>
    <mergeCell ref="A2443:J2443"/>
    <mergeCell ref="A2445:F2445"/>
    <mergeCell ref="H2445:J2445"/>
    <mergeCell ref="A2369:C2369"/>
    <mergeCell ref="D2369:F2369"/>
    <mergeCell ref="A2436:J2436"/>
    <mergeCell ref="A2437:J2437"/>
    <mergeCell ref="A2438:J2438"/>
    <mergeCell ref="A2439:J2439"/>
    <mergeCell ref="B2452:C2452"/>
    <mergeCell ref="E2452:F2452"/>
    <mergeCell ref="H2452:I2452"/>
    <mergeCell ref="K2452:L2452"/>
    <mergeCell ref="B2453:C2453"/>
    <mergeCell ref="E2453:F2453"/>
    <mergeCell ref="H2453:I2453"/>
    <mergeCell ref="K2453:L2453"/>
    <mergeCell ref="B2450:C2450"/>
    <mergeCell ref="E2450:F2450"/>
    <mergeCell ref="H2450:I2450"/>
    <mergeCell ref="K2450:L2450"/>
    <mergeCell ref="B2451:C2451"/>
    <mergeCell ref="E2451:F2451"/>
    <mergeCell ref="H2451:I2451"/>
    <mergeCell ref="K2451:L2451"/>
    <mergeCell ref="B2448:C2448"/>
    <mergeCell ref="E2448:F2448"/>
    <mergeCell ref="H2448:I2448"/>
    <mergeCell ref="K2448:L2448"/>
    <mergeCell ref="B2449:C2449"/>
    <mergeCell ref="E2449:F2449"/>
    <mergeCell ref="H2449:I2449"/>
    <mergeCell ref="K2449:L2449"/>
    <mergeCell ref="A2529:J2529"/>
    <mergeCell ref="A2530:J2530"/>
    <mergeCell ref="A2531:J2531"/>
    <mergeCell ref="A2532:J2532"/>
    <mergeCell ref="A2533:J2533"/>
    <mergeCell ref="A2534:J2534"/>
    <mergeCell ref="A2458:L2458"/>
    <mergeCell ref="K2459:M2459"/>
    <mergeCell ref="A2460:C2460"/>
    <mergeCell ref="D2460:F2460"/>
    <mergeCell ref="A2527:J2527"/>
    <mergeCell ref="A2528:J2528"/>
    <mergeCell ref="B2454:C2454"/>
    <mergeCell ref="E2454:F2454"/>
    <mergeCell ref="H2454:I2454"/>
    <mergeCell ref="K2454:L2454"/>
    <mergeCell ref="B2455:C2455"/>
    <mergeCell ref="E2455:F2455"/>
    <mergeCell ref="H2455:I2455"/>
    <mergeCell ref="K2455:L2455"/>
    <mergeCell ref="B2540:C2540"/>
    <mergeCell ref="E2540:F2540"/>
    <mergeCell ref="H2540:I2540"/>
    <mergeCell ref="K2540:L2540"/>
    <mergeCell ref="B2541:C2541"/>
    <mergeCell ref="E2541:F2541"/>
    <mergeCell ref="H2541:I2541"/>
    <mergeCell ref="K2541:L2541"/>
    <mergeCell ref="B2538:C2538"/>
    <mergeCell ref="E2538:F2538"/>
    <mergeCell ref="H2538:I2538"/>
    <mergeCell ref="K2538:L2538"/>
    <mergeCell ref="B2539:C2539"/>
    <mergeCell ref="E2539:F2539"/>
    <mergeCell ref="H2539:I2539"/>
    <mergeCell ref="K2539:L2539"/>
    <mergeCell ref="A2536:F2536"/>
    <mergeCell ref="H2536:J2536"/>
    <mergeCell ref="K2536:M2536"/>
    <mergeCell ref="B2537:C2537"/>
    <mergeCell ref="E2537:F2537"/>
    <mergeCell ref="H2537:I2537"/>
    <mergeCell ref="K2537:L2537"/>
    <mergeCell ref="B2546:C2546"/>
    <mergeCell ref="E2546:F2546"/>
    <mergeCell ref="H2546:I2546"/>
    <mergeCell ref="K2546:L2546"/>
    <mergeCell ref="A2549:L2549"/>
    <mergeCell ref="K2550:M2550"/>
    <mergeCell ref="B2544:C2544"/>
    <mergeCell ref="E2544:F2544"/>
    <mergeCell ref="H2544:I2544"/>
    <mergeCell ref="K2544:L2544"/>
    <mergeCell ref="B2545:C2545"/>
    <mergeCell ref="E2545:F2545"/>
    <mergeCell ref="H2545:I2545"/>
    <mergeCell ref="K2545:L2545"/>
    <mergeCell ref="B2542:C2542"/>
    <mergeCell ref="E2542:F2542"/>
    <mergeCell ref="H2542:I2542"/>
    <mergeCell ref="K2542:L2542"/>
    <mergeCell ref="B2543:C2543"/>
    <mergeCell ref="E2543:F2543"/>
    <mergeCell ref="H2543:I2543"/>
    <mergeCell ref="K2543:L2543"/>
    <mergeCell ref="K2627:M2627"/>
    <mergeCell ref="B2628:C2628"/>
    <mergeCell ref="E2628:F2628"/>
    <mergeCell ref="H2628:I2628"/>
    <mergeCell ref="K2628:L2628"/>
    <mergeCell ref="B2629:C2629"/>
    <mergeCell ref="E2629:F2629"/>
    <mergeCell ref="H2629:I2629"/>
    <mergeCell ref="K2629:L2629"/>
    <mergeCell ref="A2622:J2622"/>
    <mergeCell ref="A2623:J2623"/>
    <mergeCell ref="A2624:J2624"/>
    <mergeCell ref="A2625:J2625"/>
    <mergeCell ref="A2627:F2627"/>
    <mergeCell ref="H2627:J2627"/>
    <mergeCell ref="A2551:C2551"/>
    <mergeCell ref="D2551:F2551"/>
    <mergeCell ref="A2618:J2618"/>
    <mergeCell ref="A2619:J2619"/>
    <mergeCell ref="A2620:J2620"/>
    <mergeCell ref="A2621:J2621"/>
    <mergeCell ref="B2634:C2634"/>
    <mergeCell ref="E2634:F2634"/>
    <mergeCell ref="H2634:I2634"/>
    <mergeCell ref="K2634:L2634"/>
    <mergeCell ref="B2635:C2635"/>
    <mergeCell ref="E2635:F2635"/>
    <mergeCell ref="H2635:I2635"/>
    <mergeCell ref="K2635:L2635"/>
    <mergeCell ref="B2632:C2632"/>
    <mergeCell ref="E2632:F2632"/>
    <mergeCell ref="H2632:I2632"/>
    <mergeCell ref="K2632:L2632"/>
    <mergeCell ref="B2633:C2633"/>
    <mergeCell ref="E2633:F2633"/>
    <mergeCell ref="H2633:I2633"/>
    <mergeCell ref="K2633:L2633"/>
    <mergeCell ref="B2630:C2630"/>
    <mergeCell ref="E2630:F2630"/>
    <mergeCell ref="H2630:I2630"/>
    <mergeCell ref="K2630:L2630"/>
    <mergeCell ref="B2631:C2631"/>
    <mergeCell ref="E2631:F2631"/>
    <mergeCell ref="H2631:I2631"/>
    <mergeCell ref="K2631:L2631"/>
    <mergeCell ref="A2711:J2711"/>
    <mergeCell ref="A2712:J2712"/>
    <mergeCell ref="A2713:J2713"/>
    <mergeCell ref="A2714:J2714"/>
    <mergeCell ref="A2715:J2715"/>
    <mergeCell ref="A2716:J2716"/>
    <mergeCell ref="A2640:L2640"/>
    <mergeCell ref="K2641:M2641"/>
    <mergeCell ref="A2642:C2642"/>
    <mergeCell ref="D2642:F2642"/>
    <mergeCell ref="A2709:J2709"/>
    <mergeCell ref="A2710:J2710"/>
    <mergeCell ref="B2636:C2636"/>
    <mergeCell ref="E2636:F2636"/>
    <mergeCell ref="H2636:I2636"/>
    <mergeCell ref="K2636:L2636"/>
    <mergeCell ref="B2637:C2637"/>
    <mergeCell ref="E2637:F2637"/>
    <mergeCell ref="H2637:I2637"/>
    <mergeCell ref="K2637:L2637"/>
    <mergeCell ref="B2722:C2722"/>
    <mergeCell ref="E2722:F2722"/>
    <mergeCell ref="H2722:I2722"/>
    <mergeCell ref="K2722:L2722"/>
    <mergeCell ref="B2723:C2723"/>
    <mergeCell ref="E2723:F2723"/>
    <mergeCell ref="H2723:I2723"/>
    <mergeCell ref="K2723:L2723"/>
    <mergeCell ref="B2720:C2720"/>
    <mergeCell ref="E2720:F2720"/>
    <mergeCell ref="H2720:I2720"/>
    <mergeCell ref="K2720:L2720"/>
    <mergeCell ref="B2721:C2721"/>
    <mergeCell ref="E2721:F2721"/>
    <mergeCell ref="H2721:I2721"/>
    <mergeCell ref="K2721:L2721"/>
    <mergeCell ref="A2718:F2718"/>
    <mergeCell ref="H2718:J2718"/>
    <mergeCell ref="K2718:M2718"/>
    <mergeCell ref="B2719:C2719"/>
    <mergeCell ref="E2719:F2719"/>
    <mergeCell ref="H2719:I2719"/>
    <mergeCell ref="K2719:L2719"/>
    <mergeCell ref="B2728:C2728"/>
    <mergeCell ref="E2728:F2728"/>
    <mergeCell ref="H2728:I2728"/>
    <mergeCell ref="K2728:L2728"/>
    <mergeCell ref="A2731:L2731"/>
    <mergeCell ref="K2732:M2732"/>
    <mergeCell ref="B2726:C2726"/>
    <mergeCell ref="E2726:F2726"/>
    <mergeCell ref="H2726:I2726"/>
    <mergeCell ref="K2726:L2726"/>
    <mergeCell ref="B2727:C2727"/>
    <mergeCell ref="E2727:F2727"/>
    <mergeCell ref="H2727:I2727"/>
    <mergeCell ref="K2727:L2727"/>
    <mergeCell ref="B2724:C2724"/>
    <mergeCell ref="E2724:F2724"/>
    <mergeCell ref="H2724:I2724"/>
    <mergeCell ref="K2724:L2724"/>
    <mergeCell ref="B2725:C2725"/>
    <mergeCell ref="E2725:F2725"/>
    <mergeCell ref="H2725:I2725"/>
    <mergeCell ref="K2725:L2725"/>
    <mergeCell ref="K2809:M2809"/>
    <mergeCell ref="B2810:C2810"/>
    <mergeCell ref="E2810:F2810"/>
    <mergeCell ref="H2810:I2810"/>
    <mergeCell ref="K2810:L2810"/>
    <mergeCell ref="B2811:C2811"/>
    <mergeCell ref="E2811:F2811"/>
    <mergeCell ref="H2811:I2811"/>
    <mergeCell ref="K2811:L2811"/>
    <mergeCell ref="A2804:J2804"/>
    <mergeCell ref="A2805:J2805"/>
    <mergeCell ref="A2806:J2806"/>
    <mergeCell ref="A2807:J2807"/>
    <mergeCell ref="A2809:F2809"/>
    <mergeCell ref="H2809:J2809"/>
    <mergeCell ref="A2733:C2733"/>
    <mergeCell ref="D2733:F2733"/>
    <mergeCell ref="A2800:J2800"/>
    <mergeCell ref="A2801:J2801"/>
    <mergeCell ref="A2802:J2802"/>
    <mergeCell ref="A2803:J2803"/>
    <mergeCell ref="B2816:C2816"/>
    <mergeCell ref="E2816:F2816"/>
    <mergeCell ref="H2816:I2816"/>
    <mergeCell ref="K2816:L2816"/>
    <mergeCell ref="B2817:C2817"/>
    <mergeCell ref="E2817:F2817"/>
    <mergeCell ref="H2817:I2817"/>
    <mergeCell ref="K2817:L2817"/>
    <mergeCell ref="B2814:C2814"/>
    <mergeCell ref="E2814:F2814"/>
    <mergeCell ref="H2814:I2814"/>
    <mergeCell ref="K2814:L2814"/>
    <mergeCell ref="B2815:C2815"/>
    <mergeCell ref="E2815:F2815"/>
    <mergeCell ref="H2815:I2815"/>
    <mergeCell ref="K2815:L2815"/>
    <mergeCell ref="B2812:C2812"/>
    <mergeCell ref="E2812:F2812"/>
    <mergeCell ref="H2812:I2812"/>
    <mergeCell ref="K2812:L2812"/>
    <mergeCell ref="B2813:C2813"/>
    <mergeCell ref="E2813:F2813"/>
    <mergeCell ref="H2813:I2813"/>
    <mergeCell ref="K2813:L2813"/>
    <mergeCell ref="A2893:J2893"/>
    <mergeCell ref="A2894:J2894"/>
    <mergeCell ref="A2895:J2895"/>
    <mergeCell ref="A2896:J2896"/>
    <mergeCell ref="A2897:J2897"/>
    <mergeCell ref="A2898:J2898"/>
    <mergeCell ref="A2822:L2822"/>
    <mergeCell ref="K2823:M2823"/>
    <mergeCell ref="A2824:C2824"/>
    <mergeCell ref="D2824:F2824"/>
    <mergeCell ref="A2891:J2891"/>
    <mergeCell ref="A2892:J2892"/>
    <mergeCell ref="B2818:C2818"/>
    <mergeCell ref="E2818:F2818"/>
    <mergeCell ref="H2818:I2818"/>
    <mergeCell ref="K2818:L2818"/>
    <mergeCell ref="B2819:C2819"/>
    <mergeCell ref="E2819:F2819"/>
    <mergeCell ref="H2819:I2819"/>
    <mergeCell ref="K2819:L2819"/>
    <mergeCell ref="B2904:C2904"/>
    <mergeCell ref="E2904:F2904"/>
    <mergeCell ref="H2904:I2904"/>
    <mergeCell ref="K2904:L2904"/>
    <mergeCell ref="B2905:C2905"/>
    <mergeCell ref="E2905:F2905"/>
    <mergeCell ref="H2905:I2905"/>
    <mergeCell ref="K2905:L2905"/>
    <mergeCell ref="B2902:C2902"/>
    <mergeCell ref="E2902:F2902"/>
    <mergeCell ref="H2902:I2902"/>
    <mergeCell ref="K2902:L2902"/>
    <mergeCell ref="B2903:C2903"/>
    <mergeCell ref="E2903:F2903"/>
    <mergeCell ref="H2903:I2903"/>
    <mergeCell ref="K2903:L2903"/>
    <mergeCell ref="A2900:F2900"/>
    <mergeCell ref="H2900:J2900"/>
    <mergeCell ref="K2900:M2900"/>
    <mergeCell ref="B2901:C2901"/>
    <mergeCell ref="E2901:F2901"/>
    <mergeCell ref="H2901:I2901"/>
    <mergeCell ref="K2901:L2901"/>
    <mergeCell ref="B2910:C2910"/>
    <mergeCell ref="E2910:F2910"/>
    <mergeCell ref="H2910:I2910"/>
    <mergeCell ref="K2910:L2910"/>
    <mergeCell ref="A2913:L2913"/>
    <mergeCell ref="K2914:M2914"/>
    <mergeCell ref="B2908:C2908"/>
    <mergeCell ref="E2908:F2908"/>
    <mergeCell ref="H2908:I2908"/>
    <mergeCell ref="K2908:L2908"/>
    <mergeCell ref="B2909:C2909"/>
    <mergeCell ref="E2909:F2909"/>
    <mergeCell ref="H2909:I2909"/>
    <mergeCell ref="K2909:L2909"/>
    <mergeCell ref="B2906:C2906"/>
    <mergeCell ref="E2906:F2906"/>
    <mergeCell ref="H2906:I2906"/>
    <mergeCell ref="K2906:L2906"/>
    <mergeCell ref="B2907:C2907"/>
    <mergeCell ref="E2907:F2907"/>
    <mergeCell ref="H2907:I2907"/>
    <mergeCell ref="K2907:L2907"/>
    <mergeCell ref="K2991:M2991"/>
    <mergeCell ref="B2992:C2992"/>
    <mergeCell ref="E2992:F2992"/>
    <mergeCell ref="H2992:I2992"/>
    <mergeCell ref="K2992:L2992"/>
    <mergeCell ref="B2993:C2993"/>
    <mergeCell ref="E2993:F2993"/>
    <mergeCell ref="H2993:I2993"/>
    <mergeCell ref="K2993:L2993"/>
    <mergeCell ref="A2986:J2986"/>
    <mergeCell ref="A2987:J2987"/>
    <mergeCell ref="A2988:J2988"/>
    <mergeCell ref="A2989:J2989"/>
    <mergeCell ref="A2991:F2991"/>
    <mergeCell ref="H2991:J2991"/>
    <mergeCell ref="A2915:C2915"/>
    <mergeCell ref="D2915:F2915"/>
    <mergeCell ref="A2982:J2982"/>
    <mergeCell ref="A2983:J2983"/>
    <mergeCell ref="A2984:J2984"/>
    <mergeCell ref="A2985:J2985"/>
    <mergeCell ref="B2998:C2998"/>
    <mergeCell ref="E2998:F2998"/>
    <mergeCell ref="H2998:I2998"/>
    <mergeCell ref="K2998:L2998"/>
    <mergeCell ref="B2999:C2999"/>
    <mergeCell ref="E2999:F2999"/>
    <mergeCell ref="H2999:I2999"/>
    <mergeCell ref="K2999:L2999"/>
    <mergeCell ref="B2996:C2996"/>
    <mergeCell ref="E2996:F2996"/>
    <mergeCell ref="H2996:I2996"/>
    <mergeCell ref="K2996:L2996"/>
    <mergeCell ref="B2997:C2997"/>
    <mergeCell ref="E2997:F2997"/>
    <mergeCell ref="H2997:I2997"/>
    <mergeCell ref="K2997:L2997"/>
    <mergeCell ref="B2994:C2994"/>
    <mergeCell ref="E2994:F2994"/>
    <mergeCell ref="H2994:I2994"/>
    <mergeCell ref="K2994:L2994"/>
    <mergeCell ref="B2995:C2995"/>
    <mergeCell ref="E2995:F2995"/>
    <mergeCell ref="H2995:I2995"/>
    <mergeCell ref="K2995:L2995"/>
    <mergeCell ref="A3075:J3075"/>
    <mergeCell ref="A3076:J3076"/>
    <mergeCell ref="A3077:J3077"/>
    <mergeCell ref="A3078:J3078"/>
    <mergeCell ref="A3079:J3079"/>
    <mergeCell ref="A3080:J3080"/>
    <mergeCell ref="A3004:L3004"/>
    <mergeCell ref="K3005:M3005"/>
    <mergeCell ref="A3006:C3006"/>
    <mergeCell ref="D3006:F3006"/>
    <mergeCell ref="A3073:J3073"/>
    <mergeCell ref="A3074:J3074"/>
    <mergeCell ref="B3000:C3000"/>
    <mergeCell ref="E3000:F3000"/>
    <mergeCell ref="H3000:I3000"/>
    <mergeCell ref="K3000:L3000"/>
    <mergeCell ref="B3001:C3001"/>
    <mergeCell ref="E3001:F3001"/>
    <mergeCell ref="H3001:I3001"/>
    <mergeCell ref="K3001:L3001"/>
    <mergeCell ref="B3086:C3086"/>
    <mergeCell ref="E3086:F3086"/>
    <mergeCell ref="H3086:I3086"/>
    <mergeCell ref="K3086:L3086"/>
    <mergeCell ref="B3087:C3087"/>
    <mergeCell ref="E3087:F3087"/>
    <mergeCell ref="H3087:I3087"/>
    <mergeCell ref="K3087:L3087"/>
    <mergeCell ref="B3084:C3084"/>
    <mergeCell ref="E3084:F3084"/>
    <mergeCell ref="H3084:I3084"/>
    <mergeCell ref="K3084:L3084"/>
    <mergeCell ref="B3085:C3085"/>
    <mergeCell ref="E3085:F3085"/>
    <mergeCell ref="H3085:I3085"/>
    <mergeCell ref="K3085:L3085"/>
    <mergeCell ref="A3082:F3082"/>
    <mergeCell ref="H3082:J3082"/>
    <mergeCell ref="K3082:M3082"/>
    <mergeCell ref="B3083:C3083"/>
    <mergeCell ref="E3083:F3083"/>
    <mergeCell ref="H3083:I3083"/>
    <mergeCell ref="K3083:L3083"/>
    <mergeCell ref="B3092:C3092"/>
    <mergeCell ref="E3092:F3092"/>
    <mergeCell ref="H3092:I3092"/>
    <mergeCell ref="K3092:L3092"/>
    <mergeCell ref="A3095:L3095"/>
    <mergeCell ref="K3096:M3096"/>
    <mergeCell ref="B3090:C3090"/>
    <mergeCell ref="E3090:F3090"/>
    <mergeCell ref="H3090:I3090"/>
    <mergeCell ref="K3090:L3090"/>
    <mergeCell ref="B3091:C3091"/>
    <mergeCell ref="E3091:F3091"/>
    <mergeCell ref="H3091:I3091"/>
    <mergeCell ref="K3091:L3091"/>
    <mergeCell ref="B3088:C3088"/>
    <mergeCell ref="E3088:F3088"/>
    <mergeCell ref="H3088:I3088"/>
    <mergeCell ref="K3088:L3088"/>
    <mergeCell ref="B3089:C3089"/>
    <mergeCell ref="E3089:F3089"/>
    <mergeCell ref="H3089:I3089"/>
    <mergeCell ref="K3089:L3089"/>
    <mergeCell ref="K3173:M3173"/>
    <mergeCell ref="B3174:C3174"/>
    <mergeCell ref="E3174:F3174"/>
    <mergeCell ref="H3174:I3174"/>
    <mergeCell ref="K3174:L3174"/>
    <mergeCell ref="B3175:C3175"/>
    <mergeCell ref="E3175:F3175"/>
    <mergeCell ref="H3175:I3175"/>
    <mergeCell ref="K3175:L3175"/>
    <mergeCell ref="A3168:J3168"/>
    <mergeCell ref="A3169:J3169"/>
    <mergeCell ref="A3170:J3170"/>
    <mergeCell ref="A3171:J3171"/>
    <mergeCell ref="A3173:F3173"/>
    <mergeCell ref="H3173:J3173"/>
    <mergeCell ref="A3097:C3097"/>
    <mergeCell ref="D3097:F3097"/>
    <mergeCell ref="A3164:J3164"/>
    <mergeCell ref="A3165:J3165"/>
    <mergeCell ref="A3166:J3166"/>
    <mergeCell ref="A3167:J3167"/>
    <mergeCell ref="B3180:C3180"/>
    <mergeCell ref="E3180:F3180"/>
    <mergeCell ref="H3180:I3180"/>
    <mergeCell ref="K3180:L3180"/>
    <mergeCell ref="B3181:C3181"/>
    <mergeCell ref="E3181:F3181"/>
    <mergeCell ref="H3181:I3181"/>
    <mergeCell ref="K3181:L3181"/>
    <mergeCell ref="B3178:C3178"/>
    <mergeCell ref="E3178:F3178"/>
    <mergeCell ref="H3178:I3178"/>
    <mergeCell ref="K3178:L3178"/>
    <mergeCell ref="B3179:C3179"/>
    <mergeCell ref="E3179:F3179"/>
    <mergeCell ref="H3179:I3179"/>
    <mergeCell ref="K3179:L3179"/>
    <mergeCell ref="B3176:C3176"/>
    <mergeCell ref="E3176:F3176"/>
    <mergeCell ref="H3176:I3176"/>
    <mergeCell ref="K3176:L3176"/>
    <mergeCell ref="B3177:C3177"/>
    <mergeCell ref="E3177:F3177"/>
    <mergeCell ref="H3177:I3177"/>
    <mergeCell ref="K3177:L3177"/>
    <mergeCell ref="A3257:J3257"/>
    <mergeCell ref="A3258:J3258"/>
    <mergeCell ref="A3259:J3259"/>
    <mergeCell ref="A3260:J3260"/>
    <mergeCell ref="A3261:J3261"/>
    <mergeCell ref="A3262:J3262"/>
    <mergeCell ref="A3186:L3186"/>
    <mergeCell ref="K3187:M3187"/>
    <mergeCell ref="A3188:C3188"/>
    <mergeCell ref="D3188:F3188"/>
    <mergeCell ref="A3255:J3255"/>
    <mergeCell ref="A3256:J3256"/>
    <mergeCell ref="B3182:C3182"/>
    <mergeCell ref="E3182:F3182"/>
    <mergeCell ref="H3182:I3182"/>
    <mergeCell ref="K3182:L3182"/>
    <mergeCell ref="B3183:C3183"/>
    <mergeCell ref="E3183:F3183"/>
    <mergeCell ref="H3183:I3183"/>
    <mergeCell ref="K3183:L3183"/>
    <mergeCell ref="B3268:C3268"/>
    <mergeCell ref="E3268:F3268"/>
    <mergeCell ref="H3268:I3268"/>
    <mergeCell ref="K3268:L3268"/>
    <mergeCell ref="B3269:C3269"/>
    <mergeCell ref="E3269:F3269"/>
    <mergeCell ref="H3269:I3269"/>
    <mergeCell ref="K3269:L3269"/>
    <mergeCell ref="B3266:C3266"/>
    <mergeCell ref="E3266:F3266"/>
    <mergeCell ref="H3266:I3266"/>
    <mergeCell ref="K3266:L3266"/>
    <mergeCell ref="B3267:C3267"/>
    <mergeCell ref="E3267:F3267"/>
    <mergeCell ref="H3267:I3267"/>
    <mergeCell ref="K3267:L3267"/>
    <mergeCell ref="A3264:F3264"/>
    <mergeCell ref="H3264:J3264"/>
    <mergeCell ref="K3264:M3264"/>
    <mergeCell ref="B3265:C3265"/>
    <mergeCell ref="E3265:F3265"/>
    <mergeCell ref="H3265:I3265"/>
    <mergeCell ref="K3265:L3265"/>
    <mergeCell ref="B3274:C3274"/>
    <mergeCell ref="E3274:F3274"/>
    <mergeCell ref="H3274:I3274"/>
    <mergeCell ref="K3274:L3274"/>
    <mergeCell ref="A3277:L3277"/>
    <mergeCell ref="K3278:M3278"/>
    <mergeCell ref="B3272:C3272"/>
    <mergeCell ref="E3272:F3272"/>
    <mergeCell ref="H3272:I3272"/>
    <mergeCell ref="K3272:L3272"/>
    <mergeCell ref="B3273:C3273"/>
    <mergeCell ref="E3273:F3273"/>
    <mergeCell ref="H3273:I3273"/>
    <mergeCell ref="K3273:L3273"/>
    <mergeCell ref="B3270:C3270"/>
    <mergeCell ref="E3270:F3270"/>
    <mergeCell ref="H3270:I3270"/>
    <mergeCell ref="K3270:L3270"/>
    <mergeCell ref="B3271:C3271"/>
    <mergeCell ref="E3271:F3271"/>
    <mergeCell ref="H3271:I3271"/>
    <mergeCell ref="K3271:L3271"/>
    <mergeCell ref="K3355:M3355"/>
    <mergeCell ref="B3356:C3356"/>
    <mergeCell ref="E3356:F3356"/>
    <mergeCell ref="H3356:I3356"/>
    <mergeCell ref="K3356:L3356"/>
    <mergeCell ref="B3357:C3357"/>
    <mergeCell ref="E3357:F3357"/>
    <mergeCell ref="H3357:I3357"/>
    <mergeCell ref="K3357:L3357"/>
    <mergeCell ref="A3350:J3350"/>
    <mergeCell ref="A3351:J3351"/>
    <mergeCell ref="A3352:J3352"/>
    <mergeCell ref="A3353:J3353"/>
    <mergeCell ref="A3355:F3355"/>
    <mergeCell ref="H3355:J3355"/>
    <mergeCell ref="A3279:C3279"/>
    <mergeCell ref="D3279:F3279"/>
    <mergeCell ref="A3346:J3346"/>
    <mergeCell ref="A3347:J3347"/>
    <mergeCell ref="A3348:J3348"/>
    <mergeCell ref="A3349:J3349"/>
    <mergeCell ref="B3362:C3362"/>
    <mergeCell ref="E3362:F3362"/>
    <mergeCell ref="H3362:I3362"/>
    <mergeCell ref="K3362:L3362"/>
    <mergeCell ref="B3363:C3363"/>
    <mergeCell ref="E3363:F3363"/>
    <mergeCell ref="H3363:I3363"/>
    <mergeCell ref="K3363:L3363"/>
    <mergeCell ref="B3360:C3360"/>
    <mergeCell ref="E3360:F3360"/>
    <mergeCell ref="H3360:I3360"/>
    <mergeCell ref="K3360:L3360"/>
    <mergeCell ref="B3361:C3361"/>
    <mergeCell ref="E3361:F3361"/>
    <mergeCell ref="H3361:I3361"/>
    <mergeCell ref="K3361:L3361"/>
    <mergeCell ref="B3358:C3358"/>
    <mergeCell ref="E3358:F3358"/>
    <mergeCell ref="H3358:I3358"/>
    <mergeCell ref="K3358:L3358"/>
    <mergeCell ref="B3359:C3359"/>
    <mergeCell ref="E3359:F3359"/>
    <mergeCell ref="H3359:I3359"/>
    <mergeCell ref="K3359:L3359"/>
    <mergeCell ref="A3439:J3439"/>
    <mergeCell ref="A3440:J3440"/>
    <mergeCell ref="A3441:J3441"/>
    <mergeCell ref="A3442:J3442"/>
    <mergeCell ref="A3443:J3443"/>
    <mergeCell ref="A3444:J3444"/>
    <mergeCell ref="A3368:L3368"/>
    <mergeCell ref="K3369:M3369"/>
    <mergeCell ref="A3370:C3370"/>
    <mergeCell ref="D3370:F3370"/>
    <mergeCell ref="A3437:J3437"/>
    <mergeCell ref="A3438:J3438"/>
    <mergeCell ref="B3364:C3364"/>
    <mergeCell ref="E3364:F3364"/>
    <mergeCell ref="H3364:I3364"/>
    <mergeCell ref="K3364:L3364"/>
    <mergeCell ref="B3365:C3365"/>
    <mergeCell ref="E3365:F3365"/>
    <mergeCell ref="H3365:I3365"/>
    <mergeCell ref="K3365:L3365"/>
    <mergeCell ref="B3450:C3450"/>
    <mergeCell ref="E3450:F3450"/>
    <mergeCell ref="H3450:I3450"/>
    <mergeCell ref="K3450:L3450"/>
    <mergeCell ref="B3451:C3451"/>
    <mergeCell ref="E3451:F3451"/>
    <mergeCell ref="H3451:I3451"/>
    <mergeCell ref="K3451:L3451"/>
    <mergeCell ref="B3448:C3448"/>
    <mergeCell ref="E3448:F3448"/>
    <mergeCell ref="H3448:I3448"/>
    <mergeCell ref="K3448:L3448"/>
    <mergeCell ref="B3449:C3449"/>
    <mergeCell ref="E3449:F3449"/>
    <mergeCell ref="H3449:I3449"/>
    <mergeCell ref="K3449:L3449"/>
    <mergeCell ref="A3446:F3446"/>
    <mergeCell ref="H3446:J3446"/>
    <mergeCell ref="K3446:M3446"/>
    <mergeCell ref="B3447:C3447"/>
    <mergeCell ref="E3447:F3447"/>
    <mergeCell ref="H3447:I3447"/>
    <mergeCell ref="K3447:L3447"/>
    <mergeCell ref="B3456:C3456"/>
    <mergeCell ref="E3456:F3456"/>
    <mergeCell ref="H3456:I3456"/>
    <mergeCell ref="K3456:L3456"/>
    <mergeCell ref="A3459:L3459"/>
    <mergeCell ref="K3460:M3460"/>
    <mergeCell ref="B3454:C3454"/>
    <mergeCell ref="E3454:F3454"/>
    <mergeCell ref="H3454:I3454"/>
    <mergeCell ref="K3454:L3454"/>
    <mergeCell ref="B3455:C3455"/>
    <mergeCell ref="E3455:F3455"/>
    <mergeCell ref="H3455:I3455"/>
    <mergeCell ref="K3455:L3455"/>
    <mergeCell ref="B3452:C3452"/>
    <mergeCell ref="E3452:F3452"/>
    <mergeCell ref="H3452:I3452"/>
    <mergeCell ref="K3452:L3452"/>
    <mergeCell ref="B3453:C3453"/>
    <mergeCell ref="E3453:F3453"/>
    <mergeCell ref="H3453:I3453"/>
    <mergeCell ref="K3453:L3453"/>
    <mergeCell ref="K3537:M3537"/>
    <mergeCell ref="B3538:C3538"/>
    <mergeCell ref="E3538:F3538"/>
    <mergeCell ref="H3538:I3538"/>
    <mergeCell ref="K3538:L3538"/>
    <mergeCell ref="B3539:C3539"/>
    <mergeCell ref="E3539:F3539"/>
    <mergeCell ref="H3539:I3539"/>
    <mergeCell ref="K3539:L3539"/>
    <mergeCell ref="A3532:J3532"/>
    <mergeCell ref="A3533:J3533"/>
    <mergeCell ref="A3534:J3534"/>
    <mergeCell ref="A3535:J3535"/>
    <mergeCell ref="A3537:F3537"/>
    <mergeCell ref="H3537:J3537"/>
    <mergeCell ref="A3461:C3461"/>
    <mergeCell ref="D3461:F3461"/>
    <mergeCell ref="A3528:J3528"/>
    <mergeCell ref="A3529:J3529"/>
    <mergeCell ref="A3530:J3530"/>
    <mergeCell ref="A3531:J3531"/>
    <mergeCell ref="B3544:C3544"/>
    <mergeCell ref="E3544:F3544"/>
    <mergeCell ref="H3544:I3544"/>
    <mergeCell ref="K3544:L3544"/>
    <mergeCell ref="B3545:C3545"/>
    <mergeCell ref="E3545:F3545"/>
    <mergeCell ref="H3545:I3545"/>
    <mergeCell ref="K3545:L3545"/>
    <mergeCell ref="B3542:C3542"/>
    <mergeCell ref="E3542:F3542"/>
    <mergeCell ref="H3542:I3542"/>
    <mergeCell ref="K3542:L3542"/>
    <mergeCell ref="B3543:C3543"/>
    <mergeCell ref="E3543:F3543"/>
    <mergeCell ref="H3543:I3543"/>
    <mergeCell ref="K3543:L3543"/>
    <mergeCell ref="B3540:C3540"/>
    <mergeCell ref="E3540:F3540"/>
    <mergeCell ref="H3540:I3540"/>
    <mergeCell ref="K3540:L3540"/>
    <mergeCell ref="B3541:C3541"/>
    <mergeCell ref="E3541:F3541"/>
    <mergeCell ref="H3541:I3541"/>
    <mergeCell ref="K3541:L3541"/>
    <mergeCell ref="A3621:J3621"/>
    <mergeCell ref="A3622:J3622"/>
    <mergeCell ref="A3623:J3623"/>
    <mergeCell ref="A3624:J3624"/>
    <mergeCell ref="A3625:J3625"/>
    <mergeCell ref="A3626:J3626"/>
    <mergeCell ref="A3550:L3550"/>
    <mergeCell ref="K3551:M3551"/>
    <mergeCell ref="A3552:C3552"/>
    <mergeCell ref="D3552:F3552"/>
    <mergeCell ref="A3619:J3619"/>
    <mergeCell ref="A3620:J3620"/>
    <mergeCell ref="B3546:C3546"/>
    <mergeCell ref="E3546:F3546"/>
    <mergeCell ref="H3546:I3546"/>
    <mergeCell ref="K3546:L3546"/>
    <mergeCell ref="B3547:C3547"/>
    <mergeCell ref="E3547:F3547"/>
    <mergeCell ref="H3547:I3547"/>
    <mergeCell ref="K3547:L3547"/>
    <mergeCell ref="B3632:C3632"/>
    <mergeCell ref="E3632:F3632"/>
    <mergeCell ref="H3632:I3632"/>
    <mergeCell ref="K3632:L3632"/>
    <mergeCell ref="B3633:C3633"/>
    <mergeCell ref="E3633:F3633"/>
    <mergeCell ref="H3633:I3633"/>
    <mergeCell ref="K3633:L3633"/>
    <mergeCell ref="B3630:C3630"/>
    <mergeCell ref="E3630:F3630"/>
    <mergeCell ref="H3630:I3630"/>
    <mergeCell ref="K3630:L3630"/>
    <mergeCell ref="B3631:C3631"/>
    <mergeCell ref="E3631:F3631"/>
    <mergeCell ref="H3631:I3631"/>
    <mergeCell ref="K3631:L3631"/>
    <mergeCell ref="A3628:F3628"/>
    <mergeCell ref="H3628:J3628"/>
    <mergeCell ref="K3628:M3628"/>
    <mergeCell ref="B3629:C3629"/>
    <mergeCell ref="E3629:F3629"/>
    <mergeCell ref="H3629:I3629"/>
    <mergeCell ref="K3629:L3629"/>
    <mergeCell ref="B3638:C3638"/>
    <mergeCell ref="E3638:F3638"/>
    <mergeCell ref="H3638:I3638"/>
    <mergeCell ref="K3638:L3638"/>
    <mergeCell ref="B3636:C3636"/>
    <mergeCell ref="E3636:F3636"/>
    <mergeCell ref="H3636:I3636"/>
    <mergeCell ref="K3636:L3636"/>
    <mergeCell ref="B3637:C3637"/>
    <mergeCell ref="E3637:F3637"/>
    <mergeCell ref="H3637:I3637"/>
    <mergeCell ref="K3637:L3637"/>
    <mergeCell ref="B3634:C3634"/>
    <mergeCell ref="E3634:F3634"/>
    <mergeCell ref="H3634:I3634"/>
    <mergeCell ref="K3634:L3634"/>
    <mergeCell ref="B3635:C3635"/>
    <mergeCell ref="E3635:F3635"/>
    <mergeCell ref="H3635:I3635"/>
    <mergeCell ref="K3635:L36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6B3BE-E1F8-41BF-86B6-6308BDA06714}">
  <dimension ref="A1:AT3638"/>
  <sheetViews>
    <sheetView topLeftCell="Q1" zoomScale="80" zoomScaleNormal="80" workbookViewId="0">
      <selection activeCell="AA71" sqref="AA71"/>
    </sheetView>
  </sheetViews>
  <sheetFormatPr defaultRowHeight="18.75" x14ac:dyDescent="0.3"/>
  <cols>
    <col min="1" max="1" width="64.28515625" style="3" bestFit="1" customWidth="1"/>
    <col min="2" max="2" width="19.42578125" style="137" bestFit="1" customWidth="1"/>
    <col min="3" max="3" width="11.42578125" style="4" bestFit="1" customWidth="1"/>
    <col min="4" max="4" width="10.85546875" style="3" bestFit="1" customWidth="1"/>
    <col min="5" max="5" width="9.42578125" style="3" customWidth="1"/>
    <col min="6" max="6" width="14.28515625" style="5" customWidth="1"/>
    <col min="7" max="7" width="13.28515625" style="3" customWidth="1"/>
    <col min="8" max="8" width="13" style="3" customWidth="1"/>
    <col min="9" max="9" width="13.7109375" style="3" customWidth="1"/>
    <col min="10" max="10" width="12.140625" style="3" customWidth="1"/>
    <col min="11" max="11" width="20.7109375" style="3" customWidth="1"/>
    <col min="12" max="12" width="14.140625" style="3" customWidth="1"/>
    <col min="13" max="14" width="15.5703125" style="3" customWidth="1"/>
    <col min="15" max="15" width="12.28515625" style="3" bestFit="1" customWidth="1"/>
    <col min="16" max="16" width="64.28515625" style="3" bestFit="1" customWidth="1"/>
    <col min="17" max="17" width="12.85546875" style="3" bestFit="1" customWidth="1"/>
    <col min="18" max="18" width="12.5703125" style="3" bestFit="1" customWidth="1"/>
    <col min="19" max="20" width="12.28515625" style="3" customWidth="1"/>
    <col min="21" max="21" width="14.7109375" style="3" bestFit="1" customWidth="1"/>
    <col min="22" max="22" width="12.28515625" style="3" customWidth="1"/>
    <col min="23" max="23" width="15" style="3" customWidth="1"/>
    <col min="24" max="24" width="12.28515625" style="3" customWidth="1"/>
    <col min="25" max="26" width="9.42578125" style="3" customWidth="1"/>
    <col min="27" max="27" width="15.140625" style="3" customWidth="1"/>
    <col min="28" max="28" width="10" style="3" customWidth="1"/>
    <col min="29" max="29" width="11.28515625" style="3" customWidth="1"/>
    <col min="30" max="31" width="9.42578125" style="3" customWidth="1"/>
    <col min="32" max="32" width="17.28515625" style="3" customWidth="1"/>
    <col min="33" max="33" width="19.140625" style="3" customWidth="1"/>
    <col min="34" max="34" width="21.140625" style="3" bestFit="1" customWidth="1"/>
    <col min="35" max="36" width="9.28515625" style="3" bestFit="1" customWidth="1"/>
    <col min="37" max="38" width="14.7109375" style="3" bestFit="1" customWidth="1"/>
    <col min="39" max="39" width="9.140625" style="3"/>
    <col min="40" max="40" width="16.5703125" style="3" bestFit="1" customWidth="1"/>
    <col min="41" max="41" width="11.42578125" style="3" bestFit="1" customWidth="1"/>
    <col min="42" max="42" width="16.140625" style="3" bestFit="1" customWidth="1"/>
    <col min="43" max="43" width="15" style="3" bestFit="1" customWidth="1"/>
    <col min="44" max="44" width="11.140625" style="3" bestFit="1" customWidth="1"/>
    <col min="45" max="45" width="13.7109375" style="3" bestFit="1" customWidth="1"/>
    <col min="46" max="16384" width="9.140625" style="3"/>
  </cols>
  <sheetData>
    <row r="1" spans="1:46" x14ac:dyDescent="0.3">
      <c r="A1" s="172" t="s">
        <v>0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"/>
      <c r="N1" s="2"/>
      <c r="P1" s="172" t="s">
        <v>0</v>
      </c>
      <c r="Q1" s="172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2"/>
      <c r="AE1" s="172"/>
      <c r="AF1" s="172"/>
      <c r="AG1" s="172"/>
    </row>
    <row r="2" spans="1:46" x14ac:dyDescent="0.3">
      <c r="A2" s="1" t="s">
        <v>1</v>
      </c>
      <c r="B2" s="2" t="s">
        <v>2</v>
      </c>
      <c r="J2" s="1" t="s">
        <v>3</v>
      </c>
      <c r="K2" s="173"/>
      <c r="L2" s="173"/>
      <c r="M2" s="173"/>
      <c r="N2" s="6"/>
      <c r="P2" s="1" t="s">
        <v>4</v>
      </c>
      <c r="Q2" s="2"/>
      <c r="R2" s="4"/>
      <c r="S2" s="4"/>
      <c r="T2" s="4"/>
      <c r="U2" s="4"/>
      <c r="V2" s="4"/>
      <c r="W2" s="4"/>
      <c r="X2" s="4"/>
      <c r="AA2" s="5"/>
      <c r="AE2" s="1" t="s">
        <v>5</v>
      </c>
      <c r="AF2" s="185">
        <f>+K2</f>
        <v>0</v>
      </c>
      <c r="AG2" s="185"/>
      <c r="AH2" s="185"/>
    </row>
    <row r="3" spans="1:46" x14ac:dyDescent="0.3">
      <c r="A3" s="174"/>
      <c r="B3" s="175"/>
      <c r="C3" s="176"/>
      <c r="D3" s="169" t="s">
        <v>6</v>
      </c>
      <c r="E3" s="170"/>
      <c r="F3" s="171"/>
      <c r="G3" s="7" t="s">
        <v>7</v>
      </c>
      <c r="H3" s="7" t="s">
        <v>7</v>
      </c>
      <c r="I3" s="7" t="s">
        <v>8</v>
      </c>
      <c r="J3" s="8" t="s">
        <v>9</v>
      </c>
      <c r="K3" s="7" t="s">
        <v>10</v>
      </c>
      <c r="L3" s="9"/>
      <c r="M3" s="7" t="s">
        <v>11</v>
      </c>
      <c r="N3" s="7" t="s">
        <v>12</v>
      </c>
      <c r="P3" s="174"/>
      <c r="Q3" s="175"/>
      <c r="R3" s="176"/>
      <c r="S3" s="169" t="s">
        <v>13</v>
      </c>
      <c r="T3" s="170"/>
      <c r="U3" s="170"/>
      <c r="V3" s="171"/>
      <c r="W3" s="169" t="s">
        <v>14</v>
      </c>
      <c r="X3" s="171"/>
      <c r="Y3" s="169" t="s">
        <v>6</v>
      </c>
      <c r="Z3" s="170"/>
      <c r="AA3" s="171"/>
      <c r="AB3" s="7" t="s">
        <v>7</v>
      </c>
      <c r="AC3" s="7" t="s">
        <v>15</v>
      </c>
      <c r="AD3" s="7" t="s">
        <v>8</v>
      </c>
      <c r="AE3" s="8" t="s">
        <v>9</v>
      </c>
      <c r="AF3" s="7" t="s">
        <v>10</v>
      </c>
      <c r="AG3" s="10"/>
      <c r="AH3" s="11"/>
      <c r="AI3" s="11" t="s">
        <v>12</v>
      </c>
      <c r="AJ3" s="9"/>
      <c r="AK3" s="9"/>
      <c r="AL3" s="9"/>
      <c r="AM3" s="9"/>
      <c r="AN3" s="9"/>
      <c r="AO3" s="9"/>
      <c r="AP3" s="9"/>
      <c r="AQ3" s="9"/>
      <c r="AR3" s="9"/>
      <c r="AS3" s="9"/>
    </row>
    <row r="4" spans="1:46" x14ac:dyDescent="0.3">
      <c r="A4" s="12" t="s">
        <v>16</v>
      </c>
      <c r="B4" s="7" t="s">
        <v>17</v>
      </c>
      <c r="C4" s="13" t="s">
        <v>18</v>
      </c>
      <c r="D4" s="7">
        <v>1</v>
      </c>
      <c r="E4" s="7">
        <v>2</v>
      </c>
      <c r="F4" s="14" t="s">
        <v>19</v>
      </c>
      <c r="G4" s="7" t="s">
        <v>20</v>
      </c>
      <c r="H4" s="7" t="s">
        <v>20</v>
      </c>
      <c r="I4" s="7"/>
      <c r="J4" s="7" t="s">
        <v>20</v>
      </c>
      <c r="K4" s="7" t="s">
        <v>21</v>
      </c>
      <c r="L4" s="7" t="s">
        <v>22</v>
      </c>
      <c r="M4" s="7" t="s">
        <v>23</v>
      </c>
      <c r="N4" s="7" t="s">
        <v>22</v>
      </c>
      <c r="P4" s="12" t="s">
        <v>16</v>
      </c>
      <c r="Q4" s="7" t="s">
        <v>17</v>
      </c>
      <c r="R4" s="13" t="s">
        <v>18</v>
      </c>
      <c r="S4" s="13" t="s">
        <v>24</v>
      </c>
      <c r="T4" s="13" t="s">
        <v>25</v>
      </c>
      <c r="U4" s="13" t="s">
        <v>26</v>
      </c>
      <c r="V4" s="13" t="s">
        <v>25</v>
      </c>
      <c r="W4" s="13" t="s">
        <v>27</v>
      </c>
      <c r="X4" s="13" t="s">
        <v>25</v>
      </c>
      <c r="Y4" s="7">
        <v>1</v>
      </c>
      <c r="Z4" s="7">
        <v>2</v>
      </c>
      <c r="AA4" s="14" t="s">
        <v>19</v>
      </c>
      <c r="AB4" s="7" t="s">
        <v>20</v>
      </c>
      <c r="AC4" s="7" t="s">
        <v>20</v>
      </c>
      <c r="AD4" s="7"/>
      <c r="AE4" s="7" t="s">
        <v>20</v>
      </c>
      <c r="AF4" s="7" t="s">
        <v>21</v>
      </c>
      <c r="AG4" s="7" t="s">
        <v>22</v>
      </c>
      <c r="AH4" s="11" t="s">
        <v>28</v>
      </c>
      <c r="AI4" s="11" t="s">
        <v>29</v>
      </c>
      <c r="AJ4" s="7" t="s">
        <v>30</v>
      </c>
      <c r="AK4" s="15" t="s">
        <v>31</v>
      </c>
      <c r="AL4" s="7" t="s">
        <v>32</v>
      </c>
      <c r="AM4" s="7"/>
      <c r="AN4" s="7"/>
      <c r="AO4" s="7"/>
      <c r="AP4" s="7"/>
      <c r="AQ4" s="15"/>
      <c r="AR4" s="7" t="s">
        <v>33</v>
      </c>
      <c r="AS4" s="7" t="s">
        <v>34</v>
      </c>
      <c r="AT4" s="7" t="s">
        <v>23</v>
      </c>
    </row>
    <row r="5" spans="1:46" s="25" customFormat="1" x14ac:dyDescent="0.3">
      <c r="A5" s="16" t="s">
        <v>35</v>
      </c>
      <c r="B5" s="17" t="s">
        <v>36</v>
      </c>
      <c r="C5" s="17">
        <v>72</v>
      </c>
      <c r="D5" s="18"/>
      <c r="E5" s="19"/>
      <c r="F5" s="20">
        <f>+(E5+D5)/C5</f>
        <v>0</v>
      </c>
      <c r="G5" s="21"/>
      <c r="H5" s="21"/>
      <c r="I5" s="21"/>
      <c r="J5" s="16">
        <f>+D5+E5-G5-H5-I5</f>
        <v>0</v>
      </c>
      <c r="K5" s="22">
        <v>381.13</v>
      </c>
      <c r="L5" s="23">
        <f t="shared" ref="L5:L66" si="0">+J5*K5</f>
        <v>0</v>
      </c>
      <c r="M5" s="24"/>
      <c r="N5" s="24">
        <f>+K5*I5</f>
        <v>0</v>
      </c>
      <c r="P5" s="16" t="s">
        <v>35</v>
      </c>
      <c r="Q5" s="17" t="s">
        <v>36</v>
      </c>
      <c r="R5" s="17">
        <v>72</v>
      </c>
      <c r="S5" s="26"/>
      <c r="T5" s="27">
        <f>+S5/R5</f>
        <v>0</v>
      </c>
      <c r="U5" s="26">
        <f>+S5+W5-AE5</f>
        <v>-89</v>
      </c>
      <c r="V5" s="27">
        <f>+U5/R5</f>
        <v>-1.2361111111111112</v>
      </c>
      <c r="W5" s="28">
        <f>+R5*X5</f>
        <v>0</v>
      </c>
      <c r="X5" s="28"/>
      <c r="Y5" s="29">
        <f t="shared" ref="Y5:Z36" si="1">+D5+D96+D187+D278+D369+D460+D551+D642+D733+D824+D915+D1006+D1097+D1188+D1279+D1370+D1461+D1552+D1643+D1734+D1825+D1916+D2007+D2098+D2189+D2280+D2371+D2462+D2553+D2644+D2735+D2826+D2917+D3008+D3099+D3190+D3281+D3372+D3463+D3554</f>
        <v>89</v>
      </c>
      <c r="Z5" s="29">
        <f t="shared" si="1"/>
        <v>0</v>
      </c>
      <c r="AA5" s="30">
        <f t="shared" ref="AA5:AA66" si="2">+(Z5+Y5)/R5</f>
        <v>1.2361111111111112</v>
      </c>
      <c r="AB5" s="29">
        <f t="shared" ref="AB5:AE36" si="3">+G5+G96+G187+G278+G369+G460+G551+G642+G733+G824+G915+G1006+G1097+G1188+G1279+G1370+G1461+G1552+G1643+G1734+G1825+G1916+G2007+G2098+G2189+G2280+G2371+G2462+G2553+G2644+G2735+G2826+G2917+G3008+G3099+G3190+G3281+G3372+G3463+G3554</f>
        <v>0</v>
      </c>
      <c r="AC5" s="29">
        <f t="shared" si="3"/>
        <v>0</v>
      </c>
      <c r="AD5" s="29">
        <f t="shared" si="3"/>
        <v>0</v>
      </c>
      <c r="AE5" s="29">
        <f t="shared" si="3"/>
        <v>89</v>
      </c>
      <c r="AF5" s="31">
        <f>+K5</f>
        <v>381.13</v>
      </c>
      <c r="AG5" s="24">
        <f t="shared" ref="AG5:AG66" si="4">+AE5*AF5</f>
        <v>33920.57</v>
      </c>
      <c r="AH5" s="24">
        <f>+AF5*U5</f>
        <v>-33920.57</v>
      </c>
      <c r="AI5" s="32">
        <f>+AD5*AF5</f>
        <v>0</v>
      </c>
      <c r="AJ5" s="24">
        <f>+Y5+Z5</f>
        <v>89</v>
      </c>
      <c r="AK5" s="24"/>
      <c r="AL5" s="24"/>
      <c r="AM5" s="24"/>
      <c r="AN5" s="24"/>
      <c r="AO5" s="24"/>
      <c r="AP5" s="24"/>
      <c r="AQ5" s="33"/>
      <c r="AR5" s="24">
        <f>SUM(AJ5:AQ5)</f>
        <v>89</v>
      </c>
      <c r="AS5" s="24"/>
      <c r="AT5" s="24">
        <f>+AS5-AR5</f>
        <v>-89</v>
      </c>
    </row>
    <row r="6" spans="1:46" s="25" customFormat="1" x14ac:dyDescent="0.3">
      <c r="A6" s="16" t="s">
        <v>37</v>
      </c>
      <c r="B6" s="17" t="s">
        <v>38</v>
      </c>
      <c r="C6" s="17">
        <v>36</v>
      </c>
      <c r="D6" s="18"/>
      <c r="E6" s="19"/>
      <c r="F6" s="20">
        <f t="shared" ref="F6:F66" si="5">+(E6+D6)/C6</f>
        <v>0</v>
      </c>
      <c r="G6" s="21"/>
      <c r="H6" s="21"/>
      <c r="I6" s="21"/>
      <c r="J6" s="16">
        <f t="shared" ref="J6:J66" si="6">+D6+E6-G6-H6-I6</f>
        <v>0</v>
      </c>
      <c r="K6" s="22">
        <v>741.2</v>
      </c>
      <c r="L6" s="23">
        <f t="shared" si="0"/>
        <v>0</v>
      </c>
      <c r="M6" s="24"/>
      <c r="N6" s="24">
        <f t="shared" ref="N6:N66" si="7">+K6*I6</f>
        <v>0</v>
      </c>
      <c r="P6" s="16" t="s">
        <v>37</v>
      </c>
      <c r="Q6" s="17" t="s">
        <v>38</v>
      </c>
      <c r="R6" s="17">
        <v>36</v>
      </c>
      <c r="S6" s="26"/>
      <c r="T6" s="27">
        <f t="shared" ref="T6:T66" si="8">+S6/R6</f>
        <v>0</v>
      </c>
      <c r="U6" s="26">
        <f t="shared" ref="U6:U66" si="9">+S6+W6-AE6</f>
        <v>-11</v>
      </c>
      <c r="V6" s="27">
        <f t="shared" ref="V6:V66" si="10">+U6/R6</f>
        <v>-0.30555555555555558</v>
      </c>
      <c r="W6" s="28">
        <f t="shared" ref="W6:W66" si="11">+R6*X6</f>
        <v>0</v>
      </c>
      <c r="X6" s="28"/>
      <c r="Y6" s="29">
        <f t="shared" si="1"/>
        <v>11</v>
      </c>
      <c r="Z6" s="29">
        <f t="shared" si="1"/>
        <v>0</v>
      </c>
      <c r="AA6" s="30">
        <f t="shared" si="2"/>
        <v>0.30555555555555558</v>
      </c>
      <c r="AB6" s="32">
        <f t="shared" si="3"/>
        <v>0</v>
      </c>
      <c r="AC6" s="32">
        <f t="shared" si="3"/>
        <v>0</v>
      </c>
      <c r="AD6" s="32">
        <f t="shared" si="3"/>
        <v>0</v>
      </c>
      <c r="AE6" s="34">
        <f t="shared" si="3"/>
        <v>11</v>
      </c>
      <c r="AF6" s="31">
        <f t="shared" ref="AF6:AF66" si="12">+K6</f>
        <v>741.2</v>
      </c>
      <c r="AG6" s="24">
        <f t="shared" si="4"/>
        <v>8153.2000000000007</v>
      </c>
      <c r="AH6" s="24">
        <f t="shared" ref="AH6:AH66" si="13">+AF6*U6</f>
        <v>-8153.2000000000007</v>
      </c>
      <c r="AI6" s="32">
        <f t="shared" ref="AI6:AI66" si="14">+AD6*AF6</f>
        <v>0</v>
      </c>
      <c r="AJ6" s="24">
        <f t="shared" ref="AJ6:AJ66" si="15">+Y6+Z6</f>
        <v>11</v>
      </c>
      <c r="AK6" s="24"/>
      <c r="AL6" s="24"/>
      <c r="AM6" s="24"/>
      <c r="AN6" s="24"/>
      <c r="AO6" s="24"/>
      <c r="AP6" s="24"/>
      <c r="AQ6" s="33"/>
      <c r="AR6" s="24">
        <f t="shared" ref="AR6:AR66" si="16">SUM(AJ6:AQ6)</f>
        <v>11</v>
      </c>
      <c r="AS6" s="24"/>
      <c r="AT6" s="24">
        <f t="shared" ref="AT6:AT66" si="17">+AS6-AR6</f>
        <v>-11</v>
      </c>
    </row>
    <row r="7" spans="1:46" s="25" customFormat="1" x14ac:dyDescent="0.3">
      <c r="A7" s="16" t="s">
        <v>39</v>
      </c>
      <c r="B7" s="17" t="s">
        <v>40</v>
      </c>
      <c r="C7" s="17">
        <v>18</v>
      </c>
      <c r="D7" s="18"/>
      <c r="E7" s="19"/>
      <c r="F7" s="20">
        <f t="shared" si="5"/>
        <v>0</v>
      </c>
      <c r="G7" s="21"/>
      <c r="H7" s="21"/>
      <c r="I7" s="21"/>
      <c r="J7" s="35">
        <f t="shared" si="6"/>
        <v>0</v>
      </c>
      <c r="K7" s="22">
        <v>1263.5999999999999</v>
      </c>
      <c r="L7" s="36">
        <f t="shared" si="0"/>
        <v>0</v>
      </c>
      <c r="M7" s="37"/>
      <c r="N7" s="37">
        <f t="shared" si="7"/>
        <v>0</v>
      </c>
      <c r="P7" s="16" t="s">
        <v>39</v>
      </c>
      <c r="Q7" s="17" t="s">
        <v>40</v>
      </c>
      <c r="R7" s="17">
        <v>18</v>
      </c>
      <c r="S7" s="26"/>
      <c r="T7" s="27">
        <f t="shared" si="8"/>
        <v>0</v>
      </c>
      <c r="U7" s="26">
        <f t="shared" si="9"/>
        <v>-9</v>
      </c>
      <c r="V7" s="27">
        <f t="shared" si="10"/>
        <v>-0.5</v>
      </c>
      <c r="W7" s="28">
        <f t="shared" si="11"/>
        <v>0</v>
      </c>
      <c r="X7" s="28"/>
      <c r="Y7" s="29">
        <f t="shared" si="1"/>
        <v>3</v>
      </c>
      <c r="Z7" s="29">
        <f t="shared" si="1"/>
        <v>6</v>
      </c>
      <c r="AA7" s="30">
        <f t="shared" si="2"/>
        <v>0.5</v>
      </c>
      <c r="AB7" s="32">
        <f t="shared" si="3"/>
        <v>0</v>
      </c>
      <c r="AC7" s="32">
        <f t="shared" si="3"/>
        <v>0</v>
      </c>
      <c r="AD7" s="32">
        <f t="shared" si="3"/>
        <v>0</v>
      </c>
      <c r="AE7" s="12">
        <f t="shared" si="3"/>
        <v>9</v>
      </c>
      <c r="AF7" s="31">
        <f t="shared" si="12"/>
        <v>1263.5999999999999</v>
      </c>
      <c r="AG7" s="37">
        <f t="shared" si="4"/>
        <v>11372.4</v>
      </c>
      <c r="AH7" s="37">
        <f t="shared" si="13"/>
        <v>-11372.4</v>
      </c>
      <c r="AI7" s="32">
        <f t="shared" si="14"/>
        <v>0</v>
      </c>
      <c r="AJ7" s="37">
        <f t="shared" si="15"/>
        <v>9</v>
      </c>
      <c r="AK7" s="37"/>
      <c r="AL7" s="37"/>
      <c r="AM7" s="37"/>
      <c r="AN7" s="37"/>
      <c r="AO7" s="37"/>
      <c r="AP7" s="37"/>
      <c r="AQ7" s="33"/>
      <c r="AR7" s="37">
        <f t="shared" si="16"/>
        <v>9</v>
      </c>
      <c r="AS7" s="37"/>
      <c r="AT7" s="37">
        <f t="shared" si="17"/>
        <v>-9</v>
      </c>
    </row>
    <row r="8" spans="1:46" s="25" customFormat="1" x14ac:dyDescent="0.3">
      <c r="A8" s="16" t="s">
        <v>41</v>
      </c>
      <c r="B8" s="17" t="s">
        <v>42</v>
      </c>
      <c r="C8" s="17">
        <v>10</v>
      </c>
      <c r="D8" s="18"/>
      <c r="E8" s="19"/>
      <c r="F8" s="20">
        <f t="shared" si="5"/>
        <v>0</v>
      </c>
      <c r="G8" s="21"/>
      <c r="H8" s="21"/>
      <c r="I8" s="21"/>
      <c r="J8" s="16">
        <f t="shared" si="6"/>
        <v>0</v>
      </c>
      <c r="K8" s="22">
        <v>2059.1999999999998</v>
      </c>
      <c r="L8" s="23">
        <f t="shared" si="0"/>
        <v>0</v>
      </c>
      <c r="M8" s="24"/>
      <c r="N8" s="24">
        <f t="shared" si="7"/>
        <v>0</v>
      </c>
      <c r="P8" s="16" t="s">
        <v>41</v>
      </c>
      <c r="Q8" s="17" t="s">
        <v>42</v>
      </c>
      <c r="R8" s="17">
        <v>10</v>
      </c>
      <c r="S8" s="26"/>
      <c r="T8" s="27">
        <f t="shared" si="8"/>
        <v>0</v>
      </c>
      <c r="U8" s="26">
        <f t="shared" si="9"/>
        <v>-10</v>
      </c>
      <c r="V8" s="27">
        <f t="shared" si="10"/>
        <v>-1</v>
      </c>
      <c r="W8" s="28">
        <f t="shared" si="11"/>
        <v>0</v>
      </c>
      <c r="X8" s="28"/>
      <c r="Y8" s="29">
        <f t="shared" si="1"/>
        <v>0</v>
      </c>
      <c r="Z8" s="29">
        <f t="shared" si="1"/>
        <v>10</v>
      </c>
      <c r="AA8" s="30">
        <f t="shared" si="2"/>
        <v>1</v>
      </c>
      <c r="AB8" s="32">
        <f t="shared" si="3"/>
        <v>0</v>
      </c>
      <c r="AC8" s="32">
        <f t="shared" si="3"/>
        <v>0</v>
      </c>
      <c r="AD8" s="32">
        <f t="shared" si="3"/>
        <v>0</v>
      </c>
      <c r="AE8" s="34">
        <f t="shared" si="3"/>
        <v>10</v>
      </c>
      <c r="AF8" s="31">
        <f t="shared" si="12"/>
        <v>2059.1999999999998</v>
      </c>
      <c r="AG8" s="24">
        <f t="shared" si="4"/>
        <v>20592</v>
      </c>
      <c r="AH8" s="24">
        <f t="shared" si="13"/>
        <v>-20592</v>
      </c>
      <c r="AI8" s="32">
        <f t="shared" si="14"/>
        <v>0</v>
      </c>
      <c r="AJ8" s="24">
        <f t="shared" si="15"/>
        <v>10</v>
      </c>
      <c r="AK8" s="24"/>
      <c r="AL8" s="24"/>
      <c r="AM8" s="24"/>
      <c r="AN8" s="24"/>
      <c r="AO8" s="24"/>
      <c r="AP8" s="24"/>
      <c r="AQ8" s="33"/>
      <c r="AR8" s="24">
        <f t="shared" si="16"/>
        <v>10</v>
      </c>
      <c r="AS8" s="24"/>
      <c r="AT8" s="24">
        <f t="shared" si="17"/>
        <v>-10</v>
      </c>
    </row>
    <row r="9" spans="1:46" s="25" customFormat="1" x14ac:dyDescent="0.3">
      <c r="A9" s="16" t="s">
        <v>43</v>
      </c>
      <c r="B9" s="17" t="s">
        <v>36</v>
      </c>
      <c r="C9" s="17">
        <v>72</v>
      </c>
      <c r="D9" s="18"/>
      <c r="E9" s="19"/>
      <c r="F9" s="20">
        <f t="shared" si="5"/>
        <v>0</v>
      </c>
      <c r="G9" s="21"/>
      <c r="H9" s="21"/>
      <c r="I9" s="21"/>
      <c r="J9" s="16">
        <f t="shared" si="6"/>
        <v>0</v>
      </c>
      <c r="K9" s="22">
        <v>409.5</v>
      </c>
      <c r="L9" s="23">
        <f t="shared" si="0"/>
        <v>0</v>
      </c>
      <c r="M9" s="24"/>
      <c r="N9" s="24">
        <f t="shared" si="7"/>
        <v>0</v>
      </c>
      <c r="P9" s="16" t="s">
        <v>43</v>
      </c>
      <c r="Q9" s="17" t="s">
        <v>36</v>
      </c>
      <c r="R9" s="17">
        <v>72</v>
      </c>
      <c r="S9" s="26"/>
      <c r="T9" s="27">
        <f t="shared" si="8"/>
        <v>0</v>
      </c>
      <c r="U9" s="26">
        <f t="shared" si="9"/>
        <v>-15</v>
      </c>
      <c r="V9" s="27">
        <f t="shared" si="10"/>
        <v>-0.20833333333333334</v>
      </c>
      <c r="W9" s="28">
        <f t="shared" si="11"/>
        <v>0</v>
      </c>
      <c r="X9" s="28"/>
      <c r="Y9" s="29">
        <f t="shared" si="1"/>
        <v>15</v>
      </c>
      <c r="Z9" s="29">
        <f t="shared" si="1"/>
        <v>0</v>
      </c>
      <c r="AA9" s="30">
        <f t="shared" si="2"/>
        <v>0.20833333333333334</v>
      </c>
      <c r="AB9" s="32">
        <f t="shared" si="3"/>
        <v>0</v>
      </c>
      <c r="AC9" s="32">
        <f t="shared" si="3"/>
        <v>0</v>
      </c>
      <c r="AD9" s="32">
        <f t="shared" si="3"/>
        <v>0</v>
      </c>
      <c r="AE9" s="34">
        <f t="shared" si="3"/>
        <v>15</v>
      </c>
      <c r="AF9" s="31">
        <f t="shared" si="12"/>
        <v>409.5</v>
      </c>
      <c r="AG9" s="24">
        <f t="shared" si="4"/>
        <v>6142.5</v>
      </c>
      <c r="AH9" s="24">
        <f t="shared" si="13"/>
        <v>-6142.5</v>
      </c>
      <c r="AI9" s="32">
        <f t="shared" si="14"/>
        <v>0</v>
      </c>
      <c r="AJ9" s="24">
        <f t="shared" si="15"/>
        <v>15</v>
      </c>
      <c r="AK9" s="24"/>
      <c r="AL9" s="24"/>
      <c r="AM9" s="24"/>
      <c r="AN9" s="24"/>
      <c r="AO9" s="24"/>
      <c r="AP9" s="24"/>
      <c r="AQ9" s="33"/>
      <c r="AR9" s="24">
        <f t="shared" si="16"/>
        <v>15</v>
      </c>
      <c r="AS9" s="24"/>
      <c r="AT9" s="24">
        <f t="shared" si="17"/>
        <v>-15</v>
      </c>
    </row>
    <row r="10" spans="1:46" s="25" customFormat="1" x14ac:dyDescent="0.3">
      <c r="A10" s="16" t="s">
        <v>44</v>
      </c>
      <c r="B10" s="17" t="s">
        <v>38</v>
      </c>
      <c r="C10" s="17">
        <v>36</v>
      </c>
      <c r="D10" s="18"/>
      <c r="E10" s="19"/>
      <c r="F10" s="20">
        <f t="shared" si="5"/>
        <v>0</v>
      </c>
      <c r="G10" s="21"/>
      <c r="H10" s="21"/>
      <c r="I10" s="21"/>
      <c r="J10" s="16">
        <f t="shared" si="6"/>
        <v>0</v>
      </c>
      <c r="K10" s="22">
        <v>803.79</v>
      </c>
      <c r="L10" s="23">
        <f t="shared" si="0"/>
        <v>0</v>
      </c>
      <c r="M10" s="24"/>
      <c r="N10" s="24">
        <f t="shared" si="7"/>
        <v>0</v>
      </c>
      <c r="P10" s="16" t="s">
        <v>44</v>
      </c>
      <c r="Q10" s="17" t="s">
        <v>38</v>
      </c>
      <c r="R10" s="17">
        <v>36</v>
      </c>
      <c r="S10" s="26"/>
      <c r="T10" s="27">
        <f t="shared" si="8"/>
        <v>0</v>
      </c>
      <c r="U10" s="26">
        <f t="shared" si="9"/>
        <v>-1</v>
      </c>
      <c r="V10" s="27">
        <f t="shared" si="10"/>
        <v>-2.7777777777777776E-2</v>
      </c>
      <c r="W10" s="28">
        <f t="shared" si="11"/>
        <v>0</v>
      </c>
      <c r="X10" s="28"/>
      <c r="Y10" s="29">
        <f t="shared" si="1"/>
        <v>1</v>
      </c>
      <c r="Z10" s="29">
        <f t="shared" si="1"/>
        <v>0</v>
      </c>
      <c r="AA10" s="30">
        <f t="shared" si="2"/>
        <v>2.7777777777777776E-2</v>
      </c>
      <c r="AB10" s="32">
        <f t="shared" si="3"/>
        <v>0</v>
      </c>
      <c r="AC10" s="32">
        <f t="shared" si="3"/>
        <v>0</v>
      </c>
      <c r="AD10" s="32">
        <f t="shared" si="3"/>
        <v>0</v>
      </c>
      <c r="AE10" s="34">
        <f t="shared" si="3"/>
        <v>1</v>
      </c>
      <c r="AF10" s="31">
        <f t="shared" si="12"/>
        <v>803.79</v>
      </c>
      <c r="AG10" s="24">
        <f t="shared" si="4"/>
        <v>803.79</v>
      </c>
      <c r="AH10" s="24">
        <f t="shared" si="13"/>
        <v>-803.79</v>
      </c>
      <c r="AI10" s="32">
        <f t="shared" si="14"/>
        <v>0</v>
      </c>
      <c r="AJ10" s="24">
        <f t="shared" si="15"/>
        <v>1</v>
      </c>
      <c r="AK10" s="24"/>
      <c r="AL10" s="24"/>
      <c r="AM10" s="24"/>
      <c r="AN10" s="24"/>
      <c r="AO10" s="24"/>
      <c r="AP10" s="24"/>
      <c r="AQ10" s="33"/>
      <c r="AR10" s="24">
        <f t="shared" si="16"/>
        <v>1</v>
      </c>
      <c r="AS10" s="24"/>
      <c r="AT10" s="24">
        <f t="shared" si="17"/>
        <v>-1</v>
      </c>
    </row>
    <row r="11" spans="1:46" s="25" customFormat="1" x14ac:dyDescent="0.3">
      <c r="A11" s="16" t="s">
        <v>45</v>
      </c>
      <c r="B11" s="17" t="s">
        <v>36</v>
      </c>
      <c r="C11" s="17">
        <v>72</v>
      </c>
      <c r="D11" s="18"/>
      <c r="E11" s="19"/>
      <c r="F11" s="20">
        <f t="shared" si="5"/>
        <v>0</v>
      </c>
      <c r="G11" s="21"/>
      <c r="H11" s="21"/>
      <c r="I11" s="21"/>
      <c r="J11" s="16">
        <f t="shared" si="6"/>
        <v>0</v>
      </c>
      <c r="K11" s="22">
        <v>409.5</v>
      </c>
      <c r="L11" s="23">
        <f t="shared" si="0"/>
        <v>0</v>
      </c>
      <c r="M11" s="24"/>
      <c r="N11" s="24">
        <f t="shared" si="7"/>
        <v>0</v>
      </c>
      <c r="P11" s="16" t="s">
        <v>45</v>
      </c>
      <c r="Q11" s="17" t="s">
        <v>36</v>
      </c>
      <c r="R11" s="17">
        <v>72</v>
      </c>
      <c r="S11" s="26"/>
      <c r="T11" s="27">
        <f t="shared" si="8"/>
        <v>0</v>
      </c>
      <c r="U11" s="26">
        <f t="shared" si="9"/>
        <v>-95</v>
      </c>
      <c r="V11" s="27">
        <f t="shared" si="10"/>
        <v>-1.3194444444444444</v>
      </c>
      <c r="W11" s="28">
        <f t="shared" si="11"/>
        <v>0</v>
      </c>
      <c r="X11" s="28"/>
      <c r="Y11" s="29">
        <f t="shared" si="1"/>
        <v>95</v>
      </c>
      <c r="Z11" s="29">
        <f t="shared" si="1"/>
        <v>0</v>
      </c>
      <c r="AA11" s="30">
        <f t="shared" si="2"/>
        <v>1.3194444444444444</v>
      </c>
      <c r="AB11" s="32">
        <f t="shared" si="3"/>
        <v>0</v>
      </c>
      <c r="AC11" s="32">
        <f t="shared" si="3"/>
        <v>0</v>
      </c>
      <c r="AD11" s="32">
        <f t="shared" si="3"/>
        <v>0</v>
      </c>
      <c r="AE11" s="34">
        <f t="shared" si="3"/>
        <v>95</v>
      </c>
      <c r="AF11" s="31">
        <f t="shared" si="12"/>
        <v>409.5</v>
      </c>
      <c r="AG11" s="24">
        <f t="shared" si="4"/>
        <v>38902.5</v>
      </c>
      <c r="AH11" s="24">
        <f t="shared" si="13"/>
        <v>-38902.5</v>
      </c>
      <c r="AI11" s="32">
        <f t="shared" si="14"/>
        <v>0</v>
      </c>
      <c r="AJ11" s="24">
        <f t="shared" si="15"/>
        <v>95</v>
      </c>
      <c r="AK11" s="24"/>
      <c r="AL11" s="24"/>
      <c r="AM11" s="24"/>
      <c r="AN11" s="24"/>
      <c r="AO11" s="24"/>
      <c r="AP11" s="24"/>
      <c r="AQ11" s="33"/>
      <c r="AR11" s="24">
        <f t="shared" si="16"/>
        <v>95</v>
      </c>
      <c r="AS11" s="24"/>
      <c r="AT11" s="24">
        <f t="shared" si="17"/>
        <v>-95</v>
      </c>
    </row>
    <row r="12" spans="1:46" s="25" customFormat="1" x14ac:dyDescent="0.3">
      <c r="A12" s="16" t="s">
        <v>46</v>
      </c>
      <c r="B12" s="17" t="s">
        <v>38</v>
      </c>
      <c r="C12" s="17">
        <v>36</v>
      </c>
      <c r="D12" s="18"/>
      <c r="E12" s="19"/>
      <c r="F12" s="20">
        <f t="shared" si="5"/>
        <v>0</v>
      </c>
      <c r="G12" s="21"/>
      <c r="H12" s="21"/>
      <c r="I12" s="21"/>
      <c r="J12" s="16">
        <f t="shared" si="6"/>
        <v>0</v>
      </c>
      <c r="K12" s="22">
        <v>803.79</v>
      </c>
      <c r="L12" s="23">
        <f t="shared" si="0"/>
        <v>0</v>
      </c>
      <c r="M12" s="24"/>
      <c r="N12" s="24">
        <f t="shared" si="7"/>
        <v>0</v>
      </c>
      <c r="P12" s="16" t="s">
        <v>46</v>
      </c>
      <c r="Q12" s="17" t="s">
        <v>38</v>
      </c>
      <c r="R12" s="17">
        <v>36</v>
      </c>
      <c r="S12" s="26"/>
      <c r="T12" s="27">
        <f t="shared" si="8"/>
        <v>0</v>
      </c>
      <c r="U12" s="26">
        <f t="shared" si="9"/>
        <v>-22</v>
      </c>
      <c r="V12" s="27">
        <f t="shared" si="10"/>
        <v>-0.61111111111111116</v>
      </c>
      <c r="W12" s="28">
        <f t="shared" si="11"/>
        <v>0</v>
      </c>
      <c r="X12" s="28"/>
      <c r="Y12" s="29">
        <f t="shared" si="1"/>
        <v>22</v>
      </c>
      <c r="Z12" s="29">
        <f t="shared" si="1"/>
        <v>0</v>
      </c>
      <c r="AA12" s="30">
        <f t="shared" si="2"/>
        <v>0.61111111111111116</v>
      </c>
      <c r="AB12" s="32">
        <f t="shared" si="3"/>
        <v>0</v>
      </c>
      <c r="AC12" s="32">
        <f t="shared" si="3"/>
        <v>0</v>
      </c>
      <c r="AD12" s="32">
        <f t="shared" si="3"/>
        <v>0</v>
      </c>
      <c r="AE12" s="34">
        <f t="shared" si="3"/>
        <v>22</v>
      </c>
      <c r="AF12" s="31">
        <f t="shared" si="12"/>
        <v>803.79</v>
      </c>
      <c r="AG12" s="24">
        <f t="shared" si="4"/>
        <v>17683.379999999997</v>
      </c>
      <c r="AH12" s="24">
        <f t="shared" si="13"/>
        <v>-17683.379999999997</v>
      </c>
      <c r="AI12" s="32">
        <f t="shared" si="14"/>
        <v>0</v>
      </c>
      <c r="AJ12" s="24">
        <f t="shared" si="15"/>
        <v>22</v>
      </c>
      <c r="AK12" s="24"/>
      <c r="AL12" s="24"/>
      <c r="AM12" s="24"/>
      <c r="AN12" s="24"/>
      <c r="AO12" s="24"/>
      <c r="AP12" s="24"/>
      <c r="AQ12" s="33"/>
      <c r="AR12" s="24">
        <f t="shared" si="16"/>
        <v>22</v>
      </c>
      <c r="AS12" s="24"/>
      <c r="AT12" s="24">
        <f t="shared" si="17"/>
        <v>-22</v>
      </c>
    </row>
    <row r="13" spans="1:46" s="25" customFormat="1" x14ac:dyDescent="0.3">
      <c r="A13" s="16" t="s">
        <v>47</v>
      </c>
      <c r="B13" s="17" t="s">
        <v>48</v>
      </c>
      <c r="C13" s="17">
        <v>8</v>
      </c>
      <c r="D13" s="18"/>
      <c r="E13" s="19"/>
      <c r="F13" s="20">
        <f t="shared" si="5"/>
        <v>0</v>
      </c>
      <c r="G13" s="21"/>
      <c r="H13" s="21"/>
      <c r="I13" s="21"/>
      <c r="J13" s="16">
        <f t="shared" si="6"/>
        <v>0</v>
      </c>
      <c r="K13" s="22">
        <v>2767.05</v>
      </c>
      <c r="L13" s="23">
        <f t="shared" si="0"/>
        <v>0</v>
      </c>
      <c r="M13" s="24"/>
      <c r="N13" s="24">
        <f t="shared" si="7"/>
        <v>0</v>
      </c>
      <c r="P13" s="16" t="s">
        <v>47</v>
      </c>
      <c r="Q13" s="17" t="s">
        <v>48</v>
      </c>
      <c r="R13" s="17">
        <v>8</v>
      </c>
      <c r="S13" s="26"/>
      <c r="T13" s="27">
        <f t="shared" si="8"/>
        <v>0</v>
      </c>
      <c r="U13" s="26">
        <f t="shared" si="9"/>
        <v>-5</v>
      </c>
      <c r="V13" s="27">
        <f t="shared" si="10"/>
        <v>-0.625</v>
      </c>
      <c r="W13" s="28">
        <f t="shared" si="11"/>
        <v>0</v>
      </c>
      <c r="X13" s="28"/>
      <c r="Y13" s="29">
        <f t="shared" si="1"/>
        <v>1</v>
      </c>
      <c r="Z13" s="29">
        <f t="shared" si="1"/>
        <v>4</v>
      </c>
      <c r="AA13" s="30">
        <f t="shared" si="2"/>
        <v>0.625</v>
      </c>
      <c r="AB13" s="32">
        <f t="shared" si="3"/>
        <v>0</v>
      </c>
      <c r="AC13" s="32">
        <f t="shared" si="3"/>
        <v>0</v>
      </c>
      <c r="AD13" s="32">
        <f t="shared" si="3"/>
        <v>0</v>
      </c>
      <c r="AE13" s="34">
        <f t="shared" si="3"/>
        <v>5</v>
      </c>
      <c r="AF13" s="31">
        <f t="shared" si="12"/>
        <v>2767.05</v>
      </c>
      <c r="AG13" s="24">
        <f t="shared" si="4"/>
        <v>13835.25</v>
      </c>
      <c r="AH13" s="24">
        <f t="shared" si="13"/>
        <v>-13835.25</v>
      </c>
      <c r="AI13" s="32">
        <f t="shared" si="14"/>
        <v>0</v>
      </c>
      <c r="AJ13" s="24">
        <f t="shared" si="15"/>
        <v>5</v>
      </c>
      <c r="AK13" s="24"/>
      <c r="AL13" s="24"/>
      <c r="AM13" s="24"/>
      <c r="AN13" s="29"/>
      <c r="AO13" s="24"/>
      <c r="AP13" s="24"/>
      <c r="AQ13" s="33"/>
      <c r="AR13" s="24">
        <f t="shared" si="16"/>
        <v>5</v>
      </c>
      <c r="AS13" s="24"/>
      <c r="AT13" s="24">
        <f t="shared" si="17"/>
        <v>-5</v>
      </c>
    </row>
    <row r="14" spans="1:46" s="25" customFormat="1" x14ac:dyDescent="0.3">
      <c r="A14" s="35" t="s">
        <v>49</v>
      </c>
      <c r="B14" s="17" t="s">
        <v>50</v>
      </c>
      <c r="C14" s="38">
        <v>72</v>
      </c>
      <c r="D14" s="18"/>
      <c r="E14" s="19"/>
      <c r="F14" s="20">
        <f t="shared" si="5"/>
        <v>0</v>
      </c>
      <c r="G14" s="21"/>
      <c r="H14" s="21"/>
      <c r="I14" s="21"/>
      <c r="J14" s="35">
        <f t="shared" si="6"/>
        <v>0</v>
      </c>
      <c r="K14" s="22">
        <v>444.6</v>
      </c>
      <c r="L14" s="36">
        <f t="shared" si="0"/>
        <v>0</v>
      </c>
      <c r="M14" s="37"/>
      <c r="N14" s="37">
        <f t="shared" si="7"/>
        <v>0</v>
      </c>
      <c r="P14" s="35" t="s">
        <v>49</v>
      </c>
      <c r="Q14" s="17" t="s">
        <v>50</v>
      </c>
      <c r="R14" s="38">
        <v>72</v>
      </c>
      <c r="S14" s="26"/>
      <c r="T14" s="39">
        <f t="shared" si="8"/>
        <v>0</v>
      </c>
      <c r="U14" s="26">
        <f t="shared" si="9"/>
        <v>-22</v>
      </c>
      <c r="V14" s="39">
        <f t="shared" si="10"/>
        <v>-0.30555555555555558</v>
      </c>
      <c r="W14" s="40">
        <f t="shared" si="11"/>
        <v>0</v>
      </c>
      <c r="X14" s="40"/>
      <c r="Y14" s="29">
        <f t="shared" si="1"/>
        <v>22</v>
      </c>
      <c r="Z14" s="29">
        <f t="shared" si="1"/>
        <v>0</v>
      </c>
      <c r="AA14" s="30">
        <f t="shared" si="2"/>
        <v>0.30555555555555558</v>
      </c>
      <c r="AB14" s="32">
        <f t="shared" si="3"/>
        <v>0</v>
      </c>
      <c r="AC14" s="32">
        <f t="shared" si="3"/>
        <v>0</v>
      </c>
      <c r="AD14" s="32">
        <f t="shared" si="3"/>
        <v>0</v>
      </c>
      <c r="AE14" s="12">
        <f t="shared" si="3"/>
        <v>22</v>
      </c>
      <c r="AF14" s="31">
        <f t="shared" si="12"/>
        <v>444.6</v>
      </c>
      <c r="AG14" s="37">
        <f t="shared" si="4"/>
        <v>9781.2000000000007</v>
      </c>
      <c r="AH14" s="37">
        <f t="shared" si="13"/>
        <v>-9781.2000000000007</v>
      </c>
      <c r="AI14" s="32">
        <f t="shared" si="14"/>
        <v>0</v>
      </c>
      <c r="AJ14" s="37">
        <f t="shared" si="15"/>
        <v>22</v>
      </c>
      <c r="AK14" s="37"/>
      <c r="AL14" s="37"/>
      <c r="AM14" s="37"/>
      <c r="AN14" s="29"/>
      <c r="AO14" s="37"/>
      <c r="AP14" s="37"/>
      <c r="AQ14" s="33"/>
      <c r="AR14" s="37">
        <f t="shared" si="16"/>
        <v>22</v>
      </c>
      <c r="AS14" s="37"/>
      <c r="AT14" s="37">
        <f t="shared" si="17"/>
        <v>-22</v>
      </c>
    </row>
    <row r="15" spans="1:46" s="25" customFormat="1" x14ac:dyDescent="0.3">
      <c r="A15" s="16" t="s">
        <v>51</v>
      </c>
      <c r="B15" s="17" t="s">
        <v>52</v>
      </c>
      <c r="C15" s="17">
        <v>36</v>
      </c>
      <c r="D15" s="18"/>
      <c r="E15" s="19"/>
      <c r="F15" s="20">
        <f t="shared" si="5"/>
        <v>0</v>
      </c>
      <c r="G15" s="21"/>
      <c r="H15" s="21"/>
      <c r="I15" s="21"/>
      <c r="J15" s="16">
        <f t="shared" si="6"/>
        <v>0</v>
      </c>
      <c r="K15" s="22">
        <v>868.73</v>
      </c>
      <c r="L15" s="23">
        <f t="shared" si="0"/>
        <v>0</v>
      </c>
      <c r="M15" s="24"/>
      <c r="N15" s="24">
        <f t="shared" si="7"/>
        <v>0</v>
      </c>
      <c r="P15" s="16" t="s">
        <v>51</v>
      </c>
      <c r="Q15" s="17" t="s">
        <v>52</v>
      </c>
      <c r="R15" s="17">
        <v>36</v>
      </c>
      <c r="S15" s="26"/>
      <c r="T15" s="27">
        <f t="shared" si="8"/>
        <v>0</v>
      </c>
      <c r="U15" s="26">
        <f t="shared" si="9"/>
        <v>-21</v>
      </c>
      <c r="V15" s="27">
        <f t="shared" si="10"/>
        <v>-0.58333333333333337</v>
      </c>
      <c r="W15" s="28">
        <f t="shared" si="11"/>
        <v>0</v>
      </c>
      <c r="X15" s="28"/>
      <c r="Y15" s="29">
        <f t="shared" si="1"/>
        <v>21</v>
      </c>
      <c r="Z15" s="29">
        <f t="shared" si="1"/>
        <v>0</v>
      </c>
      <c r="AA15" s="30">
        <f t="shared" si="2"/>
        <v>0.58333333333333337</v>
      </c>
      <c r="AB15" s="32">
        <f t="shared" si="3"/>
        <v>0</v>
      </c>
      <c r="AC15" s="32">
        <f t="shared" si="3"/>
        <v>0</v>
      </c>
      <c r="AD15" s="32">
        <f t="shared" si="3"/>
        <v>0</v>
      </c>
      <c r="AE15" s="34">
        <f t="shared" si="3"/>
        <v>21</v>
      </c>
      <c r="AF15" s="31">
        <f t="shared" si="12"/>
        <v>868.73</v>
      </c>
      <c r="AG15" s="24">
        <f t="shared" si="4"/>
        <v>18243.330000000002</v>
      </c>
      <c r="AH15" s="24">
        <f t="shared" si="13"/>
        <v>-18243.330000000002</v>
      </c>
      <c r="AI15" s="32">
        <f t="shared" si="14"/>
        <v>0</v>
      </c>
      <c r="AJ15" s="24">
        <f t="shared" si="15"/>
        <v>21</v>
      </c>
      <c r="AK15" s="24"/>
      <c r="AL15" s="24"/>
      <c r="AM15" s="24"/>
      <c r="AN15" s="29"/>
      <c r="AO15" s="24"/>
      <c r="AP15" s="24"/>
      <c r="AQ15" s="33"/>
      <c r="AR15" s="24">
        <f t="shared" si="16"/>
        <v>21</v>
      </c>
      <c r="AS15" s="24"/>
      <c r="AT15" s="24">
        <f t="shared" si="17"/>
        <v>-21</v>
      </c>
    </row>
    <row r="16" spans="1:46" s="25" customFormat="1" x14ac:dyDescent="0.3">
      <c r="A16" s="16" t="s">
        <v>53</v>
      </c>
      <c r="B16" s="17" t="s">
        <v>48</v>
      </c>
      <c r="C16" s="17">
        <v>8</v>
      </c>
      <c r="D16" s="18"/>
      <c r="E16" s="19"/>
      <c r="F16" s="20">
        <f t="shared" si="5"/>
        <v>0</v>
      </c>
      <c r="G16" s="21"/>
      <c r="H16" s="21"/>
      <c r="I16" s="21"/>
      <c r="J16" s="16">
        <f t="shared" si="6"/>
        <v>0</v>
      </c>
      <c r="K16" s="22">
        <v>2416.0500000000002</v>
      </c>
      <c r="L16" s="23">
        <f t="shared" si="0"/>
        <v>0</v>
      </c>
      <c r="M16" s="24"/>
      <c r="N16" s="24">
        <f t="shared" si="7"/>
        <v>0</v>
      </c>
      <c r="P16" s="16" t="s">
        <v>53</v>
      </c>
      <c r="Q16" s="17" t="s">
        <v>48</v>
      </c>
      <c r="R16" s="17">
        <v>8</v>
      </c>
      <c r="S16" s="26"/>
      <c r="T16" s="27">
        <f t="shared" si="8"/>
        <v>0</v>
      </c>
      <c r="U16" s="26">
        <f t="shared" si="9"/>
        <v>0</v>
      </c>
      <c r="V16" s="27">
        <f t="shared" si="10"/>
        <v>0</v>
      </c>
      <c r="W16" s="28">
        <f t="shared" si="11"/>
        <v>0</v>
      </c>
      <c r="X16" s="28"/>
      <c r="Y16" s="29">
        <f t="shared" si="1"/>
        <v>0</v>
      </c>
      <c r="Z16" s="29">
        <f t="shared" si="1"/>
        <v>0</v>
      </c>
      <c r="AA16" s="30">
        <f t="shared" si="2"/>
        <v>0</v>
      </c>
      <c r="AB16" s="32">
        <f t="shared" si="3"/>
        <v>0</v>
      </c>
      <c r="AC16" s="32">
        <f t="shared" si="3"/>
        <v>0</v>
      </c>
      <c r="AD16" s="32">
        <f t="shared" si="3"/>
        <v>0</v>
      </c>
      <c r="AE16" s="34">
        <f t="shared" si="3"/>
        <v>0</v>
      </c>
      <c r="AF16" s="31">
        <f t="shared" si="12"/>
        <v>2416.0500000000002</v>
      </c>
      <c r="AG16" s="24">
        <f t="shared" si="4"/>
        <v>0</v>
      </c>
      <c r="AH16" s="24">
        <f t="shared" si="13"/>
        <v>0</v>
      </c>
      <c r="AI16" s="32">
        <f t="shared" si="14"/>
        <v>0</v>
      </c>
      <c r="AJ16" s="24">
        <f t="shared" si="15"/>
        <v>0</v>
      </c>
      <c r="AK16" s="24"/>
      <c r="AL16" s="24"/>
      <c r="AM16" s="24"/>
      <c r="AN16" s="29"/>
      <c r="AO16" s="24"/>
      <c r="AP16" s="24"/>
      <c r="AQ16" s="33"/>
      <c r="AR16" s="24">
        <f t="shared" si="16"/>
        <v>0</v>
      </c>
      <c r="AS16" s="24"/>
      <c r="AT16" s="24">
        <f t="shared" si="17"/>
        <v>0</v>
      </c>
    </row>
    <row r="17" spans="1:46" s="25" customFormat="1" x14ac:dyDescent="0.3">
      <c r="A17" s="16" t="s">
        <v>54</v>
      </c>
      <c r="B17" s="17" t="s">
        <v>50</v>
      </c>
      <c r="C17" s="17">
        <v>72</v>
      </c>
      <c r="D17" s="18"/>
      <c r="E17" s="19"/>
      <c r="F17" s="20">
        <f t="shared" si="5"/>
        <v>0</v>
      </c>
      <c r="G17" s="21"/>
      <c r="H17" s="21"/>
      <c r="I17" s="21"/>
      <c r="J17" s="16">
        <f t="shared" si="6"/>
        <v>0</v>
      </c>
      <c r="K17" s="22">
        <v>377.33</v>
      </c>
      <c r="L17" s="23">
        <f t="shared" si="0"/>
        <v>0</v>
      </c>
      <c r="M17" s="24"/>
      <c r="N17" s="24">
        <f t="shared" si="7"/>
        <v>0</v>
      </c>
      <c r="P17" s="16" t="s">
        <v>54</v>
      </c>
      <c r="Q17" s="17" t="s">
        <v>50</v>
      </c>
      <c r="R17" s="17">
        <v>72</v>
      </c>
      <c r="S17" s="26"/>
      <c r="T17" s="27">
        <f t="shared" si="8"/>
        <v>0</v>
      </c>
      <c r="U17" s="26">
        <f t="shared" si="9"/>
        <v>-114</v>
      </c>
      <c r="V17" s="27">
        <f t="shared" si="10"/>
        <v>-1.5833333333333333</v>
      </c>
      <c r="W17" s="28">
        <f t="shared" si="11"/>
        <v>0</v>
      </c>
      <c r="X17" s="28"/>
      <c r="Y17" s="29">
        <f t="shared" si="1"/>
        <v>114</v>
      </c>
      <c r="Z17" s="29">
        <f t="shared" si="1"/>
        <v>0</v>
      </c>
      <c r="AA17" s="30">
        <f t="shared" si="2"/>
        <v>1.5833333333333333</v>
      </c>
      <c r="AB17" s="32">
        <f t="shared" si="3"/>
        <v>0</v>
      </c>
      <c r="AC17" s="32">
        <f t="shared" si="3"/>
        <v>0</v>
      </c>
      <c r="AD17" s="32">
        <f t="shared" si="3"/>
        <v>0</v>
      </c>
      <c r="AE17" s="34">
        <f t="shared" si="3"/>
        <v>114</v>
      </c>
      <c r="AF17" s="31">
        <f t="shared" si="12"/>
        <v>377.33</v>
      </c>
      <c r="AG17" s="24">
        <f t="shared" si="4"/>
        <v>43015.619999999995</v>
      </c>
      <c r="AH17" s="24">
        <f t="shared" si="13"/>
        <v>-43015.619999999995</v>
      </c>
      <c r="AI17" s="32">
        <f t="shared" si="14"/>
        <v>0</v>
      </c>
      <c r="AJ17" s="24">
        <f t="shared" si="15"/>
        <v>114</v>
      </c>
      <c r="AK17" s="24"/>
      <c r="AL17" s="24"/>
      <c r="AM17" s="24"/>
      <c r="AN17" s="29"/>
      <c r="AO17" s="24"/>
      <c r="AP17" s="24"/>
      <c r="AQ17" s="33"/>
      <c r="AR17" s="24">
        <f t="shared" si="16"/>
        <v>114</v>
      </c>
      <c r="AS17" s="24"/>
      <c r="AT17" s="24">
        <f t="shared" si="17"/>
        <v>-114</v>
      </c>
    </row>
    <row r="18" spans="1:46" s="25" customFormat="1" x14ac:dyDescent="0.3">
      <c r="A18" s="16" t="s">
        <v>55</v>
      </c>
      <c r="B18" s="17" t="s">
        <v>56</v>
      </c>
      <c r="C18" s="17">
        <v>15</v>
      </c>
      <c r="D18" s="18"/>
      <c r="E18" s="41"/>
      <c r="F18" s="20">
        <f t="shared" si="5"/>
        <v>0</v>
      </c>
      <c r="G18" s="42"/>
      <c r="H18" s="42"/>
      <c r="I18" s="42"/>
      <c r="J18" s="35">
        <f t="shared" si="6"/>
        <v>0</v>
      </c>
      <c r="K18" s="43">
        <v>1158.3</v>
      </c>
      <c r="L18" s="36">
        <f t="shared" si="0"/>
        <v>0</v>
      </c>
      <c r="M18" s="37"/>
      <c r="N18" s="37">
        <f t="shared" si="7"/>
        <v>0</v>
      </c>
      <c r="P18" s="16" t="s">
        <v>55</v>
      </c>
      <c r="Q18" s="17" t="s">
        <v>56</v>
      </c>
      <c r="R18" s="17">
        <v>15</v>
      </c>
      <c r="S18" s="26"/>
      <c r="T18" s="27">
        <f t="shared" si="8"/>
        <v>0</v>
      </c>
      <c r="U18" s="26">
        <f t="shared" si="9"/>
        <v>-104</v>
      </c>
      <c r="V18" s="27">
        <f t="shared" si="10"/>
        <v>-6.9333333333333336</v>
      </c>
      <c r="W18" s="28">
        <f t="shared" si="11"/>
        <v>0</v>
      </c>
      <c r="X18" s="28"/>
      <c r="Y18" s="44">
        <f t="shared" si="1"/>
        <v>74</v>
      </c>
      <c r="Z18" s="29">
        <f t="shared" si="1"/>
        <v>30</v>
      </c>
      <c r="AA18" s="30">
        <f t="shared" si="2"/>
        <v>6.9333333333333336</v>
      </c>
      <c r="AB18" s="11">
        <f t="shared" si="3"/>
        <v>0</v>
      </c>
      <c r="AC18" s="11">
        <f t="shared" si="3"/>
        <v>0</v>
      </c>
      <c r="AD18" s="11">
        <f t="shared" si="3"/>
        <v>0</v>
      </c>
      <c r="AE18" s="12">
        <f t="shared" si="3"/>
        <v>104</v>
      </c>
      <c r="AF18" s="45">
        <f t="shared" si="12"/>
        <v>1158.3</v>
      </c>
      <c r="AG18" s="37">
        <f t="shared" si="4"/>
        <v>120463.2</v>
      </c>
      <c r="AH18" s="37">
        <f t="shared" si="13"/>
        <v>-120463.2</v>
      </c>
      <c r="AI18" s="32">
        <f t="shared" si="14"/>
        <v>0</v>
      </c>
      <c r="AJ18" s="37">
        <f t="shared" si="15"/>
        <v>104</v>
      </c>
      <c r="AK18" s="37"/>
      <c r="AL18" s="37"/>
      <c r="AM18" s="37"/>
      <c r="AN18" s="44"/>
      <c r="AO18" s="37"/>
      <c r="AP18" s="37"/>
      <c r="AQ18" s="33"/>
      <c r="AR18" s="37">
        <f t="shared" si="16"/>
        <v>104</v>
      </c>
      <c r="AS18" s="37"/>
      <c r="AT18" s="37">
        <f t="shared" si="17"/>
        <v>-104</v>
      </c>
    </row>
    <row r="19" spans="1:46" s="25" customFormat="1" x14ac:dyDescent="0.3">
      <c r="A19" s="16" t="s">
        <v>57</v>
      </c>
      <c r="B19" s="17" t="s">
        <v>50</v>
      </c>
      <c r="C19" s="17">
        <v>72</v>
      </c>
      <c r="D19" s="18"/>
      <c r="E19" s="19"/>
      <c r="F19" s="20">
        <f t="shared" si="5"/>
        <v>0</v>
      </c>
      <c r="G19" s="21"/>
      <c r="H19" s="21"/>
      <c r="I19" s="21"/>
      <c r="J19" s="16">
        <f t="shared" si="6"/>
        <v>0</v>
      </c>
      <c r="K19" s="22">
        <v>424.13</v>
      </c>
      <c r="L19" s="23">
        <f t="shared" si="0"/>
        <v>0</v>
      </c>
      <c r="M19" s="24"/>
      <c r="N19" s="24">
        <f t="shared" si="7"/>
        <v>0</v>
      </c>
      <c r="P19" s="16" t="s">
        <v>57</v>
      </c>
      <c r="Q19" s="17" t="s">
        <v>50</v>
      </c>
      <c r="R19" s="17">
        <v>72</v>
      </c>
      <c r="S19" s="26"/>
      <c r="T19" s="27">
        <f t="shared" si="8"/>
        <v>0</v>
      </c>
      <c r="U19" s="26">
        <f t="shared" si="9"/>
        <v>-38</v>
      </c>
      <c r="V19" s="27">
        <f t="shared" si="10"/>
        <v>-0.52777777777777779</v>
      </c>
      <c r="W19" s="28">
        <f t="shared" si="11"/>
        <v>0</v>
      </c>
      <c r="X19" s="28"/>
      <c r="Y19" s="29">
        <f t="shared" si="1"/>
        <v>38</v>
      </c>
      <c r="Z19" s="29">
        <f t="shared" si="1"/>
        <v>0</v>
      </c>
      <c r="AA19" s="30">
        <f t="shared" si="2"/>
        <v>0.52777777777777779</v>
      </c>
      <c r="AB19" s="32">
        <f t="shared" si="3"/>
        <v>0</v>
      </c>
      <c r="AC19" s="32">
        <f t="shared" si="3"/>
        <v>0</v>
      </c>
      <c r="AD19" s="32">
        <f t="shared" si="3"/>
        <v>0</v>
      </c>
      <c r="AE19" s="34">
        <f t="shared" si="3"/>
        <v>38</v>
      </c>
      <c r="AF19" s="31">
        <f t="shared" si="12"/>
        <v>424.13</v>
      </c>
      <c r="AG19" s="24">
        <f t="shared" si="4"/>
        <v>16116.94</v>
      </c>
      <c r="AH19" s="24">
        <f t="shared" si="13"/>
        <v>-16116.94</v>
      </c>
      <c r="AI19" s="32">
        <f t="shared" si="14"/>
        <v>0</v>
      </c>
      <c r="AJ19" s="24">
        <f t="shared" si="15"/>
        <v>38</v>
      </c>
      <c r="AK19" s="24"/>
      <c r="AL19" s="24"/>
      <c r="AM19" s="24"/>
      <c r="AN19" s="29"/>
      <c r="AO19" s="24"/>
      <c r="AP19" s="24"/>
      <c r="AQ19" s="33"/>
      <c r="AR19" s="24">
        <f t="shared" si="16"/>
        <v>38</v>
      </c>
      <c r="AS19" s="24"/>
      <c r="AT19" s="24">
        <f t="shared" si="17"/>
        <v>-38</v>
      </c>
    </row>
    <row r="20" spans="1:46" s="25" customFormat="1" x14ac:dyDescent="0.3">
      <c r="A20" s="16" t="s">
        <v>58</v>
      </c>
      <c r="B20" s="17" t="s">
        <v>59</v>
      </c>
      <c r="C20" s="17">
        <v>15</v>
      </c>
      <c r="D20" s="18"/>
      <c r="E20" s="19"/>
      <c r="F20" s="20">
        <f t="shared" si="5"/>
        <v>0</v>
      </c>
      <c r="G20" s="21"/>
      <c r="H20" s="21"/>
      <c r="I20" s="21"/>
      <c r="J20" s="16">
        <f t="shared" si="6"/>
        <v>0</v>
      </c>
      <c r="K20" s="22">
        <v>1199.25</v>
      </c>
      <c r="L20" s="23">
        <f t="shared" si="0"/>
        <v>0</v>
      </c>
      <c r="M20" s="24"/>
      <c r="N20" s="24">
        <f t="shared" si="7"/>
        <v>0</v>
      </c>
      <c r="P20" s="16" t="s">
        <v>58</v>
      </c>
      <c r="Q20" s="17" t="s">
        <v>59</v>
      </c>
      <c r="R20" s="17">
        <v>15</v>
      </c>
      <c r="S20" s="26"/>
      <c r="T20" s="27">
        <f t="shared" si="8"/>
        <v>0</v>
      </c>
      <c r="U20" s="26">
        <f t="shared" si="9"/>
        <v>-16</v>
      </c>
      <c r="V20" s="27">
        <f t="shared" si="10"/>
        <v>-1.0666666666666667</v>
      </c>
      <c r="W20" s="28">
        <f t="shared" si="11"/>
        <v>0</v>
      </c>
      <c r="X20" s="28"/>
      <c r="Y20" s="29">
        <f t="shared" si="1"/>
        <v>16</v>
      </c>
      <c r="Z20" s="29">
        <f t="shared" si="1"/>
        <v>0</v>
      </c>
      <c r="AA20" s="30">
        <f t="shared" si="2"/>
        <v>1.0666666666666667</v>
      </c>
      <c r="AB20" s="32">
        <f t="shared" si="3"/>
        <v>0</v>
      </c>
      <c r="AC20" s="32">
        <f t="shared" si="3"/>
        <v>0</v>
      </c>
      <c r="AD20" s="32">
        <f t="shared" si="3"/>
        <v>0</v>
      </c>
      <c r="AE20" s="34">
        <f t="shared" si="3"/>
        <v>16</v>
      </c>
      <c r="AF20" s="31">
        <f t="shared" si="12"/>
        <v>1199.25</v>
      </c>
      <c r="AG20" s="24">
        <f t="shared" si="4"/>
        <v>19188</v>
      </c>
      <c r="AH20" s="24">
        <f t="shared" si="13"/>
        <v>-19188</v>
      </c>
      <c r="AI20" s="32">
        <f t="shared" si="14"/>
        <v>0</v>
      </c>
      <c r="AJ20" s="24">
        <f t="shared" si="15"/>
        <v>16</v>
      </c>
      <c r="AK20" s="24"/>
      <c r="AL20" s="24"/>
      <c r="AM20" s="24"/>
      <c r="AN20" s="29"/>
      <c r="AO20" s="24"/>
      <c r="AP20" s="24"/>
      <c r="AQ20" s="33"/>
      <c r="AR20" s="24">
        <f t="shared" si="16"/>
        <v>16</v>
      </c>
      <c r="AS20" s="24"/>
      <c r="AT20" s="24">
        <f t="shared" si="17"/>
        <v>-16</v>
      </c>
    </row>
    <row r="21" spans="1:46" s="25" customFormat="1" x14ac:dyDescent="0.3">
      <c r="A21" s="16" t="s">
        <v>60</v>
      </c>
      <c r="B21" s="17" t="s">
        <v>50</v>
      </c>
      <c r="C21" s="17">
        <v>72</v>
      </c>
      <c r="D21" s="18"/>
      <c r="E21" s="19"/>
      <c r="F21" s="20">
        <f t="shared" si="5"/>
        <v>0</v>
      </c>
      <c r="G21" s="21"/>
      <c r="H21" s="21"/>
      <c r="I21" s="21"/>
      <c r="J21" s="16">
        <f t="shared" si="6"/>
        <v>0</v>
      </c>
      <c r="K21" s="22">
        <v>381.13</v>
      </c>
      <c r="L21" s="23">
        <f t="shared" si="0"/>
        <v>0</v>
      </c>
      <c r="M21" s="24"/>
      <c r="N21" s="24">
        <f t="shared" si="7"/>
        <v>0</v>
      </c>
      <c r="P21" s="16" t="s">
        <v>60</v>
      </c>
      <c r="Q21" s="17" t="s">
        <v>50</v>
      </c>
      <c r="R21" s="17">
        <v>72</v>
      </c>
      <c r="S21" s="26"/>
      <c r="T21" s="27">
        <f t="shared" si="8"/>
        <v>0</v>
      </c>
      <c r="U21" s="26">
        <f t="shared" si="9"/>
        <v>-20</v>
      </c>
      <c r="V21" s="27">
        <f t="shared" si="10"/>
        <v>-0.27777777777777779</v>
      </c>
      <c r="W21" s="28">
        <f t="shared" si="11"/>
        <v>0</v>
      </c>
      <c r="X21" s="28"/>
      <c r="Y21" s="29">
        <f t="shared" si="1"/>
        <v>2</v>
      </c>
      <c r="Z21" s="29">
        <f t="shared" si="1"/>
        <v>18</v>
      </c>
      <c r="AA21" s="30">
        <f t="shared" si="2"/>
        <v>0.27777777777777779</v>
      </c>
      <c r="AB21" s="32">
        <f t="shared" si="3"/>
        <v>0</v>
      </c>
      <c r="AC21" s="32">
        <f t="shared" si="3"/>
        <v>0</v>
      </c>
      <c r="AD21" s="32">
        <f t="shared" si="3"/>
        <v>0</v>
      </c>
      <c r="AE21" s="34">
        <f t="shared" si="3"/>
        <v>20</v>
      </c>
      <c r="AF21" s="31">
        <f t="shared" si="12"/>
        <v>381.13</v>
      </c>
      <c r="AG21" s="24">
        <f t="shared" si="4"/>
        <v>7622.6</v>
      </c>
      <c r="AH21" s="24">
        <f t="shared" si="13"/>
        <v>-7622.6</v>
      </c>
      <c r="AI21" s="32">
        <f t="shared" si="14"/>
        <v>0</v>
      </c>
      <c r="AJ21" s="24">
        <f t="shared" si="15"/>
        <v>20</v>
      </c>
      <c r="AK21" s="24"/>
      <c r="AL21" s="24"/>
      <c r="AM21" s="24"/>
      <c r="AN21" s="29"/>
      <c r="AO21" s="24"/>
      <c r="AP21" s="24"/>
      <c r="AQ21" s="33"/>
      <c r="AR21" s="24">
        <f t="shared" si="16"/>
        <v>20</v>
      </c>
      <c r="AS21" s="24"/>
      <c r="AT21" s="24">
        <f t="shared" si="17"/>
        <v>-20</v>
      </c>
    </row>
    <row r="22" spans="1:46" s="25" customFormat="1" x14ac:dyDescent="0.3">
      <c r="A22" s="16" t="s">
        <v>61</v>
      </c>
      <c r="B22" s="17" t="s">
        <v>50</v>
      </c>
      <c r="C22" s="38">
        <v>72</v>
      </c>
      <c r="D22" s="18"/>
      <c r="E22" s="41"/>
      <c r="F22" s="20">
        <f t="shared" si="5"/>
        <v>0</v>
      </c>
      <c r="G22" s="42"/>
      <c r="H22" s="42"/>
      <c r="I22" s="42"/>
      <c r="J22" s="35">
        <f t="shared" si="6"/>
        <v>0</v>
      </c>
      <c r="K22" s="22">
        <v>424.13</v>
      </c>
      <c r="L22" s="36">
        <f t="shared" si="0"/>
        <v>0</v>
      </c>
      <c r="M22" s="37"/>
      <c r="N22" s="37">
        <f t="shared" si="7"/>
        <v>0</v>
      </c>
      <c r="P22" s="16" t="s">
        <v>61</v>
      </c>
      <c r="Q22" s="17" t="s">
        <v>50</v>
      </c>
      <c r="R22" s="38">
        <v>72</v>
      </c>
      <c r="S22" s="26"/>
      <c r="T22" s="39">
        <f t="shared" si="8"/>
        <v>0</v>
      </c>
      <c r="U22" s="26">
        <f t="shared" si="9"/>
        <v>-8</v>
      </c>
      <c r="V22" s="39">
        <f t="shared" si="10"/>
        <v>-0.1111111111111111</v>
      </c>
      <c r="W22" s="40">
        <f t="shared" si="11"/>
        <v>0</v>
      </c>
      <c r="X22" s="40"/>
      <c r="Y22" s="44">
        <f t="shared" si="1"/>
        <v>8</v>
      </c>
      <c r="Z22" s="29">
        <f t="shared" si="1"/>
        <v>0</v>
      </c>
      <c r="AA22" s="30">
        <f t="shared" si="2"/>
        <v>0.1111111111111111</v>
      </c>
      <c r="AB22" s="11">
        <f t="shared" si="3"/>
        <v>0</v>
      </c>
      <c r="AC22" s="11">
        <f t="shared" si="3"/>
        <v>0</v>
      </c>
      <c r="AD22" s="11">
        <f t="shared" si="3"/>
        <v>0</v>
      </c>
      <c r="AE22" s="12">
        <f t="shared" si="3"/>
        <v>8</v>
      </c>
      <c r="AF22" s="31">
        <f t="shared" si="12"/>
        <v>424.13</v>
      </c>
      <c r="AG22" s="37">
        <f t="shared" si="4"/>
        <v>3393.04</v>
      </c>
      <c r="AH22" s="37">
        <f t="shared" si="13"/>
        <v>-3393.04</v>
      </c>
      <c r="AI22" s="32">
        <f t="shared" si="14"/>
        <v>0</v>
      </c>
      <c r="AJ22" s="37">
        <f t="shared" si="15"/>
        <v>8</v>
      </c>
      <c r="AK22" s="37"/>
      <c r="AL22" s="37"/>
      <c r="AM22" s="37"/>
      <c r="AN22" s="44"/>
      <c r="AO22" s="37"/>
      <c r="AP22" s="37"/>
      <c r="AQ22" s="33"/>
      <c r="AR22" s="37">
        <f t="shared" si="16"/>
        <v>8</v>
      </c>
      <c r="AS22" s="37"/>
      <c r="AT22" s="37">
        <f t="shared" si="17"/>
        <v>-8</v>
      </c>
    </row>
    <row r="23" spans="1:46" x14ac:dyDescent="0.3">
      <c r="A23" s="35" t="s">
        <v>62</v>
      </c>
      <c r="B23" s="17" t="s">
        <v>50</v>
      </c>
      <c r="C23" s="38">
        <v>72</v>
      </c>
      <c r="D23" s="18"/>
      <c r="E23" s="41"/>
      <c r="F23" s="20">
        <f t="shared" si="5"/>
        <v>0</v>
      </c>
      <c r="G23" s="42"/>
      <c r="H23" s="42"/>
      <c r="I23" s="42"/>
      <c r="J23" s="35">
        <f t="shared" si="6"/>
        <v>0</v>
      </c>
      <c r="K23" s="22">
        <v>330.23</v>
      </c>
      <c r="L23" s="36">
        <f t="shared" si="0"/>
        <v>0</v>
      </c>
      <c r="M23" s="37"/>
      <c r="N23" s="37">
        <f t="shared" si="7"/>
        <v>0</v>
      </c>
      <c r="P23" s="35" t="s">
        <v>62</v>
      </c>
      <c r="Q23" s="17" t="s">
        <v>50</v>
      </c>
      <c r="R23" s="38">
        <v>72</v>
      </c>
      <c r="S23" s="26"/>
      <c r="T23" s="46">
        <f t="shared" si="8"/>
        <v>0</v>
      </c>
      <c r="U23" s="26">
        <f t="shared" si="9"/>
        <v>-98</v>
      </c>
      <c r="V23" s="46">
        <f t="shared" si="10"/>
        <v>-1.3611111111111112</v>
      </c>
      <c r="W23" s="13">
        <f t="shared" si="11"/>
        <v>0</v>
      </c>
      <c r="X23" s="13"/>
      <c r="Y23" s="44">
        <f t="shared" si="1"/>
        <v>98</v>
      </c>
      <c r="Z23" s="29">
        <f t="shared" si="1"/>
        <v>0</v>
      </c>
      <c r="AA23" s="30">
        <f t="shared" si="2"/>
        <v>1.3611111111111112</v>
      </c>
      <c r="AB23" s="11">
        <f t="shared" si="3"/>
        <v>0</v>
      </c>
      <c r="AC23" s="11">
        <f t="shared" si="3"/>
        <v>0</v>
      </c>
      <c r="AD23" s="11">
        <f t="shared" si="3"/>
        <v>0</v>
      </c>
      <c r="AE23" s="12">
        <f t="shared" si="3"/>
        <v>98</v>
      </c>
      <c r="AF23" s="31">
        <f t="shared" si="12"/>
        <v>330.23</v>
      </c>
      <c r="AG23" s="37">
        <f t="shared" si="4"/>
        <v>32362.54</v>
      </c>
      <c r="AH23" s="37">
        <f t="shared" si="13"/>
        <v>-32362.54</v>
      </c>
      <c r="AI23" s="32">
        <f t="shared" si="14"/>
        <v>0</v>
      </c>
      <c r="AJ23" s="37">
        <f t="shared" si="15"/>
        <v>98</v>
      </c>
      <c r="AK23" s="37"/>
      <c r="AL23" s="37"/>
      <c r="AM23" s="37"/>
      <c r="AN23" s="44"/>
      <c r="AO23" s="37"/>
      <c r="AP23" s="37"/>
      <c r="AQ23" s="33"/>
      <c r="AR23" s="37">
        <f t="shared" si="16"/>
        <v>98</v>
      </c>
      <c r="AS23" s="37"/>
      <c r="AT23" s="37">
        <f t="shared" si="17"/>
        <v>-98</v>
      </c>
    </row>
    <row r="24" spans="1:46" x14ac:dyDescent="0.3">
      <c r="A24" s="35" t="s">
        <v>63</v>
      </c>
      <c r="B24" s="17" t="s">
        <v>50</v>
      </c>
      <c r="C24" s="38">
        <v>72</v>
      </c>
      <c r="D24" s="18"/>
      <c r="E24" s="41"/>
      <c r="F24" s="20">
        <f t="shared" si="5"/>
        <v>0</v>
      </c>
      <c r="G24" s="42"/>
      <c r="H24" s="42"/>
      <c r="I24" s="42"/>
      <c r="J24" s="35">
        <f t="shared" si="6"/>
        <v>0</v>
      </c>
      <c r="K24" s="22">
        <v>424.13</v>
      </c>
      <c r="L24" s="36">
        <f t="shared" si="0"/>
        <v>0</v>
      </c>
      <c r="M24" s="37"/>
      <c r="N24" s="37">
        <f t="shared" si="7"/>
        <v>0</v>
      </c>
      <c r="P24" s="35" t="s">
        <v>63</v>
      </c>
      <c r="Q24" s="17" t="s">
        <v>50</v>
      </c>
      <c r="R24" s="38">
        <v>72</v>
      </c>
      <c r="S24" s="26"/>
      <c r="T24" s="46">
        <f t="shared" si="8"/>
        <v>0</v>
      </c>
      <c r="U24" s="26">
        <f t="shared" si="9"/>
        <v>-28</v>
      </c>
      <c r="V24" s="46">
        <f t="shared" si="10"/>
        <v>-0.3888888888888889</v>
      </c>
      <c r="W24" s="13">
        <f t="shared" si="11"/>
        <v>0</v>
      </c>
      <c r="X24" s="13"/>
      <c r="Y24" s="44">
        <f t="shared" si="1"/>
        <v>16</v>
      </c>
      <c r="Z24" s="29">
        <f t="shared" si="1"/>
        <v>12</v>
      </c>
      <c r="AA24" s="30">
        <f t="shared" si="2"/>
        <v>0.3888888888888889</v>
      </c>
      <c r="AB24" s="11">
        <f t="shared" si="3"/>
        <v>0</v>
      </c>
      <c r="AC24" s="11">
        <f t="shared" si="3"/>
        <v>0</v>
      </c>
      <c r="AD24" s="11">
        <f t="shared" si="3"/>
        <v>0</v>
      </c>
      <c r="AE24" s="12">
        <f t="shared" si="3"/>
        <v>28</v>
      </c>
      <c r="AF24" s="31">
        <f t="shared" si="12"/>
        <v>424.13</v>
      </c>
      <c r="AG24" s="37">
        <f t="shared" si="4"/>
        <v>11875.64</v>
      </c>
      <c r="AH24" s="37">
        <f t="shared" si="13"/>
        <v>-11875.64</v>
      </c>
      <c r="AI24" s="32">
        <f t="shared" si="14"/>
        <v>0</v>
      </c>
      <c r="AJ24" s="37">
        <f t="shared" si="15"/>
        <v>28</v>
      </c>
      <c r="AK24" s="37"/>
      <c r="AL24" s="37"/>
      <c r="AM24" s="37"/>
      <c r="AN24" s="44"/>
      <c r="AO24" s="37"/>
      <c r="AP24" s="37"/>
      <c r="AQ24" s="33"/>
      <c r="AR24" s="37">
        <f t="shared" si="16"/>
        <v>28</v>
      </c>
      <c r="AS24" s="37"/>
      <c r="AT24" s="37">
        <f t="shared" si="17"/>
        <v>-28</v>
      </c>
    </row>
    <row r="25" spans="1:46" x14ac:dyDescent="0.3">
      <c r="A25" s="35" t="s">
        <v>64</v>
      </c>
      <c r="B25" s="17" t="s">
        <v>65</v>
      </c>
      <c r="C25" s="38">
        <v>72</v>
      </c>
      <c r="D25" s="18"/>
      <c r="E25" s="41"/>
      <c r="F25" s="20">
        <f t="shared" si="5"/>
        <v>0</v>
      </c>
      <c r="G25" s="42"/>
      <c r="H25" s="42"/>
      <c r="I25" s="42"/>
      <c r="J25" s="35">
        <f t="shared" si="6"/>
        <v>0</v>
      </c>
      <c r="K25" s="22">
        <v>389.61</v>
      </c>
      <c r="L25" s="36">
        <f t="shared" si="0"/>
        <v>0</v>
      </c>
      <c r="M25" s="37"/>
      <c r="N25" s="37">
        <f t="shared" si="7"/>
        <v>0</v>
      </c>
      <c r="P25" s="35" t="s">
        <v>64</v>
      </c>
      <c r="Q25" s="17" t="s">
        <v>65</v>
      </c>
      <c r="R25" s="38">
        <v>72</v>
      </c>
      <c r="S25" s="26"/>
      <c r="T25" s="46">
        <f t="shared" si="8"/>
        <v>0</v>
      </c>
      <c r="U25" s="26">
        <f t="shared" si="9"/>
        <v>-8</v>
      </c>
      <c r="V25" s="46">
        <f t="shared" si="10"/>
        <v>-0.1111111111111111</v>
      </c>
      <c r="W25" s="13">
        <f t="shared" si="11"/>
        <v>0</v>
      </c>
      <c r="X25" s="13"/>
      <c r="Y25" s="44">
        <f t="shared" si="1"/>
        <v>8</v>
      </c>
      <c r="Z25" s="29">
        <f t="shared" si="1"/>
        <v>0</v>
      </c>
      <c r="AA25" s="30">
        <f t="shared" si="2"/>
        <v>0.1111111111111111</v>
      </c>
      <c r="AB25" s="11">
        <f t="shared" si="3"/>
        <v>0</v>
      </c>
      <c r="AC25" s="11">
        <f t="shared" si="3"/>
        <v>0</v>
      </c>
      <c r="AD25" s="11">
        <f t="shared" si="3"/>
        <v>0</v>
      </c>
      <c r="AE25" s="12">
        <f t="shared" si="3"/>
        <v>8</v>
      </c>
      <c r="AF25" s="31">
        <f t="shared" si="12"/>
        <v>389.61</v>
      </c>
      <c r="AG25" s="37">
        <f t="shared" si="4"/>
        <v>3116.88</v>
      </c>
      <c r="AH25" s="37">
        <f t="shared" si="13"/>
        <v>-3116.88</v>
      </c>
      <c r="AI25" s="32">
        <f t="shared" si="14"/>
        <v>0</v>
      </c>
      <c r="AJ25" s="37">
        <f t="shared" si="15"/>
        <v>8</v>
      </c>
      <c r="AK25" s="37"/>
      <c r="AL25" s="37"/>
      <c r="AM25" s="37"/>
      <c r="AN25" s="44"/>
      <c r="AO25" s="37"/>
      <c r="AP25" s="37"/>
      <c r="AQ25" s="33"/>
      <c r="AR25" s="37">
        <f t="shared" si="16"/>
        <v>8</v>
      </c>
      <c r="AS25" s="37"/>
      <c r="AT25" s="37">
        <f t="shared" si="17"/>
        <v>-8</v>
      </c>
    </row>
    <row r="26" spans="1:46" x14ac:dyDescent="0.3">
      <c r="A26" s="35" t="s">
        <v>66</v>
      </c>
      <c r="B26" s="17" t="s">
        <v>65</v>
      </c>
      <c r="C26" s="38">
        <v>72</v>
      </c>
      <c r="D26" s="18"/>
      <c r="E26" s="41"/>
      <c r="F26" s="20">
        <f t="shared" si="5"/>
        <v>0</v>
      </c>
      <c r="G26" s="42"/>
      <c r="H26" s="42"/>
      <c r="I26" s="42"/>
      <c r="J26" s="35">
        <f t="shared" si="6"/>
        <v>0</v>
      </c>
      <c r="K26" s="22">
        <v>389.61</v>
      </c>
      <c r="L26" s="36">
        <f t="shared" si="0"/>
        <v>0</v>
      </c>
      <c r="M26" s="37"/>
      <c r="N26" s="37">
        <f t="shared" si="7"/>
        <v>0</v>
      </c>
      <c r="P26" s="35" t="s">
        <v>66</v>
      </c>
      <c r="Q26" s="17" t="s">
        <v>65</v>
      </c>
      <c r="R26" s="38">
        <v>72</v>
      </c>
      <c r="S26" s="26"/>
      <c r="T26" s="46">
        <f t="shared" si="8"/>
        <v>0</v>
      </c>
      <c r="U26" s="26">
        <f t="shared" si="9"/>
        <v>-26</v>
      </c>
      <c r="V26" s="46">
        <f t="shared" si="10"/>
        <v>-0.3611111111111111</v>
      </c>
      <c r="W26" s="13">
        <f t="shared" si="11"/>
        <v>0</v>
      </c>
      <c r="X26" s="13"/>
      <c r="Y26" s="44">
        <f t="shared" si="1"/>
        <v>26</v>
      </c>
      <c r="Z26" s="29">
        <f t="shared" si="1"/>
        <v>0</v>
      </c>
      <c r="AA26" s="30">
        <f t="shared" si="2"/>
        <v>0.3611111111111111</v>
      </c>
      <c r="AB26" s="11">
        <f t="shared" si="3"/>
        <v>0</v>
      </c>
      <c r="AC26" s="11">
        <f t="shared" si="3"/>
        <v>0</v>
      </c>
      <c r="AD26" s="11">
        <f t="shared" si="3"/>
        <v>0</v>
      </c>
      <c r="AE26" s="12">
        <f t="shared" si="3"/>
        <v>26</v>
      </c>
      <c r="AF26" s="31">
        <f t="shared" si="12"/>
        <v>389.61</v>
      </c>
      <c r="AG26" s="37">
        <f t="shared" si="4"/>
        <v>10129.86</v>
      </c>
      <c r="AH26" s="37">
        <f t="shared" si="13"/>
        <v>-10129.86</v>
      </c>
      <c r="AI26" s="32">
        <f t="shared" si="14"/>
        <v>0</v>
      </c>
      <c r="AJ26" s="37">
        <f t="shared" si="15"/>
        <v>26</v>
      </c>
      <c r="AK26" s="37"/>
      <c r="AL26" s="37"/>
      <c r="AM26" s="37"/>
      <c r="AN26" s="44"/>
      <c r="AO26" s="37"/>
      <c r="AP26" s="37"/>
      <c r="AQ26" s="33"/>
      <c r="AR26" s="37">
        <f t="shared" si="16"/>
        <v>26</v>
      </c>
      <c r="AS26" s="37"/>
      <c r="AT26" s="37">
        <f t="shared" si="17"/>
        <v>-26</v>
      </c>
    </row>
    <row r="27" spans="1:46" x14ac:dyDescent="0.3">
      <c r="A27" s="47" t="s">
        <v>67</v>
      </c>
      <c r="B27" s="48" t="s">
        <v>59</v>
      </c>
      <c r="C27" s="49">
        <v>25</v>
      </c>
      <c r="D27" s="50"/>
      <c r="E27" s="51"/>
      <c r="F27" s="52">
        <f t="shared" si="5"/>
        <v>0</v>
      </c>
      <c r="G27" s="53"/>
      <c r="H27" s="53"/>
      <c r="I27" s="53"/>
      <c r="J27" s="47">
        <f t="shared" si="6"/>
        <v>0</v>
      </c>
      <c r="K27" s="54">
        <v>169.65</v>
      </c>
      <c r="L27" s="55">
        <f t="shared" si="0"/>
        <v>0</v>
      </c>
      <c r="M27" s="37"/>
      <c r="N27" s="37">
        <f t="shared" si="7"/>
        <v>0</v>
      </c>
      <c r="P27" s="47" t="s">
        <v>67</v>
      </c>
      <c r="Q27" s="48" t="s">
        <v>59</v>
      </c>
      <c r="R27" s="49">
        <v>25</v>
      </c>
      <c r="S27" s="26"/>
      <c r="T27" s="46">
        <f t="shared" si="8"/>
        <v>0</v>
      </c>
      <c r="U27" s="26">
        <f t="shared" si="9"/>
        <v>-150</v>
      </c>
      <c r="V27" s="46">
        <f t="shared" si="10"/>
        <v>-6</v>
      </c>
      <c r="W27" s="13">
        <f t="shared" si="11"/>
        <v>0</v>
      </c>
      <c r="X27" s="13"/>
      <c r="Y27" s="44">
        <f t="shared" si="1"/>
        <v>150</v>
      </c>
      <c r="Z27" s="29">
        <f t="shared" si="1"/>
        <v>0</v>
      </c>
      <c r="AA27" s="30">
        <f t="shared" si="2"/>
        <v>6</v>
      </c>
      <c r="AB27" s="11">
        <f t="shared" si="3"/>
        <v>0</v>
      </c>
      <c r="AC27" s="11">
        <f t="shared" si="3"/>
        <v>0</v>
      </c>
      <c r="AD27" s="11">
        <f t="shared" si="3"/>
        <v>0</v>
      </c>
      <c r="AE27" s="12">
        <f t="shared" si="3"/>
        <v>150</v>
      </c>
      <c r="AF27" s="31">
        <f t="shared" si="12"/>
        <v>169.65</v>
      </c>
      <c r="AG27" s="37">
        <f t="shared" si="4"/>
        <v>25447.5</v>
      </c>
      <c r="AH27" s="37">
        <f t="shared" si="13"/>
        <v>-25447.5</v>
      </c>
      <c r="AI27" s="32">
        <f t="shared" si="14"/>
        <v>0</v>
      </c>
      <c r="AJ27" s="37">
        <f t="shared" si="15"/>
        <v>150</v>
      </c>
      <c r="AK27" s="37"/>
      <c r="AL27" s="37"/>
      <c r="AM27" s="37"/>
      <c r="AN27" s="44"/>
      <c r="AO27" s="37"/>
      <c r="AP27" s="37"/>
      <c r="AQ27" s="33"/>
      <c r="AR27" s="37">
        <f t="shared" si="16"/>
        <v>150</v>
      </c>
      <c r="AS27" s="37"/>
      <c r="AT27" s="37">
        <f t="shared" si="17"/>
        <v>-150</v>
      </c>
    </row>
    <row r="28" spans="1:46" x14ac:dyDescent="0.3">
      <c r="A28" s="47" t="s">
        <v>68</v>
      </c>
      <c r="B28" s="48" t="s">
        <v>42</v>
      </c>
      <c r="C28" s="49">
        <v>50</v>
      </c>
      <c r="D28" s="50"/>
      <c r="E28" s="51"/>
      <c r="F28" s="52">
        <f t="shared" si="5"/>
        <v>0</v>
      </c>
      <c r="G28" s="53"/>
      <c r="H28" s="53"/>
      <c r="I28" s="53"/>
      <c r="J28" s="47">
        <f t="shared" si="6"/>
        <v>0</v>
      </c>
      <c r="K28" s="54">
        <v>88.92</v>
      </c>
      <c r="L28" s="55">
        <f t="shared" si="0"/>
        <v>0</v>
      </c>
      <c r="M28" s="37"/>
      <c r="N28" s="37">
        <f t="shared" si="7"/>
        <v>0</v>
      </c>
      <c r="P28" s="47" t="s">
        <v>68</v>
      </c>
      <c r="Q28" s="48" t="s">
        <v>42</v>
      </c>
      <c r="R28" s="49">
        <v>50</v>
      </c>
      <c r="S28" s="26"/>
      <c r="T28" s="46">
        <f t="shared" si="8"/>
        <v>0</v>
      </c>
      <c r="U28" s="26">
        <f t="shared" si="9"/>
        <v>-241</v>
      </c>
      <c r="V28" s="46">
        <f t="shared" si="10"/>
        <v>-4.82</v>
      </c>
      <c r="W28" s="13">
        <f t="shared" si="11"/>
        <v>0</v>
      </c>
      <c r="X28" s="13"/>
      <c r="Y28" s="44">
        <f t="shared" si="1"/>
        <v>241</v>
      </c>
      <c r="Z28" s="29">
        <f t="shared" si="1"/>
        <v>0</v>
      </c>
      <c r="AA28" s="30">
        <f t="shared" si="2"/>
        <v>4.82</v>
      </c>
      <c r="AB28" s="11">
        <f t="shared" si="3"/>
        <v>0</v>
      </c>
      <c r="AC28" s="11">
        <f t="shared" si="3"/>
        <v>0</v>
      </c>
      <c r="AD28" s="11">
        <f t="shared" si="3"/>
        <v>0</v>
      </c>
      <c r="AE28" s="12">
        <f t="shared" si="3"/>
        <v>241</v>
      </c>
      <c r="AF28" s="31">
        <f t="shared" si="12"/>
        <v>88.92</v>
      </c>
      <c r="AG28" s="37">
        <f t="shared" si="4"/>
        <v>21429.72</v>
      </c>
      <c r="AH28" s="37">
        <f t="shared" si="13"/>
        <v>-21429.72</v>
      </c>
      <c r="AI28" s="32">
        <f t="shared" si="14"/>
        <v>0</v>
      </c>
      <c r="AJ28" s="37">
        <f t="shared" si="15"/>
        <v>241</v>
      </c>
      <c r="AK28" s="37"/>
      <c r="AL28" s="37"/>
      <c r="AM28" s="37"/>
      <c r="AN28" s="44"/>
      <c r="AO28" s="37"/>
      <c r="AP28" s="37"/>
      <c r="AQ28" s="33"/>
      <c r="AR28" s="37">
        <f t="shared" si="16"/>
        <v>241</v>
      </c>
      <c r="AS28" s="37"/>
      <c r="AT28" s="37">
        <f t="shared" si="17"/>
        <v>-241</v>
      </c>
    </row>
    <row r="29" spans="1:46" x14ac:dyDescent="0.3">
      <c r="A29" s="47" t="s">
        <v>69</v>
      </c>
      <c r="B29" s="48" t="s">
        <v>52</v>
      </c>
      <c r="C29" s="49">
        <v>12</v>
      </c>
      <c r="D29" s="50"/>
      <c r="E29" s="51"/>
      <c r="F29" s="52">
        <f t="shared" si="5"/>
        <v>0</v>
      </c>
      <c r="G29" s="53"/>
      <c r="H29" s="53"/>
      <c r="I29" s="53"/>
      <c r="J29" s="47">
        <f t="shared" si="6"/>
        <v>0</v>
      </c>
      <c r="K29" s="54">
        <v>123.94</v>
      </c>
      <c r="L29" s="55">
        <f t="shared" si="0"/>
        <v>0</v>
      </c>
      <c r="M29" s="37"/>
      <c r="N29" s="37">
        <f t="shared" si="7"/>
        <v>0</v>
      </c>
      <c r="P29" s="47" t="s">
        <v>69</v>
      </c>
      <c r="Q29" s="48" t="s">
        <v>52</v>
      </c>
      <c r="R29" s="49">
        <v>12</v>
      </c>
      <c r="S29" s="26"/>
      <c r="T29" s="46">
        <f t="shared" si="8"/>
        <v>0</v>
      </c>
      <c r="U29" s="26">
        <f t="shared" si="9"/>
        <v>-74</v>
      </c>
      <c r="V29" s="46">
        <f t="shared" si="10"/>
        <v>-6.166666666666667</v>
      </c>
      <c r="W29" s="13">
        <f t="shared" si="11"/>
        <v>0</v>
      </c>
      <c r="X29" s="13"/>
      <c r="Y29" s="44">
        <f t="shared" si="1"/>
        <v>74</v>
      </c>
      <c r="Z29" s="29">
        <f t="shared" si="1"/>
        <v>0</v>
      </c>
      <c r="AA29" s="30">
        <f t="shared" si="2"/>
        <v>6.166666666666667</v>
      </c>
      <c r="AB29" s="11">
        <f t="shared" si="3"/>
        <v>0</v>
      </c>
      <c r="AC29" s="11">
        <f t="shared" si="3"/>
        <v>0</v>
      </c>
      <c r="AD29" s="11">
        <f t="shared" si="3"/>
        <v>0</v>
      </c>
      <c r="AE29" s="12">
        <f t="shared" si="3"/>
        <v>74</v>
      </c>
      <c r="AF29" s="31">
        <f t="shared" si="12"/>
        <v>123.94</v>
      </c>
      <c r="AG29" s="37">
        <f t="shared" si="4"/>
        <v>9171.56</v>
      </c>
      <c r="AH29" s="37">
        <f t="shared" si="13"/>
        <v>-9171.56</v>
      </c>
      <c r="AI29" s="32">
        <f t="shared" si="14"/>
        <v>0</v>
      </c>
      <c r="AJ29" s="37">
        <f t="shared" si="15"/>
        <v>74</v>
      </c>
      <c r="AK29" s="37"/>
      <c r="AL29" s="37"/>
      <c r="AM29" s="37"/>
      <c r="AN29" s="44"/>
      <c r="AO29" s="37"/>
      <c r="AP29" s="37"/>
      <c r="AQ29" s="33"/>
      <c r="AR29" s="37">
        <f t="shared" si="16"/>
        <v>74</v>
      </c>
      <c r="AS29" s="37"/>
      <c r="AT29" s="37">
        <f t="shared" si="17"/>
        <v>-74</v>
      </c>
    </row>
    <row r="30" spans="1:46" ht="19.5" thickBot="1" x14ac:dyDescent="0.35">
      <c r="A30" s="47" t="s">
        <v>70</v>
      </c>
      <c r="B30" s="48" t="s">
        <v>50</v>
      </c>
      <c r="C30" s="49">
        <v>60</v>
      </c>
      <c r="D30" s="50"/>
      <c r="E30" s="51"/>
      <c r="F30" s="52">
        <f t="shared" si="5"/>
        <v>0</v>
      </c>
      <c r="G30" s="53"/>
      <c r="H30" s="53"/>
      <c r="I30" s="53"/>
      <c r="J30" s="47">
        <f t="shared" si="6"/>
        <v>0</v>
      </c>
      <c r="K30" s="54">
        <v>67.180000000000007</v>
      </c>
      <c r="L30" s="55">
        <f t="shared" si="0"/>
        <v>0</v>
      </c>
      <c r="M30" s="37"/>
      <c r="N30" s="37">
        <f t="shared" si="7"/>
        <v>0</v>
      </c>
      <c r="P30" s="47" t="s">
        <v>70</v>
      </c>
      <c r="Q30" s="48" t="s">
        <v>50</v>
      </c>
      <c r="R30" s="49">
        <v>60</v>
      </c>
      <c r="S30" s="26"/>
      <c r="T30" s="46">
        <f t="shared" si="8"/>
        <v>0</v>
      </c>
      <c r="U30" s="26">
        <f t="shared" si="9"/>
        <v>-60</v>
      </c>
      <c r="V30" s="46">
        <f t="shared" si="10"/>
        <v>-1</v>
      </c>
      <c r="W30" s="13">
        <f t="shared" si="11"/>
        <v>0</v>
      </c>
      <c r="X30" s="13"/>
      <c r="Y30" s="44">
        <f t="shared" si="1"/>
        <v>60</v>
      </c>
      <c r="Z30" s="29">
        <f t="shared" si="1"/>
        <v>0</v>
      </c>
      <c r="AA30" s="30">
        <f t="shared" si="2"/>
        <v>1</v>
      </c>
      <c r="AB30" s="11">
        <f t="shared" si="3"/>
        <v>0</v>
      </c>
      <c r="AC30" s="11">
        <f t="shared" si="3"/>
        <v>0</v>
      </c>
      <c r="AD30" s="11">
        <f t="shared" si="3"/>
        <v>0</v>
      </c>
      <c r="AE30" s="12">
        <f t="shared" si="3"/>
        <v>60</v>
      </c>
      <c r="AF30" s="31">
        <f t="shared" si="12"/>
        <v>67.180000000000007</v>
      </c>
      <c r="AG30" s="37">
        <f t="shared" si="4"/>
        <v>4030.8</v>
      </c>
      <c r="AH30" s="37">
        <f t="shared" si="13"/>
        <v>-4030.8</v>
      </c>
      <c r="AI30" s="32">
        <f t="shared" si="14"/>
        <v>0</v>
      </c>
      <c r="AJ30" s="37">
        <f t="shared" si="15"/>
        <v>60</v>
      </c>
      <c r="AK30" s="37"/>
      <c r="AL30" s="37"/>
      <c r="AM30" s="37"/>
      <c r="AN30" s="44"/>
      <c r="AO30" s="37"/>
      <c r="AP30" s="37"/>
      <c r="AQ30" s="33"/>
      <c r="AR30" s="37">
        <f t="shared" si="16"/>
        <v>60</v>
      </c>
      <c r="AS30" s="37"/>
      <c r="AT30" s="37">
        <f t="shared" si="17"/>
        <v>-60</v>
      </c>
    </row>
    <row r="31" spans="1:46" ht="19.5" thickBot="1" x14ac:dyDescent="0.35">
      <c r="A31" s="56" t="s">
        <v>71</v>
      </c>
      <c r="B31" s="57" t="s">
        <v>50</v>
      </c>
      <c r="C31" s="58">
        <v>60</v>
      </c>
      <c r="D31" s="59"/>
      <c r="E31" s="60"/>
      <c r="F31" s="61">
        <f t="shared" si="5"/>
        <v>0</v>
      </c>
      <c r="G31" s="62"/>
      <c r="H31" s="62"/>
      <c r="I31" s="62"/>
      <c r="J31" s="63">
        <f t="shared" si="6"/>
        <v>0</v>
      </c>
      <c r="K31" s="64">
        <v>67.180000000000007</v>
      </c>
      <c r="L31" s="65">
        <f t="shared" si="0"/>
        <v>0</v>
      </c>
      <c r="M31" s="37"/>
      <c r="N31" s="37">
        <f t="shared" si="7"/>
        <v>0</v>
      </c>
      <c r="P31" s="56" t="s">
        <v>71</v>
      </c>
      <c r="Q31" s="57" t="s">
        <v>50</v>
      </c>
      <c r="R31" s="58">
        <v>60</v>
      </c>
      <c r="S31" s="26"/>
      <c r="T31" s="27">
        <f t="shared" si="8"/>
        <v>0</v>
      </c>
      <c r="U31" s="26">
        <f t="shared" si="9"/>
        <v>-178</v>
      </c>
      <c r="V31" s="27">
        <f t="shared" si="10"/>
        <v>-2.9666666666666668</v>
      </c>
      <c r="W31" s="28">
        <f t="shared" si="11"/>
        <v>0</v>
      </c>
      <c r="X31" s="28"/>
      <c r="Y31" s="44">
        <f t="shared" si="1"/>
        <v>178</v>
      </c>
      <c r="Z31" s="29">
        <f t="shared" si="1"/>
        <v>0</v>
      </c>
      <c r="AA31" s="30">
        <f t="shared" si="2"/>
        <v>2.9666666666666668</v>
      </c>
      <c r="AB31" s="11">
        <f t="shared" si="3"/>
        <v>0</v>
      </c>
      <c r="AC31" s="11">
        <f t="shared" si="3"/>
        <v>0</v>
      </c>
      <c r="AD31" s="11">
        <f t="shared" si="3"/>
        <v>0</v>
      </c>
      <c r="AE31" s="12">
        <f t="shared" si="3"/>
        <v>178</v>
      </c>
      <c r="AF31" s="31">
        <f t="shared" si="12"/>
        <v>67.180000000000007</v>
      </c>
      <c r="AG31" s="37">
        <f t="shared" si="4"/>
        <v>11958.04</v>
      </c>
      <c r="AH31" s="37">
        <f t="shared" si="13"/>
        <v>-11958.04</v>
      </c>
      <c r="AI31" s="32">
        <f t="shared" si="14"/>
        <v>0</v>
      </c>
      <c r="AJ31" s="37">
        <f t="shared" si="15"/>
        <v>178</v>
      </c>
      <c r="AK31" s="37"/>
      <c r="AL31" s="37"/>
      <c r="AM31" s="37"/>
      <c r="AN31" s="44"/>
      <c r="AO31" s="37"/>
      <c r="AP31" s="37"/>
      <c r="AQ31" s="33"/>
      <c r="AR31" s="37">
        <f t="shared" si="16"/>
        <v>178</v>
      </c>
      <c r="AS31" s="37"/>
      <c r="AT31" s="37">
        <f t="shared" si="17"/>
        <v>-178</v>
      </c>
    </row>
    <row r="32" spans="1:46" ht="19.5" thickBot="1" x14ac:dyDescent="0.35">
      <c r="A32" s="56" t="s">
        <v>72</v>
      </c>
      <c r="B32" s="57" t="s">
        <v>50</v>
      </c>
      <c r="C32" s="58">
        <v>60</v>
      </c>
      <c r="D32" s="59"/>
      <c r="E32" s="60"/>
      <c r="F32" s="61">
        <f t="shared" si="5"/>
        <v>0</v>
      </c>
      <c r="G32" s="62"/>
      <c r="H32" s="62"/>
      <c r="I32" s="62"/>
      <c r="J32" s="63">
        <f t="shared" si="6"/>
        <v>0</v>
      </c>
      <c r="K32" s="64">
        <v>67.180000000000007</v>
      </c>
      <c r="L32" s="65">
        <f t="shared" si="0"/>
        <v>0</v>
      </c>
      <c r="M32" s="37"/>
      <c r="N32" s="37">
        <f t="shared" si="7"/>
        <v>0</v>
      </c>
      <c r="P32" s="56" t="s">
        <v>72</v>
      </c>
      <c r="Q32" s="57" t="s">
        <v>50</v>
      </c>
      <c r="R32" s="58">
        <v>60</v>
      </c>
      <c r="S32" s="26"/>
      <c r="T32" s="27">
        <f t="shared" si="8"/>
        <v>0</v>
      </c>
      <c r="U32" s="26">
        <f t="shared" si="9"/>
        <v>-80</v>
      </c>
      <c r="V32" s="27">
        <f t="shared" si="10"/>
        <v>-1.3333333333333333</v>
      </c>
      <c r="W32" s="28">
        <f t="shared" si="11"/>
        <v>0</v>
      </c>
      <c r="X32" s="28"/>
      <c r="Y32" s="44">
        <f t="shared" si="1"/>
        <v>80</v>
      </c>
      <c r="Z32" s="29">
        <f t="shared" si="1"/>
        <v>0</v>
      </c>
      <c r="AA32" s="30">
        <f t="shared" si="2"/>
        <v>1.3333333333333333</v>
      </c>
      <c r="AB32" s="11">
        <f t="shared" si="3"/>
        <v>0</v>
      </c>
      <c r="AC32" s="11">
        <f t="shared" si="3"/>
        <v>0</v>
      </c>
      <c r="AD32" s="11">
        <f t="shared" si="3"/>
        <v>0</v>
      </c>
      <c r="AE32" s="12">
        <f t="shared" si="3"/>
        <v>80</v>
      </c>
      <c r="AF32" s="31">
        <f t="shared" si="12"/>
        <v>67.180000000000007</v>
      </c>
      <c r="AG32" s="37">
        <f t="shared" si="4"/>
        <v>5374.4000000000005</v>
      </c>
      <c r="AH32" s="37">
        <f t="shared" si="13"/>
        <v>-5374.4000000000005</v>
      </c>
      <c r="AI32" s="32">
        <f t="shared" si="14"/>
        <v>0</v>
      </c>
      <c r="AJ32" s="37">
        <f t="shared" si="15"/>
        <v>80</v>
      </c>
      <c r="AK32" s="37"/>
      <c r="AL32" s="37"/>
      <c r="AM32" s="37"/>
      <c r="AN32" s="44"/>
      <c r="AO32" s="37"/>
      <c r="AP32" s="37"/>
      <c r="AQ32" s="33"/>
      <c r="AR32" s="37">
        <f t="shared" si="16"/>
        <v>80</v>
      </c>
      <c r="AS32" s="37"/>
      <c r="AT32" s="37">
        <f t="shared" si="17"/>
        <v>-80</v>
      </c>
    </row>
    <row r="33" spans="1:46" ht="19.5" thickBot="1" x14ac:dyDescent="0.35">
      <c r="A33" s="56" t="s">
        <v>73</v>
      </c>
      <c r="B33" s="57" t="s">
        <v>74</v>
      </c>
      <c r="C33" s="58">
        <v>150</v>
      </c>
      <c r="D33" s="59"/>
      <c r="E33" s="60"/>
      <c r="F33" s="61">
        <f t="shared" si="5"/>
        <v>0</v>
      </c>
      <c r="G33" s="62"/>
      <c r="H33" s="62"/>
      <c r="I33" s="62"/>
      <c r="J33" s="63">
        <f t="shared" si="6"/>
        <v>0</v>
      </c>
      <c r="K33" s="64">
        <v>21.06</v>
      </c>
      <c r="L33" s="65">
        <f t="shared" si="0"/>
        <v>0</v>
      </c>
      <c r="M33" s="37"/>
      <c r="N33" s="37">
        <f t="shared" si="7"/>
        <v>0</v>
      </c>
      <c r="P33" s="56" t="s">
        <v>73</v>
      </c>
      <c r="Q33" s="57" t="s">
        <v>74</v>
      </c>
      <c r="R33" s="58">
        <v>150</v>
      </c>
      <c r="S33" s="26"/>
      <c r="T33" s="27">
        <f t="shared" si="8"/>
        <v>0</v>
      </c>
      <c r="U33" s="26">
        <f t="shared" si="9"/>
        <v>0</v>
      </c>
      <c r="V33" s="27">
        <f t="shared" si="10"/>
        <v>0</v>
      </c>
      <c r="W33" s="28">
        <f t="shared" si="11"/>
        <v>0</v>
      </c>
      <c r="X33" s="28"/>
      <c r="Y33" s="44">
        <f t="shared" si="1"/>
        <v>0</v>
      </c>
      <c r="Z33" s="29">
        <f t="shared" si="1"/>
        <v>0</v>
      </c>
      <c r="AA33" s="30">
        <f t="shared" si="2"/>
        <v>0</v>
      </c>
      <c r="AB33" s="11">
        <f t="shared" si="3"/>
        <v>0</v>
      </c>
      <c r="AC33" s="11">
        <f t="shared" si="3"/>
        <v>0</v>
      </c>
      <c r="AD33" s="11">
        <f t="shared" si="3"/>
        <v>0</v>
      </c>
      <c r="AE33" s="12">
        <f t="shared" si="3"/>
        <v>0</v>
      </c>
      <c r="AF33" s="31">
        <f t="shared" si="12"/>
        <v>21.06</v>
      </c>
      <c r="AG33" s="37">
        <f t="shared" si="4"/>
        <v>0</v>
      </c>
      <c r="AH33" s="37">
        <f t="shared" si="13"/>
        <v>0</v>
      </c>
      <c r="AI33" s="32">
        <f t="shared" si="14"/>
        <v>0</v>
      </c>
      <c r="AJ33" s="37">
        <f t="shared" si="15"/>
        <v>0</v>
      </c>
      <c r="AK33" s="37"/>
      <c r="AL33" s="37"/>
      <c r="AM33" s="37"/>
      <c r="AN33" s="44"/>
      <c r="AO33" s="37"/>
      <c r="AP33" s="37"/>
      <c r="AQ33" s="33"/>
      <c r="AR33" s="37">
        <f t="shared" si="16"/>
        <v>0</v>
      </c>
      <c r="AS33" s="37"/>
      <c r="AT33" s="37">
        <f t="shared" si="17"/>
        <v>0</v>
      </c>
    </row>
    <row r="34" spans="1:46" ht="19.5" thickBot="1" x14ac:dyDescent="0.35">
      <c r="A34" s="66" t="s">
        <v>75</v>
      </c>
      <c r="B34" s="67" t="s">
        <v>76</v>
      </c>
      <c r="C34" s="68">
        <v>120</v>
      </c>
      <c r="D34" s="69"/>
      <c r="E34" s="70"/>
      <c r="F34" s="71">
        <f t="shared" si="5"/>
        <v>0</v>
      </c>
      <c r="G34" s="72"/>
      <c r="H34" s="72"/>
      <c r="I34" s="72"/>
      <c r="J34" s="73">
        <f t="shared" si="6"/>
        <v>0</v>
      </c>
      <c r="K34" s="74">
        <v>78.98</v>
      </c>
      <c r="L34" s="75">
        <f t="shared" si="0"/>
        <v>0</v>
      </c>
      <c r="M34" s="37"/>
      <c r="N34" s="37">
        <f t="shared" si="7"/>
        <v>0</v>
      </c>
      <c r="P34" s="66" t="s">
        <v>75</v>
      </c>
      <c r="Q34" s="67" t="s">
        <v>76</v>
      </c>
      <c r="R34" s="68">
        <v>120</v>
      </c>
      <c r="S34" s="26"/>
      <c r="T34" s="46">
        <f t="shared" si="8"/>
        <v>0</v>
      </c>
      <c r="U34" s="26">
        <f t="shared" si="9"/>
        <v>-205</v>
      </c>
      <c r="V34" s="46">
        <f t="shared" si="10"/>
        <v>-1.7083333333333333</v>
      </c>
      <c r="W34" s="13">
        <f t="shared" si="11"/>
        <v>0</v>
      </c>
      <c r="X34" s="13"/>
      <c r="Y34" s="44">
        <f t="shared" si="1"/>
        <v>145</v>
      </c>
      <c r="Z34" s="29">
        <f t="shared" si="1"/>
        <v>60</v>
      </c>
      <c r="AA34" s="30">
        <f t="shared" si="2"/>
        <v>1.7083333333333333</v>
      </c>
      <c r="AB34" s="11">
        <f t="shared" si="3"/>
        <v>0</v>
      </c>
      <c r="AC34" s="11">
        <f t="shared" si="3"/>
        <v>0</v>
      </c>
      <c r="AD34" s="11">
        <f t="shared" si="3"/>
        <v>0</v>
      </c>
      <c r="AE34" s="12">
        <f t="shared" si="3"/>
        <v>205</v>
      </c>
      <c r="AF34" s="31">
        <f t="shared" si="12"/>
        <v>78.98</v>
      </c>
      <c r="AG34" s="37">
        <f t="shared" si="4"/>
        <v>16190.900000000001</v>
      </c>
      <c r="AH34" s="37">
        <f t="shared" si="13"/>
        <v>-16190.900000000001</v>
      </c>
      <c r="AI34" s="32">
        <f t="shared" si="14"/>
        <v>0</v>
      </c>
      <c r="AJ34" s="37">
        <f t="shared" si="15"/>
        <v>205</v>
      </c>
      <c r="AK34" s="37"/>
      <c r="AL34" s="37"/>
      <c r="AM34" s="37"/>
      <c r="AN34" s="44"/>
      <c r="AO34" s="37"/>
      <c r="AP34" s="37"/>
      <c r="AQ34" s="33"/>
      <c r="AR34" s="37">
        <f t="shared" si="16"/>
        <v>205</v>
      </c>
      <c r="AS34" s="37"/>
      <c r="AT34" s="37">
        <f t="shared" si="17"/>
        <v>-205</v>
      </c>
    </row>
    <row r="35" spans="1:46" ht="19.5" thickBot="1" x14ac:dyDescent="0.35">
      <c r="A35" s="66" t="s">
        <v>77</v>
      </c>
      <c r="B35" s="67" t="s">
        <v>78</v>
      </c>
      <c r="C35" s="68">
        <v>60</v>
      </c>
      <c r="D35" s="69"/>
      <c r="E35" s="70"/>
      <c r="F35" s="71">
        <f t="shared" si="5"/>
        <v>0</v>
      </c>
      <c r="G35" s="72"/>
      <c r="H35" s="72"/>
      <c r="I35" s="72"/>
      <c r="J35" s="73">
        <f t="shared" si="6"/>
        <v>0</v>
      </c>
      <c r="K35" s="74">
        <v>154.44</v>
      </c>
      <c r="L35" s="75">
        <f t="shared" si="0"/>
        <v>0</v>
      </c>
      <c r="M35" s="37"/>
      <c r="N35" s="37">
        <f t="shared" si="7"/>
        <v>0</v>
      </c>
      <c r="P35" s="66" t="s">
        <v>77</v>
      </c>
      <c r="Q35" s="67" t="s">
        <v>78</v>
      </c>
      <c r="R35" s="68">
        <v>60</v>
      </c>
      <c r="S35" s="26"/>
      <c r="T35" s="46">
        <f t="shared" si="8"/>
        <v>0</v>
      </c>
      <c r="U35" s="26">
        <f t="shared" si="9"/>
        <v>-145</v>
      </c>
      <c r="V35" s="46">
        <f t="shared" si="10"/>
        <v>-2.4166666666666665</v>
      </c>
      <c r="W35" s="13">
        <f t="shared" si="11"/>
        <v>0</v>
      </c>
      <c r="X35" s="13"/>
      <c r="Y35" s="44">
        <f t="shared" si="1"/>
        <v>145</v>
      </c>
      <c r="Z35" s="29">
        <f t="shared" si="1"/>
        <v>0</v>
      </c>
      <c r="AA35" s="30">
        <f t="shared" si="2"/>
        <v>2.4166666666666665</v>
      </c>
      <c r="AB35" s="11">
        <f t="shared" si="3"/>
        <v>0</v>
      </c>
      <c r="AC35" s="11">
        <f t="shared" si="3"/>
        <v>0</v>
      </c>
      <c r="AD35" s="11">
        <f t="shared" si="3"/>
        <v>0</v>
      </c>
      <c r="AE35" s="12">
        <f t="shared" si="3"/>
        <v>145</v>
      </c>
      <c r="AF35" s="31">
        <f t="shared" si="12"/>
        <v>154.44</v>
      </c>
      <c r="AG35" s="37">
        <f t="shared" si="4"/>
        <v>22393.8</v>
      </c>
      <c r="AH35" s="37">
        <f t="shared" si="13"/>
        <v>-22393.8</v>
      </c>
      <c r="AI35" s="32">
        <f t="shared" si="14"/>
        <v>0</v>
      </c>
      <c r="AJ35" s="37">
        <f t="shared" si="15"/>
        <v>145</v>
      </c>
      <c r="AK35" s="37"/>
      <c r="AL35" s="37"/>
      <c r="AM35" s="37"/>
      <c r="AN35" s="44"/>
      <c r="AO35" s="37"/>
      <c r="AP35" s="37"/>
      <c r="AQ35" s="33"/>
      <c r="AR35" s="37">
        <f t="shared" si="16"/>
        <v>145</v>
      </c>
      <c r="AS35" s="37"/>
      <c r="AT35" s="37">
        <f t="shared" si="17"/>
        <v>-145</v>
      </c>
    </row>
    <row r="36" spans="1:46" ht="19.5" thickBot="1" x14ac:dyDescent="0.35">
      <c r="A36" s="66" t="s">
        <v>79</v>
      </c>
      <c r="B36" s="67" t="s">
        <v>50</v>
      </c>
      <c r="C36" s="68">
        <v>30</v>
      </c>
      <c r="D36" s="69"/>
      <c r="E36" s="70"/>
      <c r="F36" s="71">
        <f t="shared" si="5"/>
        <v>0</v>
      </c>
      <c r="G36" s="72"/>
      <c r="H36" s="72"/>
      <c r="I36" s="72"/>
      <c r="J36" s="73">
        <f t="shared" si="6"/>
        <v>0</v>
      </c>
      <c r="K36" s="74">
        <v>274.95</v>
      </c>
      <c r="L36" s="75">
        <f t="shared" si="0"/>
        <v>0</v>
      </c>
      <c r="M36" s="37"/>
      <c r="N36" s="37">
        <f t="shared" si="7"/>
        <v>0</v>
      </c>
      <c r="P36" s="66" t="s">
        <v>79</v>
      </c>
      <c r="Q36" s="67" t="s">
        <v>50</v>
      </c>
      <c r="R36" s="68">
        <v>30</v>
      </c>
      <c r="S36" s="26"/>
      <c r="T36" s="46">
        <f t="shared" si="8"/>
        <v>0</v>
      </c>
      <c r="U36" s="26">
        <f t="shared" si="9"/>
        <v>-106</v>
      </c>
      <c r="V36" s="46">
        <f t="shared" si="10"/>
        <v>-3.5333333333333332</v>
      </c>
      <c r="W36" s="13">
        <f t="shared" si="11"/>
        <v>0</v>
      </c>
      <c r="X36" s="13"/>
      <c r="Y36" s="44">
        <f t="shared" si="1"/>
        <v>106</v>
      </c>
      <c r="Z36" s="29">
        <f t="shared" si="1"/>
        <v>0</v>
      </c>
      <c r="AA36" s="30">
        <f t="shared" si="2"/>
        <v>3.5333333333333332</v>
      </c>
      <c r="AB36" s="11">
        <f t="shared" si="3"/>
        <v>0</v>
      </c>
      <c r="AC36" s="11">
        <f t="shared" si="3"/>
        <v>0</v>
      </c>
      <c r="AD36" s="11">
        <f t="shared" si="3"/>
        <v>0</v>
      </c>
      <c r="AE36" s="12">
        <f t="shared" si="3"/>
        <v>106</v>
      </c>
      <c r="AF36" s="31">
        <f t="shared" si="12"/>
        <v>274.95</v>
      </c>
      <c r="AG36" s="37">
        <f t="shared" si="4"/>
        <v>29144.699999999997</v>
      </c>
      <c r="AH36" s="37">
        <f t="shared" si="13"/>
        <v>-29144.699999999997</v>
      </c>
      <c r="AI36" s="32">
        <f t="shared" si="14"/>
        <v>0</v>
      </c>
      <c r="AJ36" s="37">
        <f t="shared" si="15"/>
        <v>106</v>
      </c>
      <c r="AK36" s="37"/>
      <c r="AL36" s="37"/>
      <c r="AM36" s="37"/>
      <c r="AN36" s="44"/>
      <c r="AO36" s="37"/>
      <c r="AP36" s="37"/>
      <c r="AQ36" s="33"/>
      <c r="AR36" s="37">
        <f t="shared" si="16"/>
        <v>106</v>
      </c>
      <c r="AS36" s="37"/>
      <c r="AT36" s="37">
        <f t="shared" si="17"/>
        <v>-106</v>
      </c>
    </row>
    <row r="37" spans="1:46" ht="19.5" thickBot="1" x14ac:dyDescent="0.35">
      <c r="A37" s="66" t="s">
        <v>80</v>
      </c>
      <c r="B37" s="67" t="s">
        <v>59</v>
      </c>
      <c r="C37" s="68">
        <v>12</v>
      </c>
      <c r="D37" s="69"/>
      <c r="E37" s="70"/>
      <c r="F37" s="71">
        <f t="shared" si="5"/>
        <v>0</v>
      </c>
      <c r="G37" s="72"/>
      <c r="H37" s="72"/>
      <c r="I37" s="72"/>
      <c r="J37" s="73">
        <f t="shared" si="6"/>
        <v>0</v>
      </c>
      <c r="K37" s="74">
        <v>1023.75</v>
      </c>
      <c r="L37" s="75">
        <f t="shared" si="0"/>
        <v>0</v>
      </c>
      <c r="M37" s="37"/>
      <c r="N37" s="37">
        <f t="shared" si="7"/>
        <v>0</v>
      </c>
      <c r="P37" s="66" t="s">
        <v>80</v>
      </c>
      <c r="Q37" s="67" t="s">
        <v>59</v>
      </c>
      <c r="R37" s="68">
        <v>12</v>
      </c>
      <c r="S37" s="26"/>
      <c r="T37" s="46">
        <f t="shared" si="8"/>
        <v>0</v>
      </c>
      <c r="U37" s="26">
        <f t="shared" si="9"/>
        <v>-26</v>
      </c>
      <c r="V37" s="46">
        <f t="shared" si="10"/>
        <v>-2.1666666666666665</v>
      </c>
      <c r="W37" s="13">
        <f t="shared" si="11"/>
        <v>0</v>
      </c>
      <c r="X37" s="13"/>
      <c r="Y37" s="44">
        <f t="shared" ref="Y37:Z66" si="18">+D37+D128+D219+D310+D401+D492+D583+D674+D765+D856+D947+D1038+D1129+D1220+D1311+D1402+D1493+D1584+D1675+D1766+D1857+D1948+D2039+D2130+D2221+D2312+D2403+D2494+D2585+D2676+D2767+D2858+D2949+D3040+D3131+D3222+D3313+D3404+D3495+D3586</f>
        <v>7</v>
      </c>
      <c r="Z37" s="29">
        <f t="shared" si="18"/>
        <v>19</v>
      </c>
      <c r="AA37" s="30">
        <f t="shared" si="2"/>
        <v>2.1666666666666665</v>
      </c>
      <c r="AB37" s="11">
        <f t="shared" ref="AB37:AE66" si="19">+G37+G128+G219+G310+G401+G492+G583+G674+G765+G856+G947+G1038+G1129+G1220+G1311+G1402+G1493+G1584+G1675+G1766+G1857+G1948+G2039+G2130+G2221+G2312+G2403+G2494+G2585+G2676+G2767+G2858+G2949+G3040+G3131+G3222+G3313+G3404+G3495+G3586</f>
        <v>0</v>
      </c>
      <c r="AC37" s="11">
        <f t="shared" si="19"/>
        <v>0</v>
      </c>
      <c r="AD37" s="11">
        <f t="shared" si="19"/>
        <v>0</v>
      </c>
      <c r="AE37" s="12">
        <f t="shared" si="19"/>
        <v>26</v>
      </c>
      <c r="AF37" s="31">
        <f t="shared" si="12"/>
        <v>1023.75</v>
      </c>
      <c r="AG37" s="37">
        <f t="shared" si="4"/>
        <v>26617.5</v>
      </c>
      <c r="AH37" s="37">
        <f t="shared" si="13"/>
        <v>-26617.5</v>
      </c>
      <c r="AI37" s="32">
        <f t="shared" si="14"/>
        <v>0</v>
      </c>
      <c r="AJ37" s="37">
        <f t="shared" si="15"/>
        <v>26</v>
      </c>
      <c r="AK37" s="37"/>
      <c r="AL37" s="37"/>
      <c r="AM37" s="37"/>
      <c r="AN37" s="44"/>
      <c r="AO37" s="37"/>
      <c r="AP37" s="37"/>
      <c r="AQ37" s="33"/>
      <c r="AR37" s="37">
        <f t="shared" si="16"/>
        <v>26</v>
      </c>
      <c r="AS37" s="37"/>
      <c r="AT37" s="37">
        <f t="shared" si="17"/>
        <v>-26</v>
      </c>
    </row>
    <row r="38" spans="1:46" ht="19.5" thickBot="1" x14ac:dyDescent="0.35">
      <c r="A38" s="76" t="s">
        <v>81</v>
      </c>
      <c r="B38" s="77" t="s">
        <v>82</v>
      </c>
      <c r="C38" s="78">
        <v>18</v>
      </c>
      <c r="D38" s="79"/>
      <c r="E38" s="80"/>
      <c r="F38" s="81">
        <f t="shared" si="5"/>
        <v>0</v>
      </c>
      <c r="G38" s="82"/>
      <c r="H38" s="82"/>
      <c r="I38" s="82"/>
      <c r="J38" s="83">
        <f t="shared" si="6"/>
        <v>0</v>
      </c>
      <c r="K38" s="84">
        <v>558.67999999999995</v>
      </c>
      <c r="L38" s="85">
        <f t="shared" si="0"/>
        <v>0</v>
      </c>
      <c r="M38" s="37"/>
      <c r="N38" s="37">
        <f t="shared" si="7"/>
        <v>0</v>
      </c>
      <c r="P38" s="76" t="s">
        <v>81</v>
      </c>
      <c r="Q38" s="77" t="s">
        <v>82</v>
      </c>
      <c r="R38" s="78">
        <v>18</v>
      </c>
      <c r="S38" s="26"/>
      <c r="T38" s="39">
        <f t="shared" si="8"/>
        <v>0</v>
      </c>
      <c r="U38" s="26">
        <f t="shared" si="9"/>
        <v>-34</v>
      </c>
      <c r="V38" s="39">
        <f t="shared" si="10"/>
        <v>-1.8888888888888888</v>
      </c>
      <c r="W38" s="40">
        <f t="shared" si="11"/>
        <v>0</v>
      </c>
      <c r="X38" s="40"/>
      <c r="Y38" s="44">
        <f t="shared" si="18"/>
        <v>34</v>
      </c>
      <c r="Z38" s="29">
        <f t="shared" si="18"/>
        <v>0</v>
      </c>
      <c r="AA38" s="30">
        <f t="shared" si="2"/>
        <v>1.8888888888888888</v>
      </c>
      <c r="AB38" s="11">
        <f t="shared" si="19"/>
        <v>0</v>
      </c>
      <c r="AC38" s="11">
        <f t="shared" si="19"/>
        <v>0</v>
      </c>
      <c r="AD38" s="11">
        <f t="shared" si="19"/>
        <v>0</v>
      </c>
      <c r="AE38" s="12">
        <f t="shared" si="19"/>
        <v>34</v>
      </c>
      <c r="AF38" s="31">
        <f t="shared" si="12"/>
        <v>558.67999999999995</v>
      </c>
      <c r="AG38" s="37">
        <f t="shared" si="4"/>
        <v>18995.12</v>
      </c>
      <c r="AH38" s="37">
        <f t="shared" si="13"/>
        <v>-18995.12</v>
      </c>
      <c r="AI38" s="32">
        <f t="shared" si="14"/>
        <v>0</v>
      </c>
      <c r="AJ38" s="37">
        <f t="shared" si="15"/>
        <v>34</v>
      </c>
      <c r="AK38" s="37"/>
      <c r="AL38" s="37"/>
      <c r="AM38" s="37"/>
      <c r="AN38" s="44"/>
      <c r="AO38" s="37"/>
      <c r="AP38" s="37"/>
      <c r="AQ38" s="33"/>
      <c r="AR38" s="37">
        <f t="shared" si="16"/>
        <v>34</v>
      </c>
      <c r="AS38" s="37"/>
      <c r="AT38" s="37">
        <f t="shared" si="17"/>
        <v>-34</v>
      </c>
    </row>
    <row r="39" spans="1:46" ht="19.5" thickBot="1" x14ac:dyDescent="0.35">
      <c r="A39" s="76" t="s">
        <v>83</v>
      </c>
      <c r="B39" s="77" t="s">
        <v>59</v>
      </c>
      <c r="C39" s="78">
        <v>12</v>
      </c>
      <c r="D39" s="79"/>
      <c r="E39" s="80"/>
      <c r="F39" s="81">
        <f t="shared" si="5"/>
        <v>0</v>
      </c>
      <c r="G39" s="82"/>
      <c r="H39" s="82"/>
      <c r="I39" s="82"/>
      <c r="J39" s="83">
        <f t="shared" si="6"/>
        <v>0</v>
      </c>
      <c r="K39" s="84">
        <v>1092.2</v>
      </c>
      <c r="L39" s="85">
        <f t="shared" si="0"/>
        <v>0</v>
      </c>
      <c r="M39" s="37"/>
      <c r="N39" s="37">
        <f t="shared" si="7"/>
        <v>0</v>
      </c>
      <c r="P39" s="76" t="s">
        <v>83</v>
      </c>
      <c r="Q39" s="77" t="s">
        <v>59</v>
      </c>
      <c r="R39" s="78">
        <v>12</v>
      </c>
      <c r="S39" s="26"/>
      <c r="T39" s="46">
        <f t="shared" si="8"/>
        <v>0</v>
      </c>
      <c r="U39" s="26">
        <f t="shared" si="9"/>
        <v>-57</v>
      </c>
      <c r="V39" s="46">
        <f t="shared" si="10"/>
        <v>-4.75</v>
      </c>
      <c r="W39" s="13">
        <f t="shared" si="11"/>
        <v>0</v>
      </c>
      <c r="X39" s="13"/>
      <c r="Y39" s="44">
        <f t="shared" si="18"/>
        <v>57</v>
      </c>
      <c r="Z39" s="29">
        <f t="shared" si="18"/>
        <v>0</v>
      </c>
      <c r="AA39" s="30">
        <f t="shared" si="2"/>
        <v>4.75</v>
      </c>
      <c r="AB39" s="11">
        <f t="shared" si="19"/>
        <v>0</v>
      </c>
      <c r="AC39" s="11">
        <f t="shared" si="19"/>
        <v>0</v>
      </c>
      <c r="AD39" s="11">
        <f t="shared" si="19"/>
        <v>0</v>
      </c>
      <c r="AE39" s="12">
        <f t="shared" si="19"/>
        <v>57</v>
      </c>
      <c r="AF39" s="31">
        <f t="shared" si="12"/>
        <v>1092.2</v>
      </c>
      <c r="AG39" s="37">
        <f t="shared" si="4"/>
        <v>62255.4</v>
      </c>
      <c r="AH39" s="37">
        <f t="shared" si="13"/>
        <v>-62255.4</v>
      </c>
      <c r="AI39" s="32">
        <f t="shared" si="14"/>
        <v>0</v>
      </c>
      <c r="AJ39" s="37">
        <f t="shared" si="15"/>
        <v>57</v>
      </c>
      <c r="AK39" s="37"/>
      <c r="AL39" s="37"/>
      <c r="AM39" s="37"/>
      <c r="AN39" s="44"/>
      <c r="AO39" s="37"/>
      <c r="AP39" s="37"/>
      <c r="AQ39" s="33"/>
      <c r="AR39" s="37">
        <f t="shared" si="16"/>
        <v>57</v>
      </c>
      <c r="AS39" s="37"/>
      <c r="AT39" s="37">
        <f t="shared" si="17"/>
        <v>-57</v>
      </c>
    </row>
    <row r="40" spans="1:46" ht="19.5" thickBot="1" x14ac:dyDescent="0.35">
      <c r="A40" s="76" t="s">
        <v>84</v>
      </c>
      <c r="B40" s="77" t="s">
        <v>85</v>
      </c>
      <c r="C40" s="78">
        <v>4</v>
      </c>
      <c r="D40" s="79"/>
      <c r="E40" s="80"/>
      <c r="F40" s="81">
        <f t="shared" si="5"/>
        <v>0</v>
      </c>
      <c r="G40" s="82"/>
      <c r="H40" s="82"/>
      <c r="I40" s="82"/>
      <c r="J40" s="83">
        <f t="shared" si="6"/>
        <v>0</v>
      </c>
      <c r="K40" s="84">
        <v>2670.53</v>
      </c>
      <c r="L40" s="85">
        <f t="shared" si="0"/>
        <v>0</v>
      </c>
      <c r="M40" s="37"/>
      <c r="N40" s="37">
        <f t="shared" si="7"/>
        <v>0</v>
      </c>
      <c r="P40" s="76" t="s">
        <v>84</v>
      </c>
      <c r="Q40" s="77" t="s">
        <v>85</v>
      </c>
      <c r="R40" s="78">
        <v>4</v>
      </c>
      <c r="S40" s="26"/>
      <c r="T40" s="46">
        <f t="shared" si="8"/>
        <v>0</v>
      </c>
      <c r="U40" s="26">
        <f t="shared" si="9"/>
        <v>-3</v>
      </c>
      <c r="V40" s="46">
        <f t="shared" si="10"/>
        <v>-0.75</v>
      </c>
      <c r="W40" s="13">
        <f t="shared" si="11"/>
        <v>0</v>
      </c>
      <c r="X40" s="13"/>
      <c r="Y40" s="44">
        <f t="shared" si="18"/>
        <v>3</v>
      </c>
      <c r="Z40" s="29">
        <f t="shared" si="18"/>
        <v>0</v>
      </c>
      <c r="AA40" s="30">
        <f t="shared" si="2"/>
        <v>0.75</v>
      </c>
      <c r="AB40" s="11">
        <f t="shared" si="19"/>
        <v>0</v>
      </c>
      <c r="AC40" s="11">
        <f t="shared" si="19"/>
        <v>0</v>
      </c>
      <c r="AD40" s="11">
        <f t="shared" si="19"/>
        <v>0</v>
      </c>
      <c r="AE40" s="12">
        <f t="shared" si="19"/>
        <v>3</v>
      </c>
      <c r="AF40" s="31">
        <f t="shared" si="12"/>
        <v>2670.53</v>
      </c>
      <c r="AG40" s="37">
        <f t="shared" si="4"/>
        <v>8011.59</v>
      </c>
      <c r="AH40" s="37">
        <f t="shared" si="13"/>
        <v>-8011.59</v>
      </c>
      <c r="AI40" s="32">
        <f t="shared" si="14"/>
        <v>0</v>
      </c>
      <c r="AJ40" s="37">
        <f t="shared" si="15"/>
        <v>3</v>
      </c>
      <c r="AK40" s="37"/>
      <c r="AL40" s="37"/>
      <c r="AM40" s="37"/>
      <c r="AN40" s="44"/>
      <c r="AO40" s="37"/>
      <c r="AP40" s="37"/>
      <c r="AQ40" s="33"/>
      <c r="AR40" s="37">
        <f t="shared" si="16"/>
        <v>3</v>
      </c>
      <c r="AS40" s="37"/>
      <c r="AT40" s="37">
        <f t="shared" si="17"/>
        <v>-3</v>
      </c>
    </row>
    <row r="41" spans="1:46" ht="19.5" thickBot="1" x14ac:dyDescent="0.35">
      <c r="A41" s="86" t="s">
        <v>86</v>
      </c>
      <c r="B41" s="87" t="s">
        <v>87</v>
      </c>
      <c r="C41" s="88">
        <v>48</v>
      </c>
      <c r="D41" s="89"/>
      <c r="E41" s="90"/>
      <c r="F41" s="91">
        <f t="shared" si="5"/>
        <v>0</v>
      </c>
      <c r="G41" s="92"/>
      <c r="H41" s="92"/>
      <c r="I41" s="92"/>
      <c r="J41" s="93">
        <f t="shared" si="6"/>
        <v>0</v>
      </c>
      <c r="K41" s="94">
        <v>46.8</v>
      </c>
      <c r="L41" s="95">
        <f t="shared" si="0"/>
        <v>0</v>
      </c>
      <c r="M41" s="37"/>
      <c r="N41" s="37">
        <f t="shared" si="7"/>
        <v>0</v>
      </c>
      <c r="P41" s="86" t="s">
        <v>86</v>
      </c>
      <c r="Q41" s="87" t="s">
        <v>87</v>
      </c>
      <c r="R41" s="88">
        <v>48</v>
      </c>
      <c r="S41" s="26"/>
      <c r="T41" s="46">
        <f t="shared" si="8"/>
        <v>0</v>
      </c>
      <c r="U41" s="26">
        <f t="shared" si="9"/>
        <v>-44</v>
      </c>
      <c r="V41" s="46">
        <f t="shared" si="10"/>
        <v>-0.91666666666666663</v>
      </c>
      <c r="W41" s="13">
        <f t="shared" si="11"/>
        <v>0</v>
      </c>
      <c r="X41" s="13"/>
      <c r="Y41" s="44">
        <f t="shared" si="18"/>
        <v>32</v>
      </c>
      <c r="Z41" s="29">
        <f t="shared" si="18"/>
        <v>12</v>
      </c>
      <c r="AA41" s="30">
        <f t="shared" si="2"/>
        <v>0.91666666666666663</v>
      </c>
      <c r="AB41" s="11">
        <f t="shared" si="19"/>
        <v>0</v>
      </c>
      <c r="AC41" s="11">
        <f t="shared" si="19"/>
        <v>0</v>
      </c>
      <c r="AD41" s="11">
        <f t="shared" si="19"/>
        <v>0</v>
      </c>
      <c r="AE41" s="12">
        <f t="shared" si="19"/>
        <v>44</v>
      </c>
      <c r="AF41" s="31">
        <f t="shared" si="12"/>
        <v>46.8</v>
      </c>
      <c r="AG41" s="37">
        <f t="shared" si="4"/>
        <v>2059.1999999999998</v>
      </c>
      <c r="AH41" s="37">
        <f t="shared" si="13"/>
        <v>-2059.1999999999998</v>
      </c>
      <c r="AI41" s="32">
        <f t="shared" si="14"/>
        <v>0</v>
      </c>
      <c r="AJ41" s="37">
        <f t="shared" si="15"/>
        <v>44</v>
      </c>
      <c r="AK41" s="37"/>
      <c r="AL41" s="37"/>
      <c r="AM41" s="37"/>
      <c r="AN41" s="44"/>
      <c r="AO41" s="37"/>
      <c r="AP41" s="37"/>
      <c r="AQ41" s="33"/>
      <c r="AR41" s="37">
        <f t="shared" si="16"/>
        <v>44</v>
      </c>
      <c r="AS41" s="37"/>
      <c r="AT41" s="37">
        <f t="shared" si="17"/>
        <v>-44</v>
      </c>
    </row>
    <row r="42" spans="1:46" ht="19.5" thickBot="1" x14ac:dyDescent="0.35">
      <c r="A42" s="86" t="s">
        <v>88</v>
      </c>
      <c r="B42" s="87" t="s">
        <v>87</v>
      </c>
      <c r="C42" s="88">
        <v>48</v>
      </c>
      <c r="D42" s="89"/>
      <c r="E42" s="90"/>
      <c r="F42" s="91">
        <f t="shared" si="5"/>
        <v>0</v>
      </c>
      <c r="G42" s="92"/>
      <c r="H42" s="92"/>
      <c r="I42" s="92"/>
      <c r="J42" s="93">
        <f t="shared" si="6"/>
        <v>0</v>
      </c>
      <c r="K42" s="94">
        <v>46.8</v>
      </c>
      <c r="L42" s="95">
        <f t="shared" si="0"/>
        <v>0</v>
      </c>
      <c r="M42" s="37"/>
      <c r="N42" s="37">
        <f t="shared" si="7"/>
        <v>0</v>
      </c>
      <c r="P42" s="86" t="s">
        <v>88</v>
      </c>
      <c r="Q42" s="87" t="s">
        <v>87</v>
      </c>
      <c r="R42" s="88">
        <v>48</v>
      </c>
      <c r="S42" s="26"/>
      <c r="T42" s="46">
        <f t="shared" si="8"/>
        <v>0</v>
      </c>
      <c r="U42" s="26">
        <f t="shared" si="9"/>
        <v>-31</v>
      </c>
      <c r="V42" s="46">
        <f t="shared" si="10"/>
        <v>-0.64583333333333337</v>
      </c>
      <c r="W42" s="13">
        <f t="shared" si="11"/>
        <v>0</v>
      </c>
      <c r="X42" s="13"/>
      <c r="Y42" s="44">
        <f t="shared" si="18"/>
        <v>31</v>
      </c>
      <c r="Z42" s="29">
        <f t="shared" si="18"/>
        <v>0</v>
      </c>
      <c r="AA42" s="30">
        <f t="shared" si="2"/>
        <v>0.64583333333333337</v>
      </c>
      <c r="AB42" s="11">
        <f t="shared" si="19"/>
        <v>0</v>
      </c>
      <c r="AC42" s="11">
        <f t="shared" si="19"/>
        <v>0</v>
      </c>
      <c r="AD42" s="11">
        <f t="shared" si="19"/>
        <v>0</v>
      </c>
      <c r="AE42" s="12">
        <f t="shared" si="19"/>
        <v>31</v>
      </c>
      <c r="AF42" s="31">
        <f t="shared" si="12"/>
        <v>46.8</v>
      </c>
      <c r="AG42" s="37">
        <f t="shared" si="4"/>
        <v>1450.8</v>
      </c>
      <c r="AH42" s="37">
        <f t="shared" si="13"/>
        <v>-1450.8</v>
      </c>
      <c r="AI42" s="32">
        <f t="shared" si="14"/>
        <v>0</v>
      </c>
      <c r="AJ42" s="37">
        <f t="shared" si="15"/>
        <v>31</v>
      </c>
      <c r="AK42" s="37"/>
      <c r="AL42" s="37"/>
      <c r="AM42" s="37"/>
      <c r="AN42" s="44"/>
      <c r="AO42" s="37"/>
      <c r="AP42" s="37"/>
      <c r="AQ42" s="33"/>
      <c r="AR42" s="37">
        <f t="shared" si="16"/>
        <v>31</v>
      </c>
      <c r="AS42" s="37"/>
      <c r="AT42" s="37">
        <f t="shared" si="17"/>
        <v>-31</v>
      </c>
    </row>
    <row r="43" spans="1:46" x14ac:dyDescent="0.3">
      <c r="A43" s="96" t="s">
        <v>89</v>
      </c>
      <c r="B43" s="97">
        <v>25</v>
      </c>
      <c r="C43" s="97">
        <v>25</v>
      </c>
      <c r="D43" s="98"/>
      <c r="E43" s="99"/>
      <c r="F43" s="100">
        <f t="shared" si="5"/>
        <v>0</v>
      </c>
      <c r="G43" s="101"/>
      <c r="H43" s="101"/>
      <c r="I43" s="101"/>
      <c r="J43" s="102">
        <f t="shared" si="6"/>
        <v>0</v>
      </c>
      <c r="K43" s="103">
        <v>111.25</v>
      </c>
      <c r="L43" s="104">
        <f t="shared" si="0"/>
        <v>0</v>
      </c>
      <c r="M43" s="37"/>
      <c r="N43" s="37">
        <f t="shared" si="7"/>
        <v>0</v>
      </c>
      <c r="P43" s="96" t="s">
        <v>89</v>
      </c>
      <c r="Q43" s="97">
        <v>25</v>
      </c>
      <c r="R43" s="97">
        <v>25</v>
      </c>
      <c r="S43" s="26"/>
      <c r="T43" s="46">
        <f t="shared" si="8"/>
        <v>0</v>
      </c>
      <c r="U43" s="26">
        <f t="shared" si="9"/>
        <v>-5068</v>
      </c>
      <c r="V43" s="46">
        <f t="shared" si="10"/>
        <v>-202.72</v>
      </c>
      <c r="W43" s="13">
        <f t="shared" si="11"/>
        <v>0</v>
      </c>
      <c r="X43" s="13"/>
      <c r="Y43" s="44">
        <f t="shared" si="18"/>
        <v>4952</v>
      </c>
      <c r="Z43" s="29">
        <f t="shared" si="18"/>
        <v>116</v>
      </c>
      <c r="AA43" s="30">
        <f t="shared" si="2"/>
        <v>202.72</v>
      </c>
      <c r="AB43" s="11">
        <f t="shared" si="19"/>
        <v>0</v>
      </c>
      <c r="AC43" s="11">
        <f t="shared" si="19"/>
        <v>0</v>
      </c>
      <c r="AD43" s="11">
        <f t="shared" si="19"/>
        <v>0</v>
      </c>
      <c r="AE43" s="12">
        <f t="shared" si="19"/>
        <v>5068</v>
      </c>
      <c r="AF43" s="31">
        <f t="shared" si="12"/>
        <v>111.25</v>
      </c>
      <c r="AG43" s="37">
        <f t="shared" si="4"/>
        <v>563815</v>
      </c>
      <c r="AH43" s="37">
        <f t="shared" si="13"/>
        <v>-563815</v>
      </c>
      <c r="AI43" s="32">
        <f t="shared" si="14"/>
        <v>0</v>
      </c>
      <c r="AJ43" s="37">
        <f t="shared" si="15"/>
        <v>5068</v>
      </c>
      <c r="AK43" s="37"/>
      <c r="AL43" s="37"/>
      <c r="AM43" s="37"/>
      <c r="AN43" s="44"/>
      <c r="AO43" s="37"/>
      <c r="AP43" s="37"/>
      <c r="AQ43" s="33"/>
      <c r="AR43" s="37">
        <f t="shared" si="16"/>
        <v>5068</v>
      </c>
      <c r="AS43" s="37"/>
      <c r="AT43" s="37">
        <f t="shared" si="17"/>
        <v>-5068</v>
      </c>
    </row>
    <row r="44" spans="1:46" x14ac:dyDescent="0.3">
      <c r="A44" s="105" t="s">
        <v>90</v>
      </c>
      <c r="B44" s="106">
        <v>10</v>
      </c>
      <c r="C44" s="106">
        <v>10</v>
      </c>
      <c r="D44" s="98">
        <v>30</v>
      </c>
      <c r="E44" s="99"/>
      <c r="F44" s="100">
        <f t="shared" si="5"/>
        <v>3</v>
      </c>
      <c r="G44" s="101"/>
      <c r="H44" s="101"/>
      <c r="I44" s="101"/>
      <c r="J44" s="102">
        <f t="shared" si="6"/>
        <v>30</v>
      </c>
      <c r="K44" s="103">
        <v>1760</v>
      </c>
      <c r="L44" s="104">
        <f t="shared" si="0"/>
        <v>52800</v>
      </c>
      <c r="M44" s="37"/>
      <c r="N44" s="37">
        <f t="shared" si="7"/>
        <v>0</v>
      </c>
      <c r="P44" s="105" t="s">
        <v>90</v>
      </c>
      <c r="Q44" s="106">
        <v>10</v>
      </c>
      <c r="R44" s="106">
        <v>10</v>
      </c>
      <c r="S44" s="26"/>
      <c r="T44" s="46">
        <f t="shared" si="8"/>
        <v>0</v>
      </c>
      <c r="U44" s="26">
        <f t="shared" si="9"/>
        <v>-129</v>
      </c>
      <c r="V44" s="46">
        <f t="shared" si="10"/>
        <v>-12.9</v>
      </c>
      <c r="W44" s="13">
        <f t="shared" si="11"/>
        <v>0</v>
      </c>
      <c r="X44" s="13"/>
      <c r="Y44" s="44">
        <f t="shared" si="18"/>
        <v>129</v>
      </c>
      <c r="Z44" s="29">
        <f t="shared" si="18"/>
        <v>0</v>
      </c>
      <c r="AA44" s="30">
        <f t="shared" si="2"/>
        <v>12.9</v>
      </c>
      <c r="AB44" s="11">
        <f t="shared" si="19"/>
        <v>0</v>
      </c>
      <c r="AC44" s="11">
        <f t="shared" si="19"/>
        <v>0</v>
      </c>
      <c r="AD44" s="11">
        <f t="shared" si="19"/>
        <v>0</v>
      </c>
      <c r="AE44" s="12">
        <f t="shared" si="19"/>
        <v>129</v>
      </c>
      <c r="AF44" s="31">
        <f t="shared" si="12"/>
        <v>1760</v>
      </c>
      <c r="AG44" s="37">
        <f t="shared" si="4"/>
        <v>227040</v>
      </c>
      <c r="AH44" s="37">
        <f t="shared" si="13"/>
        <v>-227040</v>
      </c>
      <c r="AI44" s="32">
        <f t="shared" si="14"/>
        <v>0</v>
      </c>
      <c r="AJ44" s="37">
        <f t="shared" si="15"/>
        <v>129</v>
      </c>
      <c r="AK44" s="37"/>
      <c r="AL44" s="37"/>
      <c r="AM44" s="37"/>
      <c r="AN44" s="44"/>
      <c r="AO44" s="37"/>
      <c r="AP44" s="37"/>
      <c r="AQ44" s="33"/>
      <c r="AR44" s="37">
        <f t="shared" si="16"/>
        <v>129</v>
      </c>
      <c r="AS44" s="37"/>
      <c r="AT44" s="37">
        <f t="shared" si="17"/>
        <v>-129</v>
      </c>
    </row>
    <row r="45" spans="1:46" x14ac:dyDescent="0.3">
      <c r="A45" s="105" t="s">
        <v>91</v>
      </c>
      <c r="B45" s="106">
        <v>8</v>
      </c>
      <c r="C45" s="106">
        <v>8</v>
      </c>
      <c r="D45" s="98">
        <v>24</v>
      </c>
      <c r="E45" s="99"/>
      <c r="F45" s="100">
        <f t="shared" si="5"/>
        <v>3</v>
      </c>
      <c r="G45" s="101"/>
      <c r="H45" s="101"/>
      <c r="I45" s="101"/>
      <c r="J45" s="102">
        <f t="shared" si="6"/>
        <v>24</v>
      </c>
      <c r="K45" s="103">
        <v>2365</v>
      </c>
      <c r="L45" s="104">
        <f t="shared" si="0"/>
        <v>56760</v>
      </c>
      <c r="M45" s="37"/>
      <c r="N45" s="37">
        <f t="shared" si="7"/>
        <v>0</v>
      </c>
      <c r="P45" s="105" t="s">
        <v>91</v>
      </c>
      <c r="Q45" s="106">
        <v>8</v>
      </c>
      <c r="R45" s="106">
        <v>8</v>
      </c>
      <c r="S45" s="26"/>
      <c r="T45" s="46">
        <f t="shared" si="8"/>
        <v>0</v>
      </c>
      <c r="U45" s="26">
        <f t="shared" si="9"/>
        <v>-104</v>
      </c>
      <c r="V45" s="46">
        <f t="shared" si="10"/>
        <v>-13</v>
      </c>
      <c r="W45" s="13">
        <f t="shared" si="11"/>
        <v>0</v>
      </c>
      <c r="X45" s="13"/>
      <c r="Y45" s="44">
        <f t="shared" si="18"/>
        <v>104</v>
      </c>
      <c r="Z45" s="29">
        <f t="shared" si="18"/>
        <v>0</v>
      </c>
      <c r="AA45" s="30">
        <f t="shared" si="2"/>
        <v>13</v>
      </c>
      <c r="AB45" s="11">
        <f t="shared" si="19"/>
        <v>0</v>
      </c>
      <c r="AC45" s="11">
        <f t="shared" si="19"/>
        <v>0</v>
      </c>
      <c r="AD45" s="11">
        <f t="shared" si="19"/>
        <v>0</v>
      </c>
      <c r="AE45" s="12">
        <f t="shared" si="19"/>
        <v>104</v>
      </c>
      <c r="AF45" s="31">
        <f t="shared" si="12"/>
        <v>2365</v>
      </c>
      <c r="AG45" s="37">
        <f t="shared" si="4"/>
        <v>245960</v>
      </c>
      <c r="AH45" s="37">
        <f t="shared" si="13"/>
        <v>-245960</v>
      </c>
      <c r="AI45" s="32">
        <f t="shared" si="14"/>
        <v>0</v>
      </c>
      <c r="AJ45" s="37">
        <f t="shared" si="15"/>
        <v>104</v>
      </c>
      <c r="AK45" s="37"/>
      <c r="AL45" s="37"/>
      <c r="AM45" s="37"/>
      <c r="AN45" s="44"/>
      <c r="AO45" s="37"/>
      <c r="AP45" s="37"/>
      <c r="AQ45" s="33"/>
      <c r="AR45" s="37">
        <f t="shared" si="16"/>
        <v>104</v>
      </c>
      <c r="AS45" s="37"/>
      <c r="AT45" s="37">
        <f t="shared" si="17"/>
        <v>-104</v>
      </c>
    </row>
    <row r="46" spans="1:46" x14ac:dyDescent="0.3">
      <c r="A46" s="105" t="s">
        <v>92</v>
      </c>
      <c r="B46" s="106">
        <v>8</v>
      </c>
      <c r="C46" s="106">
        <v>8</v>
      </c>
      <c r="D46" s="98"/>
      <c r="E46" s="99"/>
      <c r="F46" s="100">
        <f t="shared" si="5"/>
        <v>0</v>
      </c>
      <c r="G46" s="101"/>
      <c r="H46" s="101"/>
      <c r="I46" s="101"/>
      <c r="J46" s="102">
        <f t="shared" si="6"/>
        <v>0</v>
      </c>
      <c r="K46" s="103">
        <v>2065</v>
      </c>
      <c r="L46" s="104">
        <f t="shared" si="0"/>
        <v>0</v>
      </c>
      <c r="M46" s="37"/>
      <c r="N46" s="37">
        <f t="shared" si="7"/>
        <v>0</v>
      </c>
      <c r="P46" s="105" t="s">
        <v>92</v>
      </c>
      <c r="Q46" s="106">
        <v>8</v>
      </c>
      <c r="R46" s="106">
        <v>8</v>
      </c>
      <c r="S46" s="26"/>
      <c r="T46" s="46">
        <f t="shared" si="8"/>
        <v>0</v>
      </c>
      <c r="U46" s="26">
        <f t="shared" si="9"/>
        <v>-10</v>
      </c>
      <c r="V46" s="46">
        <f t="shared" si="10"/>
        <v>-1.25</v>
      </c>
      <c r="W46" s="13">
        <f t="shared" si="11"/>
        <v>0</v>
      </c>
      <c r="X46" s="13"/>
      <c r="Y46" s="44">
        <f t="shared" si="18"/>
        <v>10</v>
      </c>
      <c r="Z46" s="29">
        <f t="shared" si="18"/>
        <v>0</v>
      </c>
      <c r="AA46" s="30">
        <f t="shared" si="2"/>
        <v>1.25</v>
      </c>
      <c r="AB46" s="11">
        <f t="shared" si="19"/>
        <v>0</v>
      </c>
      <c r="AC46" s="11">
        <f t="shared" si="19"/>
        <v>0</v>
      </c>
      <c r="AD46" s="11">
        <f t="shared" si="19"/>
        <v>0</v>
      </c>
      <c r="AE46" s="12">
        <f t="shared" si="19"/>
        <v>10</v>
      </c>
      <c r="AF46" s="31">
        <f t="shared" si="12"/>
        <v>2065</v>
      </c>
      <c r="AG46" s="37">
        <f t="shared" si="4"/>
        <v>20650</v>
      </c>
      <c r="AH46" s="37">
        <f t="shared" si="13"/>
        <v>-20650</v>
      </c>
      <c r="AI46" s="32">
        <f t="shared" si="14"/>
        <v>0</v>
      </c>
      <c r="AJ46" s="37">
        <f t="shared" si="15"/>
        <v>10</v>
      </c>
      <c r="AK46" s="37"/>
      <c r="AL46" s="37"/>
      <c r="AM46" s="37"/>
      <c r="AN46" s="44"/>
      <c r="AO46" s="37"/>
      <c r="AP46" s="37"/>
      <c r="AQ46" s="33"/>
      <c r="AR46" s="37">
        <f t="shared" si="16"/>
        <v>10</v>
      </c>
      <c r="AS46" s="37"/>
      <c r="AT46" s="37">
        <f t="shared" si="17"/>
        <v>-10</v>
      </c>
    </row>
    <row r="47" spans="1:46" x14ac:dyDescent="0.3">
      <c r="A47" s="105" t="s">
        <v>93</v>
      </c>
      <c r="B47" s="106">
        <v>15</v>
      </c>
      <c r="C47" s="106">
        <v>15</v>
      </c>
      <c r="D47" s="98">
        <v>15</v>
      </c>
      <c r="E47" s="99"/>
      <c r="F47" s="100">
        <f t="shared" si="5"/>
        <v>1</v>
      </c>
      <c r="G47" s="101"/>
      <c r="H47" s="101"/>
      <c r="I47" s="101"/>
      <c r="J47" s="102">
        <f t="shared" si="6"/>
        <v>15</v>
      </c>
      <c r="K47" s="103">
        <v>990</v>
      </c>
      <c r="L47" s="104">
        <f t="shared" si="0"/>
        <v>14850</v>
      </c>
      <c r="M47" s="37"/>
      <c r="N47" s="37">
        <f t="shared" si="7"/>
        <v>0</v>
      </c>
      <c r="P47" s="105" t="s">
        <v>93</v>
      </c>
      <c r="Q47" s="106">
        <v>15</v>
      </c>
      <c r="R47" s="106">
        <v>15</v>
      </c>
      <c r="S47" s="26"/>
      <c r="T47" s="46">
        <f t="shared" si="8"/>
        <v>0</v>
      </c>
      <c r="U47" s="26">
        <f t="shared" si="9"/>
        <v>-104</v>
      </c>
      <c r="V47" s="46">
        <f t="shared" si="10"/>
        <v>-6.9333333333333336</v>
      </c>
      <c r="W47" s="13">
        <f t="shared" si="11"/>
        <v>0</v>
      </c>
      <c r="X47" s="13"/>
      <c r="Y47" s="44">
        <f t="shared" si="18"/>
        <v>104</v>
      </c>
      <c r="Z47" s="29">
        <f t="shared" si="18"/>
        <v>0</v>
      </c>
      <c r="AA47" s="30">
        <f t="shared" si="2"/>
        <v>6.9333333333333336</v>
      </c>
      <c r="AB47" s="11">
        <f t="shared" si="19"/>
        <v>0</v>
      </c>
      <c r="AC47" s="11">
        <f t="shared" si="19"/>
        <v>0</v>
      </c>
      <c r="AD47" s="11">
        <f t="shared" si="19"/>
        <v>0</v>
      </c>
      <c r="AE47" s="12">
        <f t="shared" si="19"/>
        <v>104</v>
      </c>
      <c r="AF47" s="31">
        <f t="shared" si="12"/>
        <v>990</v>
      </c>
      <c r="AG47" s="37">
        <f t="shared" si="4"/>
        <v>102960</v>
      </c>
      <c r="AH47" s="37">
        <f t="shared" si="13"/>
        <v>-102960</v>
      </c>
      <c r="AI47" s="32">
        <f t="shared" si="14"/>
        <v>0</v>
      </c>
      <c r="AJ47" s="37">
        <f t="shared" si="15"/>
        <v>104</v>
      </c>
      <c r="AK47" s="37"/>
      <c r="AL47" s="37"/>
      <c r="AM47" s="37"/>
      <c r="AN47" s="44"/>
      <c r="AO47" s="37"/>
      <c r="AP47" s="37"/>
      <c r="AQ47" s="33"/>
      <c r="AR47" s="37">
        <f t="shared" si="16"/>
        <v>104</v>
      </c>
      <c r="AS47" s="37"/>
      <c r="AT47" s="37">
        <f t="shared" si="17"/>
        <v>-104</v>
      </c>
    </row>
    <row r="48" spans="1:46" x14ac:dyDescent="0.3">
      <c r="A48" s="105" t="s">
        <v>94</v>
      </c>
      <c r="B48" s="106">
        <v>15</v>
      </c>
      <c r="C48" s="106">
        <v>15</v>
      </c>
      <c r="D48" s="98">
        <v>15</v>
      </c>
      <c r="E48" s="99"/>
      <c r="F48" s="100">
        <f t="shared" si="5"/>
        <v>1</v>
      </c>
      <c r="G48" s="101"/>
      <c r="H48" s="101"/>
      <c r="I48" s="101"/>
      <c r="J48" s="102">
        <f t="shared" si="6"/>
        <v>15</v>
      </c>
      <c r="K48" s="103">
        <v>1025</v>
      </c>
      <c r="L48" s="104">
        <f t="shared" si="0"/>
        <v>15375</v>
      </c>
      <c r="M48" s="37"/>
      <c r="N48" s="37">
        <f t="shared" si="7"/>
        <v>0</v>
      </c>
      <c r="P48" s="105" t="s">
        <v>94</v>
      </c>
      <c r="Q48" s="106">
        <v>15</v>
      </c>
      <c r="R48" s="106">
        <v>15</v>
      </c>
      <c r="S48" s="26"/>
      <c r="T48" s="46">
        <f t="shared" si="8"/>
        <v>0</v>
      </c>
      <c r="U48" s="26">
        <f t="shared" si="9"/>
        <v>-27</v>
      </c>
      <c r="V48" s="46">
        <f t="shared" si="10"/>
        <v>-1.8</v>
      </c>
      <c r="W48" s="13">
        <f t="shared" si="11"/>
        <v>0</v>
      </c>
      <c r="X48" s="13"/>
      <c r="Y48" s="44">
        <f t="shared" si="18"/>
        <v>27</v>
      </c>
      <c r="Z48" s="29">
        <f t="shared" si="18"/>
        <v>0</v>
      </c>
      <c r="AA48" s="30">
        <f t="shared" si="2"/>
        <v>1.8</v>
      </c>
      <c r="AB48" s="11">
        <f t="shared" si="19"/>
        <v>0</v>
      </c>
      <c r="AC48" s="11">
        <f t="shared" si="19"/>
        <v>0</v>
      </c>
      <c r="AD48" s="11">
        <f t="shared" si="19"/>
        <v>0</v>
      </c>
      <c r="AE48" s="12">
        <f t="shared" si="19"/>
        <v>27</v>
      </c>
      <c r="AF48" s="31">
        <f t="shared" si="12"/>
        <v>1025</v>
      </c>
      <c r="AG48" s="37">
        <f t="shared" si="4"/>
        <v>27675</v>
      </c>
      <c r="AH48" s="37">
        <f t="shared" si="13"/>
        <v>-27675</v>
      </c>
      <c r="AI48" s="32">
        <f t="shared" si="14"/>
        <v>0</v>
      </c>
      <c r="AJ48" s="37">
        <f t="shared" si="15"/>
        <v>27</v>
      </c>
      <c r="AK48" s="37"/>
      <c r="AL48" s="37"/>
      <c r="AM48" s="37"/>
      <c r="AN48" s="44"/>
      <c r="AO48" s="37"/>
      <c r="AP48" s="37"/>
      <c r="AQ48" s="33"/>
      <c r="AR48" s="37">
        <f t="shared" si="16"/>
        <v>27</v>
      </c>
      <c r="AS48" s="37"/>
      <c r="AT48" s="37">
        <f t="shared" si="17"/>
        <v>-27</v>
      </c>
    </row>
    <row r="49" spans="1:46" x14ac:dyDescent="0.3">
      <c r="A49" s="105" t="s">
        <v>95</v>
      </c>
      <c r="B49" s="106">
        <v>10</v>
      </c>
      <c r="C49" s="106">
        <v>10</v>
      </c>
      <c r="D49" s="98"/>
      <c r="E49" s="99"/>
      <c r="F49" s="100">
        <f t="shared" si="5"/>
        <v>0</v>
      </c>
      <c r="G49" s="101"/>
      <c r="H49" s="101"/>
      <c r="I49" s="101"/>
      <c r="J49" s="102">
        <f t="shared" si="6"/>
        <v>0</v>
      </c>
      <c r="K49" s="103">
        <v>1620</v>
      </c>
      <c r="L49" s="104">
        <f t="shared" si="0"/>
        <v>0</v>
      </c>
      <c r="M49" s="37"/>
      <c r="N49" s="37">
        <f t="shared" si="7"/>
        <v>0</v>
      </c>
      <c r="P49" s="105" t="s">
        <v>95</v>
      </c>
      <c r="Q49" s="106">
        <v>10</v>
      </c>
      <c r="R49" s="106">
        <v>10</v>
      </c>
      <c r="S49" s="26"/>
      <c r="T49" s="46">
        <f t="shared" si="8"/>
        <v>0</v>
      </c>
      <c r="U49" s="26">
        <f t="shared" si="9"/>
        <v>-8</v>
      </c>
      <c r="V49" s="46">
        <f t="shared" si="10"/>
        <v>-0.8</v>
      </c>
      <c r="W49" s="13">
        <f t="shared" si="11"/>
        <v>0</v>
      </c>
      <c r="X49" s="13"/>
      <c r="Y49" s="44">
        <f t="shared" si="18"/>
        <v>8</v>
      </c>
      <c r="Z49" s="29">
        <f t="shared" si="18"/>
        <v>0</v>
      </c>
      <c r="AA49" s="30">
        <f t="shared" si="2"/>
        <v>0.8</v>
      </c>
      <c r="AB49" s="11">
        <f t="shared" si="19"/>
        <v>0</v>
      </c>
      <c r="AC49" s="11">
        <f t="shared" si="19"/>
        <v>0</v>
      </c>
      <c r="AD49" s="11">
        <f t="shared" si="19"/>
        <v>0</v>
      </c>
      <c r="AE49" s="12">
        <f t="shared" si="19"/>
        <v>8</v>
      </c>
      <c r="AF49" s="31">
        <f t="shared" si="12"/>
        <v>1620</v>
      </c>
      <c r="AG49" s="37">
        <f t="shared" si="4"/>
        <v>12960</v>
      </c>
      <c r="AH49" s="37">
        <f t="shared" si="13"/>
        <v>-12960</v>
      </c>
      <c r="AI49" s="32">
        <f t="shared" si="14"/>
        <v>0</v>
      </c>
      <c r="AJ49" s="37">
        <f t="shared" si="15"/>
        <v>8</v>
      </c>
      <c r="AK49" s="37"/>
      <c r="AL49" s="37"/>
      <c r="AM49" s="37"/>
      <c r="AN49" s="44"/>
      <c r="AO49" s="37"/>
      <c r="AP49" s="37"/>
      <c r="AQ49" s="33"/>
      <c r="AR49" s="37">
        <f t="shared" si="16"/>
        <v>8</v>
      </c>
      <c r="AS49" s="37"/>
      <c r="AT49" s="37">
        <f t="shared" si="17"/>
        <v>-8</v>
      </c>
    </row>
    <row r="50" spans="1:46" x14ac:dyDescent="0.3">
      <c r="A50" s="105" t="s">
        <v>96</v>
      </c>
      <c r="B50" s="106">
        <v>8</v>
      </c>
      <c r="C50" s="106">
        <v>8</v>
      </c>
      <c r="D50" s="98"/>
      <c r="E50" s="99"/>
      <c r="F50" s="100">
        <f t="shared" si="5"/>
        <v>0</v>
      </c>
      <c r="G50" s="101"/>
      <c r="H50" s="101"/>
      <c r="I50" s="101"/>
      <c r="J50" s="102">
        <f t="shared" si="6"/>
        <v>0</v>
      </c>
      <c r="K50" s="103">
        <v>2130</v>
      </c>
      <c r="L50" s="104">
        <f t="shared" si="0"/>
        <v>0</v>
      </c>
      <c r="M50" s="37"/>
      <c r="N50" s="37">
        <f t="shared" si="7"/>
        <v>0</v>
      </c>
      <c r="P50" s="105" t="s">
        <v>96</v>
      </c>
      <c r="Q50" s="106">
        <v>8</v>
      </c>
      <c r="R50" s="106">
        <v>8</v>
      </c>
      <c r="S50" s="26"/>
      <c r="T50" s="46">
        <f t="shared" si="8"/>
        <v>0</v>
      </c>
      <c r="U50" s="26">
        <f t="shared" si="9"/>
        <v>0</v>
      </c>
      <c r="V50" s="46">
        <f t="shared" si="10"/>
        <v>0</v>
      </c>
      <c r="W50" s="13">
        <f t="shared" si="11"/>
        <v>0</v>
      </c>
      <c r="X50" s="13"/>
      <c r="Y50" s="44">
        <f t="shared" si="18"/>
        <v>0</v>
      </c>
      <c r="Z50" s="29">
        <f t="shared" si="18"/>
        <v>0</v>
      </c>
      <c r="AA50" s="30">
        <f t="shared" si="2"/>
        <v>0</v>
      </c>
      <c r="AB50" s="11">
        <f t="shared" si="19"/>
        <v>0</v>
      </c>
      <c r="AC50" s="11">
        <f t="shared" si="19"/>
        <v>0</v>
      </c>
      <c r="AD50" s="11">
        <f t="shared" si="19"/>
        <v>0</v>
      </c>
      <c r="AE50" s="12">
        <f t="shared" si="19"/>
        <v>0</v>
      </c>
      <c r="AF50" s="31">
        <f t="shared" si="12"/>
        <v>2130</v>
      </c>
      <c r="AG50" s="37">
        <f t="shared" si="4"/>
        <v>0</v>
      </c>
      <c r="AH50" s="37">
        <f t="shared" si="13"/>
        <v>0</v>
      </c>
      <c r="AI50" s="32">
        <f t="shared" si="14"/>
        <v>0</v>
      </c>
      <c r="AJ50" s="37">
        <f t="shared" si="15"/>
        <v>0</v>
      </c>
      <c r="AK50" s="37"/>
      <c r="AL50" s="37"/>
      <c r="AM50" s="37"/>
      <c r="AN50" s="37"/>
      <c r="AO50" s="37"/>
      <c r="AP50" s="37"/>
      <c r="AQ50" s="33"/>
      <c r="AR50" s="37">
        <f t="shared" si="16"/>
        <v>0</v>
      </c>
      <c r="AS50" s="37"/>
      <c r="AT50" s="37">
        <f t="shared" si="17"/>
        <v>0</v>
      </c>
    </row>
    <row r="51" spans="1:46" x14ac:dyDescent="0.3">
      <c r="A51" s="105" t="s">
        <v>97</v>
      </c>
      <c r="B51" s="106">
        <v>15</v>
      </c>
      <c r="C51" s="106">
        <v>15</v>
      </c>
      <c r="D51" s="98"/>
      <c r="E51" s="99"/>
      <c r="F51" s="100">
        <f t="shared" si="5"/>
        <v>0</v>
      </c>
      <c r="G51" s="101"/>
      <c r="H51" s="101"/>
      <c r="I51" s="101"/>
      <c r="J51" s="102">
        <f t="shared" si="6"/>
        <v>0</v>
      </c>
      <c r="K51" s="103">
        <v>880</v>
      </c>
      <c r="L51" s="104">
        <f t="shared" si="0"/>
        <v>0</v>
      </c>
      <c r="M51" s="37"/>
      <c r="N51" s="37">
        <f t="shared" si="7"/>
        <v>0</v>
      </c>
      <c r="P51" s="105" t="s">
        <v>97</v>
      </c>
      <c r="Q51" s="106">
        <v>15</v>
      </c>
      <c r="R51" s="106">
        <v>15</v>
      </c>
      <c r="S51" s="26"/>
      <c r="T51" s="46">
        <f t="shared" si="8"/>
        <v>0</v>
      </c>
      <c r="U51" s="26">
        <f t="shared" si="9"/>
        <v>-18</v>
      </c>
      <c r="V51" s="46">
        <f t="shared" si="10"/>
        <v>-1.2</v>
      </c>
      <c r="W51" s="13">
        <f t="shared" si="11"/>
        <v>0</v>
      </c>
      <c r="X51" s="13"/>
      <c r="Y51" s="44">
        <f t="shared" si="18"/>
        <v>18</v>
      </c>
      <c r="Z51" s="29">
        <f t="shared" si="18"/>
        <v>0</v>
      </c>
      <c r="AA51" s="30">
        <f t="shared" si="2"/>
        <v>1.2</v>
      </c>
      <c r="AB51" s="11">
        <f t="shared" si="19"/>
        <v>0</v>
      </c>
      <c r="AC51" s="11">
        <f t="shared" si="19"/>
        <v>0</v>
      </c>
      <c r="AD51" s="11">
        <f t="shared" si="19"/>
        <v>0</v>
      </c>
      <c r="AE51" s="12">
        <f t="shared" si="19"/>
        <v>18</v>
      </c>
      <c r="AF51" s="31">
        <f t="shared" si="12"/>
        <v>880</v>
      </c>
      <c r="AG51" s="37">
        <f t="shared" si="4"/>
        <v>15840</v>
      </c>
      <c r="AH51" s="37">
        <f t="shared" si="13"/>
        <v>-15840</v>
      </c>
      <c r="AI51" s="32">
        <f t="shared" si="14"/>
        <v>0</v>
      </c>
      <c r="AJ51" s="37">
        <f t="shared" si="15"/>
        <v>18</v>
      </c>
      <c r="AK51" s="37"/>
      <c r="AL51" s="37"/>
      <c r="AM51" s="37"/>
      <c r="AN51" s="37"/>
      <c r="AO51" s="37"/>
      <c r="AP51" s="37"/>
      <c r="AQ51" s="33"/>
      <c r="AR51" s="37">
        <f t="shared" si="16"/>
        <v>18</v>
      </c>
      <c r="AS51" s="37"/>
      <c r="AT51" s="37">
        <f t="shared" si="17"/>
        <v>-18</v>
      </c>
    </row>
    <row r="52" spans="1:46" x14ac:dyDescent="0.3">
      <c r="A52" s="105" t="s">
        <v>98</v>
      </c>
      <c r="B52" s="106">
        <v>15</v>
      </c>
      <c r="C52" s="106">
        <v>15</v>
      </c>
      <c r="D52" s="98"/>
      <c r="E52" s="99"/>
      <c r="F52" s="100">
        <f t="shared" si="5"/>
        <v>0</v>
      </c>
      <c r="G52" s="101"/>
      <c r="H52" s="101"/>
      <c r="I52" s="101"/>
      <c r="J52" s="102">
        <f t="shared" si="6"/>
        <v>0</v>
      </c>
      <c r="K52" s="103">
        <v>915</v>
      </c>
      <c r="L52" s="104">
        <f t="shared" si="0"/>
        <v>0</v>
      </c>
      <c r="M52" s="37"/>
      <c r="N52" s="37">
        <f t="shared" si="7"/>
        <v>0</v>
      </c>
      <c r="P52" s="105" t="s">
        <v>98</v>
      </c>
      <c r="Q52" s="106">
        <v>15</v>
      </c>
      <c r="R52" s="106">
        <v>15</v>
      </c>
      <c r="S52" s="26"/>
      <c r="T52" s="46">
        <f t="shared" si="8"/>
        <v>0</v>
      </c>
      <c r="U52" s="26">
        <f t="shared" si="9"/>
        <v>-81</v>
      </c>
      <c r="V52" s="46">
        <f t="shared" si="10"/>
        <v>-5.4</v>
      </c>
      <c r="W52" s="13">
        <f t="shared" si="11"/>
        <v>0</v>
      </c>
      <c r="X52" s="13"/>
      <c r="Y52" s="44">
        <f t="shared" si="18"/>
        <v>81</v>
      </c>
      <c r="Z52" s="29">
        <f t="shared" si="18"/>
        <v>0</v>
      </c>
      <c r="AA52" s="30">
        <f t="shared" si="2"/>
        <v>5.4</v>
      </c>
      <c r="AB52" s="11">
        <f t="shared" si="19"/>
        <v>0</v>
      </c>
      <c r="AC52" s="11">
        <f t="shared" si="19"/>
        <v>0</v>
      </c>
      <c r="AD52" s="11">
        <f t="shared" si="19"/>
        <v>0</v>
      </c>
      <c r="AE52" s="12">
        <f t="shared" si="19"/>
        <v>81</v>
      </c>
      <c r="AF52" s="31">
        <f t="shared" si="12"/>
        <v>915</v>
      </c>
      <c r="AG52" s="37">
        <f t="shared" si="4"/>
        <v>74115</v>
      </c>
      <c r="AH52" s="37">
        <f t="shared" si="13"/>
        <v>-74115</v>
      </c>
      <c r="AI52" s="32">
        <f t="shared" si="14"/>
        <v>0</v>
      </c>
      <c r="AJ52" s="37">
        <f t="shared" si="15"/>
        <v>81</v>
      </c>
      <c r="AK52" s="37"/>
      <c r="AL52" s="37"/>
      <c r="AM52" s="37"/>
      <c r="AN52" s="37"/>
      <c r="AO52" s="37"/>
      <c r="AP52" s="37"/>
      <c r="AQ52" s="33"/>
      <c r="AR52" s="37">
        <f t="shared" si="16"/>
        <v>81</v>
      </c>
      <c r="AS52" s="37"/>
      <c r="AT52" s="37">
        <f t="shared" si="17"/>
        <v>-81</v>
      </c>
    </row>
    <row r="53" spans="1:46" x14ac:dyDescent="0.3">
      <c r="A53" s="105" t="s">
        <v>99</v>
      </c>
      <c r="B53" s="106">
        <v>3</v>
      </c>
      <c r="C53" s="106">
        <v>3</v>
      </c>
      <c r="D53" s="98"/>
      <c r="E53" s="99"/>
      <c r="F53" s="100">
        <f t="shared" si="5"/>
        <v>0</v>
      </c>
      <c r="G53" s="101"/>
      <c r="H53" s="101"/>
      <c r="I53" s="101"/>
      <c r="J53" s="102">
        <f t="shared" si="6"/>
        <v>0</v>
      </c>
      <c r="K53" s="103">
        <v>1970</v>
      </c>
      <c r="L53" s="104">
        <f t="shared" si="0"/>
        <v>0</v>
      </c>
      <c r="M53" s="37"/>
      <c r="N53" s="37">
        <f t="shared" si="7"/>
        <v>0</v>
      </c>
      <c r="P53" s="105" t="s">
        <v>99</v>
      </c>
      <c r="Q53" s="106">
        <v>3</v>
      </c>
      <c r="R53" s="106">
        <v>3</v>
      </c>
      <c r="S53" s="26"/>
      <c r="T53" s="46">
        <f t="shared" si="8"/>
        <v>0</v>
      </c>
      <c r="U53" s="26">
        <f t="shared" si="9"/>
        <v>-1</v>
      </c>
      <c r="V53" s="46">
        <f t="shared" si="10"/>
        <v>-0.33333333333333331</v>
      </c>
      <c r="W53" s="13">
        <f t="shared" si="11"/>
        <v>0</v>
      </c>
      <c r="X53" s="13"/>
      <c r="Y53" s="44">
        <f t="shared" si="18"/>
        <v>1</v>
      </c>
      <c r="Z53" s="29">
        <f t="shared" si="18"/>
        <v>0</v>
      </c>
      <c r="AA53" s="30">
        <f t="shared" si="2"/>
        <v>0.33333333333333331</v>
      </c>
      <c r="AB53" s="11">
        <f t="shared" si="19"/>
        <v>0</v>
      </c>
      <c r="AC53" s="11">
        <f t="shared" si="19"/>
        <v>0</v>
      </c>
      <c r="AD53" s="11">
        <f t="shared" si="19"/>
        <v>0</v>
      </c>
      <c r="AE53" s="12">
        <f t="shared" si="19"/>
        <v>1</v>
      </c>
      <c r="AF53" s="31">
        <f t="shared" si="12"/>
        <v>1970</v>
      </c>
      <c r="AG53" s="37">
        <f t="shared" si="4"/>
        <v>1970</v>
      </c>
      <c r="AH53" s="37">
        <f t="shared" si="13"/>
        <v>-1970</v>
      </c>
      <c r="AI53" s="32">
        <f t="shared" si="14"/>
        <v>0</v>
      </c>
      <c r="AJ53" s="37">
        <f t="shared" si="15"/>
        <v>1</v>
      </c>
      <c r="AK53" s="37"/>
      <c r="AL53" s="37"/>
      <c r="AM53" s="37"/>
      <c r="AN53" s="37"/>
      <c r="AO53" s="37"/>
      <c r="AP53" s="37"/>
      <c r="AQ53" s="33"/>
      <c r="AR53" s="37">
        <f t="shared" si="16"/>
        <v>1</v>
      </c>
      <c r="AS53" s="37"/>
      <c r="AT53" s="37">
        <f t="shared" si="17"/>
        <v>-1</v>
      </c>
    </row>
    <row r="54" spans="1:46" x14ac:dyDescent="0.3">
      <c r="A54" s="105" t="s">
        <v>100</v>
      </c>
      <c r="B54" s="106">
        <v>3</v>
      </c>
      <c r="C54" s="106">
        <v>3</v>
      </c>
      <c r="D54" s="98"/>
      <c r="E54" s="99"/>
      <c r="F54" s="100">
        <f t="shared" si="5"/>
        <v>0</v>
      </c>
      <c r="G54" s="101"/>
      <c r="H54" s="101"/>
      <c r="I54" s="101"/>
      <c r="J54" s="102">
        <f t="shared" si="6"/>
        <v>0</v>
      </c>
      <c r="K54" s="103">
        <v>2035</v>
      </c>
      <c r="L54" s="104">
        <f t="shared" si="0"/>
        <v>0</v>
      </c>
      <c r="M54" s="37"/>
      <c r="N54" s="37">
        <f t="shared" si="7"/>
        <v>0</v>
      </c>
      <c r="P54" s="105" t="s">
        <v>100</v>
      </c>
      <c r="Q54" s="106">
        <v>3</v>
      </c>
      <c r="R54" s="106">
        <v>3</v>
      </c>
      <c r="S54" s="26"/>
      <c r="T54" s="27">
        <f t="shared" si="8"/>
        <v>0</v>
      </c>
      <c r="U54" s="26">
        <f t="shared" si="9"/>
        <v>-43</v>
      </c>
      <c r="V54" s="27">
        <f t="shared" si="10"/>
        <v>-14.333333333333334</v>
      </c>
      <c r="W54" s="28">
        <f t="shared" si="11"/>
        <v>0</v>
      </c>
      <c r="X54" s="28"/>
      <c r="Y54" s="44">
        <f t="shared" si="18"/>
        <v>43</v>
      </c>
      <c r="Z54" s="29">
        <f t="shared" si="18"/>
        <v>0</v>
      </c>
      <c r="AA54" s="30">
        <f t="shared" si="2"/>
        <v>14.333333333333334</v>
      </c>
      <c r="AB54" s="11">
        <f t="shared" si="19"/>
        <v>0</v>
      </c>
      <c r="AC54" s="11">
        <f t="shared" si="19"/>
        <v>0</v>
      </c>
      <c r="AD54" s="11">
        <f t="shared" si="19"/>
        <v>0</v>
      </c>
      <c r="AE54" s="12">
        <f t="shared" si="19"/>
        <v>43</v>
      </c>
      <c r="AF54" s="31">
        <f t="shared" si="12"/>
        <v>2035</v>
      </c>
      <c r="AG54" s="37">
        <f t="shared" si="4"/>
        <v>87505</v>
      </c>
      <c r="AH54" s="37">
        <f t="shared" si="13"/>
        <v>-87505</v>
      </c>
      <c r="AI54" s="32">
        <f t="shared" si="14"/>
        <v>0</v>
      </c>
      <c r="AJ54" s="37">
        <f t="shared" si="15"/>
        <v>43</v>
      </c>
      <c r="AK54" s="37"/>
      <c r="AL54" s="37"/>
      <c r="AM54" s="37"/>
      <c r="AN54" s="37"/>
      <c r="AO54" s="37"/>
      <c r="AP54" s="37"/>
      <c r="AQ54" s="33"/>
      <c r="AR54" s="37">
        <f t="shared" si="16"/>
        <v>43</v>
      </c>
      <c r="AS54" s="37"/>
      <c r="AT54" s="37">
        <f t="shared" si="17"/>
        <v>-43</v>
      </c>
    </row>
    <row r="55" spans="1:46" x14ac:dyDescent="0.3">
      <c r="A55" s="105" t="s">
        <v>101</v>
      </c>
      <c r="B55" s="106">
        <v>8</v>
      </c>
      <c r="C55" s="106">
        <v>8</v>
      </c>
      <c r="D55" s="98"/>
      <c r="E55" s="99"/>
      <c r="F55" s="100">
        <f t="shared" si="5"/>
        <v>0</v>
      </c>
      <c r="G55" s="101"/>
      <c r="H55" s="101"/>
      <c r="I55" s="101"/>
      <c r="J55" s="102">
        <f t="shared" si="6"/>
        <v>0</v>
      </c>
      <c r="K55" s="103">
        <v>2120</v>
      </c>
      <c r="L55" s="104">
        <f t="shared" si="0"/>
        <v>0</v>
      </c>
      <c r="M55" s="37"/>
      <c r="N55" s="37">
        <f t="shared" si="7"/>
        <v>0</v>
      </c>
      <c r="P55" s="105" t="s">
        <v>101</v>
      </c>
      <c r="Q55" s="106">
        <v>8</v>
      </c>
      <c r="R55" s="106">
        <v>8</v>
      </c>
      <c r="S55" s="26"/>
      <c r="T55" s="27">
        <f t="shared" si="8"/>
        <v>0</v>
      </c>
      <c r="U55" s="26">
        <f t="shared" si="9"/>
        <v>-21</v>
      </c>
      <c r="V55" s="27">
        <f t="shared" si="10"/>
        <v>-2.625</v>
      </c>
      <c r="W55" s="28">
        <f t="shared" si="11"/>
        <v>0</v>
      </c>
      <c r="X55" s="28"/>
      <c r="Y55" s="44">
        <f t="shared" si="18"/>
        <v>21</v>
      </c>
      <c r="Z55" s="29">
        <f t="shared" si="18"/>
        <v>0</v>
      </c>
      <c r="AA55" s="30">
        <f t="shared" si="2"/>
        <v>2.625</v>
      </c>
      <c r="AB55" s="11">
        <f t="shared" si="19"/>
        <v>0</v>
      </c>
      <c r="AC55" s="11">
        <f t="shared" si="19"/>
        <v>0</v>
      </c>
      <c r="AD55" s="11">
        <f t="shared" si="19"/>
        <v>0</v>
      </c>
      <c r="AE55" s="12">
        <f t="shared" si="19"/>
        <v>21</v>
      </c>
      <c r="AF55" s="31">
        <f t="shared" si="12"/>
        <v>2120</v>
      </c>
      <c r="AG55" s="37">
        <f t="shared" si="4"/>
        <v>44520</v>
      </c>
      <c r="AH55" s="37">
        <f t="shared" si="13"/>
        <v>-44520</v>
      </c>
      <c r="AI55" s="32">
        <f t="shared" si="14"/>
        <v>0</v>
      </c>
      <c r="AJ55" s="37">
        <f t="shared" si="15"/>
        <v>21</v>
      </c>
      <c r="AK55" s="37"/>
      <c r="AL55" s="37"/>
      <c r="AM55" s="37"/>
      <c r="AN55" s="37"/>
      <c r="AO55" s="37"/>
      <c r="AP55" s="37"/>
      <c r="AQ55" s="33"/>
      <c r="AR55" s="37">
        <f t="shared" si="16"/>
        <v>21</v>
      </c>
      <c r="AS55" s="37"/>
      <c r="AT55" s="37">
        <f t="shared" si="17"/>
        <v>-21</v>
      </c>
    </row>
    <row r="56" spans="1:46" x14ac:dyDescent="0.3">
      <c r="A56" s="105" t="s">
        <v>102</v>
      </c>
      <c r="B56" s="106">
        <v>10</v>
      </c>
      <c r="C56" s="106">
        <v>10</v>
      </c>
      <c r="D56" s="98"/>
      <c r="E56" s="99"/>
      <c r="F56" s="100">
        <f t="shared" si="5"/>
        <v>0</v>
      </c>
      <c r="G56" s="101"/>
      <c r="H56" s="101"/>
      <c r="I56" s="101"/>
      <c r="J56" s="102">
        <f t="shared" si="6"/>
        <v>0</v>
      </c>
      <c r="K56" s="103">
        <v>1980</v>
      </c>
      <c r="L56" s="104">
        <f t="shared" si="0"/>
        <v>0</v>
      </c>
      <c r="M56" s="37"/>
      <c r="N56" s="37">
        <f t="shared" si="7"/>
        <v>0</v>
      </c>
      <c r="P56" s="105" t="s">
        <v>102</v>
      </c>
      <c r="Q56" s="106">
        <v>10</v>
      </c>
      <c r="R56" s="106">
        <v>10</v>
      </c>
      <c r="S56" s="26"/>
      <c r="T56" s="27">
        <f t="shared" si="8"/>
        <v>0</v>
      </c>
      <c r="U56" s="26">
        <f t="shared" si="9"/>
        <v>0</v>
      </c>
      <c r="V56" s="27">
        <f t="shared" si="10"/>
        <v>0</v>
      </c>
      <c r="W56" s="28">
        <f t="shared" si="11"/>
        <v>0</v>
      </c>
      <c r="X56" s="28"/>
      <c r="Y56" s="44">
        <f t="shared" si="18"/>
        <v>0</v>
      </c>
      <c r="Z56" s="29">
        <f t="shared" si="18"/>
        <v>0</v>
      </c>
      <c r="AA56" s="30">
        <f t="shared" si="2"/>
        <v>0</v>
      </c>
      <c r="AB56" s="11">
        <f t="shared" si="19"/>
        <v>0</v>
      </c>
      <c r="AC56" s="11">
        <f t="shared" si="19"/>
        <v>0</v>
      </c>
      <c r="AD56" s="11">
        <f t="shared" si="19"/>
        <v>0</v>
      </c>
      <c r="AE56" s="12">
        <f t="shared" si="19"/>
        <v>0</v>
      </c>
      <c r="AF56" s="31">
        <f t="shared" si="12"/>
        <v>1980</v>
      </c>
      <c r="AG56" s="37">
        <f t="shared" si="4"/>
        <v>0</v>
      </c>
      <c r="AH56" s="37">
        <f t="shared" si="13"/>
        <v>0</v>
      </c>
      <c r="AI56" s="32">
        <f t="shared" si="14"/>
        <v>0</v>
      </c>
      <c r="AJ56" s="37">
        <f t="shared" si="15"/>
        <v>0</v>
      </c>
      <c r="AK56" s="37"/>
      <c r="AL56" s="37"/>
      <c r="AM56" s="37"/>
      <c r="AN56" s="37"/>
      <c r="AO56" s="37"/>
      <c r="AP56" s="37"/>
      <c r="AQ56" s="33"/>
      <c r="AR56" s="37">
        <f t="shared" si="16"/>
        <v>0</v>
      </c>
      <c r="AS56" s="37"/>
      <c r="AT56" s="37">
        <f t="shared" si="17"/>
        <v>0</v>
      </c>
    </row>
    <row r="57" spans="1:46" x14ac:dyDescent="0.3">
      <c r="A57" s="105" t="s">
        <v>103</v>
      </c>
      <c r="B57" s="106">
        <v>12</v>
      </c>
      <c r="C57" s="106">
        <v>12</v>
      </c>
      <c r="D57" s="98"/>
      <c r="E57" s="99"/>
      <c r="F57" s="100">
        <f t="shared" si="5"/>
        <v>0</v>
      </c>
      <c r="G57" s="101"/>
      <c r="H57" s="101"/>
      <c r="I57" s="101"/>
      <c r="J57" s="102">
        <f t="shared" si="6"/>
        <v>0</v>
      </c>
      <c r="K57" s="103">
        <v>875</v>
      </c>
      <c r="L57" s="104">
        <f t="shared" si="0"/>
        <v>0</v>
      </c>
      <c r="M57" s="37"/>
      <c r="N57" s="37">
        <f t="shared" si="7"/>
        <v>0</v>
      </c>
      <c r="P57" s="105" t="s">
        <v>103</v>
      </c>
      <c r="Q57" s="106">
        <v>12</v>
      </c>
      <c r="R57" s="106">
        <v>12</v>
      </c>
      <c r="S57" s="26"/>
      <c r="T57" s="27">
        <f t="shared" si="8"/>
        <v>0</v>
      </c>
      <c r="U57" s="26">
        <f t="shared" si="9"/>
        <v>-34</v>
      </c>
      <c r="V57" s="27">
        <f t="shared" si="10"/>
        <v>-2.8333333333333335</v>
      </c>
      <c r="W57" s="28">
        <f t="shared" si="11"/>
        <v>0</v>
      </c>
      <c r="X57" s="28"/>
      <c r="Y57" s="44">
        <f t="shared" si="18"/>
        <v>34</v>
      </c>
      <c r="Z57" s="29">
        <f t="shared" si="18"/>
        <v>0</v>
      </c>
      <c r="AA57" s="30">
        <f t="shared" si="2"/>
        <v>2.8333333333333335</v>
      </c>
      <c r="AB57" s="11">
        <f t="shared" si="19"/>
        <v>0</v>
      </c>
      <c r="AC57" s="11">
        <f t="shared" si="19"/>
        <v>0</v>
      </c>
      <c r="AD57" s="11">
        <f t="shared" si="19"/>
        <v>0</v>
      </c>
      <c r="AE57" s="12">
        <f t="shared" si="19"/>
        <v>34</v>
      </c>
      <c r="AF57" s="31">
        <f t="shared" si="12"/>
        <v>875</v>
      </c>
      <c r="AG57" s="37">
        <f t="shared" si="4"/>
        <v>29750</v>
      </c>
      <c r="AH57" s="37">
        <f t="shared" si="13"/>
        <v>-29750</v>
      </c>
      <c r="AI57" s="32">
        <f t="shared" si="14"/>
        <v>0</v>
      </c>
      <c r="AJ57" s="37">
        <f t="shared" si="15"/>
        <v>34</v>
      </c>
      <c r="AK57" s="37"/>
      <c r="AL57" s="37"/>
      <c r="AM57" s="37"/>
      <c r="AN57" s="37"/>
      <c r="AO57" s="37"/>
      <c r="AP57" s="37"/>
      <c r="AQ57" s="33"/>
      <c r="AR57" s="37">
        <f t="shared" si="16"/>
        <v>34</v>
      </c>
      <c r="AS57" s="37"/>
      <c r="AT57" s="37">
        <f t="shared" si="17"/>
        <v>-34</v>
      </c>
    </row>
    <row r="58" spans="1:46" ht="19.5" thickBot="1" x14ac:dyDescent="0.35">
      <c r="A58" s="105" t="s">
        <v>104</v>
      </c>
      <c r="B58" s="106">
        <v>3</v>
      </c>
      <c r="C58" s="106">
        <v>3</v>
      </c>
      <c r="D58" s="98"/>
      <c r="E58" s="99"/>
      <c r="F58" s="100">
        <f t="shared" si="5"/>
        <v>0</v>
      </c>
      <c r="G58" s="101"/>
      <c r="H58" s="101"/>
      <c r="I58" s="101"/>
      <c r="J58" s="102">
        <f t="shared" si="6"/>
        <v>0</v>
      </c>
      <c r="K58" s="103">
        <v>2145</v>
      </c>
      <c r="L58" s="104">
        <f t="shared" si="0"/>
        <v>0</v>
      </c>
      <c r="M58" s="37"/>
      <c r="N58" s="37">
        <f t="shared" si="7"/>
        <v>0</v>
      </c>
      <c r="P58" s="105" t="s">
        <v>104</v>
      </c>
      <c r="Q58" s="106">
        <v>3</v>
      </c>
      <c r="R58" s="106">
        <v>3</v>
      </c>
      <c r="S58" s="26"/>
      <c r="T58" s="27">
        <f t="shared" si="8"/>
        <v>0</v>
      </c>
      <c r="U58" s="26">
        <f t="shared" si="9"/>
        <v>0</v>
      </c>
      <c r="V58" s="27">
        <f t="shared" si="10"/>
        <v>0</v>
      </c>
      <c r="W58" s="28">
        <f t="shared" si="11"/>
        <v>0</v>
      </c>
      <c r="X58" s="28"/>
      <c r="Y58" s="44">
        <f t="shared" si="18"/>
        <v>0</v>
      </c>
      <c r="Z58" s="29">
        <f t="shared" si="18"/>
        <v>0</v>
      </c>
      <c r="AA58" s="30">
        <f t="shared" si="2"/>
        <v>0</v>
      </c>
      <c r="AB58" s="11">
        <f t="shared" si="19"/>
        <v>0</v>
      </c>
      <c r="AC58" s="11">
        <f t="shared" si="19"/>
        <v>0</v>
      </c>
      <c r="AD58" s="11">
        <f t="shared" si="19"/>
        <v>0</v>
      </c>
      <c r="AE58" s="12">
        <f t="shared" si="19"/>
        <v>0</v>
      </c>
      <c r="AF58" s="31">
        <f t="shared" si="12"/>
        <v>2145</v>
      </c>
      <c r="AG58" s="37">
        <f t="shared" si="4"/>
        <v>0</v>
      </c>
      <c r="AH58" s="37">
        <f t="shared" si="13"/>
        <v>0</v>
      </c>
      <c r="AI58" s="32">
        <f t="shared" si="14"/>
        <v>0</v>
      </c>
      <c r="AJ58" s="37">
        <f t="shared" si="15"/>
        <v>0</v>
      </c>
      <c r="AK58" s="37"/>
      <c r="AL58" s="37"/>
      <c r="AM58" s="37"/>
      <c r="AN58" s="37"/>
      <c r="AO58" s="37"/>
      <c r="AP58" s="37"/>
      <c r="AQ58" s="33"/>
      <c r="AR58" s="37">
        <f t="shared" si="16"/>
        <v>0</v>
      </c>
      <c r="AS58" s="37"/>
      <c r="AT58" s="37">
        <f t="shared" si="17"/>
        <v>0</v>
      </c>
    </row>
    <row r="59" spans="1:46" ht="19.5" thickBot="1" x14ac:dyDescent="0.35">
      <c r="A59" s="56" t="s">
        <v>105</v>
      </c>
      <c r="B59" s="57" t="s">
        <v>74</v>
      </c>
      <c r="C59" s="58">
        <v>150</v>
      </c>
      <c r="D59" s="59"/>
      <c r="E59" s="60"/>
      <c r="F59" s="61">
        <f t="shared" si="5"/>
        <v>0</v>
      </c>
      <c r="G59" s="62"/>
      <c r="H59" s="62"/>
      <c r="I59" s="62"/>
      <c r="J59" s="63">
        <f t="shared" si="6"/>
        <v>0</v>
      </c>
      <c r="K59" s="64">
        <v>21.06</v>
      </c>
      <c r="L59" s="65">
        <f t="shared" si="0"/>
        <v>0</v>
      </c>
      <c r="M59" s="37"/>
      <c r="N59" s="37">
        <f t="shared" si="7"/>
        <v>0</v>
      </c>
      <c r="P59" s="56" t="s">
        <v>73</v>
      </c>
      <c r="Q59" s="57" t="s">
        <v>74</v>
      </c>
      <c r="R59" s="58">
        <v>150</v>
      </c>
      <c r="S59" s="26"/>
      <c r="T59" s="27">
        <f t="shared" si="8"/>
        <v>0</v>
      </c>
      <c r="U59" s="26">
        <f t="shared" si="9"/>
        <v>0</v>
      </c>
      <c r="V59" s="27">
        <f t="shared" si="10"/>
        <v>0</v>
      </c>
      <c r="W59" s="28">
        <f t="shared" si="11"/>
        <v>0</v>
      </c>
      <c r="X59" s="28"/>
      <c r="Y59" s="44">
        <f t="shared" si="18"/>
        <v>0</v>
      </c>
      <c r="Z59" s="29">
        <f t="shared" si="18"/>
        <v>0</v>
      </c>
      <c r="AA59" s="30">
        <f t="shared" si="2"/>
        <v>0</v>
      </c>
      <c r="AB59" s="11">
        <f t="shared" si="19"/>
        <v>0</v>
      </c>
      <c r="AC59" s="11">
        <f t="shared" si="19"/>
        <v>0</v>
      </c>
      <c r="AD59" s="11">
        <f t="shared" si="19"/>
        <v>0</v>
      </c>
      <c r="AE59" s="12">
        <f t="shared" si="19"/>
        <v>0</v>
      </c>
      <c r="AF59" s="31">
        <f t="shared" si="12"/>
        <v>21.06</v>
      </c>
      <c r="AG59" s="37">
        <f t="shared" si="4"/>
        <v>0</v>
      </c>
      <c r="AH59" s="37">
        <f t="shared" si="13"/>
        <v>0</v>
      </c>
      <c r="AI59" s="32">
        <f t="shared" si="14"/>
        <v>0</v>
      </c>
      <c r="AJ59" s="37">
        <f t="shared" si="15"/>
        <v>0</v>
      </c>
      <c r="AK59" s="37"/>
      <c r="AL59" s="37"/>
      <c r="AM59" s="37"/>
      <c r="AN59" s="44"/>
      <c r="AO59" s="37"/>
      <c r="AP59" s="37"/>
      <c r="AQ59" s="33"/>
      <c r="AR59" s="37">
        <f>SUM(AJ59:AQ59)</f>
        <v>0</v>
      </c>
      <c r="AS59" s="37"/>
      <c r="AT59" s="37">
        <f t="shared" si="17"/>
        <v>0</v>
      </c>
    </row>
    <row r="60" spans="1:46" hidden="1" x14ac:dyDescent="0.3">
      <c r="A60" s="107"/>
      <c r="B60" s="108"/>
      <c r="C60" s="108"/>
      <c r="D60" s="109"/>
      <c r="E60" s="11"/>
      <c r="F60" s="30" t="e">
        <f t="shared" si="5"/>
        <v>#DIV/0!</v>
      </c>
      <c r="G60" s="11"/>
      <c r="H60" s="11"/>
      <c r="I60" s="11"/>
      <c r="J60" s="12">
        <f t="shared" si="6"/>
        <v>0</v>
      </c>
      <c r="K60" s="31">
        <v>116.5</v>
      </c>
      <c r="L60" s="37">
        <f t="shared" si="0"/>
        <v>0</v>
      </c>
      <c r="M60" s="37"/>
      <c r="N60" s="37">
        <f t="shared" si="7"/>
        <v>0</v>
      </c>
      <c r="P60" s="107"/>
      <c r="Q60" s="108"/>
      <c r="R60" s="108"/>
      <c r="S60" s="11"/>
      <c r="T60" s="27" t="e">
        <f t="shared" si="8"/>
        <v>#DIV/0!</v>
      </c>
      <c r="U60" s="26">
        <f t="shared" si="9"/>
        <v>0</v>
      </c>
      <c r="V60" s="27" t="e">
        <f t="shared" si="10"/>
        <v>#DIV/0!</v>
      </c>
      <c r="W60" s="28">
        <f t="shared" si="11"/>
        <v>0</v>
      </c>
      <c r="X60" s="40"/>
      <c r="Y60" s="44">
        <f t="shared" si="18"/>
        <v>0</v>
      </c>
      <c r="Z60" s="29">
        <f t="shared" si="18"/>
        <v>0</v>
      </c>
      <c r="AA60" s="30" t="e">
        <f t="shared" si="2"/>
        <v>#DIV/0!</v>
      </c>
      <c r="AB60" s="11">
        <f t="shared" si="19"/>
        <v>0</v>
      </c>
      <c r="AC60" s="11">
        <f t="shared" si="19"/>
        <v>0</v>
      </c>
      <c r="AD60" s="11">
        <f t="shared" si="19"/>
        <v>0</v>
      </c>
      <c r="AE60" s="12">
        <f t="shared" si="19"/>
        <v>0</v>
      </c>
      <c r="AF60" s="31">
        <f t="shared" si="12"/>
        <v>116.5</v>
      </c>
      <c r="AG60" s="37">
        <f t="shared" si="4"/>
        <v>0</v>
      </c>
      <c r="AH60" s="37">
        <f t="shared" si="13"/>
        <v>0</v>
      </c>
      <c r="AI60" s="32">
        <f t="shared" si="14"/>
        <v>0</v>
      </c>
      <c r="AJ60" s="37">
        <f t="shared" si="15"/>
        <v>0</v>
      </c>
      <c r="AK60" s="37"/>
      <c r="AL60" s="37"/>
      <c r="AM60" s="37"/>
      <c r="AN60" s="37"/>
      <c r="AO60" s="37"/>
      <c r="AP60" s="37"/>
      <c r="AQ60" s="33"/>
      <c r="AR60" s="37">
        <f t="shared" si="16"/>
        <v>0</v>
      </c>
      <c r="AS60" s="37"/>
      <c r="AT60" s="37">
        <f t="shared" si="17"/>
        <v>0</v>
      </c>
    </row>
    <row r="61" spans="1:46" hidden="1" x14ac:dyDescent="0.3">
      <c r="A61" s="107"/>
      <c r="B61" s="108"/>
      <c r="C61" s="108"/>
      <c r="D61" s="110"/>
      <c r="E61" s="11"/>
      <c r="F61" s="30" t="e">
        <f t="shared" si="5"/>
        <v>#DIV/0!</v>
      </c>
      <c r="G61" s="11"/>
      <c r="H61" s="11"/>
      <c r="I61" s="11"/>
      <c r="J61" s="12">
        <f t="shared" si="6"/>
        <v>0</v>
      </c>
      <c r="K61" s="31">
        <v>0</v>
      </c>
      <c r="L61" s="37">
        <f t="shared" si="0"/>
        <v>0</v>
      </c>
      <c r="M61" s="37"/>
      <c r="N61" s="37">
        <f t="shared" si="7"/>
        <v>0</v>
      </c>
      <c r="P61" s="107"/>
      <c r="Q61" s="108"/>
      <c r="R61" s="108"/>
      <c r="S61" s="11"/>
      <c r="T61" s="27" t="e">
        <f t="shared" si="8"/>
        <v>#DIV/0!</v>
      </c>
      <c r="U61" s="26">
        <f t="shared" si="9"/>
        <v>0</v>
      </c>
      <c r="V61" s="27" t="e">
        <f t="shared" si="10"/>
        <v>#DIV/0!</v>
      </c>
      <c r="W61" s="28">
        <f t="shared" si="11"/>
        <v>0</v>
      </c>
      <c r="X61" s="40"/>
      <c r="Y61" s="44">
        <f t="shared" si="18"/>
        <v>0</v>
      </c>
      <c r="Z61" s="29">
        <f t="shared" si="18"/>
        <v>0</v>
      </c>
      <c r="AA61" s="30" t="e">
        <f t="shared" si="2"/>
        <v>#DIV/0!</v>
      </c>
      <c r="AB61" s="11">
        <f t="shared" si="19"/>
        <v>0</v>
      </c>
      <c r="AC61" s="11">
        <f t="shared" si="19"/>
        <v>0</v>
      </c>
      <c r="AD61" s="11">
        <f t="shared" si="19"/>
        <v>0</v>
      </c>
      <c r="AE61" s="12">
        <f t="shared" si="19"/>
        <v>0</v>
      </c>
      <c r="AF61" s="31">
        <f t="shared" si="12"/>
        <v>0</v>
      </c>
      <c r="AG61" s="37">
        <f t="shared" si="4"/>
        <v>0</v>
      </c>
      <c r="AH61" s="37">
        <f t="shared" si="13"/>
        <v>0</v>
      </c>
      <c r="AI61" s="32">
        <f t="shared" si="14"/>
        <v>0</v>
      </c>
      <c r="AJ61" s="37">
        <f t="shared" si="15"/>
        <v>0</v>
      </c>
      <c r="AK61" s="37"/>
      <c r="AL61" s="37"/>
      <c r="AM61" s="37"/>
      <c r="AN61" s="37"/>
      <c r="AO61" s="37"/>
      <c r="AP61" s="37"/>
      <c r="AQ61" s="33"/>
      <c r="AR61" s="37">
        <f t="shared" si="16"/>
        <v>0</v>
      </c>
      <c r="AS61" s="37"/>
      <c r="AT61" s="37">
        <f t="shared" si="17"/>
        <v>0</v>
      </c>
    </row>
    <row r="62" spans="1:46" hidden="1" x14ac:dyDescent="0.3">
      <c r="A62" s="107"/>
      <c r="B62" s="108"/>
      <c r="C62" s="108"/>
      <c r="D62" s="11"/>
      <c r="E62" s="11"/>
      <c r="F62" s="30" t="e">
        <f t="shared" si="5"/>
        <v>#DIV/0!</v>
      </c>
      <c r="G62" s="11"/>
      <c r="H62" s="11"/>
      <c r="I62" s="11"/>
      <c r="J62" s="12">
        <f t="shared" si="6"/>
        <v>0</v>
      </c>
      <c r="K62" s="31">
        <v>23</v>
      </c>
      <c r="L62" s="37">
        <f t="shared" si="0"/>
        <v>0</v>
      </c>
      <c r="M62" s="37"/>
      <c r="N62" s="37">
        <f t="shared" si="7"/>
        <v>0</v>
      </c>
      <c r="P62" s="107"/>
      <c r="Q62" s="108"/>
      <c r="R62" s="108"/>
      <c r="S62" s="11"/>
      <c r="T62" s="27" t="e">
        <f t="shared" si="8"/>
        <v>#DIV/0!</v>
      </c>
      <c r="U62" s="26">
        <f t="shared" si="9"/>
        <v>0</v>
      </c>
      <c r="V62" s="27" t="e">
        <f t="shared" si="10"/>
        <v>#DIV/0!</v>
      </c>
      <c r="W62" s="28">
        <f t="shared" si="11"/>
        <v>0</v>
      </c>
      <c r="X62" s="40"/>
      <c r="Y62" s="44">
        <f t="shared" si="18"/>
        <v>0</v>
      </c>
      <c r="Z62" s="29">
        <f t="shared" si="18"/>
        <v>0</v>
      </c>
      <c r="AA62" s="30" t="e">
        <f t="shared" si="2"/>
        <v>#DIV/0!</v>
      </c>
      <c r="AB62" s="11">
        <f t="shared" si="19"/>
        <v>0</v>
      </c>
      <c r="AC62" s="11">
        <f t="shared" si="19"/>
        <v>0</v>
      </c>
      <c r="AD62" s="11">
        <f t="shared" si="19"/>
        <v>0</v>
      </c>
      <c r="AE62" s="12">
        <f t="shared" si="19"/>
        <v>0</v>
      </c>
      <c r="AF62" s="31">
        <f t="shared" si="12"/>
        <v>23</v>
      </c>
      <c r="AG62" s="37">
        <f t="shared" si="4"/>
        <v>0</v>
      </c>
      <c r="AH62" s="37">
        <f t="shared" si="13"/>
        <v>0</v>
      </c>
      <c r="AI62" s="32">
        <f t="shared" si="14"/>
        <v>0</v>
      </c>
      <c r="AJ62" s="37">
        <f t="shared" si="15"/>
        <v>0</v>
      </c>
      <c r="AK62" s="37"/>
      <c r="AL62" s="37"/>
      <c r="AM62" s="37"/>
      <c r="AN62" s="37"/>
      <c r="AO62" s="37"/>
      <c r="AP62" s="37"/>
      <c r="AQ62" s="33"/>
      <c r="AR62" s="37">
        <f t="shared" si="16"/>
        <v>0</v>
      </c>
      <c r="AS62" s="37"/>
      <c r="AT62" s="37">
        <f t="shared" si="17"/>
        <v>0</v>
      </c>
    </row>
    <row r="63" spans="1:46" hidden="1" x14ac:dyDescent="0.3">
      <c r="A63" s="107"/>
      <c r="B63" s="108"/>
      <c r="C63" s="108"/>
      <c r="D63" s="11"/>
      <c r="E63" s="11"/>
      <c r="F63" s="30" t="e">
        <f t="shared" si="5"/>
        <v>#DIV/0!</v>
      </c>
      <c r="G63" s="11"/>
      <c r="H63" s="11"/>
      <c r="I63" s="11"/>
      <c r="J63" s="12">
        <f t="shared" si="6"/>
        <v>0</v>
      </c>
      <c r="K63" s="31">
        <v>0</v>
      </c>
      <c r="L63" s="37">
        <f t="shared" si="0"/>
        <v>0</v>
      </c>
      <c r="M63" s="37"/>
      <c r="N63" s="37">
        <f t="shared" si="7"/>
        <v>0</v>
      </c>
      <c r="P63" s="107"/>
      <c r="Q63" s="108"/>
      <c r="R63" s="108"/>
      <c r="S63" s="26"/>
      <c r="T63" s="27" t="e">
        <f t="shared" si="8"/>
        <v>#DIV/0!</v>
      </c>
      <c r="U63" s="26">
        <f t="shared" si="9"/>
        <v>0</v>
      </c>
      <c r="V63" s="27" t="e">
        <f t="shared" si="10"/>
        <v>#DIV/0!</v>
      </c>
      <c r="W63" s="28">
        <f t="shared" si="11"/>
        <v>0</v>
      </c>
      <c r="X63" s="40"/>
      <c r="Y63" s="44">
        <f t="shared" si="18"/>
        <v>0</v>
      </c>
      <c r="Z63" s="29">
        <f t="shared" si="18"/>
        <v>0</v>
      </c>
      <c r="AA63" s="30" t="e">
        <f t="shared" si="2"/>
        <v>#DIV/0!</v>
      </c>
      <c r="AB63" s="11">
        <f t="shared" si="19"/>
        <v>0</v>
      </c>
      <c r="AC63" s="11">
        <f t="shared" si="19"/>
        <v>0</v>
      </c>
      <c r="AD63" s="11">
        <f t="shared" si="19"/>
        <v>0</v>
      </c>
      <c r="AE63" s="12">
        <f t="shared" si="19"/>
        <v>0</v>
      </c>
      <c r="AF63" s="31">
        <f t="shared" si="12"/>
        <v>0</v>
      </c>
      <c r="AG63" s="37">
        <f t="shared" si="4"/>
        <v>0</v>
      </c>
      <c r="AH63" s="37">
        <f t="shared" si="13"/>
        <v>0</v>
      </c>
      <c r="AI63" s="32">
        <f t="shared" si="14"/>
        <v>0</v>
      </c>
      <c r="AJ63" s="37">
        <f t="shared" si="15"/>
        <v>0</v>
      </c>
      <c r="AK63" s="37"/>
      <c r="AL63" s="37"/>
      <c r="AM63" s="37"/>
      <c r="AN63" s="37"/>
      <c r="AO63" s="37"/>
      <c r="AP63" s="37"/>
      <c r="AQ63" s="33"/>
      <c r="AR63" s="37">
        <f t="shared" si="16"/>
        <v>0</v>
      </c>
      <c r="AS63" s="37"/>
      <c r="AT63" s="37">
        <f t="shared" si="17"/>
        <v>0</v>
      </c>
    </row>
    <row r="64" spans="1:46" hidden="1" x14ac:dyDescent="0.3">
      <c r="A64" s="11"/>
      <c r="B64" s="10"/>
      <c r="C64" s="10"/>
      <c r="D64" s="11"/>
      <c r="E64" s="11"/>
      <c r="F64" s="30" t="e">
        <f t="shared" si="5"/>
        <v>#DIV/0!</v>
      </c>
      <c r="G64" s="11"/>
      <c r="H64" s="11"/>
      <c r="I64" s="11"/>
      <c r="J64" s="12">
        <f t="shared" si="6"/>
        <v>0</v>
      </c>
      <c r="K64" s="31">
        <v>0</v>
      </c>
      <c r="L64" s="37">
        <f t="shared" si="0"/>
        <v>0</v>
      </c>
      <c r="M64" s="37"/>
      <c r="N64" s="37">
        <f t="shared" si="7"/>
        <v>0</v>
      </c>
      <c r="P64" s="11"/>
      <c r="Q64" s="10"/>
      <c r="R64" s="10"/>
      <c r="S64" s="26"/>
      <c r="T64" s="27" t="e">
        <f t="shared" si="8"/>
        <v>#DIV/0!</v>
      </c>
      <c r="U64" s="26">
        <f t="shared" si="9"/>
        <v>0</v>
      </c>
      <c r="V64" s="27" t="e">
        <f t="shared" si="10"/>
        <v>#DIV/0!</v>
      </c>
      <c r="W64" s="28">
        <f t="shared" si="11"/>
        <v>0</v>
      </c>
      <c r="X64" s="40"/>
      <c r="Y64" s="44">
        <f t="shared" si="18"/>
        <v>0</v>
      </c>
      <c r="Z64" s="29">
        <f t="shared" si="18"/>
        <v>0</v>
      </c>
      <c r="AA64" s="30" t="e">
        <f t="shared" si="2"/>
        <v>#DIV/0!</v>
      </c>
      <c r="AB64" s="11">
        <f t="shared" si="19"/>
        <v>0</v>
      </c>
      <c r="AC64" s="11">
        <f t="shared" si="19"/>
        <v>0</v>
      </c>
      <c r="AD64" s="11">
        <f t="shared" si="19"/>
        <v>0</v>
      </c>
      <c r="AE64" s="12">
        <f t="shared" si="19"/>
        <v>0</v>
      </c>
      <c r="AF64" s="31">
        <f t="shared" si="12"/>
        <v>0</v>
      </c>
      <c r="AG64" s="37">
        <f t="shared" si="4"/>
        <v>0</v>
      </c>
      <c r="AH64" s="37">
        <f t="shared" si="13"/>
        <v>0</v>
      </c>
      <c r="AI64" s="32">
        <f t="shared" si="14"/>
        <v>0</v>
      </c>
      <c r="AJ64" s="37">
        <f t="shared" si="15"/>
        <v>0</v>
      </c>
      <c r="AK64" s="37"/>
      <c r="AL64" s="37"/>
      <c r="AM64" s="37"/>
      <c r="AN64" s="37"/>
      <c r="AO64" s="37"/>
      <c r="AP64" s="37"/>
      <c r="AQ64" s="33"/>
      <c r="AR64" s="37">
        <f t="shared" si="16"/>
        <v>0</v>
      </c>
      <c r="AS64" s="37"/>
      <c r="AT64" s="37">
        <f t="shared" si="17"/>
        <v>0</v>
      </c>
    </row>
    <row r="65" spans="1:46" hidden="1" x14ac:dyDescent="0.3">
      <c r="A65" s="11"/>
      <c r="B65" s="10"/>
      <c r="C65" s="10"/>
      <c r="D65" s="11"/>
      <c r="E65" s="11"/>
      <c r="F65" s="30" t="e">
        <f t="shared" si="5"/>
        <v>#DIV/0!</v>
      </c>
      <c r="G65" s="11"/>
      <c r="H65" s="11"/>
      <c r="I65" s="11"/>
      <c r="J65" s="12">
        <f t="shared" si="6"/>
        <v>0</v>
      </c>
      <c r="K65" s="31">
        <v>0</v>
      </c>
      <c r="L65" s="37">
        <f t="shared" si="0"/>
        <v>0</v>
      </c>
      <c r="M65" s="37"/>
      <c r="N65" s="37">
        <f t="shared" si="7"/>
        <v>0</v>
      </c>
      <c r="P65" s="11"/>
      <c r="Q65" s="10"/>
      <c r="R65" s="10"/>
      <c r="S65" s="11"/>
      <c r="T65" s="27" t="e">
        <f t="shared" si="8"/>
        <v>#DIV/0!</v>
      </c>
      <c r="U65" s="26">
        <f t="shared" si="9"/>
        <v>0</v>
      </c>
      <c r="V65" s="27" t="e">
        <f t="shared" si="10"/>
        <v>#DIV/0!</v>
      </c>
      <c r="W65" s="28">
        <f t="shared" si="11"/>
        <v>0</v>
      </c>
      <c r="X65" s="40"/>
      <c r="Y65" s="44">
        <f t="shared" si="18"/>
        <v>0</v>
      </c>
      <c r="Z65" s="29">
        <f t="shared" si="18"/>
        <v>0</v>
      </c>
      <c r="AA65" s="30" t="e">
        <f t="shared" si="2"/>
        <v>#DIV/0!</v>
      </c>
      <c r="AB65" s="11">
        <f t="shared" si="19"/>
        <v>0</v>
      </c>
      <c r="AC65" s="11">
        <f t="shared" si="19"/>
        <v>0</v>
      </c>
      <c r="AD65" s="11">
        <f t="shared" si="19"/>
        <v>0</v>
      </c>
      <c r="AE65" s="12">
        <f t="shared" si="19"/>
        <v>0</v>
      </c>
      <c r="AF65" s="31">
        <f t="shared" si="12"/>
        <v>0</v>
      </c>
      <c r="AG65" s="37">
        <f t="shared" si="4"/>
        <v>0</v>
      </c>
      <c r="AH65" s="37">
        <f t="shared" si="13"/>
        <v>0</v>
      </c>
      <c r="AI65" s="32">
        <f t="shared" si="14"/>
        <v>0</v>
      </c>
      <c r="AJ65" s="37">
        <f t="shared" si="15"/>
        <v>0</v>
      </c>
      <c r="AK65" s="37"/>
      <c r="AL65" s="37"/>
      <c r="AM65" s="37"/>
      <c r="AN65" s="37"/>
      <c r="AO65" s="37"/>
      <c r="AP65" s="37"/>
      <c r="AQ65" s="33"/>
      <c r="AR65" s="37">
        <f t="shared" si="16"/>
        <v>0</v>
      </c>
      <c r="AS65" s="37"/>
      <c r="AT65" s="37">
        <f t="shared" si="17"/>
        <v>0</v>
      </c>
    </row>
    <row r="66" spans="1:46" hidden="1" x14ac:dyDescent="0.3">
      <c r="A66" s="11"/>
      <c r="B66" s="10"/>
      <c r="C66" s="10"/>
      <c r="D66" s="11"/>
      <c r="E66" s="11"/>
      <c r="F66" s="30" t="e">
        <f t="shared" si="5"/>
        <v>#DIV/0!</v>
      </c>
      <c r="G66" s="11"/>
      <c r="H66" s="11"/>
      <c r="I66" s="11"/>
      <c r="J66" s="12">
        <f t="shared" si="6"/>
        <v>0</v>
      </c>
      <c r="K66" s="31">
        <v>0</v>
      </c>
      <c r="L66" s="37">
        <f t="shared" si="0"/>
        <v>0</v>
      </c>
      <c r="M66" s="37"/>
      <c r="N66" s="37">
        <f t="shared" si="7"/>
        <v>0</v>
      </c>
      <c r="P66" s="11"/>
      <c r="Q66" s="10"/>
      <c r="R66" s="10"/>
      <c r="S66" s="11"/>
      <c r="T66" s="27" t="e">
        <f t="shared" si="8"/>
        <v>#DIV/0!</v>
      </c>
      <c r="U66" s="26">
        <f t="shared" si="9"/>
        <v>0</v>
      </c>
      <c r="V66" s="27" t="e">
        <f t="shared" si="10"/>
        <v>#DIV/0!</v>
      </c>
      <c r="W66" s="28">
        <f t="shared" si="11"/>
        <v>0</v>
      </c>
      <c r="X66" s="40"/>
      <c r="Y66" s="44">
        <f t="shared" si="18"/>
        <v>0</v>
      </c>
      <c r="Z66" s="29">
        <f t="shared" si="18"/>
        <v>0</v>
      </c>
      <c r="AA66" s="30" t="e">
        <f t="shared" si="2"/>
        <v>#DIV/0!</v>
      </c>
      <c r="AB66" s="11">
        <f t="shared" si="19"/>
        <v>0</v>
      </c>
      <c r="AC66" s="11">
        <f t="shared" si="19"/>
        <v>0</v>
      </c>
      <c r="AD66" s="11">
        <f t="shared" si="19"/>
        <v>0</v>
      </c>
      <c r="AE66" s="12">
        <f t="shared" si="19"/>
        <v>0</v>
      </c>
      <c r="AF66" s="31">
        <f t="shared" si="12"/>
        <v>0</v>
      </c>
      <c r="AG66" s="37">
        <f t="shared" si="4"/>
        <v>0</v>
      </c>
      <c r="AH66" s="37">
        <f t="shared" si="13"/>
        <v>0</v>
      </c>
      <c r="AI66" s="32">
        <f t="shared" si="14"/>
        <v>0</v>
      </c>
      <c r="AJ66" s="37">
        <f t="shared" si="15"/>
        <v>0</v>
      </c>
      <c r="AK66" s="37"/>
      <c r="AL66" s="37"/>
      <c r="AM66" s="37"/>
      <c r="AN66" s="37"/>
      <c r="AO66" s="37"/>
      <c r="AP66" s="37"/>
      <c r="AQ66" s="33"/>
      <c r="AR66" s="37">
        <f t="shared" si="16"/>
        <v>0</v>
      </c>
      <c r="AS66" s="37"/>
      <c r="AT66" s="37">
        <f t="shared" si="17"/>
        <v>0</v>
      </c>
    </row>
    <row r="67" spans="1:46" x14ac:dyDescent="0.3">
      <c r="A67" s="11" t="s">
        <v>33</v>
      </c>
      <c r="B67" s="11"/>
      <c r="C67" s="13"/>
      <c r="D67" s="111">
        <f t="shared" ref="D67:J67" si="20">SUM(D5:D66)</f>
        <v>84</v>
      </c>
      <c r="E67" s="111">
        <f t="shared" si="20"/>
        <v>0</v>
      </c>
      <c r="F67" s="111" t="e">
        <f t="shared" si="20"/>
        <v>#DIV/0!</v>
      </c>
      <c r="G67" s="111">
        <f t="shared" si="20"/>
        <v>0</v>
      </c>
      <c r="H67" s="111">
        <f t="shared" si="20"/>
        <v>0</v>
      </c>
      <c r="I67" s="111">
        <f t="shared" si="20"/>
        <v>0</v>
      </c>
      <c r="J67" s="12">
        <f t="shared" si="20"/>
        <v>84</v>
      </c>
      <c r="K67" s="31">
        <v>0</v>
      </c>
      <c r="L67" s="111">
        <f>SUM(L5:L66)</f>
        <v>139785</v>
      </c>
      <c r="M67" s="111">
        <f>SUM(M5:M66)</f>
        <v>0</v>
      </c>
      <c r="N67" s="111">
        <f>SUM(N5:N66)</f>
        <v>0</v>
      </c>
      <c r="P67" s="11" t="s">
        <v>33</v>
      </c>
      <c r="Q67" s="11"/>
      <c r="R67" s="13"/>
      <c r="S67" s="112">
        <f t="shared" ref="S67:AG67" si="21">SUM(S5:S66)</f>
        <v>0</v>
      </c>
      <c r="T67" s="112" t="e">
        <f t="shared" si="21"/>
        <v>#DIV/0!</v>
      </c>
      <c r="U67" s="112">
        <f t="shared" si="21"/>
        <v>-7842</v>
      </c>
      <c r="V67" s="112" t="e">
        <f t="shared" si="21"/>
        <v>#DIV/0!</v>
      </c>
      <c r="W67" s="112">
        <f t="shared" si="21"/>
        <v>0</v>
      </c>
      <c r="X67" s="112">
        <f t="shared" si="21"/>
        <v>0</v>
      </c>
      <c r="Y67" s="112">
        <f t="shared" si="21"/>
        <v>7555</v>
      </c>
      <c r="Z67" s="112">
        <f t="shared" si="21"/>
        <v>287</v>
      </c>
      <c r="AA67" s="112" t="e">
        <f t="shared" si="21"/>
        <v>#DIV/0!</v>
      </c>
      <c r="AB67" s="112">
        <f t="shared" si="21"/>
        <v>0</v>
      </c>
      <c r="AC67" s="112">
        <f t="shared" si="21"/>
        <v>0</v>
      </c>
      <c r="AD67" s="112">
        <f t="shared" si="21"/>
        <v>0</v>
      </c>
      <c r="AE67" s="112">
        <f t="shared" si="21"/>
        <v>7842</v>
      </c>
      <c r="AF67" s="112"/>
      <c r="AG67" s="112">
        <f t="shared" si="21"/>
        <v>2166005.4699999997</v>
      </c>
      <c r="AH67" s="112">
        <f>SUM(AH5:AH66)</f>
        <v>-2166005.4699999997</v>
      </c>
      <c r="AI67" s="112">
        <f>SUM(AI5:AI66)</f>
        <v>0</v>
      </c>
      <c r="AJ67" s="112">
        <f t="shared" ref="AJ67:AS67" si="22">SUM(AJ5:AJ66)</f>
        <v>7842</v>
      </c>
      <c r="AK67" s="112">
        <f t="shared" si="22"/>
        <v>0</v>
      </c>
      <c r="AL67" s="112">
        <f t="shared" si="22"/>
        <v>0</v>
      </c>
      <c r="AM67" s="112">
        <f t="shared" si="22"/>
        <v>0</v>
      </c>
      <c r="AN67" s="112">
        <f t="shared" si="22"/>
        <v>0</v>
      </c>
      <c r="AO67" s="112">
        <f t="shared" si="22"/>
        <v>0</v>
      </c>
      <c r="AP67" s="112">
        <f t="shared" si="22"/>
        <v>0</v>
      </c>
      <c r="AQ67" s="112">
        <f t="shared" si="22"/>
        <v>0</v>
      </c>
      <c r="AR67" s="112">
        <f t="shared" si="22"/>
        <v>7842</v>
      </c>
      <c r="AS67" s="112">
        <f t="shared" si="22"/>
        <v>0</v>
      </c>
      <c r="AT67" s="112">
        <f>SUM(AT5:AT66)</f>
        <v>-7842</v>
      </c>
    </row>
    <row r="68" spans="1:46" hidden="1" x14ac:dyDescent="0.3">
      <c r="A68" s="113"/>
      <c r="B68" s="114"/>
      <c r="C68" s="115"/>
      <c r="D68" s="116"/>
      <c r="E68" s="116"/>
      <c r="F68" s="7" t="s">
        <v>106</v>
      </c>
      <c r="G68" s="7"/>
      <c r="H68" s="7"/>
      <c r="I68" s="7"/>
      <c r="J68" s="7"/>
      <c r="K68" s="117"/>
      <c r="L68" s="117"/>
      <c r="M68" s="7" t="s">
        <v>107</v>
      </c>
      <c r="N68" s="118"/>
      <c r="R68" s="119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</row>
    <row r="69" spans="1:46" ht="32.25" hidden="1" thickBot="1" x14ac:dyDescent="0.55000000000000004">
      <c r="A69" s="113"/>
      <c r="B69" s="114"/>
      <c r="C69" s="115"/>
      <c r="D69" s="116"/>
      <c r="E69" s="116"/>
      <c r="F69" s="121"/>
      <c r="G69" s="121"/>
      <c r="H69" s="121"/>
      <c r="I69" s="121"/>
      <c r="J69" s="121"/>
      <c r="K69" s="122"/>
      <c r="L69" s="121">
        <f>+F69-G69-H69-I69-J69</f>
        <v>0</v>
      </c>
      <c r="M69" s="123"/>
      <c r="N69" s="124"/>
      <c r="R69" s="119"/>
      <c r="S69" s="120"/>
      <c r="T69" s="120"/>
      <c r="U69" s="120"/>
      <c r="V69" s="120"/>
      <c r="W69" s="120"/>
      <c r="X69" s="120" t="s">
        <v>108</v>
      </c>
      <c r="Y69" s="120"/>
      <c r="Z69" s="112"/>
      <c r="AA69" s="112">
        <f>+AG67</f>
        <v>2166005.4699999997</v>
      </c>
      <c r="AB69" s="112"/>
      <c r="AC69" s="120"/>
      <c r="AD69" s="183">
        <f>AG67</f>
        <v>2166005.4699999997</v>
      </c>
      <c r="AE69" s="184"/>
      <c r="AF69" s="120"/>
      <c r="AG69" s="120"/>
      <c r="AH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</row>
    <row r="70" spans="1:46" x14ac:dyDescent="0.3">
      <c r="A70" s="177" t="s">
        <v>109</v>
      </c>
      <c r="B70" s="178"/>
      <c r="C70" s="178"/>
      <c r="D70" s="178"/>
      <c r="E70" s="178"/>
      <c r="F70" s="178"/>
      <c r="G70" s="178"/>
      <c r="H70" s="178"/>
      <c r="I70" s="178"/>
      <c r="J70" s="179"/>
      <c r="K70" s="125"/>
      <c r="L70" s="125">
        <v>8085</v>
      </c>
      <c r="M70" s="126"/>
      <c r="N70" s="127"/>
      <c r="P70" s="177" t="s">
        <v>109</v>
      </c>
      <c r="Q70" s="178"/>
      <c r="R70" s="178"/>
      <c r="S70" s="178"/>
      <c r="T70" s="178"/>
      <c r="U70" s="178"/>
      <c r="V70" s="178"/>
      <c r="W70" s="178"/>
      <c r="X70" s="178"/>
      <c r="Y70" s="179"/>
      <c r="Z70" s="128"/>
      <c r="AA70" s="44">
        <f>+L70+L161+L252+L343+L434+L525+L616+L707+L798+L889+L980+L1071+L1162+L1253+L1344+L1435+L1526+L1617+L1708+L1799+L1890+L1981+L2072+L2163+L2254+L2345+L2436+L2527+L2618+L2709+L2800+L2891+L2982+L3073+L3164+L3255+L3346+L3437+L3528+L3619</f>
        <v>51581</v>
      </c>
      <c r="AB70" s="126"/>
    </row>
    <row r="71" spans="1:46" x14ac:dyDescent="0.3">
      <c r="A71" s="180" t="s">
        <v>110</v>
      </c>
      <c r="B71" s="181"/>
      <c r="C71" s="181"/>
      <c r="D71" s="181"/>
      <c r="E71" s="181"/>
      <c r="F71" s="181"/>
      <c r="G71" s="181"/>
      <c r="H71" s="181"/>
      <c r="I71" s="181"/>
      <c r="J71" s="182"/>
      <c r="K71" s="129"/>
      <c r="L71" s="129"/>
      <c r="M71" s="126"/>
      <c r="N71" s="127"/>
      <c r="P71" s="180" t="s">
        <v>110</v>
      </c>
      <c r="Q71" s="181"/>
      <c r="R71" s="181"/>
      <c r="S71" s="181"/>
      <c r="T71" s="181"/>
      <c r="U71" s="181"/>
      <c r="V71" s="181"/>
      <c r="W71" s="181"/>
      <c r="X71" s="181"/>
      <c r="Y71" s="182"/>
      <c r="Z71" s="128"/>
      <c r="AA71" s="44">
        <f>+L71+L162+L253+L344+L435+L526+L617+L708+L799+L890+L981+L1072+L1163+L1254+L1345+L1436+L1527+L1618+L1709+L1800+L1891+L1982+L2073+L2164+L2255+L2346+L2437+L2528+L2619+L2710+L2801+L2892+L2983+L3074+L3165+L3256+L3347+L3438+L3529+L3620</f>
        <v>-4106</v>
      </c>
      <c r="AB71" s="126"/>
    </row>
    <row r="72" spans="1:46" x14ac:dyDescent="0.3">
      <c r="A72" s="160" t="s">
        <v>111</v>
      </c>
      <c r="B72" s="161"/>
      <c r="C72" s="161"/>
      <c r="D72" s="161"/>
      <c r="E72" s="161"/>
      <c r="F72" s="161"/>
      <c r="G72" s="161"/>
      <c r="H72" s="161"/>
      <c r="I72" s="161"/>
      <c r="J72" s="162"/>
      <c r="K72" s="130"/>
      <c r="L72" s="130"/>
      <c r="M72" s="131">
        <f>+L72/L67%</f>
        <v>0</v>
      </c>
      <c r="N72" s="127"/>
      <c r="P72" s="160" t="s">
        <v>111</v>
      </c>
      <c r="Q72" s="161"/>
      <c r="R72" s="161"/>
      <c r="S72" s="161"/>
      <c r="T72" s="161"/>
      <c r="U72" s="161"/>
      <c r="V72" s="161"/>
      <c r="W72" s="161"/>
      <c r="X72" s="161"/>
      <c r="Y72" s="162"/>
      <c r="Z72" s="128"/>
      <c r="AA72" s="44">
        <f>+L72+L163+L254+L345+L436+L527+L618+L709+L800+L891+L982+L1073+L1164+L1255+L1346+L1437+L1528+L1619+L1710+L1801+L1892+L1983+L2074+L2165+L2256+L2347+L2438+L2529+L2620+L2711+L2802+L2893+L2984+L3075+L3166+L3257+L3348+L3439+L3530+L3621</f>
        <v>0</v>
      </c>
      <c r="AB72" s="126"/>
    </row>
    <row r="73" spans="1:46" x14ac:dyDescent="0.3">
      <c r="A73" s="163" t="s">
        <v>112</v>
      </c>
      <c r="B73" s="164"/>
      <c r="C73" s="164"/>
      <c r="D73" s="164"/>
      <c r="E73" s="164"/>
      <c r="F73" s="164"/>
      <c r="G73" s="164"/>
      <c r="H73" s="164"/>
      <c r="I73" s="164"/>
      <c r="J73" s="165"/>
      <c r="K73" s="132"/>
      <c r="L73" s="133">
        <f>+E89</f>
        <v>0</v>
      </c>
      <c r="M73" s="126"/>
      <c r="N73" s="127"/>
      <c r="P73" s="163" t="s">
        <v>112</v>
      </c>
      <c r="Q73" s="164"/>
      <c r="R73" s="164"/>
      <c r="S73" s="164"/>
      <c r="T73" s="164"/>
      <c r="U73" s="164"/>
      <c r="V73" s="164"/>
      <c r="W73" s="164"/>
      <c r="X73" s="164"/>
      <c r="Y73" s="165"/>
      <c r="Z73" s="128"/>
      <c r="AA73" s="12">
        <f>+T89</f>
        <v>957368</v>
      </c>
      <c r="AB73" s="126"/>
    </row>
    <row r="74" spans="1:46" x14ac:dyDescent="0.3">
      <c r="A74" s="166" t="s">
        <v>113</v>
      </c>
      <c r="B74" s="167"/>
      <c r="C74" s="167"/>
      <c r="D74" s="167"/>
      <c r="E74" s="167"/>
      <c r="F74" s="167"/>
      <c r="G74" s="167"/>
      <c r="H74" s="167"/>
      <c r="I74" s="167"/>
      <c r="J74" s="168"/>
      <c r="K74" s="134"/>
      <c r="L74" s="135">
        <f>+M89</f>
        <v>0</v>
      </c>
      <c r="M74" s="126"/>
      <c r="N74" s="127"/>
      <c r="P74" s="166" t="s">
        <v>113</v>
      </c>
      <c r="Q74" s="167"/>
      <c r="R74" s="167"/>
      <c r="S74" s="167"/>
      <c r="T74" s="167"/>
      <c r="U74" s="167"/>
      <c r="V74" s="167"/>
      <c r="W74" s="167"/>
      <c r="X74" s="167"/>
      <c r="Y74" s="168"/>
      <c r="Z74" s="128"/>
      <c r="AA74" s="12">
        <f>+AB89</f>
        <v>637335</v>
      </c>
      <c r="AB74" s="126"/>
    </row>
    <row r="75" spans="1:46" x14ac:dyDescent="0.3">
      <c r="A75" s="169"/>
      <c r="B75" s="170"/>
      <c r="C75" s="170"/>
      <c r="D75" s="170"/>
      <c r="E75" s="170"/>
      <c r="F75" s="170"/>
      <c r="G75" s="170"/>
      <c r="H75" s="170"/>
      <c r="I75" s="170"/>
      <c r="J75" s="171"/>
      <c r="K75" s="128"/>
      <c r="L75" s="126"/>
      <c r="M75" s="126"/>
      <c r="N75" s="127"/>
      <c r="P75" s="169"/>
      <c r="Q75" s="170"/>
      <c r="R75" s="170"/>
      <c r="S75" s="170"/>
      <c r="T75" s="170"/>
      <c r="U75" s="170"/>
      <c r="V75" s="170"/>
      <c r="W75" s="170"/>
      <c r="X75" s="170"/>
      <c r="Y75" s="171"/>
      <c r="Z75" s="128"/>
      <c r="AA75" s="44">
        <f>+L75+L166+L257+L348+L439+L530+L621+L712+L803+L894+L985+L1076+L1167+L1258+L1349+L1440+L1531+L1622+L1713+L1804+L1895+L1986+L2077+L2168+L2259+L2350+L2441+L2532+L2623+L2714+L2805+L2896+L2987+L3078+L3169+L3260+L3351+L3442+L3533+L3624</f>
        <v>1859.5</v>
      </c>
      <c r="AB75" s="126"/>
    </row>
    <row r="76" spans="1:46" x14ac:dyDescent="0.3">
      <c r="A76" s="169"/>
      <c r="B76" s="170"/>
      <c r="C76" s="170"/>
      <c r="D76" s="170"/>
      <c r="E76" s="170"/>
      <c r="F76" s="170"/>
      <c r="G76" s="170"/>
      <c r="H76" s="170"/>
      <c r="I76" s="170"/>
      <c r="J76" s="171"/>
      <c r="K76" s="128"/>
      <c r="L76" s="126"/>
      <c r="M76" s="126"/>
      <c r="N76" s="127"/>
      <c r="P76" s="169"/>
      <c r="Q76" s="170"/>
      <c r="R76" s="170"/>
      <c r="S76" s="170"/>
      <c r="T76" s="170"/>
      <c r="U76" s="170"/>
      <c r="V76" s="170"/>
      <c r="W76" s="170"/>
      <c r="X76" s="170"/>
      <c r="Y76" s="171"/>
      <c r="Z76" s="128"/>
      <c r="AA76" s="44">
        <f>+L76+L167+L258+L349+L440+L531+L622+L713+L804+L895+L986+L1077+L1168+L1259+L1350+L1441+L1532+L1623+L1714+L1805+L1896+L1987+L2078+L2169+L2260+L2351+L2442+L2533+L2624+L2715+L2806+L2897+L2988+L3079+L3170+L3261+L3352+L3443+L3534+L3625</f>
        <v>0</v>
      </c>
      <c r="AB76" s="126"/>
    </row>
    <row r="77" spans="1:46" x14ac:dyDescent="0.3">
      <c r="A77" s="169" t="s">
        <v>114</v>
      </c>
      <c r="B77" s="170"/>
      <c r="C77" s="170"/>
      <c r="D77" s="170"/>
      <c r="E77" s="170"/>
      <c r="F77" s="170"/>
      <c r="G77" s="170"/>
      <c r="H77" s="170"/>
      <c r="I77" s="170"/>
      <c r="J77" s="171"/>
      <c r="K77" s="136"/>
      <c r="L77" s="111">
        <f>+L67-L70-L71-L72-L73+L74-L75-L76</f>
        <v>131700</v>
      </c>
      <c r="M77" s="126"/>
      <c r="N77" s="127"/>
      <c r="P77" s="169" t="s">
        <v>114</v>
      </c>
      <c r="Q77" s="170"/>
      <c r="R77" s="170"/>
      <c r="S77" s="170"/>
      <c r="T77" s="170"/>
      <c r="U77" s="170"/>
      <c r="V77" s="170"/>
      <c r="W77" s="170"/>
      <c r="X77" s="170"/>
      <c r="Y77" s="171"/>
      <c r="Z77" s="136"/>
      <c r="AA77" s="111">
        <f>+AA69-AA70-AA71-AA72-AA73+AA74-AA75-AA76-AA74</f>
        <v>1159302.9699999997</v>
      </c>
      <c r="AB77" s="126"/>
    </row>
    <row r="78" spans="1:46" ht="19.5" thickBot="1" x14ac:dyDescent="0.35">
      <c r="L78" s="3">
        <v>131700</v>
      </c>
      <c r="M78" s="138">
        <f>+L78-L77</f>
        <v>0</v>
      </c>
      <c r="Q78" s="137"/>
      <c r="R78" s="4"/>
      <c r="U78" s="5"/>
      <c r="AB78" s="138">
        <f>+AA78-AA77</f>
        <v>-1159302.9699999997</v>
      </c>
    </row>
    <row r="79" spans="1:46" ht="19.5" thickBot="1" x14ac:dyDescent="0.35">
      <c r="A79" s="157" t="s">
        <v>115</v>
      </c>
      <c r="B79" s="158"/>
      <c r="C79" s="158"/>
      <c r="D79" s="158"/>
      <c r="E79" s="158"/>
      <c r="F79" s="159"/>
      <c r="G79" s="127"/>
      <c r="H79" s="157" t="s">
        <v>116</v>
      </c>
      <c r="I79" s="158"/>
      <c r="J79" s="159"/>
      <c r="K79" s="157" t="s">
        <v>117</v>
      </c>
      <c r="L79" s="158"/>
      <c r="M79" s="159"/>
      <c r="N79" s="139"/>
      <c r="P79" s="157" t="s">
        <v>115</v>
      </c>
      <c r="Q79" s="158"/>
      <c r="R79" s="158"/>
      <c r="S79" s="158"/>
      <c r="T79" s="158"/>
      <c r="U79" s="159"/>
      <c r="V79" s="127"/>
      <c r="W79" s="157" t="s">
        <v>116</v>
      </c>
      <c r="X79" s="158"/>
      <c r="Y79" s="159"/>
      <c r="Z79" s="157" t="s">
        <v>117</v>
      </c>
      <c r="AA79" s="158"/>
      <c r="AB79" s="159"/>
    </row>
    <row r="80" spans="1:46" ht="19.5" thickBot="1" x14ac:dyDescent="0.35">
      <c r="A80" s="140" t="s">
        <v>118</v>
      </c>
      <c r="B80" s="157" t="s">
        <v>119</v>
      </c>
      <c r="C80" s="159"/>
      <c r="D80" s="140" t="s">
        <v>120</v>
      </c>
      <c r="E80" s="157" t="s">
        <v>22</v>
      </c>
      <c r="F80" s="159"/>
      <c r="G80" s="127"/>
      <c r="H80" s="157" t="s">
        <v>119</v>
      </c>
      <c r="I80" s="159"/>
      <c r="J80" s="140" t="s">
        <v>22</v>
      </c>
      <c r="K80" s="157" t="s">
        <v>119</v>
      </c>
      <c r="L80" s="159"/>
      <c r="M80" s="140" t="s">
        <v>22</v>
      </c>
      <c r="N80" s="139"/>
      <c r="P80" s="140" t="s">
        <v>118</v>
      </c>
      <c r="Q80" s="157" t="s">
        <v>119</v>
      </c>
      <c r="R80" s="159"/>
      <c r="S80" s="140" t="s">
        <v>120</v>
      </c>
      <c r="T80" s="157" t="s">
        <v>22</v>
      </c>
      <c r="U80" s="159"/>
      <c r="V80" s="127"/>
      <c r="W80" s="157" t="s">
        <v>119</v>
      </c>
      <c r="X80" s="159"/>
      <c r="Y80" s="140" t="s">
        <v>22</v>
      </c>
      <c r="Z80" s="157" t="s">
        <v>119</v>
      </c>
      <c r="AA80" s="159"/>
      <c r="AB80" s="140" t="s">
        <v>22</v>
      </c>
    </row>
    <row r="81" spans="1:28" ht="19.5" thickBot="1" x14ac:dyDescent="0.35">
      <c r="A81" s="141"/>
      <c r="B81" s="153"/>
      <c r="C81" s="154"/>
      <c r="D81" s="141"/>
      <c r="E81" s="155"/>
      <c r="F81" s="156"/>
      <c r="G81" s="127"/>
      <c r="H81" s="153"/>
      <c r="I81" s="154"/>
      <c r="J81" s="142"/>
      <c r="K81" s="153"/>
      <c r="L81" s="154"/>
      <c r="M81" s="143"/>
      <c r="N81" s="144"/>
      <c r="P81" s="141"/>
      <c r="Q81" s="153"/>
      <c r="R81" s="154"/>
      <c r="S81" s="141"/>
      <c r="T81" s="44">
        <f t="shared" ref="T81:T88" si="23">+E81+E172+E263+E354+E445+E536+E627+E718+E809+E900+E991+E1082+E1173+E1264+E1355+E1446+E1537+E1628+E1719+E1810+E1901+E1992+E2083+E2174+E2265+E2356+E2447+E2538+E2629+E2720+E2811+E2902+E2993+E3084+E3175+E3266+E3357+E3448+E3539+E3630</f>
        <v>498962</v>
      </c>
      <c r="U81" s="44"/>
      <c r="V81" s="127"/>
      <c r="W81" s="153"/>
      <c r="X81" s="154"/>
      <c r="Y81" s="142"/>
      <c r="Z81" s="153"/>
      <c r="AA81" s="154"/>
      <c r="AB81" s="44">
        <f t="shared" ref="AB81:AB88" si="24">+M81+M172+M263+M354+M445+M536+M627+M718+M809+M900+M991+M1082+M1173+M1264+M1355+M1446+M1537+M1628+M1719+M1810+M1901+M1992+M2083+M2174+M2265+M2356+M2447+M2538+M2629+M2720+M2811+M2902+M2993+M3084+M3175+M3266+M3357+M3448+M3539+M3630</f>
        <v>460557</v>
      </c>
    </row>
    <row r="82" spans="1:28" ht="19.5" thickBot="1" x14ac:dyDescent="0.35">
      <c r="A82" s="141"/>
      <c r="B82" s="153"/>
      <c r="C82" s="154"/>
      <c r="D82" s="141"/>
      <c r="E82" s="155"/>
      <c r="F82" s="156"/>
      <c r="G82" s="127"/>
      <c r="H82" s="153"/>
      <c r="I82" s="154"/>
      <c r="J82" s="142"/>
      <c r="K82" s="153"/>
      <c r="L82" s="154"/>
      <c r="M82" s="143"/>
      <c r="N82" s="144"/>
      <c r="P82" s="141"/>
      <c r="Q82" s="153"/>
      <c r="R82" s="154"/>
      <c r="S82" s="141"/>
      <c r="T82" s="44">
        <f t="shared" si="23"/>
        <v>294374</v>
      </c>
      <c r="U82" s="44"/>
      <c r="V82" s="127"/>
      <c r="W82" s="153"/>
      <c r="X82" s="154"/>
      <c r="Y82" s="142"/>
      <c r="Z82" s="153"/>
      <c r="AA82" s="154"/>
      <c r="AB82" s="44">
        <f t="shared" si="24"/>
        <v>94401</v>
      </c>
    </row>
    <row r="83" spans="1:28" ht="19.5" thickBot="1" x14ac:dyDescent="0.35">
      <c r="A83" s="141"/>
      <c r="B83" s="153"/>
      <c r="C83" s="154"/>
      <c r="D83" s="141"/>
      <c r="E83" s="155"/>
      <c r="F83" s="156"/>
      <c r="G83" s="127"/>
      <c r="H83" s="153"/>
      <c r="I83" s="154"/>
      <c r="J83" s="142"/>
      <c r="K83" s="153"/>
      <c r="L83" s="154"/>
      <c r="M83" s="143"/>
      <c r="N83" s="144"/>
      <c r="P83" s="141"/>
      <c r="Q83" s="153"/>
      <c r="R83" s="154"/>
      <c r="S83" s="141"/>
      <c r="T83" s="44">
        <f t="shared" si="23"/>
        <v>103087</v>
      </c>
      <c r="U83" s="44"/>
      <c r="V83" s="127"/>
      <c r="W83" s="153"/>
      <c r="X83" s="154"/>
      <c r="Y83" s="142"/>
      <c r="Z83" s="153"/>
      <c r="AA83" s="154"/>
      <c r="AB83" s="44">
        <f t="shared" si="24"/>
        <v>82377</v>
      </c>
    </row>
    <row r="84" spans="1:28" ht="19.5" thickBot="1" x14ac:dyDescent="0.35">
      <c r="A84" s="141"/>
      <c r="B84" s="153"/>
      <c r="C84" s="154"/>
      <c r="D84" s="141"/>
      <c r="E84" s="155"/>
      <c r="F84" s="156"/>
      <c r="G84" s="127"/>
      <c r="H84" s="153"/>
      <c r="I84" s="154"/>
      <c r="J84" s="142"/>
      <c r="K84" s="153"/>
      <c r="L84" s="154"/>
      <c r="M84" s="143"/>
      <c r="N84" s="144"/>
      <c r="P84" s="141"/>
      <c r="Q84" s="153"/>
      <c r="R84" s="154"/>
      <c r="S84" s="141"/>
      <c r="T84" s="44">
        <f t="shared" si="23"/>
        <v>37983</v>
      </c>
      <c r="U84" s="44"/>
      <c r="V84" s="127"/>
      <c r="W84" s="153"/>
      <c r="X84" s="154"/>
      <c r="Y84" s="142"/>
      <c r="Z84" s="153"/>
      <c r="AA84" s="154"/>
      <c r="AB84" s="44">
        <f t="shared" si="24"/>
        <v>0</v>
      </c>
    </row>
    <row r="85" spans="1:28" ht="19.5" thickBot="1" x14ac:dyDescent="0.35">
      <c r="A85" s="141"/>
      <c r="B85" s="153"/>
      <c r="C85" s="154"/>
      <c r="D85" s="141"/>
      <c r="E85" s="155"/>
      <c r="F85" s="156"/>
      <c r="G85" s="127"/>
      <c r="H85" s="153"/>
      <c r="I85" s="154"/>
      <c r="J85" s="142"/>
      <c r="K85" s="153"/>
      <c r="L85" s="154"/>
      <c r="M85" s="143"/>
      <c r="N85" s="144"/>
      <c r="P85" s="141"/>
      <c r="Q85" s="153"/>
      <c r="R85" s="154"/>
      <c r="S85" s="141"/>
      <c r="T85" s="44">
        <f t="shared" si="23"/>
        <v>12787</v>
      </c>
      <c r="U85" s="44"/>
      <c r="V85" s="127"/>
      <c r="W85" s="153"/>
      <c r="X85" s="154"/>
      <c r="Y85" s="142"/>
      <c r="Z85" s="153"/>
      <c r="AA85" s="154"/>
      <c r="AB85" s="44">
        <f t="shared" si="24"/>
        <v>0</v>
      </c>
    </row>
    <row r="86" spans="1:28" ht="19.5" thickBot="1" x14ac:dyDescent="0.35">
      <c r="A86" s="141"/>
      <c r="B86" s="153"/>
      <c r="C86" s="154"/>
      <c r="D86" s="141"/>
      <c r="E86" s="155"/>
      <c r="F86" s="156"/>
      <c r="G86" s="127"/>
      <c r="H86" s="153"/>
      <c r="I86" s="154"/>
      <c r="J86" s="142"/>
      <c r="K86" s="153"/>
      <c r="L86" s="154"/>
      <c r="M86" s="143"/>
      <c r="N86" s="144"/>
      <c r="P86" s="141"/>
      <c r="Q86" s="153"/>
      <c r="R86" s="154"/>
      <c r="S86" s="141"/>
      <c r="T86" s="44">
        <f t="shared" si="23"/>
        <v>10175</v>
      </c>
      <c r="U86" s="44"/>
      <c r="V86" s="127"/>
      <c r="W86" s="153"/>
      <c r="X86" s="154"/>
      <c r="Y86" s="142"/>
      <c r="Z86" s="153"/>
      <c r="AA86" s="154"/>
      <c r="AB86" s="44">
        <f t="shared" si="24"/>
        <v>0</v>
      </c>
    </row>
    <row r="87" spans="1:28" ht="19.5" thickBot="1" x14ac:dyDescent="0.35">
      <c r="A87" s="141"/>
      <c r="B87" s="153"/>
      <c r="C87" s="154"/>
      <c r="D87" s="141"/>
      <c r="E87" s="155"/>
      <c r="F87" s="156"/>
      <c r="G87" s="127"/>
      <c r="H87" s="153"/>
      <c r="I87" s="154"/>
      <c r="J87" s="142"/>
      <c r="K87" s="153"/>
      <c r="L87" s="154"/>
      <c r="M87" s="143"/>
      <c r="N87" s="144"/>
      <c r="P87" s="141"/>
      <c r="Q87" s="153"/>
      <c r="R87" s="154"/>
      <c r="S87" s="141"/>
      <c r="T87" s="44">
        <f t="shared" si="23"/>
        <v>0</v>
      </c>
      <c r="U87" s="44"/>
      <c r="V87" s="127"/>
      <c r="W87" s="153"/>
      <c r="X87" s="154"/>
      <c r="Y87" s="142"/>
      <c r="Z87" s="153"/>
      <c r="AA87" s="154"/>
      <c r="AB87" s="44">
        <f t="shared" si="24"/>
        <v>0</v>
      </c>
    </row>
    <row r="88" spans="1:28" ht="19.5" thickBot="1" x14ac:dyDescent="0.35">
      <c r="A88" s="141"/>
      <c r="B88" s="153"/>
      <c r="C88" s="154"/>
      <c r="D88" s="141"/>
      <c r="E88" s="155"/>
      <c r="F88" s="156"/>
      <c r="G88" s="127"/>
      <c r="H88" s="153"/>
      <c r="I88" s="154"/>
      <c r="J88" s="142"/>
      <c r="K88" s="153"/>
      <c r="L88" s="154"/>
      <c r="M88" s="143"/>
      <c r="N88" s="144"/>
      <c r="P88" s="141"/>
      <c r="Q88" s="153"/>
      <c r="R88" s="154"/>
      <c r="S88" s="141"/>
      <c r="T88" s="44">
        <f t="shared" si="23"/>
        <v>0</v>
      </c>
      <c r="U88" s="44"/>
      <c r="V88" s="127"/>
      <c r="W88" s="153"/>
      <c r="X88" s="154"/>
      <c r="Y88" s="142"/>
      <c r="Z88" s="153"/>
      <c r="AA88" s="154"/>
      <c r="AB88" s="44">
        <f t="shared" si="24"/>
        <v>0</v>
      </c>
    </row>
    <row r="89" spans="1:28" ht="19.5" thickBot="1" x14ac:dyDescent="0.35">
      <c r="A89" s="141" t="s">
        <v>121</v>
      </c>
      <c r="B89" s="153"/>
      <c r="C89" s="154"/>
      <c r="D89" s="141"/>
      <c r="E89" s="155">
        <f>SUM(E81:F88)</f>
        <v>0</v>
      </c>
      <c r="F89" s="156"/>
      <c r="G89" s="127"/>
      <c r="H89" s="153" t="s">
        <v>121</v>
      </c>
      <c r="I89" s="154"/>
      <c r="J89" s="140">
        <f>SUM(J81:J88)</f>
        <v>0</v>
      </c>
      <c r="K89" s="153" t="s">
        <v>121</v>
      </c>
      <c r="L89" s="154"/>
      <c r="M89" s="145">
        <f>SUM(M81:M88)</f>
        <v>0</v>
      </c>
      <c r="N89" s="139"/>
      <c r="P89" s="141" t="s">
        <v>121</v>
      </c>
      <c r="Q89" s="153"/>
      <c r="R89" s="154"/>
      <c r="S89" s="141"/>
      <c r="T89" s="155">
        <f>SUM(T81:U88)</f>
        <v>957368</v>
      </c>
      <c r="U89" s="156"/>
      <c r="V89" s="127"/>
      <c r="W89" s="153" t="s">
        <v>121</v>
      </c>
      <c r="X89" s="154"/>
      <c r="Y89" s="140">
        <f>SUM(Y81:Y88)</f>
        <v>0</v>
      </c>
      <c r="Z89" s="153" t="s">
        <v>121</v>
      </c>
      <c r="AA89" s="154"/>
      <c r="AB89" s="145">
        <f>SUM(AB81:AB88)</f>
        <v>637335</v>
      </c>
    </row>
    <row r="90" spans="1:28" x14ac:dyDescent="0.3">
      <c r="A90" s="146"/>
      <c r="B90" s="146"/>
      <c r="C90" s="146"/>
      <c r="D90" s="146"/>
      <c r="E90" s="139"/>
      <c r="F90" s="139"/>
      <c r="G90" s="127"/>
      <c r="H90" s="146"/>
      <c r="I90" s="146"/>
      <c r="J90" s="139"/>
      <c r="K90" s="146"/>
      <c r="L90" s="146"/>
      <c r="M90" s="139"/>
      <c r="N90" s="139"/>
    </row>
    <row r="91" spans="1:28" x14ac:dyDescent="0.3">
      <c r="A91" s="146"/>
      <c r="B91" s="146"/>
      <c r="C91" s="146"/>
      <c r="D91" s="146"/>
      <c r="E91" s="139"/>
      <c r="F91" s="139"/>
      <c r="G91" s="127"/>
      <c r="H91" s="146"/>
      <c r="I91" s="146"/>
      <c r="J91" s="139"/>
      <c r="K91" s="146"/>
      <c r="L91" s="146"/>
      <c r="M91" s="139"/>
      <c r="N91" s="139"/>
    </row>
    <row r="92" spans="1:28" x14ac:dyDescent="0.3">
      <c r="A92" s="172" t="s">
        <v>0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"/>
      <c r="N92" s="2"/>
    </row>
    <row r="93" spans="1:28" x14ac:dyDescent="0.3">
      <c r="A93" s="1" t="s">
        <v>1</v>
      </c>
      <c r="B93" s="2" t="s">
        <v>122</v>
      </c>
      <c r="J93" s="1" t="s">
        <v>3</v>
      </c>
      <c r="K93" s="173">
        <f>+K2</f>
        <v>0</v>
      </c>
      <c r="L93" s="173"/>
      <c r="M93" s="173"/>
      <c r="N93" s="6"/>
    </row>
    <row r="94" spans="1:28" x14ac:dyDescent="0.3">
      <c r="A94" s="174"/>
      <c r="B94" s="175"/>
      <c r="C94" s="176"/>
      <c r="D94" s="169" t="s">
        <v>6</v>
      </c>
      <c r="E94" s="170"/>
      <c r="F94" s="171"/>
      <c r="G94" s="7" t="s">
        <v>7</v>
      </c>
      <c r="H94" s="7" t="s">
        <v>7</v>
      </c>
      <c r="I94" s="7" t="s">
        <v>8</v>
      </c>
      <c r="J94" s="8" t="s">
        <v>9</v>
      </c>
      <c r="K94" s="7" t="s">
        <v>10</v>
      </c>
      <c r="L94" s="9"/>
      <c r="M94" s="7" t="s">
        <v>11</v>
      </c>
      <c r="N94" s="7" t="s">
        <v>12</v>
      </c>
    </row>
    <row r="95" spans="1:28" x14ac:dyDescent="0.3">
      <c r="A95" s="12" t="s">
        <v>16</v>
      </c>
      <c r="B95" s="7" t="s">
        <v>17</v>
      </c>
      <c r="C95" s="13" t="s">
        <v>18</v>
      </c>
      <c r="D95" s="7">
        <v>1</v>
      </c>
      <c r="E95" s="7">
        <v>2</v>
      </c>
      <c r="F95" s="14" t="s">
        <v>19</v>
      </c>
      <c r="G95" s="7" t="s">
        <v>20</v>
      </c>
      <c r="H95" s="7" t="s">
        <v>20</v>
      </c>
      <c r="I95" s="7"/>
      <c r="J95" s="7" t="s">
        <v>20</v>
      </c>
      <c r="K95" s="7" t="s">
        <v>21</v>
      </c>
      <c r="L95" s="7" t="s">
        <v>22</v>
      </c>
      <c r="M95" s="7" t="s">
        <v>23</v>
      </c>
      <c r="N95" s="7" t="s">
        <v>22</v>
      </c>
    </row>
    <row r="96" spans="1:28" x14ac:dyDescent="0.3">
      <c r="A96" s="16" t="s">
        <v>35</v>
      </c>
      <c r="B96" s="17" t="s">
        <v>36</v>
      </c>
      <c r="C96" s="17">
        <v>72</v>
      </c>
      <c r="D96" s="29"/>
      <c r="E96" s="29"/>
      <c r="F96" s="30">
        <f>+(E96+D96)/C96</f>
        <v>0</v>
      </c>
      <c r="G96" s="32"/>
      <c r="H96" s="32"/>
      <c r="I96" s="32"/>
      <c r="J96" s="34">
        <f>+D96+E96-G96-H96-I96</f>
        <v>0</v>
      </c>
      <c r="K96" s="31">
        <f>+K5</f>
        <v>381.13</v>
      </c>
      <c r="L96" s="24">
        <f t="shared" ref="L96:L157" si="25">+J96*K96</f>
        <v>0</v>
      </c>
      <c r="M96" s="24"/>
      <c r="N96" s="24">
        <f>+K96*I96</f>
        <v>0</v>
      </c>
    </row>
    <row r="97" spans="1:14" x14ac:dyDescent="0.3">
      <c r="A97" s="16" t="s">
        <v>37</v>
      </c>
      <c r="B97" s="17" t="s">
        <v>38</v>
      </c>
      <c r="C97" s="17">
        <v>36</v>
      </c>
      <c r="D97" s="29"/>
      <c r="E97" s="29"/>
      <c r="F97" s="30">
        <f t="shared" ref="F97:F157" si="26">+(E97+D97)/C97</f>
        <v>0</v>
      </c>
      <c r="G97" s="32"/>
      <c r="H97" s="32"/>
      <c r="I97" s="32"/>
      <c r="J97" s="34">
        <f t="shared" ref="J97:J157" si="27">+D97+E97-G97-H97-I97</f>
        <v>0</v>
      </c>
      <c r="K97" s="31">
        <f t="shared" ref="K97:K157" si="28">+K6</f>
        <v>741.2</v>
      </c>
      <c r="L97" s="24">
        <f t="shared" si="25"/>
        <v>0</v>
      </c>
      <c r="M97" s="24"/>
      <c r="N97" s="24">
        <f t="shared" ref="N97:N157" si="29">+K97*I97</f>
        <v>0</v>
      </c>
    </row>
    <row r="98" spans="1:14" x14ac:dyDescent="0.3">
      <c r="A98" s="16" t="s">
        <v>39</v>
      </c>
      <c r="B98" s="17" t="s">
        <v>40</v>
      </c>
      <c r="C98" s="17">
        <v>18</v>
      </c>
      <c r="D98" s="29"/>
      <c r="E98" s="29"/>
      <c r="F98" s="30">
        <f t="shared" si="26"/>
        <v>0</v>
      </c>
      <c r="G98" s="32"/>
      <c r="H98" s="32"/>
      <c r="I98" s="32"/>
      <c r="J98" s="12">
        <f t="shared" si="27"/>
        <v>0</v>
      </c>
      <c r="K98" s="31">
        <f t="shared" si="28"/>
        <v>1263.5999999999999</v>
      </c>
      <c r="L98" s="37">
        <f t="shared" si="25"/>
        <v>0</v>
      </c>
      <c r="M98" s="37"/>
      <c r="N98" s="37">
        <f t="shared" si="29"/>
        <v>0</v>
      </c>
    </row>
    <row r="99" spans="1:14" x14ac:dyDescent="0.3">
      <c r="A99" s="16" t="s">
        <v>41</v>
      </c>
      <c r="B99" s="17" t="s">
        <v>42</v>
      </c>
      <c r="C99" s="17">
        <v>10</v>
      </c>
      <c r="D99" s="29"/>
      <c r="E99" s="29"/>
      <c r="F99" s="30">
        <f t="shared" si="26"/>
        <v>0</v>
      </c>
      <c r="G99" s="32"/>
      <c r="H99" s="32"/>
      <c r="I99" s="32"/>
      <c r="J99" s="34">
        <f t="shared" si="27"/>
        <v>0</v>
      </c>
      <c r="K99" s="31">
        <f t="shared" si="28"/>
        <v>2059.1999999999998</v>
      </c>
      <c r="L99" s="24">
        <f t="shared" si="25"/>
        <v>0</v>
      </c>
      <c r="M99" s="24"/>
      <c r="N99" s="24">
        <f t="shared" si="29"/>
        <v>0</v>
      </c>
    </row>
    <row r="100" spans="1:14" x14ac:dyDescent="0.3">
      <c r="A100" s="16" t="s">
        <v>43</v>
      </c>
      <c r="B100" s="17" t="s">
        <v>36</v>
      </c>
      <c r="C100" s="17">
        <v>72</v>
      </c>
      <c r="D100" s="29"/>
      <c r="E100" s="29"/>
      <c r="F100" s="30">
        <f t="shared" si="26"/>
        <v>0</v>
      </c>
      <c r="G100" s="32"/>
      <c r="H100" s="32"/>
      <c r="I100" s="32"/>
      <c r="J100" s="34">
        <f t="shared" si="27"/>
        <v>0</v>
      </c>
      <c r="K100" s="31">
        <f t="shared" si="28"/>
        <v>409.5</v>
      </c>
      <c r="L100" s="24">
        <f t="shared" si="25"/>
        <v>0</v>
      </c>
      <c r="M100" s="24"/>
      <c r="N100" s="24">
        <f t="shared" si="29"/>
        <v>0</v>
      </c>
    </row>
    <row r="101" spans="1:14" x14ac:dyDescent="0.3">
      <c r="A101" s="16" t="s">
        <v>44</v>
      </c>
      <c r="B101" s="17" t="s">
        <v>38</v>
      </c>
      <c r="C101" s="17">
        <v>36</v>
      </c>
      <c r="D101" s="29"/>
      <c r="E101" s="29"/>
      <c r="F101" s="30">
        <f t="shared" si="26"/>
        <v>0</v>
      </c>
      <c r="G101" s="32"/>
      <c r="H101" s="32"/>
      <c r="I101" s="32"/>
      <c r="J101" s="34">
        <f t="shared" si="27"/>
        <v>0</v>
      </c>
      <c r="K101" s="31">
        <f t="shared" si="28"/>
        <v>803.79</v>
      </c>
      <c r="L101" s="24">
        <f t="shared" si="25"/>
        <v>0</v>
      </c>
      <c r="M101" s="24"/>
      <c r="N101" s="24">
        <f t="shared" si="29"/>
        <v>0</v>
      </c>
    </row>
    <row r="102" spans="1:14" x14ac:dyDescent="0.3">
      <c r="A102" s="16" t="s">
        <v>45</v>
      </c>
      <c r="B102" s="17" t="s">
        <v>36</v>
      </c>
      <c r="C102" s="17">
        <v>72</v>
      </c>
      <c r="D102" s="29"/>
      <c r="E102" s="29"/>
      <c r="F102" s="30">
        <f t="shared" si="26"/>
        <v>0</v>
      </c>
      <c r="G102" s="32"/>
      <c r="H102" s="32"/>
      <c r="I102" s="32"/>
      <c r="J102" s="34">
        <f t="shared" si="27"/>
        <v>0</v>
      </c>
      <c r="K102" s="31">
        <f t="shared" si="28"/>
        <v>409.5</v>
      </c>
      <c r="L102" s="24">
        <f t="shared" si="25"/>
        <v>0</v>
      </c>
      <c r="M102" s="24"/>
      <c r="N102" s="24">
        <f t="shared" si="29"/>
        <v>0</v>
      </c>
    </row>
    <row r="103" spans="1:14" x14ac:dyDescent="0.3">
      <c r="A103" s="16" t="s">
        <v>46</v>
      </c>
      <c r="B103" s="17" t="s">
        <v>38</v>
      </c>
      <c r="C103" s="17">
        <v>36</v>
      </c>
      <c r="D103" s="29"/>
      <c r="E103" s="29"/>
      <c r="F103" s="30">
        <f t="shared" si="26"/>
        <v>0</v>
      </c>
      <c r="G103" s="32"/>
      <c r="H103" s="32"/>
      <c r="I103" s="32"/>
      <c r="J103" s="34">
        <f t="shared" si="27"/>
        <v>0</v>
      </c>
      <c r="K103" s="31">
        <f t="shared" si="28"/>
        <v>803.79</v>
      </c>
      <c r="L103" s="24">
        <f t="shared" si="25"/>
        <v>0</v>
      </c>
      <c r="M103" s="24"/>
      <c r="N103" s="24">
        <f t="shared" si="29"/>
        <v>0</v>
      </c>
    </row>
    <row r="104" spans="1:14" x14ac:dyDescent="0.3">
      <c r="A104" s="16" t="s">
        <v>47</v>
      </c>
      <c r="B104" s="17" t="s">
        <v>48</v>
      </c>
      <c r="C104" s="17">
        <v>8</v>
      </c>
      <c r="D104" s="29"/>
      <c r="E104" s="29"/>
      <c r="F104" s="30">
        <f t="shared" si="26"/>
        <v>0</v>
      </c>
      <c r="G104" s="32"/>
      <c r="H104" s="32"/>
      <c r="I104" s="32"/>
      <c r="J104" s="34">
        <f t="shared" si="27"/>
        <v>0</v>
      </c>
      <c r="K104" s="31">
        <f t="shared" si="28"/>
        <v>2767.05</v>
      </c>
      <c r="L104" s="24">
        <f t="shared" si="25"/>
        <v>0</v>
      </c>
      <c r="M104" s="24"/>
      <c r="N104" s="24">
        <f t="shared" si="29"/>
        <v>0</v>
      </c>
    </row>
    <row r="105" spans="1:14" x14ac:dyDescent="0.3">
      <c r="A105" s="35" t="s">
        <v>49</v>
      </c>
      <c r="B105" s="17" t="s">
        <v>50</v>
      </c>
      <c r="C105" s="38">
        <v>72</v>
      </c>
      <c r="D105" s="29"/>
      <c r="E105" s="29"/>
      <c r="F105" s="30">
        <f t="shared" si="26"/>
        <v>0</v>
      </c>
      <c r="G105" s="32"/>
      <c r="H105" s="32"/>
      <c r="I105" s="32"/>
      <c r="J105" s="12">
        <f t="shared" si="27"/>
        <v>0</v>
      </c>
      <c r="K105" s="31">
        <f t="shared" si="28"/>
        <v>444.6</v>
      </c>
      <c r="L105" s="37">
        <f t="shared" si="25"/>
        <v>0</v>
      </c>
      <c r="M105" s="37"/>
      <c r="N105" s="37">
        <f t="shared" si="29"/>
        <v>0</v>
      </c>
    </row>
    <row r="106" spans="1:14" x14ac:dyDescent="0.3">
      <c r="A106" s="16" t="s">
        <v>51</v>
      </c>
      <c r="B106" s="17" t="s">
        <v>52</v>
      </c>
      <c r="C106" s="17">
        <v>36</v>
      </c>
      <c r="D106" s="29"/>
      <c r="E106" s="29"/>
      <c r="F106" s="30">
        <f t="shared" si="26"/>
        <v>0</v>
      </c>
      <c r="G106" s="32"/>
      <c r="H106" s="32"/>
      <c r="I106" s="32"/>
      <c r="J106" s="34">
        <f t="shared" si="27"/>
        <v>0</v>
      </c>
      <c r="K106" s="31">
        <f t="shared" si="28"/>
        <v>868.73</v>
      </c>
      <c r="L106" s="24">
        <f t="shared" si="25"/>
        <v>0</v>
      </c>
      <c r="M106" s="24"/>
      <c r="N106" s="24">
        <f t="shared" si="29"/>
        <v>0</v>
      </c>
    </row>
    <row r="107" spans="1:14" x14ac:dyDescent="0.3">
      <c r="A107" s="16" t="s">
        <v>53</v>
      </c>
      <c r="B107" s="17" t="s">
        <v>48</v>
      </c>
      <c r="C107" s="17">
        <v>8</v>
      </c>
      <c r="D107" s="29"/>
      <c r="E107" s="29"/>
      <c r="F107" s="30">
        <f t="shared" si="26"/>
        <v>0</v>
      </c>
      <c r="G107" s="32"/>
      <c r="H107" s="32"/>
      <c r="I107" s="32"/>
      <c r="J107" s="34">
        <f t="shared" si="27"/>
        <v>0</v>
      </c>
      <c r="K107" s="31">
        <f t="shared" si="28"/>
        <v>2416.0500000000002</v>
      </c>
      <c r="L107" s="24">
        <f t="shared" si="25"/>
        <v>0</v>
      </c>
      <c r="M107" s="24"/>
      <c r="N107" s="24">
        <f t="shared" si="29"/>
        <v>0</v>
      </c>
    </row>
    <row r="108" spans="1:14" x14ac:dyDescent="0.3">
      <c r="A108" s="16" t="s">
        <v>54</v>
      </c>
      <c r="B108" s="17" t="s">
        <v>50</v>
      </c>
      <c r="C108" s="17">
        <v>72</v>
      </c>
      <c r="D108" s="29"/>
      <c r="E108" s="29"/>
      <c r="F108" s="30">
        <f t="shared" si="26"/>
        <v>0</v>
      </c>
      <c r="G108" s="32"/>
      <c r="H108" s="32"/>
      <c r="I108" s="32"/>
      <c r="J108" s="34">
        <f t="shared" si="27"/>
        <v>0</v>
      </c>
      <c r="K108" s="31">
        <f t="shared" si="28"/>
        <v>377.33</v>
      </c>
      <c r="L108" s="24">
        <f t="shared" si="25"/>
        <v>0</v>
      </c>
      <c r="M108" s="24"/>
      <c r="N108" s="24">
        <f t="shared" si="29"/>
        <v>0</v>
      </c>
    </row>
    <row r="109" spans="1:14" x14ac:dyDescent="0.3">
      <c r="A109" s="16" t="s">
        <v>55</v>
      </c>
      <c r="B109" s="17" t="s">
        <v>56</v>
      </c>
      <c r="C109" s="17">
        <v>15</v>
      </c>
      <c r="D109" s="44"/>
      <c r="E109" s="44"/>
      <c r="F109" s="30">
        <f t="shared" si="26"/>
        <v>0</v>
      </c>
      <c r="G109" s="11"/>
      <c r="H109" s="11"/>
      <c r="I109" s="11"/>
      <c r="J109" s="12">
        <f t="shared" si="27"/>
        <v>0</v>
      </c>
      <c r="K109" s="45">
        <f t="shared" si="28"/>
        <v>1158.3</v>
      </c>
      <c r="L109" s="37">
        <f t="shared" si="25"/>
        <v>0</v>
      </c>
      <c r="M109" s="37"/>
      <c r="N109" s="37">
        <f t="shared" si="29"/>
        <v>0</v>
      </c>
    </row>
    <row r="110" spans="1:14" x14ac:dyDescent="0.3">
      <c r="A110" s="16" t="s">
        <v>57</v>
      </c>
      <c r="B110" s="17" t="s">
        <v>50</v>
      </c>
      <c r="C110" s="17">
        <v>72</v>
      </c>
      <c r="D110" s="29"/>
      <c r="E110" s="29"/>
      <c r="F110" s="30">
        <f t="shared" si="26"/>
        <v>0</v>
      </c>
      <c r="G110" s="32"/>
      <c r="H110" s="32"/>
      <c r="I110" s="32"/>
      <c r="J110" s="34">
        <f t="shared" si="27"/>
        <v>0</v>
      </c>
      <c r="K110" s="31">
        <f t="shared" si="28"/>
        <v>424.13</v>
      </c>
      <c r="L110" s="24">
        <f t="shared" si="25"/>
        <v>0</v>
      </c>
      <c r="M110" s="24"/>
      <c r="N110" s="24">
        <f t="shared" si="29"/>
        <v>0</v>
      </c>
    </row>
    <row r="111" spans="1:14" x14ac:dyDescent="0.3">
      <c r="A111" s="16" t="s">
        <v>58</v>
      </c>
      <c r="B111" s="17" t="s">
        <v>59</v>
      </c>
      <c r="C111" s="17">
        <v>15</v>
      </c>
      <c r="D111" s="29"/>
      <c r="E111" s="29"/>
      <c r="F111" s="30">
        <f t="shared" si="26"/>
        <v>0</v>
      </c>
      <c r="G111" s="32"/>
      <c r="H111" s="32"/>
      <c r="I111" s="32"/>
      <c r="J111" s="34">
        <f t="shared" si="27"/>
        <v>0</v>
      </c>
      <c r="K111" s="31">
        <f t="shared" si="28"/>
        <v>1199.25</v>
      </c>
      <c r="L111" s="24">
        <f t="shared" si="25"/>
        <v>0</v>
      </c>
      <c r="M111" s="24"/>
      <c r="N111" s="24">
        <f t="shared" si="29"/>
        <v>0</v>
      </c>
    </row>
    <row r="112" spans="1:14" x14ac:dyDescent="0.3">
      <c r="A112" s="16" t="s">
        <v>60</v>
      </c>
      <c r="B112" s="17" t="s">
        <v>50</v>
      </c>
      <c r="C112" s="17">
        <v>72</v>
      </c>
      <c r="D112" s="29"/>
      <c r="E112" s="29"/>
      <c r="F112" s="30">
        <f t="shared" si="26"/>
        <v>0</v>
      </c>
      <c r="G112" s="32"/>
      <c r="H112" s="32"/>
      <c r="I112" s="32"/>
      <c r="J112" s="34">
        <f t="shared" si="27"/>
        <v>0</v>
      </c>
      <c r="K112" s="31">
        <f t="shared" si="28"/>
        <v>381.13</v>
      </c>
      <c r="L112" s="24">
        <f t="shared" si="25"/>
        <v>0</v>
      </c>
      <c r="M112" s="24"/>
      <c r="N112" s="24">
        <f t="shared" si="29"/>
        <v>0</v>
      </c>
    </row>
    <row r="113" spans="1:14" x14ac:dyDescent="0.3">
      <c r="A113" s="16" t="s">
        <v>61</v>
      </c>
      <c r="B113" s="17" t="s">
        <v>50</v>
      </c>
      <c r="C113" s="38">
        <v>72</v>
      </c>
      <c r="D113" s="44"/>
      <c r="E113" s="44"/>
      <c r="F113" s="30">
        <f t="shared" si="26"/>
        <v>0</v>
      </c>
      <c r="G113" s="11"/>
      <c r="H113" s="11"/>
      <c r="I113" s="11"/>
      <c r="J113" s="12">
        <f t="shared" si="27"/>
        <v>0</v>
      </c>
      <c r="K113" s="31">
        <f t="shared" si="28"/>
        <v>424.13</v>
      </c>
      <c r="L113" s="37">
        <f t="shared" si="25"/>
        <v>0</v>
      </c>
      <c r="M113" s="37"/>
      <c r="N113" s="37">
        <f t="shared" si="29"/>
        <v>0</v>
      </c>
    </row>
    <row r="114" spans="1:14" x14ac:dyDescent="0.3">
      <c r="A114" s="35" t="s">
        <v>62</v>
      </c>
      <c r="B114" s="17" t="s">
        <v>50</v>
      </c>
      <c r="C114" s="38">
        <v>72</v>
      </c>
      <c r="D114" s="44">
        <v>15</v>
      </c>
      <c r="E114" s="44"/>
      <c r="F114" s="30">
        <f t="shared" si="26"/>
        <v>0.20833333333333334</v>
      </c>
      <c r="G114" s="11"/>
      <c r="H114" s="11"/>
      <c r="I114" s="11"/>
      <c r="J114" s="12">
        <f t="shared" si="27"/>
        <v>15</v>
      </c>
      <c r="K114" s="31">
        <f t="shared" si="28"/>
        <v>330.23</v>
      </c>
      <c r="L114" s="37">
        <f t="shared" si="25"/>
        <v>4953.4500000000007</v>
      </c>
      <c r="M114" s="37"/>
      <c r="N114" s="37">
        <f t="shared" si="29"/>
        <v>0</v>
      </c>
    </row>
    <row r="115" spans="1:14" x14ac:dyDescent="0.3">
      <c r="A115" s="35" t="s">
        <v>63</v>
      </c>
      <c r="B115" s="17" t="s">
        <v>50</v>
      </c>
      <c r="C115" s="38">
        <v>72</v>
      </c>
      <c r="D115" s="44"/>
      <c r="E115" s="44"/>
      <c r="F115" s="30">
        <f t="shared" si="26"/>
        <v>0</v>
      </c>
      <c r="G115" s="11"/>
      <c r="H115" s="11"/>
      <c r="I115" s="11"/>
      <c r="J115" s="12">
        <f t="shared" si="27"/>
        <v>0</v>
      </c>
      <c r="K115" s="31">
        <f t="shared" si="28"/>
        <v>424.13</v>
      </c>
      <c r="L115" s="37">
        <f t="shared" si="25"/>
        <v>0</v>
      </c>
      <c r="M115" s="37"/>
      <c r="N115" s="37">
        <f t="shared" si="29"/>
        <v>0</v>
      </c>
    </row>
    <row r="116" spans="1:14" x14ac:dyDescent="0.3">
      <c r="A116" s="35" t="s">
        <v>64</v>
      </c>
      <c r="B116" s="17" t="s">
        <v>65</v>
      </c>
      <c r="C116" s="38">
        <v>72</v>
      </c>
      <c r="D116" s="44"/>
      <c r="E116" s="44"/>
      <c r="F116" s="30">
        <f t="shared" si="26"/>
        <v>0</v>
      </c>
      <c r="G116" s="11"/>
      <c r="H116" s="11"/>
      <c r="I116" s="11"/>
      <c r="J116" s="12">
        <f t="shared" si="27"/>
        <v>0</v>
      </c>
      <c r="K116" s="31">
        <f t="shared" si="28"/>
        <v>389.61</v>
      </c>
      <c r="L116" s="37">
        <f t="shared" si="25"/>
        <v>0</v>
      </c>
      <c r="M116" s="37"/>
      <c r="N116" s="37">
        <f t="shared" si="29"/>
        <v>0</v>
      </c>
    </row>
    <row r="117" spans="1:14" x14ac:dyDescent="0.3">
      <c r="A117" s="35" t="s">
        <v>66</v>
      </c>
      <c r="B117" s="17" t="s">
        <v>65</v>
      </c>
      <c r="C117" s="38">
        <v>72</v>
      </c>
      <c r="D117" s="44"/>
      <c r="E117" s="44"/>
      <c r="F117" s="30">
        <f t="shared" si="26"/>
        <v>0</v>
      </c>
      <c r="G117" s="11"/>
      <c r="H117" s="11"/>
      <c r="I117" s="11"/>
      <c r="J117" s="12">
        <f t="shared" si="27"/>
        <v>0</v>
      </c>
      <c r="K117" s="31">
        <f t="shared" si="28"/>
        <v>389.61</v>
      </c>
      <c r="L117" s="37">
        <f t="shared" si="25"/>
        <v>0</v>
      </c>
      <c r="M117" s="37"/>
      <c r="N117" s="37">
        <f t="shared" si="29"/>
        <v>0</v>
      </c>
    </row>
    <row r="118" spans="1:14" x14ac:dyDescent="0.3">
      <c r="A118" s="47" t="s">
        <v>67</v>
      </c>
      <c r="B118" s="48" t="s">
        <v>59</v>
      </c>
      <c r="C118" s="49">
        <v>25</v>
      </c>
      <c r="D118" s="44">
        <v>50</v>
      </c>
      <c r="E118" s="44"/>
      <c r="F118" s="30">
        <f t="shared" si="26"/>
        <v>2</v>
      </c>
      <c r="G118" s="11"/>
      <c r="H118" s="11"/>
      <c r="I118" s="11"/>
      <c r="J118" s="12">
        <f t="shared" si="27"/>
        <v>50</v>
      </c>
      <c r="K118" s="31">
        <f t="shared" si="28"/>
        <v>169.65</v>
      </c>
      <c r="L118" s="37">
        <f t="shared" si="25"/>
        <v>8482.5</v>
      </c>
      <c r="M118" s="37"/>
      <c r="N118" s="37">
        <f t="shared" si="29"/>
        <v>0</v>
      </c>
    </row>
    <row r="119" spans="1:14" x14ac:dyDescent="0.3">
      <c r="A119" s="47" t="s">
        <v>68</v>
      </c>
      <c r="B119" s="48" t="s">
        <v>42</v>
      </c>
      <c r="C119" s="49">
        <v>50</v>
      </c>
      <c r="D119" s="44"/>
      <c r="E119" s="44"/>
      <c r="F119" s="30">
        <f t="shared" si="26"/>
        <v>0</v>
      </c>
      <c r="G119" s="11"/>
      <c r="H119" s="11"/>
      <c r="I119" s="11"/>
      <c r="J119" s="12">
        <f t="shared" si="27"/>
        <v>0</v>
      </c>
      <c r="K119" s="31">
        <f t="shared" si="28"/>
        <v>88.92</v>
      </c>
      <c r="L119" s="37">
        <f t="shared" si="25"/>
        <v>0</v>
      </c>
      <c r="M119" s="37"/>
      <c r="N119" s="37">
        <f t="shared" si="29"/>
        <v>0</v>
      </c>
    </row>
    <row r="120" spans="1:14" x14ac:dyDescent="0.3">
      <c r="A120" s="47" t="s">
        <v>69</v>
      </c>
      <c r="B120" s="48" t="s">
        <v>52</v>
      </c>
      <c r="C120" s="49">
        <v>12</v>
      </c>
      <c r="D120" s="44"/>
      <c r="E120" s="44"/>
      <c r="F120" s="30">
        <f t="shared" si="26"/>
        <v>0</v>
      </c>
      <c r="G120" s="11"/>
      <c r="H120" s="11"/>
      <c r="I120" s="11"/>
      <c r="J120" s="12">
        <f t="shared" si="27"/>
        <v>0</v>
      </c>
      <c r="K120" s="31">
        <f t="shared" si="28"/>
        <v>123.94</v>
      </c>
      <c r="L120" s="37">
        <f t="shared" si="25"/>
        <v>0</v>
      </c>
      <c r="M120" s="37"/>
      <c r="N120" s="37">
        <f t="shared" si="29"/>
        <v>0</v>
      </c>
    </row>
    <row r="121" spans="1:14" ht="19.5" thickBot="1" x14ac:dyDescent="0.35">
      <c r="A121" s="47" t="s">
        <v>70</v>
      </c>
      <c r="B121" s="48" t="s">
        <v>50</v>
      </c>
      <c r="C121" s="49">
        <v>60</v>
      </c>
      <c r="D121" s="44"/>
      <c r="E121" s="44"/>
      <c r="F121" s="30">
        <f t="shared" si="26"/>
        <v>0</v>
      </c>
      <c r="G121" s="11"/>
      <c r="H121" s="11"/>
      <c r="I121" s="11"/>
      <c r="J121" s="12">
        <f t="shared" si="27"/>
        <v>0</v>
      </c>
      <c r="K121" s="31">
        <f t="shared" si="28"/>
        <v>67.180000000000007</v>
      </c>
      <c r="L121" s="37">
        <f t="shared" si="25"/>
        <v>0</v>
      </c>
      <c r="M121" s="37"/>
      <c r="N121" s="37">
        <f t="shared" si="29"/>
        <v>0</v>
      </c>
    </row>
    <row r="122" spans="1:14" ht="19.5" thickBot="1" x14ac:dyDescent="0.35">
      <c r="A122" s="56" t="s">
        <v>71</v>
      </c>
      <c r="B122" s="57" t="s">
        <v>50</v>
      </c>
      <c r="C122" s="58">
        <v>60</v>
      </c>
      <c r="D122" s="44"/>
      <c r="E122" s="44"/>
      <c r="F122" s="30">
        <f t="shared" si="26"/>
        <v>0</v>
      </c>
      <c r="G122" s="11"/>
      <c r="H122" s="11"/>
      <c r="I122" s="11"/>
      <c r="J122" s="12">
        <f t="shared" si="27"/>
        <v>0</v>
      </c>
      <c r="K122" s="31">
        <f t="shared" si="28"/>
        <v>67.180000000000007</v>
      </c>
      <c r="L122" s="37">
        <f t="shared" si="25"/>
        <v>0</v>
      </c>
      <c r="M122" s="37"/>
      <c r="N122" s="37">
        <f t="shared" si="29"/>
        <v>0</v>
      </c>
    </row>
    <row r="123" spans="1:14" ht="19.5" thickBot="1" x14ac:dyDescent="0.35">
      <c r="A123" s="56" t="s">
        <v>72</v>
      </c>
      <c r="B123" s="57" t="s">
        <v>50</v>
      </c>
      <c r="C123" s="58">
        <v>60</v>
      </c>
      <c r="D123" s="44"/>
      <c r="E123" s="44"/>
      <c r="F123" s="30">
        <f t="shared" si="26"/>
        <v>0</v>
      </c>
      <c r="G123" s="11"/>
      <c r="H123" s="11"/>
      <c r="I123" s="11"/>
      <c r="J123" s="12">
        <f t="shared" si="27"/>
        <v>0</v>
      </c>
      <c r="K123" s="31">
        <f t="shared" si="28"/>
        <v>67.180000000000007</v>
      </c>
      <c r="L123" s="37">
        <f t="shared" si="25"/>
        <v>0</v>
      </c>
      <c r="M123" s="37"/>
      <c r="N123" s="37">
        <f t="shared" si="29"/>
        <v>0</v>
      </c>
    </row>
    <row r="124" spans="1:14" ht="19.5" thickBot="1" x14ac:dyDescent="0.35">
      <c r="A124" s="56" t="s">
        <v>73</v>
      </c>
      <c r="B124" s="57" t="s">
        <v>74</v>
      </c>
      <c r="C124" s="58">
        <v>150</v>
      </c>
      <c r="D124" s="44"/>
      <c r="E124" s="44"/>
      <c r="F124" s="30">
        <f t="shared" si="26"/>
        <v>0</v>
      </c>
      <c r="G124" s="11"/>
      <c r="H124" s="11"/>
      <c r="I124" s="11"/>
      <c r="J124" s="12">
        <f t="shared" si="27"/>
        <v>0</v>
      </c>
      <c r="K124" s="31">
        <f t="shared" si="28"/>
        <v>21.06</v>
      </c>
      <c r="L124" s="37">
        <f t="shared" si="25"/>
        <v>0</v>
      </c>
      <c r="M124" s="37"/>
      <c r="N124" s="37">
        <f t="shared" si="29"/>
        <v>0</v>
      </c>
    </row>
    <row r="125" spans="1:14" ht="19.5" thickBot="1" x14ac:dyDescent="0.35">
      <c r="A125" s="66" t="s">
        <v>75</v>
      </c>
      <c r="B125" s="67" t="s">
        <v>76</v>
      </c>
      <c r="C125" s="68">
        <v>120</v>
      </c>
      <c r="D125" s="44"/>
      <c r="E125" s="44"/>
      <c r="F125" s="30">
        <f t="shared" si="26"/>
        <v>0</v>
      </c>
      <c r="G125" s="11"/>
      <c r="H125" s="11"/>
      <c r="I125" s="11"/>
      <c r="J125" s="12">
        <f t="shared" si="27"/>
        <v>0</v>
      </c>
      <c r="K125" s="31">
        <f t="shared" si="28"/>
        <v>78.98</v>
      </c>
      <c r="L125" s="37">
        <f t="shared" si="25"/>
        <v>0</v>
      </c>
      <c r="M125" s="37"/>
      <c r="N125" s="37">
        <f t="shared" si="29"/>
        <v>0</v>
      </c>
    </row>
    <row r="126" spans="1:14" ht="19.5" thickBot="1" x14ac:dyDescent="0.35">
      <c r="A126" s="66" t="s">
        <v>77</v>
      </c>
      <c r="B126" s="67" t="s">
        <v>78</v>
      </c>
      <c r="C126" s="68">
        <v>60</v>
      </c>
      <c r="D126" s="44"/>
      <c r="E126" s="44"/>
      <c r="F126" s="30">
        <f t="shared" si="26"/>
        <v>0</v>
      </c>
      <c r="G126" s="11"/>
      <c r="H126" s="11"/>
      <c r="I126" s="11"/>
      <c r="J126" s="12">
        <f t="shared" si="27"/>
        <v>0</v>
      </c>
      <c r="K126" s="31">
        <f t="shared" si="28"/>
        <v>154.44</v>
      </c>
      <c r="L126" s="37">
        <f t="shared" si="25"/>
        <v>0</v>
      </c>
      <c r="M126" s="37"/>
      <c r="N126" s="37">
        <f t="shared" si="29"/>
        <v>0</v>
      </c>
    </row>
    <row r="127" spans="1:14" ht="19.5" thickBot="1" x14ac:dyDescent="0.35">
      <c r="A127" s="66" t="s">
        <v>79</v>
      </c>
      <c r="B127" s="67" t="s">
        <v>50</v>
      </c>
      <c r="C127" s="68">
        <v>30</v>
      </c>
      <c r="D127" s="44"/>
      <c r="E127" s="44"/>
      <c r="F127" s="30">
        <f t="shared" si="26"/>
        <v>0</v>
      </c>
      <c r="G127" s="11"/>
      <c r="H127" s="11"/>
      <c r="I127" s="11"/>
      <c r="J127" s="12">
        <f t="shared" si="27"/>
        <v>0</v>
      </c>
      <c r="K127" s="31">
        <f t="shared" si="28"/>
        <v>274.95</v>
      </c>
      <c r="L127" s="37">
        <f t="shared" si="25"/>
        <v>0</v>
      </c>
      <c r="M127" s="37"/>
      <c r="N127" s="37">
        <f t="shared" si="29"/>
        <v>0</v>
      </c>
    </row>
    <row r="128" spans="1:14" ht="19.5" thickBot="1" x14ac:dyDescent="0.35">
      <c r="A128" s="66" t="s">
        <v>80</v>
      </c>
      <c r="B128" s="67" t="s">
        <v>59</v>
      </c>
      <c r="C128" s="68">
        <v>12</v>
      </c>
      <c r="D128" s="44"/>
      <c r="E128" s="44"/>
      <c r="F128" s="30">
        <f t="shared" si="26"/>
        <v>0</v>
      </c>
      <c r="G128" s="11"/>
      <c r="H128" s="11"/>
      <c r="I128" s="11"/>
      <c r="J128" s="12">
        <f t="shared" si="27"/>
        <v>0</v>
      </c>
      <c r="K128" s="31">
        <f t="shared" si="28"/>
        <v>1023.75</v>
      </c>
      <c r="L128" s="37">
        <f t="shared" si="25"/>
        <v>0</v>
      </c>
      <c r="M128" s="37"/>
      <c r="N128" s="37">
        <f t="shared" si="29"/>
        <v>0</v>
      </c>
    </row>
    <row r="129" spans="1:14" ht="19.5" thickBot="1" x14ac:dyDescent="0.35">
      <c r="A129" s="76" t="s">
        <v>81</v>
      </c>
      <c r="B129" s="77" t="s">
        <v>82</v>
      </c>
      <c r="C129" s="78">
        <v>18</v>
      </c>
      <c r="D129" s="44"/>
      <c r="E129" s="44"/>
      <c r="F129" s="30">
        <f t="shared" si="26"/>
        <v>0</v>
      </c>
      <c r="G129" s="11"/>
      <c r="H129" s="11"/>
      <c r="I129" s="11"/>
      <c r="J129" s="12">
        <f t="shared" si="27"/>
        <v>0</v>
      </c>
      <c r="K129" s="31">
        <f t="shared" si="28"/>
        <v>558.67999999999995</v>
      </c>
      <c r="L129" s="37">
        <f t="shared" si="25"/>
        <v>0</v>
      </c>
      <c r="M129" s="37"/>
      <c r="N129" s="37">
        <f t="shared" si="29"/>
        <v>0</v>
      </c>
    </row>
    <row r="130" spans="1:14" ht="19.5" thickBot="1" x14ac:dyDescent="0.35">
      <c r="A130" s="76" t="s">
        <v>83</v>
      </c>
      <c r="B130" s="77" t="s">
        <v>59</v>
      </c>
      <c r="C130" s="78">
        <v>12</v>
      </c>
      <c r="D130" s="44"/>
      <c r="E130" s="44"/>
      <c r="F130" s="30">
        <f t="shared" si="26"/>
        <v>0</v>
      </c>
      <c r="G130" s="11"/>
      <c r="H130" s="11"/>
      <c r="I130" s="11"/>
      <c r="J130" s="12">
        <f t="shared" si="27"/>
        <v>0</v>
      </c>
      <c r="K130" s="31">
        <f t="shared" si="28"/>
        <v>1092.2</v>
      </c>
      <c r="L130" s="37">
        <f t="shared" si="25"/>
        <v>0</v>
      </c>
      <c r="M130" s="37"/>
      <c r="N130" s="37">
        <f t="shared" si="29"/>
        <v>0</v>
      </c>
    </row>
    <row r="131" spans="1:14" ht="19.5" thickBot="1" x14ac:dyDescent="0.35">
      <c r="A131" s="76" t="s">
        <v>84</v>
      </c>
      <c r="B131" s="77" t="s">
        <v>85</v>
      </c>
      <c r="C131" s="78">
        <v>4</v>
      </c>
      <c r="D131" s="44"/>
      <c r="E131" s="44"/>
      <c r="F131" s="30">
        <f t="shared" si="26"/>
        <v>0</v>
      </c>
      <c r="G131" s="11"/>
      <c r="H131" s="11"/>
      <c r="I131" s="11"/>
      <c r="J131" s="12">
        <f t="shared" si="27"/>
        <v>0</v>
      </c>
      <c r="K131" s="31">
        <f t="shared" si="28"/>
        <v>2670.53</v>
      </c>
      <c r="L131" s="37">
        <f t="shared" si="25"/>
        <v>0</v>
      </c>
      <c r="M131" s="37"/>
      <c r="N131" s="37">
        <f t="shared" si="29"/>
        <v>0</v>
      </c>
    </row>
    <row r="132" spans="1:14" ht="19.5" thickBot="1" x14ac:dyDescent="0.35">
      <c r="A132" s="86" t="s">
        <v>86</v>
      </c>
      <c r="B132" s="87" t="s">
        <v>87</v>
      </c>
      <c r="C132" s="88">
        <v>48</v>
      </c>
      <c r="D132" s="44"/>
      <c r="E132" s="44"/>
      <c r="F132" s="30">
        <f t="shared" si="26"/>
        <v>0</v>
      </c>
      <c r="G132" s="11"/>
      <c r="H132" s="11"/>
      <c r="I132" s="11"/>
      <c r="J132" s="12">
        <f t="shared" si="27"/>
        <v>0</v>
      </c>
      <c r="K132" s="31">
        <f t="shared" si="28"/>
        <v>46.8</v>
      </c>
      <c r="L132" s="37">
        <f t="shared" si="25"/>
        <v>0</v>
      </c>
      <c r="M132" s="37"/>
      <c r="N132" s="37">
        <f t="shared" si="29"/>
        <v>0</v>
      </c>
    </row>
    <row r="133" spans="1:14" ht="19.5" thickBot="1" x14ac:dyDescent="0.35">
      <c r="A133" s="86" t="s">
        <v>88</v>
      </c>
      <c r="B133" s="87" t="s">
        <v>87</v>
      </c>
      <c r="C133" s="88">
        <v>48</v>
      </c>
      <c r="D133" s="44"/>
      <c r="E133" s="44"/>
      <c r="F133" s="30">
        <f t="shared" si="26"/>
        <v>0</v>
      </c>
      <c r="G133" s="11"/>
      <c r="H133" s="11"/>
      <c r="I133" s="11"/>
      <c r="J133" s="12">
        <f t="shared" si="27"/>
        <v>0</v>
      </c>
      <c r="K133" s="31">
        <f t="shared" si="28"/>
        <v>46.8</v>
      </c>
      <c r="L133" s="37">
        <f t="shared" si="25"/>
        <v>0</v>
      </c>
      <c r="M133" s="37"/>
      <c r="N133" s="37">
        <f t="shared" si="29"/>
        <v>0</v>
      </c>
    </row>
    <row r="134" spans="1:14" x14ac:dyDescent="0.3">
      <c r="A134" s="96" t="s">
        <v>89</v>
      </c>
      <c r="B134" s="97">
        <v>25</v>
      </c>
      <c r="C134" s="97">
        <v>25</v>
      </c>
      <c r="D134" s="44">
        <v>207</v>
      </c>
      <c r="E134" s="44"/>
      <c r="F134" s="30">
        <f t="shared" si="26"/>
        <v>8.2799999999999994</v>
      </c>
      <c r="G134" s="11"/>
      <c r="H134" s="11"/>
      <c r="I134" s="11"/>
      <c r="J134" s="12">
        <f t="shared" si="27"/>
        <v>207</v>
      </c>
      <c r="K134" s="31">
        <f t="shared" si="28"/>
        <v>111.25</v>
      </c>
      <c r="L134" s="37">
        <f t="shared" si="25"/>
        <v>23028.75</v>
      </c>
      <c r="M134" s="37"/>
      <c r="N134" s="37">
        <f t="shared" si="29"/>
        <v>0</v>
      </c>
    </row>
    <row r="135" spans="1:14" x14ac:dyDescent="0.3">
      <c r="A135" s="105" t="s">
        <v>90</v>
      </c>
      <c r="B135" s="106">
        <v>10</v>
      </c>
      <c r="C135" s="106">
        <v>10</v>
      </c>
      <c r="D135" s="44">
        <v>30</v>
      </c>
      <c r="E135" s="44"/>
      <c r="F135" s="30">
        <f t="shared" si="26"/>
        <v>3</v>
      </c>
      <c r="G135" s="11"/>
      <c r="H135" s="11"/>
      <c r="I135" s="11"/>
      <c r="J135" s="12">
        <f t="shared" si="27"/>
        <v>30</v>
      </c>
      <c r="K135" s="31">
        <f t="shared" si="28"/>
        <v>1760</v>
      </c>
      <c r="L135" s="37">
        <f t="shared" si="25"/>
        <v>52800</v>
      </c>
      <c r="M135" s="37"/>
      <c r="N135" s="37">
        <f t="shared" si="29"/>
        <v>0</v>
      </c>
    </row>
    <row r="136" spans="1:14" x14ac:dyDescent="0.3">
      <c r="A136" s="105" t="s">
        <v>91</v>
      </c>
      <c r="B136" s="106">
        <v>8</v>
      </c>
      <c r="C136" s="106">
        <v>8</v>
      </c>
      <c r="D136" s="44">
        <v>19</v>
      </c>
      <c r="E136" s="44"/>
      <c r="F136" s="30">
        <f t="shared" si="26"/>
        <v>2.375</v>
      </c>
      <c r="G136" s="11"/>
      <c r="H136" s="11"/>
      <c r="I136" s="11"/>
      <c r="J136" s="12">
        <f t="shared" si="27"/>
        <v>19</v>
      </c>
      <c r="K136" s="31">
        <f t="shared" si="28"/>
        <v>2365</v>
      </c>
      <c r="L136" s="37">
        <f t="shared" si="25"/>
        <v>44935</v>
      </c>
      <c r="M136" s="37"/>
      <c r="N136" s="37">
        <f t="shared" si="29"/>
        <v>0</v>
      </c>
    </row>
    <row r="137" spans="1:14" x14ac:dyDescent="0.3">
      <c r="A137" s="105" t="s">
        <v>92</v>
      </c>
      <c r="B137" s="106">
        <v>8</v>
      </c>
      <c r="C137" s="106">
        <v>8</v>
      </c>
      <c r="D137" s="44"/>
      <c r="E137" s="44"/>
      <c r="F137" s="30">
        <f t="shared" si="26"/>
        <v>0</v>
      </c>
      <c r="G137" s="11"/>
      <c r="H137" s="11"/>
      <c r="I137" s="11"/>
      <c r="J137" s="12">
        <f t="shared" si="27"/>
        <v>0</v>
      </c>
      <c r="K137" s="31">
        <f t="shared" si="28"/>
        <v>2065</v>
      </c>
      <c r="L137" s="37">
        <f t="shared" si="25"/>
        <v>0</v>
      </c>
      <c r="M137" s="37"/>
      <c r="N137" s="37">
        <f t="shared" si="29"/>
        <v>0</v>
      </c>
    </row>
    <row r="138" spans="1:14" x14ac:dyDescent="0.3">
      <c r="A138" s="105" t="s">
        <v>93</v>
      </c>
      <c r="B138" s="106">
        <v>15</v>
      </c>
      <c r="C138" s="106">
        <v>15</v>
      </c>
      <c r="D138" s="44">
        <v>32</v>
      </c>
      <c r="E138" s="44"/>
      <c r="F138" s="30">
        <f t="shared" si="26"/>
        <v>2.1333333333333333</v>
      </c>
      <c r="G138" s="11"/>
      <c r="H138" s="11"/>
      <c r="I138" s="11"/>
      <c r="J138" s="12">
        <f t="shared" si="27"/>
        <v>32</v>
      </c>
      <c r="K138" s="31">
        <f t="shared" si="28"/>
        <v>990</v>
      </c>
      <c r="L138" s="37">
        <f t="shared" si="25"/>
        <v>31680</v>
      </c>
      <c r="M138" s="37"/>
      <c r="N138" s="37">
        <f t="shared" si="29"/>
        <v>0</v>
      </c>
    </row>
    <row r="139" spans="1:14" x14ac:dyDescent="0.3">
      <c r="A139" s="105" t="s">
        <v>94</v>
      </c>
      <c r="B139" s="106">
        <v>15</v>
      </c>
      <c r="C139" s="106">
        <v>15</v>
      </c>
      <c r="D139" s="44">
        <v>4</v>
      </c>
      <c r="E139" s="44"/>
      <c r="F139" s="30">
        <f t="shared" si="26"/>
        <v>0.26666666666666666</v>
      </c>
      <c r="G139" s="11"/>
      <c r="H139" s="11"/>
      <c r="I139" s="11"/>
      <c r="J139" s="12">
        <f t="shared" si="27"/>
        <v>4</v>
      </c>
      <c r="K139" s="31">
        <f t="shared" si="28"/>
        <v>1025</v>
      </c>
      <c r="L139" s="37">
        <f t="shared" si="25"/>
        <v>4100</v>
      </c>
      <c r="M139" s="37"/>
      <c r="N139" s="37">
        <f t="shared" si="29"/>
        <v>0</v>
      </c>
    </row>
    <row r="140" spans="1:14" x14ac:dyDescent="0.3">
      <c r="A140" s="105" t="s">
        <v>95</v>
      </c>
      <c r="B140" s="106">
        <v>10</v>
      </c>
      <c r="C140" s="106">
        <v>10</v>
      </c>
      <c r="D140" s="44"/>
      <c r="E140" s="44"/>
      <c r="F140" s="30">
        <f t="shared" si="26"/>
        <v>0</v>
      </c>
      <c r="G140" s="11"/>
      <c r="H140" s="11"/>
      <c r="I140" s="11"/>
      <c r="J140" s="12">
        <f t="shared" si="27"/>
        <v>0</v>
      </c>
      <c r="K140" s="31">
        <f t="shared" si="28"/>
        <v>1620</v>
      </c>
      <c r="L140" s="37">
        <f t="shared" si="25"/>
        <v>0</v>
      </c>
      <c r="M140" s="37"/>
      <c r="N140" s="37">
        <f t="shared" si="29"/>
        <v>0</v>
      </c>
    </row>
    <row r="141" spans="1:14" x14ac:dyDescent="0.3">
      <c r="A141" s="105" t="s">
        <v>96</v>
      </c>
      <c r="B141" s="106">
        <v>8</v>
      </c>
      <c r="C141" s="106">
        <v>8</v>
      </c>
      <c r="D141" s="44"/>
      <c r="E141" s="44"/>
      <c r="F141" s="30">
        <f t="shared" si="26"/>
        <v>0</v>
      </c>
      <c r="G141" s="11"/>
      <c r="H141" s="11"/>
      <c r="I141" s="11"/>
      <c r="J141" s="12">
        <f t="shared" si="27"/>
        <v>0</v>
      </c>
      <c r="K141" s="31">
        <f t="shared" si="28"/>
        <v>2130</v>
      </c>
      <c r="L141" s="37">
        <f t="shared" si="25"/>
        <v>0</v>
      </c>
      <c r="M141" s="37"/>
      <c r="N141" s="37">
        <f t="shared" si="29"/>
        <v>0</v>
      </c>
    </row>
    <row r="142" spans="1:14" x14ac:dyDescent="0.3">
      <c r="A142" s="105" t="s">
        <v>97</v>
      </c>
      <c r="B142" s="106">
        <v>15</v>
      </c>
      <c r="C142" s="106">
        <v>15</v>
      </c>
      <c r="D142" s="44"/>
      <c r="E142" s="44"/>
      <c r="F142" s="30">
        <f t="shared" si="26"/>
        <v>0</v>
      </c>
      <c r="G142" s="11"/>
      <c r="H142" s="11"/>
      <c r="I142" s="11"/>
      <c r="J142" s="12">
        <f t="shared" si="27"/>
        <v>0</v>
      </c>
      <c r="K142" s="31">
        <f t="shared" si="28"/>
        <v>880</v>
      </c>
      <c r="L142" s="37">
        <f t="shared" si="25"/>
        <v>0</v>
      </c>
      <c r="M142" s="37"/>
      <c r="N142" s="37">
        <f t="shared" si="29"/>
        <v>0</v>
      </c>
    </row>
    <row r="143" spans="1:14" x14ac:dyDescent="0.3">
      <c r="A143" s="105" t="s">
        <v>98</v>
      </c>
      <c r="B143" s="106">
        <v>15</v>
      </c>
      <c r="C143" s="106">
        <v>15</v>
      </c>
      <c r="D143" s="44">
        <v>5</v>
      </c>
      <c r="E143" s="44"/>
      <c r="F143" s="30">
        <f t="shared" si="26"/>
        <v>0.33333333333333331</v>
      </c>
      <c r="G143" s="11"/>
      <c r="H143" s="11"/>
      <c r="I143" s="11"/>
      <c r="J143" s="12">
        <f t="shared" si="27"/>
        <v>5</v>
      </c>
      <c r="K143" s="31">
        <f t="shared" si="28"/>
        <v>915</v>
      </c>
      <c r="L143" s="37">
        <f t="shared" si="25"/>
        <v>4575</v>
      </c>
      <c r="M143" s="37"/>
      <c r="N143" s="37">
        <f t="shared" si="29"/>
        <v>0</v>
      </c>
    </row>
    <row r="144" spans="1:14" x14ac:dyDescent="0.3">
      <c r="A144" s="105" t="s">
        <v>99</v>
      </c>
      <c r="B144" s="106">
        <v>3</v>
      </c>
      <c r="C144" s="106">
        <v>3</v>
      </c>
      <c r="D144" s="44"/>
      <c r="E144" s="44"/>
      <c r="F144" s="30">
        <f t="shared" si="26"/>
        <v>0</v>
      </c>
      <c r="G144" s="11"/>
      <c r="H144" s="11"/>
      <c r="I144" s="11"/>
      <c r="J144" s="12">
        <f t="shared" si="27"/>
        <v>0</v>
      </c>
      <c r="K144" s="31">
        <f t="shared" si="28"/>
        <v>1970</v>
      </c>
      <c r="L144" s="37">
        <f t="shared" si="25"/>
        <v>0</v>
      </c>
      <c r="M144" s="37"/>
      <c r="N144" s="37">
        <f t="shared" si="29"/>
        <v>0</v>
      </c>
    </row>
    <row r="145" spans="1:14" x14ac:dyDescent="0.3">
      <c r="A145" s="105" t="s">
        <v>100</v>
      </c>
      <c r="B145" s="106">
        <v>3</v>
      </c>
      <c r="C145" s="106">
        <v>3</v>
      </c>
      <c r="D145" s="44">
        <v>6</v>
      </c>
      <c r="E145" s="44"/>
      <c r="F145" s="30">
        <f t="shared" si="26"/>
        <v>2</v>
      </c>
      <c r="G145" s="11"/>
      <c r="H145" s="11"/>
      <c r="I145" s="11"/>
      <c r="J145" s="12">
        <f t="shared" si="27"/>
        <v>6</v>
      </c>
      <c r="K145" s="31">
        <f t="shared" si="28"/>
        <v>2035</v>
      </c>
      <c r="L145" s="37">
        <f t="shared" si="25"/>
        <v>12210</v>
      </c>
      <c r="M145" s="37"/>
      <c r="N145" s="37">
        <f t="shared" si="29"/>
        <v>0</v>
      </c>
    </row>
    <row r="146" spans="1:14" x14ac:dyDescent="0.3">
      <c r="A146" s="105" t="s">
        <v>101</v>
      </c>
      <c r="B146" s="106">
        <v>8</v>
      </c>
      <c r="C146" s="106">
        <v>8</v>
      </c>
      <c r="D146" s="44">
        <v>6</v>
      </c>
      <c r="E146" s="44"/>
      <c r="F146" s="30">
        <f t="shared" si="26"/>
        <v>0.75</v>
      </c>
      <c r="G146" s="11"/>
      <c r="H146" s="11"/>
      <c r="I146" s="11"/>
      <c r="J146" s="12">
        <f t="shared" si="27"/>
        <v>6</v>
      </c>
      <c r="K146" s="31">
        <f t="shared" si="28"/>
        <v>2120</v>
      </c>
      <c r="L146" s="37">
        <f t="shared" si="25"/>
        <v>12720</v>
      </c>
      <c r="M146" s="37"/>
      <c r="N146" s="37">
        <f t="shared" si="29"/>
        <v>0</v>
      </c>
    </row>
    <row r="147" spans="1:14" x14ac:dyDescent="0.3">
      <c r="A147" s="105" t="s">
        <v>102</v>
      </c>
      <c r="B147" s="106">
        <v>10</v>
      </c>
      <c r="C147" s="106">
        <v>10</v>
      </c>
      <c r="D147" s="44"/>
      <c r="E147" s="44"/>
      <c r="F147" s="30">
        <f t="shared" si="26"/>
        <v>0</v>
      </c>
      <c r="G147" s="11"/>
      <c r="H147" s="11"/>
      <c r="I147" s="11"/>
      <c r="J147" s="12">
        <f t="shared" si="27"/>
        <v>0</v>
      </c>
      <c r="K147" s="31">
        <f t="shared" si="28"/>
        <v>1980</v>
      </c>
      <c r="L147" s="37">
        <f t="shared" si="25"/>
        <v>0</v>
      </c>
      <c r="M147" s="37"/>
      <c r="N147" s="37">
        <f t="shared" si="29"/>
        <v>0</v>
      </c>
    </row>
    <row r="148" spans="1:14" x14ac:dyDescent="0.3">
      <c r="A148" s="105" t="s">
        <v>103</v>
      </c>
      <c r="B148" s="106">
        <v>12</v>
      </c>
      <c r="C148" s="106">
        <v>12</v>
      </c>
      <c r="D148" s="44">
        <v>5</v>
      </c>
      <c r="E148" s="44"/>
      <c r="F148" s="30">
        <f t="shared" si="26"/>
        <v>0.41666666666666669</v>
      </c>
      <c r="G148" s="11"/>
      <c r="H148" s="11"/>
      <c r="I148" s="11"/>
      <c r="J148" s="12">
        <f t="shared" si="27"/>
        <v>5</v>
      </c>
      <c r="K148" s="31">
        <f t="shared" si="28"/>
        <v>875</v>
      </c>
      <c r="L148" s="37">
        <f t="shared" si="25"/>
        <v>4375</v>
      </c>
      <c r="M148" s="37"/>
      <c r="N148" s="37">
        <f t="shared" si="29"/>
        <v>0</v>
      </c>
    </row>
    <row r="149" spans="1:14" ht="19.5" thickBot="1" x14ac:dyDescent="0.35">
      <c r="A149" s="105" t="s">
        <v>104</v>
      </c>
      <c r="B149" s="106">
        <v>3</v>
      </c>
      <c r="C149" s="106">
        <v>3</v>
      </c>
      <c r="D149" s="44"/>
      <c r="E149" s="44"/>
      <c r="F149" s="30">
        <f t="shared" si="26"/>
        <v>0</v>
      </c>
      <c r="G149" s="11"/>
      <c r="H149" s="11"/>
      <c r="I149" s="11"/>
      <c r="J149" s="12">
        <f t="shared" si="27"/>
        <v>0</v>
      </c>
      <c r="K149" s="31">
        <f t="shared" si="28"/>
        <v>2145</v>
      </c>
      <c r="L149" s="37">
        <f t="shared" si="25"/>
        <v>0</v>
      </c>
      <c r="M149" s="37"/>
      <c r="N149" s="37">
        <f t="shared" si="29"/>
        <v>0</v>
      </c>
    </row>
    <row r="150" spans="1:14" ht="19.5" thickBot="1" x14ac:dyDescent="0.35">
      <c r="A150" s="56" t="s">
        <v>105</v>
      </c>
      <c r="B150" s="57" t="s">
        <v>74</v>
      </c>
      <c r="C150" s="58">
        <v>150</v>
      </c>
      <c r="D150" s="44"/>
      <c r="E150" s="44"/>
      <c r="F150" s="30">
        <f t="shared" si="26"/>
        <v>0</v>
      </c>
      <c r="G150" s="11"/>
      <c r="H150" s="11"/>
      <c r="I150" s="11"/>
      <c r="J150" s="12">
        <f t="shared" si="27"/>
        <v>0</v>
      </c>
      <c r="K150" s="31">
        <f t="shared" si="28"/>
        <v>21.06</v>
      </c>
      <c r="L150" s="37">
        <f t="shared" si="25"/>
        <v>0</v>
      </c>
      <c r="M150" s="37"/>
      <c r="N150" s="37">
        <f t="shared" si="29"/>
        <v>0</v>
      </c>
    </row>
    <row r="151" spans="1:14" x14ac:dyDescent="0.3">
      <c r="A151" s="107"/>
      <c r="B151" s="108"/>
      <c r="C151" s="108"/>
      <c r="D151" s="11"/>
      <c r="E151" s="11"/>
      <c r="F151" s="30" t="e">
        <f t="shared" si="26"/>
        <v>#DIV/0!</v>
      </c>
      <c r="G151" s="11"/>
      <c r="H151" s="11"/>
      <c r="I151" s="11"/>
      <c r="J151" s="12">
        <f t="shared" si="27"/>
        <v>0</v>
      </c>
      <c r="K151" s="31">
        <f t="shared" si="28"/>
        <v>116.5</v>
      </c>
      <c r="L151" s="37">
        <f t="shared" si="25"/>
        <v>0</v>
      </c>
      <c r="M151" s="37"/>
      <c r="N151" s="37">
        <f t="shared" si="29"/>
        <v>0</v>
      </c>
    </row>
    <row r="152" spans="1:14" x14ac:dyDescent="0.3">
      <c r="A152" s="107"/>
      <c r="B152" s="108"/>
      <c r="C152" s="108"/>
      <c r="D152" s="11"/>
      <c r="E152" s="11"/>
      <c r="F152" s="30" t="e">
        <f t="shared" si="26"/>
        <v>#DIV/0!</v>
      </c>
      <c r="G152" s="11"/>
      <c r="H152" s="11"/>
      <c r="I152" s="11"/>
      <c r="J152" s="12">
        <f t="shared" si="27"/>
        <v>0</v>
      </c>
      <c r="K152" s="31">
        <f t="shared" si="28"/>
        <v>0</v>
      </c>
      <c r="L152" s="37">
        <f t="shared" si="25"/>
        <v>0</v>
      </c>
      <c r="M152" s="37"/>
      <c r="N152" s="37">
        <f t="shared" si="29"/>
        <v>0</v>
      </c>
    </row>
    <row r="153" spans="1:14" x14ac:dyDescent="0.3">
      <c r="A153" s="107"/>
      <c r="B153" s="108"/>
      <c r="C153" s="108"/>
      <c r="D153" s="11"/>
      <c r="E153" s="11"/>
      <c r="F153" s="30" t="e">
        <f t="shared" si="26"/>
        <v>#DIV/0!</v>
      </c>
      <c r="G153" s="11"/>
      <c r="H153" s="11"/>
      <c r="I153" s="11"/>
      <c r="J153" s="12">
        <f t="shared" si="27"/>
        <v>0</v>
      </c>
      <c r="K153" s="31">
        <f t="shared" si="28"/>
        <v>23</v>
      </c>
      <c r="L153" s="37">
        <f t="shared" si="25"/>
        <v>0</v>
      </c>
      <c r="M153" s="37"/>
      <c r="N153" s="37">
        <f t="shared" si="29"/>
        <v>0</v>
      </c>
    </row>
    <row r="154" spans="1:14" x14ac:dyDescent="0.3">
      <c r="A154" s="107"/>
      <c r="B154" s="108"/>
      <c r="C154" s="108"/>
      <c r="D154" s="11"/>
      <c r="E154" s="11"/>
      <c r="F154" s="30" t="e">
        <f t="shared" si="26"/>
        <v>#DIV/0!</v>
      </c>
      <c r="G154" s="11"/>
      <c r="H154" s="11"/>
      <c r="I154" s="11"/>
      <c r="J154" s="12">
        <f t="shared" si="27"/>
        <v>0</v>
      </c>
      <c r="K154" s="31">
        <f t="shared" si="28"/>
        <v>0</v>
      </c>
      <c r="L154" s="37">
        <f t="shared" si="25"/>
        <v>0</v>
      </c>
      <c r="M154" s="37"/>
      <c r="N154" s="37">
        <f t="shared" si="29"/>
        <v>0</v>
      </c>
    </row>
    <row r="155" spans="1:14" x14ac:dyDescent="0.3">
      <c r="A155" s="11"/>
      <c r="B155" s="10"/>
      <c r="C155" s="10"/>
      <c r="D155" s="11"/>
      <c r="E155" s="11"/>
      <c r="F155" s="30" t="e">
        <f t="shared" si="26"/>
        <v>#DIV/0!</v>
      </c>
      <c r="G155" s="11"/>
      <c r="H155" s="11"/>
      <c r="I155" s="11"/>
      <c r="J155" s="12">
        <f t="shared" si="27"/>
        <v>0</v>
      </c>
      <c r="K155" s="31">
        <f t="shared" si="28"/>
        <v>0</v>
      </c>
      <c r="L155" s="37">
        <f t="shared" si="25"/>
        <v>0</v>
      </c>
      <c r="M155" s="37"/>
      <c r="N155" s="37">
        <f t="shared" si="29"/>
        <v>0</v>
      </c>
    </row>
    <row r="156" spans="1:14" x14ac:dyDescent="0.3">
      <c r="A156" s="11"/>
      <c r="B156" s="10"/>
      <c r="C156" s="10"/>
      <c r="D156" s="11"/>
      <c r="E156" s="11"/>
      <c r="F156" s="30" t="e">
        <f t="shared" si="26"/>
        <v>#DIV/0!</v>
      </c>
      <c r="G156" s="11"/>
      <c r="H156" s="11"/>
      <c r="I156" s="11"/>
      <c r="J156" s="12">
        <f t="shared" si="27"/>
        <v>0</v>
      </c>
      <c r="K156" s="31">
        <f t="shared" si="28"/>
        <v>0</v>
      </c>
      <c r="L156" s="37">
        <f t="shared" si="25"/>
        <v>0</v>
      </c>
      <c r="M156" s="37"/>
      <c r="N156" s="37">
        <f t="shared" si="29"/>
        <v>0</v>
      </c>
    </row>
    <row r="157" spans="1:14" x14ac:dyDescent="0.3">
      <c r="A157" s="11"/>
      <c r="B157" s="10"/>
      <c r="C157" s="10"/>
      <c r="D157" s="11"/>
      <c r="E157" s="11"/>
      <c r="F157" s="30" t="e">
        <f t="shared" si="26"/>
        <v>#DIV/0!</v>
      </c>
      <c r="G157" s="11"/>
      <c r="H157" s="11"/>
      <c r="I157" s="11"/>
      <c r="J157" s="12">
        <f t="shared" si="27"/>
        <v>0</v>
      </c>
      <c r="K157" s="31">
        <f t="shared" si="28"/>
        <v>0</v>
      </c>
      <c r="L157" s="37">
        <f t="shared" si="25"/>
        <v>0</v>
      </c>
      <c r="M157" s="37"/>
      <c r="N157" s="37">
        <f t="shared" si="29"/>
        <v>0</v>
      </c>
    </row>
    <row r="158" spans="1:14" x14ac:dyDescent="0.3">
      <c r="A158" s="11" t="s">
        <v>33</v>
      </c>
      <c r="B158" s="11"/>
      <c r="C158" s="13"/>
      <c r="D158" s="111">
        <f t="shared" ref="D158:J158" si="30">SUM(D96:D157)</f>
        <v>379</v>
      </c>
      <c r="E158" s="111">
        <f t="shared" si="30"/>
        <v>0</v>
      </c>
      <c r="F158" s="111" t="e">
        <f t="shared" si="30"/>
        <v>#DIV/0!</v>
      </c>
      <c r="G158" s="111">
        <f t="shared" si="30"/>
        <v>0</v>
      </c>
      <c r="H158" s="111">
        <f t="shared" si="30"/>
        <v>0</v>
      </c>
      <c r="I158" s="111">
        <f t="shared" si="30"/>
        <v>0</v>
      </c>
      <c r="J158" s="12">
        <f t="shared" si="30"/>
        <v>379</v>
      </c>
      <c r="K158" s="111"/>
      <c r="L158" s="111">
        <f>SUM(L96:L157)</f>
        <v>203859.7</v>
      </c>
      <c r="M158" s="111">
        <f>SUM(M96:M157)</f>
        <v>0</v>
      </c>
      <c r="N158" s="111">
        <f>SUM(N96:N157)</f>
        <v>0</v>
      </c>
    </row>
    <row r="159" spans="1:14" x14ac:dyDescent="0.3">
      <c r="A159" s="113"/>
      <c r="B159" s="114"/>
      <c r="C159" s="115"/>
      <c r="D159" s="116"/>
      <c r="E159" s="116"/>
      <c r="F159" s="7" t="s">
        <v>106</v>
      </c>
      <c r="G159" s="7" t="s">
        <v>123</v>
      </c>
      <c r="H159" s="7" t="s">
        <v>124</v>
      </c>
      <c r="I159" s="7" t="s">
        <v>125</v>
      </c>
      <c r="J159" s="7" t="s">
        <v>126</v>
      </c>
      <c r="K159" s="117"/>
      <c r="L159" s="117"/>
      <c r="M159" s="7" t="s">
        <v>107</v>
      </c>
      <c r="N159" s="118"/>
    </row>
    <row r="160" spans="1:14" ht="31.5" x14ac:dyDescent="0.5">
      <c r="A160" s="113"/>
      <c r="B160" s="114"/>
      <c r="C160" s="115"/>
      <c r="D160" s="116"/>
      <c r="E160" s="116"/>
      <c r="F160" s="121"/>
      <c r="G160" s="121"/>
      <c r="H160" s="121"/>
      <c r="I160" s="121"/>
      <c r="J160" s="121"/>
      <c r="K160" s="122"/>
      <c r="L160" s="121">
        <f>+F160-G160-H160-I160-J160</f>
        <v>0</v>
      </c>
      <c r="M160" s="123"/>
      <c r="N160" s="124"/>
    </row>
    <row r="161" spans="1:14" x14ac:dyDescent="0.3">
      <c r="A161" s="177" t="s">
        <v>109</v>
      </c>
      <c r="B161" s="178"/>
      <c r="C161" s="178"/>
      <c r="D161" s="178"/>
      <c r="E161" s="178"/>
      <c r="F161" s="178"/>
      <c r="G161" s="178"/>
      <c r="H161" s="178"/>
      <c r="I161" s="178"/>
      <c r="J161" s="179"/>
      <c r="K161" s="125"/>
      <c r="L161" s="12">
        <v>5012</v>
      </c>
      <c r="M161" s="126"/>
      <c r="N161" s="127"/>
    </row>
    <row r="162" spans="1:14" x14ac:dyDescent="0.3">
      <c r="A162" s="180" t="s">
        <v>110</v>
      </c>
      <c r="B162" s="181"/>
      <c r="C162" s="181"/>
      <c r="D162" s="181"/>
      <c r="E162" s="181"/>
      <c r="F162" s="181"/>
      <c r="G162" s="181"/>
      <c r="H162" s="181"/>
      <c r="I162" s="181"/>
      <c r="J162" s="182"/>
      <c r="K162" s="129"/>
      <c r="L162" s="12">
        <v>-127</v>
      </c>
      <c r="M162" s="126"/>
      <c r="N162" s="127"/>
    </row>
    <row r="163" spans="1:14" x14ac:dyDescent="0.3">
      <c r="A163" s="160" t="s">
        <v>111</v>
      </c>
      <c r="B163" s="161"/>
      <c r="C163" s="161"/>
      <c r="D163" s="161"/>
      <c r="E163" s="161"/>
      <c r="F163" s="161"/>
      <c r="G163" s="161"/>
      <c r="H163" s="161"/>
      <c r="I163" s="161"/>
      <c r="J163" s="162"/>
      <c r="K163" s="130"/>
      <c r="L163" s="12"/>
      <c r="M163" s="131">
        <f>+L163/L158%</f>
        <v>0</v>
      </c>
      <c r="N163" s="127"/>
    </row>
    <row r="164" spans="1:14" x14ac:dyDescent="0.3">
      <c r="A164" s="163" t="s">
        <v>112</v>
      </c>
      <c r="B164" s="164"/>
      <c r="C164" s="164"/>
      <c r="D164" s="164"/>
      <c r="E164" s="164"/>
      <c r="F164" s="164"/>
      <c r="G164" s="164"/>
      <c r="H164" s="164"/>
      <c r="I164" s="164"/>
      <c r="J164" s="165"/>
      <c r="K164" s="132"/>
      <c r="L164" s="12">
        <f>+E180</f>
        <v>118779</v>
      </c>
      <c r="M164" s="126"/>
      <c r="N164" s="127"/>
    </row>
    <row r="165" spans="1:14" x14ac:dyDescent="0.3">
      <c r="A165" s="166" t="s">
        <v>113</v>
      </c>
      <c r="B165" s="167"/>
      <c r="C165" s="167"/>
      <c r="D165" s="167"/>
      <c r="E165" s="167"/>
      <c r="F165" s="167"/>
      <c r="G165" s="167"/>
      <c r="H165" s="167"/>
      <c r="I165" s="167"/>
      <c r="J165" s="168"/>
      <c r="K165" s="134"/>
      <c r="L165" s="12">
        <f>+M180</f>
        <v>36800</v>
      </c>
      <c r="M165" s="126"/>
      <c r="N165" s="127"/>
    </row>
    <row r="166" spans="1:14" x14ac:dyDescent="0.3">
      <c r="A166" s="169"/>
      <c r="B166" s="170"/>
      <c r="C166" s="170"/>
      <c r="D166" s="170"/>
      <c r="E166" s="170"/>
      <c r="F166" s="170"/>
      <c r="G166" s="170"/>
      <c r="H166" s="170"/>
      <c r="I166" s="170"/>
      <c r="J166" s="171"/>
      <c r="K166" s="128"/>
      <c r="L166" s="126">
        <v>1</v>
      </c>
      <c r="M166" s="126"/>
      <c r="N166" s="127"/>
    </row>
    <row r="167" spans="1:14" x14ac:dyDescent="0.3">
      <c r="A167" s="169"/>
      <c r="B167" s="170"/>
      <c r="C167" s="170"/>
      <c r="D167" s="170"/>
      <c r="E167" s="170"/>
      <c r="F167" s="170"/>
      <c r="G167" s="170"/>
      <c r="H167" s="170"/>
      <c r="I167" s="170"/>
      <c r="J167" s="171"/>
      <c r="K167" s="128"/>
      <c r="L167" s="126"/>
      <c r="M167" s="126"/>
      <c r="N167" s="127"/>
    </row>
    <row r="168" spans="1:14" x14ac:dyDescent="0.3">
      <c r="A168" s="169" t="s">
        <v>114</v>
      </c>
      <c r="B168" s="170"/>
      <c r="C168" s="170"/>
      <c r="D168" s="170"/>
      <c r="E168" s="170"/>
      <c r="F168" s="170"/>
      <c r="G168" s="170"/>
      <c r="H168" s="170"/>
      <c r="I168" s="170"/>
      <c r="J168" s="171"/>
      <c r="K168" s="136"/>
      <c r="L168" s="111">
        <f>+L158-L161-L162-L163-L164+L165-L166-L167</f>
        <v>116994.70000000001</v>
      </c>
      <c r="M168" s="126"/>
      <c r="N168" s="127"/>
    </row>
    <row r="169" spans="1:14" ht="19.5" thickBot="1" x14ac:dyDescent="0.35">
      <c r="L169" s="3">
        <f>80195+16800+20000</f>
        <v>116995</v>
      </c>
      <c r="M169" s="138">
        <f>+L169-L168</f>
        <v>0.29999999998835847</v>
      </c>
    </row>
    <row r="170" spans="1:14" ht="19.5" thickBot="1" x14ac:dyDescent="0.35">
      <c r="A170" s="157" t="s">
        <v>115</v>
      </c>
      <c r="B170" s="158"/>
      <c r="C170" s="158"/>
      <c r="D170" s="158"/>
      <c r="E170" s="158"/>
      <c r="F170" s="159"/>
      <c r="G170" s="127"/>
      <c r="H170" s="157" t="s">
        <v>116</v>
      </c>
      <c r="I170" s="158"/>
      <c r="J170" s="159"/>
      <c r="K170" s="157" t="s">
        <v>117</v>
      </c>
      <c r="L170" s="158"/>
      <c r="M170" s="159"/>
      <c r="N170" s="139"/>
    </row>
    <row r="171" spans="1:14" ht="19.5" thickBot="1" x14ac:dyDescent="0.35">
      <c r="A171" s="140" t="s">
        <v>118</v>
      </c>
      <c r="B171" s="157" t="s">
        <v>119</v>
      </c>
      <c r="C171" s="159"/>
      <c r="D171" s="140" t="s">
        <v>120</v>
      </c>
      <c r="E171" s="157" t="s">
        <v>22</v>
      </c>
      <c r="F171" s="159"/>
      <c r="G171" s="127"/>
      <c r="H171" s="157" t="s">
        <v>119</v>
      </c>
      <c r="I171" s="159"/>
      <c r="J171" s="140" t="s">
        <v>22</v>
      </c>
      <c r="K171" s="157" t="s">
        <v>119</v>
      </c>
      <c r="L171" s="159"/>
      <c r="M171" s="140" t="s">
        <v>22</v>
      </c>
      <c r="N171" s="139"/>
    </row>
    <row r="172" spans="1:14" ht="19.5" thickBot="1" x14ac:dyDescent="0.35">
      <c r="A172" s="141"/>
      <c r="B172" s="153"/>
      <c r="C172" s="154"/>
      <c r="D172" s="141"/>
      <c r="E172" s="155">
        <v>35386</v>
      </c>
      <c r="F172" s="156"/>
      <c r="G172" s="127"/>
      <c r="H172" s="153"/>
      <c r="I172" s="154"/>
      <c r="J172" s="142"/>
      <c r="K172" s="153"/>
      <c r="L172" s="154"/>
      <c r="M172" s="143">
        <v>16800</v>
      </c>
      <c r="N172" s="144"/>
    </row>
    <row r="173" spans="1:14" ht="19.5" thickBot="1" x14ac:dyDescent="0.35">
      <c r="A173" s="141"/>
      <c r="B173" s="153"/>
      <c r="C173" s="154"/>
      <c r="D173" s="141"/>
      <c r="E173" s="155">
        <v>25399</v>
      </c>
      <c r="F173" s="156"/>
      <c r="G173" s="127"/>
      <c r="H173" s="153"/>
      <c r="I173" s="154"/>
      <c r="J173" s="142"/>
      <c r="K173" s="153"/>
      <c r="L173" s="154"/>
      <c r="M173" s="143">
        <v>20000</v>
      </c>
      <c r="N173" s="144"/>
    </row>
    <row r="174" spans="1:14" ht="19.5" thickBot="1" x14ac:dyDescent="0.35">
      <c r="A174" s="141"/>
      <c r="B174" s="153"/>
      <c r="C174" s="154"/>
      <c r="D174" s="141"/>
      <c r="E174" s="155">
        <v>18352</v>
      </c>
      <c r="F174" s="156"/>
      <c r="G174" s="127"/>
      <c r="H174" s="153"/>
      <c r="I174" s="154"/>
      <c r="J174" s="142"/>
      <c r="K174" s="153"/>
      <c r="L174" s="154"/>
      <c r="M174" s="143"/>
      <c r="N174" s="144"/>
    </row>
    <row r="175" spans="1:14" ht="19.5" thickBot="1" x14ac:dyDescent="0.35">
      <c r="A175" s="141"/>
      <c r="B175" s="153"/>
      <c r="C175" s="154"/>
      <c r="D175" s="141"/>
      <c r="E175" s="155">
        <v>16687</v>
      </c>
      <c r="F175" s="156"/>
      <c r="G175" s="127"/>
      <c r="H175" s="153"/>
      <c r="I175" s="154"/>
      <c r="J175" s="142"/>
      <c r="K175" s="153"/>
      <c r="L175" s="154"/>
      <c r="M175" s="143"/>
      <c r="N175" s="144"/>
    </row>
    <row r="176" spans="1:14" ht="19.5" thickBot="1" x14ac:dyDescent="0.35">
      <c r="A176" s="141"/>
      <c r="B176" s="153"/>
      <c r="C176" s="154"/>
      <c r="D176" s="141"/>
      <c r="E176" s="155">
        <v>12780</v>
      </c>
      <c r="F176" s="156"/>
      <c r="G176" s="127"/>
      <c r="H176" s="153"/>
      <c r="I176" s="154"/>
      <c r="J176" s="142"/>
      <c r="K176" s="153"/>
      <c r="L176" s="154"/>
      <c r="M176" s="143"/>
      <c r="N176" s="144"/>
    </row>
    <row r="177" spans="1:14" ht="19.5" thickBot="1" x14ac:dyDescent="0.35">
      <c r="A177" s="141"/>
      <c r="B177" s="153"/>
      <c r="C177" s="154"/>
      <c r="D177" s="141"/>
      <c r="E177" s="155">
        <v>10175</v>
      </c>
      <c r="F177" s="156"/>
      <c r="G177" s="127"/>
      <c r="H177" s="153"/>
      <c r="I177" s="154"/>
      <c r="J177" s="142"/>
      <c r="K177" s="153"/>
      <c r="L177" s="154"/>
      <c r="M177" s="143"/>
      <c r="N177" s="144"/>
    </row>
    <row r="178" spans="1:14" ht="19.5" thickBot="1" x14ac:dyDescent="0.35">
      <c r="A178" s="141"/>
      <c r="B178" s="153"/>
      <c r="C178" s="154"/>
      <c r="D178" s="141"/>
      <c r="E178" s="155"/>
      <c r="F178" s="156"/>
      <c r="G178" s="127"/>
      <c r="H178" s="153"/>
      <c r="I178" s="154"/>
      <c r="J178" s="142"/>
      <c r="K178" s="153"/>
      <c r="L178" s="154"/>
      <c r="M178" s="143"/>
      <c r="N178" s="144"/>
    </row>
    <row r="179" spans="1:14" ht="19.5" thickBot="1" x14ac:dyDescent="0.35">
      <c r="A179" s="141"/>
      <c r="B179" s="153"/>
      <c r="C179" s="154"/>
      <c r="D179" s="141"/>
      <c r="E179" s="155"/>
      <c r="F179" s="156"/>
      <c r="G179" s="127"/>
      <c r="H179" s="153"/>
      <c r="I179" s="154"/>
      <c r="J179" s="142"/>
      <c r="K179" s="153"/>
      <c r="L179" s="154"/>
      <c r="M179" s="143"/>
      <c r="N179" s="144"/>
    </row>
    <row r="180" spans="1:14" ht="19.5" thickBot="1" x14ac:dyDescent="0.35">
      <c r="A180" s="141" t="s">
        <v>121</v>
      </c>
      <c r="B180" s="153"/>
      <c r="C180" s="154"/>
      <c r="D180" s="141"/>
      <c r="E180" s="155">
        <f>SUM(E172:F179)</f>
        <v>118779</v>
      </c>
      <c r="F180" s="156"/>
      <c r="G180" s="127"/>
      <c r="H180" s="153" t="s">
        <v>121</v>
      </c>
      <c r="I180" s="154"/>
      <c r="J180" s="140">
        <f>SUM(J172:J179)</f>
        <v>0</v>
      </c>
      <c r="K180" s="153" t="s">
        <v>121</v>
      </c>
      <c r="L180" s="154"/>
      <c r="M180" s="145">
        <f>SUM(M172:M179)</f>
        <v>36800</v>
      </c>
      <c r="N180" s="139"/>
    </row>
    <row r="183" spans="1:14" x14ac:dyDescent="0.3">
      <c r="A183" s="172" t="s">
        <v>0</v>
      </c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"/>
      <c r="N183" s="2"/>
    </row>
    <row r="184" spans="1:14" x14ac:dyDescent="0.3">
      <c r="A184" s="1" t="s">
        <v>1</v>
      </c>
      <c r="B184" s="2" t="s">
        <v>127</v>
      </c>
      <c r="J184" s="1" t="s">
        <v>3</v>
      </c>
      <c r="K184" s="173">
        <f>+K93</f>
        <v>0</v>
      </c>
      <c r="L184" s="173"/>
      <c r="M184" s="173"/>
      <c r="N184" s="6"/>
    </row>
    <row r="185" spans="1:14" x14ac:dyDescent="0.3">
      <c r="A185" s="174"/>
      <c r="B185" s="175"/>
      <c r="C185" s="176"/>
      <c r="D185" s="169" t="s">
        <v>6</v>
      </c>
      <c r="E185" s="170"/>
      <c r="F185" s="171"/>
      <c r="G185" s="7" t="s">
        <v>7</v>
      </c>
      <c r="H185" s="7" t="s">
        <v>7</v>
      </c>
      <c r="I185" s="7" t="s">
        <v>8</v>
      </c>
      <c r="J185" s="8" t="s">
        <v>9</v>
      </c>
      <c r="K185" s="7" t="s">
        <v>10</v>
      </c>
      <c r="L185" s="9"/>
      <c r="M185" s="7" t="s">
        <v>11</v>
      </c>
      <c r="N185" s="7" t="s">
        <v>12</v>
      </c>
    </row>
    <row r="186" spans="1:14" x14ac:dyDescent="0.3">
      <c r="A186" s="12" t="s">
        <v>16</v>
      </c>
      <c r="B186" s="7" t="s">
        <v>17</v>
      </c>
      <c r="C186" s="13" t="s">
        <v>18</v>
      </c>
      <c r="D186" s="7">
        <v>1</v>
      </c>
      <c r="E186" s="7">
        <v>2</v>
      </c>
      <c r="F186" s="14" t="s">
        <v>19</v>
      </c>
      <c r="G186" s="7" t="s">
        <v>20</v>
      </c>
      <c r="H186" s="7" t="s">
        <v>20</v>
      </c>
      <c r="I186" s="7"/>
      <c r="J186" s="7" t="s">
        <v>20</v>
      </c>
      <c r="K186" s="7" t="s">
        <v>21</v>
      </c>
      <c r="L186" s="7" t="s">
        <v>22</v>
      </c>
      <c r="M186" s="7" t="s">
        <v>23</v>
      </c>
      <c r="N186" s="7" t="s">
        <v>22</v>
      </c>
    </row>
    <row r="187" spans="1:14" x14ac:dyDescent="0.3">
      <c r="A187" s="16" t="s">
        <v>35</v>
      </c>
      <c r="B187" s="17" t="s">
        <v>36</v>
      </c>
      <c r="C187" s="17">
        <v>72</v>
      </c>
      <c r="D187" s="29"/>
      <c r="E187" s="29"/>
      <c r="F187" s="30">
        <f>+(E187+D187)/C187</f>
        <v>0</v>
      </c>
      <c r="G187" s="32"/>
      <c r="H187" s="32"/>
      <c r="I187" s="32"/>
      <c r="J187" s="34">
        <f>+D187+E187-G187-H187-I187</f>
        <v>0</v>
      </c>
      <c r="K187" s="31">
        <f>+K96</f>
        <v>381.13</v>
      </c>
      <c r="L187" s="24">
        <f t="shared" ref="L187:L248" si="31">+J187*K187</f>
        <v>0</v>
      </c>
      <c r="M187" s="24"/>
      <c r="N187" s="24">
        <f>+K187*I187</f>
        <v>0</v>
      </c>
    </row>
    <row r="188" spans="1:14" x14ac:dyDescent="0.3">
      <c r="A188" s="16" t="s">
        <v>37</v>
      </c>
      <c r="B188" s="17" t="s">
        <v>38</v>
      </c>
      <c r="C188" s="17">
        <v>36</v>
      </c>
      <c r="D188" s="29"/>
      <c r="E188" s="29"/>
      <c r="F188" s="30">
        <f t="shared" ref="F188:F248" si="32">+(E188+D188)/C188</f>
        <v>0</v>
      </c>
      <c r="G188" s="32"/>
      <c r="H188" s="32"/>
      <c r="I188" s="32"/>
      <c r="J188" s="34">
        <f t="shared" ref="J188:J248" si="33">+D188+E188-G188-H188-I188</f>
        <v>0</v>
      </c>
      <c r="K188" s="31">
        <f t="shared" ref="K188:K248" si="34">+K97</f>
        <v>741.2</v>
      </c>
      <c r="L188" s="24">
        <f t="shared" si="31"/>
        <v>0</v>
      </c>
      <c r="M188" s="24"/>
      <c r="N188" s="24">
        <f t="shared" ref="N188:N248" si="35">+K188*I188</f>
        <v>0</v>
      </c>
    </row>
    <row r="189" spans="1:14" x14ac:dyDescent="0.3">
      <c r="A189" s="16" t="s">
        <v>39</v>
      </c>
      <c r="B189" s="17" t="s">
        <v>40</v>
      </c>
      <c r="C189" s="17">
        <v>18</v>
      </c>
      <c r="D189" s="29"/>
      <c r="E189" s="29"/>
      <c r="F189" s="30">
        <f t="shared" si="32"/>
        <v>0</v>
      </c>
      <c r="G189" s="32"/>
      <c r="H189" s="32"/>
      <c r="I189" s="32"/>
      <c r="J189" s="12">
        <f t="shared" si="33"/>
        <v>0</v>
      </c>
      <c r="K189" s="31">
        <f t="shared" si="34"/>
        <v>1263.5999999999999</v>
      </c>
      <c r="L189" s="37">
        <f t="shared" si="31"/>
        <v>0</v>
      </c>
      <c r="M189" s="37"/>
      <c r="N189" s="37">
        <f t="shared" si="35"/>
        <v>0</v>
      </c>
    </row>
    <row r="190" spans="1:14" x14ac:dyDescent="0.3">
      <c r="A190" s="16" t="s">
        <v>41</v>
      </c>
      <c r="B190" s="17" t="s">
        <v>42</v>
      </c>
      <c r="C190" s="17">
        <v>10</v>
      </c>
      <c r="D190" s="29"/>
      <c r="E190" s="29"/>
      <c r="F190" s="30">
        <f t="shared" si="32"/>
        <v>0</v>
      </c>
      <c r="G190" s="32"/>
      <c r="H190" s="32"/>
      <c r="I190" s="32"/>
      <c r="J190" s="34">
        <f t="shared" si="33"/>
        <v>0</v>
      </c>
      <c r="K190" s="31">
        <f t="shared" si="34"/>
        <v>2059.1999999999998</v>
      </c>
      <c r="L190" s="24">
        <f t="shared" si="31"/>
        <v>0</v>
      </c>
      <c r="M190" s="24"/>
      <c r="N190" s="24">
        <f t="shared" si="35"/>
        <v>0</v>
      </c>
    </row>
    <row r="191" spans="1:14" x14ac:dyDescent="0.3">
      <c r="A191" s="16" t="s">
        <v>43</v>
      </c>
      <c r="B191" s="17" t="s">
        <v>36</v>
      </c>
      <c r="C191" s="17">
        <v>72</v>
      </c>
      <c r="D191" s="29"/>
      <c r="E191" s="29"/>
      <c r="F191" s="30">
        <f t="shared" si="32"/>
        <v>0</v>
      </c>
      <c r="G191" s="32"/>
      <c r="H191" s="32"/>
      <c r="I191" s="32"/>
      <c r="J191" s="34">
        <f t="shared" si="33"/>
        <v>0</v>
      </c>
      <c r="K191" s="31">
        <f t="shared" si="34"/>
        <v>409.5</v>
      </c>
      <c r="L191" s="24">
        <f t="shared" si="31"/>
        <v>0</v>
      </c>
      <c r="M191" s="24"/>
      <c r="N191" s="24">
        <f t="shared" si="35"/>
        <v>0</v>
      </c>
    </row>
    <row r="192" spans="1:14" x14ac:dyDescent="0.3">
      <c r="A192" s="16" t="s">
        <v>44</v>
      </c>
      <c r="B192" s="17" t="s">
        <v>38</v>
      </c>
      <c r="C192" s="17">
        <v>36</v>
      </c>
      <c r="D192" s="29"/>
      <c r="E192" s="29"/>
      <c r="F192" s="30">
        <f t="shared" si="32"/>
        <v>0</v>
      </c>
      <c r="G192" s="32"/>
      <c r="H192" s="32"/>
      <c r="I192" s="32"/>
      <c r="J192" s="34">
        <f t="shared" si="33"/>
        <v>0</v>
      </c>
      <c r="K192" s="31">
        <f t="shared" si="34"/>
        <v>803.79</v>
      </c>
      <c r="L192" s="24">
        <f t="shared" si="31"/>
        <v>0</v>
      </c>
      <c r="M192" s="24"/>
      <c r="N192" s="24">
        <f t="shared" si="35"/>
        <v>0</v>
      </c>
    </row>
    <row r="193" spans="1:14" x14ac:dyDescent="0.3">
      <c r="A193" s="16" t="s">
        <v>45</v>
      </c>
      <c r="B193" s="17" t="s">
        <v>36</v>
      </c>
      <c r="C193" s="17">
        <v>72</v>
      </c>
      <c r="D193" s="29"/>
      <c r="E193" s="29"/>
      <c r="F193" s="30">
        <f t="shared" si="32"/>
        <v>0</v>
      </c>
      <c r="G193" s="32"/>
      <c r="H193" s="32"/>
      <c r="I193" s="32"/>
      <c r="J193" s="34">
        <f t="shared" si="33"/>
        <v>0</v>
      </c>
      <c r="K193" s="31">
        <f t="shared" si="34"/>
        <v>409.5</v>
      </c>
      <c r="L193" s="24">
        <f t="shared" si="31"/>
        <v>0</v>
      </c>
      <c r="M193" s="24"/>
      <c r="N193" s="24">
        <f t="shared" si="35"/>
        <v>0</v>
      </c>
    </row>
    <row r="194" spans="1:14" x14ac:dyDescent="0.3">
      <c r="A194" s="16" t="s">
        <v>46</v>
      </c>
      <c r="B194" s="17" t="s">
        <v>38</v>
      </c>
      <c r="C194" s="17">
        <v>36</v>
      </c>
      <c r="D194" s="29"/>
      <c r="E194" s="29"/>
      <c r="F194" s="30">
        <f t="shared" si="32"/>
        <v>0</v>
      </c>
      <c r="G194" s="32"/>
      <c r="H194" s="32"/>
      <c r="I194" s="32"/>
      <c r="J194" s="34">
        <f t="shared" si="33"/>
        <v>0</v>
      </c>
      <c r="K194" s="31">
        <f t="shared" si="34"/>
        <v>803.79</v>
      </c>
      <c r="L194" s="24">
        <f t="shared" si="31"/>
        <v>0</v>
      </c>
      <c r="M194" s="24"/>
      <c r="N194" s="24">
        <f t="shared" si="35"/>
        <v>0</v>
      </c>
    </row>
    <row r="195" spans="1:14" x14ac:dyDescent="0.3">
      <c r="A195" s="16" t="s">
        <v>47</v>
      </c>
      <c r="B195" s="17" t="s">
        <v>48</v>
      </c>
      <c r="C195" s="17">
        <v>8</v>
      </c>
      <c r="D195" s="29"/>
      <c r="E195" s="29"/>
      <c r="F195" s="30">
        <f t="shared" si="32"/>
        <v>0</v>
      </c>
      <c r="G195" s="32"/>
      <c r="H195" s="32"/>
      <c r="I195" s="32"/>
      <c r="J195" s="34">
        <f t="shared" si="33"/>
        <v>0</v>
      </c>
      <c r="K195" s="31">
        <f t="shared" si="34"/>
        <v>2767.05</v>
      </c>
      <c r="L195" s="24">
        <f t="shared" si="31"/>
        <v>0</v>
      </c>
      <c r="M195" s="24"/>
      <c r="N195" s="24">
        <f t="shared" si="35"/>
        <v>0</v>
      </c>
    </row>
    <row r="196" spans="1:14" x14ac:dyDescent="0.3">
      <c r="A196" s="35" t="s">
        <v>49</v>
      </c>
      <c r="B196" s="17" t="s">
        <v>50</v>
      </c>
      <c r="C196" s="38">
        <v>72</v>
      </c>
      <c r="D196" s="29"/>
      <c r="E196" s="29"/>
      <c r="F196" s="30">
        <f t="shared" si="32"/>
        <v>0</v>
      </c>
      <c r="G196" s="32"/>
      <c r="H196" s="32"/>
      <c r="I196" s="32"/>
      <c r="J196" s="12">
        <f t="shared" si="33"/>
        <v>0</v>
      </c>
      <c r="K196" s="31">
        <f t="shared" si="34"/>
        <v>444.6</v>
      </c>
      <c r="L196" s="37">
        <f t="shared" si="31"/>
        <v>0</v>
      </c>
      <c r="M196" s="37"/>
      <c r="N196" s="37">
        <f t="shared" si="35"/>
        <v>0</v>
      </c>
    </row>
    <row r="197" spans="1:14" x14ac:dyDescent="0.3">
      <c r="A197" s="16" t="s">
        <v>51</v>
      </c>
      <c r="B197" s="17" t="s">
        <v>52</v>
      </c>
      <c r="C197" s="17">
        <v>36</v>
      </c>
      <c r="D197" s="29"/>
      <c r="E197" s="29"/>
      <c r="F197" s="30">
        <f t="shared" si="32"/>
        <v>0</v>
      </c>
      <c r="G197" s="32"/>
      <c r="H197" s="32"/>
      <c r="I197" s="32"/>
      <c r="J197" s="34">
        <f t="shared" si="33"/>
        <v>0</v>
      </c>
      <c r="K197" s="31">
        <f t="shared" si="34"/>
        <v>868.73</v>
      </c>
      <c r="L197" s="24">
        <f t="shared" si="31"/>
        <v>0</v>
      </c>
      <c r="M197" s="24"/>
      <c r="N197" s="24">
        <f t="shared" si="35"/>
        <v>0</v>
      </c>
    </row>
    <row r="198" spans="1:14" x14ac:dyDescent="0.3">
      <c r="A198" s="16" t="s">
        <v>53</v>
      </c>
      <c r="B198" s="17" t="s">
        <v>48</v>
      </c>
      <c r="C198" s="17">
        <v>8</v>
      </c>
      <c r="D198" s="29"/>
      <c r="E198" s="29"/>
      <c r="F198" s="30">
        <f t="shared" si="32"/>
        <v>0</v>
      </c>
      <c r="G198" s="32"/>
      <c r="H198" s="32"/>
      <c r="I198" s="32"/>
      <c r="J198" s="34">
        <f t="shared" si="33"/>
        <v>0</v>
      </c>
      <c r="K198" s="31">
        <f t="shared" si="34"/>
        <v>2416.0500000000002</v>
      </c>
      <c r="L198" s="24">
        <f t="shared" si="31"/>
        <v>0</v>
      </c>
      <c r="M198" s="24"/>
      <c r="N198" s="24">
        <f t="shared" si="35"/>
        <v>0</v>
      </c>
    </row>
    <row r="199" spans="1:14" x14ac:dyDescent="0.3">
      <c r="A199" s="16" t="s">
        <v>54</v>
      </c>
      <c r="B199" s="17" t="s">
        <v>50</v>
      </c>
      <c r="C199" s="17">
        <v>72</v>
      </c>
      <c r="D199" s="29"/>
      <c r="E199" s="29"/>
      <c r="F199" s="30">
        <f t="shared" si="32"/>
        <v>0</v>
      </c>
      <c r="G199" s="32"/>
      <c r="H199" s="32"/>
      <c r="I199" s="32"/>
      <c r="J199" s="34">
        <f t="shared" si="33"/>
        <v>0</v>
      </c>
      <c r="K199" s="31">
        <f t="shared" si="34"/>
        <v>377.33</v>
      </c>
      <c r="L199" s="24">
        <f t="shared" si="31"/>
        <v>0</v>
      </c>
      <c r="M199" s="24"/>
      <c r="N199" s="24">
        <f t="shared" si="35"/>
        <v>0</v>
      </c>
    </row>
    <row r="200" spans="1:14" x14ac:dyDescent="0.3">
      <c r="A200" s="16" t="s">
        <v>55</v>
      </c>
      <c r="B200" s="17" t="s">
        <v>56</v>
      </c>
      <c r="C200" s="17">
        <v>15</v>
      </c>
      <c r="D200" s="44"/>
      <c r="E200" s="44"/>
      <c r="F200" s="30">
        <f t="shared" si="32"/>
        <v>0</v>
      </c>
      <c r="G200" s="11"/>
      <c r="H200" s="11"/>
      <c r="I200" s="11"/>
      <c r="J200" s="12">
        <f t="shared" si="33"/>
        <v>0</v>
      </c>
      <c r="K200" s="45">
        <f t="shared" si="34"/>
        <v>1158.3</v>
      </c>
      <c r="L200" s="37">
        <f t="shared" si="31"/>
        <v>0</v>
      </c>
      <c r="M200" s="37"/>
      <c r="N200" s="37">
        <f t="shared" si="35"/>
        <v>0</v>
      </c>
    </row>
    <row r="201" spans="1:14" x14ac:dyDescent="0.3">
      <c r="A201" s="16" t="s">
        <v>57</v>
      </c>
      <c r="B201" s="17" t="s">
        <v>50</v>
      </c>
      <c r="C201" s="17">
        <v>72</v>
      </c>
      <c r="D201" s="29"/>
      <c r="E201" s="29"/>
      <c r="F201" s="30">
        <f t="shared" si="32"/>
        <v>0</v>
      </c>
      <c r="G201" s="32"/>
      <c r="H201" s="32"/>
      <c r="I201" s="32"/>
      <c r="J201" s="34">
        <f t="shared" si="33"/>
        <v>0</v>
      </c>
      <c r="K201" s="31">
        <f t="shared" si="34"/>
        <v>424.13</v>
      </c>
      <c r="L201" s="24">
        <f t="shared" si="31"/>
        <v>0</v>
      </c>
      <c r="M201" s="24"/>
      <c r="N201" s="24">
        <f t="shared" si="35"/>
        <v>0</v>
      </c>
    </row>
    <row r="202" spans="1:14" x14ac:dyDescent="0.3">
      <c r="A202" s="16" t="s">
        <v>58</v>
      </c>
      <c r="B202" s="17" t="s">
        <v>59</v>
      </c>
      <c r="C202" s="17">
        <v>15</v>
      </c>
      <c r="D202" s="29"/>
      <c r="E202" s="29"/>
      <c r="F202" s="30">
        <f t="shared" si="32"/>
        <v>0</v>
      </c>
      <c r="G202" s="32"/>
      <c r="H202" s="32"/>
      <c r="I202" s="32"/>
      <c r="J202" s="34">
        <f t="shared" si="33"/>
        <v>0</v>
      </c>
      <c r="K202" s="31">
        <f t="shared" si="34"/>
        <v>1199.25</v>
      </c>
      <c r="L202" s="24">
        <f t="shared" si="31"/>
        <v>0</v>
      </c>
      <c r="M202" s="24"/>
      <c r="N202" s="24">
        <f t="shared" si="35"/>
        <v>0</v>
      </c>
    </row>
    <row r="203" spans="1:14" x14ac:dyDescent="0.3">
      <c r="A203" s="16" t="s">
        <v>60</v>
      </c>
      <c r="B203" s="17" t="s">
        <v>50</v>
      </c>
      <c r="C203" s="17">
        <v>72</v>
      </c>
      <c r="D203" s="29"/>
      <c r="E203" s="29"/>
      <c r="F203" s="30">
        <f t="shared" si="32"/>
        <v>0</v>
      </c>
      <c r="G203" s="32"/>
      <c r="H203" s="32"/>
      <c r="I203" s="32"/>
      <c r="J203" s="34">
        <f t="shared" si="33"/>
        <v>0</v>
      </c>
      <c r="K203" s="31">
        <f t="shared" si="34"/>
        <v>381.13</v>
      </c>
      <c r="L203" s="24">
        <f t="shared" si="31"/>
        <v>0</v>
      </c>
      <c r="M203" s="24"/>
      <c r="N203" s="24">
        <f t="shared" si="35"/>
        <v>0</v>
      </c>
    </row>
    <row r="204" spans="1:14" x14ac:dyDescent="0.3">
      <c r="A204" s="16" t="s">
        <v>61</v>
      </c>
      <c r="B204" s="17" t="s">
        <v>50</v>
      </c>
      <c r="C204" s="38">
        <v>72</v>
      </c>
      <c r="D204" s="44"/>
      <c r="E204" s="44"/>
      <c r="F204" s="30">
        <f t="shared" si="32"/>
        <v>0</v>
      </c>
      <c r="G204" s="11"/>
      <c r="H204" s="11"/>
      <c r="I204" s="11"/>
      <c r="J204" s="12">
        <f t="shared" si="33"/>
        <v>0</v>
      </c>
      <c r="K204" s="31">
        <f t="shared" si="34"/>
        <v>424.13</v>
      </c>
      <c r="L204" s="37">
        <f t="shared" si="31"/>
        <v>0</v>
      </c>
      <c r="M204" s="37"/>
      <c r="N204" s="37">
        <f t="shared" si="35"/>
        <v>0</v>
      </c>
    </row>
    <row r="205" spans="1:14" x14ac:dyDescent="0.3">
      <c r="A205" s="35" t="s">
        <v>62</v>
      </c>
      <c r="B205" s="17" t="s">
        <v>50</v>
      </c>
      <c r="C205" s="38">
        <v>72</v>
      </c>
      <c r="D205" s="44">
        <v>30</v>
      </c>
      <c r="E205" s="44"/>
      <c r="F205" s="30">
        <f t="shared" si="32"/>
        <v>0.41666666666666669</v>
      </c>
      <c r="G205" s="11"/>
      <c r="H205" s="11"/>
      <c r="I205" s="11"/>
      <c r="J205" s="12">
        <f t="shared" si="33"/>
        <v>30</v>
      </c>
      <c r="K205" s="31">
        <f t="shared" si="34"/>
        <v>330.23</v>
      </c>
      <c r="L205" s="37">
        <f t="shared" si="31"/>
        <v>9906.9000000000015</v>
      </c>
      <c r="M205" s="37"/>
      <c r="N205" s="37">
        <f t="shared" si="35"/>
        <v>0</v>
      </c>
    </row>
    <row r="206" spans="1:14" x14ac:dyDescent="0.3">
      <c r="A206" s="35" t="s">
        <v>63</v>
      </c>
      <c r="B206" s="17" t="s">
        <v>50</v>
      </c>
      <c r="C206" s="38">
        <v>72</v>
      </c>
      <c r="D206" s="44"/>
      <c r="E206" s="44"/>
      <c r="F206" s="30">
        <f t="shared" si="32"/>
        <v>0</v>
      </c>
      <c r="G206" s="11"/>
      <c r="H206" s="11"/>
      <c r="I206" s="11"/>
      <c r="J206" s="12">
        <f t="shared" si="33"/>
        <v>0</v>
      </c>
      <c r="K206" s="31">
        <f t="shared" si="34"/>
        <v>424.13</v>
      </c>
      <c r="L206" s="37">
        <f t="shared" si="31"/>
        <v>0</v>
      </c>
      <c r="M206" s="37"/>
      <c r="N206" s="37">
        <f t="shared" si="35"/>
        <v>0</v>
      </c>
    </row>
    <row r="207" spans="1:14" x14ac:dyDescent="0.3">
      <c r="A207" s="35" t="s">
        <v>64</v>
      </c>
      <c r="B207" s="17" t="s">
        <v>65</v>
      </c>
      <c r="C207" s="38">
        <v>72</v>
      </c>
      <c r="D207" s="44"/>
      <c r="E207" s="44"/>
      <c r="F207" s="30">
        <f t="shared" si="32"/>
        <v>0</v>
      </c>
      <c r="G207" s="11"/>
      <c r="H207" s="11"/>
      <c r="I207" s="11"/>
      <c r="J207" s="12">
        <f t="shared" si="33"/>
        <v>0</v>
      </c>
      <c r="K207" s="31">
        <f t="shared" si="34"/>
        <v>389.61</v>
      </c>
      <c r="L207" s="37">
        <f t="shared" si="31"/>
        <v>0</v>
      </c>
      <c r="M207" s="37"/>
      <c r="N207" s="37">
        <f t="shared" si="35"/>
        <v>0</v>
      </c>
    </row>
    <row r="208" spans="1:14" x14ac:dyDescent="0.3">
      <c r="A208" s="35" t="s">
        <v>66</v>
      </c>
      <c r="B208" s="17" t="s">
        <v>65</v>
      </c>
      <c r="C208" s="38">
        <v>72</v>
      </c>
      <c r="D208" s="44"/>
      <c r="E208" s="44"/>
      <c r="F208" s="30">
        <f t="shared" si="32"/>
        <v>0</v>
      </c>
      <c r="G208" s="11"/>
      <c r="H208" s="11"/>
      <c r="I208" s="11"/>
      <c r="J208" s="12">
        <f t="shared" si="33"/>
        <v>0</v>
      </c>
      <c r="K208" s="31">
        <f t="shared" si="34"/>
        <v>389.61</v>
      </c>
      <c r="L208" s="37">
        <f t="shared" si="31"/>
        <v>0</v>
      </c>
      <c r="M208" s="37"/>
      <c r="N208" s="37">
        <f t="shared" si="35"/>
        <v>0</v>
      </c>
    </row>
    <row r="209" spans="1:14" x14ac:dyDescent="0.3">
      <c r="A209" s="47" t="s">
        <v>67</v>
      </c>
      <c r="B209" s="48" t="s">
        <v>59</v>
      </c>
      <c r="C209" s="49">
        <v>25</v>
      </c>
      <c r="D209" s="44">
        <v>1</v>
      </c>
      <c r="E209" s="44"/>
      <c r="F209" s="30">
        <f t="shared" si="32"/>
        <v>0.04</v>
      </c>
      <c r="G209" s="11"/>
      <c r="H209" s="11"/>
      <c r="I209" s="11"/>
      <c r="J209" s="12">
        <f t="shared" si="33"/>
        <v>1</v>
      </c>
      <c r="K209" s="31">
        <f t="shared" si="34"/>
        <v>169.65</v>
      </c>
      <c r="L209" s="37">
        <f t="shared" si="31"/>
        <v>169.65</v>
      </c>
      <c r="M209" s="37"/>
      <c r="N209" s="37">
        <f t="shared" si="35"/>
        <v>0</v>
      </c>
    </row>
    <row r="210" spans="1:14" x14ac:dyDescent="0.3">
      <c r="A210" s="47" t="s">
        <v>68</v>
      </c>
      <c r="B210" s="48" t="s">
        <v>42</v>
      </c>
      <c r="C210" s="49">
        <v>50</v>
      </c>
      <c r="D210" s="44"/>
      <c r="E210" s="44"/>
      <c r="F210" s="30">
        <f t="shared" si="32"/>
        <v>0</v>
      </c>
      <c r="G210" s="11"/>
      <c r="H210" s="11"/>
      <c r="I210" s="11"/>
      <c r="J210" s="12">
        <f t="shared" si="33"/>
        <v>0</v>
      </c>
      <c r="K210" s="31">
        <f t="shared" si="34"/>
        <v>88.92</v>
      </c>
      <c r="L210" s="37">
        <f t="shared" si="31"/>
        <v>0</v>
      </c>
      <c r="M210" s="37"/>
      <c r="N210" s="37">
        <f t="shared" si="35"/>
        <v>0</v>
      </c>
    </row>
    <row r="211" spans="1:14" x14ac:dyDescent="0.3">
      <c r="A211" s="47" t="s">
        <v>69</v>
      </c>
      <c r="B211" s="48" t="s">
        <v>52</v>
      </c>
      <c r="C211" s="49">
        <v>12</v>
      </c>
      <c r="D211" s="44"/>
      <c r="E211" s="44"/>
      <c r="F211" s="30">
        <f t="shared" si="32"/>
        <v>0</v>
      </c>
      <c r="G211" s="11"/>
      <c r="H211" s="11"/>
      <c r="I211" s="11"/>
      <c r="J211" s="12">
        <f t="shared" si="33"/>
        <v>0</v>
      </c>
      <c r="K211" s="31">
        <f t="shared" si="34"/>
        <v>123.94</v>
      </c>
      <c r="L211" s="37">
        <f t="shared" si="31"/>
        <v>0</v>
      </c>
      <c r="M211" s="37"/>
      <c r="N211" s="37">
        <f t="shared" si="35"/>
        <v>0</v>
      </c>
    </row>
    <row r="212" spans="1:14" ht="19.5" thickBot="1" x14ac:dyDescent="0.35">
      <c r="A212" s="47" t="s">
        <v>70</v>
      </c>
      <c r="B212" s="48" t="s">
        <v>50</v>
      </c>
      <c r="C212" s="49">
        <v>60</v>
      </c>
      <c r="D212" s="44"/>
      <c r="E212" s="44"/>
      <c r="F212" s="30">
        <f t="shared" si="32"/>
        <v>0</v>
      </c>
      <c r="G212" s="11"/>
      <c r="H212" s="11"/>
      <c r="I212" s="11"/>
      <c r="J212" s="12">
        <f t="shared" si="33"/>
        <v>0</v>
      </c>
      <c r="K212" s="31">
        <f t="shared" si="34"/>
        <v>67.180000000000007</v>
      </c>
      <c r="L212" s="37">
        <f t="shared" si="31"/>
        <v>0</v>
      </c>
      <c r="M212" s="37"/>
      <c r="N212" s="37">
        <f t="shared" si="35"/>
        <v>0</v>
      </c>
    </row>
    <row r="213" spans="1:14" ht="19.5" thickBot="1" x14ac:dyDescent="0.35">
      <c r="A213" s="56" t="s">
        <v>71</v>
      </c>
      <c r="B213" s="57" t="s">
        <v>50</v>
      </c>
      <c r="C213" s="58">
        <v>60</v>
      </c>
      <c r="D213" s="44"/>
      <c r="E213" s="44"/>
      <c r="F213" s="30">
        <f t="shared" si="32"/>
        <v>0</v>
      </c>
      <c r="G213" s="11"/>
      <c r="H213" s="11"/>
      <c r="I213" s="11"/>
      <c r="J213" s="12">
        <f t="shared" si="33"/>
        <v>0</v>
      </c>
      <c r="K213" s="31">
        <f t="shared" si="34"/>
        <v>67.180000000000007</v>
      </c>
      <c r="L213" s="37">
        <f t="shared" si="31"/>
        <v>0</v>
      </c>
      <c r="M213" s="37"/>
      <c r="N213" s="37">
        <f t="shared" si="35"/>
        <v>0</v>
      </c>
    </row>
    <row r="214" spans="1:14" ht="19.5" thickBot="1" x14ac:dyDescent="0.35">
      <c r="A214" s="56" t="s">
        <v>72</v>
      </c>
      <c r="B214" s="57" t="s">
        <v>50</v>
      </c>
      <c r="C214" s="58">
        <v>60</v>
      </c>
      <c r="D214" s="44"/>
      <c r="E214" s="44"/>
      <c r="F214" s="30">
        <f t="shared" si="32"/>
        <v>0</v>
      </c>
      <c r="G214" s="11"/>
      <c r="H214" s="11"/>
      <c r="I214" s="11"/>
      <c r="J214" s="12">
        <f t="shared" si="33"/>
        <v>0</v>
      </c>
      <c r="K214" s="31">
        <f t="shared" si="34"/>
        <v>67.180000000000007</v>
      </c>
      <c r="L214" s="37">
        <f t="shared" si="31"/>
        <v>0</v>
      </c>
      <c r="M214" s="37"/>
      <c r="N214" s="37">
        <f t="shared" si="35"/>
        <v>0</v>
      </c>
    </row>
    <row r="215" spans="1:14" ht="19.5" thickBot="1" x14ac:dyDescent="0.35">
      <c r="A215" s="56" t="s">
        <v>73</v>
      </c>
      <c r="B215" s="57" t="s">
        <v>74</v>
      </c>
      <c r="C215" s="58">
        <v>150</v>
      </c>
      <c r="D215" s="44"/>
      <c r="E215" s="44"/>
      <c r="F215" s="30">
        <f t="shared" si="32"/>
        <v>0</v>
      </c>
      <c r="G215" s="11"/>
      <c r="H215" s="11"/>
      <c r="I215" s="11"/>
      <c r="J215" s="12">
        <f t="shared" si="33"/>
        <v>0</v>
      </c>
      <c r="K215" s="31">
        <f t="shared" si="34"/>
        <v>21.06</v>
      </c>
      <c r="L215" s="37">
        <f t="shared" si="31"/>
        <v>0</v>
      </c>
      <c r="M215" s="37"/>
      <c r="N215" s="37">
        <f t="shared" si="35"/>
        <v>0</v>
      </c>
    </row>
    <row r="216" spans="1:14" ht="19.5" thickBot="1" x14ac:dyDescent="0.35">
      <c r="A216" s="66" t="s">
        <v>75</v>
      </c>
      <c r="B216" s="67" t="s">
        <v>76</v>
      </c>
      <c r="C216" s="68">
        <v>120</v>
      </c>
      <c r="D216" s="44"/>
      <c r="E216" s="44"/>
      <c r="F216" s="30">
        <f t="shared" si="32"/>
        <v>0</v>
      </c>
      <c r="G216" s="11"/>
      <c r="H216" s="11"/>
      <c r="I216" s="11"/>
      <c r="J216" s="12">
        <f t="shared" si="33"/>
        <v>0</v>
      </c>
      <c r="K216" s="31">
        <f t="shared" si="34"/>
        <v>78.98</v>
      </c>
      <c r="L216" s="37">
        <f t="shared" si="31"/>
        <v>0</v>
      </c>
      <c r="M216" s="37"/>
      <c r="N216" s="37">
        <f t="shared" si="35"/>
        <v>0</v>
      </c>
    </row>
    <row r="217" spans="1:14" ht="19.5" thickBot="1" x14ac:dyDescent="0.35">
      <c r="A217" s="66" t="s">
        <v>77</v>
      </c>
      <c r="B217" s="67" t="s">
        <v>78</v>
      </c>
      <c r="C217" s="68">
        <v>60</v>
      </c>
      <c r="D217" s="44"/>
      <c r="E217" s="44"/>
      <c r="F217" s="30">
        <f t="shared" si="32"/>
        <v>0</v>
      </c>
      <c r="G217" s="11"/>
      <c r="H217" s="11"/>
      <c r="I217" s="11"/>
      <c r="J217" s="12">
        <f t="shared" si="33"/>
        <v>0</v>
      </c>
      <c r="K217" s="31">
        <f t="shared" si="34"/>
        <v>154.44</v>
      </c>
      <c r="L217" s="37">
        <f t="shared" si="31"/>
        <v>0</v>
      </c>
      <c r="M217" s="37"/>
      <c r="N217" s="37">
        <f t="shared" si="35"/>
        <v>0</v>
      </c>
    </row>
    <row r="218" spans="1:14" ht="19.5" thickBot="1" x14ac:dyDescent="0.35">
      <c r="A218" s="66" t="s">
        <v>79</v>
      </c>
      <c r="B218" s="67" t="s">
        <v>50</v>
      </c>
      <c r="C218" s="68">
        <v>30</v>
      </c>
      <c r="D218" s="44"/>
      <c r="E218" s="44"/>
      <c r="F218" s="30">
        <f t="shared" si="32"/>
        <v>0</v>
      </c>
      <c r="G218" s="11"/>
      <c r="H218" s="11"/>
      <c r="I218" s="11"/>
      <c r="J218" s="12">
        <f t="shared" si="33"/>
        <v>0</v>
      </c>
      <c r="K218" s="31">
        <f t="shared" si="34"/>
        <v>274.95</v>
      </c>
      <c r="L218" s="37">
        <f t="shared" si="31"/>
        <v>0</v>
      </c>
      <c r="M218" s="37"/>
      <c r="N218" s="37">
        <f t="shared" si="35"/>
        <v>0</v>
      </c>
    </row>
    <row r="219" spans="1:14" ht="19.5" thickBot="1" x14ac:dyDescent="0.35">
      <c r="A219" s="66" t="s">
        <v>80</v>
      </c>
      <c r="B219" s="67" t="s">
        <v>59</v>
      </c>
      <c r="C219" s="68">
        <v>12</v>
      </c>
      <c r="D219" s="44"/>
      <c r="E219" s="44"/>
      <c r="F219" s="30">
        <f t="shared" si="32"/>
        <v>0</v>
      </c>
      <c r="G219" s="11"/>
      <c r="H219" s="11"/>
      <c r="I219" s="11"/>
      <c r="J219" s="12">
        <f t="shared" si="33"/>
        <v>0</v>
      </c>
      <c r="K219" s="31">
        <f t="shared" si="34"/>
        <v>1023.75</v>
      </c>
      <c r="L219" s="37">
        <f t="shared" si="31"/>
        <v>0</v>
      </c>
      <c r="M219" s="37"/>
      <c r="N219" s="37">
        <f t="shared" si="35"/>
        <v>0</v>
      </c>
    </row>
    <row r="220" spans="1:14" ht="19.5" thickBot="1" x14ac:dyDescent="0.35">
      <c r="A220" s="76" t="s">
        <v>81</v>
      </c>
      <c r="B220" s="77" t="s">
        <v>82</v>
      </c>
      <c r="C220" s="78">
        <v>18</v>
      </c>
      <c r="D220" s="44"/>
      <c r="E220" s="44"/>
      <c r="F220" s="30">
        <f t="shared" si="32"/>
        <v>0</v>
      </c>
      <c r="G220" s="11"/>
      <c r="H220" s="11"/>
      <c r="I220" s="11"/>
      <c r="J220" s="12">
        <f t="shared" si="33"/>
        <v>0</v>
      </c>
      <c r="K220" s="31">
        <f t="shared" si="34"/>
        <v>558.67999999999995</v>
      </c>
      <c r="L220" s="37">
        <f t="shared" si="31"/>
        <v>0</v>
      </c>
      <c r="M220" s="37"/>
      <c r="N220" s="37">
        <f t="shared" si="35"/>
        <v>0</v>
      </c>
    </row>
    <row r="221" spans="1:14" ht="19.5" thickBot="1" x14ac:dyDescent="0.35">
      <c r="A221" s="76" t="s">
        <v>83</v>
      </c>
      <c r="B221" s="77" t="s">
        <v>59</v>
      </c>
      <c r="C221" s="78">
        <v>12</v>
      </c>
      <c r="D221" s="44"/>
      <c r="E221" s="44"/>
      <c r="F221" s="30">
        <f t="shared" si="32"/>
        <v>0</v>
      </c>
      <c r="G221" s="11"/>
      <c r="H221" s="11"/>
      <c r="I221" s="11"/>
      <c r="J221" s="12">
        <f t="shared" si="33"/>
        <v>0</v>
      </c>
      <c r="K221" s="31">
        <f t="shared" si="34"/>
        <v>1092.2</v>
      </c>
      <c r="L221" s="37">
        <f t="shared" si="31"/>
        <v>0</v>
      </c>
      <c r="M221" s="37"/>
      <c r="N221" s="37">
        <f t="shared" si="35"/>
        <v>0</v>
      </c>
    </row>
    <row r="222" spans="1:14" ht="19.5" thickBot="1" x14ac:dyDescent="0.35">
      <c r="A222" s="76" t="s">
        <v>84</v>
      </c>
      <c r="B222" s="77" t="s">
        <v>85</v>
      </c>
      <c r="C222" s="78">
        <v>4</v>
      </c>
      <c r="D222" s="44"/>
      <c r="E222" s="44"/>
      <c r="F222" s="30">
        <f t="shared" si="32"/>
        <v>0</v>
      </c>
      <c r="G222" s="11"/>
      <c r="H222" s="11"/>
      <c r="I222" s="11"/>
      <c r="J222" s="12">
        <f t="shared" si="33"/>
        <v>0</v>
      </c>
      <c r="K222" s="31">
        <f t="shared" si="34"/>
        <v>2670.53</v>
      </c>
      <c r="L222" s="37">
        <f t="shared" si="31"/>
        <v>0</v>
      </c>
      <c r="M222" s="37"/>
      <c r="N222" s="37">
        <f t="shared" si="35"/>
        <v>0</v>
      </c>
    </row>
    <row r="223" spans="1:14" ht="19.5" thickBot="1" x14ac:dyDescent="0.35">
      <c r="A223" s="86" t="s">
        <v>86</v>
      </c>
      <c r="B223" s="87" t="s">
        <v>87</v>
      </c>
      <c r="C223" s="88">
        <v>48</v>
      </c>
      <c r="D223" s="44"/>
      <c r="E223" s="44"/>
      <c r="F223" s="30">
        <f t="shared" si="32"/>
        <v>0</v>
      </c>
      <c r="G223" s="11"/>
      <c r="H223" s="11"/>
      <c r="I223" s="11"/>
      <c r="J223" s="12">
        <f t="shared" si="33"/>
        <v>0</v>
      </c>
      <c r="K223" s="31">
        <f t="shared" si="34"/>
        <v>46.8</v>
      </c>
      <c r="L223" s="37">
        <f t="shared" si="31"/>
        <v>0</v>
      </c>
      <c r="M223" s="37"/>
      <c r="N223" s="37">
        <f t="shared" si="35"/>
        <v>0</v>
      </c>
    </row>
    <row r="224" spans="1:14" ht="19.5" thickBot="1" x14ac:dyDescent="0.35">
      <c r="A224" s="86" t="s">
        <v>88</v>
      </c>
      <c r="B224" s="87" t="s">
        <v>87</v>
      </c>
      <c r="C224" s="88">
        <v>48</v>
      </c>
      <c r="D224" s="44">
        <v>3</v>
      </c>
      <c r="E224" s="44"/>
      <c r="F224" s="30">
        <f t="shared" si="32"/>
        <v>6.25E-2</v>
      </c>
      <c r="G224" s="11"/>
      <c r="H224" s="11"/>
      <c r="I224" s="11"/>
      <c r="J224" s="12">
        <f t="shared" si="33"/>
        <v>3</v>
      </c>
      <c r="K224" s="31">
        <f t="shared" si="34"/>
        <v>46.8</v>
      </c>
      <c r="L224" s="37">
        <f t="shared" si="31"/>
        <v>140.39999999999998</v>
      </c>
      <c r="M224" s="37"/>
      <c r="N224" s="37">
        <f t="shared" si="35"/>
        <v>0</v>
      </c>
    </row>
    <row r="225" spans="1:14" x14ac:dyDescent="0.3">
      <c r="A225" s="96" t="s">
        <v>89</v>
      </c>
      <c r="B225" s="97">
        <v>25</v>
      </c>
      <c r="C225" s="97">
        <v>25</v>
      </c>
      <c r="D225" s="44">
        <v>16</v>
      </c>
      <c r="E225" s="44"/>
      <c r="F225" s="30">
        <f t="shared" si="32"/>
        <v>0.64</v>
      </c>
      <c r="G225" s="11"/>
      <c r="H225" s="11"/>
      <c r="I225" s="11"/>
      <c r="J225" s="12">
        <f t="shared" si="33"/>
        <v>16</v>
      </c>
      <c r="K225" s="31">
        <f t="shared" si="34"/>
        <v>111.25</v>
      </c>
      <c r="L225" s="37">
        <f t="shared" si="31"/>
        <v>1780</v>
      </c>
      <c r="M225" s="37"/>
      <c r="N225" s="37">
        <f t="shared" si="35"/>
        <v>0</v>
      </c>
    </row>
    <row r="226" spans="1:14" x14ac:dyDescent="0.3">
      <c r="A226" s="105" t="s">
        <v>90</v>
      </c>
      <c r="B226" s="106">
        <v>10</v>
      </c>
      <c r="C226" s="106">
        <v>10</v>
      </c>
      <c r="D226" s="44">
        <v>5</v>
      </c>
      <c r="E226" s="44"/>
      <c r="F226" s="30">
        <f t="shared" si="32"/>
        <v>0.5</v>
      </c>
      <c r="G226" s="11"/>
      <c r="H226" s="11"/>
      <c r="I226" s="11"/>
      <c r="J226" s="12">
        <f t="shared" si="33"/>
        <v>5</v>
      </c>
      <c r="K226" s="31">
        <f t="shared" si="34"/>
        <v>1760</v>
      </c>
      <c r="L226" s="37">
        <f t="shared" si="31"/>
        <v>8800</v>
      </c>
      <c r="M226" s="37"/>
      <c r="N226" s="37">
        <f t="shared" si="35"/>
        <v>0</v>
      </c>
    </row>
    <row r="227" spans="1:14" x14ac:dyDescent="0.3">
      <c r="A227" s="105" t="s">
        <v>91</v>
      </c>
      <c r="B227" s="106">
        <v>8</v>
      </c>
      <c r="C227" s="106">
        <v>8</v>
      </c>
      <c r="D227" s="44">
        <v>4</v>
      </c>
      <c r="E227" s="44"/>
      <c r="F227" s="30">
        <f t="shared" si="32"/>
        <v>0.5</v>
      </c>
      <c r="G227" s="11"/>
      <c r="H227" s="11"/>
      <c r="I227" s="11"/>
      <c r="J227" s="12">
        <f t="shared" si="33"/>
        <v>4</v>
      </c>
      <c r="K227" s="31">
        <f t="shared" si="34"/>
        <v>2365</v>
      </c>
      <c r="L227" s="37">
        <f t="shared" si="31"/>
        <v>9460</v>
      </c>
      <c r="M227" s="37"/>
      <c r="N227" s="37">
        <f t="shared" si="35"/>
        <v>0</v>
      </c>
    </row>
    <row r="228" spans="1:14" x14ac:dyDescent="0.3">
      <c r="A228" s="105" t="s">
        <v>92</v>
      </c>
      <c r="B228" s="106">
        <v>8</v>
      </c>
      <c r="C228" s="106">
        <v>8</v>
      </c>
      <c r="D228" s="44"/>
      <c r="E228" s="44"/>
      <c r="F228" s="30">
        <f t="shared" si="32"/>
        <v>0</v>
      </c>
      <c r="G228" s="11"/>
      <c r="H228" s="11"/>
      <c r="I228" s="11"/>
      <c r="J228" s="12">
        <f t="shared" si="33"/>
        <v>0</v>
      </c>
      <c r="K228" s="31">
        <f t="shared" si="34"/>
        <v>2065</v>
      </c>
      <c r="L228" s="37">
        <f t="shared" si="31"/>
        <v>0</v>
      </c>
      <c r="M228" s="37"/>
      <c r="N228" s="37">
        <f t="shared" si="35"/>
        <v>0</v>
      </c>
    </row>
    <row r="229" spans="1:14" x14ac:dyDescent="0.3">
      <c r="A229" s="105" t="s">
        <v>93</v>
      </c>
      <c r="B229" s="106">
        <v>15</v>
      </c>
      <c r="C229" s="106">
        <v>15</v>
      </c>
      <c r="D229" s="44">
        <v>30</v>
      </c>
      <c r="E229" s="44"/>
      <c r="F229" s="30">
        <f t="shared" si="32"/>
        <v>2</v>
      </c>
      <c r="G229" s="11"/>
      <c r="H229" s="11"/>
      <c r="I229" s="11"/>
      <c r="J229" s="12">
        <f t="shared" si="33"/>
        <v>30</v>
      </c>
      <c r="K229" s="31">
        <f t="shared" si="34"/>
        <v>990</v>
      </c>
      <c r="L229" s="37">
        <f t="shared" si="31"/>
        <v>29700</v>
      </c>
      <c r="M229" s="37"/>
      <c r="N229" s="37">
        <f t="shared" si="35"/>
        <v>0</v>
      </c>
    </row>
    <row r="230" spans="1:14" x14ac:dyDescent="0.3">
      <c r="A230" s="105" t="s">
        <v>94</v>
      </c>
      <c r="B230" s="106">
        <v>15</v>
      </c>
      <c r="C230" s="106">
        <v>15</v>
      </c>
      <c r="D230" s="44"/>
      <c r="E230" s="44"/>
      <c r="F230" s="30">
        <f t="shared" si="32"/>
        <v>0</v>
      </c>
      <c r="G230" s="11"/>
      <c r="H230" s="11"/>
      <c r="I230" s="11"/>
      <c r="J230" s="12">
        <f t="shared" si="33"/>
        <v>0</v>
      </c>
      <c r="K230" s="31">
        <f t="shared" si="34"/>
        <v>1025</v>
      </c>
      <c r="L230" s="37">
        <f t="shared" si="31"/>
        <v>0</v>
      </c>
      <c r="M230" s="37"/>
      <c r="N230" s="37">
        <f t="shared" si="35"/>
        <v>0</v>
      </c>
    </row>
    <row r="231" spans="1:14" x14ac:dyDescent="0.3">
      <c r="A231" s="105" t="s">
        <v>95</v>
      </c>
      <c r="B231" s="106">
        <v>10</v>
      </c>
      <c r="C231" s="106">
        <v>10</v>
      </c>
      <c r="D231" s="44">
        <v>7</v>
      </c>
      <c r="E231" s="44"/>
      <c r="F231" s="30">
        <f t="shared" si="32"/>
        <v>0.7</v>
      </c>
      <c r="G231" s="11"/>
      <c r="H231" s="11"/>
      <c r="I231" s="11"/>
      <c r="J231" s="12">
        <f t="shared" si="33"/>
        <v>7</v>
      </c>
      <c r="K231" s="31">
        <f t="shared" si="34"/>
        <v>1620</v>
      </c>
      <c r="L231" s="37">
        <f t="shared" si="31"/>
        <v>11340</v>
      </c>
      <c r="M231" s="37"/>
      <c r="N231" s="37">
        <f t="shared" si="35"/>
        <v>0</v>
      </c>
    </row>
    <row r="232" spans="1:14" x14ac:dyDescent="0.3">
      <c r="A232" s="105" t="s">
        <v>96</v>
      </c>
      <c r="B232" s="106">
        <v>8</v>
      </c>
      <c r="C232" s="106">
        <v>8</v>
      </c>
      <c r="D232" s="44"/>
      <c r="E232" s="44"/>
      <c r="F232" s="30">
        <f t="shared" si="32"/>
        <v>0</v>
      </c>
      <c r="G232" s="11"/>
      <c r="H232" s="11"/>
      <c r="I232" s="11"/>
      <c r="J232" s="12">
        <f t="shared" si="33"/>
        <v>0</v>
      </c>
      <c r="K232" s="31">
        <f t="shared" si="34"/>
        <v>2130</v>
      </c>
      <c r="L232" s="37">
        <f t="shared" si="31"/>
        <v>0</v>
      </c>
      <c r="M232" s="37"/>
      <c r="N232" s="37">
        <f t="shared" si="35"/>
        <v>0</v>
      </c>
    </row>
    <row r="233" spans="1:14" x14ac:dyDescent="0.3">
      <c r="A233" s="105" t="s">
        <v>97</v>
      </c>
      <c r="B233" s="106">
        <v>15</v>
      </c>
      <c r="C233" s="106">
        <v>15</v>
      </c>
      <c r="D233" s="44">
        <v>2</v>
      </c>
      <c r="E233" s="44"/>
      <c r="F233" s="30">
        <f t="shared" si="32"/>
        <v>0.13333333333333333</v>
      </c>
      <c r="G233" s="11"/>
      <c r="H233" s="11"/>
      <c r="I233" s="11"/>
      <c r="J233" s="12">
        <f t="shared" si="33"/>
        <v>2</v>
      </c>
      <c r="K233" s="31">
        <f t="shared" si="34"/>
        <v>880</v>
      </c>
      <c r="L233" s="37">
        <f t="shared" si="31"/>
        <v>1760</v>
      </c>
      <c r="M233" s="37"/>
      <c r="N233" s="37">
        <f t="shared" si="35"/>
        <v>0</v>
      </c>
    </row>
    <row r="234" spans="1:14" x14ac:dyDescent="0.3">
      <c r="A234" s="105" t="s">
        <v>98</v>
      </c>
      <c r="B234" s="106">
        <v>15</v>
      </c>
      <c r="C234" s="106">
        <v>15</v>
      </c>
      <c r="D234" s="44"/>
      <c r="E234" s="44"/>
      <c r="F234" s="30">
        <f t="shared" si="32"/>
        <v>0</v>
      </c>
      <c r="G234" s="11"/>
      <c r="H234" s="11"/>
      <c r="I234" s="11"/>
      <c r="J234" s="12">
        <f t="shared" si="33"/>
        <v>0</v>
      </c>
      <c r="K234" s="31">
        <f t="shared" si="34"/>
        <v>915</v>
      </c>
      <c r="L234" s="37">
        <f t="shared" si="31"/>
        <v>0</v>
      </c>
      <c r="M234" s="37"/>
      <c r="N234" s="37">
        <f t="shared" si="35"/>
        <v>0</v>
      </c>
    </row>
    <row r="235" spans="1:14" x14ac:dyDescent="0.3">
      <c r="A235" s="105" t="s">
        <v>99</v>
      </c>
      <c r="B235" s="106">
        <v>3</v>
      </c>
      <c r="C235" s="106">
        <v>3</v>
      </c>
      <c r="D235" s="44"/>
      <c r="E235" s="44"/>
      <c r="F235" s="30">
        <f t="shared" si="32"/>
        <v>0</v>
      </c>
      <c r="G235" s="11"/>
      <c r="H235" s="11"/>
      <c r="I235" s="11"/>
      <c r="J235" s="12">
        <f t="shared" si="33"/>
        <v>0</v>
      </c>
      <c r="K235" s="31">
        <f t="shared" si="34"/>
        <v>1970</v>
      </c>
      <c r="L235" s="37">
        <f t="shared" si="31"/>
        <v>0</v>
      </c>
      <c r="M235" s="37"/>
      <c r="N235" s="37">
        <f t="shared" si="35"/>
        <v>0</v>
      </c>
    </row>
    <row r="236" spans="1:14" x14ac:dyDescent="0.3">
      <c r="A236" s="105" t="s">
        <v>100</v>
      </c>
      <c r="B236" s="106">
        <v>3</v>
      </c>
      <c r="C236" s="106">
        <v>3</v>
      </c>
      <c r="D236" s="44">
        <v>10</v>
      </c>
      <c r="E236" s="44"/>
      <c r="F236" s="30">
        <f t="shared" si="32"/>
        <v>3.3333333333333335</v>
      </c>
      <c r="G236" s="11"/>
      <c r="H236" s="11"/>
      <c r="I236" s="11"/>
      <c r="J236" s="12">
        <f t="shared" si="33"/>
        <v>10</v>
      </c>
      <c r="K236" s="31">
        <f t="shared" si="34"/>
        <v>2035</v>
      </c>
      <c r="L236" s="37">
        <f t="shared" si="31"/>
        <v>20350</v>
      </c>
      <c r="M236" s="37"/>
      <c r="N236" s="37">
        <f t="shared" si="35"/>
        <v>0</v>
      </c>
    </row>
    <row r="237" spans="1:14" x14ac:dyDescent="0.3">
      <c r="A237" s="105" t="s">
        <v>101</v>
      </c>
      <c r="B237" s="106">
        <v>8</v>
      </c>
      <c r="C237" s="106">
        <v>8</v>
      </c>
      <c r="D237" s="44">
        <v>13</v>
      </c>
      <c r="E237" s="44"/>
      <c r="F237" s="30">
        <f t="shared" si="32"/>
        <v>1.625</v>
      </c>
      <c r="G237" s="11"/>
      <c r="H237" s="11"/>
      <c r="I237" s="11"/>
      <c r="J237" s="12">
        <f t="shared" si="33"/>
        <v>13</v>
      </c>
      <c r="K237" s="31">
        <f t="shared" si="34"/>
        <v>2120</v>
      </c>
      <c r="L237" s="37">
        <f t="shared" si="31"/>
        <v>27560</v>
      </c>
      <c r="M237" s="37"/>
      <c r="N237" s="37">
        <f t="shared" si="35"/>
        <v>0</v>
      </c>
    </row>
    <row r="238" spans="1:14" x14ac:dyDescent="0.3">
      <c r="A238" s="105" t="s">
        <v>102</v>
      </c>
      <c r="B238" s="106">
        <v>10</v>
      </c>
      <c r="C238" s="106">
        <v>10</v>
      </c>
      <c r="D238" s="44"/>
      <c r="E238" s="44"/>
      <c r="F238" s="30">
        <f t="shared" si="32"/>
        <v>0</v>
      </c>
      <c r="G238" s="11"/>
      <c r="H238" s="11"/>
      <c r="I238" s="11"/>
      <c r="J238" s="12">
        <f t="shared" si="33"/>
        <v>0</v>
      </c>
      <c r="K238" s="31">
        <f t="shared" si="34"/>
        <v>1980</v>
      </c>
      <c r="L238" s="37">
        <f t="shared" si="31"/>
        <v>0</v>
      </c>
      <c r="M238" s="37"/>
      <c r="N238" s="37">
        <f t="shared" si="35"/>
        <v>0</v>
      </c>
    </row>
    <row r="239" spans="1:14" x14ac:dyDescent="0.3">
      <c r="A239" s="105" t="s">
        <v>103</v>
      </c>
      <c r="B239" s="106">
        <v>12</v>
      </c>
      <c r="C239" s="106">
        <v>12</v>
      </c>
      <c r="D239" s="44">
        <v>28</v>
      </c>
      <c r="E239" s="44"/>
      <c r="F239" s="30">
        <f t="shared" si="32"/>
        <v>2.3333333333333335</v>
      </c>
      <c r="G239" s="11"/>
      <c r="H239" s="11"/>
      <c r="I239" s="11"/>
      <c r="J239" s="12">
        <f t="shared" si="33"/>
        <v>28</v>
      </c>
      <c r="K239" s="31">
        <f t="shared" si="34"/>
        <v>875</v>
      </c>
      <c r="L239" s="37">
        <f t="shared" si="31"/>
        <v>24500</v>
      </c>
      <c r="M239" s="37"/>
      <c r="N239" s="37">
        <f t="shared" si="35"/>
        <v>0</v>
      </c>
    </row>
    <row r="240" spans="1:14" ht="19.5" thickBot="1" x14ac:dyDescent="0.35">
      <c r="A240" s="105" t="s">
        <v>104</v>
      </c>
      <c r="B240" s="106">
        <v>3</v>
      </c>
      <c r="C240" s="106">
        <v>3</v>
      </c>
      <c r="D240" s="44"/>
      <c r="E240" s="44"/>
      <c r="F240" s="30">
        <f t="shared" si="32"/>
        <v>0</v>
      </c>
      <c r="G240" s="11"/>
      <c r="H240" s="11"/>
      <c r="I240" s="11"/>
      <c r="J240" s="12">
        <f t="shared" si="33"/>
        <v>0</v>
      </c>
      <c r="K240" s="31">
        <f t="shared" si="34"/>
        <v>2145</v>
      </c>
      <c r="L240" s="37">
        <f t="shared" si="31"/>
        <v>0</v>
      </c>
      <c r="M240" s="37"/>
      <c r="N240" s="37">
        <f t="shared" si="35"/>
        <v>0</v>
      </c>
    </row>
    <row r="241" spans="1:14" ht="19.5" thickBot="1" x14ac:dyDescent="0.35">
      <c r="A241" s="56" t="s">
        <v>105</v>
      </c>
      <c r="B241" s="57" t="s">
        <v>74</v>
      </c>
      <c r="C241" s="58">
        <v>150</v>
      </c>
      <c r="D241" s="44"/>
      <c r="E241" s="44"/>
      <c r="F241" s="30">
        <f t="shared" si="32"/>
        <v>0</v>
      </c>
      <c r="G241" s="11"/>
      <c r="H241" s="11"/>
      <c r="I241" s="11"/>
      <c r="J241" s="12">
        <f t="shared" si="33"/>
        <v>0</v>
      </c>
      <c r="K241" s="31">
        <f t="shared" si="34"/>
        <v>21.06</v>
      </c>
      <c r="L241" s="37">
        <f t="shared" si="31"/>
        <v>0</v>
      </c>
      <c r="M241" s="37"/>
      <c r="N241" s="37">
        <f t="shared" si="35"/>
        <v>0</v>
      </c>
    </row>
    <row r="242" spans="1:14" x14ac:dyDescent="0.3">
      <c r="A242" s="107"/>
      <c r="B242" s="108"/>
      <c r="C242" s="108"/>
      <c r="D242" s="11"/>
      <c r="E242" s="11"/>
      <c r="F242" s="30" t="e">
        <f t="shared" si="32"/>
        <v>#DIV/0!</v>
      </c>
      <c r="G242" s="11"/>
      <c r="H242" s="11"/>
      <c r="I242" s="11"/>
      <c r="J242" s="12">
        <f t="shared" si="33"/>
        <v>0</v>
      </c>
      <c r="K242" s="31">
        <f t="shared" si="34"/>
        <v>116.5</v>
      </c>
      <c r="L242" s="37">
        <f t="shared" si="31"/>
        <v>0</v>
      </c>
      <c r="M242" s="37"/>
      <c r="N242" s="37">
        <f t="shared" si="35"/>
        <v>0</v>
      </c>
    </row>
    <row r="243" spans="1:14" x14ac:dyDescent="0.3">
      <c r="A243" s="107"/>
      <c r="B243" s="108"/>
      <c r="C243" s="108"/>
      <c r="D243" s="11"/>
      <c r="E243" s="11"/>
      <c r="F243" s="30" t="e">
        <f t="shared" si="32"/>
        <v>#DIV/0!</v>
      </c>
      <c r="G243" s="11"/>
      <c r="H243" s="11"/>
      <c r="I243" s="11"/>
      <c r="J243" s="12">
        <f t="shared" si="33"/>
        <v>0</v>
      </c>
      <c r="K243" s="31">
        <f t="shared" si="34"/>
        <v>0</v>
      </c>
      <c r="L243" s="37">
        <f t="shared" si="31"/>
        <v>0</v>
      </c>
      <c r="M243" s="37"/>
      <c r="N243" s="37">
        <f t="shared" si="35"/>
        <v>0</v>
      </c>
    </row>
    <row r="244" spans="1:14" x14ac:dyDescent="0.3">
      <c r="A244" s="107"/>
      <c r="B244" s="108"/>
      <c r="C244" s="108"/>
      <c r="D244" s="11"/>
      <c r="E244" s="11"/>
      <c r="F244" s="30" t="e">
        <f t="shared" si="32"/>
        <v>#DIV/0!</v>
      </c>
      <c r="G244" s="11"/>
      <c r="H244" s="11"/>
      <c r="I244" s="11"/>
      <c r="J244" s="12">
        <f t="shared" si="33"/>
        <v>0</v>
      </c>
      <c r="K244" s="31">
        <f t="shared" si="34"/>
        <v>23</v>
      </c>
      <c r="L244" s="37">
        <f t="shared" si="31"/>
        <v>0</v>
      </c>
      <c r="M244" s="37"/>
      <c r="N244" s="37">
        <f t="shared" si="35"/>
        <v>0</v>
      </c>
    </row>
    <row r="245" spans="1:14" x14ac:dyDescent="0.3">
      <c r="A245" s="107"/>
      <c r="B245" s="108"/>
      <c r="C245" s="108"/>
      <c r="D245" s="11"/>
      <c r="E245" s="11"/>
      <c r="F245" s="30" t="e">
        <f t="shared" si="32"/>
        <v>#DIV/0!</v>
      </c>
      <c r="G245" s="11"/>
      <c r="H245" s="11"/>
      <c r="I245" s="11"/>
      <c r="J245" s="12">
        <f t="shared" si="33"/>
        <v>0</v>
      </c>
      <c r="K245" s="31">
        <f t="shared" si="34"/>
        <v>0</v>
      </c>
      <c r="L245" s="37">
        <f t="shared" si="31"/>
        <v>0</v>
      </c>
      <c r="M245" s="37"/>
      <c r="N245" s="37">
        <f t="shared" si="35"/>
        <v>0</v>
      </c>
    </row>
    <row r="246" spans="1:14" x14ac:dyDescent="0.3">
      <c r="A246" s="11"/>
      <c r="B246" s="10"/>
      <c r="C246" s="10"/>
      <c r="D246" s="11"/>
      <c r="E246" s="11"/>
      <c r="F246" s="30" t="e">
        <f t="shared" si="32"/>
        <v>#DIV/0!</v>
      </c>
      <c r="G246" s="11"/>
      <c r="H246" s="11"/>
      <c r="I246" s="11"/>
      <c r="J246" s="12">
        <f t="shared" si="33"/>
        <v>0</v>
      </c>
      <c r="K246" s="31">
        <f t="shared" si="34"/>
        <v>0</v>
      </c>
      <c r="L246" s="37">
        <f t="shared" si="31"/>
        <v>0</v>
      </c>
      <c r="M246" s="37"/>
      <c r="N246" s="37">
        <f t="shared" si="35"/>
        <v>0</v>
      </c>
    </row>
    <row r="247" spans="1:14" x14ac:dyDescent="0.3">
      <c r="A247" s="11"/>
      <c r="B247" s="10"/>
      <c r="C247" s="10"/>
      <c r="D247" s="11"/>
      <c r="E247" s="11"/>
      <c r="F247" s="30" t="e">
        <f t="shared" si="32"/>
        <v>#DIV/0!</v>
      </c>
      <c r="G247" s="11"/>
      <c r="H247" s="11"/>
      <c r="I247" s="11"/>
      <c r="J247" s="12">
        <f t="shared" si="33"/>
        <v>0</v>
      </c>
      <c r="K247" s="31">
        <f t="shared" si="34"/>
        <v>0</v>
      </c>
      <c r="L247" s="37">
        <f t="shared" si="31"/>
        <v>0</v>
      </c>
      <c r="M247" s="37"/>
      <c r="N247" s="37">
        <f t="shared" si="35"/>
        <v>0</v>
      </c>
    </row>
    <row r="248" spans="1:14" x14ac:dyDescent="0.3">
      <c r="A248" s="11"/>
      <c r="B248" s="10"/>
      <c r="C248" s="10"/>
      <c r="D248" s="11"/>
      <c r="E248" s="11"/>
      <c r="F248" s="30" t="e">
        <f t="shared" si="32"/>
        <v>#DIV/0!</v>
      </c>
      <c r="G248" s="11"/>
      <c r="H248" s="11"/>
      <c r="I248" s="11"/>
      <c r="J248" s="12">
        <f t="shared" si="33"/>
        <v>0</v>
      </c>
      <c r="K248" s="31">
        <f t="shared" si="34"/>
        <v>0</v>
      </c>
      <c r="L248" s="37">
        <f t="shared" si="31"/>
        <v>0</v>
      </c>
      <c r="M248" s="37"/>
      <c r="N248" s="37">
        <f t="shared" si="35"/>
        <v>0</v>
      </c>
    </row>
    <row r="249" spans="1:14" x14ac:dyDescent="0.3">
      <c r="A249" s="11" t="s">
        <v>33</v>
      </c>
      <c r="B249" s="11"/>
      <c r="C249" s="13"/>
      <c r="D249" s="111">
        <f t="shared" ref="D249:J249" si="36">SUM(D187:D248)</f>
        <v>149</v>
      </c>
      <c r="E249" s="111">
        <f t="shared" si="36"/>
        <v>0</v>
      </c>
      <c r="F249" s="111" t="e">
        <f t="shared" si="36"/>
        <v>#DIV/0!</v>
      </c>
      <c r="G249" s="111">
        <f t="shared" si="36"/>
        <v>0</v>
      </c>
      <c r="H249" s="111">
        <f t="shared" si="36"/>
        <v>0</v>
      </c>
      <c r="I249" s="111">
        <f t="shared" si="36"/>
        <v>0</v>
      </c>
      <c r="J249" s="12">
        <f t="shared" si="36"/>
        <v>149</v>
      </c>
      <c r="K249" s="111"/>
      <c r="L249" s="111">
        <f>SUM(L187:L248)</f>
        <v>145466.95000000001</v>
      </c>
      <c r="M249" s="111">
        <f>SUM(M187:M248)</f>
        <v>0</v>
      </c>
      <c r="N249" s="111">
        <f>SUM(N187:N248)</f>
        <v>0</v>
      </c>
    </row>
    <row r="250" spans="1:14" x14ac:dyDescent="0.3">
      <c r="A250" s="113"/>
      <c r="B250" s="114"/>
      <c r="C250" s="115"/>
      <c r="D250" s="116"/>
      <c r="E250" s="116"/>
      <c r="F250" s="7" t="s">
        <v>106</v>
      </c>
      <c r="G250" s="7" t="s">
        <v>123</v>
      </c>
      <c r="H250" s="7" t="s">
        <v>124</v>
      </c>
      <c r="I250" s="7" t="s">
        <v>125</v>
      </c>
      <c r="J250" s="7" t="s">
        <v>126</v>
      </c>
      <c r="K250" s="117"/>
      <c r="L250" s="117"/>
      <c r="M250" s="7" t="s">
        <v>107</v>
      </c>
      <c r="N250" s="118"/>
    </row>
    <row r="251" spans="1:14" ht="31.5" x14ac:dyDescent="0.5">
      <c r="A251" s="113"/>
      <c r="B251" s="114"/>
      <c r="C251" s="115"/>
      <c r="D251" s="116"/>
      <c r="E251" s="116"/>
      <c r="F251" s="121"/>
      <c r="G251" s="121"/>
      <c r="H251" s="121"/>
      <c r="I251" s="121"/>
      <c r="J251" s="121"/>
      <c r="K251" s="122"/>
      <c r="L251" s="121">
        <f>+F251-G251-H251-I251-J251</f>
        <v>0</v>
      </c>
      <c r="M251" s="123"/>
      <c r="N251" s="124"/>
    </row>
    <row r="252" spans="1:14" x14ac:dyDescent="0.3">
      <c r="A252" s="177" t="s">
        <v>109</v>
      </c>
      <c r="B252" s="178"/>
      <c r="C252" s="178"/>
      <c r="D252" s="178"/>
      <c r="E252" s="178"/>
      <c r="F252" s="178"/>
      <c r="G252" s="178"/>
      <c r="H252" s="178"/>
      <c r="I252" s="178"/>
      <c r="J252" s="179"/>
      <c r="K252" s="125"/>
      <c r="L252" s="12">
        <f>2537+2</f>
        <v>2539</v>
      </c>
      <c r="M252" s="126"/>
      <c r="N252" s="127"/>
    </row>
    <row r="253" spans="1:14" x14ac:dyDescent="0.3">
      <c r="A253" s="180" t="s">
        <v>110</v>
      </c>
      <c r="B253" s="181"/>
      <c r="C253" s="181"/>
      <c r="D253" s="181"/>
      <c r="E253" s="181"/>
      <c r="F253" s="181"/>
      <c r="G253" s="181"/>
      <c r="H253" s="181"/>
      <c r="I253" s="181"/>
      <c r="J253" s="182"/>
      <c r="K253" s="129"/>
      <c r="L253" s="12">
        <v>-8</v>
      </c>
      <c r="M253" s="126"/>
      <c r="N253" s="127"/>
    </row>
    <row r="254" spans="1:14" x14ac:dyDescent="0.3">
      <c r="A254" s="160" t="s">
        <v>111</v>
      </c>
      <c r="B254" s="161"/>
      <c r="C254" s="161"/>
      <c r="D254" s="161"/>
      <c r="E254" s="161"/>
      <c r="F254" s="161"/>
      <c r="G254" s="161"/>
      <c r="H254" s="161"/>
      <c r="I254" s="161"/>
      <c r="J254" s="162"/>
      <c r="K254" s="130"/>
      <c r="L254" s="12"/>
      <c r="M254" s="131">
        <f>+L254/L249%</f>
        <v>0</v>
      </c>
      <c r="N254" s="127"/>
    </row>
    <row r="255" spans="1:14" x14ac:dyDescent="0.3">
      <c r="A255" s="163" t="s">
        <v>112</v>
      </c>
      <c r="B255" s="164"/>
      <c r="C255" s="164"/>
      <c r="D255" s="164"/>
      <c r="E255" s="164"/>
      <c r="F255" s="164"/>
      <c r="G255" s="164"/>
      <c r="H255" s="164"/>
      <c r="I255" s="164"/>
      <c r="J255" s="165"/>
      <c r="K255" s="132"/>
      <c r="L255" s="12">
        <f>+E271</f>
        <v>84588</v>
      </c>
      <c r="M255" s="126"/>
      <c r="N255" s="127"/>
    </row>
    <row r="256" spans="1:14" x14ac:dyDescent="0.3">
      <c r="A256" s="166" t="s">
        <v>113</v>
      </c>
      <c r="B256" s="167"/>
      <c r="C256" s="167"/>
      <c r="D256" s="167"/>
      <c r="E256" s="167"/>
      <c r="F256" s="167"/>
      <c r="G256" s="167"/>
      <c r="H256" s="167"/>
      <c r="I256" s="167"/>
      <c r="J256" s="168"/>
      <c r="K256" s="134"/>
      <c r="L256" s="12">
        <f>+M271</f>
        <v>85119</v>
      </c>
      <c r="M256" s="126"/>
      <c r="N256" s="127"/>
    </row>
    <row r="257" spans="1:14" x14ac:dyDescent="0.3">
      <c r="A257" s="169"/>
      <c r="B257" s="170"/>
      <c r="C257" s="170"/>
      <c r="D257" s="170"/>
      <c r="E257" s="170"/>
      <c r="F257" s="170"/>
      <c r="G257" s="170"/>
      <c r="H257" s="170"/>
      <c r="I257" s="170"/>
      <c r="J257" s="171"/>
      <c r="K257" s="128"/>
      <c r="L257" s="126">
        <v>-3</v>
      </c>
      <c r="M257" s="126"/>
      <c r="N257" s="127"/>
    </row>
    <row r="258" spans="1:14" x14ac:dyDescent="0.3">
      <c r="A258" s="169"/>
      <c r="B258" s="170"/>
      <c r="C258" s="170"/>
      <c r="D258" s="170"/>
      <c r="E258" s="170"/>
      <c r="F258" s="170"/>
      <c r="G258" s="170"/>
      <c r="H258" s="170"/>
      <c r="I258" s="170"/>
      <c r="J258" s="171"/>
      <c r="K258" s="128"/>
      <c r="L258" s="126"/>
      <c r="M258" s="126"/>
      <c r="N258" s="127"/>
    </row>
    <row r="259" spans="1:14" x14ac:dyDescent="0.3">
      <c r="A259" s="169" t="s">
        <v>114</v>
      </c>
      <c r="B259" s="170"/>
      <c r="C259" s="170"/>
      <c r="D259" s="170"/>
      <c r="E259" s="170"/>
      <c r="F259" s="170"/>
      <c r="G259" s="170"/>
      <c r="H259" s="170"/>
      <c r="I259" s="170"/>
      <c r="J259" s="171"/>
      <c r="K259" s="136"/>
      <c r="L259" s="111">
        <f>+L249-L252-L253-L254-L255+L256-L257-L258</f>
        <v>143469.95000000001</v>
      </c>
      <c r="M259" s="126"/>
      <c r="N259" s="127"/>
    </row>
    <row r="260" spans="1:14" ht="19.5" thickBot="1" x14ac:dyDescent="0.35">
      <c r="L260" s="3">
        <f>141391+2076+3</f>
        <v>143470</v>
      </c>
      <c r="M260" s="138">
        <f>+L260-L259</f>
        <v>4.9999999988358468E-2</v>
      </c>
    </row>
    <row r="261" spans="1:14" ht="19.5" thickBot="1" x14ac:dyDescent="0.35">
      <c r="A261" s="157" t="s">
        <v>115</v>
      </c>
      <c r="B261" s="158"/>
      <c r="C261" s="158"/>
      <c r="D261" s="158"/>
      <c r="E261" s="158"/>
      <c r="F261" s="159"/>
      <c r="G261" s="127"/>
      <c r="H261" s="157" t="s">
        <v>116</v>
      </c>
      <c r="I261" s="158"/>
      <c r="J261" s="159"/>
      <c r="K261" s="157" t="s">
        <v>117</v>
      </c>
      <c r="L261" s="158"/>
      <c r="M261" s="159"/>
      <c r="N261" s="139"/>
    </row>
    <row r="262" spans="1:14" ht="19.5" thickBot="1" x14ac:dyDescent="0.35">
      <c r="A262" s="140" t="s">
        <v>118</v>
      </c>
      <c r="B262" s="157" t="s">
        <v>119</v>
      </c>
      <c r="C262" s="159"/>
      <c r="D262" s="140" t="s">
        <v>120</v>
      </c>
      <c r="E262" s="157" t="s">
        <v>22</v>
      </c>
      <c r="F262" s="159"/>
      <c r="G262" s="127"/>
      <c r="H262" s="157" t="s">
        <v>119</v>
      </c>
      <c r="I262" s="159"/>
      <c r="J262" s="140" t="s">
        <v>22</v>
      </c>
      <c r="K262" s="157" t="s">
        <v>119</v>
      </c>
      <c r="L262" s="159"/>
      <c r="M262" s="140" t="s">
        <v>22</v>
      </c>
      <c r="N262" s="139"/>
    </row>
    <row r="263" spans="1:14" ht="19.5" thickBot="1" x14ac:dyDescent="0.35">
      <c r="A263" s="141"/>
      <c r="B263" s="153"/>
      <c r="C263" s="154"/>
      <c r="D263" s="141"/>
      <c r="E263" s="155">
        <v>45757</v>
      </c>
      <c r="F263" s="156"/>
      <c r="G263" s="127"/>
      <c r="H263" s="153"/>
      <c r="I263" s="154"/>
      <c r="J263" s="142"/>
      <c r="K263" s="153"/>
      <c r="L263" s="154"/>
      <c r="M263" s="143">
        <v>68043</v>
      </c>
      <c r="N263" s="144"/>
    </row>
    <row r="264" spans="1:14" ht="19.5" thickBot="1" x14ac:dyDescent="0.35">
      <c r="A264" s="141"/>
      <c r="B264" s="153"/>
      <c r="C264" s="154"/>
      <c r="D264" s="141"/>
      <c r="E264" s="155">
        <v>15500</v>
      </c>
      <c r="F264" s="156"/>
      <c r="G264" s="127"/>
      <c r="H264" s="153"/>
      <c r="I264" s="154"/>
      <c r="J264" s="142"/>
      <c r="K264" s="153"/>
      <c r="L264" s="154"/>
      <c r="M264" s="143">
        <v>15000</v>
      </c>
      <c r="N264" s="144"/>
    </row>
    <row r="265" spans="1:14" ht="19.5" thickBot="1" x14ac:dyDescent="0.35">
      <c r="A265" s="141"/>
      <c r="B265" s="153"/>
      <c r="C265" s="154"/>
      <c r="D265" s="141"/>
      <c r="E265" s="155">
        <v>14948</v>
      </c>
      <c r="F265" s="156"/>
      <c r="G265" s="127"/>
      <c r="H265" s="153"/>
      <c r="I265" s="154"/>
      <c r="J265" s="142"/>
      <c r="K265" s="153" t="s">
        <v>149</v>
      </c>
      <c r="L265" s="154"/>
      <c r="M265" s="143">
        <v>2076</v>
      </c>
      <c r="N265" s="144"/>
    </row>
    <row r="266" spans="1:14" ht="19.5" thickBot="1" x14ac:dyDescent="0.35">
      <c r="A266" s="141"/>
      <c r="B266" s="153"/>
      <c r="C266" s="154"/>
      <c r="D266" s="141"/>
      <c r="E266" s="155">
        <v>8376</v>
      </c>
      <c r="F266" s="156"/>
      <c r="G266" s="127"/>
      <c r="H266" s="153"/>
      <c r="I266" s="154"/>
      <c r="J266" s="142"/>
      <c r="K266" s="153"/>
      <c r="L266" s="154"/>
      <c r="M266" s="143"/>
      <c r="N266" s="144"/>
    </row>
    <row r="267" spans="1:14" ht="19.5" thickBot="1" x14ac:dyDescent="0.35">
      <c r="A267" s="141"/>
      <c r="B267" s="153"/>
      <c r="C267" s="154"/>
      <c r="D267" s="141"/>
      <c r="E267" s="155">
        <v>7</v>
      </c>
      <c r="F267" s="156"/>
      <c r="G267" s="127"/>
      <c r="H267" s="153"/>
      <c r="I267" s="154"/>
      <c r="J267" s="142"/>
      <c r="K267" s="153"/>
      <c r="L267" s="154"/>
      <c r="M267" s="143"/>
      <c r="N267" s="144"/>
    </row>
    <row r="268" spans="1:14" ht="19.5" thickBot="1" x14ac:dyDescent="0.35">
      <c r="A268" s="141"/>
      <c r="B268" s="153"/>
      <c r="C268" s="154"/>
      <c r="D268" s="141"/>
      <c r="E268" s="155"/>
      <c r="F268" s="156"/>
      <c r="G268" s="127"/>
      <c r="H268" s="153"/>
      <c r="I268" s="154"/>
      <c r="J268" s="142"/>
      <c r="K268" s="153"/>
      <c r="L268" s="154"/>
      <c r="M268" s="143"/>
      <c r="N268" s="144"/>
    </row>
    <row r="269" spans="1:14" ht="19.5" thickBot="1" x14ac:dyDescent="0.35">
      <c r="A269" s="141"/>
      <c r="B269" s="153"/>
      <c r="C269" s="154"/>
      <c r="D269" s="141"/>
      <c r="E269" s="155"/>
      <c r="F269" s="156"/>
      <c r="G269" s="127"/>
      <c r="H269" s="153"/>
      <c r="I269" s="154"/>
      <c r="J269" s="142"/>
      <c r="K269" s="153"/>
      <c r="L269" s="154"/>
      <c r="M269" s="143"/>
      <c r="N269" s="144"/>
    </row>
    <row r="270" spans="1:14" ht="19.5" thickBot="1" x14ac:dyDescent="0.35">
      <c r="A270" s="141"/>
      <c r="B270" s="153"/>
      <c r="C270" s="154"/>
      <c r="D270" s="141"/>
      <c r="E270" s="155"/>
      <c r="F270" s="156"/>
      <c r="G270" s="127"/>
      <c r="H270" s="153"/>
      <c r="I270" s="154"/>
      <c r="J270" s="142"/>
      <c r="K270" s="153"/>
      <c r="L270" s="154"/>
      <c r="M270" s="143"/>
      <c r="N270" s="144"/>
    </row>
    <row r="271" spans="1:14" ht="19.5" thickBot="1" x14ac:dyDescent="0.35">
      <c r="A271" s="141" t="s">
        <v>121</v>
      </c>
      <c r="B271" s="153"/>
      <c r="C271" s="154"/>
      <c r="D271" s="141"/>
      <c r="E271" s="155">
        <f>SUM(E263:F270)</f>
        <v>84588</v>
      </c>
      <c r="F271" s="156"/>
      <c r="G271" s="127"/>
      <c r="H271" s="153" t="s">
        <v>121</v>
      </c>
      <c r="I271" s="154"/>
      <c r="J271" s="140">
        <f>SUM(J263:J270)</f>
        <v>0</v>
      </c>
      <c r="K271" s="153" t="s">
        <v>121</v>
      </c>
      <c r="L271" s="154"/>
      <c r="M271" s="145">
        <f>SUM(M263:M270)</f>
        <v>85119</v>
      </c>
      <c r="N271" s="139"/>
    </row>
    <row r="274" spans="1:14" x14ac:dyDescent="0.3">
      <c r="A274" s="172" t="s">
        <v>0</v>
      </c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"/>
      <c r="N274" s="2"/>
    </row>
    <row r="275" spans="1:14" x14ac:dyDescent="0.3">
      <c r="A275" s="1" t="s">
        <v>1</v>
      </c>
      <c r="B275" s="2" t="s">
        <v>128</v>
      </c>
      <c r="J275" s="1" t="s">
        <v>3</v>
      </c>
      <c r="K275" s="173">
        <f>+K184</f>
        <v>0</v>
      </c>
      <c r="L275" s="173"/>
      <c r="M275" s="173"/>
      <c r="N275" s="6"/>
    </row>
    <row r="276" spans="1:14" x14ac:dyDescent="0.3">
      <c r="A276" s="174"/>
      <c r="B276" s="175"/>
      <c r="C276" s="176"/>
      <c r="D276" s="169" t="s">
        <v>6</v>
      </c>
      <c r="E276" s="170"/>
      <c r="F276" s="171"/>
      <c r="G276" s="7" t="s">
        <v>7</v>
      </c>
      <c r="H276" s="7" t="s">
        <v>7</v>
      </c>
      <c r="I276" s="7" t="s">
        <v>8</v>
      </c>
      <c r="J276" s="8" t="s">
        <v>9</v>
      </c>
      <c r="K276" s="7" t="s">
        <v>10</v>
      </c>
      <c r="L276" s="9"/>
      <c r="M276" s="7" t="s">
        <v>11</v>
      </c>
      <c r="N276" s="7" t="s">
        <v>12</v>
      </c>
    </row>
    <row r="277" spans="1:14" x14ac:dyDescent="0.3">
      <c r="A277" s="12" t="s">
        <v>16</v>
      </c>
      <c r="B277" s="7" t="s">
        <v>17</v>
      </c>
      <c r="C277" s="13" t="s">
        <v>18</v>
      </c>
      <c r="D277" s="7">
        <v>1</v>
      </c>
      <c r="E277" s="7">
        <v>2</v>
      </c>
      <c r="F277" s="14" t="s">
        <v>19</v>
      </c>
      <c r="G277" s="7" t="s">
        <v>20</v>
      </c>
      <c r="H277" s="7" t="s">
        <v>20</v>
      </c>
      <c r="I277" s="7"/>
      <c r="J277" s="7" t="s">
        <v>20</v>
      </c>
      <c r="K277" s="7" t="s">
        <v>21</v>
      </c>
      <c r="L277" s="7" t="s">
        <v>22</v>
      </c>
      <c r="M277" s="7" t="s">
        <v>23</v>
      </c>
      <c r="N277" s="7" t="s">
        <v>22</v>
      </c>
    </row>
    <row r="278" spans="1:14" x14ac:dyDescent="0.3">
      <c r="A278" s="16" t="s">
        <v>35</v>
      </c>
      <c r="B278" s="17" t="s">
        <v>36</v>
      </c>
      <c r="C278" s="17">
        <v>72</v>
      </c>
      <c r="D278" s="29"/>
      <c r="E278" s="29"/>
      <c r="F278" s="30">
        <f>+(E278+D278)/C278</f>
        <v>0</v>
      </c>
      <c r="G278" s="32"/>
      <c r="H278" s="32"/>
      <c r="I278" s="32"/>
      <c r="J278" s="34">
        <f>+D278+E278-G278-H278-I278</f>
        <v>0</v>
      </c>
      <c r="K278" s="31">
        <f t="shared" ref="K278:K339" si="37">+K187</f>
        <v>381.13</v>
      </c>
      <c r="L278" s="24">
        <f t="shared" ref="L278:L339" si="38">+J278*K278</f>
        <v>0</v>
      </c>
      <c r="M278" s="24"/>
      <c r="N278" s="24">
        <f>+K278*I278</f>
        <v>0</v>
      </c>
    </row>
    <row r="279" spans="1:14" x14ac:dyDescent="0.3">
      <c r="A279" s="16" t="s">
        <v>37</v>
      </c>
      <c r="B279" s="17" t="s">
        <v>38</v>
      </c>
      <c r="C279" s="17">
        <v>36</v>
      </c>
      <c r="D279" s="29"/>
      <c r="E279" s="29"/>
      <c r="F279" s="30">
        <f t="shared" ref="F279:F339" si="39">+(E279+D279)/C279</f>
        <v>0</v>
      </c>
      <c r="G279" s="32"/>
      <c r="H279" s="32"/>
      <c r="I279" s="32"/>
      <c r="J279" s="34">
        <f t="shared" ref="J279:J339" si="40">+D279+E279-G279-H279-I279</f>
        <v>0</v>
      </c>
      <c r="K279" s="31">
        <f t="shared" si="37"/>
        <v>741.2</v>
      </c>
      <c r="L279" s="24">
        <f t="shared" si="38"/>
        <v>0</v>
      </c>
      <c r="M279" s="24"/>
      <c r="N279" s="24">
        <f t="shared" ref="N279:N339" si="41">+K279*I279</f>
        <v>0</v>
      </c>
    </row>
    <row r="280" spans="1:14" x14ac:dyDescent="0.3">
      <c r="A280" s="16" t="s">
        <v>39</v>
      </c>
      <c r="B280" s="17" t="s">
        <v>40</v>
      </c>
      <c r="C280" s="17">
        <v>18</v>
      </c>
      <c r="D280" s="29"/>
      <c r="E280" s="29"/>
      <c r="F280" s="30">
        <f t="shared" si="39"/>
        <v>0</v>
      </c>
      <c r="G280" s="32"/>
      <c r="H280" s="32"/>
      <c r="I280" s="32"/>
      <c r="J280" s="12">
        <f t="shared" si="40"/>
        <v>0</v>
      </c>
      <c r="K280" s="31">
        <f t="shared" si="37"/>
        <v>1263.5999999999999</v>
      </c>
      <c r="L280" s="37">
        <f t="shared" si="38"/>
        <v>0</v>
      </c>
      <c r="M280" s="37"/>
      <c r="N280" s="37">
        <f t="shared" si="41"/>
        <v>0</v>
      </c>
    </row>
    <row r="281" spans="1:14" x14ac:dyDescent="0.3">
      <c r="A281" s="16" t="s">
        <v>41</v>
      </c>
      <c r="B281" s="17" t="s">
        <v>42</v>
      </c>
      <c r="C281" s="17">
        <v>10</v>
      </c>
      <c r="D281" s="29"/>
      <c r="E281" s="29"/>
      <c r="F281" s="30">
        <f t="shared" si="39"/>
        <v>0</v>
      </c>
      <c r="G281" s="32"/>
      <c r="H281" s="32"/>
      <c r="I281" s="32"/>
      <c r="J281" s="34">
        <f t="shared" si="40"/>
        <v>0</v>
      </c>
      <c r="K281" s="31">
        <f t="shared" si="37"/>
        <v>2059.1999999999998</v>
      </c>
      <c r="L281" s="24">
        <f t="shared" si="38"/>
        <v>0</v>
      </c>
      <c r="M281" s="24"/>
      <c r="N281" s="24">
        <f t="shared" si="41"/>
        <v>0</v>
      </c>
    </row>
    <row r="282" spans="1:14" x14ac:dyDescent="0.3">
      <c r="A282" s="16" t="s">
        <v>43</v>
      </c>
      <c r="B282" s="17" t="s">
        <v>36</v>
      </c>
      <c r="C282" s="17">
        <v>72</v>
      </c>
      <c r="D282" s="29"/>
      <c r="E282" s="29"/>
      <c r="F282" s="30">
        <f t="shared" si="39"/>
        <v>0</v>
      </c>
      <c r="G282" s="32"/>
      <c r="H282" s="32"/>
      <c r="I282" s="32"/>
      <c r="J282" s="34">
        <f t="shared" si="40"/>
        <v>0</v>
      </c>
      <c r="K282" s="31">
        <f t="shared" si="37"/>
        <v>409.5</v>
      </c>
      <c r="L282" s="24">
        <f t="shared" si="38"/>
        <v>0</v>
      </c>
      <c r="M282" s="24"/>
      <c r="N282" s="24">
        <f t="shared" si="41"/>
        <v>0</v>
      </c>
    </row>
    <row r="283" spans="1:14" x14ac:dyDescent="0.3">
      <c r="A283" s="16" t="s">
        <v>44</v>
      </c>
      <c r="B283" s="17" t="s">
        <v>38</v>
      </c>
      <c r="C283" s="17">
        <v>36</v>
      </c>
      <c r="D283" s="29"/>
      <c r="E283" s="29"/>
      <c r="F283" s="30">
        <f t="shared" si="39"/>
        <v>0</v>
      </c>
      <c r="G283" s="32"/>
      <c r="H283" s="32"/>
      <c r="I283" s="32"/>
      <c r="J283" s="34">
        <f t="shared" si="40"/>
        <v>0</v>
      </c>
      <c r="K283" s="31">
        <f t="shared" si="37"/>
        <v>803.79</v>
      </c>
      <c r="L283" s="24">
        <f t="shared" si="38"/>
        <v>0</v>
      </c>
      <c r="M283" s="24"/>
      <c r="N283" s="24">
        <f t="shared" si="41"/>
        <v>0</v>
      </c>
    </row>
    <row r="284" spans="1:14" x14ac:dyDescent="0.3">
      <c r="A284" s="16" t="s">
        <v>45</v>
      </c>
      <c r="B284" s="17" t="s">
        <v>36</v>
      </c>
      <c r="C284" s="17">
        <v>72</v>
      </c>
      <c r="D284" s="29"/>
      <c r="E284" s="29"/>
      <c r="F284" s="30">
        <f t="shared" si="39"/>
        <v>0</v>
      </c>
      <c r="G284" s="32"/>
      <c r="H284" s="32"/>
      <c r="I284" s="32"/>
      <c r="J284" s="34">
        <f t="shared" si="40"/>
        <v>0</v>
      </c>
      <c r="K284" s="31">
        <f t="shared" si="37"/>
        <v>409.5</v>
      </c>
      <c r="L284" s="24">
        <f t="shared" si="38"/>
        <v>0</v>
      </c>
      <c r="M284" s="24"/>
      <c r="N284" s="24">
        <f t="shared" si="41"/>
        <v>0</v>
      </c>
    </row>
    <row r="285" spans="1:14" x14ac:dyDescent="0.3">
      <c r="A285" s="16" t="s">
        <v>46</v>
      </c>
      <c r="B285" s="17" t="s">
        <v>38</v>
      </c>
      <c r="C285" s="17">
        <v>36</v>
      </c>
      <c r="D285" s="29"/>
      <c r="E285" s="29"/>
      <c r="F285" s="30">
        <f t="shared" si="39"/>
        <v>0</v>
      </c>
      <c r="G285" s="32"/>
      <c r="H285" s="32"/>
      <c r="I285" s="32"/>
      <c r="J285" s="34">
        <f t="shared" si="40"/>
        <v>0</v>
      </c>
      <c r="K285" s="31">
        <f t="shared" si="37"/>
        <v>803.79</v>
      </c>
      <c r="L285" s="24">
        <f t="shared" si="38"/>
        <v>0</v>
      </c>
      <c r="M285" s="24"/>
      <c r="N285" s="24">
        <f t="shared" si="41"/>
        <v>0</v>
      </c>
    </row>
    <row r="286" spans="1:14" x14ac:dyDescent="0.3">
      <c r="A286" s="16" t="s">
        <v>47</v>
      </c>
      <c r="B286" s="17" t="s">
        <v>48</v>
      </c>
      <c r="C286" s="17">
        <v>8</v>
      </c>
      <c r="D286" s="29"/>
      <c r="E286" s="29"/>
      <c r="F286" s="30">
        <f t="shared" si="39"/>
        <v>0</v>
      </c>
      <c r="G286" s="32"/>
      <c r="H286" s="32"/>
      <c r="I286" s="32"/>
      <c r="J286" s="34">
        <f t="shared" si="40"/>
        <v>0</v>
      </c>
      <c r="K286" s="31">
        <f t="shared" si="37"/>
        <v>2767.05</v>
      </c>
      <c r="L286" s="24">
        <f t="shared" si="38"/>
        <v>0</v>
      </c>
      <c r="M286" s="24"/>
      <c r="N286" s="24">
        <f t="shared" si="41"/>
        <v>0</v>
      </c>
    </row>
    <row r="287" spans="1:14" x14ac:dyDescent="0.3">
      <c r="A287" s="35" t="s">
        <v>49</v>
      </c>
      <c r="B287" s="17" t="s">
        <v>50</v>
      </c>
      <c r="C287" s="38">
        <v>72</v>
      </c>
      <c r="D287" s="29"/>
      <c r="E287" s="29"/>
      <c r="F287" s="30">
        <f t="shared" si="39"/>
        <v>0</v>
      </c>
      <c r="G287" s="32"/>
      <c r="H287" s="32"/>
      <c r="I287" s="32"/>
      <c r="J287" s="12">
        <f t="shared" si="40"/>
        <v>0</v>
      </c>
      <c r="K287" s="31">
        <f t="shared" si="37"/>
        <v>444.6</v>
      </c>
      <c r="L287" s="37">
        <f t="shared" si="38"/>
        <v>0</v>
      </c>
      <c r="M287" s="37"/>
      <c r="N287" s="37">
        <f t="shared" si="41"/>
        <v>0</v>
      </c>
    </row>
    <row r="288" spans="1:14" x14ac:dyDescent="0.3">
      <c r="A288" s="16" t="s">
        <v>51</v>
      </c>
      <c r="B288" s="17" t="s">
        <v>52</v>
      </c>
      <c r="C288" s="17">
        <v>36</v>
      </c>
      <c r="D288" s="29"/>
      <c r="E288" s="29"/>
      <c r="F288" s="30">
        <f t="shared" si="39"/>
        <v>0</v>
      </c>
      <c r="G288" s="32"/>
      <c r="H288" s="32"/>
      <c r="I288" s="32"/>
      <c r="J288" s="34">
        <f t="shared" si="40"/>
        <v>0</v>
      </c>
      <c r="K288" s="31">
        <f t="shared" si="37"/>
        <v>868.73</v>
      </c>
      <c r="L288" s="24">
        <f t="shared" si="38"/>
        <v>0</v>
      </c>
      <c r="M288" s="24"/>
      <c r="N288" s="24">
        <f t="shared" si="41"/>
        <v>0</v>
      </c>
    </row>
    <row r="289" spans="1:14" x14ac:dyDescent="0.3">
      <c r="A289" s="16" t="s">
        <v>53</v>
      </c>
      <c r="B289" s="17" t="s">
        <v>48</v>
      </c>
      <c r="C289" s="17">
        <v>8</v>
      </c>
      <c r="D289" s="29"/>
      <c r="E289" s="29"/>
      <c r="F289" s="30">
        <f t="shared" si="39"/>
        <v>0</v>
      </c>
      <c r="G289" s="32"/>
      <c r="H289" s="32"/>
      <c r="I289" s="32"/>
      <c r="J289" s="34">
        <f t="shared" si="40"/>
        <v>0</v>
      </c>
      <c r="K289" s="31">
        <f t="shared" si="37"/>
        <v>2416.0500000000002</v>
      </c>
      <c r="L289" s="24">
        <f t="shared" si="38"/>
        <v>0</v>
      </c>
      <c r="M289" s="24"/>
      <c r="N289" s="24">
        <f t="shared" si="41"/>
        <v>0</v>
      </c>
    </row>
    <row r="290" spans="1:14" x14ac:dyDescent="0.3">
      <c r="A290" s="16" t="s">
        <v>54</v>
      </c>
      <c r="B290" s="17" t="s">
        <v>50</v>
      </c>
      <c r="C290" s="17">
        <v>72</v>
      </c>
      <c r="D290" s="29"/>
      <c r="E290" s="29"/>
      <c r="F290" s="30">
        <f t="shared" si="39"/>
        <v>0</v>
      </c>
      <c r="G290" s="32"/>
      <c r="H290" s="32"/>
      <c r="I290" s="32"/>
      <c r="J290" s="34">
        <f t="shared" si="40"/>
        <v>0</v>
      </c>
      <c r="K290" s="31">
        <f t="shared" si="37"/>
        <v>377.33</v>
      </c>
      <c r="L290" s="24">
        <f t="shared" si="38"/>
        <v>0</v>
      </c>
      <c r="M290" s="24"/>
      <c r="N290" s="24">
        <f t="shared" si="41"/>
        <v>0</v>
      </c>
    </row>
    <row r="291" spans="1:14" x14ac:dyDescent="0.3">
      <c r="A291" s="16" t="s">
        <v>55</v>
      </c>
      <c r="B291" s="17" t="s">
        <v>56</v>
      </c>
      <c r="C291" s="17">
        <v>15</v>
      </c>
      <c r="D291" s="44">
        <v>65</v>
      </c>
      <c r="E291" s="44"/>
      <c r="F291" s="30">
        <f t="shared" si="39"/>
        <v>4.333333333333333</v>
      </c>
      <c r="G291" s="11"/>
      <c r="H291" s="11"/>
      <c r="I291" s="11"/>
      <c r="J291" s="12">
        <f t="shared" si="40"/>
        <v>65</v>
      </c>
      <c r="K291" s="45">
        <f t="shared" si="37"/>
        <v>1158.3</v>
      </c>
      <c r="L291" s="37">
        <f t="shared" si="38"/>
        <v>75289.5</v>
      </c>
      <c r="M291" s="37"/>
      <c r="N291" s="37">
        <f t="shared" si="41"/>
        <v>0</v>
      </c>
    </row>
    <row r="292" spans="1:14" x14ac:dyDescent="0.3">
      <c r="A292" s="16" t="s">
        <v>57</v>
      </c>
      <c r="B292" s="17" t="s">
        <v>50</v>
      </c>
      <c r="C292" s="17">
        <v>72</v>
      </c>
      <c r="D292" s="29"/>
      <c r="E292" s="29"/>
      <c r="F292" s="30">
        <f t="shared" si="39"/>
        <v>0</v>
      </c>
      <c r="G292" s="32"/>
      <c r="H292" s="32"/>
      <c r="I292" s="32"/>
      <c r="J292" s="34">
        <f t="shared" si="40"/>
        <v>0</v>
      </c>
      <c r="K292" s="31">
        <f t="shared" si="37"/>
        <v>424.13</v>
      </c>
      <c r="L292" s="24">
        <f t="shared" si="38"/>
        <v>0</v>
      </c>
      <c r="M292" s="24"/>
      <c r="N292" s="24">
        <f t="shared" si="41"/>
        <v>0</v>
      </c>
    </row>
    <row r="293" spans="1:14" x14ac:dyDescent="0.3">
      <c r="A293" s="16" t="s">
        <v>58</v>
      </c>
      <c r="B293" s="17" t="s">
        <v>59</v>
      </c>
      <c r="C293" s="17">
        <v>15</v>
      </c>
      <c r="D293" s="29">
        <v>15</v>
      </c>
      <c r="E293" s="29"/>
      <c r="F293" s="30">
        <f t="shared" si="39"/>
        <v>1</v>
      </c>
      <c r="G293" s="32"/>
      <c r="H293" s="32"/>
      <c r="I293" s="32"/>
      <c r="J293" s="34">
        <f t="shared" si="40"/>
        <v>15</v>
      </c>
      <c r="K293" s="31">
        <f t="shared" si="37"/>
        <v>1199.25</v>
      </c>
      <c r="L293" s="24">
        <f t="shared" si="38"/>
        <v>17988.75</v>
      </c>
      <c r="M293" s="24"/>
      <c r="N293" s="24">
        <f t="shared" si="41"/>
        <v>0</v>
      </c>
    </row>
    <row r="294" spans="1:14" x14ac:dyDescent="0.3">
      <c r="A294" s="16" t="s">
        <v>60</v>
      </c>
      <c r="B294" s="17" t="s">
        <v>50</v>
      </c>
      <c r="C294" s="17">
        <v>72</v>
      </c>
      <c r="D294" s="29"/>
      <c r="E294" s="29"/>
      <c r="F294" s="30">
        <f t="shared" si="39"/>
        <v>0</v>
      </c>
      <c r="G294" s="32"/>
      <c r="H294" s="32"/>
      <c r="I294" s="32"/>
      <c r="J294" s="34">
        <f t="shared" si="40"/>
        <v>0</v>
      </c>
      <c r="K294" s="31">
        <f t="shared" si="37"/>
        <v>381.13</v>
      </c>
      <c r="L294" s="24">
        <f t="shared" si="38"/>
        <v>0</v>
      </c>
      <c r="M294" s="24"/>
      <c r="N294" s="24">
        <f t="shared" si="41"/>
        <v>0</v>
      </c>
    </row>
    <row r="295" spans="1:14" x14ac:dyDescent="0.3">
      <c r="A295" s="16" t="s">
        <v>61</v>
      </c>
      <c r="B295" s="17" t="s">
        <v>50</v>
      </c>
      <c r="C295" s="38">
        <v>72</v>
      </c>
      <c r="D295" s="44"/>
      <c r="E295" s="44"/>
      <c r="F295" s="30">
        <f t="shared" si="39"/>
        <v>0</v>
      </c>
      <c r="G295" s="11"/>
      <c r="H295" s="11"/>
      <c r="I295" s="11"/>
      <c r="J295" s="12">
        <f t="shared" si="40"/>
        <v>0</v>
      </c>
      <c r="K295" s="31">
        <f t="shared" si="37"/>
        <v>424.13</v>
      </c>
      <c r="L295" s="37">
        <f t="shared" si="38"/>
        <v>0</v>
      </c>
      <c r="M295" s="37"/>
      <c r="N295" s="37">
        <f t="shared" si="41"/>
        <v>0</v>
      </c>
    </row>
    <row r="296" spans="1:14" x14ac:dyDescent="0.3">
      <c r="A296" s="35" t="s">
        <v>62</v>
      </c>
      <c r="B296" s="17" t="s">
        <v>50</v>
      </c>
      <c r="C296" s="38">
        <v>72</v>
      </c>
      <c r="D296" s="44">
        <v>30</v>
      </c>
      <c r="E296" s="44"/>
      <c r="F296" s="30">
        <f t="shared" si="39"/>
        <v>0.41666666666666669</v>
      </c>
      <c r="G296" s="11"/>
      <c r="H296" s="11"/>
      <c r="I296" s="11"/>
      <c r="J296" s="12">
        <f t="shared" si="40"/>
        <v>30</v>
      </c>
      <c r="K296" s="31">
        <f t="shared" si="37"/>
        <v>330.23</v>
      </c>
      <c r="L296" s="37">
        <f t="shared" si="38"/>
        <v>9906.9000000000015</v>
      </c>
      <c r="M296" s="37"/>
      <c r="N296" s="37">
        <f t="shared" si="41"/>
        <v>0</v>
      </c>
    </row>
    <row r="297" spans="1:14" x14ac:dyDescent="0.3">
      <c r="A297" s="35" t="s">
        <v>63</v>
      </c>
      <c r="B297" s="17" t="s">
        <v>50</v>
      </c>
      <c r="C297" s="38">
        <v>72</v>
      </c>
      <c r="D297" s="44"/>
      <c r="E297" s="44"/>
      <c r="F297" s="30">
        <f t="shared" si="39"/>
        <v>0</v>
      </c>
      <c r="G297" s="11"/>
      <c r="H297" s="11"/>
      <c r="I297" s="11"/>
      <c r="J297" s="12">
        <f t="shared" si="40"/>
        <v>0</v>
      </c>
      <c r="K297" s="31">
        <f t="shared" si="37"/>
        <v>424.13</v>
      </c>
      <c r="L297" s="37">
        <f t="shared" si="38"/>
        <v>0</v>
      </c>
      <c r="M297" s="37"/>
      <c r="N297" s="37">
        <f t="shared" si="41"/>
        <v>0</v>
      </c>
    </row>
    <row r="298" spans="1:14" x14ac:dyDescent="0.3">
      <c r="A298" s="35" t="s">
        <v>64</v>
      </c>
      <c r="B298" s="17" t="s">
        <v>65</v>
      </c>
      <c r="C298" s="38">
        <v>72</v>
      </c>
      <c r="D298" s="44"/>
      <c r="E298" s="44"/>
      <c r="F298" s="30">
        <f t="shared" si="39"/>
        <v>0</v>
      </c>
      <c r="G298" s="11"/>
      <c r="H298" s="11"/>
      <c r="I298" s="11"/>
      <c r="J298" s="12">
        <f t="shared" si="40"/>
        <v>0</v>
      </c>
      <c r="K298" s="31">
        <f t="shared" si="37"/>
        <v>389.61</v>
      </c>
      <c r="L298" s="37">
        <f t="shared" si="38"/>
        <v>0</v>
      </c>
      <c r="M298" s="37"/>
      <c r="N298" s="37">
        <f t="shared" si="41"/>
        <v>0</v>
      </c>
    </row>
    <row r="299" spans="1:14" x14ac:dyDescent="0.3">
      <c r="A299" s="35" t="s">
        <v>66</v>
      </c>
      <c r="B299" s="17" t="s">
        <v>65</v>
      </c>
      <c r="C299" s="38">
        <v>72</v>
      </c>
      <c r="D299" s="44"/>
      <c r="E299" s="44"/>
      <c r="F299" s="30">
        <f t="shared" si="39"/>
        <v>0</v>
      </c>
      <c r="G299" s="11"/>
      <c r="H299" s="11"/>
      <c r="I299" s="11"/>
      <c r="J299" s="12">
        <f t="shared" si="40"/>
        <v>0</v>
      </c>
      <c r="K299" s="31">
        <f t="shared" si="37"/>
        <v>389.61</v>
      </c>
      <c r="L299" s="37">
        <f t="shared" si="38"/>
        <v>0</v>
      </c>
      <c r="M299" s="37"/>
      <c r="N299" s="37">
        <f t="shared" si="41"/>
        <v>0</v>
      </c>
    </row>
    <row r="300" spans="1:14" x14ac:dyDescent="0.3">
      <c r="A300" s="47" t="s">
        <v>67</v>
      </c>
      <c r="B300" s="48" t="s">
        <v>59</v>
      </c>
      <c r="C300" s="49">
        <v>25</v>
      </c>
      <c r="D300" s="44"/>
      <c r="E300" s="44"/>
      <c r="F300" s="30">
        <f t="shared" si="39"/>
        <v>0</v>
      </c>
      <c r="G300" s="11"/>
      <c r="H300" s="11"/>
      <c r="I300" s="11"/>
      <c r="J300" s="12">
        <f t="shared" si="40"/>
        <v>0</v>
      </c>
      <c r="K300" s="31">
        <f t="shared" si="37"/>
        <v>169.65</v>
      </c>
      <c r="L300" s="37">
        <f t="shared" si="38"/>
        <v>0</v>
      </c>
      <c r="M300" s="37"/>
      <c r="N300" s="37">
        <f t="shared" si="41"/>
        <v>0</v>
      </c>
    </row>
    <row r="301" spans="1:14" x14ac:dyDescent="0.3">
      <c r="A301" s="47" t="s">
        <v>68</v>
      </c>
      <c r="B301" s="48" t="s">
        <v>42</v>
      </c>
      <c r="C301" s="49">
        <v>50</v>
      </c>
      <c r="D301" s="44"/>
      <c r="E301" s="44"/>
      <c r="F301" s="30">
        <f t="shared" si="39"/>
        <v>0</v>
      </c>
      <c r="G301" s="11"/>
      <c r="H301" s="11"/>
      <c r="I301" s="11"/>
      <c r="J301" s="12">
        <f t="shared" si="40"/>
        <v>0</v>
      </c>
      <c r="K301" s="31">
        <f t="shared" si="37"/>
        <v>88.92</v>
      </c>
      <c r="L301" s="37">
        <f t="shared" si="38"/>
        <v>0</v>
      </c>
      <c r="M301" s="37"/>
      <c r="N301" s="37">
        <f t="shared" si="41"/>
        <v>0</v>
      </c>
    </row>
    <row r="302" spans="1:14" x14ac:dyDescent="0.3">
      <c r="A302" s="47" t="s">
        <v>69</v>
      </c>
      <c r="B302" s="48" t="s">
        <v>52</v>
      </c>
      <c r="C302" s="49">
        <v>12</v>
      </c>
      <c r="D302" s="44"/>
      <c r="E302" s="44"/>
      <c r="F302" s="30">
        <f t="shared" si="39"/>
        <v>0</v>
      </c>
      <c r="G302" s="11"/>
      <c r="H302" s="11"/>
      <c r="I302" s="11"/>
      <c r="J302" s="12">
        <f t="shared" si="40"/>
        <v>0</v>
      </c>
      <c r="K302" s="31">
        <f t="shared" si="37"/>
        <v>123.94</v>
      </c>
      <c r="L302" s="37">
        <f t="shared" si="38"/>
        <v>0</v>
      </c>
      <c r="M302" s="37"/>
      <c r="N302" s="37">
        <f t="shared" si="41"/>
        <v>0</v>
      </c>
    </row>
    <row r="303" spans="1:14" ht="19.5" thickBot="1" x14ac:dyDescent="0.35">
      <c r="A303" s="47" t="s">
        <v>70</v>
      </c>
      <c r="B303" s="48" t="s">
        <v>50</v>
      </c>
      <c r="C303" s="49">
        <v>60</v>
      </c>
      <c r="D303" s="44"/>
      <c r="E303" s="44"/>
      <c r="F303" s="30">
        <f t="shared" si="39"/>
        <v>0</v>
      </c>
      <c r="G303" s="11"/>
      <c r="H303" s="11"/>
      <c r="I303" s="11"/>
      <c r="J303" s="12">
        <f t="shared" si="40"/>
        <v>0</v>
      </c>
      <c r="K303" s="31">
        <f t="shared" si="37"/>
        <v>67.180000000000007</v>
      </c>
      <c r="L303" s="37">
        <f t="shared" si="38"/>
        <v>0</v>
      </c>
      <c r="M303" s="37"/>
      <c r="N303" s="37">
        <f t="shared" si="41"/>
        <v>0</v>
      </c>
    </row>
    <row r="304" spans="1:14" ht="19.5" thickBot="1" x14ac:dyDescent="0.35">
      <c r="A304" s="56" t="s">
        <v>71</v>
      </c>
      <c r="B304" s="57" t="s">
        <v>50</v>
      </c>
      <c r="C304" s="58">
        <v>60</v>
      </c>
      <c r="D304" s="44"/>
      <c r="E304" s="44"/>
      <c r="F304" s="30">
        <f t="shared" si="39"/>
        <v>0</v>
      </c>
      <c r="G304" s="11"/>
      <c r="H304" s="11"/>
      <c r="I304" s="11"/>
      <c r="J304" s="12">
        <f t="shared" si="40"/>
        <v>0</v>
      </c>
      <c r="K304" s="31">
        <f t="shared" si="37"/>
        <v>67.180000000000007</v>
      </c>
      <c r="L304" s="37">
        <f t="shared" si="38"/>
        <v>0</v>
      </c>
      <c r="M304" s="37"/>
      <c r="N304" s="37">
        <f t="shared" si="41"/>
        <v>0</v>
      </c>
    </row>
    <row r="305" spans="1:14" ht="19.5" thickBot="1" x14ac:dyDescent="0.35">
      <c r="A305" s="56" t="s">
        <v>72</v>
      </c>
      <c r="B305" s="57" t="s">
        <v>50</v>
      </c>
      <c r="C305" s="58">
        <v>60</v>
      </c>
      <c r="D305" s="44"/>
      <c r="E305" s="44"/>
      <c r="F305" s="30">
        <f t="shared" si="39"/>
        <v>0</v>
      </c>
      <c r="G305" s="11"/>
      <c r="H305" s="11"/>
      <c r="I305" s="11"/>
      <c r="J305" s="12">
        <f t="shared" si="40"/>
        <v>0</v>
      </c>
      <c r="K305" s="31">
        <f t="shared" si="37"/>
        <v>67.180000000000007</v>
      </c>
      <c r="L305" s="37">
        <f t="shared" si="38"/>
        <v>0</v>
      </c>
      <c r="M305" s="37"/>
      <c r="N305" s="37">
        <f t="shared" si="41"/>
        <v>0</v>
      </c>
    </row>
    <row r="306" spans="1:14" ht="19.5" thickBot="1" x14ac:dyDescent="0.35">
      <c r="A306" s="56" t="s">
        <v>73</v>
      </c>
      <c r="B306" s="57" t="s">
        <v>74</v>
      </c>
      <c r="C306" s="58">
        <v>150</v>
      </c>
      <c r="D306" s="44"/>
      <c r="E306" s="44"/>
      <c r="F306" s="30">
        <f t="shared" si="39"/>
        <v>0</v>
      </c>
      <c r="G306" s="11"/>
      <c r="H306" s="11"/>
      <c r="I306" s="11"/>
      <c r="J306" s="12">
        <f t="shared" si="40"/>
        <v>0</v>
      </c>
      <c r="K306" s="31">
        <f t="shared" si="37"/>
        <v>21.06</v>
      </c>
      <c r="L306" s="37">
        <f t="shared" si="38"/>
        <v>0</v>
      </c>
      <c r="M306" s="37"/>
      <c r="N306" s="37">
        <f t="shared" si="41"/>
        <v>0</v>
      </c>
    </row>
    <row r="307" spans="1:14" ht="19.5" thickBot="1" x14ac:dyDescent="0.35">
      <c r="A307" s="66" t="s">
        <v>75</v>
      </c>
      <c r="B307" s="67" t="s">
        <v>76</v>
      </c>
      <c r="C307" s="68">
        <v>120</v>
      </c>
      <c r="D307" s="44"/>
      <c r="E307" s="44"/>
      <c r="F307" s="30">
        <f t="shared" si="39"/>
        <v>0</v>
      </c>
      <c r="G307" s="11"/>
      <c r="H307" s="11"/>
      <c r="I307" s="11"/>
      <c r="J307" s="12">
        <f t="shared" si="40"/>
        <v>0</v>
      </c>
      <c r="K307" s="31">
        <f t="shared" si="37"/>
        <v>78.98</v>
      </c>
      <c r="L307" s="37">
        <f t="shared" si="38"/>
        <v>0</v>
      </c>
      <c r="M307" s="37"/>
      <c r="N307" s="37">
        <f t="shared" si="41"/>
        <v>0</v>
      </c>
    </row>
    <row r="308" spans="1:14" ht="19.5" thickBot="1" x14ac:dyDescent="0.35">
      <c r="A308" s="66" t="s">
        <v>77</v>
      </c>
      <c r="B308" s="67" t="s">
        <v>78</v>
      </c>
      <c r="C308" s="68">
        <v>60</v>
      </c>
      <c r="D308" s="44">
        <v>60</v>
      </c>
      <c r="E308" s="44"/>
      <c r="F308" s="30">
        <f t="shared" si="39"/>
        <v>1</v>
      </c>
      <c r="G308" s="11"/>
      <c r="H308" s="11"/>
      <c r="I308" s="11"/>
      <c r="J308" s="12">
        <f t="shared" si="40"/>
        <v>60</v>
      </c>
      <c r="K308" s="31">
        <f t="shared" si="37"/>
        <v>154.44</v>
      </c>
      <c r="L308" s="37">
        <f t="shared" si="38"/>
        <v>9266.4</v>
      </c>
      <c r="M308" s="37"/>
      <c r="N308" s="37">
        <f t="shared" si="41"/>
        <v>0</v>
      </c>
    </row>
    <row r="309" spans="1:14" ht="19.5" thickBot="1" x14ac:dyDescent="0.35">
      <c r="A309" s="66" t="s">
        <v>79</v>
      </c>
      <c r="B309" s="67" t="s">
        <v>50</v>
      </c>
      <c r="C309" s="68">
        <v>30</v>
      </c>
      <c r="D309" s="44"/>
      <c r="E309" s="44"/>
      <c r="F309" s="30">
        <f t="shared" si="39"/>
        <v>0</v>
      </c>
      <c r="G309" s="11"/>
      <c r="H309" s="11"/>
      <c r="I309" s="11"/>
      <c r="J309" s="12">
        <f t="shared" si="40"/>
        <v>0</v>
      </c>
      <c r="K309" s="31">
        <f t="shared" si="37"/>
        <v>274.95</v>
      </c>
      <c r="L309" s="37">
        <f t="shared" si="38"/>
        <v>0</v>
      </c>
      <c r="M309" s="37"/>
      <c r="N309" s="37">
        <f t="shared" si="41"/>
        <v>0</v>
      </c>
    </row>
    <row r="310" spans="1:14" ht="19.5" thickBot="1" x14ac:dyDescent="0.35">
      <c r="A310" s="66" t="s">
        <v>80</v>
      </c>
      <c r="B310" s="67" t="s">
        <v>59</v>
      </c>
      <c r="C310" s="68">
        <v>12</v>
      </c>
      <c r="D310" s="44"/>
      <c r="E310" s="44"/>
      <c r="F310" s="30">
        <f t="shared" si="39"/>
        <v>0</v>
      </c>
      <c r="G310" s="11"/>
      <c r="H310" s="11"/>
      <c r="I310" s="11"/>
      <c r="J310" s="12">
        <f t="shared" si="40"/>
        <v>0</v>
      </c>
      <c r="K310" s="31">
        <f t="shared" si="37"/>
        <v>1023.75</v>
      </c>
      <c r="L310" s="37">
        <f t="shared" si="38"/>
        <v>0</v>
      </c>
      <c r="M310" s="37"/>
      <c r="N310" s="37">
        <f t="shared" si="41"/>
        <v>0</v>
      </c>
    </row>
    <row r="311" spans="1:14" ht="19.5" thickBot="1" x14ac:dyDescent="0.35">
      <c r="A311" s="76" t="s">
        <v>81</v>
      </c>
      <c r="B311" s="77" t="s">
        <v>82</v>
      </c>
      <c r="C311" s="78">
        <v>18</v>
      </c>
      <c r="D311" s="44"/>
      <c r="E311" s="44"/>
      <c r="F311" s="30">
        <f t="shared" si="39"/>
        <v>0</v>
      </c>
      <c r="G311" s="11"/>
      <c r="H311" s="11"/>
      <c r="I311" s="11"/>
      <c r="J311" s="12">
        <f t="shared" si="40"/>
        <v>0</v>
      </c>
      <c r="K311" s="31">
        <f t="shared" si="37"/>
        <v>558.67999999999995</v>
      </c>
      <c r="L311" s="37">
        <f t="shared" si="38"/>
        <v>0</v>
      </c>
      <c r="M311" s="37"/>
      <c r="N311" s="37">
        <f t="shared" si="41"/>
        <v>0</v>
      </c>
    </row>
    <row r="312" spans="1:14" ht="19.5" thickBot="1" x14ac:dyDescent="0.35">
      <c r="A312" s="76" t="s">
        <v>83</v>
      </c>
      <c r="B312" s="77" t="s">
        <v>59</v>
      </c>
      <c r="C312" s="78">
        <v>12</v>
      </c>
      <c r="D312" s="44">
        <v>1</v>
      </c>
      <c r="E312" s="44"/>
      <c r="F312" s="30">
        <f t="shared" si="39"/>
        <v>8.3333333333333329E-2</v>
      </c>
      <c r="G312" s="11"/>
      <c r="H312" s="11"/>
      <c r="I312" s="11"/>
      <c r="J312" s="12">
        <f t="shared" si="40"/>
        <v>1</v>
      </c>
      <c r="K312" s="31">
        <f t="shared" si="37"/>
        <v>1092.2</v>
      </c>
      <c r="L312" s="37">
        <f t="shared" si="38"/>
        <v>1092.2</v>
      </c>
      <c r="M312" s="37"/>
      <c r="N312" s="37">
        <f t="shared" si="41"/>
        <v>0</v>
      </c>
    </row>
    <row r="313" spans="1:14" ht="19.5" thickBot="1" x14ac:dyDescent="0.35">
      <c r="A313" s="76" t="s">
        <v>84</v>
      </c>
      <c r="B313" s="77" t="s">
        <v>85</v>
      </c>
      <c r="C313" s="78">
        <v>4</v>
      </c>
      <c r="D313" s="44"/>
      <c r="E313" s="44"/>
      <c r="F313" s="30">
        <f t="shared" si="39"/>
        <v>0</v>
      </c>
      <c r="G313" s="11"/>
      <c r="H313" s="11"/>
      <c r="I313" s="11"/>
      <c r="J313" s="12">
        <f t="shared" si="40"/>
        <v>0</v>
      </c>
      <c r="K313" s="31">
        <f t="shared" si="37"/>
        <v>2670.53</v>
      </c>
      <c r="L313" s="37">
        <f t="shared" si="38"/>
        <v>0</v>
      </c>
      <c r="M313" s="37"/>
      <c r="N313" s="37">
        <f t="shared" si="41"/>
        <v>0</v>
      </c>
    </row>
    <row r="314" spans="1:14" ht="19.5" thickBot="1" x14ac:dyDescent="0.35">
      <c r="A314" s="86" t="s">
        <v>86</v>
      </c>
      <c r="B314" s="87" t="s">
        <v>87</v>
      </c>
      <c r="C314" s="88">
        <v>48</v>
      </c>
      <c r="D314" s="44"/>
      <c r="E314" s="44"/>
      <c r="F314" s="30">
        <f t="shared" si="39"/>
        <v>0</v>
      </c>
      <c r="G314" s="11"/>
      <c r="H314" s="11"/>
      <c r="I314" s="11"/>
      <c r="J314" s="12">
        <f t="shared" si="40"/>
        <v>0</v>
      </c>
      <c r="K314" s="31">
        <f t="shared" si="37"/>
        <v>46.8</v>
      </c>
      <c r="L314" s="37">
        <f t="shared" si="38"/>
        <v>0</v>
      </c>
      <c r="M314" s="37"/>
      <c r="N314" s="37">
        <f t="shared" si="41"/>
        <v>0</v>
      </c>
    </row>
    <row r="315" spans="1:14" ht="19.5" thickBot="1" x14ac:dyDescent="0.35">
      <c r="A315" s="86" t="s">
        <v>88</v>
      </c>
      <c r="B315" s="87" t="s">
        <v>87</v>
      </c>
      <c r="C315" s="88">
        <v>48</v>
      </c>
      <c r="D315" s="44"/>
      <c r="E315" s="44"/>
      <c r="F315" s="30">
        <f t="shared" si="39"/>
        <v>0</v>
      </c>
      <c r="G315" s="11"/>
      <c r="H315" s="11"/>
      <c r="I315" s="11"/>
      <c r="J315" s="12">
        <f t="shared" si="40"/>
        <v>0</v>
      </c>
      <c r="K315" s="31">
        <f t="shared" si="37"/>
        <v>46.8</v>
      </c>
      <c r="L315" s="37">
        <f t="shared" si="38"/>
        <v>0</v>
      </c>
      <c r="M315" s="37"/>
      <c r="N315" s="37">
        <f t="shared" si="41"/>
        <v>0</v>
      </c>
    </row>
    <row r="316" spans="1:14" x14ac:dyDescent="0.3">
      <c r="A316" s="96" t="s">
        <v>89</v>
      </c>
      <c r="B316" s="97">
        <v>25</v>
      </c>
      <c r="C316" s="97">
        <v>25</v>
      </c>
      <c r="D316" s="44">
        <v>60</v>
      </c>
      <c r="E316" s="44"/>
      <c r="F316" s="30">
        <f t="shared" si="39"/>
        <v>2.4</v>
      </c>
      <c r="G316" s="11"/>
      <c r="H316" s="11"/>
      <c r="I316" s="11"/>
      <c r="J316" s="12">
        <f t="shared" si="40"/>
        <v>60</v>
      </c>
      <c r="K316" s="31">
        <f t="shared" si="37"/>
        <v>111.25</v>
      </c>
      <c r="L316" s="37">
        <f t="shared" si="38"/>
        <v>6675</v>
      </c>
      <c r="M316" s="37"/>
      <c r="N316" s="37">
        <f t="shared" si="41"/>
        <v>0</v>
      </c>
    </row>
    <row r="317" spans="1:14" x14ac:dyDescent="0.3">
      <c r="A317" s="105" t="s">
        <v>90</v>
      </c>
      <c r="B317" s="106">
        <v>10</v>
      </c>
      <c r="C317" s="106">
        <v>10</v>
      </c>
      <c r="D317" s="44">
        <v>3</v>
      </c>
      <c r="E317" s="44"/>
      <c r="F317" s="30">
        <f t="shared" si="39"/>
        <v>0.3</v>
      </c>
      <c r="G317" s="11"/>
      <c r="H317" s="11"/>
      <c r="I317" s="11"/>
      <c r="J317" s="12">
        <f t="shared" si="40"/>
        <v>3</v>
      </c>
      <c r="K317" s="31">
        <f t="shared" si="37"/>
        <v>1760</v>
      </c>
      <c r="L317" s="37">
        <f t="shared" si="38"/>
        <v>5280</v>
      </c>
      <c r="M317" s="37"/>
      <c r="N317" s="37">
        <f t="shared" si="41"/>
        <v>0</v>
      </c>
    </row>
    <row r="318" spans="1:14" x14ac:dyDescent="0.3">
      <c r="A318" s="105" t="s">
        <v>91</v>
      </c>
      <c r="B318" s="106">
        <v>8</v>
      </c>
      <c r="C318" s="106">
        <v>8</v>
      </c>
      <c r="D318" s="44">
        <v>2</v>
      </c>
      <c r="E318" s="44"/>
      <c r="F318" s="30">
        <f t="shared" si="39"/>
        <v>0.25</v>
      </c>
      <c r="G318" s="11"/>
      <c r="H318" s="11"/>
      <c r="I318" s="11"/>
      <c r="J318" s="12">
        <f t="shared" si="40"/>
        <v>2</v>
      </c>
      <c r="K318" s="31">
        <f t="shared" si="37"/>
        <v>2365</v>
      </c>
      <c r="L318" s="37">
        <f t="shared" si="38"/>
        <v>4730</v>
      </c>
      <c r="M318" s="37"/>
      <c r="N318" s="37">
        <f t="shared" si="41"/>
        <v>0</v>
      </c>
    </row>
    <row r="319" spans="1:14" x14ac:dyDescent="0.3">
      <c r="A319" s="105" t="s">
        <v>92</v>
      </c>
      <c r="B319" s="106">
        <v>8</v>
      </c>
      <c r="C319" s="106">
        <v>8</v>
      </c>
      <c r="D319" s="44"/>
      <c r="E319" s="44"/>
      <c r="F319" s="30">
        <f t="shared" si="39"/>
        <v>0</v>
      </c>
      <c r="G319" s="11"/>
      <c r="H319" s="11"/>
      <c r="I319" s="11"/>
      <c r="J319" s="12">
        <f t="shared" si="40"/>
        <v>0</v>
      </c>
      <c r="K319" s="31">
        <f t="shared" si="37"/>
        <v>2065</v>
      </c>
      <c r="L319" s="37">
        <f t="shared" si="38"/>
        <v>0</v>
      </c>
      <c r="M319" s="37"/>
      <c r="N319" s="37">
        <f t="shared" si="41"/>
        <v>0</v>
      </c>
    </row>
    <row r="320" spans="1:14" x14ac:dyDescent="0.3">
      <c r="A320" s="105" t="s">
        <v>93</v>
      </c>
      <c r="B320" s="106">
        <v>15</v>
      </c>
      <c r="C320" s="106">
        <v>15</v>
      </c>
      <c r="D320" s="44">
        <v>5</v>
      </c>
      <c r="E320" s="44"/>
      <c r="F320" s="30">
        <f t="shared" si="39"/>
        <v>0.33333333333333331</v>
      </c>
      <c r="G320" s="11"/>
      <c r="H320" s="11"/>
      <c r="I320" s="11"/>
      <c r="J320" s="12">
        <f t="shared" si="40"/>
        <v>5</v>
      </c>
      <c r="K320" s="31">
        <f t="shared" si="37"/>
        <v>990</v>
      </c>
      <c r="L320" s="37">
        <f t="shared" si="38"/>
        <v>4950</v>
      </c>
      <c r="M320" s="37"/>
      <c r="N320" s="37">
        <f t="shared" si="41"/>
        <v>0</v>
      </c>
    </row>
    <row r="321" spans="1:14" x14ac:dyDescent="0.3">
      <c r="A321" s="105" t="s">
        <v>94</v>
      </c>
      <c r="B321" s="106">
        <v>15</v>
      </c>
      <c r="C321" s="106">
        <v>15</v>
      </c>
      <c r="D321" s="44">
        <v>5</v>
      </c>
      <c r="E321" s="44"/>
      <c r="F321" s="30">
        <f t="shared" si="39"/>
        <v>0.33333333333333331</v>
      </c>
      <c r="G321" s="11"/>
      <c r="H321" s="11"/>
      <c r="I321" s="11"/>
      <c r="J321" s="12">
        <f t="shared" si="40"/>
        <v>5</v>
      </c>
      <c r="K321" s="31">
        <f t="shared" si="37"/>
        <v>1025</v>
      </c>
      <c r="L321" s="37">
        <f t="shared" si="38"/>
        <v>5125</v>
      </c>
      <c r="M321" s="37"/>
      <c r="N321" s="37">
        <f t="shared" si="41"/>
        <v>0</v>
      </c>
    </row>
    <row r="322" spans="1:14" x14ac:dyDescent="0.3">
      <c r="A322" s="105" t="s">
        <v>95</v>
      </c>
      <c r="B322" s="106">
        <v>10</v>
      </c>
      <c r="C322" s="106">
        <v>10</v>
      </c>
      <c r="D322" s="44"/>
      <c r="E322" s="44"/>
      <c r="F322" s="30">
        <f t="shared" si="39"/>
        <v>0</v>
      </c>
      <c r="G322" s="11"/>
      <c r="H322" s="11"/>
      <c r="I322" s="11"/>
      <c r="J322" s="12">
        <f t="shared" si="40"/>
        <v>0</v>
      </c>
      <c r="K322" s="31">
        <f t="shared" si="37"/>
        <v>1620</v>
      </c>
      <c r="L322" s="37">
        <f t="shared" si="38"/>
        <v>0</v>
      </c>
      <c r="M322" s="37"/>
      <c r="N322" s="37">
        <f t="shared" si="41"/>
        <v>0</v>
      </c>
    </row>
    <row r="323" spans="1:14" x14ac:dyDescent="0.3">
      <c r="A323" s="105" t="s">
        <v>96</v>
      </c>
      <c r="B323" s="106">
        <v>8</v>
      </c>
      <c r="C323" s="106">
        <v>8</v>
      </c>
      <c r="D323" s="44"/>
      <c r="E323" s="44"/>
      <c r="F323" s="30">
        <f t="shared" si="39"/>
        <v>0</v>
      </c>
      <c r="G323" s="11"/>
      <c r="H323" s="11"/>
      <c r="I323" s="11"/>
      <c r="J323" s="12">
        <f t="shared" si="40"/>
        <v>0</v>
      </c>
      <c r="K323" s="31">
        <f t="shared" si="37"/>
        <v>2130</v>
      </c>
      <c r="L323" s="37">
        <f t="shared" si="38"/>
        <v>0</v>
      </c>
      <c r="M323" s="37"/>
      <c r="N323" s="37">
        <f t="shared" si="41"/>
        <v>0</v>
      </c>
    </row>
    <row r="324" spans="1:14" x14ac:dyDescent="0.3">
      <c r="A324" s="105" t="s">
        <v>97</v>
      </c>
      <c r="B324" s="106">
        <v>15</v>
      </c>
      <c r="C324" s="106">
        <v>15</v>
      </c>
      <c r="D324" s="44">
        <v>8</v>
      </c>
      <c r="E324" s="44"/>
      <c r="F324" s="30">
        <f t="shared" si="39"/>
        <v>0.53333333333333333</v>
      </c>
      <c r="G324" s="11"/>
      <c r="H324" s="11"/>
      <c r="I324" s="11"/>
      <c r="J324" s="12">
        <f t="shared" si="40"/>
        <v>8</v>
      </c>
      <c r="K324" s="31">
        <f t="shared" si="37"/>
        <v>880</v>
      </c>
      <c r="L324" s="37">
        <f t="shared" si="38"/>
        <v>7040</v>
      </c>
      <c r="M324" s="37"/>
      <c r="N324" s="37">
        <f t="shared" si="41"/>
        <v>0</v>
      </c>
    </row>
    <row r="325" spans="1:14" x14ac:dyDescent="0.3">
      <c r="A325" s="105" t="s">
        <v>98</v>
      </c>
      <c r="B325" s="106">
        <v>15</v>
      </c>
      <c r="C325" s="106">
        <v>15</v>
      </c>
      <c r="D325" s="44">
        <v>75</v>
      </c>
      <c r="E325" s="44"/>
      <c r="F325" s="30">
        <f t="shared" si="39"/>
        <v>5</v>
      </c>
      <c r="G325" s="11"/>
      <c r="H325" s="11"/>
      <c r="I325" s="11"/>
      <c r="J325" s="12">
        <f t="shared" si="40"/>
        <v>75</v>
      </c>
      <c r="K325" s="31">
        <f t="shared" si="37"/>
        <v>915</v>
      </c>
      <c r="L325" s="37">
        <f t="shared" si="38"/>
        <v>68625</v>
      </c>
      <c r="M325" s="37"/>
      <c r="N325" s="37">
        <f t="shared" si="41"/>
        <v>0</v>
      </c>
    </row>
    <row r="326" spans="1:14" x14ac:dyDescent="0.3">
      <c r="A326" s="105" t="s">
        <v>99</v>
      </c>
      <c r="B326" s="106">
        <v>3</v>
      </c>
      <c r="C326" s="106">
        <v>3</v>
      </c>
      <c r="D326" s="44"/>
      <c r="E326" s="44"/>
      <c r="F326" s="30">
        <f t="shared" si="39"/>
        <v>0</v>
      </c>
      <c r="G326" s="11"/>
      <c r="H326" s="11"/>
      <c r="I326" s="11"/>
      <c r="J326" s="12">
        <f t="shared" si="40"/>
        <v>0</v>
      </c>
      <c r="K326" s="31">
        <f t="shared" si="37"/>
        <v>1970</v>
      </c>
      <c r="L326" s="37">
        <f t="shared" si="38"/>
        <v>0</v>
      </c>
      <c r="M326" s="37"/>
      <c r="N326" s="37">
        <f t="shared" si="41"/>
        <v>0</v>
      </c>
    </row>
    <row r="327" spans="1:14" x14ac:dyDescent="0.3">
      <c r="A327" s="105" t="s">
        <v>100</v>
      </c>
      <c r="B327" s="106">
        <v>3</v>
      </c>
      <c r="C327" s="106">
        <v>3</v>
      </c>
      <c r="D327" s="44">
        <v>20</v>
      </c>
      <c r="E327" s="44"/>
      <c r="F327" s="30">
        <f t="shared" si="39"/>
        <v>6.666666666666667</v>
      </c>
      <c r="G327" s="11"/>
      <c r="H327" s="11"/>
      <c r="I327" s="11"/>
      <c r="J327" s="12">
        <f t="shared" si="40"/>
        <v>20</v>
      </c>
      <c r="K327" s="31">
        <f t="shared" si="37"/>
        <v>2035</v>
      </c>
      <c r="L327" s="37">
        <f t="shared" si="38"/>
        <v>40700</v>
      </c>
      <c r="M327" s="37"/>
      <c r="N327" s="37">
        <f t="shared" si="41"/>
        <v>0</v>
      </c>
    </row>
    <row r="328" spans="1:14" x14ac:dyDescent="0.3">
      <c r="A328" s="105" t="s">
        <v>101</v>
      </c>
      <c r="B328" s="106">
        <v>8</v>
      </c>
      <c r="C328" s="106">
        <v>8</v>
      </c>
      <c r="D328" s="44"/>
      <c r="E328" s="44"/>
      <c r="F328" s="30">
        <f t="shared" si="39"/>
        <v>0</v>
      </c>
      <c r="G328" s="11"/>
      <c r="H328" s="11"/>
      <c r="I328" s="11"/>
      <c r="J328" s="12">
        <f t="shared" si="40"/>
        <v>0</v>
      </c>
      <c r="K328" s="31">
        <f t="shared" si="37"/>
        <v>2120</v>
      </c>
      <c r="L328" s="37">
        <f t="shared" si="38"/>
        <v>0</v>
      </c>
      <c r="M328" s="37"/>
      <c r="N328" s="37">
        <f t="shared" si="41"/>
        <v>0</v>
      </c>
    </row>
    <row r="329" spans="1:14" x14ac:dyDescent="0.3">
      <c r="A329" s="105" t="s">
        <v>102</v>
      </c>
      <c r="B329" s="106">
        <v>10</v>
      </c>
      <c r="C329" s="106">
        <v>10</v>
      </c>
      <c r="D329" s="44"/>
      <c r="E329" s="44"/>
      <c r="F329" s="30">
        <f t="shared" si="39"/>
        <v>0</v>
      </c>
      <c r="G329" s="11"/>
      <c r="H329" s="11"/>
      <c r="I329" s="11"/>
      <c r="J329" s="12">
        <f t="shared" si="40"/>
        <v>0</v>
      </c>
      <c r="K329" s="31">
        <f t="shared" si="37"/>
        <v>1980</v>
      </c>
      <c r="L329" s="37">
        <f t="shared" si="38"/>
        <v>0</v>
      </c>
      <c r="M329" s="37"/>
      <c r="N329" s="37">
        <f t="shared" si="41"/>
        <v>0</v>
      </c>
    </row>
    <row r="330" spans="1:14" x14ac:dyDescent="0.3">
      <c r="A330" s="105" t="s">
        <v>103</v>
      </c>
      <c r="B330" s="106">
        <v>12</v>
      </c>
      <c r="C330" s="106">
        <v>12</v>
      </c>
      <c r="D330" s="44">
        <v>1</v>
      </c>
      <c r="E330" s="44"/>
      <c r="F330" s="30">
        <f t="shared" si="39"/>
        <v>8.3333333333333329E-2</v>
      </c>
      <c r="G330" s="11"/>
      <c r="H330" s="11"/>
      <c r="I330" s="11"/>
      <c r="J330" s="12">
        <f t="shared" si="40"/>
        <v>1</v>
      </c>
      <c r="K330" s="31">
        <f t="shared" si="37"/>
        <v>875</v>
      </c>
      <c r="L330" s="37">
        <f t="shared" si="38"/>
        <v>875</v>
      </c>
      <c r="M330" s="37"/>
      <c r="N330" s="37">
        <f t="shared" si="41"/>
        <v>0</v>
      </c>
    </row>
    <row r="331" spans="1:14" ht="19.5" thickBot="1" x14ac:dyDescent="0.35">
      <c r="A331" s="105" t="s">
        <v>104</v>
      </c>
      <c r="B331" s="106">
        <v>3</v>
      </c>
      <c r="C331" s="106">
        <v>3</v>
      </c>
      <c r="D331" s="44"/>
      <c r="E331" s="44"/>
      <c r="F331" s="30">
        <f t="shared" si="39"/>
        <v>0</v>
      </c>
      <c r="G331" s="11"/>
      <c r="H331" s="11"/>
      <c r="I331" s="11"/>
      <c r="J331" s="12">
        <f t="shared" si="40"/>
        <v>0</v>
      </c>
      <c r="K331" s="31">
        <f t="shared" si="37"/>
        <v>2145</v>
      </c>
      <c r="L331" s="37">
        <f t="shared" si="38"/>
        <v>0</v>
      </c>
      <c r="M331" s="37"/>
      <c r="N331" s="37">
        <f t="shared" si="41"/>
        <v>0</v>
      </c>
    </row>
    <row r="332" spans="1:14" ht="19.5" thickBot="1" x14ac:dyDescent="0.35">
      <c r="A332" s="56" t="s">
        <v>105</v>
      </c>
      <c r="B332" s="57" t="s">
        <v>74</v>
      </c>
      <c r="C332" s="58">
        <v>150</v>
      </c>
      <c r="D332" s="44"/>
      <c r="E332" s="44"/>
      <c r="F332" s="30">
        <f t="shared" si="39"/>
        <v>0</v>
      </c>
      <c r="G332" s="11"/>
      <c r="H332" s="11"/>
      <c r="I332" s="11"/>
      <c r="J332" s="12">
        <f t="shared" si="40"/>
        <v>0</v>
      </c>
      <c r="K332" s="31">
        <f t="shared" si="37"/>
        <v>21.06</v>
      </c>
      <c r="L332" s="37">
        <f t="shared" si="38"/>
        <v>0</v>
      </c>
      <c r="M332" s="37"/>
      <c r="N332" s="37">
        <f t="shared" si="41"/>
        <v>0</v>
      </c>
    </row>
    <row r="333" spans="1:14" x14ac:dyDescent="0.3">
      <c r="A333" s="107"/>
      <c r="B333" s="108"/>
      <c r="C333" s="108"/>
      <c r="D333" s="11"/>
      <c r="E333" s="11"/>
      <c r="F333" s="30" t="e">
        <f t="shared" si="39"/>
        <v>#DIV/0!</v>
      </c>
      <c r="G333" s="11"/>
      <c r="H333" s="11"/>
      <c r="I333" s="11"/>
      <c r="J333" s="12">
        <f t="shared" si="40"/>
        <v>0</v>
      </c>
      <c r="K333" s="31">
        <f t="shared" si="37"/>
        <v>116.5</v>
      </c>
      <c r="L333" s="37">
        <f t="shared" si="38"/>
        <v>0</v>
      </c>
      <c r="M333" s="37"/>
      <c r="N333" s="37">
        <f t="shared" si="41"/>
        <v>0</v>
      </c>
    </row>
    <row r="334" spans="1:14" x14ac:dyDescent="0.3">
      <c r="A334" s="107"/>
      <c r="B334" s="108"/>
      <c r="C334" s="108"/>
      <c r="D334" s="11"/>
      <c r="E334" s="11"/>
      <c r="F334" s="30" t="e">
        <f t="shared" si="39"/>
        <v>#DIV/0!</v>
      </c>
      <c r="G334" s="11"/>
      <c r="H334" s="11"/>
      <c r="I334" s="11"/>
      <c r="J334" s="12">
        <f t="shared" si="40"/>
        <v>0</v>
      </c>
      <c r="K334" s="31">
        <f t="shared" si="37"/>
        <v>0</v>
      </c>
      <c r="L334" s="37">
        <f t="shared" si="38"/>
        <v>0</v>
      </c>
      <c r="M334" s="37"/>
      <c r="N334" s="37">
        <f t="shared" si="41"/>
        <v>0</v>
      </c>
    </row>
    <row r="335" spans="1:14" x14ac:dyDescent="0.3">
      <c r="A335" s="107"/>
      <c r="B335" s="108"/>
      <c r="C335" s="108"/>
      <c r="D335" s="11"/>
      <c r="E335" s="11"/>
      <c r="F335" s="30" t="e">
        <f t="shared" si="39"/>
        <v>#DIV/0!</v>
      </c>
      <c r="G335" s="11"/>
      <c r="H335" s="11"/>
      <c r="I335" s="11"/>
      <c r="J335" s="12">
        <f t="shared" si="40"/>
        <v>0</v>
      </c>
      <c r="K335" s="31">
        <f t="shared" si="37"/>
        <v>23</v>
      </c>
      <c r="L335" s="37">
        <f t="shared" si="38"/>
        <v>0</v>
      </c>
      <c r="M335" s="37"/>
      <c r="N335" s="37">
        <f t="shared" si="41"/>
        <v>0</v>
      </c>
    </row>
    <row r="336" spans="1:14" x14ac:dyDescent="0.3">
      <c r="A336" s="107"/>
      <c r="B336" s="108"/>
      <c r="C336" s="108"/>
      <c r="D336" s="11"/>
      <c r="E336" s="11"/>
      <c r="F336" s="30" t="e">
        <f t="shared" si="39"/>
        <v>#DIV/0!</v>
      </c>
      <c r="G336" s="11"/>
      <c r="H336" s="11"/>
      <c r="I336" s="11"/>
      <c r="J336" s="12">
        <f t="shared" si="40"/>
        <v>0</v>
      </c>
      <c r="K336" s="31">
        <f t="shared" si="37"/>
        <v>0</v>
      </c>
      <c r="L336" s="37">
        <f t="shared" si="38"/>
        <v>0</v>
      </c>
      <c r="M336" s="37"/>
      <c r="N336" s="37">
        <f t="shared" si="41"/>
        <v>0</v>
      </c>
    </row>
    <row r="337" spans="1:14" x14ac:dyDescent="0.3">
      <c r="A337" s="11"/>
      <c r="B337" s="10"/>
      <c r="C337" s="10"/>
      <c r="D337" s="11"/>
      <c r="E337" s="11"/>
      <c r="F337" s="30" t="e">
        <f t="shared" si="39"/>
        <v>#DIV/0!</v>
      </c>
      <c r="G337" s="11"/>
      <c r="H337" s="11"/>
      <c r="I337" s="11"/>
      <c r="J337" s="12">
        <f t="shared" si="40"/>
        <v>0</v>
      </c>
      <c r="K337" s="31">
        <f t="shared" si="37"/>
        <v>0</v>
      </c>
      <c r="L337" s="37">
        <f t="shared" si="38"/>
        <v>0</v>
      </c>
      <c r="M337" s="37"/>
      <c r="N337" s="37">
        <f t="shared" si="41"/>
        <v>0</v>
      </c>
    </row>
    <row r="338" spans="1:14" x14ac:dyDescent="0.3">
      <c r="A338" s="11"/>
      <c r="B338" s="10"/>
      <c r="C338" s="10"/>
      <c r="D338" s="11"/>
      <c r="E338" s="11"/>
      <c r="F338" s="30" t="e">
        <f t="shared" si="39"/>
        <v>#DIV/0!</v>
      </c>
      <c r="G338" s="11"/>
      <c r="H338" s="11"/>
      <c r="I338" s="11"/>
      <c r="J338" s="12">
        <f t="shared" si="40"/>
        <v>0</v>
      </c>
      <c r="K338" s="31">
        <f t="shared" si="37"/>
        <v>0</v>
      </c>
      <c r="L338" s="37">
        <f t="shared" si="38"/>
        <v>0</v>
      </c>
      <c r="M338" s="37"/>
      <c r="N338" s="37">
        <f t="shared" si="41"/>
        <v>0</v>
      </c>
    </row>
    <row r="339" spans="1:14" x14ac:dyDescent="0.3">
      <c r="A339" s="11"/>
      <c r="B339" s="10"/>
      <c r="C339" s="10"/>
      <c r="D339" s="11"/>
      <c r="E339" s="11"/>
      <c r="F339" s="30" t="e">
        <f t="shared" si="39"/>
        <v>#DIV/0!</v>
      </c>
      <c r="G339" s="11"/>
      <c r="H339" s="11"/>
      <c r="I339" s="11"/>
      <c r="J339" s="12">
        <f t="shared" si="40"/>
        <v>0</v>
      </c>
      <c r="K339" s="31">
        <f t="shared" si="37"/>
        <v>0</v>
      </c>
      <c r="L339" s="37">
        <f t="shared" si="38"/>
        <v>0</v>
      </c>
      <c r="M339" s="37"/>
      <c r="N339" s="37">
        <f t="shared" si="41"/>
        <v>0</v>
      </c>
    </row>
    <row r="340" spans="1:14" x14ac:dyDescent="0.3">
      <c r="A340" s="11" t="s">
        <v>33</v>
      </c>
      <c r="B340" s="11"/>
      <c r="C340" s="13"/>
      <c r="D340" s="111">
        <f t="shared" ref="D340:J340" si="42">SUM(D278:D339)</f>
        <v>350</v>
      </c>
      <c r="E340" s="111">
        <f t="shared" si="42"/>
        <v>0</v>
      </c>
      <c r="F340" s="111" t="e">
        <f t="shared" si="42"/>
        <v>#DIV/0!</v>
      </c>
      <c r="G340" s="111">
        <f t="shared" si="42"/>
        <v>0</v>
      </c>
      <c r="H340" s="111">
        <f t="shared" si="42"/>
        <v>0</v>
      </c>
      <c r="I340" s="111">
        <f t="shared" si="42"/>
        <v>0</v>
      </c>
      <c r="J340" s="12">
        <f t="shared" si="42"/>
        <v>350</v>
      </c>
      <c r="K340" s="111"/>
      <c r="L340" s="111">
        <f>SUM(L278:L339)</f>
        <v>257543.75</v>
      </c>
      <c r="M340" s="111">
        <f>SUM(M278:M339)</f>
        <v>0</v>
      </c>
      <c r="N340" s="111">
        <f>SUM(N278:N339)</f>
        <v>0</v>
      </c>
    </row>
    <row r="341" spans="1:14" x14ac:dyDescent="0.3">
      <c r="A341" s="113"/>
      <c r="B341" s="114"/>
      <c r="C341" s="115"/>
      <c r="D341" s="116"/>
      <c r="E341" s="116"/>
      <c r="F341" s="7" t="s">
        <v>106</v>
      </c>
      <c r="G341" s="7" t="s">
        <v>123</v>
      </c>
      <c r="H341" s="7" t="s">
        <v>124</v>
      </c>
      <c r="I341" s="7" t="s">
        <v>125</v>
      </c>
      <c r="J341" s="7" t="s">
        <v>126</v>
      </c>
      <c r="K341" s="117"/>
      <c r="L341" s="117"/>
      <c r="M341" s="7" t="s">
        <v>107</v>
      </c>
      <c r="N341" s="118"/>
    </row>
    <row r="342" spans="1:14" ht="31.5" x14ac:dyDescent="0.5">
      <c r="A342" s="113"/>
      <c r="B342" s="114"/>
      <c r="C342" s="115"/>
      <c r="D342" s="116"/>
      <c r="E342" s="116"/>
      <c r="F342" s="121"/>
      <c r="G342" s="121"/>
      <c r="H342" s="121"/>
      <c r="I342" s="121"/>
      <c r="J342" s="121"/>
      <c r="K342" s="122"/>
      <c r="L342" s="121">
        <f>+F342-G342-H342-I342-J342</f>
        <v>0</v>
      </c>
      <c r="M342" s="123"/>
      <c r="N342" s="124"/>
    </row>
    <row r="343" spans="1:14" x14ac:dyDescent="0.3">
      <c r="A343" s="177" t="s">
        <v>109</v>
      </c>
      <c r="B343" s="178"/>
      <c r="C343" s="178"/>
      <c r="D343" s="178"/>
      <c r="E343" s="178"/>
      <c r="F343" s="178"/>
      <c r="G343" s="178"/>
      <c r="H343" s="178"/>
      <c r="I343" s="178"/>
      <c r="J343" s="179"/>
      <c r="K343" s="125"/>
      <c r="L343" s="12">
        <v>5315</v>
      </c>
      <c r="M343" s="126"/>
      <c r="N343" s="127"/>
    </row>
    <row r="344" spans="1:14" x14ac:dyDescent="0.3">
      <c r="A344" s="180" t="s">
        <v>110</v>
      </c>
      <c r="B344" s="181"/>
      <c r="C344" s="181"/>
      <c r="D344" s="181"/>
      <c r="E344" s="181"/>
      <c r="F344" s="181"/>
      <c r="G344" s="181"/>
      <c r="H344" s="181"/>
      <c r="I344" s="181"/>
      <c r="J344" s="182"/>
      <c r="K344" s="129"/>
      <c r="L344" s="12">
        <v>-28</v>
      </c>
      <c r="M344" s="126"/>
      <c r="N344" s="127"/>
    </row>
    <row r="345" spans="1:14" x14ac:dyDescent="0.3">
      <c r="A345" s="160" t="s">
        <v>111</v>
      </c>
      <c r="B345" s="161"/>
      <c r="C345" s="161"/>
      <c r="D345" s="161"/>
      <c r="E345" s="161"/>
      <c r="F345" s="161"/>
      <c r="G345" s="161"/>
      <c r="H345" s="161"/>
      <c r="I345" s="161"/>
      <c r="J345" s="162"/>
      <c r="K345" s="130"/>
      <c r="L345" s="12"/>
      <c r="M345" s="131">
        <f>+L345/L340%</f>
        <v>0</v>
      </c>
      <c r="N345" s="127"/>
    </row>
    <row r="346" spans="1:14" x14ac:dyDescent="0.3">
      <c r="A346" s="163" t="s">
        <v>112</v>
      </c>
      <c r="B346" s="164"/>
      <c r="C346" s="164"/>
      <c r="D346" s="164"/>
      <c r="E346" s="164"/>
      <c r="F346" s="164"/>
      <c r="G346" s="164"/>
      <c r="H346" s="164"/>
      <c r="I346" s="164"/>
      <c r="J346" s="165"/>
      <c r="K346" s="132"/>
      <c r="L346" s="12">
        <f>+E362</f>
        <v>116481</v>
      </c>
      <c r="M346" s="126"/>
      <c r="N346" s="127"/>
    </row>
    <row r="347" spans="1:14" x14ac:dyDescent="0.3">
      <c r="A347" s="166" t="s">
        <v>113</v>
      </c>
      <c r="B347" s="167"/>
      <c r="C347" s="167"/>
      <c r="D347" s="167"/>
      <c r="E347" s="167"/>
      <c r="F347" s="167"/>
      <c r="G347" s="167"/>
      <c r="H347" s="167"/>
      <c r="I347" s="167"/>
      <c r="J347" s="168"/>
      <c r="K347" s="134"/>
      <c r="L347" s="12">
        <f>+M362</f>
        <v>160500</v>
      </c>
      <c r="M347" s="126"/>
      <c r="N347" s="127"/>
    </row>
    <row r="348" spans="1:14" x14ac:dyDescent="0.3">
      <c r="A348" s="169"/>
      <c r="B348" s="170"/>
      <c r="C348" s="170"/>
      <c r="D348" s="170"/>
      <c r="E348" s="170"/>
      <c r="F348" s="170"/>
      <c r="G348" s="170"/>
      <c r="H348" s="170"/>
      <c r="I348" s="170"/>
      <c r="J348" s="171"/>
      <c r="K348" s="128"/>
      <c r="L348" s="126">
        <v>192</v>
      </c>
      <c r="M348" s="126"/>
      <c r="N348" s="127"/>
    </row>
    <row r="349" spans="1:14" x14ac:dyDescent="0.3">
      <c r="A349" s="169"/>
      <c r="B349" s="170"/>
      <c r="C349" s="170"/>
      <c r="D349" s="170"/>
      <c r="E349" s="170"/>
      <c r="F349" s="170"/>
      <c r="G349" s="170"/>
      <c r="H349" s="170"/>
      <c r="I349" s="170"/>
      <c r="J349" s="171"/>
      <c r="K349" s="128"/>
      <c r="L349" s="126"/>
      <c r="M349" s="126"/>
      <c r="N349" s="127"/>
    </row>
    <row r="350" spans="1:14" x14ac:dyDescent="0.3">
      <c r="A350" s="169" t="s">
        <v>114</v>
      </c>
      <c r="B350" s="170"/>
      <c r="C350" s="170"/>
      <c r="D350" s="170"/>
      <c r="E350" s="170"/>
      <c r="F350" s="170"/>
      <c r="G350" s="170"/>
      <c r="H350" s="170"/>
      <c r="I350" s="170"/>
      <c r="J350" s="171"/>
      <c r="K350" s="136"/>
      <c r="L350" s="111">
        <f>+L340-L343-L344-L345-L346+L347-L348-L349</f>
        <v>296083.75</v>
      </c>
      <c r="M350" s="126"/>
      <c r="N350" s="127"/>
    </row>
    <row r="351" spans="1:14" ht="19.5" thickBot="1" x14ac:dyDescent="0.35">
      <c r="L351" s="3">
        <f>135584+160500</f>
        <v>296084</v>
      </c>
      <c r="M351" s="138">
        <f>+L351-L350</f>
        <v>0.25</v>
      </c>
    </row>
    <row r="352" spans="1:14" ht="19.5" thickBot="1" x14ac:dyDescent="0.35">
      <c r="A352" s="157" t="s">
        <v>115</v>
      </c>
      <c r="B352" s="158"/>
      <c r="C352" s="158"/>
      <c r="D352" s="158"/>
      <c r="E352" s="158"/>
      <c r="F352" s="159"/>
      <c r="G352" s="127"/>
      <c r="H352" s="157" t="s">
        <v>116</v>
      </c>
      <c r="I352" s="158"/>
      <c r="J352" s="159"/>
      <c r="K352" s="157" t="s">
        <v>117</v>
      </c>
      <c r="L352" s="158"/>
      <c r="M352" s="159"/>
      <c r="N352" s="139"/>
    </row>
    <row r="353" spans="1:14" ht="19.5" thickBot="1" x14ac:dyDescent="0.35">
      <c r="A353" s="140" t="s">
        <v>118</v>
      </c>
      <c r="B353" s="157" t="s">
        <v>119</v>
      </c>
      <c r="C353" s="159"/>
      <c r="D353" s="140" t="s">
        <v>120</v>
      </c>
      <c r="E353" s="157" t="s">
        <v>22</v>
      </c>
      <c r="F353" s="159"/>
      <c r="G353" s="127"/>
      <c r="H353" s="157" t="s">
        <v>119</v>
      </c>
      <c r="I353" s="159"/>
      <c r="J353" s="140" t="s">
        <v>22</v>
      </c>
      <c r="K353" s="157" t="s">
        <v>119</v>
      </c>
      <c r="L353" s="159"/>
      <c r="M353" s="140" t="s">
        <v>22</v>
      </c>
      <c r="N353" s="139"/>
    </row>
    <row r="354" spans="1:14" ht="19.5" thickBot="1" x14ac:dyDescent="0.35">
      <c r="A354" s="141"/>
      <c r="B354" s="153"/>
      <c r="C354" s="154"/>
      <c r="D354" s="141"/>
      <c r="E354" s="155">
        <v>42695</v>
      </c>
      <c r="F354" s="156"/>
      <c r="G354" s="127"/>
      <c r="H354" s="153"/>
      <c r="I354" s="154"/>
      <c r="J354" s="142"/>
      <c r="K354" s="153"/>
      <c r="L354" s="154"/>
      <c r="M354" s="143">
        <v>160500</v>
      </c>
      <c r="N354" s="144"/>
    </row>
    <row r="355" spans="1:14" ht="19.5" thickBot="1" x14ac:dyDescent="0.35">
      <c r="A355" s="141"/>
      <c r="B355" s="153"/>
      <c r="C355" s="154"/>
      <c r="D355" s="141"/>
      <c r="E355" s="155">
        <v>35363</v>
      </c>
      <c r="F355" s="156"/>
      <c r="G355" s="127"/>
      <c r="H355" s="153"/>
      <c r="I355" s="154"/>
      <c r="J355" s="142"/>
      <c r="K355" s="153"/>
      <c r="L355" s="154"/>
      <c r="M355" s="143"/>
      <c r="N355" s="144"/>
    </row>
    <row r="356" spans="1:14" ht="19.5" thickBot="1" x14ac:dyDescent="0.35">
      <c r="A356" s="141"/>
      <c r="B356" s="153"/>
      <c r="C356" s="154"/>
      <c r="D356" s="141"/>
      <c r="E356" s="155">
        <v>33073</v>
      </c>
      <c r="F356" s="156"/>
      <c r="G356" s="127"/>
      <c r="H356" s="153"/>
      <c r="I356" s="154"/>
      <c r="J356" s="142"/>
      <c r="K356" s="153"/>
      <c r="L356" s="154"/>
      <c r="M356" s="143"/>
      <c r="N356" s="144"/>
    </row>
    <row r="357" spans="1:14" ht="19.5" thickBot="1" x14ac:dyDescent="0.35">
      <c r="A357" s="141"/>
      <c r="B357" s="153"/>
      <c r="C357" s="154"/>
      <c r="D357" s="141"/>
      <c r="E357" s="155">
        <v>5350</v>
      </c>
      <c r="F357" s="156"/>
      <c r="G357" s="127"/>
      <c r="H357" s="153"/>
      <c r="I357" s="154"/>
      <c r="J357" s="142"/>
      <c r="K357" s="153"/>
      <c r="L357" s="154"/>
      <c r="M357" s="143"/>
      <c r="N357" s="144"/>
    </row>
    <row r="358" spans="1:14" ht="19.5" thickBot="1" x14ac:dyDescent="0.35">
      <c r="A358" s="141"/>
      <c r="B358" s="153"/>
      <c r="C358" s="154"/>
      <c r="D358" s="141"/>
      <c r="E358" s="155"/>
      <c r="F358" s="156"/>
      <c r="G358" s="127"/>
      <c r="H358" s="153"/>
      <c r="I358" s="154"/>
      <c r="J358" s="142"/>
      <c r="K358" s="153"/>
      <c r="L358" s="154"/>
      <c r="M358" s="143"/>
      <c r="N358" s="144"/>
    </row>
    <row r="359" spans="1:14" ht="19.5" thickBot="1" x14ac:dyDescent="0.35">
      <c r="A359" s="141"/>
      <c r="B359" s="153"/>
      <c r="C359" s="154"/>
      <c r="D359" s="141"/>
      <c r="E359" s="155"/>
      <c r="F359" s="156"/>
      <c r="G359" s="127"/>
      <c r="H359" s="153"/>
      <c r="I359" s="154"/>
      <c r="J359" s="142"/>
      <c r="K359" s="153"/>
      <c r="L359" s="154"/>
      <c r="M359" s="143"/>
      <c r="N359" s="144"/>
    </row>
    <row r="360" spans="1:14" ht="19.5" thickBot="1" x14ac:dyDescent="0.35">
      <c r="A360" s="141"/>
      <c r="B360" s="153"/>
      <c r="C360" s="154"/>
      <c r="D360" s="141"/>
      <c r="E360" s="155"/>
      <c r="F360" s="156"/>
      <c r="G360" s="127"/>
      <c r="H360" s="153"/>
      <c r="I360" s="154"/>
      <c r="J360" s="142"/>
      <c r="K360" s="153"/>
      <c r="L360" s="154"/>
      <c r="M360" s="143"/>
      <c r="N360" s="144"/>
    </row>
    <row r="361" spans="1:14" ht="19.5" thickBot="1" x14ac:dyDescent="0.35">
      <c r="A361" s="141"/>
      <c r="B361" s="153"/>
      <c r="C361" s="154"/>
      <c r="D361" s="141"/>
      <c r="E361" s="155"/>
      <c r="F361" s="156"/>
      <c r="G361" s="127"/>
      <c r="H361" s="153"/>
      <c r="I361" s="154"/>
      <c r="J361" s="142"/>
      <c r="K361" s="153"/>
      <c r="L361" s="154"/>
      <c r="M361" s="143"/>
      <c r="N361" s="144"/>
    </row>
    <row r="362" spans="1:14" ht="19.5" thickBot="1" x14ac:dyDescent="0.35">
      <c r="A362" s="141" t="s">
        <v>121</v>
      </c>
      <c r="B362" s="153"/>
      <c r="C362" s="154"/>
      <c r="D362" s="141"/>
      <c r="E362" s="155">
        <f>SUM(E354:F361)</f>
        <v>116481</v>
      </c>
      <c r="F362" s="156"/>
      <c r="G362" s="127"/>
      <c r="H362" s="153" t="s">
        <v>121</v>
      </c>
      <c r="I362" s="154"/>
      <c r="J362" s="140">
        <f>SUM(J354:J361)</f>
        <v>0</v>
      </c>
      <c r="K362" s="153" t="s">
        <v>121</v>
      </c>
      <c r="L362" s="154"/>
      <c r="M362" s="145">
        <f>SUM(M354:M361)</f>
        <v>160500</v>
      </c>
      <c r="N362" s="139"/>
    </row>
    <row r="365" spans="1:14" x14ac:dyDescent="0.3">
      <c r="A365" s="172" t="s">
        <v>0</v>
      </c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"/>
      <c r="N365" s="2"/>
    </row>
    <row r="366" spans="1:14" x14ac:dyDescent="0.3">
      <c r="A366" s="1" t="s">
        <v>1</v>
      </c>
      <c r="B366" s="2" t="s">
        <v>129</v>
      </c>
      <c r="J366" s="1" t="s">
        <v>3</v>
      </c>
      <c r="K366" s="173">
        <f>+K275</f>
        <v>0</v>
      </c>
      <c r="L366" s="173"/>
      <c r="M366" s="173"/>
      <c r="N366" s="6"/>
    </row>
    <row r="367" spans="1:14" x14ac:dyDescent="0.3">
      <c r="A367" s="174"/>
      <c r="B367" s="175"/>
      <c r="C367" s="176"/>
      <c r="D367" s="169" t="s">
        <v>6</v>
      </c>
      <c r="E367" s="170"/>
      <c r="F367" s="171"/>
      <c r="G367" s="7" t="s">
        <v>7</v>
      </c>
      <c r="H367" s="7" t="s">
        <v>7</v>
      </c>
      <c r="I367" s="7" t="s">
        <v>8</v>
      </c>
      <c r="J367" s="8" t="s">
        <v>9</v>
      </c>
      <c r="K367" s="7" t="s">
        <v>10</v>
      </c>
      <c r="L367" s="9"/>
      <c r="M367" s="7" t="s">
        <v>11</v>
      </c>
      <c r="N367" s="7" t="s">
        <v>12</v>
      </c>
    </row>
    <row r="368" spans="1:14" x14ac:dyDescent="0.3">
      <c r="A368" s="12" t="s">
        <v>16</v>
      </c>
      <c r="B368" s="7" t="s">
        <v>17</v>
      </c>
      <c r="C368" s="13" t="s">
        <v>18</v>
      </c>
      <c r="D368" s="7">
        <v>1</v>
      </c>
      <c r="E368" s="7">
        <v>2</v>
      </c>
      <c r="F368" s="14" t="s">
        <v>19</v>
      </c>
      <c r="G368" s="7" t="s">
        <v>20</v>
      </c>
      <c r="H368" s="7" t="s">
        <v>20</v>
      </c>
      <c r="I368" s="7"/>
      <c r="J368" s="7" t="s">
        <v>20</v>
      </c>
      <c r="K368" s="7" t="s">
        <v>21</v>
      </c>
      <c r="L368" s="7" t="s">
        <v>22</v>
      </c>
      <c r="M368" s="7" t="s">
        <v>23</v>
      </c>
      <c r="N368" s="7" t="s">
        <v>22</v>
      </c>
    </row>
    <row r="369" spans="1:14" x14ac:dyDescent="0.3">
      <c r="A369" s="16" t="s">
        <v>35</v>
      </c>
      <c r="B369" s="17" t="s">
        <v>36</v>
      </c>
      <c r="C369" s="17">
        <v>72</v>
      </c>
      <c r="D369" s="29"/>
      <c r="E369" s="29"/>
      <c r="F369" s="30">
        <f>+(E369+D369)/C369</f>
        <v>0</v>
      </c>
      <c r="G369" s="32"/>
      <c r="H369" s="32"/>
      <c r="I369" s="32"/>
      <c r="J369" s="34">
        <f>+D369+E369-G369-H369-I369</f>
        <v>0</v>
      </c>
      <c r="K369" s="31">
        <f>+K278</f>
        <v>381.13</v>
      </c>
      <c r="L369" s="24">
        <f t="shared" ref="L369:L430" si="43">+J369*K369</f>
        <v>0</v>
      </c>
      <c r="M369" s="24"/>
      <c r="N369" s="24">
        <f>+K369*I369</f>
        <v>0</v>
      </c>
    </row>
    <row r="370" spans="1:14" x14ac:dyDescent="0.3">
      <c r="A370" s="16" t="s">
        <v>37</v>
      </c>
      <c r="B370" s="17" t="s">
        <v>38</v>
      </c>
      <c r="C370" s="17">
        <v>36</v>
      </c>
      <c r="D370" s="29"/>
      <c r="E370" s="29"/>
      <c r="F370" s="30">
        <f t="shared" ref="F370:F430" si="44">+(E370+D370)/C370</f>
        <v>0</v>
      </c>
      <c r="G370" s="32"/>
      <c r="H370" s="32"/>
      <c r="I370" s="32"/>
      <c r="J370" s="34">
        <f t="shared" ref="J370:J430" si="45">+D370+E370-G370-H370-I370</f>
        <v>0</v>
      </c>
      <c r="K370" s="31">
        <f t="shared" ref="K370:K430" si="46">+K279</f>
        <v>741.2</v>
      </c>
      <c r="L370" s="24">
        <f t="shared" si="43"/>
        <v>0</v>
      </c>
      <c r="M370" s="24"/>
      <c r="N370" s="24">
        <f t="shared" ref="N370:N430" si="47">+K370*I370</f>
        <v>0</v>
      </c>
    </row>
    <row r="371" spans="1:14" x14ac:dyDescent="0.3">
      <c r="A371" s="16" t="s">
        <v>39</v>
      </c>
      <c r="B371" s="17" t="s">
        <v>40</v>
      </c>
      <c r="C371" s="17">
        <v>18</v>
      </c>
      <c r="D371" s="29"/>
      <c r="E371" s="29"/>
      <c r="F371" s="30">
        <f t="shared" si="44"/>
        <v>0</v>
      </c>
      <c r="G371" s="32"/>
      <c r="H371" s="32"/>
      <c r="I371" s="32"/>
      <c r="J371" s="12">
        <f t="shared" si="45"/>
        <v>0</v>
      </c>
      <c r="K371" s="31">
        <f t="shared" si="46"/>
        <v>1263.5999999999999</v>
      </c>
      <c r="L371" s="37">
        <f t="shared" si="43"/>
        <v>0</v>
      </c>
      <c r="M371" s="37"/>
      <c r="N371" s="37">
        <f t="shared" si="47"/>
        <v>0</v>
      </c>
    </row>
    <row r="372" spans="1:14" x14ac:dyDescent="0.3">
      <c r="A372" s="16" t="s">
        <v>41</v>
      </c>
      <c r="B372" s="17" t="s">
        <v>42</v>
      </c>
      <c r="C372" s="17">
        <v>10</v>
      </c>
      <c r="D372" s="29"/>
      <c r="E372" s="29"/>
      <c r="F372" s="30">
        <f t="shared" si="44"/>
        <v>0</v>
      </c>
      <c r="G372" s="32"/>
      <c r="H372" s="32"/>
      <c r="I372" s="32"/>
      <c r="J372" s="34">
        <f t="shared" si="45"/>
        <v>0</v>
      </c>
      <c r="K372" s="31">
        <f t="shared" si="46"/>
        <v>2059.1999999999998</v>
      </c>
      <c r="L372" s="24">
        <f t="shared" si="43"/>
        <v>0</v>
      </c>
      <c r="M372" s="24"/>
      <c r="N372" s="24">
        <f t="shared" si="47"/>
        <v>0</v>
      </c>
    </row>
    <row r="373" spans="1:14" x14ac:dyDescent="0.3">
      <c r="A373" s="16" t="s">
        <v>43</v>
      </c>
      <c r="B373" s="17" t="s">
        <v>36</v>
      </c>
      <c r="C373" s="17">
        <v>72</v>
      </c>
      <c r="D373" s="29"/>
      <c r="E373" s="29"/>
      <c r="F373" s="30">
        <f t="shared" si="44"/>
        <v>0</v>
      </c>
      <c r="G373" s="32"/>
      <c r="H373" s="32"/>
      <c r="I373" s="32"/>
      <c r="J373" s="34">
        <f t="shared" si="45"/>
        <v>0</v>
      </c>
      <c r="K373" s="31">
        <f t="shared" si="46"/>
        <v>409.5</v>
      </c>
      <c r="L373" s="24">
        <f t="shared" si="43"/>
        <v>0</v>
      </c>
      <c r="M373" s="24"/>
      <c r="N373" s="24">
        <f t="shared" si="47"/>
        <v>0</v>
      </c>
    </row>
    <row r="374" spans="1:14" x14ac:dyDescent="0.3">
      <c r="A374" s="16" t="s">
        <v>44</v>
      </c>
      <c r="B374" s="17" t="s">
        <v>38</v>
      </c>
      <c r="C374" s="17">
        <v>36</v>
      </c>
      <c r="D374" s="29"/>
      <c r="E374" s="29"/>
      <c r="F374" s="30">
        <f t="shared" si="44"/>
        <v>0</v>
      </c>
      <c r="G374" s="32"/>
      <c r="H374" s="32"/>
      <c r="I374" s="32"/>
      <c r="J374" s="34">
        <f t="shared" si="45"/>
        <v>0</v>
      </c>
      <c r="K374" s="31">
        <f t="shared" si="46"/>
        <v>803.79</v>
      </c>
      <c r="L374" s="24">
        <f t="shared" si="43"/>
        <v>0</v>
      </c>
      <c r="M374" s="24"/>
      <c r="N374" s="24">
        <f t="shared" si="47"/>
        <v>0</v>
      </c>
    </row>
    <row r="375" spans="1:14" x14ac:dyDescent="0.3">
      <c r="A375" s="16" t="s">
        <v>45</v>
      </c>
      <c r="B375" s="17" t="s">
        <v>36</v>
      </c>
      <c r="C375" s="17">
        <v>72</v>
      </c>
      <c r="D375" s="29"/>
      <c r="E375" s="29"/>
      <c r="F375" s="30">
        <f t="shared" si="44"/>
        <v>0</v>
      </c>
      <c r="G375" s="32"/>
      <c r="H375" s="32"/>
      <c r="I375" s="32"/>
      <c r="J375" s="34">
        <f t="shared" si="45"/>
        <v>0</v>
      </c>
      <c r="K375" s="31">
        <f t="shared" si="46"/>
        <v>409.5</v>
      </c>
      <c r="L375" s="24">
        <f t="shared" si="43"/>
        <v>0</v>
      </c>
      <c r="M375" s="24"/>
      <c r="N375" s="24">
        <f t="shared" si="47"/>
        <v>0</v>
      </c>
    </row>
    <row r="376" spans="1:14" x14ac:dyDescent="0.3">
      <c r="A376" s="16" t="s">
        <v>46</v>
      </c>
      <c r="B376" s="17" t="s">
        <v>38</v>
      </c>
      <c r="C376" s="17">
        <v>36</v>
      </c>
      <c r="D376" s="29"/>
      <c r="E376" s="29"/>
      <c r="F376" s="30">
        <f t="shared" si="44"/>
        <v>0</v>
      </c>
      <c r="G376" s="32"/>
      <c r="H376" s="32"/>
      <c r="I376" s="32"/>
      <c r="J376" s="34">
        <f t="shared" si="45"/>
        <v>0</v>
      </c>
      <c r="K376" s="31">
        <f t="shared" si="46"/>
        <v>803.79</v>
      </c>
      <c r="L376" s="24">
        <f t="shared" si="43"/>
        <v>0</v>
      </c>
      <c r="M376" s="24"/>
      <c r="N376" s="24">
        <f t="shared" si="47"/>
        <v>0</v>
      </c>
    </row>
    <row r="377" spans="1:14" x14ac:dyDescent="0.3">
      <c r="A377" s="16" t="s">
        <v>47</v>
      </c>
      <c r="B377" s="17" t="s">
        <v>48</v>
      </c>
      <c r="C377" s="17">
        <v>8</v>
      </c>
      <c r="D377" s="29"/>
      <c r="E377" s="29"/>
      <c r="F377" s="30">
        <f t="shared" si="44"/>
        <v>0</v>
      </c>
      <c r="G377" s="32"/>
      <c r="H377" s="32"/>
      <c r="I377" s="32"/>
      <c r="J377" s="34">
        <f t="shared" si="45"/>
        <v>0</v>
      </c>
      <c r="K377" s="31">
        <f t="shared" si="46"/>
        <v>2767.05</v>
      </c>
      <c r="L377" s="24">
        <f t="shared" si="43"/>
        <v>0</v>
      </c>
      <c r="M377" s="24"/>
      <c r="N377" s="24">
        <f t="shared" si="47"/>
        <v>0</v>
      </c>
    </row>
    <row r="378" spans="1:14" x14ac:dyDescent="0.3">
      <c r="A378" s="35" t="s">
        <v>49</v>
      </c>
      <c r="B378" s="17" t="s">
        <v>50</v>
      </c>
      <c r="C378" s="38">
        <v>72</v>
      </c>
      <c r="D378" s="29"/>
      <c r="E378" s="29"/>
      <c r="F378" s="30">
        <f t="shared" si="44"/>
        <v>0</v>
      </c>
      <c r="G378" s="32"/>
      <c r="H378" s="32"/>
      <c r="I378" s="32"/>
      <c r="J378" s="12">
        <f t="shared" si="45"/>
        <v>0</v>
      </c>
      <c r="K378" s="31">
        <f t="shared" si="46"/>
        <v>444.6</v>
      </c>
      <c r="L378" s="37">
        <f t="shared" si="43"/>
        <v>0</v>
      </c>
      <c r="M378" s="37"/>
      <c r="N378" s="37">
        <f t="shared" si="47"/>
        <v>0</v>
      </c>
    </row>
    <row r="379" spans="1:14" x14ac:dyDescent="0.3">
      <c r="A379" s="16" t="s">
        <v>51</v>
      </c>
      <c r="B379" s="17" t="s">
        <v>52</v>
      </c>
      <c r="C379" s="17">
        <v>36</v>
      </c>
      <c r="D379" s="29"/>
      <c r="E379" s="29"/>
      <c r="F379" s="30">
        <f t="shared" si="44"/>
        <v>0</v>
      </c>
      <c r="G379" s="32"/>
      <c r="H379" s="32"/>
      <c r="I379" s="32"/>
      <c r="J379" s="34">
        <f t="shared" si="45"/>
        <v>0</v>
      </c>
      <c r="K379" s="31">
        <f t="shared" si="46"/>
        <v>868.73</v>
      </c>
      <c r="L379" s="24">
        <f t="shared" si="43"/>
        <v>0</v>
      </c>
      <c r="M379" s="24"/>
      <c r="N379" s="24">
        <f t="shared" si="47"/>
        <v>0</v>
      </c>
    </row>
    <row r="380" spans="1:14" x14ac:dyDescent="0.3">
      <c r="A380" s="16" t="s">
        <v>53</v>
      </c>
      <c r="B380" s="17" t="s">
        <v>48</v>
      </c>
      <c r="C380" s="17">
        <v>8</v>
      </c>
      <c r="D380" s="29"/>
      <c r="E380" s="29"/>
      <c r="F380" s="30">
        <f t="shared" si="44"/>
        <v>0</v>
      </c>
      <c r="G380" s="32"/>
      <c r="H380" s="32"/>
      <c r="I380" s="32"/>
      <c r="J380" s="34">
        <f t="shared" si="45"/>
        <v>0</v>
      </c>
      <c r="K380" s="31">
        <f t="shared" si="46"/>
        <v>2416.0500000000002</v>
      </c>
      <c r="L380" s="24">
        <f t="shared" si="43"/>
        <v>0</v>
      </c>
      <c r="M380" s="24"/>
      <c r="N380" s="24">
        <f t="shared" si="47"/>
        <v>0</v>
      </c>
    </row>
    <row r="381" spans="1:14" x14ac:dyDescent="0.3">
      <c r="A381" s="16" t="s">
        <v>54</v>
      </c>
      <c r="B381" s="17" t="s">
        <v>50</v>
      </c>
      <c r="C381" s="17">
        <v>72</v>
      </c>
      <c r="D381" s="29"/>
      <c r="E381" s="29"/>
      <c r="F381" s="30">
        <f t="shared" si="44"/>
        <v>0</v>
      </c>
      <c r="G381" s="32"/>
      <c r="H381" s="32"/>
      <c r="I381" s="32"/>
      <c r="J381" s="34">
        <f t="shared" si="45"/>
        <v>0</v>
      </c>
      <c r="K381" s="31">
        <f t="shared" si="46"/>
        <v>377.33</v>
      </c>
      <c r="L381" s="24">
        <f t="shared" si="43"/>
        <v>0</v>
      </c>
      <c r="M381" s="24"/>
      <c r="N381" s="24">
        <f t="shared" si="47"/>
        <v>0</v>
      </c>
    </row>
    <row r="382" spans="1:14" x14ac:dyDescent="0.3">
      <c r="A382" s="16" t="s">
        <v>55</v>
      </c>
      <c r="B382" s="17" t="s">
        <v>56</v>
      </c>
      <c r="C382" s="17">
        <v>15</v>
      </c>
      <c r="D382" s="44"/>
      <c r="E382" s="44"/>
      <c r="F382" s="30">
        <f t="shared" si="44"/>
        <v>0</v>
      </c>
      <c r="G382" s="11"/>
      <c r="H382" s="11"/>
      <c r="I382" s="11"/>
      <c r="J382" s="12">
        <f t="shared" si="45"/>
        <v>0</v>
      </c>
      <c r="K382" s="45">
        <f t="shared" si="46"/>
        <v>1158.3</v>
      </c>
      <c r="L382" s="37">
        <f t="shared" si="43"/>
        <v>0</v>
      </c>
      <c r="M382" s="37"/>
      <c r="N382" s="37">
        <f t="shared" si="47"/>
        <v>0</v>
      </c>
    </row>
    <row r="383" spans="1:14" x14ac:dyDescent="0.3">
      <c r="A383" s="16" t="s">
        <v>57</v>
      </c>
      <c r="B383" s="17" t="s">
        <v>50</v>
      </c>
      <c r="C383" s="17">
        <v>72</v>
      </c>
      <c r="D383" s="29"/>
      <c r="E383" s="29"/>
      <c r="F383" s="30">
        <f t="shared" si="44"/>
        <v>0</v>
      </c>
      <c r="G383" s="32"/>
      <c r="H383" s="32"/>
      <c r="I383" s="32"/>
      <c r="J383" s="34">
        <f t="shared" si="45"/>
        <v>0</v>
      </c>
      <c r="K383" s="31">
        <f t="shared" si="46"/>
        <v>424.13</v>
      </c>
      <c r="L383" s="24">
        <f t="shared" si="43"/>
        <v>0</v>
      </c>
      <c r="M383" s="24"/>
      <c r="N383" s="24">
        <f t="shared" si="47"/>
        <v>0</v>
      </c>
    </row>
    <row r="384" spans="1:14" x14ac:dyDescent="0.3">
      <c r="A384" s="16" t="s">
        <v>58</v>
      </c>
      <c r="B384" s="17" t="s">
        <v>59</v>
      </c>
      <c r="C384" s="17">
        <v>15</v>
      </c>
      <c r="D384" s="29"/>
      <c r="E384" s="29"/>
      <c r="F384" s="30">
        <f t="shared" si="44"/>
        <v>0</v>
      </c>
      <c r="G384" s="32"/>
      <c r="H384" s="32"/>
      <c r="I384" s="32"/>
      <c r="J384" s="34">
        <f t="shared" si="45"/>
        <v>0</v>
      </c>
      <c r="K384" s="31">
        <f t="shared" si="46"/>
        <v>1199.25</v>
      </c>
      <c r="L384" s="24">
        <f t="shared" si="43"/>
        <v>0</v>
      </c>
      <c r="M384" s="24"/>
      <c r="N384" s="24">
        <f t="shared" si="47"/>
        <v>0</v>
      </c>
    </row>
    <row r="385" spans="1:14" x14ac:dyDescent="0.3">
      <c r="A385" s="16" t="s">
        <v>60</v>
      </c>
      <c r="B385" s="17" t="s">
        <v>50</v>
      </c>
      <c r="C385" s="17">
        <v>72</v>
      </c>
      <c r="D385" s="29"/>
      <c r="E385" s="29"/>
      <c r="F385" s="30">
        <f t="shared" si="44"/>
        <v>0</v>
      </c>
      <c r="G385" s="32"/>
      <c r="H385" s="32"/>
      <c r="I385" s="32"/>
      <c r="J385" s="34">
        <f t="shared" si="45"/>
        <v>0</v>
      </c>
      <c r="K385" s="31">
        <f t="shared" si="46"/>
        <v>381.13</v>
      </c>
      <c r="L385" s="24">
        <f t="shared" si="43"/>
        <v>0</v>
      </c>
      <c r="M385" s="24"/>
      <c r="N385" s="24">
        <f t="shared" si="47"/>
        <v>0</v>
      </c>
    </row>
    <row r="386" spans="1:14" x14ac:dyDescent="0.3">
      <c r="A386" s="16" t="s">
        <v>61</v>
      </c>
      <c r="B386" s="17" t="s">
        <v>50</v>
      </c>
      <c r="C386" s="38">
        <v>72</v>
      </c>
      <c r="D386" s="44"/>
      <c r="E386" s="44"/>
      <c r="F386" s="30">
        <f t="shared" si="44"/>
        <v>0</v>
      </c>
      <c r="G386" s="11"/>
      <c r="H386" s="11"/>
      <c r="I386" s="11"/>
      <c r="J386" s="12">
        <f t="shared" si="45"/>
        <v>0</v>
      </c>
      <c r="K386" s="31">
        <f t="shared" si="46"/>
        <v>424.13</v>
      </c>
      <c r="L386" s="37">
        <f t="shared" si="43"/>
        <v>0</v>
      </c>
      <c r="M386" s="37"/>
      <c r="N386" s="37">
        <f t="shared" si="47"/>
        <v>0</v>
      </c>
    </row>
    <row r="387" spans="1:14" x14ac:dyDescent="0.3">
      <c r="A387" s="35" t="s">
        <v>62</v>
      </c>
      <c r="B387" s="17" t="s">
        <v>50</v>
      </c>
      <c r="C387" s="38">
        <v>72</v>
      </c>
      <c r="D387" s="44"/>
      <c r="E387" s="44"/>
      <c r="F387" s="30">
        <f t="shared" si="44"/>
        <v>0</v>
      </c>
      <c r="G387" s="11"/>
      <c r="H387" s="11"/>
      <c r="I387" s="11"/>
      <c r="J387" s="12">
        <f t="shared" si="45"/>
        <v>0</v>
      </c>
      <c r="K387" s="31">
        <f t="shared" si="46"/>
        <v>330.23</v>
      </c>
      <c r="L387" s="37">
        <f t="shared" si="43"/>
        <v>0</v>
      </c>
      <c r="M387" s="37"/>
      <c r="N387" s="37">
        <f t="shared" si="47"/>
        <v>0</v>
      </c>
    </row>
    <row r="388" spans="1:14" x14ac:dyDescent="0.3">
      <c r="A388" s="35" t="s">
        <v>63</v>
      </c>
      <c r="B388" s="17" t="s">
        <v>50</v>
      </c>
      <c r="C388" s="38">
        <v>72</v>
      </c>
      <c r="D388" s="44"/>
      <c r="E388" s="44"/>
      <c r="F388" s="30">
        <f t="shared" si="44"/>
        <v>0</v>
      </c>
      <c r="G388" s="11"/>
      <c r="H388" s="11"/>
      <c r="I388" s="11"/>
      <c r="J388" s="12">
        <f t="shared" si="45"/>
        <v>0</v>
      </c>
      <c r="K388" s="31">
        <f t="shared" si="46"/>
        <v>424.13</v>
      </c>
      <c r="L388" s="37">
        <f t="shared" si="43"/>
        <v>0</v>
      </c>
      <c r="M388" s="37"/>
      <c r="N388" s="37">
        <f t="shared" si="47"/>
        <v>0</v>
      </c>
    </row>
    <row r="389" spans="1:14" x14ac:dyDescent="0.3">
      <c r="A389" s="35" t="s">
        <v>64</v>
      </c>
      <c r="B389" s="17" t="s">
        <v>65</v>
      </c>
      <c r="C389" s="38">
        <v>72</v>
      </c>
      <c r="D389" s="44"/>
      <c r="E389" s="44"/>
      <c r="F389" s="30">
        <f t="shared" si="44"/>
        <v>0</v>
      </c>
      <c r="G389" s="11"/>
      <c r="H389" s="11"/>
      <c r="I389" s="11"/>
      <c r="J389" s="12">
        <f t="shared" si="45"/>
        <v>0</v>
      </c>
      <c r="K389" s="31">
        <f t="shared" si="46"/>
        <v>389.61</v>
      </c>
      <c r="L389" s="37">
        <f t="shared" si="43"/>
        <v>0</v>
      </c>
      <c r="M389" s="37"/>
      <c r="N389" s="37">
        <f t="shared" si="47"/>
        <v>0</v>
      </c>
    </row>
    <row r="390" spans="1:14" x14ac:dyDescent="0.3">
      <c r="A390" s="35" t="s">
        <v>66</v>
      </c>
      <c r="B390" s="17" t="s">
        <v>65</v>
      </c>
      <c r="C390" s="38">
        <v>72</v>
      </c>
      <c r="D390" s="44"/>
      <c r="E390" s="44"/>
      <c r="F390" s="30">
        <f t="shared" si="44"/>
        <v>0</v>
      </c>
      <c r="G390" s="11"/>
      <c r="H390" s="11"/>
      <c r="I390" s="11"/>
      <c r="J390" s="12">
        <f t="shared" si="45"/>
        <v>0</v>
      </c>
      <c r="K390" s="31">
        <f t="shared" si="46"/>
        <v>389.61</v>
      </c>
      <c r="L390" s="37">
        <f t="shared" si="43"/>
        <v>0</v>
      </c>
      <c r="M390" s="37"/>
      <c r="N390" s="37">
        <f t="shared" si="47"/>
        <v>0</v>
      </c>
    </row>
    <row r="391" spans="1:14" x14ac:dyDescent="0.3">
      <c r="A391" s="47" t="s">
        <v>67</v>
      </c>
      <c r="B391" s="48" t="s">
        <v>59</v>
      </c>
      <c r="C391" s="49">
        <v>25</v>
      </c>
      <c r="D391" s="44"/>
      <c r="E391" s="44"/>
      <c r="F391" s="30">
        <f t="shared" si="44"/>
        <v>0</v>
      </c>
      <c r="G391" s="11"/>
      <c r="H391" s="11"/>
      <c r="I391" s="11"/>
      <c r="J391" s="12">
        <f t="shared" si="45"/>
        <v>0</v>
      </c>
      <c r="K391" s="31">
        <f t="shared" si="46"/>
        <v>169.65</v>
      </c>
      <c r="L391" s="37">
        <f t="shared" si="43"/>
        <v>0</v>
      </c>
      <c r="M391" s="37"/>
      <c r="N391" s="37">
        <f t="shared" si="47"/>
        <v>0</v>
      </c>
    </row>
    <row r="392" spans="1:14" x14ac:dyDescent="0.3">
      <c r="A392" s="47" t="s">
        <v>68</v>
      </c>
      <c r="B392" s="48" t="s">
        <v>42</v>
      </c>
      <c r="C392" s="49">
        <v>50</v>
      </c>
      <c r="D392" s="44"/>
      <c r="E392" s="44"/>
      <c r="F392" s="30">
        <f t="shared" si="44"/>
        <v>0</v>
      </c>
      <c r="G392" s="11"/>
      <c r="H392" s="11"/>
      <c r="I392" s="11"/>
      <c r="J392" s="12">
        <f t="shared" si="45"/>
        <v>0</v>
      </c>
      <c r="K392" s="31">
        <f t="shared" si="46"/>
        <v>88.92</v>
      </c>
      <c r="L392" s="37">
        <f t="shared" si="43"/>
        <v>0</v>
      </c>
      <c r="M392" s="37"/>
      <c r="N392" s="37">
        <f t="shared" si="47"/>
        <v>0</v>
      </c>
    </row>
    <row r="393" spans="1:14" x14ac:dyDescent="0.3">
      <c r="A393" s="47" t="s">
        <v>69</v>
      </c>
      <c r="B393" s="48" t="s">
        <v>52</v>
      </c>
      <c r="C393" s="49">
        <v>12</v>
      </c>
      <c r="D393" s="44"/>
      <c r="E393" s="44"/>
      <c r="F393" s="30">
        <f t="shared" si="44"/>
        <v>0</v>
      </c>
      <c r="G393" s="11"/>
      <c r="H393" s="11"/>
      <c r="I393" s="11"/>
      <c r="J393" s="12">
        <f t="shared" si="45"/>
        <v>0</v>
      </c>
      <c r="K393" s="31">
        <f t="shared" si="46"/>
        <v>123.94</v>
      </c>
      <c r="L393" s="37">
        <f t="shared" si="43"/>
        <v>0</v>
      </c>
      <c r="M393" s="37"/>
      <c r="N393" s="37">
        <f t="shared" si="47"/>
        <v>0</v>
      </c>
    </row>
    <row r="394" spans="1:14" ht="19.5" thickBot="1" x14ac:dyDescent="0.35">
      <c r="A394" s="47" t="s">
        <v>70</v>
      </c>
      <c r="B394" s="48" t="s">
        <v>50</v>
      </c>
      <c r="C394" s="49">
        <v>60</v>
      </c>
      <c r="D394" s="44"/>
      <c r="E394" s="44"/>
      <c r="F394" s="30">
        <f t="shared" si="44"/>
        <v>0</v>
      </c>
      <c r="G394" s="11"/>
      <c r="H394" s="11"/>
      <c r="I394" s="11"/>
      <c r="J394" s="12">
        <f t="shared" si="45"/>
        <v>0</v>
      </c>
      <c r="K394" s="31">
        <f t="shared" si="46"/>
        <v>67.180000000000007</v>
      </c>
      <c r="L394" s="37">
        <f t="shared" si="43"/>
        <v>0</v>
      </c>
      <c r="M394" s="37"/>
      <c r="N394" s="37">
        <f t="shared" si="47"/>
        <v>0</v>
      </c>
    </row>
    <row r="395" spans="1:14" ht="19.5" thickBot="1" x14ac:dyDescent="0.35">
      <c r="A395" s="56" t="s">
        <v>71</v>
      </c>
      <c r="B395" s="57" t="s">
        <v>50</v>
      </c>
      <c r="C395" s="58">
        <v>60</v>
      </c>
      <c r="D395" s="44"/>
      <c r="E395" s="44"/>
      <c r="F395" s="30">
        <f t="shared" si="44"/>
        <v>0</v>
      </c>
      <c r="G395" s="11"/>
      <c r="H395" s="11"/>
      <c r="I395" s="11"/>
      <c r="J395" s="12">
        <f t="shared" si="45"/>
        <v>0</v>
      </c>
      <c r="K395" s="31">
        <f t="shared" si="46"/>
        <v>67.180000000000007</v>
      </c>
      <c r="L395" s="37">
        <f t="shared" si="43"/>
        <v>0</v>
      </c>
      <c r="M395" s="37"/>
      <c r="N395" s="37">
        <f t="shared" si="47"/>
        <v>0</v>
      </c>
    </row>
    <row r="396" spans="1:14" ht="19.5" thickBot="1" x14ac:dyDescent="0.35">
      <c r="A396" s="56" t="s">
        <v>72</v>
      </c>
      <c r="B396" s="57" t="s">
        <v>50</v>
      </c>
      <c r="C396" s="58">
        <v>60</v>
      </c>
      <c r="D396" s="44"/>
      <c r="E396" s="44"/>
      <c r="F396" s="30">
        <f t="shared" si="44"/>
        <v>0</v>
      </c>
      <c r="G396" s="11"/>
      <c r="H396" s="11"/>
      <c r="I396" s="11"/>
      <c r="J396" s="12">
        <f t="shared" si="45"/>
        <v>0</v>
      </c>
      <c r="K396" s="31">
        <f t="shared" si="46"/>
        <v>67.180000000000007</v>
      </c>
      <c r="L396" s="37">
        <f t="shared" si="43"/>
        <v>0</v>
      </c>
      <c r="M396" s="37"/>
      <c r="N396" s="37">
        <f t="shared" si="47"/>
        <v>0</v>
      </c>
    </row>
    <row r="397" spans="1:14" ht="19.5" thickBot="1" x14ac:dyDescent="0.35">
      <c r="A397" s="56" t="s">
        <v>73</v>
      </c>
      <c r="B397" s="57" t="s">
        <v>74</v>
      </c>
      <c r="C397" s="58">
        <v>150</v>
      </c>
      <c r="D397" s="44"/>
      <c r="E397" s="44"/>
      <c r="F397" s="30">
        <f t="shared" si="44"/>
        <v>0</v>
      </c>
      <c r="G397" s="11"/>
      <c r="H397" s="11"/>
      <c r="I397" s="11"/>
      <c r="J397" s="12">
        <f t="shared" si="45"/>
        <v>0</v>
      </c>
      <c r="K397" s="31">
        <f t="shared" si="46"/>
        <v>21.06</v>
      </c>
      <c r="L397" s="37">
        <f t="shared" si="43"/>
        <v>0</v>
      </c>
      <c r="M397" s="37"/>
      <c r="N397" s="37">
        <f t="shared" si="47"/>
        <v>0</v>
      </c>
    </row>
    <row r="398" spans="1:14" ht="19.5" thickBot="1" x14ac:dyDescent="0.35">
      <c r="A398" s="66" t="s">
        <v>75</v>
      </c>
      <c r="B398" s="67" t="s">
        <v>76</v>
      </c>
      <c r="C398" s="68">
        <v>120</v>
      </c>
      <c r="D398" s="44"/>
      <c r="E398" s="44"/>
      <c r="F398" s="30">
        <f t="shared" si="44"/>
        <v>0</v>
      </c>
      <c r="G398" s="11"/>
      <c r="H398" s="11"/>
      <c r="I398" s="11"/>
      <c r="J398" s="12">
        <f t="shared" si="45"/>
        <v>0</v>
      </c>
      <c r="K398" s="31">
        <f t="shared" si="46"/>
        <v>78.98</v>
      </c>
      <c r="L398" s="37">
        <f t="shared" si="43"/>
        <v>0</v>
      </c>
      <c r="M398" s="37"/>
      <c r="N398" s="37">
        <f t="shared" si="47"/>
        <v>0</v>
      </c>
    </row>
    <row r="399" spans="1:14" ht="19.5" thickBot="1" x14ac:dyDescent="0.35">
      <c r="A399" s="66" t="s">
        <v>77</v>
      </c>
      <c r="B399" s="67" t="s">
        <v>78</v>
      </c>
      <c r="C399" s="68">
        <v>60</v>
      </c>
      <c r="D399" s="44"/>
      <c r="E399" s="44"/>
      <c r="F399" s="30">
        <f t="shared" si="44"/>
        <v>0</v>
      </c>
      <c r="G399" s="11"/>
      <c r="H399" s="11"/>
      <c r="I399" s="11"/>
      <c r="J399" s="12">
        <f t="shared" si="45"/>
        <v>0</v>
      </c>
      <c r="K399" s="31">
        <f t="shared" si="46"/>
        <v>154.44</v>
      </c>
      <c r="L399" s="37">
        <f t="shared" si="43"/>
        <v>0</v>
      </c>
      <c r="M399" s="37"/>
      <c r="N399" s="37">
        <f t="shared" si="47"/>
        <v>0</v>
      </c>
    </row>
    <row r="400" spans="1:14" ht="19.5" thickBot="1" x14ac:dyDescent="0.35">
      <c r="A400" s="66" t="s">
        <v>79</v>
      </c>
      <c r="B400" s="67" t="s">
        <v>50</v>
      </c>
      <c r="C400" s="68">
        <v>30</v>
      </c>
      <c r="D400" s="44"/>
      <c r="E400" s="44"/>
      <c r="F400" s="30">
        <f t="shared" si="44"/>
        <v>0</v>
      </c>
      <c r="G400" s="11"/>
      <c r="H400" s="11"/>
      <c r="I400" s="11"/>
      <c r="J400" s="12">
        <f t="shared" si="45"/>
        <v>0</v>
      </c>
      <c r="K400" s="31">
        <f t="shared" si="46"/>
        <v>274.95</v>
      </c>
      <c r="L400" s="37">
        <f t="shared" si="43"/>
        <v>0</v>
      </c>
      <c r="M400" s="37"/>
      <c r="N400" s="37">
        <f t="shared" si="47"/>
        <v>0</v>
      </c>
    </row>
    <row r="401" spans="1:14" ht="19.5" thickBot="1" x14ac:dyDescent="0.35">
      <c r="A401" s="66" t="s">
        <v>80</v>
      </c>
      <c r="B401" s="67" t="s">
        <v>59</v>
      </c>
      <c r="C401" s="68">
        <v>12</v>
      </c>
      <c r="D401" s="44"/>
      <c r="E401" s="44"/>
      <c r="F401" s="30">
        <f t="shared" si="44"/>
        <v>0</v>
      </c>
      <c r="G401" s="11"/>
      <c r="H401" s="11"/>
      <c r="I401" s="11"/>
      <c r="J401" s="12">
        <f t="shared" si="45"/>
        <v>0</v>
      </c>
      <c r="K401" s="31">
        <f t="shared" si="46"/>
        <v>1023.75</v>
      </c>
      <c r="L401" s="37">
        <f t="shared" si="43"/>
        <v>0</v>
      </c>
      <c r="M401" s="37"/>
      <c r="N401" s="37">
        <f t="shared" si="47"/>
        <v>0</v>
      </c>
    </row>
    <row r="402" spans="1:14" ht="19.5" thickBot="1" x14ac:dyDescent="0.35">
      <c r="A402" s="76" t="s">
        <v>81</v>
      </c>
      <c r="B402" s="77" t="s">
        <v>82</v>
      </c>
      <c r="C402" s="78">
        <v>18</v>
      </c>
      <c r="D402" s="44"/>
      <c r="E402" s="44"/>
      <c r="F402" s="30">
        <f t="shared" si="44"/>
        <v>0</v>
      </c>
      <c r="G402" s="11"/>
      <c r="H402" s="11"/>
      <c r="I402" s="11"/>
      <c r="J402" s="12">
        <f t="shared" si="45"/>
        <v>0</v>
      </c>
      <c r="K402" s="31">
        <f t="shared" si="46"/>
        <v>558.67999999999995</v>
      </c>
      <c r="L402" s="37">
        <f t="shared" si="43"/>
        <v>0</v>
      </c>
      <c r="M402" s="37"/>
      <c r="N402" s="37">
        <f t="shared" si="47"/>
        <v>0</v>
      </c>
    </row>
    <row r="403" spans="1:14" ht="19.5" thickBot="1" x14ac:dyDescent="0.35">
      <c r="A403" s="76" t="s">
        <v>83</v>
      </c>
      <c r="B403" s="77" t="s">
        <v>59</v>
      </c>
      <c r="C403" s="78">
        <v>12</v>
      </c>
      <c r="D403" s="44"/>
      <c r="E403" s="44"/>
      <c r="F403" s="30">
        <f t="shared" si="44"/>
        <v>0</v>
      </c>
      <c r="G403" s="11"/>
      <c r="H403" s="11"/>
      <c r="I403" s="11"/>
      <c r="J403" s="12">
        <f t="shared" si="45"/>
        <v>0</v>
      </c>
      <c r="K403" s="31">
        <f t="shared" si="46"/>
        <v>1092.2</v>
      </c>
      <c r="L403" s="37">
        <f t="shared" si="43"/>
        <v>0</v>
      </c>
      <c r="M403" s="37"/>
      <c r="N403" s="37">
        <f t="shared" si="47"/>
        <v>0</v>
      </c>
    </row>
    <row r="404" spans="1:14" ht="19.5" thickBot="1" x14ac:dyDescent="0.35">
      <c r="A404" s="76" t="s">
        <v>84</v>
      </c>
      <c r="B404" s="77" t="s">
        <v>85</v>
      </c>
      <c r="C404" s="78">
        <v>4</v>
      </c>
      <c r="D404" s="44"/>
      <c r="E404" s="44"/>
      <c r="F404" s="30">
        <f t="shared" si="44"/>
        <v>0</v>
      </c>
      <c r="G404" s="11"/>
      <c r="H404" s="11"/>
      <c r="I404" s="11"/>
      <c r="J404" s="12">
        <f t="shared" si="45"/>
        <v>0</v>
      </c>
      <c r="K404" s="31">
        <f t="shared" si="46"/>
        <v>2670.53</v>
      </c>
      <c r="L404" s="37">
        <f t="shared" si="43"/>
        <v>0</v>
      </c>
      <c r="M404" s="37"/>
      <c r="N404" s="37">
        <f t="shared" si="47"/>
        <v>0</v>
      </c>
    </row>
    <row r="405" spans="1:14" ht="19.5" thickBot="1" x14ac:dyDescent="0.35">
      <c r="A405" s="86" t="s">
        <v>86</v>
      </c>
      <c r="B405" s="87" t="s">
        <v>87</v>
      </c>
      <c r="C405" s="88">
        <v>48</v>
      </c>
      <c r="D405" s="44"/>
      <c r="E405" s="44"/>
      <c r="F405" s="30">
        <f t="shared" si="44"/>
        <v>0</v>
      </c>
      <c r="G405" s="11"/>
      <c r="H405" s="11"/>
      <c r="I405" s="11"/>
      <c r="J405" s="12">
        <f t="shared" si="45"/>
        <v>0</v>
      </c>
      <c r="K405" s="31">
        <f t="shared" si="46"/>
        <v>46.8</v>
      </c>
      <c r="L405" s="37">
        <f t="shared" si="43"/>
        <v>0</v>
      </c>
      <c r="M405" s="37"/>
      <c r="N405" s="37">
        <f t="shared" si="47"/>
        <v>0</v>
      </c>
    </row>
    <row r="406" spans="1:14" ht="19.5" thickBot="1" x14ac:dyDescent="0.35">
      <c r="A406" s="86" t="s">
        <v>88</v>
      </c>
      <c r="B406" s="87" t="s">
        <v>87</v>
      </c>
      <c r="C406" s="88">
        <v>48</v>
      </c>
      <c r="D406" s="44"/>
      <c r="E406" s="44"/>
      <c r="F406" s="30">
        <f t="shared" si="44"/>
        <v>0</v>
      </c>
      <c r="G406" s="11"/>
      <c r="H406" s="11"/>
      <c r="I406" s="11"/>
      <c r="J406" s="12">
        <f t="shared" si="45"/>
        <v>0</v>
      </c>
      <c r="K406" s="31">
        <f t="shared" si="46"/>
        <v>46.8</v>
      </c>
      <c r="L406" s="37">
        <f t="shared" si="43"/>
        <v>0</v>
      </c>
      <c r="M406" s="37"/>
      <c r="N406" s="37">
        <f t="shared" si="47"/>
        <v>0</v>
      </c>
    </row>
    <row r="407" spans="1:14" x14ac:dyDescent="0.3">
      <c r="A407" s="96" t="s">
        <v>89</v>
      </c>
      <c r="B407" s="97">
        <v>25</v>
      </c>
      <c r="C407" s="97">
        <v>25</v>
      </c>
      <c r="D407" s="44">
        <v>8</v>
      </c>
      <c r="E407" s="44"/>
      <c r="F407" s="30">
        <f t="shared" si="44"/>
        <v>0.32</v>
      </c>
      <c r="G407" s="11"/>
      <c r="H407" s="11"/>
      <c r="I407" s="11"/>
      <c r="J407" s="12">
        <f t="shared" si="45"/>
        <v>8</v>
      </c>
      <c r="K407" s="31">
        <f t="shared" si="46"/>
        <v>111.25</v>
      </c>
      <c r="L407" s="37">
        <f t="shared" si="43"/>
        <v>890</v>
      </c>
      <c r="M407" s="37"/>
      <c r="N407" s="37">
        <f t="shared" si="47"/>
        <v>0</v>
      </c>
    </row>
    <row r="408" spans="1:14" x14ac:dyDescent="0.3">
      <c r="A408" s="105" t="s">
        <v>90</v>
      </c>
      <c r="B408" s="106">
        <v>10</v>
      </c>
      <c r="C408" s="106">
        <v>10</v>
      </c>
      <c r="D408" s="44">
        <v>49</v>
      </c>
      <c r="E408" s="44"/>
      <c r="F408" s="30">
        <f t="shared" si="44"/>
        <v>4.9000000000000004</v>
      </c>
      <c r="G408" s="11"/>
      <c r="H408" s="11"/>
      <c r="I408" s="11"/>
      <c r="J408" s="12">
        <f t="shared" si="45"/>
        <v>49</v>
      </c>
      <c r="K408" s="31">
        <f t="shared" si="46"/>
        <v>1760</v>
      </c>
      <c r="L408" s="37">
        <f t="shared" si="43"/>
        <v>86240</v>
      </c>
      <c r="M408" s="37"/>
      <c r="N408" s="37">
        <f t="shared" si="47"/>
        <v>0</v>
      </c>
    </row>
    <row r="409" spans="1:14" x14ac:dyDescent="0.3">
      <c r="A409" s="105" t="s">
        <v>91</v>
      </c>
      <c r="B409" s="106">
        <v>8</v>
      </c>
      <c r="C409" s="106">
        <v>8</v>
      </c>
      <c r="D409" s="44">
        <v>52</v>
      </c>
      <c r="E409" s="44"/>
      <c r="F409" s="30">
        <f t="shared" si="44"/>
        <v>6.5</v>
      </c>
      <c r="G409" s="11"/>
      <c r="H409" s="11"/>
      <c r="I409" s="11"/>
      <c r="J409" s="12">
        <f t="shared" si="45"/>
        <v>52</v>
      </c>
      <c r="K409" s="31">
        <f t="shared" si="46"/>
        <v>2365</v>
      </c>
      <c r="L409" s="37">
        <f t="shared" si="43"/>
        <v>122980</v>
      </c>
      <c r="M409" s="37"/>
      <c r="N409" s="37">
        <f t="shared" si="47"/>
        <v>0</v>
      </c>
    </row>
    <row r="410" spans="1:14" x14ac:dyDescent="0.3">
      <c r="A410" s="105" t="s">
        <v>92</v>
      </c>
      <c r="B410" s="106">
        <v>8</v>
      </c>
      <c r="C410" s="106">
        <v>8</v>
      </c>
      <c r="D410" s="44">
        <v>10</v>
      </c>
      <c r="E410" s="44"/>
      <c r="F410" s="30">
        <f t="shared" si="44"/>
        <v>1.25</v>
      </c>
      <c r="G410" s="11"/>
      <c r="H410" s="11"/>
      <c r="I410" s="11"/>
      <c r="J410" s="12">
        <f t="shared" si="45"/>
        <v>10</v>
      </c>
      <c r="K410" s="31">
        <f t="shared" si="46"/>
        <v>2065</v>
      </c>
      <c r="L410" s="37">
        <f t="shared" si="43"/>
        <v>20650</v>
      </c>
      <c r="M410" s="37"/>
      <c r="N410" s="37">
        <f t="shared" si="47"/>
        <v>0</v>
      </c>
    </row>
    <row r="411" spans="1:14" x14ac:dyDescent="0.3">
      <c r="A411" s="105" t="s">
        <v>93</v>
      </c>
      <c r="B411" s="106">
        <v>15</v>
      </c>
      <c r="C411" s="106">
        <v>15</v>
      </c>
      <c r="D411" s="44">
        <v>20</v>
      </c>
      <c r="E411" s="44"/>
      <c r="F411" s="30">
        <f t="shared" si="44"/>
        <v>1.3333333333333333</v>
      </c>
      <c r="G411" s="11"/>
      <c r="H411" s="11"/>
      <c r="I411" s="11"/>
      <c r="J411" s="12">
        <f t="shared" si="45"/>
        <v>20</v>
      </c>
      <c r="K411" s="31">
        <f t="shared" si="46"/>
        <v>990</v>
      </c>
      <c r="L411" s="37">
        <f t="shared" si="43"/>
        <v>19800</v>
      </c>
      <c r="M411" s="37"/>
      <c r="N411" s="37">
        <f t="shared" si="47"/>
        <v>0</v>
      </c>
    </row>
    <row r="412" spans="1:14" x14ac:dyDescent="0.3">
      <c r="A412" s="105" t="s">
        <v>94</v>
      </c>
      <c r="B412" s="106">
        <v>15</v>
      </c>
      <c r="C412" s="106">
        <v>15</v>
      </c>
      <c r="D412" s="44">
        <v>3</v>
      </c>
      <c r="E412" s="44"/>
      <c r="F412" s="30">
        <f t="shared" si="44"/>
        <v>0.2</v>
      </c>
      <c r="G412" s="11"/>
      <c r="H412" s="11"/>
      <c r="I412" s="11"/>
      <c r="J412" s="12">
        <f t="shared" si="45"/>
        <v>3</v>
      </c>
      <c r="K412" s="31">
        <f t="shared" si="46"/>
        <v>1025</v>
      </c>
      <c r="L412" s="37">
        <f t="shared" si="43"/>
        <v>3075</v>
      </c>
      <c r="M412" s="37"/>
      <c r="N412" s="37">
        <f t="shared" si="47"/>
        <v>0</v>
      </c>
    </row>
    <row r="413" spans="1:14" x14ac:dyDescent="0.3">
      <c r="A413" s="105" t="s">
        <v>95</v>
      </c>
      <c r="B413" s="106">
        <v>10</v>
      </c>
      <c r="C413" s="106">
        <v>10</v>
      </c>
      <c r="D413" s="44">
        <v>1</v>
      </c>
      <c r="E413" s="44"/>
      <c r="F413" s="30">
        <f t="shared" si="44"/>
        <v>0.1</v>
      </c>
      <c r="G413" s="11"/>
      <c r="H413" s="11"/>
      <c r="I413" s="11"/>
      <c r="J413" s="12">
        <f t="shared" si="45"/>
        <v>1</v>
      </c>
      <c r="K413" s="31">
        <f t="shared" si="46"/>
        <v>1620</v>
      </c>
      <c r="L413" s="37">
        <f t="shared" si="43"/>
        <v>1620</v>
      </c>
      <c r="M413" s="37"/>
      <c r="N413" s="37">
        <f t="shared" si="47"/>
        <v>0</v>
      </c>
    </row>
    <row r="414" spans="1:14" x14ac:dyDescent="0.3">
      <c r="A414" s="105" t="s">
        <v>96</v>
      </c>
      <c r="B414" s="106">
        <v>8</v>
      </c>
      <c r="C414" s="106">
        <v>8</v>
      </c>
      <c r="D414" s="44"/>
      <c r="E414" s="44"/>
      <c r="F414" s="30">
        <f t="shared" si="44"/>
        <v>0</v>
      </c>
      <c r="G414" s="11"/>
      <c r="H414" s="11"/>
      <c r="I414" s="11"/>
      <c r="J414" s="12">
        <f t="shared" si="45"/>
        <v>0</v>
      </c>
      <c r="K414" s="31">
        <f t="shared" si="46"/>
        <v>2130</v>
      </c>
      <c r="L414" s="37">
        <f t="shared" si="43"/>
        <v>0</v>
      </c>
      <c r="M414" s="37"/>
      <c r="N414" s="37">
        <f t="shared" si="47"/>
        <v>0</v>
      </c>
    </row>
    <row r="415" spans="1:14" x14ac:dyDescent="0.3">
      <c r="A415" s="105" t="s">
        <v>97</v>
      </c>
      <c r="B415" s="106">
        <v>15</v>
      </c>
      <c r="C415" s="106">
        <v>15</v>
      </c>
      <c r="D415" s="44">
        <v>3</v>
      </c>
      <c r="E415" s="44"/>
      <c r="F415" s="30">
        <f t="shared" si="44"/>
        <v>0.2</v>
      </c>
      <c r="G415" s="11"/>
      <c r="H415" s="11"/>
      <c r="I415" s="11"/>
      <c r="J415" s="12">
        <f t="shared" si="45"/>
        <v>3</v>
      </c>
      <c r="K415" s="31">
        <f t="shared" si="46"/>
        <v>880</v>
      </c>
      <c r="L415" s="37">
        <f t="shared" si="43"/>
        <v>2640</v>
      </c>
      <c r="M415" s="37"/>
      <c r="N415" s="37">
        <f t="shared" si="47"/>
        <v>0</v>
      </c>
    </row>
    <row r="416" spans="1:14" x14ac:dyDescent="0.3">
      <c r="A416" s="105" t="s">
        <v>98</v>
      </c>
      <c r="B416" s="106">
        <v>15</v>
      </c>
      <c r="C416" s="106">
        <v>15</v>
      </c>
      <c r="D416" s="44">
        <v>1</v>
      </c>
      <c r="E416" s="44"/>
      <c r="F416" s="30">
        <f t="shared" si="44"/>
        <v>6.6666666666666666E-2</v>
      </c>
      <c r="G416" s="11"/>
      <c r="H416" s="11"/>
      <c r="I416" s="11"/>
      <c r="J416" s="12">
        <f t="shared" si="45"/>
        <v>1</v>
      </c>
      <c r="K416" s="31">
        <f t="shared" si="46"/>
        <v>915</v>
      </c>
      <c r="L416" s="37">
        <f t="shared" si="43"/>
        <v>915</v>
      </c>
      <c r="M416" s="37"/>
      <c r="N416" s="37">
        <f t="shared" si="47"/>
        <v>0</v>
      </c>
    </row>
    <row r="417" spans="1:14" x14ac:dyDescent="0.3">
      <c r="A417" s="105" t="s">
        <v>99</v>
      </c>
      <c r="B417" s="106">
        <v>3</v>
      </c>
      <c r="C417" s="106">
        <v>3</v>
      </c>
      <c r="D417" s="44"/>
      <c r="E417" s="44"/>
      <c r="F417" s="30">
        <f t="shared" si="44"/>
        <v>0</v>
      </c>
      <c r="G417" s="11"/>
      <c r="H417" s="11"/>
      <c r="I417" s="11"/>
      <c r="J417" s="12">
        <f t="shared" si="45"/>
        <v>0</v>
      </c>
      <c r="K417" s="31">
        <f t="shared" si="46"/>
        <v>1970</v>
      </c>
      <c r="L417" s="37">
        <f t="shared" si="43"/>
        <v>0</v>
      </c>
      <c r="M417" s="37"/>
      <c r="N417" s="37">
        <f t="shared" si="47"/>
        <v>0</v>
      </c>
    </row>
    <row r="418" spans="1:14" x14ac:dyDescent="0.3">
      <c r="A418" s="105" t="s">
        <v>100</v>
      </c>
      <c r="B418" s="106">
        <v>3</v>
      </c>
      <c r="C418" s="106">
        <v>3</v>
      </c>
      <c r="D418" s="44"/>
      <c r="E418" s="44"/>
      <c r="F418" s="30">
        <f t="shared" si="44"/>
        <v>0</v>
      </c>
      <c r="G418" s="11"/>
      <c r="H418" s="11"/>
      <c r="I418" s="11"/>
      <c r="J418" s="12">
        <f t="shared" si="45"/>
        <v>0</v>
      </c>
      <c r="K418" s="31">
        <f t="shared" si="46"/>
        <v>2035</v>
      </c>
      <c r="L418" s="37">
        <f t="shared" si="43"/>
        <v>0</v>
      </c>
      <c r="M418" s="37"/>
      <c r="N418" s="37">
        <f t="shared" si="47"/>
        <v>0</v>
      </c>
    </row>
    <row r="419" spans="1:14" x14ac:dyDescent="0.3">
      <c r="A419" s="105" t="s">
        <v>101</v>
      </c>
      <c r="B419" s="106">
        <v>8</v>
      </c>
      <c r="C419" s="106">
        <v>8</v>
      </c>
      <c r="D419" s="44">
        <v>1</v>
      </c>
      <c r="E419" s="44"/>
      <c r="F419" s="30">
        <f t="shared" si="44"/>
        <v>0.125</v>
      </c>
      <c r="G419" s="11"/>
      <c r="H419" s="11"/>
      <c r="I419" s="11"/>
      <c r="J419" s="12">
        <f t="shared" si="45"/>
        <v>1</v>
      </c>
      <c r="K419" s="31">
        <f t="shared" si="46"/>
        <v>2120</v>
      </c>
      <c r="L419" s="37">
        <f t="shared" si="43"/>
        <v>2120</v>
      </c>
      <c r="M419" s="37"/>
      <c r="N419" s="37">
        <f t="shared" si="47"/>
        <v>0</v>
      </c>
    </row>
    <row r="420" spans="1:14" x14ac:dyDescent="0.3">
      <c r="A420" s="105" t="s">
        <v>102</v>
      </c>
      <c r="B420" s="106">
        <v>10</v>
      </c>
      <c r="C420" s="106">
        <v>10</v>
      </c>
      <c r="D420" s="44"/>
      <c r="E420" s="44"/>
      <c r="F420" s="30">
        <f t="shared" si="44"/>
        <v>0</v>
      </c>
      <c r="G420" s="11"/>
      <c r="H420" s="11"/>
      <c r="I420" s="11"/>
      <c r="J420" s="12">
        <f t="shared" si="45"/>
        <v>0</v>
      </c>
      <c r="K420" s="31">
        <f t="shared" si="46"/>
        <v>1980</v>
      </c>
      <c r="L420" s="37">
        <f t="shared" si="43"/>
        <v>0</v>
      </c>
      <c r="M420" s="37"/>
      <c r="N420" s="37">
        <f t="shared" si="47"/>
        <v>0</v>
      </c>
    </row>
    <row r="421" spans="1:14" x14ac:dyDescent="0.3">
      <c r="A421" s="105" t="s">
        <v>103</v>
      </c>
      <c r="B421" s="106">
        <v>12</v>
      </c>
      <c r="C421" s="106">
        <v>12</v>
      </c>
      <c r="D421" s="44"/>
      <c r="E421" s="44"/>
      <c r="F421" s="30">
        <f t="shared" si="44"/>
        <v>0</v>
      </c>
      <c r="G421" s="11"/>
      <c r="H421" s="11"/>
      <c r="I421" s="11"/>
      <c r="J421" s="12">
        <f t="shared" si="45"/>
        <v>0</v>
      </c>
      <c r="K421" s="31">
        <f t="shared" si="46"/>
        <v>875</v>
      </c>
      <c r="L421" s="37">
        <f t="shared" si="43"/>
        <v>0</v>
      </c>
      <c r="M421" s="37"/>
      <c r="N421" s="37">
        <f t="shared" si="47"/>
        <v>0</v>
      </c>
    </row>
    <row r="422" spans="1:14" ht="19.5" thickBot="1" x14ac:dyDescent="0.35">
      <c r="A422" s="105" t="s">
        <v>104</v>
      </c>
      <c r="B422" s="106">
        <v>3</v>
      </c>
      <c r="C422" s="106">
        <v>3</v>
      </c>
      <c r="D422" s="44"/>
      <c r="E422" s="44"/>
      <c r="F422" s="30">
        <f t="shared" si="44"/>
        <v>0</v>
      </c>
      <c r="G422" s="11"/>
      <c r="H422" s="11"/>
      <c r="I422" s="11"/>
      <c r="J422" s="12">
        <f t="shared" si="45"/>
        <v>0</v>
      </c>
      <c r="K422" s="31">
        <f t="shared" si="46"/>
        <v>2145</v>
      </c>
      <c r="L422" s="37">
        <f t="shared" si="43"/>
        <v>0</v>
      </c>
      <c r="M422" s="37"/>
      <c r="N422" s="37">
        <f t="shared" si="47"/>
        <v>0</v>
      </c>
    </row>
    <row r="423" spans="1:14" ht="19.5" thickBot="1" x14ac:dyDescent="0.35">
      <c r="A423" s="56" t="s">
        <v>105</v>
      </c>
      <c r="B423" s="57" t="s">
        <v>74</v>
      </c>
      <c r="C423" s="58">
        <v>150</v>
      </c>
      <c r="D423" s="44"/>
      <c r="E423" s="44"/>
      <c r="F423" s="30">
        <f t="shared" si="44"/>
        <v>0</v>
      </c>
      <c r="G423" s="11"/>
      <c r="H423" s="11"/>
      <c r="I423" s="11"/>
      <c r="J423" s="12">
        <f t="shared" si="45"/>
        <v>0</v>
      </c>
      <c r="K423" s="31">
        <f t="shared" si="46"/>
        <v>21.06</v>
      </c>
      <c r="L423" s="37">
        <f t="shared" si="43"/>
        <v>0</v>
      </c>
      <c r="M423" s="37"/>
      <c r="N423" s="37">
        <f t="shared" si="47"/>
        <v>0</v>
      </c>
    </row>
    <row r="424" spans="1:14" x14ac:dyDescent="0.3">
      <c r="A424" s="107"/>
      <c r="B424" s="108"/>
      <c r="C424" s="108"/>
      <c r="D424" s="11"/>
      <c r="E424" s="11"/>
      <c r="F424" s="30" t="e">
        <f t="shared" si="44"/>
        <v>#DIV/0!</v>
      </c>
      <c r="G424" s="11"/>
      <c r="H424" s="11"/>
      <c r="I424" s="11"/>
      <c r="J424" s="12">
        <f t="shared" si="45"/>
        <v>0</v>
      </c>
      <c r="K424" s="31">
        <f t="shared" si="46"/>
        <v>116.5</v>
      </c>
      <c r="L424" s="37">
        <f t="shared" si="43"/>
        <v>0</v>
      </c>
      <c r="M424" s="37"/>
      <c r="N424" s="37">
        <f t="shared" si="47"/>
        <v>0</v>
      </c>
    </row>
    <row r="425" spans="1:14" x14ac:dyDescent="0.3">
      <c r="A425" s="107"/>
      <c r="B425" s="108"/>
      <c r="C425" s="108"/>
      <c r="D425" s="11"/>
      <c r="E425" s="11"/>
      <c r="F425" s="30" t="e">
        <f t="shared" si="44"/>
        <v>#DIV/0!</v>
      </c>
      <c r="G425" s="11"/>
      <c r="H425" s="11"/>
      <c r="I425" s="11"/>
      <c r="J425" s="12">
        <f t="shared" si="45"/>
        <v>0</v>
      </c>
      <c r="K425" s="31">
        <f t="shared" si="46"/>
        <v>0</v>
      </c>
      <c r="L425" s="37">
        <f t="shared" si="43"/>
        <v>0</v>
      </c>
      <c r="M425" s="37"/>
      <c r="N425" s="37">
        <f t="shared" si="47"/>
        <v>0</v>
      </c>
    </row>
    <row r="426" spans="1:14" x14ac:dyDescent="0.3">
      <c r="A426" s="107"/>
      <c r="B426" s="108"/>
      <c r="C426" s="108"/>
      <c r="D426" s="11"/>
      <c r="E426" s="11"/>
      <c r="F426" s="30" t="e">
        <f t="shared" si="44"/>
        <v>#DIV/0!</v>
      </c>
      <c r="G426" s="11"/>
      <c r="H426" s="11"/>
      <c r="I426" s="11"/>
      <c r="J426" s="12">
        <f t="shared" si="45"/>
        <v>0</v>
      </c>
      <c r="K426" s="31">
        <f t="shared" si="46"/>
        <v>23</v>
      </c>
      <c r="L426" s="37">
        <f t="shared" si="43"/>
        <v>0</v>
      </c>
      <c r="M426" s="37"/>
      <c r="N426" s="37">
        <f t="shared" si="47"/>
        <v>0</v>
      </c>
    </row>
    <row r="427" spans="1:14" x14ac:dyDescent="0.3">
      <c r="A427" s="107"/>
      <c r="B427" s="108"/>
      <c r="C427" s="108"/>
      <c r="D427" s="11"/>
      <c r="E427" s="11"/>
      <c r="F427" s="30" t="e">
        <f t="shared" si="44"/>
        <v>#DIV/0!</v>
      </c>
      <c r="G427" s="11"/>
      <c r="H427" s="11"/>
      <c r="I427" s="11"/>
      <c r="J427" s="12">
        <f t="shared" si="45"/>
        <v>0</v>
      </c>
      <c r="K427" s="31">
        <f t="shared" si="46"/>
        <v>0</v>
      </c>
      <c r="L427" s="37">
        <f t="shared" si="43"/>
        <v>0</v>
      </c>
      <c r="M427" s="37"/>
      <c r="N427" s="37">
        <f t="shared" si="47"/>
        <v>0</v>
      </c>
    </row>
    <row r="428" spans="1:14" x14ac:dyDescent="0.3">
      <c r="A428" s="11"/>
      <c r="B428" s="10"/>
      <c r="C428" s="10"/>
      <c r="D428" s="11"/>
      <c r="E428" s="11"/>
      <c r="F428" s="30" t="e">
        <f t="shared" si="44"/>
        <v>#DIV/0!</v>
      </c>
      <c r="G428" s="11"/>
      <c r="H428" s="11"/>
      <c r="I428" s="11"/>
      <c r="J428" s="12">
        <f t="shared" si="45"/>
        <v>0</v>
      </c>
      <c r="K428" s="31">
        <f t="shared" si="46"/>
        <v>0</v>
      </c>
      <c r="L428" s="37">
        <f t="shared" si="43"/>
        <v>0</v>
      </c>
      <c r="M428" s="37"/>
      <c r="N428" s="37">
        <f t="shared" si="47"/>
        <v>0</v>
      </c>
    </row>
    <row r="429" spans="1:14" x14ac:dyDescent="0.3">
      <c r="A429" s="11"/>
      <c r="B429" s="10"/>
      <c r="C429" s="10"/>
      <c r="D429" s="11"/>
      <c r="E429" s="11"/>
      <c r="F429" s="30" t="e">
        <f t="shared" si="44"/>
        <v>#DIV/0!</v>
      </c>
      <c r="G429" s="11"/>
      <c r="H429" s="11"/>
      <c r="I429" s="11"/>
      <c r="J429" s="12">
        <f t="shared" si="45"/>
        <v>0</v>
      </c>
      <c r="K429" s="31">
        <f t="shared" si="46"/>
        <v>0</v>
      </c>
      <c r="L429" s="37">
        <f t="shared" si="43"/>
        <v>0</v>
      </c>
      <c r="M429" s="37"/>
      <c r="N429" s="37">
        <f t="shared" si="47"/>
        <v>0</v>
      </c>
    </row>
    <row r="430" spans="1:14" x14ac:dyDescent="0.3">
      <c r="A430" s="11"/>
      <c r="B430" s="10"/>
      <c r="C430" s="10"/>
      <c r="D430" s="11"/>
      <c r="E430" s="11"/>
      <c r="F430" s="30" t="e">
        <f t="shared" si="44"/>
        <v>#DIV/0!</v>
      </c>
      <c r="G430" s="11"/>
      <c r="H430" s="11"/>
      <c r="I430" s="11"/>
      <c r="J430" s="12">
        <f t="shared" si="45"/>
        <v>0</v>
      </c>
      <c r="K430" s="31">
        <f t="shared" si="46"/>
        <v>0</v>
      </c>
      <c r="L430" s="37">
        <f t="shared" si="43"/>
        <v>0</v>
      </c>
      <c r="M430" s="37"/>
      <c r="N430" s="37">
        <f t="shared" si="47"/>
        <v>0</v>
      </c>
    </row>
    <row r="431" spans="1:14" x14ac:dyDescent="0.3">
      <c r="A431" s="11" t="s">
        <v>33</v>
      </c>
      <c r="B431" s="11"/>
      <c r="C431" s="13"/>
      <c r="D431" s="111">
        <f t="shared" ref="D431:J431" si="48">SUM(D369:D430)</f>
        <v>148</v>
      </c>
      <c r="E431" s="111">
        <f t="shared" si="48"/>
        <v>0</v>
      </c>
      <c r="F431" s="111" t="e">
        <f t="shared" si="48"/>
        <v>#DIV/0!</v>
      </c>
      <c r="G431" s="111">
        <f t="shared" si="48"/>
        <v>0</v>
      </c>
      <c r="H431" s="111">
        <f t="shared" si="48"/>
        <v>0</v>
      </c>
      <c r="I431" s="111">
        <f t="shared" si="48"/>
        <v>0</v>
      </c>
      <c r="J431" s="12">
        <f t="shared" si="48"/>
        <v>148</v>
      </c>
      <c r="K431" s="111"/>
      <c r="L431" s="111">
        <f>SUM(L369:L430)</f>
        <v>260930</v>
      </c>
      <c r="M431" s="111">
        <f>SUM(M369:M430)</f>
        <v>0</v>
      </c>
      <c r="N431" s="111">
        <f>SUM(N369:N430)</f>
        <v>0</v>
      </c>
    </row>
    <row r="432" spans="1:14" x14ac:dyDescent="0.3">
      <c r="A432" s="113"/>
      <c r="B432" s="114"/>
      <c r="C432" s="115"/>
      <c r="D432" s="116"/>
      <c r="E432" s="116"/>
      <c r="F432" s="7" t="s">
        <v>106</v>
      </c>
      <c r="G432" s="7" t="s">
        <v>123</v>
      </c>
      <c r="H432" s="7" t="s">
        <v>124</v>
      </c>
      <c r="I432" s="7" t="s">
        <v>125</v>
      </c>
      <c r="J432" s="7" t="s">
        <v>126</v>
      </c>
      <c r="K432" s="117"/>
      <c r="L432" s="117"/>
      <c r="M432" s="7" t="s">
        <v>107</v>
      </c>
      <c r="N432" s="118"/>
    </row>
    <row r="433" spans="1:14" ht="31.5" x14ac:dyDescent="0.5">
      <c r="A433" s="113"/>
      <c r="B433" s="114"/>
      <c r="C433" s="115"/>
      <c r="D433" s="116"/>
      <c r="E433" s="116"/>
      <c r="F433" s="121"/>
      <c r="G433" s="121"/>
      <c r="H433" s="121"/>
      <c r="I433" s="121"/>
      <c r="J433" s="121"/>
      <c r="K433" s="122"/>
      <c r="L433" s="121">
        <f>+F433-G433-H433-I433-J433</f>
        <v>0</v>
      </c>
      <c r="M433" s="123"/>
      <c r="N433" s="124"/>
    </row>
    <row r="434" spans="1:14" x14ac:dyDescent="0.3">
      <c r="A434" s="177" t="s">
        <v>109</v>
      </c>
      <c r="B434" s="178"/>
      <c r="C434" s="178"/>
      <c r="D434" s="178"/>
      <c r="E434" s="178"/>
      <c r="F434" s="178"/>
      <c r="G434" s="178"/>
      <c r="H434" s="178"/>
      <c r="I434" s="178"/>
      <c r="J434" s="179"/>
      <c r="K434" s="125"/>
      <c r="L434" s="12">
        <v>11408</v>
      </c>
      <c r="M434" s="126"/>
      <c r="N434" s="127"/>
    </row>
    <row r="435" spans="1:14" x14ac:dyDescent="0.3">
      <c r="A435" s="180" t="s">
        <v>110</v>
      </c>
      <c r="B435" s="181"/>
      <c r="C435" s="181"/>
      <c r="D435" s="181"/>
      <c r="E435" s="181"/>
      <c r="F435" s="181"/>
      <c r="G435" s="181"/>
      <c r="H435" s="181"/>
      <c r="I435" s="181"/>
      <c r="J435" s="182"/>
      <c r="K435" s="129"/>
      <c r="L435" s="12"/>
      <c r="M435" s="126"/>
      <c r="N435" s="127"/>
    </row>
    <row r="436" spans="1:14" x14ac:dyDescent="0.3">
      <c r="A436" s="160" t="s">
        <v>111</v>
      </c>
      <c r="B436" s="161"/>
      <c r="C436" s="161"/>
      <c r="D436" s="161"/>
      <c r="E436" s="161"/>
      <c r="F436" s="161"/>
      <c r="G436" s="161"/>
      <c r="H436" s="161"/>
      <c r="I436" s="161"/>
      <c r="J436" s="162"/>
      <c r="K436" s="130"/>
      <c r="L436" s="12"/>
      <c r="M436" s="131">
        <f>+L436/L431%</f>
        <v>0</v>
      </c>
      <c r="N436" s="127"/>
    </row>
    <row r="437" spans="1:14" x14ac:dyDescent="0.3">
      <c r="A437" s="163" t="s">
        <v>112</v>
      </c>
      <c r="B437" s="164"/>
      <c r="C437" s="164"/>
      <c r="D437" s="164"/>
      <c r="E437" s="164"/>
      <c r="F437" s="164"/>
      <c r="G437" s="164"/>
      <c r="H437" s="164"/>
      <c r="I437" s="164"/>
      <c r="J437" s="165"/>
      <c r="K437" s="132"/>
      <c r="L437" s="12">
        <f>+E453</f>
        <v>199104</v>
      </c>
      <c r="M437" s="126"/>
      <c r="N437" s="127"/>
    </row>
    <row r="438" spans="1:14" x14ac:dyDescent="0.3">
      <c r="A438" s="166" t="s">
        <v>113</v>
      </c>
      <c r="B438" s="167"/>
      <c r="C438" s="167"/>
      <c r="D438" s="167"/>
      <c r="E438" s="167"/>
      <c r="F438" s="167"/>
      <c r="G438" s="167"/>
      <c r="H438" s="167"/>
      <c r="I438" s="167"/>
      <c r="J438" s="168"/>
      <c r="K438" s="134"/>
      <c r="L438" s="12">
        <f>+M453</f>
        <v>174528</v>
      </c>
      <c r="M438" s="126"/>
      <c r="N438" s="127"/>
    </row>
    <row r="439" spans="1:14" x14ac:dyDescent="0.3">
      <c r="A439" s="169"/>
      <c r="B439" s="170"/>
      <c r="C439" s="170"/>
      <c r="D439" s="170"/>
      <c r="E439" s="170"/>
      <c r="F439" s="170"/>
      <c r="G439" s="170"/>
      <c r="H439" s="170"/>
      <c r="I439" s="170"/>
      <c r="J439" s="171"/>
      <c r="K439" s="128"/>
      <c r="L439" s="126"/>
      <c r="M439" s="126"/>
      <c r="N439" s="127"/>
    </row>
    <row r="440" spans="1:14" x14ac:dyDescent="0.3">
      <c r="A440" s="169"/>
      <c r="B440" s="170"/>
      <c r="C440" s="170"/>
      <c r="D440" s="170"/>
      <c r="E440" s="170"/>
      <c r="F440" s="170"/>
      <c r="G440" s="170"/>
      <c r="H440" s="170"/>
      <c r="I440" s="170"/>
      <c r="J440" s="171"/>
      <c r="K440" s="128"/>
      <c r="L440" s="126"/>
      <c r="M440" s="126"/>
      <c r="N440" s="127"/>
    </row>
    <row r="441" spans="1:14" x14ac:dyDescent="0.3">
      <c r="A441" s="169" t="s">
        <v>114</v>
      </c>
      <c r="B441" s="170"/>
      <c r="C441" s="170"/>
      <c r="D441" s="170"/>
      <c r="E441" s="170"/>
      <c r="F441" s="170"/>
      <c r="G441" s="170"/>
      <c r="H441" s="170"/>
      <c r="I441" s="170"/>
      <c r="J441" s="171"/>
      <c r="K441" s="136"/>
      <c r="L441" s="111">
        <f>+L431-L434-L435-L436-L437+L438-L439-L440</f>
        <v>224946</v>
      </c>
      <c r="M441" s="126"/>
      <c r="N441" s="127"/>
    </row>
    <row r="442" spans="1:14" ht="19.5" thickBot="1" x14ac:dyDescent="0.35">
      <c r="L442" s="3">
        <v>224946</v>
      </c>
      <c r="M442" s="138">
        <f>+L442-L441</f>
        <v>0</v>
      </c>
    </row>
    <row r="443" spans="1:14" ht="19.5" thickBot="1" x14ac:dyDescent="0.35">
      <c r="A443" s="157" t="s">
        <v>115</v>
      </c>
      <c r="B443" s="158"/>
      <c r="C443" s="158"/>
      <c r="D443" s="158"/>
      <c r="E443" s="158"/>
      <c r="F443" s="159"/>
      <c r="G443" s="127"/>
      <c r="H443" s="157" t="s">
        <v>116</v>
      </c>
      <c r="I443" s="158"/>
      <c r="J443" s="159"/>
      <c r="K443" s="157" t="s">
        <v>117</v>
      </c>
      <c r="L443" s="158"/>
      <c r="M443" s="159"/>
      <c r="N443" s="139"/>
    </row>
    <row r="444" spans="1:14" ht="19.5" thickBot="1" x14ac:dyDescent="0.35">
      <c r="A444" s="140" t="s">
        <v>118</v>
      </c>
      <c r="B444" s="157" t="s">
        <v>119</v>
      </c>
      <c r="C444" s="159"/>
      <c r="D444" s="140" t="s">
        <v>120</v>
      </c>
      <c r="E444" s="157" t="s">
        <v>22</v>
      </c>
      <c r="F444" s="159"/>
      <c r="G444" s="127"/>
      <c r="H444" s="157" t="s">
        <v>119</v>
      </c>
      <c r="I444" s="159"/>
      <c r="J444" s="140" t="s">
        <v>22</v>
      </c>
      <c r="K444" s="157" t="s">
        <v>119</v>
      </c>
      <c r="L444" s="159"/>
      <c r="M444" s="140" t="s">
        <v>22</v>
      </c>
      <c r="N444" s="139"/>
    </row>
    <row r="445" spans="1:14" ht="19.5" thickBot="1" x14ac:dyDescent="0.35">
      <c r="A445" s="141"/>
      <c r="B445" s="153"/>
      <c r="C445" s="154"/>
      <c r="D445" s="141"/>
      <c r="E445" s="155">
        <v>101136</v>
      </c>
      <c r="F445" s="156"/>
      <c r="G445" s="127"/>
      <c r="H445" s="153"/>
      <c r="I445" s="154"/>
      <c r="J445" s="142"/>
      <c r="K445" s="153"/>
      <c r="L445" s="154"/>
      <c r="M445" s="143">
        <v>83077</v>
      </c>
      <c r="N445" s="144"/>
    </row>
    <row r="446" spans="1:14" ht="19.5" thickBot="1" x14ac:dyDescent="0.35">
      <c r="A446" s="141"/>
      <c r="B446" s="153"/>
      <c r="C446" s="154"/>
      <c r="D446" s="141"/>
      <c r="E446" s="155">
        <v>78375</v>
      </c>
      <c r="F446" s="156"/>
      <c r="G446" s="127"/>
      <c r="H446" s="153"/>
      <c r="I446" s="154"/>
      <c r="J446" s="142"/>
      <c r="K446" s="153"/>
      <c r="L446" s="154"/>
      <c r="M446" s="143">
        <v>39187</v>
      </c>
      <c r="N446" s="144"/>
    </row>
    <row r="447" spans="1:14" ht="19.5" thickBot="1" x14ac:dyDescent="0.35">
      <c r="A447" s="141"/>
      <c r="B447" s="153"/>
      <c r="C447" s="154"/>
      <c r="D447" s="141"/>
      <c r="E447" s="155">
        <v>19593</v>
      </c>
      <c r="F447" s="156"/>
      <c r="G447" s="127"/>
      <c r="H447" s="153"/>
      <c r="I447" s="154"/>
      <c r="J447" s="142"/>
      <c r="K447" s="153"/>
      <c r="L447" s="154"/>
      <c r="M447" s="143">
        <v>52264</v>
      </c>
      <c r="N447" s="144"/>
    </row>
    <row r="448" spans="1:14" ht="19.5" thickBot="1" x14ac:dyDescent="0.35">
      <c r="A448" s="141"/>
      <c r="B448" s="153"/>
      <c r="C448" s="154"/>
      <c r="D448" s="141"/>
      <c r="E448" s="155"/>
      <c r="F448" s="156"/>
      <c r="G448" s="127"/>
      <c r="H448" s="153"/>
      <c r="I448" s="154"/>
      <c r="J448" s="142"/>
      <c r="K448" s="153"/>
      <c r="L448" s="154"/>
      <c r="M448" s="143"/>
      <c r="N448" s="144"/>
    </row>
    <row r="449" spans="1:14" ht="19.5" thickBot="1" x14ac:dyDescent="0.35">
      <c r="A449" s="141"/>
      <c r="B449" s="153"/>
      <c r="C449" s="154"/>
      <c r="D449" s="141"/>
      <c r="E449" s="155"/>
      <c r="F449" s="156"/>
      <c r="G449" s="127"/>
      <c r="H449" s="153"/>
      <c r="I449" s="154"/>
      <c r="J449" s="142"/>
      <c r="K449" s="153"/>
      <c r="L449" s="154"/>
      <c r="M449" s="143"/>
      <c r="N449" s="144"/>
    </row>
    <row r="450" spans="1:14" ht="19.5" thickBot="1" x14ac:dyDescent="0.35">
      <c r="A450" s="141"/>
      <c r="B450" s="153"/>
      <c r="C450" s="154"/>
      <c r="D450" s="141"/>
      <c r="E450" s="155"/>
      <c r="F450" s="156"/>
      <c r="G450" s="127"/>
      <c r="H450" s="153"/>
      <c r="I450" s="154"/>
      <c r="J450" s="142"/>
      <c r="K450" s="153"/>
      <c r="L450" s="154"/>
      <c r="M450" s="143"/>
      <c r="N450" s="144"/>
    </row>
    <row r="451" spans="1:14" ht="19.5" thickBot="1" x14ac:dyDescent="0.35">
      <c r="A451" s="141"/>
      <c r="B451" s="153"/>
      <c r="C451" s="154"/>
      <c r="D451" s="141"/>
      <c r="E451" s="155"/>
      <c r="F451" s="156"/>
      <c r="G451" s="127"/>
      <c r="H451" s="153"/>
      <c r="I451" s="154"/>
      <c r="J451" s="142"/>
      <c r="K451" s="153"/>
      <c r="L451" s="154"/>
      <c r="M451" s="143"/>
      <c r="N451" s="144"/>
    </row>
    <row r="452" spans="1:14" ht="19.5" thickBot="1" x14ac:dyDescent="0.35">
      <c r="A452" s="141"/>
      <c r="B452" s="153"/>
      <c r="C452" s="154"/>
      <c r="D452" s="141"/>
      <c r="E452" s="155"/>
      <c r="F452" s="156"/>
      <c r="G452" s="127"/>
      <c r="H452" s="153"/>
      <c r="I452" s="154"/>
      <c r="J452" s="142"/>
      <c r="K452" s="153"/>
      <c r="L452" s="154"/>
      <c r="M452" s="143"/>
      <c r="N452" s="144"/>
    </row>
    <row r="453" spans="1:14" ht="19.5" thickBot="1" x14ac:dyDescent="0.35">
      <c r="A453" s="141" t="s">
        <v>121</v>
      </c>
      <c r="B453" s="153"/>
      <c r="C453" s="154"/>
      <c r="D453" s="141"/>
      <c r="E453" s="155">
        <f>SUM(E445:F452)</f>
        <v>199104</v>
      </c>
      <c r="F453" s="156"/>
      <c r="G453" s="127"/>
      <c r="H453" s="153" t="s">
        <v>121</v>
      </c>
      <c r="I453" s="154"/>
      <c r="J453" s="140">
        <f>SUM(J445:J452)</f>
        <v>0</v>
      </c>
      <c r="K453" s="153" t="s">
        <v>121</v>
      </c>
      <c r="L453" s="154"/>
      <c r="M453" s="145">
        <f>SUM(M445:M452)</f>
        <v>174528</v>
      </c>
      <c r="N453" s="139"/>
    </row>
    <row r="456" spans="1:14" x14ac:dyDescent="0.3">
      <c r="A456" s="172" t="s">
        <v>0</v>
      </c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"/>
      <c r="N456" s="2"/>
    </row>
    <row r="457" spans="1:14" x14ac:dyDescent="0.3">
      <c r="A457" s="1" t="s">
        <v>1</v>
      </c>
      <c r="B457" s="2" t="s">
        <v>130</v>
      </c>
      <c r="J457" s="1" t="s">
        <v>3</v>
      </c>
      <c r="K457" s="173">
        <f>+K366</f>
        <v>0</v>
      </c>
      <c r="L457" s="173"/>
      <c r="M457" s="173"/>
      <c r="N457" s="6"/>
    </row>
    <row r="458" spans="1:14" x14ac:dyDescent="0.3">
      <c r="A458" s="174"/>
      <c r="B458" s="175"/>
      <c r="C458" s="176"/>
      <c r="D458" s="169" t="s">
        <v>6</v>
      </c>
      <c r="E458" s="170"/>
      <c r="F458" s="171"/>
      <c r="G458" s="7" t="s">
        <v>7</v>
      </c>
      <c r="H458" s="7" t="s">
        <v>7</v>
      </c>
      <c r="I458" s="7" t="s">
        <v>8</v>
      </c>
      <c r="J458" s="8" t="s">
        <v>9</v>
      </c>
      <c r="K458" s="7" t="s">
        <v>10</v>
      </c>
      <c r="L458" s="9"/>
      <c r="M458" s="7" t="s">
        <v>11</v>
      </c>
      <c r="N458" s="7" t="s">
        <v>12</v>
      </c>
    </row>
    <row r="459" spans="1:14" x14ac:dyDescent="0.3">
      <c r="A459" s="12" t="s">
        <v>16</v>
      </c>
      <c r="B459" s="7" t="s">
        <v>17</v>
      </c>
      <c r="C459" s="13" t="s">
        <v>18</v>
      </c>
      <c r="D459" s="7">
        <v>1</v>
      </c>
      <c r="E459" s="7">
        <v>2</v>
      </c>
      <c r="F459" s="14" t="s">
        <v>19</v>
      </c>
      <c r="G459" s="7" t="s">
        <v>20</v>
      </c>
      <c r="H459" s="7" t="s">
        <v>20</v>
      </c>
      <c r="I459" s="7"/>
      <c r="J459" s="7" t="s">
        <v>20</v>
      </c>
      <c r="K459" s="7" t="s">
        <v>21</v>
      </c>
      <c r="L459" s="7" t="s">
        <v>22</v>
      </c>
      <c r="M459" s="7" t="s">
        <v>23</v>
      </c>
      <c r="N459" s="7" t="s">
        <v>22</v>
      </c>
    </row>
    <row r="460" spans="1:14" x14ac:dyDescent="0.3">
      <c r="A460" s="16" t="s">
        <v>35</v>
      </c>
      <c r="B460" s="17" t="s">
        <v>36</v>
      </c>
      <c r="C460" s="17">
        <v>72</v>
      </c>
      <c r="D460" s="29"/>
      <c r="E460" s="29"/>
      <c r="F460" s="30">
        <f>+(E460+D460)/C460</f>
        <v>0</v>
      </c>
      <c r="G460" s="32"/>
      <c r="H460" s="32"/>
      <c r="I460" s="32"/>
      <c r="J460" s="34">
        <f>+D460+E460-G460-H460-I460</f>
        <v>0</v>
      </c>
      <c r="K460" s="31">
        <f>+K369</f>
        <v>381.13</v>
      </c>
      <c r="L460" s="24">
        <f t="shared" ref="L460:L521" si="49">+J460*K460</f>
        <v>0</v>
      </c>
      <c r="M460" s="24"/>
      <c r="N460" s="24">
        <f>+K460*I460</f>
        <v>0</v>
      </c>
    </row>
    <row r="461" spans="1:14" x14ac:dyDescent="0.3">
      <c r="A461" s="16" t="s">
        <v>37</v>
      </c>
      <c r="B461" s="17" t="s">
        <v>38</v>
      </c>
      <c r="C461" s="17">
        <v>36</v>
      </c>
      <c r="D461" s="29"/>
      <c r="E461" s="29"/>
      <c r="F461" s="30">
        <f t="shared" ref="F461:F521" si="50">+(E461+D461)/C461</f>
        <v>0</v>
      </c>
      <c r="G461" s="32"/>
      <c r="H461" s="32"/>
      <c r="I461" s="32"/>
      <c r="J461" s="34">
        <f t="shared" ref="J461:J521" si="51">+D461+E461-G461-H461-I461</f>
        <v>0</v>
      </c>
      <c r="K461" s="31">
        <f t="shared" ref="K461:K521" si="52">+K370</f>
        <v>741.2</v>
      </c>
      <c r="L461" s="24">
        <f t="shared" si="49"/>
        <v>0</v>
      </c>
      <c r="M461" s="24"/>
      <c r="N461" s="24">
        <f t="shared" ref="N461:N521" si="53">+K461*I461</f>
        <v>0</v>
      </c>
    </row>
    <row r="462" spans="1:14" x14ac:dyDescent="0.3">
      <c r="A462" s="16" t="s">
        <v>39</v>
      </c>
      <c r="B462" s="17" t="s">
        <v>40</v>
      </c>
      <c r="C462" s="17">
        <v>18</v>
      </c>
      <c r="D462" s="29"/>
      <c r="E462" s="29"/>
      <c r="F462" s="30">
        <f t="shared" si="50"/>
        <v>0</v>
      </c>
      <c r="G462" s="32"/>
      <c r="H462" s="32"/>
      <c r="I462" s="32"/>
      <c r="J462" s="12">
        <f t="shared" si="51"/>
        <v>0</v>
      </c>
      <c r="K462" s="31">
        <f t="shared" si="52"/>
        <v>1263.5999999999999</v>
      </c>
      <c r="L462" s="37">
        <f t="shared" si="49"/>
        <v>0</v>
      </c>
      <c r="M462" s="37"/>
      <c r="N462" s="37">
        <f t="shared" si="53"/>
        <v>0</v>
      </c>
    </row>
    <row r="463" spans="1:14" x14ac:dyDescent="0.3">
      <c r="A463" s="16" t="s">
        <v>41</v>
      </c>
      <c r="B463" s="17" t="s">
        <v>42</v>
      </c>
      <c r="C463" s="17">
        <v>10</v>
      </c>
      <c r="D463" s="29"/>
      <c r="E463" s="29"/>
      <c r="F463" s="30">
        <f t="shared" si="50"/>
        <v>0</v>
      </c>
      <c r="G463" s="32"/>
      <c r="H463" s="32"/>
      <c r="I463" s="32"/>
      <c r="J463" s="34">
        <f t="shared" si="51"/>
        <v>0</v>
      </c>
      <c r="K463" s="31">
        <f t="shared" si="52"/>
        <v>2059.1999999999998</v>
      </c>
      <c r="L463" s="24">
        <f t="shared" si="49"/>
        <v>0</v>
      </c>
      <c r="M463" s="24"/>
      <c r="N463" s="24">
        <f t="shared" si="53"/>
        <v>0</v>
      </c>
    </row>
    <row r="464" spans="1:14" x14ac:dyDescent="0.3">
      <c r="A464" s="16" t="s">
        <v>43</v>
      </c>
      <c r="B464" s="17" t="s">
        <v>36</v>
      </c>
      <c r="C464" s="17">
        <v>72</v>
      </c>
      <c r="D464" s="29"/>
      <c r="E464" s="29"/>
      <c r="F464" s="30">
        <f t="shared" si="50"/>
        <v>0</v>
      </c>
      <c r="G464" s="32"/>
      <c r="H464" s="32"/>
      <c r="I464" s="32"/>
      <c r="J464" s="34">
        <f t="shared" si="51"/>
        <v>0</v>
      </c>
      <c r="K464" s="31">
        <f t="shared" si="52"/>
        <v>409.5</v>
      </c>
      <c r="L464" s="24">
        <f t="shared" si="49"/>
        <v>0</v>
      </c>
      <c r="M464" s="24"/>
      <c r="N464" s="24">
        <f t="shared" si="53"/>
        <v>0</v>
      </c>
    </row>
    <row r="465" spans="1:14" x14ac:dyDescent="0.3">
      <c r="A465" s="16" t="s">
        <v>44</v>
      </c>
      <c r="B465" s="17" t="s">
        <v>38</v>
      </c>
      <c r="C465" s="17">
        <v>36</v>
      </c>
      <c r="D465" s="29"/>
      <c r="E465" s="29"/>
      <c r="F465" s="30">
        <f t="shared" si="50"/>
        <v>0</v>
      </c>
      <c r="G465" s="32"/>
      <c r="H465" s="32"/>
      <c r="I465" s="32"/>
      <c r="J465" s="34">
        <f t="shared" si="51"/>
        <v>0</v>
      </c>
      <c r="K465" s="31">
        <f t="shared" si="52"/>
        <v>803.79</v>
      </c>
      <c r="L465" s="24">
        <f t="shared" si="49"/>
        <v>0</v>
      </c>
      <c r="M465" s="24"/>
      <c r="N465" s="24">
        <f t="shared" si="53"/>
        <v>0</v>
      </c>
    </row>
    <row r="466" spans="1:14" x14ac:dyDescent="0.3">
      <c r="A466" s="16" t="s">
        <v>45</v>
      </c>
      <c r="B466" s="17" t="s">
        <v>36</v>
      </c>
      <c r="C466" s="17">
        <v>72</v>
      </c>
      <c r="D466" s="29"/>
      <c r="E466" s="29"/>
      <c r="F466" s="30">
        <f t="shared" si="50"/>
        <v>0</v>
      </c>
      <c r="G466" s="32"/>
      <c r="H466" s="32"/>
      <c r="I466" s="32"/>
      <c r="J466" s="34">
        <f t="shared" si="51"/>
        <v>0</v>
      </c>
      <c r="K466" s="31">
        <f t="shared" si="52"/>
        <v>409.5</v>
      </c>
      <c r="L466" s="24">
        <f t="shared" si="49"/>
        <v>0</v>
      </c>
      <c r="M466" s="24"/>
      <c r="N466" s="24">
        <f t="shared" si="53"/>
        <v>0</v>
      </c>
    </row>
    <row r="467" spans="1:14" x14ac:dyDescent="0.3">
      <c r="A467" s="16" t="s">
        <v>46</v>
      </c>
      <c r="B467" s="17" t="s">
        <v>38</v>
      </c>
      <c r="C467" s="17">
        <v>36</v>
      </c>
      <c r="D467" s="29"/>
      <c r="E467" s="29"/>
      <c r="F467" s="30">
        <f t="shared" si="50"/>
        <v>0</v>
      </c>
      <c r="G467" s="32"/>
      <c r="H467" s="32"/>
      <c r="I467" s="32"/>
      <c r="J467" s="34">
        <f t="shared" si="51"/>
        <v>0</v>
      </c>
      <c r="K467" s="31">
        <f t="shared" si="52"/>
        <v>803.79</v>
      </c>
      <c r="L467" s="24">
        <f t="shared" si="49"/>
        <v>0</v>
      </c>
      <c r="M467" s="24"/>
      <c r="N467" s="24">
        <f t="shared" si="53"/>
        <v>0</v>
      </c>
    </row>
    <row r="468" spans="1:14" x14ac:dyDescent="0.3">
      <c r="A468" s="16" t="s">
        <v>47</v>
      </c>
      <c r="B468" s="17" t="s">
        <v>48</v>
      </c>
      <c r="C468" s="17">
        <v>8</v>
      </c>
      <c r="D468" s="29"/>
      <c r="E468" s="29"/>
      <c r="F468" s="30">
        <f t="shared" si="50"/>
        <v>0</v>
      </c>
      <c r="G468" s="32"/>
      <c r="H468" s="32"/>
      <c r="I468" s="32"/>
      <c r="J468" s="34">
        <f t="shared" si="51"/>
        <v>0</v>
      </c>
      <c r="K468" s="31">
        <f t="shared" si="52"/>
        <v>2767.05</v>
      </c>
      <c r="L468" s="24">
        <f t="shared" si="49"/>
        <v>0</v>
      </c>
      <c r="M468" s="24"/>
      <c r="N468" s="24">
        <f t="shared" si="53"/>
        <v>0</v>
      </c>
    </row>
    <row r="469" spans="1:14" x14ac:dyDescent="0.3">
      <c r="A469" s="35" t="s">
        <v>49</v>
      </c>
      <c r="B469" s="17" t="s">
        <v>50</v>
      </c>
      <c r="C469" s="38">
        <v>72</v>
      </c>
      <c r="D469" s="29"/>
      <c r="E469" s="29"/>
      <c r="F469" s="30">
        <f t="shared" si="50"/>
        <v>0</v>
      </c>
      <c r="G469" s="32"/>
      <c r="H469" s="32"/>
      <c r="I469" s="32"/>
      <c r="J469" s="12">
        <f t="shared" si="51"/>
        <v>0</v>
      </c>
      <c r="K469" s="31">
        <f t="shared" si="52"/>
        <v>444.6</v>
      </c>
      <c r="L469" s="37">
        <f t="shared" si="49"/>
        <v>0</v>
      </c>
      <c r="M469" s="37"/>
      <c r="N469" s="37">
        <f t="shared" si="53"/>
        <v>0</v>
      </c>
    </row>
    <row r="470" spans="1:14" x14ac:dyDescent="0.3">
      <c r="A470" s="16" t="s">
        <v>51</v>
      </c>
      <c r="B470" s="17" t="s">
        <v>52</v>
      </c>
      <c r="C470" s="17">
        <v>36</v>
      </c>
      <c r="D470" s="29"/>
      <c r="E470" s="29"/>
      <c r="F470" s="30">
        <f t="shared" si="50"/>
        <v>0</v>
      </c>
      <c r="G470" s="32"/>
      <c r="H470" s="32"/>
      <c r="I470" s="32"/>
      <c r="J470" s="34">
        <f t="shared" si="51"/>
        <v>0</v>
      </c>
      <c r="K470" s="31">
        <f t="shared" si="52"/>
        <v>868.73</v>
      </c>
      <c r="L470" s="24">
        <f t="shared" si="49"/>
        <v>0</v>
      </c>
      <c r="M470" s="24"/>
      <c r="N470" s="24">
        <f t="shared" si="53"/>
        <v>0</v>
      </c>
    </row>
    <row r="471" spans="1:14" x14ac:dyDescent="0.3">
      <c r="A471" s="16" t="s">
        <v>53</v>
      </c>
      <c r="B471" s="17" t="s">
        <v>48</v>
      </c>
      <c r="C471" s="17">
        <v>8</v>
      </c>
      <c r="D471" s="29"/>
      <c r="E471" s="29"/>
      <c r="F471" s="30">
        <f t="shared" si="50"/>
        <v>0</v>
      </c>
      <c r="G471" s="32"/>
      <c r="H471" s="32"/>
      <c r="I471" s="32"/>
      <c r="J471" s="34">
        <f t="shared" si="51"/>
        <v>0</v>
      </c>
      <c r="K471" s="31">
        <f t="shared" si="52"/>
        <v>2416.0500000000002</v>
      </c>
      <c r="L471" s="24">
        <f t="shared" si="49"/>
        <v>0</v>
      </c>
      <c r="M471" s="24"/>
      <c r="N471" s="24">
        <f t="shared" si="53"/>
        <v>0</v>
      </c>
    </row>
    <row r="472" spans="1:14" x14ac:dyDescent="0.3">
      <c r="A472" s="16" t="s">
        <v>54</v>
      </c>
      <c r="B472" s="17" t="s">
        <v>50</v>
      </c>
      <c r="C472" s="17">
        <v>72</v>
      </c>
      <c r="D472" s="29"/>
      <c r="E472" s="29"/>
      <c r="F472" s="30">
        <f t="shared" si="50"/>
        <v>0</v>
      </c>
      <c r="G472" s="32"/>
      <c r="H472" s="32"/>
      <c r="I472" s="32"/>
      <c r="J472" s="34">
        <f t="shared" si="51"/>
        <v>0</v>
      </c>
      <c r="K472" s="31">
        <f t="shared" si="52"/>
        <v>377.33</v>
      </c>
      <c r="L472" s="24">
        <f t="shared" si="49"/>
        <v>0</v>
      </c>
      <c r="M472" s="24"/>
      <c r="N472" s="24">
        <f t="shared" si="53"/>
        <v>0</v>
      </c>
    </row>
    <row r="473" spans="1:14" x14ac:dyDescent="0.3">
      <c r="A473" s="16" t="s">
        <v>55</v>
      </c>
      <c r="B473" s="17" t="s">
        <v>56</v>
      </c>
      <c r="C473" s="17">
        <v>15</v>
      </c>
      <c r="D473" s="44"/>
      <c r="E473" s="44"/>
      <c r="F473" s="30">
        <f t="shared" si="50"/>
        <v>0</v>
      </c>
      <c r="G473" s="11"/>
      <c r="H473" s="11"/>
      <c r="I473" s="11"/>
      <c r="J473" s="12">
        <f t="shared" si="51"/>
        <v>0</v>
      </c>
      <c r="K473" s="45">
        <f t="shared" si="52"/>
        <v>1158.3</v>
      </c>
      <c r="L473" s="37">
        <f t="shared" si="49"/>
        <v>0</v>
      </c>
      <c r="M473" s="37"/>
      <c r="N473" s="37">
        <f t="shared" si="53"/>
        <v>0</v>
      </c>
    </row>
    <row r="474" spans="1:14" x14ac:dyDescent="0.3">
      <c r="A474" s="16" t="s">
        <v>57</v>
      </c>
      <c r="B474" s="17" t="s">
        <v>50</v>
      </c>
      <c r="C474" s="17">
        <v>72</v>
      </c>
      <c r="D474" s="29"/>
      <c r="E474" s="29"/>
      <c r="F474" s="30">
        <f t="shared" si="50"/>
        <v>0</v>
      </c>
      <c r="G474" s="32"/>
      <c r="H474" s="32"/>
      <c r="I474" s="32"/>
      <c r="J474" s="34">
        <f t="shared" si="51"/>
        <v>0</v>
      </c>
      <c r="K474" s="31">
        <f t="shared" si="52"/>
        <v>424.13</v>
      </c>
      <c r="L474" s="24">
        <f t="shared" si="49"/>
        <v>0</v>
      </c>
      <c r="M474" s="24"/>
      <c r="N474" s="24">
        <f t="shared" si="53"/>
        <v>0</v>
      </c>
    </row>
    <row r="475" spans="1:14" x14ac:dyDescent="0.3">
      <c r="A475" s="16" t="s">
        <v>58</v>
      </c>
      <c r="B475" s="17" t="s">
        <v>59</v>
      </c>
      <c r="C475" s="17">
        <v>15</v>
      </c>
      <c r="D475" s="29"/>
      <c r="E475" s="29"/>
      <c r="F475" s="30">
        <f t="shared" si="50"/>
        <v>0</v>
      </c>
      <c r="G475" s="32"/>
      <c r="H475" s="32"/>
      <c r="I475" s="32"/>
      <c r="J475" s="34">
        <f t="shared" si="51"/>
        <v>0</v>
      </c>
      <c r="K475" s="31">
        <f t="shared" si="52"/>
        <v>1199.25</v>
      </c>
      <c r="L475" s="24">
        <f t="shared" si="49"/>
        <v>0</v>
      </c>
      <c r="M475" s="24"/>
      <c r="N475" s="24">
        <f t="shared" si="53"/>
        <v>0</v>
      </c>
    </row>
    <row r="476" spans="1:14" x14ac:dyDescent="0.3">
      <c r="A476" s="16" t="s">
        <v>60</v>
      </c>
      <c r="B476" s="17" t="s">
        <v>50</v>
      </c>
      <c r="C476" s="17">
        <v>72</v>
      </c>
      <c r="D476" s="29"/>
      <c r="E476" s="29"/>
      <c r="F476" s="30">
        <f t="shared" si="50"/>
        <v>0</v>
      </c>
      <c r="G476" s="32"/>
      <c r="H476" s="32"/>
      <c r="I476" s="32"/>
      <c r="J476" s="34">
        <f t="shared" si="51"/>
        <v>0</v>
      </c>
      <c r="K476" s="31">
        <f t="shared" si="52"/>
        <v>381.13</v>
      </c>
      <c r="L476" s="24">
        <f t="shared" si="49"/>
        <v>0</v>
      </c>
      <c r="M476" s="24"/>
      <c r="N476" s="24">
        <f t="shared" si="53"/>
        <v>0</v>
      </c>
    </row>
    <row r="477" spans="1:14" x14ac:dyDescent="0.3">
      <c r="A477" s="16" t="s">
        <v>61</v>
      </c>
      <c r="B477" s="17" t="s">
        <v>50</v>
      </c>
      <c r="C477" s="38">
        <v>72</v>
      </c>
      <c r="D477" s="44"/>
      <c r="E477" s="44"/>
      <c r="F477" s="30">
        <f t="shared" si="50"/>
        <v>0</v>
      </c>
      <c r="G477" s="11"/>
      <c r="H477" s="11"/>
      <c r="I477" s="11"/>
      <c r="J477" s="12">
        <f t="shared" si="51"/>
        <v>0</v>
      </c>
      <c r="K477" s="31">
        <f t="shared" si="52"/>
        <v>424.13</v>
      </c>
      <c r="L477" s="37">
        <f t="shared" si="49"/>
        <v>0</v>
      </c>
      <c r="M477" s="37"/>
      <c r="N477" s="37">
        <f t="shared" si="53"/>
        <v>0</v>
      </c>
    </row>
    <row r="478" spans="1:14" x14ac:dyDescent="0.3">
      <c r="A478" s="35" t="s">
        <v>62</v>
      </c>
      <c r="B478" s="17" t="s">
        <v>50</v>
      </c>
      <c r="C478" s="38">
        <v>72</v>
      </c>
      <c r="D478" s="44"/>
      <c r="E478" s="44"/>
      <c r="F478" s="30">
        <f t="shared" si="50"/>
        <v>0</v>
      </c>
      <c r="G478" s="11"/>
      <c r="H478" s="11"/>
      <c r="I478" s="11"/>
      <c r="J478" s="12">
        <f t="shared" si="51"/>
        <v>0</v>
      </c>
      <c r="K478" s="31">
        <f t="shared" si="52"/>
        <v>330.23</v>
      </c>
      <c r="L478" s="37">
        <f t="shared" si="49"/>
        <v>0</v>
      </c>
      <c r="M478" s="37"/>
      <c r="N478" s="37">
        <f t="shared" si="53"/>
        <v>0</v>
      </c>
    </row>
    <row r="479" spans="1:14" x14ac:dyDescent="0.3">
      <c r="A479" s="35" t="s">
        <v>63</v>
      </c>
      <c r="B479" s="17" t="s">
        <v>50</v>
      </c>
      <c r="C479" s="38">
        <v>72</v>
      </c>
      <c r="D479" s="44"/>
      <c r="E479" s="44"/>
      <c r="F479" s="30">
        <f t="shared" si="50"/>
        <v>0</v>
      </c>
      <c r="G479" s="11"/>
      <c r="H479" s="11"/>
      <c r="I479" s="11"/>
      <c r="J479" s="12">
        <f t="shared" si="51"/>
        <v>0</v>
      </c>
      <c r="K479" s="31">
        <f t="shared" si="52"/>
        <v>424.13</v>
      </c>
      <c r="L479" s="37">
        <f t="shared" si="49"/>
        <v>0</v>
      </c>
      <c r="M479" s="37"/>
      <c r="N479" s="37">
        <f t="shared" si="53"/>
        <v>0</v>
      </c>
    </row>
    <row r="480" spans="1:14" x14ac:dyDescent="0.3">
      <c r="A480" s="35" t="s">
        <v>64</v>
      </c>
      <c r="B480" s="17" t="s">
        <v>65</v>
      </c>
      <c r="C480" s="38">
        <v>72</v>
      </c>
      <c r="D480" s="44"/>
      <c r="E480" s="44"/>
      <c r="F480" s="30">
        <f t="shared" si="50"/>
        <v>0</v>
      </c>
      <c r="G480" s="11"/>
      <c r="H480" s="11"/>
      <c r="I480" s="11"/>
      <c r="J480" s="12">
        <f t="shared" si="51"/>
        <v>0</v>
      </c>
      <c r="K480" s="31">
        <f t="shared" si="52"/>
        <v>389.61</v>
      </c>
      <c r="L480" s="37">
        <f t="shared" si="49"/>
        <v>0</v>
      </c>
      <c r="M480" s="37"/>
      <c r="N480" s="37">
        <f t="shared" si="53"/>
        <v>0</v>
      </c>
    </row>
    <row r="481" spans="1:14" x14ac:dyDescent="0.3">
      <c r="A481" s="35" t="s">
        <v>66</v>
      </c>
      <c r="B481" s="17" t="s">
        <v>65</v>
      </c>
      <c r="C481" s="38">
        <v>72</v>
      </c>
      <c r="D481" s="44"/>
      <c r="E481" s="44"/>
      <c r="F481" s="30">
        <f t="shared" si="50"/>
        <v>0</v>
      </c>
      <c r="G481" s="11"/>
      <c r="H481" s="11"/>
      <c r="I481" s="11"/>
      <c r="J481" s="12">
        <f t="shared" si="51"/>
        <v>0</v>
      </c>
      <c r="K481" s="31">
        <f t="shared" si="52"/>
        <v>389.61</v>
      </c>
      <c r="L481" s="37">
        <f t="shared" si="49"/>
        <v>0</v>
      </c>
      <c r="M481" s="37"/>
      <c r="N481" s="37">
        <f t="shared" si="53"/>
        <v>0</v>
      </c>
    </row>
    <row r="482" spans="1:14" x14ac:dyDescent="0.3">
      <c r="A482" s="47" t="s">
        <v>67</v>
      </c>
      <c r="B482" s="48" t="s">
        <v>59</v>
      </c>
      <c r="C482" s="49">
        <v>25</v>
      </c>
      <c r="D482" s="44">
        <v>6</v>
      </c>
      <c r="E482" s="44"/>
      <c r="F482" s="30">
        <f t="shared" si="50"/>
        <v>0.24</v>
      </c>
      <c r="G482" s="11"/>
      <c r="H482" s="11"/>
      <c r="I482" s="11"/>
      <c r="J482" s="12">
        <f t="shared" si="51"/>
        <v>6</v>
      </c>
      <c r="K482" s="31">
        <f t="shared" si="52"/>
        <v>169.65</v>
      </c>
      <c r="L482" s="37">
        <f t="shared" si="49"/>
        <v>1017.9000000000001</v>
      </c>
      <c r="M482" s="37"/>
      <c r="N482" s="37">
        <f t="shared" si="53"/>
        <v>0</v>
      </c>
    </row>
    <row r="483" spans="1:14" x14ac:dyDescent="0.3">
      <c r="A483" s="47" t="s">
        <v>68</v>
      </c>
      <c r="B483" s="48" t="s">
        <v>42</v>
      </c>
      <c r="C483" s="49">
        <v>50</v>
      </c>
      <c r="D483" s="44">
        <v>36</v>
      </c>
      <c r="E483" s="44"/>
      <c r="F483" s="30">
        <f t="shared" si="50"/>
        <v>0.72</v>
      </c>
      <c r="G483" s="11"/>
      <c r="H483" s="11"/>
      <c r="I483" s="11"/>
      <c r="J483" s="12">
        <f t="shared" si="51"/>
        <v>36</v>
      </c>
      <c r="K483" s="31">
        <f t="shared" si="52"/>
        <v>88.92</v>
      </c>
      <c r="L483" s="37">
        <f t="shared" si="49"/>
        <v>3201.12</v>
      </c>
      <c r="M483" s="37"/>
      <c r="N483" s="37">
        <f t="shared" si="53"/>
        <v>0</v>
      </c>
    </row>
    <row r="484" spans="1:14" x14ac:dyDescent="0.3">
      <c r="A484" s="47" t="s">
        <v>69</v>
      </c>
      <c r="B484" s="48" t="s">
        <v>52</v>
      </c>
      <c r="C484" s="49">
        <v>12</v>
      </c>
      <c r="D484" s="44">
        <v>6</v>
      </c>
      <c r="E484" s="44"/>
      <c r="F484" s="30">
        <f t="shared" si="50"/>
        <v>0.5</v>
      </c>
      <c r="G484" s="11"/>
      <c r="H484" s="11"/>
      <c r="I484" s="11"/>
      <c r="J484" s="12">
        <f t="shared" si="51"/>
        <v>6</v>
      </c>
      <c r="K484" s="31">
        <f t="shared" si="52"/>
        <v>123.94</v>
      </c>
      <c r="L484" s="37">
        <f t="shared" si="49"/>
        <v>743.64</v>
      </c>
      <c r="M484" s="37"/>
      <c r="N484" s="37">
        <f t="shared" si="53"/>
        <v>0</v>
      </c>
    </row>
    <row r="485" spans="1:14" ht="19.5" thickBot="1" x14ac:dyDescent="0.35">
      <c r="A485" s="47" t="s">
        <v>70</v>
      </c>
      <c r="B485" s="48" t="s">
        <v>50</v>
      </c>
      <c r="C485" s="49">
        <v>60</v>
      </c>
      <c r="D485" s="44">
        <v>7</v>
      </c>
      <c r="E485" s="44"/>
      <c r="F485" s="30">
        <f t="shared" si="50"/>
        <v>0.11666666666666667</v>
      </c>
      <c r="G485" s="11"/>
      <c r="H485" s="11"/>
      <c r="I485" s="11"/>
      <c r="J485" s="12">
        <f t="shared" si="51"/>
        <v>7</v>
      </c>
      <c r="K485" s="31">
        <f t="shared" si="52"/>
        <v>67.180000000000007</v>
      </c>
      <c r="L485" s="37">
        <f t="shared" si="49"/>
        <v>470.26000000000005</v>
      </c>
      <c r="M485" s="37"/>
      <c r="N485" s="37">
        <f t="shared" si="53"/>
        <v>0</v>
      </c>
    </row>
    <row r="486" spans="1:14" ht="19.5" thickBot="1" x14ac:dyDescent="0.35">
      <c r="A486" s="56" t="s">
        <v>71</v>
      </c>
      <c r="B486" s="57" t="s">
        <v>50</v>
      </c>
      <c r="C486" s="58">
        <v>60</v>
      </c>
      <c r="D486" s="44">
        <v>25</v>
      </c>
      <c r="E486" s="44"/>
      <c r="F486" s="30">
        <f t="shared" si="50"/>
        <v>0.41666666666666669</v>
      </c>
      <c r="G486" s="11"/>
      <c r="H486" s="11"/>
      <c r="I486" s="11"/>
      <c r="J486" s="12">
        <f t="shared" si="51"/>
        <v>25</v>
      </c>
      <c r="K486" s="31">
        <f t="shared" si="52"/>
        <v>67.180000000000007</v>
      </c>
      <c r="L486" s="37">
        <f t="shared" si="49"/>
        <v>1679.5000000000002</v>
      </c>
      <c r="M486" s="37"/>
      <c r="N486" s="37">
        <f t="shared" si="53"/>
        <v>0</v>
      </c>
    </row>
    <row r="487" spans="1:14" ht="19.5" thickBot="1" x14ac:dyDescent="0.35">
      <c r="A487" s="56" t="s">
        <v>72</v>
      </c>
      <c r="B487" s="57" t="s">
        <v>50</v>
      </c>
      <c r="C487" s="58">
        <v>60</v>
      </c>
      <c r="D487" s="44"/>
      <c r="E487" s="44"/>
      <c r="F487" s="30">
        <f t="shared" si="50"/>
        <v>0</v>
      </c>
      <c r="G487" s="11"/>
      <c r="H487" s="11"/>
      <c r="I487" s="11"/>
      <c r="J487" s="12">
        <f t="shared" si="51"/>
        <v>0</v>
      </c>
      <c r="K487" s="31">
        <f t="shared" si="52"/>
        <v>67.180000000000007</v>
      </c>
      <c r="L487" s="37">
        <f t="shared" si="49"/>
        <v>0</v>
      </c>
      <c r="M487" s="37"/>
      <c r="N487" s="37">
        <f t="shared" si="53"/>
        <v>0</v>
      </c>
    </row>
    <row r="488" spans="1:14" ht="19.5" thickBot="1" x14ac:dyDescent="0.35">
      <c r="A488" s="56" t="s">
        <v>73</v>
      </c>
      <c r="B488" s="57" t="s">
        <v>74</v>
      </c>
      <c r="C488" s="58">
        <v>150</v>
      </c>
      <c r="D488" s="44"/>
      <c r="E488" s="44"/>
      <c r="F488" s="30">
        <f t="shared" si="50"/>
        <v>0</v>
      </c>
      <c r="G488" s="11"/>
      <c r="H488" s="11"/>
      <c r="I488" s="11"/>
      <c r="J488" s="12">
        <f t="shared" si="51"/>
        <v>0</v>
      </c>
      <c r="K488" s="31">
        <f t="shared" si="52"/>
        <v>21.06</v>
      </c>
      <c r="L488" s="37">
        <f t="shared" si="49"/>
        <v>0</v>
      </c>
      <c r="M488" s="37"/>
      <c r="N488" s="37">
        <f t="shared" si="53"/>
        <v>0</v>
      </c>
    </row>
    <row r="489" spans="1:14" ht="19.5" thickBot="1" x14ac:dyDescent="0.35">
      <c r="A489" s="66" t="s">
        <v>75</v>
      </c>
      <c r="B489" s="67" t="s">
        <v>76</v>
      </c>
      <c r="C489" s="68">
        <v>120</v>
      </c>
      <c r="D489" s="44"/>
      <c r="E489" s="44"/>
      <c r="F489" s="30">
        <f t="shared" si="50"/>
        <v>0</v>
      </c>
      <c r="G489" s="11"/>
      <c r="H489" s="11"/>
      <c r="I489" s="11"/>
      <c r="J489" s="12">
        <f t="shared" si="51"/>
        <v>0</v>
      </c>
      <c r="K489" s="31">
        <f t="shared" si="52"/>
        <v>78.98</v>
      </c>
      <c r="L489" s="37">
        <f t="shared" si="49"/>
        <v>0</v>
      </c>
      <c r="M489" s="37"/>
      <c r="N489" s="37">
        <f t="shared" si="53"/>
        <v>0</v>
      </c>
    </row>
    <row r="490" spans="1:14" ht="19.5" thickBot="1" x14ac:dyDescent="0.35">
      <c r="A490" s="66" t="s">
        <v>77</v>
      </c>
      <c r="B490" s="67" t="s">
        <v>78</v>
      </c>
      <c r="C490" s="68">
        <v>60</v>
      </c>
      <c r="D490" s="44"/>
      <c r="E490" s="44"/>
      <c r="F490" s="30">
        <f t="shared" si="50"/>
        <v>0</v>
      </c>
      <c r="G490" s="11"/>
      <c r="H490" s="11"/>
      <c r="I490" s="11"/>
      <c r="J490" s="12">
        <f t="shared" si="51"/>
        <v>0</v>
      </c>
      <c r="K490" s="31">
        <f t="shared" si="52"/>
        <v>154.44</v>
      </c>
      <c r="L490" s="37">
        <f t="shared" si="49"/>
        <v>0</v>
      </c>
      <c r="M490" s="37"/>
      <c r="N490" s="37">
        <f t="shared" si="53"/>
        <v>0</v>
      </c>
    </row>
    <row r="491" spans="1:14" ht="19.5" thickBot="1" x14ac:dyDescent="0.35">
      <c r="A491" s="66" t="s">
        <v>79</v>
      </c>
      <c r="B491" s="67" t="s">
        <v>50</v>
      </c>
      <c r="C491" s="68">
        <v>30</v>
      </c>
      <c r="D491" s="44"/>
      <c r="E491" s="44"/>
      <c r="F491" s="30">
        <f t="shared" si="50"/>
        <v>0</v>
      </c>
      <c r="G491" s="11"/>
      <c r="H491" s="11"/>
      <c r="I491" s="11"/>
      <c r="J491" s="12">
        <f t="shared" si="51"/>
        <v>0</v>
      </c>
      <c r="K491" s="31">
        <f t="shared" si="52"/>
        <v>274.95</v>
      </c>
      <c r="L491" s="37">
        <f t="shared" si="49"/>
        <v>0</v>
      </c>
      <c r="M491" s="37"/>
      <c r="N491" s="37">
        <f t="shared" si="53"/>
        <v>0</v>
      </c>
    </row>
    <row r="492" spans="1:14" ht="19.5" thickBot="1" x14ac:dyDescent="0.35">
      <c r="A492" s="66" t="s">
        <v>80</v>
      </c>
      <c r="B492" s="67" t="s">
        <v>59</v>
      </c>
      <c r="C492" s="68">
        <v>12</v>
      </c>
      <c r="D492" s="44"/>
      <c r="E492" s="44"/>
      <c r="F492" s="30">
        <f t="shared" si="50"/>
        <v>0</v>
      </c>
      <c r="G492" s="11"/>
      <c r="H492" s="11"/>
      <c r="I492" s="11"/>
      <c r="J492" s="12">
        <f t="shared" si="51"/>
        <v>0</v>
      </c>
      <c r="K492" s="31">
        <f t="shared" si="52"/>
        <v>1023.75</v>
      </c>
      <c r="L492" s="37">
        <f t="shared" si="49"/>
        <v>0</v>
      </c>
      <c r="M492" s="37"/>
      <c r="N492" s="37">
        <f t="shared" si="53"/>
        <v>0</v>
      </c>
    </row>
    <row r="493" spans="1:14" ht="19.5" thickBot="1" x14ac:dyDescent="0.35">
      <c r="A493" s="76" t="s">
        <v>81</v>
      </c>
      <c r="B493" s="77" t="s">
        <v>82</v>
      </c>
      <c r="C493" s="78">
        <v>18</v>
      </c>
      <c r="D493" s="44"/>
      <c r="E493" s="44"/>
      <c r="F493" s="30">
        <f t="shared" si="50"/>
        <v>0</v>
      </c>
      <c r="G493" s="11"/>
      <c r="H493" s="11"/>
      <c r="I493" s="11"/>
      <c r="J493" s="12">
        <f t="shared" si="51"/>
        <v>0</v>
      </c>
      <c r="K493" s="31">
        <f t="shared" si="52"/>
        <v>558.67999999999995</v>
      </c>
      <c r="L493" s="37">
        <f t="shared" si="49"/>
        <v>0</v>
      </c>
      <c r="M493" s="37"/>
      <c r="N493" s="37">
        <f t="shared" si="53"/>
        <v>0</v>
      </c>
    </row>
    <row r="494" spans="1:14" ht="19.5" thickBot="1" x14ac:dyDescent="0.35">
      <c r="A494" s="76" t="s">
        <v>83</v>
      </c>
      <c r="B494" s="77" t="s">
        <v>59</v>
      </c>
      <c r="C494" s="78">
        <v>12</v>
      </c>
      <c r="D494" s="44"/>
      <c r="E494" s="44"/>
      <c r="F494" s="30">
        <f t="shared" si="50"/>
        <v>0</v>
      </c>
      <c r="G494" s="11"/>
      <c r="H494" s="11"/>
      <c r="I494" s="11"/>
      <c r="J494" s="12">
        <f t="shared" si="51"/>
        <v>0</v>
      </c>
      <c r="K494" s="31">
        <f t="shared" si="52"/>
        <v>1092.2</v>
      </c>
      <c r="L494" s="37">
        <f t="shared" si="49"/>
        <v>0</v>
      </c>
      <c r="M494" s="37"/>
      <c r="N494" s="37">
        <f t="shared" si="53"/>
        <v>0</v>
      </c>
    </row>
    <row r="495" spans="1:14" ht="19.5" thickBot="1" x14ac:dyDescent="0.35">
      <c r="A495" s="76" t="s">
        <v>84</v>
      </c>
      <c r="B495" s="77" t="s">
        <v>85</v>
      </c>
      <c r="C495" s="78">
        <v>4</v>
      </c>
      <c r="D495" s="44"/>
      <c r="E495" s="44"/>
      <c r="F495" s="30">
        <f t="shared" si="50"/>
        <v>0</v>
      </c>
      <c r="G495" s="11"/>
      <c r="H495" s="11"/>
      <c r="I495" s="11"/>
      <c r="J495" s="12">
        <f t="shared" si="51"/>
        <v>0</v>
      </c>
      <c r="K495" s="31">
        <f t="shared" si="52"/>
        <v>2670.53</v>
      </c>
      <c r="L495" s="37">
        <f t="shared" si="49"/>
        <v>0</v>
      </c>
      <c r="M495" s="37"/>
      <c r="N495" s="37">
        <f t="shared" si="53"/>
        <v>0</v>
      </c>
    </row>
    <row r="496" spans="1:14" ht="19.5" thickBot="1" x14ac:dyDescent="0.35">
      <c r="A496" s="86" t="s">
        <v>86</v>
      </c>
      <c r="B496" s="87" t="s">
        <v>87</v>
      </c>
      <c r="C496" s="88">
        <v>48</v>
      </c>
      <c r="D496" s="44"/>
      <c r="E496" s="44"/>
      <c r="F496" s="30">
        <f t="shared" si="50"/>
        <v>0</v>
      </c>
      <c r="G496" s="11"/>
      <c r="H496" s="11"/>
      <c r="I496" s="11"/>
      <c r="J496" s="12">
        <f t="shared" si="51"/>
        <v>0</v>
      </c>
      <c r="K496" s="31">
        <f t="shared" si="52"/>
        <v>46.8</v>
      </c>
      <c r="L496" s="37">
        <f t="shared" si="49"/>
        <v>0</v>
      </c>
      <c r="M496" s="37"/>
      <c r="N496" s="37">
        <f t="shared" si="53"/>
        <v>0</v>
      </c>
    </row>
    <row r="497" spans="1:14" ht="19.5" thickBot="1" x14ac:dyDescent="0.35">
      <c r="A497" s="86" t="s">
        <v>88</v>
      </c>
      <c r="B497" s="87" t="s">
        <v>87</v>
      </c>
      <c r="C497" s="88">
        <v>48</v>
      </c>
      <c r="D497" s="44"/>
      <c r="E497" s="44"/>
      <c r="F497" s="30">
        <f t="shared" si="50"/>
        <v>0</v>
      </c>
      <c r="G497" s="11"/>
      <c r="H497" s="11"/>
      <c r="I497" s="11"/>
      <c r="J497" s="12">
        <f t="shared" si="51"/>
        <v>0</v>
      </c>
      <c r="K497" s="31">
        <f t="shared" si="52"/>
        <v>46.8</v>
      </c>
      <c r="L497" s="37">
        <f t="shared" si="49"/>
        <v>0</v>
      </c>
      <c r="M497" s="37"/>
      <c r="N497" s="37">
        <f t="shared" si="53"/>
        <v>0</v>
      </c>
    </row>
    <row r="498" spans="1:14" x14ac:dyDescent="0.3">
      <c r="A498" s="96" t="s">
        <v>89</v>
      </c>
      <c r="B498" s="97">
        <v>25</v>
      </c>
      <c r="C498" s="97">
        <v>25</v>
      </c>
      <c r="D498" s="44">
        <v>192</v>
      </c>
      <c r="E498" s="44"/>
      <c r="F498" s="30">
        <f t="shared" si="50"/>
        <v>7.68</v>
      </c>
      <c r="G498" s="11"/>
      <c r="H498" s="11"/>
      <c r="I498" s="11"/>
      <c r="J498" s="12">
        <f t="shared" si="51"/>
        <v>192</v>
      </c>
      <c r="K498" s="31">
        <f t="shared" si="52"/>
        <v>111.25</v>
      </c>
      <c r="L498" s="37">
        <f t="shared" si="49"/>
        <v>21360</v>
      </c>
      <c r="M498" s="37"/>
      <c r="N498" s="37">
        <f t="shared" si="53"/>
        <v>0</v>
      </c>
    </row>
    <row r="499" spans="1:14" x14ac:dyDescent="0.3">
      <c r="A499" s="105" t="s">
        <v>90</v>
      </c>
      <c r="B499" s="106">
        <v>10</v>
      </c>
      <c r="C499" s="106">
        <v>10</v>
      </c>
      <c r="D499" s="44"/>
      <c r="E499" s="44"/>
      <c r="F499" s="30">
        <f t="shared" si="50"/>
        <v>0</v>
      </c>
      <c r="G499" s="11"/>
      <c r="H499" s="11"/>
      <c r="I499" s="11"/>
      <c r="J499" s="12">
        <f t="shared" si="51"/>
        <v>0</v>
      </c>
      <c r="K499" s="31">
        <f t="shared" si="52"/>
        <v>1760</v>
      </c>
      <c r="L499" s="37">
        <f t="shared" si="49"/>
        <v>0</v>
      </c>
      <c r="M499" s="37"/>
      <c r="N499" s="37">
        <f t="shared" si="53"/>
        <v>0</v>
      </c>
    </row>
    <row r="500" spans="1:14" x14ac:dyDescent="0.3">
      <c r="A500" s="105" t="s">
        <v>91</v>
      </c>
      <c r="B500" s="106">
        <v>8</v>
      </c>
      <c r="C500" s="106">
        <v>8</v>
      </c>
      <c r="D500" s="44"/>
      <c r="E500" s="44"/>
      <c r="F500" s="30">
        <f t="shared" si="50"/>
        <v>0</v>
      </c>
      <c r="G500" s="11"/>
      <c r="H500" s="11"/>
      <c r="I500" s="11"/>
      <c r="J500" s="12">
        <f t="shared" si="51"/>
        <v>0</v>
      </c>
      <c r="K500" s="31">
        <f t="shared" si="52"/>
        <v>2365</v>
      </c>
      <c r="L500" s="37">
        <f t="shared" si="49"/>
        <v>0</v>
      </c>
      <c r="M500" s="37"/>
      <c r="N500" s="37">
        <f t="shared" si="53"/>
        <v>0</v>
      </c>
    </row>
    <row r="501" spans="1:14" x14ac:dyDescent="0.3">
      <c r="A501" s="105" t="s">
        <v>92</v>
      </c>
      <c r="B501" s="106">
        <v>8</v>
      </c>
      <c r="C501" s="106">
        <v>8</v>
      </c>
      <c r="D501" s="44"/>
      <c r="E501" s="44"/>
      <c r="F501" s="30">
        <f t="shared" si="50"/>
        <v>0</v>
      </c>
      <c r="G501" s="11"/>
      <c r="H501" s="11"/>
      <c r="I501" s="11"/>
      <c r="J501" s="12">
        <f t="shared" si="51"/>
        <v>0</v>
      </c>
      <c r="K501" s="31">
        <f t="shared" si="52"/>
        <v>2065</v>
      </c>
      <c r="L501" s="37">
        <f t="shared" si="49"/>
        <v>0</v>
      </c>
      <c r="M501" s="37"/>
      <c r="N501" s="37">
        <f t="shared" si="53"/>
        <v>0</v>
      </c>
    </row>
    <row r="502" spans="1:14" x14ac:dyDescent="0.3">
      <c r="A502" s="105" t="s">
        <v>93</v>
      </c>
      <c r="B502" s="106">
        <v>15</v>
      </c>
      <c r="C502" s="106">
        <v>15</v>
      </c>
      <c r="D502" s="44"/>
      <c r="E502" s="44"/>
      <c r="F502" s="30">
        <f t="shared" si="50"/>
        <v>0</v>
      </c>
      <c r="G502" s="11"/>
      <c r="H502" s="11"/>
      <c r="I502" s="11"/>
      <c r="J502" s="12">
        <f t="shared" si="51"/>
        <v>0</v>
      </c>
      <c r="K502" s="31">
        <f t="shared" si="52"/>
        <v>990</v>
      </c>
      <c r="L502" s="37">
        <f t="shared" si="49"/>
        <v>0</v>
      </c>
      <c r="M502" s="37"/>
      <c r="N502" s="37">
        <f t="shared" si="53"/>
        <v>0</v>
      </c>
    </row>
    <row r="503" spans="1:14" x14ac:dyDescent="0.3">
      <c r="A503" s="105" t="s">
        <v>94</v>
      </c>
      <c r="B503" s="106">
        <v>15</v>
      </c>
      <c r="C503" s="106">
        <v>15</v>
      </c>
      <c r="D503" s="44"/>
      <c r="E503" s="44"/>
      <c r="F503" s="30">
        <f t="shared" si="50"/>
        <v>0</v>
      </c>
      <c r="G503" s="11"/>
      <c r="H503" s="11"/>
      <c r="I503" s="11"/>
      <c r="J503" s="12">
        <f t="shared" si="51"/>
        <v>0</v>
      </c>
      <c r="K503" s="31">
        <f t="shared" si="52"/>
        <v>1025</v>
      </c>
      <c r="L503" s="37">
        <f t="shared" si="49"/>
        <v>0</v>
      </c>
      <c r="M503" s="37"/>
      <c r="N503" s="37">
        <f t="shared" si="53"/>
        <v>0</v>
      </c>
    </row>
    <row r="504" spans="1:14" x14ac:dyDescent="0.3">
      <c r="A504" s="105" t="s">
        <v>95</v>
      </c>
      <c r="B504" s="106">
        <v>10</v>
      </c>
      <c r="C504" s="106">
        <v>10</v>
      </c>
      <c r="D504" s="44"/>
      <c r="E504" s="44"/>
      <c r="F504" s="30">
        <f t="shared" si="50"/>
        <v>0</v>
      </c>
      <c r="G504" s="11"/>
      <c r="H504" s="11"/>
      <c r="I504" s="11"/>
      <c r="J504" s="12">
        <f t="shared" si="51"/>
        <v>0</v>
      </c>
      <c r="K504" s="31">
        <f t="shared" si="52"/>
        <v>1620</v>
      </c>
      <c r="L504" s="37">
        <f t="shared" si="49"/>
        <v>0</v>
      </c>
      <c r="M504" s="37"/>
      <c r="N504" s="37">
        <f t="shared" si="53"/>
        <v>0</v>
      </c>
    </row>
    <row r="505" spans="1:14" x14ac:dyDescent="0.3">
      <c r="A505" s="105" t="s">
        <v>96</v>
      </c>
      <c r="B505" s="106">
        <v>8</v>
      </c>
      <c r="C505" s="106">
        <v>8</v>
      </c>
      <c r="D505" s="44"/>
      <c r="E505" s="44"/>
      <c r="F505" s="30">
        <f t="shared" si="50"/>
        <v>0</v>
      </c>
      <c r="G505" s="11"/>
      <c r="H505" s="11"/>
      <c r="I505" s="11"/>
      <c r="J505" s="12">
        <f t="shared" si="51"/>
        <v>0</v>
      </c>
      <c r="K505" s="31">
        <f t="shared" si="52"/>
        <v>2130</v>
      </c>
      <c r="L505" s="37">
        <f t="shared" si="49"/>
        <v>0</v>
      </c>
      <c r="M505" s="37"/>
      <c r="N505" s="37">
        <f t="shared" si="53"/>
        <v>0</v>
      </c>
    </row>
    <row r="506" spans="1:14" x14ac:dyDescent="0.3">
      <c r="A506" s="105" t="s">
        <v>97</v>
      </c>
      <c r="B506" s="106">
        <v>15</v>
      </c>
      <c r="C506" s="106">
        <v>15</v>
      </c>
      <c r="D506" s="44"/>
      <c r="E506" s="44"/>
      <c r="F506" s="30">
        <f t="shared" si="50"/>
        <v>0</v>
      </c>
      <c r="G506" s="11"/>
      <c r="H506" s="11"/>
      <c r="I506" s="11"/>
      <c r="J506" s="12">
        <f t="shared" si="51"/>
        <v>0</v>
      </c>
      <c r="K506" s="31">
        <f t="shared" si="52"/>
        <v>880</v>
      </c>
      <c r="L506" s="37">
        <f t="shared" si="49"/>
        <v>0</v>
      </c>
      <c r="M506" s="37"/>
      <c r="N506" s="37">
        <f t="shared" si="53"/>
        <v>0</v>
      </c>
    </row>
    <row r="507" spans="1:14" x14ac:dyDescent="0.3">
      <c r="A507" s="105" t="s">
        <v>98</v>
      </c>
      <c r="B507" s="106">
        <v>15</v>
      </c>
      <c r="C507" s="106">
        <v>15</v>
      </c>
      <c r="D507" s="44"/>
      <c r="E507" s="44"/>
      <c r="F507" s="30">
        <f t="shared" si="50"/>
        <v>0</v>
      </c>
      <c r="G507" s="11"/>
      <c r="H507" s="11"/>
      <c r="I507" s="11"/>
      <c r="J507" s="12">
        <f t="shared" si="51"/>
        <v>0</v>
      </c>
      <c r="K507" s="31">
        <f t="shared" si="52"/>
        <v>915</v>
      </c>
      <c r="L507" s="37">
        <f t="shared" si="49"/>
        <v>0</v>
      </c>
      <c r="M507" s="37"/>
      <c r="N507" s="37">
        <f t="shared" si="53"/>
        <v>0</v>
      </c>
    </row>
    <row r="508" spans="1:14" x14ac:dyDescent="0.3">
      <c r="A508" s="105" t="s">
        <v>99</v>
      </c>
      <c r="B508" s="106">
        <v>3</v>
      </c>
      <c r="C508" s="106">
        <v>3</v>
      </c>
      <c r="D508" s="44"/>
      <c r="E508" s="44"/>
      <c r="F508" s="30">
        <f t="shared" si="50"/>
        <v>0</v>
      </c>
      <c r="G508" s="11"/>
      <c r="H508" s="11"/>
      <c r="I508" s="11"/>
      <c r="J508" s="12">
        <f t="shared" si="51"/>
        <v>0</v>
      </c>
      <c r="K508" s="31">
        <f t="shared" si="52"/>
        <v>1970</v>
      </c>
      <c r="L508" s="37">
        <f t="shared" si="49"/>
        <v>0</v>
      </c>
      <c r="M508" s="37"/>
      <c r="N508" s="37">
        <f t="shared" si="53"/>
        <v>0</v>
      </c>
    </row>
    <row r="509" spans="1:14" x14ac:dyDescent="0.3">
      <c r="A509" s="105" t="s">
        <v>100</v>
      </c>
      <c r="B509" s="106">
        <v>3</v>
      </c>
      <c r="C509" s="106">
        <v>3</v>
      </c>
      <c r="D509" s="44"/>
      <c r="E509" s="44"/>
      <c r="F509" s="30">
        <f t="shared" si="50"/>
        <v>0</v>
      </c>
      <c r="G509" s="11"/>
      <c r="H509" s="11"/>
      <c r="I509" s="11"/>
      <c r="J509" s="12">
        <f t="shared" si="51"/>
        <v>0</v>
      </c>
      <c r="K509" s="31">
        <f t="shared" si="52"/>
        <v>2035</v>
      </c>
      <c r="L509" s="37">
        <f t="shared" si="49"/>
        <v>0</v>
      </c>
      <c r="M509" s="37"/>
      <c r="N509" s="37">
        <f t="shared" si="53"/>
        <v>0</v>
      </c>
    </row>
    <row r="510" spans="1:14" x14ac:dyDescent="0.3">
      <c r="A510" s="105" t="s">
        <v>101</v>
      </c>
      <c r="B510" s="106">
        <v>8</v>
      </c>
      <c r="C510" s="106">
        <v>8</v>
      </c>
      <c r="D510" s="44"/>
      <c r="E510" s="44"/>
      <c r="F510" s="30">
        <f t="shared" si="50"/>
        <v>0</v>
      </c>
      <c r="G510" s="11"/>
      <c r="H510" s="11"/>
      <c r="I510" s="11"/>
      <c r="J510" s="12">
        <f t="shared" si="51"/>
        <v>0</v>
      </c>
      <c r="K510" s="31">
        <f t="shared" si="52"/>
        <v>2120</v>
      </c>
      <c r="L510" s="37">
        <f t="shared" si="49"/>
        <v>0</v>
      </c>
      <c r="M510" s="37"/>
      <c r="N510" s="37">
        <f t="shared" si="53"/>
        <v>0</v>
      </c>
    </row>
    <row r="511" spans="1:14" x14ac:dyDescent="0.3">
      <c r="A511" s="105" t="s">
        <v>102</v>
      </c>
      <c r="B511" s="106">
        <v>10</v>
      </c>
      <c r="C511" s="106">
        <v>10</v>
      </c>
      <c r="D511" s="44"/>
      <c r="E511" s="44"/>
      <c r="F511" s="30">
        <f t="shared" si="50"/>
        <v>0</v>
      </c>
      <c r="G511" s="11"/>
      <c r="H511" s="11"/>
      <c r="I511" s="11"/>
      <c r="J511" s="12">
        <f t="shared" si="51"/>
        <v>0</v>
      </c>
      <c r="K511" s="31">
        <f t="shared" si="52"/>
        <v>1980</v>
      </c>
      <c r="L511" s="37">
        <f t="shared" si="49"/>
        <v>0</v>
      </c>
      <c r="M511" s="37"/>
      <c r="N511" s="37">
        <f t="shared" si="53"/>
        <v>0</v>
      </c>
    </row>
    <row r="512" spans="1:14" x14ac:dyDescent="0.3">
      <c r="A512" s="105" t="s">
        <v>103</v>
      </c>
      <c r="B512" s="106">
        <v>12</v>
      </c>
      <c r="C512" s="106">
        <v>12</v>
      </c>
      <c r="D512" s="44"/>
      <c r="E512" s="44"/>
      <c r="F512" s="30">
        <f t="shared" si="50"/>
        <v>0</v>
      </c>
      <c r="G512" s="11"/>
      <c r="H512" s="11"/>
      <c r="I512" s="11"/>
      <c r="J512" s="12">
        <f t="shared" si="51"/>
        <v>0</v>
      </c>
      <c r="K512" s="31">
        <f t="shared" si="52"/>
        <v>875</v>
      </c>
      <c r="L512" s="37">
        <f t="shared" si="49"/>
        <v>0</v>
      </c>
      <c r="M512" s="37"/>
      <c r="N512" s="37">
        <f t="shared" si="53"/>
        <v>0</v>
      </c>
    </row>
    <row r="513" spans="1:14" ht="19.5" thickBot="1" x14ac:dyDescent="0.35">
      <c r="A513" s="105" t="s">
        <v>104</v>
      </c>
      <c r="B513" s="106">
        <v>3</v>
      </c>
      <c r="C513" s="106">
        <v>3</v>
      </c>
      <c r="D513" s="44"/>
      <c r="E513" s="44"/>
      <c r="F513" s="30">
        <f t="shared" si="50"/>
        <v>0</v>
      </c>
      <c r="G513" s="11"/>
      <c r="H513" s="11"/>
      <c r="I513" s="11"/>
      <c r="J513" s="12">
        <f t="shared" si="51"/>
        <v>0</v>
      </c>
      <c r="K513" s="31">
        <f t="shared" si="52"/>
        <v>2145</v>
      </c>
      <c r="L513" s="37">
        <f t="shared" si="49"/>
        <v>0</v>
      </c>
      <c r="M513" s="37"/>
      <c r="N513" s="37">
        <f t="shared" si="53"/>
        <v>0</v>
      </c>
    </row>
    <row r="514" spans="1:14" ht="19.5" thickBot="1" x14ac:dyDescent="0.35">
      <c r="A514" s="56" t="s">
        <v>105</v>
      </c>
      <c r="B514" s="57" t="s">
        <v>74</v>
      </c>
      <c r="C514" s="58">
        <v>150</v>
      </c>
      <c r="D514" s="44"/>
      <c r="E514" s="44"/>
      <c r="F514" s="30">
        <f t="shared" si="50"/>
        <v>0</v>
      </c>
      <c r="G514" s="11"/>
      <c r="H514" s="11"/>
      <c r="I514" s="11"/>
      <c r="J514" s="12">
        <f t="shared" si="51"/>
        <v>0</v>
      </c>
      <c r="K514" s="31">
        <f t="shared" si="52"/>
        <v>21.06</v>
      </c>
      <c r="L514" s="37">
        <f t="shared" si="49"/>
        <v>0</v>
      </c>
      <c r="M514" s="37"/>
      <c r="N514" s="37">
        <f t="shared" si="53"/>
        <v>0</v>
      </c>
    </row>
    <row r="515" spans="1:14" x14ac:dyDescent="0.3">
      <c r="A515" s="107"/>
      <c r="B515" s="108"/>
      <c r="C515" s="108"/>
      <c r="D515" s="11"/>
      <c r="E515" s="11"/>
      <c r="F515" s="30" t="e">
        <f t="shared" si="50"/>
        <v>#DIV/0!</v>
      </c>
      <c r="G515" s="11"/>
      <c r="H515" s="11"/>
      <c r="I515" s="11"/>
      <c r="J515" s="12">
        <f t="shared" si="51"/>
        <v>0</v>
      </c>
      <c r="K515" s="31">
        <f t="shared" si="52"/>
        <v>116.5</v>
      </c>
      <c r="L515" s="37">
        <f t="shared" si="49"/>
        <v>0</v>
      </c>
      <c r="M515" s="37"/>
      <c r="N515" s="37">
        <f t="shared" si="53"/>
        <v>0</v>
      </c>
    </row>
    <row r="516" spans="1:14" x14ac:dyDescent="0.3">
      <c r="A516" s="107"/>
      <c r="B516" s="108"/>
      <c r="C516" s="108"/>
      <c r="D516" s="11"/>
      <c r="E516" s="11"/>
      <c r="F516" s="30" t="e">
        <f t="shared" si="50"/>
        <v>#DIV/0!</v>
      </c>
      <c r="G516" s="11"/>
      <c r="H516" s="11"/>
      <c r="I516" s="11"/>
      <c r="J516" s="12">
        <f t="shared" si="51"/>
        <v>0</v>
      </c>
      <c r="K516" s="31">
        <f t="shared" si="52"/>
        <v>0</v>
      </c>
      <c r="L516" s="37">
        <f t="shared" si="49"/>
        <v>0</v>
      </c>
      <c r="M516" s="37"/>
      <c r="N516" s="37">
        <f t="shared" si="53"/>
        <v>0</v>
      </c>
    </row>
    <row r="517" spans="1:14" x14ac:dyDescent="0.3">
      <c r="A517" s="107"/>
      <c r="B517" s="108"/>
      <c r="C517" s="108"/>
      <c r="D517" s="11"/>
      <c r="E517" s="11"/>
      <c r="F517" s="30" t="e">
        <f t="shared" si="50"/>
        <v>#DIV/0!</v>
      </c>
      <c r="G517" s="11"/>
      <c r="H517" s="11"/>
      <c r="I517" s="11"/>
      <c r="J517" s="12">
        <f t="shared" si="51"/>
        <v>0</v>
      </c>
      <c r="K517" s="31">
        <f t="shared" si="52"/>
        <v>23</v>
      </c>
      <c r="L517" s="37">
        <f t="shared" si="49"/>
        <v>0</v>
      </c>
      <c r="M517" s="37"/>
      <c r="N517" s="37">
        <f t="shared" si="53"/>
        <v>0</v>
      </c>
    </row>
    <row r="518" spans="1:14" x14ac:dyDescent="0.3">
      <c r="A518" s="107"/>
      <c r="B518" s="108"/>
      <c r="C518" s="108"/>
      <c r="D518" s="11"/>
      <c r="E518" s="11"/>
      <c r="F518" s="30" t="e">
        <f t="shared" si="50"/>
        <v>#DIV/0!</v>
      </c>
      <c r="G518" s="11"/>
      <c r="H518" s="11"/>
      <c r="I518" s="11"/>
      <c r="J518" s="12">
        <f t="shared" si="51"/>
        <v>0</v>
      </c>
      <c r="K518" s="31">
        <f t="shared" si="52"/>
        <v>0</v>
      </c>
      <c r="L518" s="37">
        <f t="shared" si="49"/>
        <v>0</v>
      </c>
      <c r="M518" s="37"/>
      <c r="N518" s="37">
        <f t="shared" si="53"/>
        <v>0</v>
      </c>
    </row>
    <row r="519" spans="1:14" x14ac:dyDescent="0.3">
      <c r="A519" s="11"/>
      <c r="B519" s="10"/>
      <c r="C519" s="10"/>
      <c r="D519" s="11"/>
      <c r="E519" s="11"/>
      <c r="F519" s="30" t="e">
        <f t="shared" si="50"/>
        <v>#DIV/0!</v>
      </c>
      <c r="G519" s="11"/>
      <c r="H519" s="11"/>
      <c r="I519" s="11"/>
      <c r="J519" s="12">
        <f t="shared" si="51"/>
        <v>0</v>
      </c>
      <c r="K519" s="31">
        <f t="shared" si="52"/>
        <v>0</v>
      </c>
      <c r="L519" s="37">
        <f t="shared" si="49"/>
        <v>0</v>
      </c>
      <c r="M519" s="37"/>
      <c r="N519" s="37">
        <f t="shared" si="53"/>
        <v>0</v>
      </c>
    </row>
    <row r="520" spans="1:14" x14ac:dyDescent="0.3">
      <c r="A520" s="11"/>
      <c r="B520" s="10"/>
      <c r="C520" s="10"/>
      <c r="D520" s="11"/>
      <c r="E520" s="11"/>
      <c r="F520" s="30" t="e">
        <f t="shared" si="50"/>
        <v>#DIV/0!</v>
      </c>
      <c r="G520" s="11"/>
      <c r="H520" s="11"/>
      <c r="I520" s="11"/>
      <c r="J520" s="12">
        <f t="shared" si="51"/>
        <v>0</v>
      </c>
      <c r="K520" s="31">
        <f t="shared" si="52"/>
        <v>0</v>
      </c>
      <c r="L520" s="37">
        <f t="shared" si="49"/>
        <v>0</v>
      </c>
      <c r="M520" s="37"/>
      <c r="N520" s="37">
        <f t="shared" si="53"/>
        <v>0</v>
      </c>
    </row>
    <row r="521" spans="1:14" x14ac:dyDescent="0.3">
      <c r="A521" s="11"/>
      <c r="B521" s="10"/>
      <c r="C521" s="10"/>
      <c r="D521" s="11"/>
      <c r="E521" s="11"/>
      <c r="F521" s="30" t="e">
        <f t="shared" si="50"/>
        <v>#DIV/0!</v>
      </c>
      <c r="G521" s="11"/>
      <c r="H521" s="11"/>
      <c r="I521" s="11"/>
      <c r="J521" s="12">
        <f t="shared" si="51"/>
        <v>0</v>
      </c>
      <c r="K521" s="31">
        <f t="shared" si="52"/>
        <v>0</v>
      </c>
      <c r="L521" s="37">
        <f t="shared" si="49"/>
        <v>0</v>
      </c>
      <c r="M521" s="37"/>
      <c r="N521" s="37">
        <f t="shared" si="53"/>
        <v>0</v>
      </c>
    </row>
    <row r="522" spans="1:14" x14ac:dyDescent="0.3">
      <c r="A522" s="11" t="s">
        <v>33</v>
      </c>
      <c r="B522" s="11"/>
      <c r="C522" s="13"/>
      <c r="D522" s="111">
        <f t="shared" ref="D522:J522" si="54">SUM(D460:D521)</f>
        <v>272</v>
      </c>
      <c r="E522" s="111">
        <f t="shared" si="54"/>
        <v>0</v>
      </c>
      <c r="F522" s="111" t="e">
        <f t="shared" si="54"/>
        <v>#DIV/0!</v>
      </c>
      <c r="G522" s="111">
        <f t="shared" si="54"/>
        <v>0</v>
      </c>
      <c r="H522" s="111">
        <f t="shared" si="54"/>
        <v>0</v>
      </c>
      <c r="I522" s="111">
        <f t="shared" si="54"/>
        <v>0</v>
      </c>
      <c r="J522" s="12">
        <f t="shared" si="54"/>
        <v>272</v>
      </c>
      <c r="K522" s="111"/>
      <c r="L522" s="111">
        <f>SUM(L460:L521)</f>
        <v>28472.420000000002</v>
      </c>
      <c r="M522" s="111">
        <f>SUM(M460:M521)</f>
        <v>0</v>
      </c>
      <c r="N522" s="111">
        <f>SUM(N460:N521)</f>
        <v>0</v>
      </c>
    </row>
    <row r="523" spans="1:14" x14ac:dyDescent="0.3">
      <c r="A523" s="113"/>
      <c r="B523" s="114"/>
      <c r="C523" s="115"/>
      <c r="D523" s="116"/>
      <c r="E523" s="116"/>
      <c r="F523" s="7" t="s">
        <v>106</v>
      </c>
      <c r="G523" s="7" t="s">
        <v>123</v>
      </c>
      <c r="H523" s="7" t="s">
        <v>124</v>
      </c>
      <c r="I523" s="7" t="s">
        <v>125</v>
      </c>
      <c r="J523" s="7" t="s">
        <v>126</v>
      </c>
      <c r="K523" s="117"/>
      <c r="L523" s="117"/>
      <c r="M523" s="7" t="s">
        <v>107</v>
      </c>
      <c r="N523" s="118"/>
    </row>
    <row r="524" spans="1:14" ht="31.5" x14ac:dyDescent="0.5">
      <c r="A524" s="113"/>
      <c r="B524" s="114"/>
      <c r="C524" s="115"/>
      <c r="D524" s="116"/>
      <c r="E524" s="116"/>
      <c r="F524" s="121"/>
      <c r="G524" s="121"/>
      <c r="H524" s="121"/>
      <c r="I524" s="121"/>
      <c r="J524" s="121"/>
      <c r="K524" s="122"/>
      <c r="L524" s="121">
        <f>+F524-G524-H524-I524-J524</f>
        <v>0</v>
      </c>
      <c r="M524" s="123"/>
      <c r="N524" s="124"/>
    </row>
    <row r="525" spans="1:14" x14ac:dyDescent="0.3">
      <c r="A525" s="177" t="s">
        <v>109</v>
      </c>
      <c r="B525" s="178"/>
      <c r="C525" s="178"/>
      <c r="D525" s="178"/>
      <c r="E525" s="178"/>
      <c r="F525" s="178"/>
      <c r="G525" s="178"/>
      <c r="H525" s="178"/>
      <c r="I525" s="178"/>
      <c r="J525" s="179"/>
      <c r="K525" s="125"/>
      <c r="L525" s="12">
        <v>652</v>
      </c>
      <c r="M525" s="126"/>
      <c r="N525" s="127"/>
    </row>
    <row r="526" spans="1:14" x14ac:dyDescent="0.3">
      <c r="A526" s="180" t="s">
        <v>110</v>
      </c>
      <c r="B526" s="181"/>
      <c r="C526" s="181"/>
      <c r="D526" s="181"/>
      <c r="E526" s="181"/>
      <c r="F526" s="181"/>
      <c r="G526" s="181"/>
      <c r="H526" s="181"/>
      <c r="I526" s="181"/>
      <c r="J526" s="182"/>
      <c r="K526" s="129"/>
      <c r="L526" s="12"/>
      <c r="M526" s="126"/>
      <c r="N526" s="127"/>
    </row>
    <row r="527" spans="1:14" x14ac:dyDescent="0.3">
      <c r="A527" s="160" t="s">
        <v>111</v>
      </c>
      <c r="B527" s="161"/>
      <c r="C527" s="161"/>
      <c r="D527" s="161"/>
      <c r="E527" s="161"/>
      <c r="F527" s="161"/>
      <c r="G527" s="161"/>
      <c r="H527" s="161"/>
      <c r="I527" s="161"/>
      <c r="J527" s="162"/>
      <c r="K527" s="130"/>
      <c r="L527" s="12"/>
      <c r="M527" s="131">
        <f>+L527/L522%</f>
        <v>0</v>
      </c>
      <c r="N527" s="127"/>
    </row>
    <row r="528" spans="1:14" x14ac:dyDescent="0.3">
      <c r="A528" s="163" t="s">
        <v>112</v>
      </c>
      <c r="B528" s="164"/>
      <c r="C528" s="164"/>
      <c r="D528" s="164"/>
      <c r="E528" s="164"/>
      <c r="F528" s="164"/>
      <c r="G528" s="164"/>
      <c r="H528" s="164"/>
      <c r="I528" s="164"/>
      <c r="J528" s="165"/>
      <c r="K528" s="132"/>
      <c r="L528" s="12">
        <f>+E544</f>
        <v>18783</v>
      </c>
      <c r="M528" s="126"/>
      <c r="N528" s="127"/>
    </row>
    <row r="529" spans="1:14" x14ac:dyDescent="0.3">
      <c r="A529" s="166" t="s">
        <v>113</v>
      </c>
      <c r="B529" s="167"/>
      <c r="C529" s="167"/>
      <c r="D529" s="167"/>
      <c r="E529" s="167"/>
      <c r="F529" s="167"/>
      <c r="G529" s="167"/>
      <c r="H529" s="167"/>
      <c r="I529" s="167"/>
      <c r="J529" s="168"/>
      <c r="K529" s="134"/>
      <c r="L529" s="12">
        <f>+M544</f>
        <v>0</v>
      </c>
      <c r="M529" s="126"/>
      <c r="N529" s="127"/>
    </row>
    <row r="530" spans="1:14" x14ac:dyDescent="0.3">
      <c r="A530" s="169"/>
      <c r="B530" s="170"/>
      <c r="C530" s="170"/>
      <c r="D530" s="170"/>
      <c r="E530" s="170"/>
      <c r="F530" s="170"/>
      <c r="G530" s="170"/>
      <c r="H530" s="170"/>
      <c r="I530" s="170"/>
      <c r="J530" s="171"/>
      <c r="K530" s="128"/>
      <c r="L530" s="126">
        <v>32</v>
      </c>
      <c r="M530" s="126"/>
      <c r="N530" s="127"/>
    </row>
    <row r="531" spans="1:14" x14ac:dyDescent="0.3">
      <c r="A531" s="169"/>
      <c r="B531" s="170"/>
      <c r="C531" s="170"/>
      <c r="D531" s="170"/>
      <c r="E531" s="170"/>
      <c r="F531" s="170"/>
      <c r="G531" s="170"/>
      <c r="H531" s="170"/>
      <c r="I531" s="170"/>
      <c r="J531" s="171"/>
      <c r="K531" s="128"/>
      <c r="L531" s="126"/>
      <c r="M531" s="126"/>
      <c r="N531" s="127"/>
    </row>
    <row r="532" spans="1:14" x14ac:dyDescent="0.3">
      <c r="A532" s="169" t="s">
        <v>114</v>
      </c>
      <c r="B532" s="170"/>
      <c r="C532" s="170"/>
      <c r="D532" s="170"/>
      <c r="E532" s="170"/>
      <c r="F532" s="170"/>
      <c r="G532" s="170"/>
      <c r="H532" s="170"/>
      <c r="I532" s="170"/>
      <c r="J532" s="171"/>
      <c r="K532" s="136"/>
      <c r="L532" s="111">
        <f>+L522-L525-L526-L527-L528+L529-L530-L531</f>
        <v>9005.4200000000019</v>
      </c>
      <c r="M532" s="126"/>
      <c r="N532" s="127"/>
    </row>
    <row r="533" spans="1:14" ht="19.5" thickBot="1" x14ac:dyDescent="0.35">
      <c r="L533" s="3">
        <v>9005</v>
      </c>
      <c r="M533" s="138">
        <f>+L533-L532</f>
        <v>-0.42000000000189175</v>
      </c>
    </row>
    <row r="534" spans="1:14" ht="19.5" thickBot="1" x14ac:dyDescent="0.35">
      <c r="A534" s="157" t="s">
        <v>115</v>
      </c>
      <c r="B534" s="158"/>
      <c r="C534" s="158"/>
      <c r="D534" s="158"/>
      <c r="E534" s="158"/>
      <c r="F534" s="159"/>
      <c r="G534" s="127"/>
      <c r="H534" s="157" t="s">
        <v>116</v>
      </c>
      <c r="I534" s="158"/>
      <c r="J534" s="159"/>
      <c r="K534" s="157" t="s">
        <v>117</v>
      </c>
      <c r="L534" s="158"/>
      <c r="M534" s="159"/>
      <c r="N534" s="139"/>
    </row>
    <row r="535" spans="1:14" ht="19.5" thickBot="1" x14ac:dyDescent="0.35">
      <c r="A535" s="140" t="s">
        <v>118</v>
      </c>
      <c r="B535" s="157" t="s">
        <v>119</v>
      </c>
      <c r="C535" s="159"/>
      <c r="D535" s="140" t="s">
        <v>120</v>
      </c>
      <c r="E535" s="157" t="s">
        <v>22</v>
      </c>
      <c r="F535" s="159"/>
      <c r="G535" s="127"/>
      <c r="H535" s="157" t="s">
        <v>119</v>
      </c>
      <c r="I535" s="159"/>
      <c r="J535" s="140" t="s">
        <v>22</v>
      </c>
      <c r="K535" s="157" t="s">
        <v>119</v>
      </c>
      <c r="L535" s="159"/>
      <c r="M535" s="140" t="s">
        <v>22</v>
      </c>
      <c r="N535" s="139"/>
    </row>
    <row r="536" spans="1:14" ht="19.5" thickBot="1" x14ac:dyDescent="0.35">
      <c r="A536" s="141"/>
      <c r="B536" s="153"/>
      <c r="C536" s="154"/>
      <c r="D536" s="141"/>
      <c r="E536" s="155">
        <v>7157</v>
      </c>
      <c r="F536" s="156"/>
      <c r="G536" s="127"/>
      <c r="H536" s="153"/>
      <c r="I536" s="154"/>
      <c r="J536" s="142"/>
      <c r="K536" s="153"/>
      <c r="L536" s="154"/>
      <c r="M536" s="143"/>
      <c r="N536" s="144"/>
    </row>
    <row r="537" spans="1:14" ht="19.5" thickBot="1" x14ac:dyDescent="0.35">
      <c r="A537" s="141"/>
      <c r="B537" s="153"/>
      <c r="C537" s="154"/>
      <c r="D537" s="141"/>
      <c r="E537" s="155">
        <v>5154</v>
      </c>
      <c r="F537" s="156"/>
      <c r="G537" s="127"/>
      <c r="H537" s="153"/>
      <c r="I537" s="154"/>
      <c r="J537" s="142"/>
      <c r="K537" s="153"/>
      <c r="L537" s="154"/>
      <c r="M537" s="143"/>
      <c r="N537" s="144"/>
    </row>
    <row r="538" spans="1:14" ht="19.5" thickBot="1" x14ac:dyDescent="0.35">
      <c r="A538" s="141"/>
      <c r="B538" s="153"/>
      <c r="C538" s="154"/>
      <c r="D538" s="141"/>
      <c r="E538" s="155">
        <v>4325</v>
      </c>
      <c r="F538" s="156"/>
      <c r="G538" s="127"/>
      <c r="H538" s="153"/>
      <c r="I538" s="154"/>
      <c r="J538" s="142"/>
      <c r="K538" s="153"/>
      <c r="L538" s="154"/>
      <c r="M538" s="143"/>
      <c r="N538" s="144"/>
    </row>
    <row r="539" spans="1:14" ht="19.5" thickBot="1" x14ac:dyDescent="0.35">
      <c r="A539" s="141"/>
      <c r="B539" s="153"/>
      <c r="C539" s="154"/>
      <c r="D539" s="141"/>
      <c r="E539" s="155">
        <v>2147</v>
      </c>
      <c r="F539" s="156"/>
      <c r="G539" s="127"/>
      <c r="H539" s="153"/>
      <c r="I539" s="154"/>
      <c r="J539" s="142"/>
      <c r="K539" s="153"/>
      <c r="L539" s="154"/>
      <c r="M539" s="143"/>
      <c r="N539" s="144"/>
    </row>
    <row r="540" spans="1:14" ht="19.5" thickBot="1" x14ac:dyDescent="0.35">
      <c r="A540" s="141"/>
      <c r="B540" s="153"/>
      <c r="C540" s="154"/>
      <c r="D540" s="141"/>
      <c r="E540" s="155"/>
      <c r="F540" s="156"/>
      <c r="G540" s="127"/>
      <c r="H540" s="153"/>
      <c r="I540" s="154"/>
      <c r="J540" s="142"/>
      <c r="K540" s="153"/>
      <c r="L540" s="154"/>
      <c r="M540" s="143"/>
      <c r="N540" s="144"/>
    </row>
    <row r="541" spans="1:14" ht="19.5" thickBot="1" x14ac:dyDescent="0.35">
      <c r="A541" s="141"/>
      <c r="B541" s="153"/>
      <c r="C541" s="154"/>
      <c r="D541" s="141"/>
      <c r="E541" s="155"/>
      <c r="F541" s="156"/>
      <c r="G541" s="127"/>
      <c r="H541" s="153"/>
      <c r="I541" s="154"/>
      <c r="J541" s="142"/>
      <c r="K541" s="153"/>
      <c r="L541" s="154"/>
      <c r="M541" s="143"/>
      <c r="N541" s="144"/>
    </row>
    <row r="542" spans="1:14" ht="19.5" thickBot="1" x14ac:dyDescent="0.35">
      <c r="A542" s="141"/>
      <c r="B542" s="153"/>
      <c r="C542" s="154"/>
      <c r="D542" s="141"/>
      <c r="E542" s="155"/>
      <c r="F542" s="156"/>
      <c r="G542" s="127"/>
      <c r="H542" s="153"/>
      <c r="I542" s="154"/>
      <c r="J542" s="142"/>
      <c r="K542" s="153"/>
      <c r="L542" s="154"/>
      <c r="M542" s="143"/>
      <c r="N542" s="144"/>
    </row>
    <row r="543" spans="1:14" ht="19.5" thickBot="1" x14ac:dyDescent="0.35">
      <c r="A543" s="141"/>
      <c r="B543" s="153"/>
      <c r="C543" s="154"/>
      <c r="D543" s="141"/>
      <c r="E543" s="155"/>
      <c r="F543" s="156"/>
      <c r="G543" s="127"/>
      <c r="H543" s="153"/>
      <c r="I543" s="154"/>
      <c r="J543" s="142"/>
      <c r="K543" s="153"/>
      <c r="L543" s="154"/>
      <c r="M543" s="143"/>
      <c r="N543" s="144"/>
    </row>
    <row r="544" spans="1:14" ht="19.5" thickBot="1" x14ac:dyDescent="0.35">
      <c r="A544" s="141" t="s">
        <v>121</v>
      </c>
      <c r="B544" s="153"/>
      <c r="C544" s="154"/>
      <c r="D544" s="141"/>
      <c r="E544" s="155">
        <f>SUM(E536:F543)</f>
        <v>18783</v>
      </c>
      <c r="F544" s="156"/>
      <c r="G544" s="127"/>
      <c r="H544" s="153" t="s">
        <v>121</v>
      </c>
      <c r="I544" s="154"/>
      <c r="J544" s="140">
        <f>SUM(J536:J543)</f>
        <v>0</v>
      </c>
      <c r="K544" s="153" t="s">
        <v>121</v>
      </c>
      <c r="L544" s="154"/>
      <c r="M544" s="145">
        <f>SUM(M536:M543)</f>
        <v>0</v>
      </c>
      <c r="N544" s="139"/>
    </row>
    <row r="547" spans="1:14" x14ac:dyDescent="0.3">
      <c r="A547" s="172" t="s">
        <v>0</v>
      </c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"/>
      <c r="N547" s="2"/>
    </row>
    <row r="548" spans="1:14" x14ac:dyDescent="0.3">
      <c r="A548" s="1" t="s">
        <v>1</v>
      </c>
      <c r="B548" s="2" t="s">
        <v>131</v>
      </c>
      <c r="J548" s="1" t="s">
        <v>3</v>
      </c>
      <c r="K548" s="173">
        <f>+K457</f>
        <v>0</v>
      </c>
      <c r="L548" s="173"/>
      <c r="M548" s="173"/>
      <c r="N548" s="6"/>
    </row>
    <row r="549" spans="1:14" x14ac:dyDescent="0.3">
      <c r="A549" s="174"/>
      <c r="B549" s="175"/>
      <c r="C549" s="176"/>
      <c r="D549" s="169" t="s">
        <v>6</v>
      </c>
      <c r="E549" s="170"/>
      <c r="F549" s="171"/>
      <c r="G549" s="7" t="s">
        <v>7</v>
      </c>
      <c r="H549" s="7" t="s">
        <v>7</v>
      </c>
      <c r="I549" s="7" t="s">
        <v>8</v>
      </c>
      <c r="J549" s="8" t="s">
        <v>9</v>
      </c>
      <c r="K549" s="7" t="s">
        <v>10</v>
      </c>
      <c r="L549" s="9"/>
      <c r="M549" s="7" t="s">
        <v>11</v>
      </c>
      <c r="N549" s="7" t="s">
        <v>12</v>
      </c>
    </row>
    <row r="550" spans="1:14" x14ac:dyDescent="0.3">
      <c r="A550" s="12" t="s">
        <v>16</v>
      </c>
      <c r="B550" s="7" t="s">
        <v>17</v>
      </c>
      <c r="C550" s="13" t="s">
        <v>18</v>
      </c>
      <c r="D550" s="7">
        <v>1</v>
      </c>
      <c r="E550" s="7">
        <v>2</v>
      </c>
      <c r="F550" s="14" t="s">
        <v>19</v>
      </c>
      <c r="G550" s="7" t="s">
        <v>20</v>
      </c>
      <c r="H550" s="7" t="s">
        <v>20</v>
      </c>
      <c r="I550" s="7"/>
      <c r="J550" s="7" t="s">
        <v>20</v>
      </c>
      <c r="K550" s="7" t="s">
        <v>21</v>
      </c>
      <c r="L550" s="7" t="s">
        <v>22</v>
      </c>
      <c r="M550" s="7" t="s">
        <v>23</v>
      </c>
      <c r="N550" s="7" t="s">
        <v>22</v>
      </c>
    </row>
    <row r="551" spans="1:14" x14ac:dyDescent="0.3">
      <c r="A551" s="16" t="s">
        <v>35</v>
      </c>
      <c r="B551" s="17" t="s">
        <v>36</v>
      </c>
      <c r="C551" s="17">
        <v>72</v>
      </c>
      <c r="D551" s="29"/>
      <c r="E551" s="29"/>
      <c r="F551" s="30">
        <f>+(E551+D551)/C551</f>
        <v>0</v>
      </c>
      <c r="G551" s="32"/>
      <c r="H551" s="32"/>
      <c r="I551" s="32"/>
      <c r="J551" s="34">
        <f>+D551+E551-G551-H551-I551</f>
        <v>0</v>
      </c>
      <c r="K551" s="31">
        <f>+K460</f>
        <v>381.13</v>
      </c>
      <c r="L551" s="24">
        <f t="shared" ref="L551:L612" si="55">+J551*K551</f>
        <v>0</v>
      </c>
      <c r="M551" s="24"/>
      <c r="N551" s="24">
        <f>+K551*I551</f>
        <v>0</v>
      </c>
    </row>
    <row r="552" spans="1:14" x14ac:dyDescent="0.3">
      <c r="A552" s="16" t="s">
        <v>37</v>
      </c>
      <c r="B552" s="17" t="s">
        <v>38</v>
      </c>
      <c r="C552" s="17">
        <v>36</v>
      </c>
      <c r="D552" s="29"/>
      <c r="E552" s="29"/>
      <c r="F552" s="30">
        <f t="shared" ref="F552:F612" si="56">+(E552+D552)/C552</f>
        <v>0</v>
      </c>
      <c r="G552" s="32"/>
      <c r="H552" s="32"/>
      <c r="I552" s="32"/>
      <c r="J552" s="34">
        <f t="shared" ref="J552:J612" si="57">+D552+E552-G552-H552-I552</f>
        <v>0</v>
      </c>
      <c r="K552" s="31">
        <f t="shared" ref="K552:K612" si="58">+K461</f>
        <v>741.2</v>
      </c>
      <c r="L552" s="24">
        <f t="shared" si="55"/>
        <v>0</v>
      </c>
      <c r="M552" s="24"/>
      <c r="N552" s="24">
        <f t="shared" ref="N552:N612" si="59">+K552*I552</f>
        <v>0</v>
      </c>
    </row>
    <row r="553" spans="1:14" x14ac:dyDescent="0.3">
      <c r="A553" s="16" t="s">
        <v>39</v>
      </c>
      <c r="B553" s="17" t="s">
        <v>40</v>
      </c>
      <c r="C553" s="17">
        <v>18</v>
      </c>
      <c r="D553" s="29">
        <v>3</v>
      </c>
      <c r="E553" s="29">
        <v>6</v>
      </c>
      <c r="F553" s="30">
        <f t="shared" si="56"/>
        <v>0.5</v>
      </c>
      <c r="G553" s="32"/>
      <c r="H553" s="32"/>
      <c r="I553" s="32"/>
      <c r="J553" s="12">
        <f t="shared" si="57"/>
        <v>9</v>
      </c>
      <c r="K553" s="31">
        <f t="shared" si="58"/>
        <v>1263.5999999999999</v>
      </c>
      <c r="L553" s="37">
        <f t="shared" si="55"/>
        <v>11372.4</v>
      </c>
      <c r="M553" s="37"/>
      <c r="N553" s="37">
        <f t="shared" si="59"/>
        <v>0</v>
      </c>
    </row>
    <row r="554" spans="1:14" x14ac:dyDescent="0.3">
      <c r="A554" s="16" t="s">
        <v>41</v>
      </c>
      <c r="B554" s="17" t="s">
        <v>42</v>
      </c>
      <c r="C554" s="17">
        <v>10</v>
      </c>
      <c r="D554" s="29"/>
      <c r="E554" s="29">
        <v>10</v>
      </c>
      <c r="F554" s="30">
        <f t="shared" si="56"/>
        <v>1</v>
      </c>
      <c r="G554" s="32"/>
      <c r="H554" s="32"/>
      <c r="I554" s="32"/>
      <c r="J554" s="34">
        <f t="shared" si="57"/>
        <v>10</v>
      </c>
      <c r="K554" s="31">
        <f t="shared" si="58"/>
        <v>2059.1999999999998</v>
      </c>
      <c r="L554" s="24">
        <f t="shared" si="55"/>
        <v>20592</v>
      </c>
      <c r="M554" s="24"/>
      <c r="N554" s="24">
        <f t="shared" si="59"/>
        <v>0</v>
      </c>
    </row>
    <row r="555" spans="1:14" x14ac:dyDescent="0.3">
      <c r="A555" s="16" t="s">
        <v>43</v>
      </c>
      <c r="B555" s="17" t="s">
        <v>36</v>
      </c>
      <c r="C555" s="17">
        <v>72</v>
      </c>
      <c r="D555" s="29"/>
      <c r="E555" s="29"/>
      <c r="F555" s="30">
        <f t="shared" si="56"/>
        <v>0</v>
      </c>
      <c r="G555" s="32"/>
      <c r="H555" s="32"/>
      <c r="I555" s="32"/>
      <c r="J555" s="34">
        <f t="shared" si="57"/>
        <v>0</v>
      </c>
      <c r="K555" s="31">
        <f t="shared" si="58"/>
        <v>409.5</v>
      </c>
      <c r="L555" s="24">
        <f t="shared" si="55"/>
        <v>0</v>
      </c>
      <c r="M555" s="24"/>
      <c r="N555" s="24">
        <f t="shared" si="59"/>
        <v>0</v>
      </c>
    </row>
    <row r="556" spans="1:14" x14ac:dyDescent="0.3">
      <c r="A556" s="16" t="s">
        <v>44</v>
      </c>
      <c r="B556" s="17" t="s">
        <v>38</v>
      </c>
      <c r="C556" s="17">
        <v>36</v>
      </c>
      <c r="D556" s="29"/>
      <c r="E556" s="29"/>
      <c r="F556" s="30">
        <f t="shared" si="56"/>
        <v>0</v>
      </c>
      <c r="G556" s="32"/>
      <c r="H556" s="32"/>
      <c r="I556" s="32"/>
      <c r="J556" s="34">
        <f t="shared" si="57"/>
        <v>0</v>
      </c>
      <c r="K556" s="31">
        <f t="shared" si="58"/>
        <v>803.79</v>
      </c>
      <c r="L556" s="24">
        <f t="shared" si="55"/>
        <v>0</v>
      </c>
      <c r="M556" s="24"/>
      <c r="N556" s="24">
        <f t="shared" si="59"/>
        <v>0</v>
      </c>
    </row>
    <row r="557" spans="1:14" x14ac:dyDescent="0.3">
      <c r="A557" s="16" t="s">
        <v>45</v>
      </c>
      <c r="B557" s="17" t="s">
        <v>36</v>
      </c>
      <c r="C557" s="17">
        <v>72</v>
      </c>
      <c r="D557" s="29"/>
      <c r="E557" s="29"/>
      <c r="F557" s="30">
        <f t="shared" si="56"/>
        <v>0</v>
      </c>
      <c r="G557" s="32"/>
      <c r="H557" s="32"/>
      <c r="I557" s="32"/>
      <c r="J557" s="34">
        <f t="shared" si="57"/>
        <v>0</v>
      </c>
      <c r="K557" s="31">
        <f t="shared" si="58"/>
        <v>409.5</v>
      </c>
      <c r="L557" s="24">
        <f t="shared" si="55"/>
        <v>0</v>
      </c>
      <c r="M557" s="24"/>
      <c r="N557" s="24">
        <f t="shared" si="59"/>
        <v>0</v>
      </c>
    </row>
    <row r="558" spans="1:14" x14ac:dyDescent="0.3">
      <c r="A558" s="16" t="s">
        <v>46</v>
      </c>
      <c r="B558" s="17" t="s">
        <v>38</v>
      </c>
      <c r="C558" s="17">
        <v>36</v>
      </c>
      <c r="D558" s="29"/>
      <c r="E558" s="29"/>
      <c r="F558" s="30">
        <f t="shared" si="56"/>
        <v>0</v>
      </c>
      <c r="G558" s="32"/>
      <c r="H558" s="32"/>
      <c r="I558" s="32"/>
      <c r="J558" s="34">
        <f t="shared" si="57"/>
        <v>0</v>
      </c>
      <c r="K558" s="31">
        <f t="shared" si="58"/>
        <v>803.79</v>
      </c>
      <c r="L558" s="24">
        <f t="shared" si="55"/>
        <v>0</v>
      </c>
      <c r="M558" s="24"/>
      <c r="N558" s="24">
        <f t="shared" si="59"/>
        <v>0</v>
      </c>
    </row>
    <row r="559" spans="1:14" x14ac:dyDescent="0.3">
      <c r="A559" s="16" t="s">
        <v>47</v>
      </c>
      <c r="B559" s="17" t="s">
        <v>48</v>
      </c>
      <c r="C559" s="17">
        <v>8</v>
      </c>
      <c r="D559" s="29"/>
      <c r="E559" s="29">
        <v>4</v>
      </c>
      <c r="F559" s="30">
        <f t="shared" si="56"/>
        <v>0.5</v>
      </c>
      <c r="G559" s="32"/>
      <c r="H559" s="32"/>
      <c r="I559" s="32"/>
      <c r="J559" s="34">
        <f t="shared" si="57"/>
        <v>4</v>
      </c>
      <c r="K559" s="31">
        <f t="shared" si="58"/>
        <v>2767.05</v>
      </c>
      <c r="L559" s="24">
        <f t="shared" si="55"/>
        <v>11068.2</v>
      </c>
      <c r="M559" s="24"/>
      <c r="N559" s="24">
        <f t="shared" si="59"/>
        <v>0</v>
      </c>
    </row>
    <row r="560" spans="1:14" x14ac:dyDescent="0.3">
      <c r="A560" s="35" t="s">
        <v>49</v>
      </c>
      <c r="B560" s="17" t="s">
        <v>50</v>
      </c>
      <c r="C560" s="38">
        <v>72</v>
      </c>
      <c r="D560" s="29"/>
      <c r="E560" s="29"/>
      <c r="F560" s="30">
        <f t="shared" si="56"/>
        <v>0</v>
      </c>
      <c r="G560" s="32"/>
      <c r="H560" s="32"/>
      <c r="I560" s="32"/>
      <c r="J560" s="12">
        <f t="shared" si="57"/>
        <v>0</v>
      </c>
      <c r="K560" s="31">
        <f t="shared" si="58"/>
        <v>444.6</v>
      </c>
      <c r="L560" s="37">
        <f t="shared" si="55"/>
        <v>0</v>
      </c>
      <c r="M560" s="37"/>
      <c r="N560" s="37">
        <f t="shared" si="59"/>
        <v>0</v>
      </c>
    </row>
    <row r="561" spans="1:14" x14ac:dyDescent="0.3">
      <c r="A561" s="16" t="s">
        <v>51</v>
      </c>
      <c r="B561" s="17" t="s">
        <v>52</v>
      </c>
      <c r="C561" s="17">
        <v>36</v>
      </c>
      <c r="D561" s="29">
        <v>12</v>
      </c>
      <c r="E561" s="29"/>
      <c r="F561" s="30">
        <f t="shared" si="56"/>
        <v>0.33333333333333331</v>
      </c>
      <c r="G561" s="32"/>
      <c r="H561" s="32"/>
      <c r="I561" s="32"/>
      <c r="J561" s="34">
        <f t="shared" si="57"/>
        <v>12</v>
      </c>
      <c r="K561" s="31">
        <f t="shared" si="58"/>
        <v>868.73</v>
      </c>
      <c r="L561" s="24">
        <f t="shared" si="55"/>
        <v>10424.76</v>
      </c>
      <c r="M561" s="24"/>
      <c r="N561" s="24">
        <f t="shared" si="59"/>
        <v>0</v>
      </c>
    </row>
    <row r="562" spans="1:14" x14ac:dyDescent="0.3">
      <c r="A562" s="16" t="s">
        <v>53</v>
      </c>
      <c r="B562" s="17" t="s">
        <v>48</v>
      </c>
      <c r="C562" s="17">
        <v>8</v>
      </c>
      <c r="D562" s="29"/>
      <c r="E562" s="29"/>
      <c r="F562" s="30">
        <f t="shared" si="56"/>
        <v>0</v>
      </c>
      <c r="G562" s="32"/>
      <c r="H562" s="32"/>
      <c r="I562" s="32"/>
      <c r="J562" s="34">
        <f t="shared" si="57"/>
        <v>0</v>
      </c>
      <c r="K562" s="31">
        <f t="shared" si="58"/>
        <v>2416.0500000000002</v>
      </c>
      <c r="L562" s="24">
        <f t="shared" si="55"/>
        <v>0</v>
      </c>
      <c r="M562" s="24"/>
      <c r="N562" s="24">
        <f t="shared" si="59"/>
        <v>0</v>
      </c>
    </row>
    <row r="563" spans="1:14" x14ac:dyDescent="0.3">
      <c r="A563" s="16" t="s">
        <v>54</v>
      </c>
      <c r="B563" s="17" t="s">
        <v>50</v>
      </c>
      <c r="C563" s="17">
        <v>72</v>
      </c>
      <c r="D563" s="29"/>
      <c r="E563" s="29"/>
      <c r="F563" s="30">
        <f t="shared" si="56"/>
        <v>0</v>
      </c>
      <c r="G563" s="32"/>
      <c r="H563" s="32"/>
      <c r="I563" s="32"/>
      <c r="J563" s="34">
        <f t="shared" si="57"/>
        <v>0</v>
      </c>
      <c r="K563" s="31">
        <f t="shared" si="58"/>
        <v>377.33</v>
      </c>
      <c r="L563" s="24">
        <f t="shared" si="55"/>
        <v>0</v>
      </c>
      <c r="M563" s="24"/>
      <c r="N563" s="24">
        <f t="shared" si="59"/>
        <v>0</v>
      </c>
    </row>
    <row r="564" spans="1:14" x14ac:dyDescent="0.3">
      <c r="A564" s="16" t="s">
        <v>55</v>
      </c>
      <c r="B564" s="17" t="s">
        <v>56</v>
      </c>
      <c r="C564" s="17">
        <v>15</v>
      </c>
      <c r="D564" s="44">
        <v>5</v>
      </c>
      <c r="E564" s="44">
        <v>30</v>
      </c>
      <c r="F564" s="30">
        <f t="shared" si="56"/>
        <v>2.3333333333333335</v>
      </c>
      <c r="G564" s="11"/>
      <c r="H564" s="11"/>
      <c r="I564" s="11"/>
      <c r="J564" s="12">
        <f t="shared" si="57"/>
        <v>35</v>
      </c>
      <c r="K564" s="45">
        <f t="shared" si="58"/>
        <v>1158.3</v>
      </c>
      <c r="L564" s="37">
        <f t="shared" si="55"/>
        <v>40540.5</v>
      </c>
      <c r="M564" s="37"/>
      <c r="N564" s="37">
        <f t="shared" si="59"/>
        <v>0</v>
      </c>
    </row>
    <row r="565" spans="1:14" x14ac:dyDescent="0.3">
      <c r="A565" s="16" t="s">
        <v>57</v>
      </c>
      <c r="B565" s="17" t="s">
        <v>50</v>
      </c>
      <c r="C565" s="17">
        <v>72</v>
      </c>
      <c r="D565" s="29">
        <v>10</v>
      </c>
      <c r="E565" s="29"/>
      <c r="F565" s="30">
        <f t="shared" si="56"/>
        <v>0.1388888888888889</v>
      </c>
      <c r="G565" s="32"/>
      <c r="H565" s="32"/>
      <c r="I565" s="32"/>
      <c r="J565" s="34">
        <f t="shared" si="57"/>
        <v>10</v>
      </c>
      <c r="K565" s="31">
        <f t="shared" si="58"/>
        <v>424.13</v>
      </c>
      <c r="L565" s="24">
        <f t="shared" si="55"/>
        <v>4241.3</v>
      </c>
      <c r="M565" s="24"/>
      <c r="N565" s="24">
        <f t="shared" si="59"/>
        <v>0</v>
      </c>
    </row>
    <row r="566" spans="1:14" x14ac:dyDescent="0.3">
      <c r="A566" s="16" t="s">
        <v>58</v>
      </c>
      <c r="B566" s="17" t="s">
        <v>59</v>
      </c>
      <c r="C566" s="17">
        <v>15</v>
      </c>
      <c r="D566" s="29"/>
      <c r="E566" s="29"/>
      <c r="F566" s="30">
        <f t="shared" si="56"/>
        <v>0</v>
      </c>
      <c r="G566" s="32"/>
      <c r="H566" s="32"/>
      <c r="I566" s="32"/>
      <c r="J566" s="34">
        <f t="shared" si="57"/>
        <v>0</v>
      </c>
      <c r="K566" s="31">
        <f t="shared" si="58"/>
        <v>1199.25</v>
      </c>
      <c r="L566" s="24">
        <f t="shared" si="55"/>
        <v>0</v>
      </c>
      <c r="M566" s="24"/>
      <c r="N566" s="24">
        <f t="shared" si="59"/>
        <v>0</v>
      </c>
    </row>
    <row r="567" spans="1:14" x14ac:dyDescent="0.3">
      <c r="A567" s="16" t="s">
        <v>60</v>
      </c>
      <c r="B567" s="17" t="s">
        <v>50</v>
      </c>
      <c r="C567" s="17">
        <v>72</v>
      </c>
      <c r="D567" s="29"/>
      <c r="E567" s="29">
        <v>18</v>
      </c>
      <c r="F567" s="30">
        <f t="shared" si="56"/>
        <v>0.25</v>
      </c>
      <c r="G567" s="32"/>
      <c r="H567" s="32"/>
      <c r="I567" s="32"/>
      <c r="J567" s="34">
        <f t="shared" si="57"/>
        <v>18</v>
      </c>
      <c r="K567" s="31">
        <f t="shared" si="58"/>
        <v>381.13</v>
      </c>
      <c r="L567" s="24">
        <f t="shared" si="55"/>
        <v>6860.34</v>
      </c>
      <c r="M567" s="24"/>
      <c r="N567" s="24">
        <f t="shared" si="59"/>
        <v>0</v>
      </c>
    </row>
    <row r="568" spans="1:14" x14ac:dyDescent="0.3">
      <c r="A568" s="16" t="s">
        <v>61</v>
      </c>
      <c r="B568" s="17" t="s">
        <v>50</v>
      </c>
      <c r="C568" s="38">
        <v>72</v>
      </c>
      <c r="D568" s="44"/>
      <c r="E568" s="44"/>
      <c r="F568" s="30">
        <f t="shared" si="56"/>
        <v>0</v>
      </c>
      <c r="G568" s="11"/>
      <c r="H568" s="11"/>
      <c r="I568" s="11"/>
      <c r="J568" s="12">
        <f t="shared" si="57"/>
        <v>0</v>
      </c>
      <c r="K568" s="31">
        <f t="shared" si="58"/>
        <v>424.13</v>
      </c>
      <c r="L568" s="37">
        <f t="shared" si="55"/>
        <v>0</v>
      </c>
      <c r="M568" s="37"/>
      <c r="N568" s="37">
        <f t="shared" si="59"/>
        <v>0</v>
      </c>
    </row>
    <row r="569" spans="1:14" x14ac:dyDescent="0.3">
      <c r="A569" s="35" t="s">
        <v>62</v>
      </c>
      <c r="B569" s="17" t="s">
        <v>50</v>
      </c>
      <c r="C569" s="38">
        <v>72</v>
      </c>
      <c r="D569" s="44">
        <v>10</v>
      </c>
      <c r="E569" s="44"/>
      <c r="F569" s="30">
        <f t="shared" si="56"/>
        <v>0.1388888888888889</v>
      </c>
      <c r="G569" s="11"/>
      <c r="H569" s="11"/>
      <c r="I569" s="11"/>
      <c r="J569" s="12">
        <f t="shared" si="57"/>
        <v>10</v>
      </c>
      <c r="K569" s="31">
        <f t="shared" si="58"/>
        <v>330.23</v>
      </c>
      <c r="L569" s="37">
        <f t="shared" si="55"/>
        <v>3302.3</v>
      </c>
      <c r="M569" s="37"/>
      <c r="N569" s="37">
        <f t="shared" si="59"/>
        <v>0</v>
      </c>
    </row>
    <row r="570" spans="1:14" x14ac:dyDescent="0.3">
      <c r="A570" s="35" t="s">
        <v>63</v>
      </c>
      <c r="B570" s="17" t="s">
        <v>50</v>
      </c>
      <c r="C570" s="38">
        <v>72</v>
      </c>
      <c r="D570" s="44"/>
      <c r="E570" s="44">
        <v>12</v>
      </c>
      <c r="F570" s="30">
        <f t="shared" si="56"/>
        <v>0.16666666666666666</v>
      </c>
      <c r="G570" s="11"/>
      <c r="H570" s="11"/>
      <c r="I570" s="11"/>
      <c r="J570" s="12">
        <f t="shared" si="57"/>
        <v>12</v>
      </c>
      <c r="K570" s="31">
        <f t="shared" si="58"/>
        <v>424.13</v>
      </c>
      <c r="L570" s="37">
        <f t="shared" si="55"/>
        <v>5089.5599999999995</v>
      </c>
      <c r="M570" s="37"/>
      <c r="N570" s="37">
        <f t="shared" si="59"/>
        <v>0</v>
      </c>
    </row>
    <row r="571" spans="1:14" x14ac:dyDescent="0.3">
      <c r="A571" s="35" t="s">
        <v>64</v>
      </c>
      <c r="B571" s="17" t="s">
        <v>65</v>
      </c>
      <c r="C571" s="38">
        <v>72</v>
      </c>
      <c r="D571" s="44"/>
      <c r="E571" s="44"/>
      <c r="F571" s="30">
        <f t="shared" si="56"/>
        <v>0</v>
      </c>
      <c r="G571" s="11"/>
      <c r="H571" s="11"/>
      <c r="I571" s="11"/>
      <c r="J571" s="12">
        <f t="shared" si="57"/>
        <v>0</v>
      </c>
      <c r="K571" s="31">
        <f t="shared" si="58"/>
        <v>389.61</v>
      </c>
      <c r="L571" s="37">
        <f t="shared" si="55"/>
        <v>0</v>
      </c>
      <c r="M571" s="37"/>
      <c r="N571" s="37">
        <f t="shared" si="59"/>
        <v>0</v>
      </c>
    </row>
    <row r="572" spans="1:14" x14ac:dyDescent="0.3">
      <c r="A572" s="35" t="s">
        <v>66</v>
      </c>
      <c r="B572" s="17" t="s">
        <v>65</v>
      </c>
      <c r="C572" s="38">
        <v>72</v>
      </c>
      <c r="D572" s="44"/>
      <c r="E572" s="44"/>
      <c r="F572" s="30">
        <f t="shared" si="56"/>
        <v>0</v>
      </c>
      <c r="G572" s="11"/>
      <c r="H572" s="11"/>
      <c r="I572" s="11"/>
      <c r="J572" s="12">
        <f t="shared" si="57"/>
        <v>0</v>
      </c>
      <c r="K572" s="31">
        <f t="shared" si="58"/>
        <v>389.61</v>
      </c>
      <c r="L572" s="37">
        <f t="shared" si="55"/>
        <v>0</v>
      </c>
      <c r="M572" s="37"/>
      <c r="N572" s="37">
        <f t="shared" si="59"/>
        <v>0</v>
      </c>
    </row>
    <row r="573" spans="1:14" x14ac:dyDescent="0.3">
      <c r="A573" s="47" t="s">
        <v>67</v>
      </c>
      <c r="B573" s="48" t="s">
        <v>59</v>
      </c>
      <c r="C573" s="49">
        <v>25</v>
      </c>
      <c r="D573" s="44">
        <v>20</v>
      </c>
      <c r="E573" s="44"/>
      <c r="F573" s="30">
        <f t="shared" si="56"/>
        <v>0.8</v>
      </c>
      <c r="G573" s="11"/>
      <c r="H573" s="11"/>
      <c r="I573" s="11"/>
      <c r="J573" s="12">
        <f t="shared" si="57"/>
        <v>20</v>
      </c>
      <c r="K573" s="31">
        <f t="shared" si="58"/>
        <v>169.65</v>
      </c>
      <c r="L573" s="37">
        <f t="shared" si="55"/>
        <v>3393</v>
      </c>
      <c r="M573" s="37"/>
      <c r="N573" s="37">
        <f t="shared" si="59"/>
        <v>0</v>
      </c>
    </row>
    <row r="574" spans="1:14" x14ac:dyDescent="0.3">
      <c r="A574" s="47" t="s">
        <v>68</v>
      </c>
      <c r="B574" s="48" t="s">
        <v>42</v>
      </c>
      <c r="C574" s="49">
        <v>50</v>
      </c>
      <c r="D574" s="44"/>
      <c r="E574" s="44"/>
      <c r="F574" s="30">
        <f t="shared" si="56"/>
        <v>0</v>
      </c>
      <c r="G574" s="11"/>
      <c r="H574" s="11"/>
      <c r="I574" s="11"/>
      <c r="J574" s="12">
        <f t="shared" si="57"/>
        <v>0</v>
      </c>
      <c r="K574" s="31">
        <f t="shared" si="58"/>
        <v>88.92</v>
      </c>
      <c r="L574" s="37">
        <f t="shared" si="55"/>
        <v>0</v>
      </c>
      <c r="M574" s="37"/>
      <c r="N574" s="37">
        <f t="shared" si="59"/>
        <v>0</v>
      </c>
    </row>
    <row r="575" spans="1:14" x14ac:dyDescent="0.3">
      <c r="A575" s="47" t="s">
        <v>69</v>
      </c>
      <c r="B575" s="48" t="s">
        <v>52</v>
      </c>
      <c r="C575" s="49">
        <v>12</v>
      </c>
      <c r="D575" s="44">
        <v>12</v>
      </c>
      <c r="E575" s="44"/>
      <c r="F575" s="30">
        <f t="shared" si="56"/>
        <v>1</v>
      </c>
      <c r="G575" s="11"/>
      <c r="H575" s="11"/>
      <c r="I575" s="11"/>
      <c r="J575" s="12">
        <f t="shared" si="57"/>
        <v>12</v>
      </c>
      <c r="K575" s="31">
        <f t="shared" si="58"/>
        <v>123.94</v>
      </c>
      <c r="L575" s="37">
        <f t="shared" si="55"/>
        <v>1487.28</v>
      </c>
      <c r="M575" s="37"/>
      <c r="N575" s="37">
        <f t="shared" si="59"/>
        <v>0</v>
      </c>
    </row>
    <row r="576" spans="1:14" ht="19.5" thickBot="1" x14ac:dyDescent="0.35">
      <c r="A576" s="47" t="s">
        <v>70</v>
      </c>
      <c r="B576" s="48" t="s">
        <v>50</v>
      </c>
      <c r="C576" s="49">
        <v>60</v>
      </c>
      <c r="D576" s="44"/>
      <c r="E576" s="44"/>
      <c r="F576" s="30">
        <f t="shared" si="56"/>
        <v>0</v>
      </c>
      <c r="G576" s="11"/>
      <c r="H576" s="11"/>
      <c r="I576" s="11"/>
      <c r="J576" s="12">
        <f t="shared" si="57"/>
        <v>0</v>
      </c>
      <c r="K576" s="31">
        <f t="shared" si="58"/>
        <v>67.180000000000007</v>
      </c>
      <c r="L576" s="37">
        <f t="shared" si="55"/>
        <v>0</v>
      </c>
      <c r="M576" s="37"/>
      <c r="N576" s="37">
        <f t="shared" si="59"/>
        <v>0</v>
      </c>
    </row>
    <row r="577" spans="1:14" ht="19.5" thickBot="1" x14ac:dyDescent="0.35">
      <c r="A577" s="56" t="s">
        <v>71</v>
      </c>
      <c r="B577" s="57" t="s">
        <v>50</v>
      </c>
      <c r="C577" s="58">
        <v>60</v>
      </c>
      <c r="D577" s="44"/>
      <c r="E577" s="44"/>
      <c r="F577" s="30">
        <f t="shared" si="56"/>
        <v>0</v>
      </c>
      <c r="G577" s="11"/>
      <c r="H577" s="11"/>
      <c r="I577" s="11"/>
      <c r="J577" s="12">
        <f t="shared" si="57"/>
        <v>0</v>
      </c>
      <c r="K577" s="31">
        <f t="shared" si="58"/>
        <v>67.180000000000007</v>
      </c>
      <c r="L577" s="37">
        <f t="shared" si="55"/>
        <v>0</v>
      </c>
      <c r="M577" s="37"/>
      <c r="N577" s="37">
        <f t="shared" si="59"/>
        <v>0</v>
      </c>
    </row>
    <row r="578" spans="1:14" ht="19.5" thickBot="1" x14ac:dyDescent="0.35">
      <c r="A578" s="56" t="s">
        <v>72</v>
      </c>
      <c r="B578" s="57" t="s">
        <v>50</v>
      </c>
      <c r="C578" s="58">
        <v>60</v>
      </c>
      <c r="D578" s="44"/>
      <c r="E578" s="44"/>
      <c r="F578" s="30">
        <f t="shared" si="56"/>
        <v>0</v>
      </c>
      <c r="G578" s="11"/>
      <c r="H578" s="11"/>
      <c r="I578" s="11"/>
      <c r="J578" s="12">
        <f t="shared" si="57"/>
        <v>0</v>
      </c>
      <c r="K578" s="31">
        <f t="shared" si="58"/>
        <v>67.180000000000007</v>
      </c>
      <c r="L578" s="37">
        <f t="shared" si="55"/>
        <v>0</v>
      </c>
      <c r="M578" s="37"/>
      <c r="N578" s="37">
        <f t="shared" si="59"/>
        <v>0</v>
      </c>
    </row>
    <row r="579" spans="1:14" ht="19.5" thickBot="1" x14ac:dyDescent="0.35">
      <c r="A579" s="56" t="s">
        <v>73</v>
      </c>
      <c r="B579" s="57" t="s">
        <v>74</v>
      </c>
      <c r="C579" s="58">
        <v>150</v>
      </c>
      <c r="D579" s="44"/>
      <c r="E579" s="44"/>
      <c r="F579" s="30">
        <f t="shared" si="56"/>
        <v>0</v>
      </c>
      <c r="G579" s="11"/>
      <c r="H579" s="11"/>
      <c r="I579" s="11"/>
      <c r="J579" s="12">
        <f t="shared" si="57"/>
        <v>0</v>
      </c>
      <c r="K579" s="31">
        <f t="shared" si="58"/>
        <v>21.06</v>
      </c>
      <c r="L579" s="37">
        <f t="shared" si="55"/>
        <v>0</v>
      </c>
      <c r="M579" s="37"/>
      <c r="N579" s="37">
        <f t="shared" si="59"/>
        <v>0</v>
      </c>
    </row>
    <row r="580" spans="1:14" ht="19.5" thickBot="1" x14ac:dyDescent="0.35">
      <c r="A580" s="66" t="s">
        <v>75</v>
      </c>
      <c r="B580" s="67" t="s">
        <v>76</v>
      </c>
      <c r="C580" s="68">
        <v>120</v>
      </c>
      <c r="D580" s="44">
        <v>12</v>
      </c>
      <c r="E580" s="44">
        <v>60</v>
      </c>
      <c r="F580" s="30">
        <f t="shared" si="56"/>
        <v>0.6</v>
      </c>
      <c r="G580" s="11"/>
      <c r="H580" s="11"/>
      <c r="I580" s="11"/>
      <c r="J580" s="12">
        <f t="shared" si="57"/>
        <v>72</v>
      </c>
      <c r="K580" s="31">
        <f t="shared" si="58"/>
        <v>78.98</v>
      </c>
      <c r="L580" s="37">
        <f t="shared" si="55"/>
        <v>5686.56</v>
      </c>
      <c r="M580" s="37"/>
      <c r="N580" s="37">
        <f t="shared" si="59"/>
        <v>0</v>
      </c>
    </row>
    <row r="581" spans="1:14" ht="19.5" thickBot="1" x14ac:dyDescent="0.35">
      <c r="A581" s="66" t="s">
        <v>77</v>
      </c>
      <c r="B581" s="67" t="s">
        <v>78</v>
      </c>
      <c r="C581" s="68">
        <v>60</v>
      </c>
      <c r="D581" s="44"/>
      <c r="E581" s="44"/>
      <c r="F581" s="30">
        <f t="shared" si="56"/>
        <v>0</v>
      </c>
      <c r="G581" s="11"/>
      <c r="H581" s="11"/>
      <c r="I581" s="11"/>
      <c r="J581" s="12">
        <f t="shared" si="57"/>
        <v>0</v>
      </c>
      <c r="K581" s="31">
        <f t="shared" si="58"/>
        <v>154.44</v>
      </c>
      <c r="L581" s="37">
        <f t="shared" si="55"/>
        <v>0</v>
      </c>
      <c r="M581" s="37"/>
      <c r="N581" s="37">
        <f t="shared" si="59"/>
        <v>0</v>
      </c>
    </row>
    <row r="582" spans="1:14" ht="19.5" thickBot="1" x14ac:dyDescent="0.35">
      <c r="A582" s="66" t="s">
        <v>79</v>
      </c>
      <c r="B582" s="67" t="s">
        <v>50</v>
      </c>
      <c r="C582" s="68">
        <v>30</v>
      </c>
      <c r="D582" s="44">
        <v>30</v>
      </c>
      <c r="E582" s="44"/>
      <c r="F582" s="30">
        <f t="shared" si="56"/>
        <v>1</v>
      </c>
      <c r="G582" s="11"/>
      <c r="H582" s="11"/>
      <c r="I582" s="11"/>
      <c r="J582" s="12">
        <f t="shared" si="57"/>
        <v>30</v>
      </c>
      <c r="K582" s="31">
        <f t="shared" si="58"/>
        <v>274.95</v>
      </c>
      <c r="L582" s="37">
        <f t="shared" si="55"/>
        <v>8248.5</v>
      </c>
      <c r="M582" s="37"/>
      <c r="N582" s="37">
        <f t="shared" si="59"/>
        <v>0</v>
      </c>
    </row>
    <row r="583" spans="1:14" ht="19.5" thickBot="1" x14ac:dyDescent="0.35">
      <c r="A583" s="66" t="s">
        <v>80</v>
      </c>
      <c r="B583" s="67" t="s">
        <v>59</v>
      </c>
      <c r="C583" s="68">
        <v>12</v>
      </c>
      <c r="D583" s="44"/>
      <c r="E583" s="44">
        <v>19</v>
      </c>
      <c r="F583" s="30">
        <f t="shared" si="56"/>
        <v>1.5833333333333333</v>
      </c>
      <c r="G583" s="11"/>
      <c r="H583" s="11"/>
      <c r="I583" s="11"/>
      <c r="J583" s="12">
        <f t="shared" si="57"/>
        <v>19</v>
      </c>
      <c r="K583" s="31">
        <f t="shared" si="58"/>
        <v>1023.75</v>
      </c>
      <c r="L583" s="37">
        <f t="shared" si="55"/>
        <v>19451.25</v>
      </c>
      <c r="M583" s="37"/>
      <c r="N583" s="37">
        <f t="shared" si="59"/>
        <v>0</v>
      </c>
    </row>
    <row r="584" spans="1:14" ht="19.5" thickBot="1" x14ac:dyDescent="0.35">
      <c r="A584" s="76" t="s">
        <v>81</v>
      </c>
      <c r="B584" s="77" t="s">
        <v>82</v>
      </c>
      <c r="C584" s="78">
        <v>18</v>
      </c>
      <c r="D584" s="44">
        <v>12</v>
      </c>
      <c r="E584" s="44"/>
      <c r="F584" s="30">
        <f t="shared" si="56"/>
        <v>0.66666666666666663</v>
      </c>
      <c r="G584" s="11"/>
      <c r="H584" s="11"/>
      <c r="I584" s="11"/>
      <c r="J584" s="12">
        <f t="shared" si="57"/>
        <v>12</v>
      </c>
      <c r="K584" s="31">
        <f t="shared" si="58"/>
        <v>558.67999999999995</v>
      </c>
      <c r="L584" s="37">
        <f t="shared" si="55"/>
        <v>6704.16</v>
      </c>
      <c r="M584" s="37"/>
      <c r="N584" s="37">
        <f t="shared" si="59"/>
        <v>0</v>
      </c>
    </row>
    <row r="585" spans="1:14" ht="19.5" thickBot="1" x14ac:dyDescent="0.35">
      <c r="A585" s="76" t="s">
        <v>83</v>
      </c>
      <c r="B585" s="77" t="s">
        <v>59</v>
      </c>
      <c r="C585" s="78">
        <v>12</v>
      </c>
      <c r="D585" s="44">
        <v>24</v>
      </c>
      <c r="E585" s="44"/>
      <c r="F585" s="30">
        <f t="shared" si="56"/>
        <v>2</v>
      </c>
      <c r="G585" s="11"/>
      <c r="H585" s="11"/>
      <c r="I585" s="11"/>
      <c r="J585" s="12">
        <f t="shared" si="57"/>
        <v>24</v>
      </c>
      <c r="K585" s="31">
        <f t="shared" si="58"/>
        <v>1092.2</v>
      </c>
      <c r="L585" s="37">
        <f t="shared" si="55"/>
        <v>26212.800000000003</v>
      </c>
      <c r="M585" s="37"/>
      <c r="N585" s="37">
        <f t="shared" si="59"/>
        <v>0</v>
      </c>
    </row>
    <row r="586" spans="1:14" ht="19.5" thickBot="1" x14ac:dyDescent="0.35">
      <c r="A586" s="76" t="s">
        <v>84</v>
      </c>
      <c r="B586" s="77" t="s">
        <v>85</v>
      </c>
      <c r="C586" s="78">
        <v>4</v>
      </c>
      <c r="D586" s="44"/>
      <c r="E586" s="44"/>
      <c r="F586" s="30">
        <f t="shared" si="56"/>
        <v>0</v>
      </c>
      <c r="G586" s="11"/>
      <c r="H586" s="11"/>
      <c r="I586" s="11"/>
      <c r="J586" s="12">
        <f t="shared" si="57"/>
        <v>0</v>
      </c>
      <c r="K586" s="31">
        <f t="shared" si="58"/>
        <v>2670.53</v>
      </c>
      <c r="L586" s="37">
        <f t="shared" si="55"/>
        <v>0</v>
      </c>
      <c r="M586" s="37"/>
      <c r="N586" s="37">
        <f t="shared" si="59"/>
        <v>0</v>
      </c>
    </row>
    <row r="587" spans="1:14" ht="19.5" thickBot="1" x14ac:dyDescent="0.35">
      <c r="A587" s="86" t="s">
        <v>86</v>
      </c>
      <c r="B587" s="87" t="s">
        <v>87</v>
      </c>
      <c r="C587" s="88">
        <v>48</v>
      </c>
      <c r="D587" s="44">
        <v>6</v>
      </c>
      <c r="E587" s="44">
        <v>12</v>
      </c>
      <c r="F587" s="30">
        <f t="shared" si="56"/>
        <v>0.375</v>
      </c>
      <c r="G587" s="11"/>
      <c r="H587" s="11"/>
      <c r="I587" s="11"/>
      <c r="J587" s="12">
        <f t="shared" si="57"/>
        <v>18</v>
      </c>
      <c r="K587" s="31">
        <f t="shared" si="58"/>
        <v>46.8</v>
      </c>
      <c r="L587" s="37">
        <f t="shared" si="55"/>
        <v>842.4</v>
      </c>
      <c r="M587" s="37"/>
      <c r="N587" s="37">
        <f t="shared" si="59"/>
        <v>0</v>
      </c>
    </row>
    <row r="588" spans="1:14" ht="19.5" thickBot="1" x14ac:dyDescent="0.35">
      <c r="A588" s="86" t="s">
        <v>88</v>
      </c>
      <c r="B588" s="87" t="s">
        <v>87</v>
      </c>
      <c r="C588" s="88">
        <v>48</v>
      </c>
      <c r="D588" s="44">
        <v>6</v>
      </c>
      <c r="E588" s="44"/>
      <c r="F588" s="30">
        <f t="shared" si="56"/>
        <v>0.125</v>
      </c>
      <c r="G588" s="11"/>
      <c r="H588" s="11"/>
      <c r="I588" s="11"/>
      <c r="J588" s="12">
        <f t="shared" si="57"/>
        <v>6</v>
      </c>
      <c r="K588" s="31">
        <f t="shared" si="58"/>
        <v>46.8</v>
      </c>
      <c r="L588" s="37">
        <f t="shared" si="55"/>
        <v>280.79999999999995</v>
      </c>
      <c r="M588" s="37"/>
      <c r="N588" s="37">
        <f t="shared" si="59"/>
        <v>0</v>
      </c>
    </row>
    <row r="589" spans="1:14" x14ac:dyDescent="0.3">
      <c r="A589" s="96" t="s">
        <v>89</v>
      </c>
      <c r="B589" s="97">
        <v>25</v>
      </c>
      <c r="C589" s="97">
        <v>25</v>
      </c>
      <c r="D589" s="44"/>
      <c r="E589" s="44">
        <v>116</v>
      </c>
      <c r="F589" s="30">
        <f t="shared" si="56"/>
        <v>4.6399999999999997</v>
      </c>
      <c r="G589" s="11"/>
      <c r="H589" s="11"/>
      <c r="I589" s="11"/>
      <c r="J589" s="12">
        <f t="shared" si="57"/>
        <v>116</v>
      </c>
      <c r="K589" s="31">
        <f t="shared" si="58"/>
        <v>111.25</v>
      </c>
      <c r="L589" s="37">
        <f t="shared" si="55"/>
        <v>12905</v>
      </c>
      <c r="M589" s="37"/>
      <c r="N589" s="37">
        <f t="shared" si="59"/>
        <v>0</v>
      </c>
    </row>
    <row r="590" spans="1:14" x14ac:dyDescent="0.3">
      <c r="A590" s="105" t="s">
        <v>90</v>
      </c>
      <c r="B590" s="106">
        <v>10</v>
      </c>
      <c r="C590" s="106">
        <v>10</v>
      </c>
      <c r="D590" s="44"/>
      <c r="E590" s="44"/>
      <c r="F590" s="30">
        <f t="shared" si="56"/>
        <v>0</v>
      </c>
      <c r="G590" s="11"/>
      <c r="H590" s="11"/>
      <c r="I590" s="11"/>
      <c r="J590" s="12">
        <f t="shared" si="57"/>
        <v>0</v>
      </c>
      <c r="K590" s="31">
        <f t="shared" si="58"/>
        <v>1760</v>
      </c>
      <c r="L590" s="37">
        <f t="shared" si="55"/>
        <v>0</v>
      </c>
      <c r="M590" s="37"/>
      <c r="N590" s="37">
        <f t="shared" si="59"/>
        <v>0</v>
      </c>
    </row>
    <row r="591" spans="1:14" x14ac:dyDescent="0.3">
      <c r="A591" s="105" t="s">
        <v>91</v>
      </c>
      <c r="B591" s="106">
        <v>8</v>
      </c>
      <c r="C591" s="106">
        <v>8</v>
      </c>
      <c r="D591" s="44"/>
      <c r="E591" s="44"/>
      <c r="F591" s="30">
        <f t="shared" si="56"/>
        <v>0</v>
      </c>
      <c r="G591" s="11"/>
      <c r="H591" s="11"/>
      <c r="I591" s="11"/>
      <c r="J591" s="12">
        <f t="shared" si="57"/>
        <v>0</v>
      </c>
      <c r="K591" s="31">
        <f t="shared" si="58"/>
        <v>2365</v>
      </c>
      <c r="L591" s="37">
        <f t="shared" si="55"/>
        <v>0</v>
      </c>
      <c r="M591" s="37"/>
      <c r="N591" s="37">
        <f t="shared" si="59"/>
        <v>0</v>
      </c>
    </row>
    <row r="592" spans="1:14" x14ac:dyDescent="0.3">
      <c r="A592" s="105" t="s">
        <v>92</v>
      </c>
      <c r="B592" s="106">
        <v>8</v>
      </c>
      <c r="C592" s="106">
        <v>8</v>
      </c>
      <c r="D592" s="44"/>
      <c r="E592" s="44"/>
      <c r="F592" s="30">
        <f t="shared" si="56"/>
        <v>0</v>
      </c>
      <c r="G592" s="11"/>
      <c r="H592" s="11"/>
      <c r="I592" s="11"/>
      <c r="J592" s="12">
        <f t="shared" si="57"/>
        <v>0</v>
      </c>
      <c r="K592" s="31">
        <f t="shared" si="58"/>
        <v>2065</v>
      </c>
      <c r="L592" s="37">
        <f t="shared" si="55"/>
        <v>0</v>
      </c>
      <c r="M592" s="37"/>
      <c r="N592" s="37">
        <f t="shared" si="59"/>
        <v>0</v>
      </c>
    </row>
    <row r="593" spans="1:14" x14ac:dyDescent="0.3">
      <c r="A593" s="105" t="s">
        <v>93</v>
      </c>
      <c r="B593" s="106">
        <v>15</v>
      </c>
      <c r="C593" s="106">
        <v>15</v>
      </c>
      <c r="D593" s="44"/>
      <c r="E593" s="44"/>
      <c r="F593" s="30">
        <f t="shared" si="56"/>
        <v>0</v>
      </c>
      <c r="G593" s="11"/>
      <c r="H593" s="11"/>
      <c r="I593" s="11"/>
      <c r="J593" s="12">
        <f t="shared" si="57"/>
        <v>0</v>
      </c>
      <c r="K593" s="31">
        <f t="shared" si="58"/>
        <v>990</v>
      </c>
      <c r="L593" s="37">
        <f t="shared" si="55"/>
        <v>0</v>
      </c>
      <c r="M593" s="37"/>
      <c r="N593" s="37">
        <f t="shared" si="59"/>
        <v>0</v>
      </c>
    </row>
    <row r="594" spans="1:14" x14ac:dyDescent="0.3">
      <c r="A594" s="105" t="s">
        <v>94</v>
      </c>
      <c r="B594" s="106">
        <v>15</v>
      </c>
      <c r="C594" s="106">
        <v>15</v>
      </c>
      <c r="D594" s="44"/>
      <c r="E594" s="44"/>
      <c r="F594" s="30">
        <f t="shared" si="56"/>
        <v>0</v>
      </c>
      <c r="G594" s="11"/>
      <c r="H594" s="11"/>
      <c r="I594" s="11"/>
      <c r="J594" s="12">
        <f t="shared" si="57"/>
        <v>0</v>
      </c>
      <c r="K594" s="31">
        <f t="shared" si="58"/>
        <v>1025</v>
      </c>
      <c r="L594" s="37">
        <f t="shared" si="55"/>
        <v>0</v>
      </c>
      <c r="M594" s="37"/>
      <c r="N594" s="37">
        <f t="shared" si="59"/>
        <v>0</v>
      </c>
    </row>
    <row r="595" spans="1:14" x14ac:dyDescent="0.3">
      <c r="A595" s="105" t="s">
        <v>95</v>
      </c>
      <c r="B595" s="106">
        <v>10</v>
      </c>
      <c r="C595" s="106">
        <v>10</v>
      </c>
      <c r="D595" s="44"/>
      <c r="E595" s="44"/>
      <c r="F595" s="30">
        <f t="shared" si="56"/>
        <v>0</v>
      </c>
      <c r="G595" s="11"/>
      <c r="H595" s="11"/>
      <c r="I595" s="11"/>
      <c r="J595" s="12">
        <f t="shared" si="57"/>
        <v>0</v>
      </c>
      <c r="K595" s="31">
        <f t="shared" si="58"/>
        <v>1620</v>
      </c>
      <c r="L595" s="37">
        <f t="shared" si="55"/>
        <v>0</v>
      </c>
      <c r="M595" s="37"/>
      <c r="N595" s="37">
        <f t="shared" si="59"/>
        <v>0</v>
      </c>
    </row>
    <row r="596" spans="1:14" x14ac:dyDescent="0.3">
      <c r="A596" s="105" t="s">
        <v>96</v>
      </c>
      <c r="B596" s="106">
        <v>8</v>
      </c>
      <c r="C596" s="106">
        <v>8</v>
      </c>
      <c r="D596" s="44"/>
      <c r="E596" s="44"/>
      <c r="F596" s="30">
        <f t="shared" si="56"/>
        <v>0</v>
      </c>
      <c r="G596" s="11"/>
      <c r="H596" s="11"/>
      <c r="I596" s="11"/>
      <c r="J596" s="12">
        <f t="shared" si="57"/>
        <v>0</v>
      </c>
      <c r="K596" s="31">
        <f t="shared" si="58"/>
        <v>2130</v>
      </c>
      <c r="L596" s="37">
        <f t="shared" si="55"/>
        <v>0</v>
      </c>
      <c r="M596" s="37"/>
      <c r="N596" s="37">
        <f t="shared" si="59"/>
        <v>0</v>
      </c>
    </row>
    <row r="597" spans="1:14" x14ac:dyDescent="0.3">
      <c r="A597" s="105" t="s">
        <v>97</v>
      </c>
      <c r="B597" s="106">
        <v>15</v>
      </c>
      <c r="C597" s="106">
        <v>15</v>
      </c>
      <c r="D597" s="44"/>
      <c r="E597" s="44"/>
      <c r="F597" s="30">
        <f t="shared" si="56"/>
        <v>0</v>
      </c>
      <c r="G597" s="11"/>
      <c r="H597" s="11"/>
      <c r="I597" s="11"/>
      <c r="J597" s="12">
        <f t="shared" si="57"/>
        <v>0</v>
      </c>
      <c r="K597" s="31">
        <f t="shared" si="58"/>
        <v>880</v>
      </c>
      <c r="L597" s="37">
        <f t="shared" si="55"/>
        <v>0</v>
      </c>
      <c r="M597" s="37"/>
      <c r="N597" s="37">
        <f t="shared" si="59"/>
        <v>0</v>
      </c>
    </row>
    <row r="598" spans="1:14" x14ac:dyDescent="0.3">
      <c r="A598" s="105" t="s">
        <v>98</v>
      </c>
      <c r="B598" s="106">
        <v>15</v>
      </c>
      <c r="C598" s="106">
        <v>15</v>
      </c>
      <c r="D598" s="44"/>
      <c r="E598" s="44"/>
      <c r="F598" s="30">
        <f t="shared" si="56"/>
        <v>0</v>
      </c>
      <c r="G598" s="11"/>
      <c r="H598" s="11"/>
      <c r="I598" s="11"/>
      <c r="J598" s="12">
        <f t="shared" si="57"/>
        <v>0</v>
      </c>
      <c r="K598" s="31">
        <f t="shared" si="58"/>
        <v>915</v>
      </c>
      <c r="L598" s="37">
        <f t="shared" si="55"/>
        <v>0</v>
      </c>
      <c r="M598" s="37"/>
      <c r="N598" s="37">
        <f t="shared" si="59"/>
        <v>0</v>
      </c>
    </row>
    <row r="599" spans="1:14" x14ac:dyDescent="0.3">
      <c r="A599" s="105" t="s">
        <v>99</v>
      </c>
      <c r="B599" s="106">
        <v>3</v>
      </c>
      <c r="C599" s="106">
        <v>3</v>
      </c>
      <c r="D599" s="44"/>
      <c r="E599" s="44"/>
      <c r="F599" s="30">
        <f t="shared" si="56"/>
        <v>0</v>
      </c>
      <c r="G599" s="11"/>
      <c r="H599" s="11"/>
      <c r="I599" s="11"/>
      <c r="J599" s="12">
        <f t="shared" si="57"/>
        <v>0</v>
      </c>
      <c r="K599" s="31">
        <f t="shared" si="58"/>
        <v>1970</v>
      </c>
      <c r="L599" s="37">
        <f t="shared" si="55"/>
        <v>0</v>
      </c>
      <c r="M599" s="37"/>
      <c r="N599" s="37">
        <f t="shared" si="59"/>
        <v>0</v>
      </c>
    </row>
    <row r="600" spans="1:14" x14ac:dyDescent="0.3">
      <c r="A600" s="105" t="s">
        <v>100</v>
      </c>
      <c r="B600" s="106">
        <v>3</v>
      </c>
      <c r="C600" s="106">
        <v>3</v>
      </c>
      <c r="D600" s="44"/>
      <c r="E600" s="44"/>
      <c r="F600" s="30">
        <f t="shared" si="56"/>
        <v>0</v>
      </c>
      <c r="G600" s="11"/>
      <c r="H600" s="11"/>
      <c r="I600" s="11"/>
      <c r="J600" s="12">
        <f t="shared" si="57"/>
        <v>0</v>
      </c>
      <c r="K600" s="31">
        <f t="shared" si="58"/>
        <v>2035</v>
      </c>
      <c r="L600" s="37">
        <f t="shared" si="55"/>
        <v>0</v>
      </c>
      <c r="M600" s="37"/>
      <c r="N600" s="37">
        <f t="shared" si="59"/>
        <v>0</v>
      </c>
    </row>
    <row r="601" spans="1:14" x14ac:dyDescent="0.3">
      <c r="A601" s="105" t="s">
        <v>101</v>
      </c>
      <c r="B601" s="106">
        <v>8</v>
      </c>
      <c r="C601" s="106">
        <v>8</v>
      </c>
      <c r="D601" s="44"/>
      <c r="E601" s="44"/>
      <c r="F601" s="30">
        <f t="shared" si="56"/>
        <v>0</v>
      </c>
      <c r="G601" s="11"/>
      <c r="H601" s="11"/>
      <c r="I601" s="11"/>
      <c r="J601" s="12">
        <f t="shared" si="57"/>
        <v>0</v>
      </c>
      <c r="K601" s="31">
        <f t="shared" si="58"/>
        <v>2120</v>
      </c>
      <c r="L601" s="37">
        <f t="shared" si="55"/>
        <v>0</v>
      </c>
      <c r="M601" s="37"/>
      <c r="N601" s="37">
        <f t="shared" si="59"/>
        <v>0</v>
      </c>
    </row>
    <row r="602" spans="1:14" x14ac:dyDescent="0.3">
      <c r="A602" s="105" t="s">
        <v>102</v>
      </c>
      <c r="B602" s="106">
        <v>10</v>
      </c>
      <c r="C602" s="106">
        <v>10</v>
      </c>
      <c r="D602" s="44"/>
      <c r="E602" s="44"/>
      <c r="F602" s="30">
        <f t="shared" si="56"/>
        <v>0</v>
      </c>
      <c r="G602" s="11"/>
      <c r="H602" s="11"/>
      <c r="I602" s="11"/>
      <c r="J602" s="12">
        <f t="shared" si="57"/>
        <v>0</v>
      </c>
      <c r="K602" s="31">
        <f t="shared" si="58"/>
        <v>1980</v>
      </c>
      <c r="L602" s="37">
        <f t="shared" si="55"/>
        <v>0</v>
      </c>
      <c r="M602" s="37"/>
      <c r="N602" s="37">
        <f t="shared" si="59"/>
        <v>0</v>
      </c>
    </row>
    <row r="603" spans="1:14" x14ac:dyDescent="0.3">
      <c r="A603" s="105" t="s">
        <v>103</v>
      </c>
      <c r="B603" s="106">
        <v>12</v>
      </c>
      <c r="C603" s="106">
        <v>12</v>
      </c>
      <c r="D603" s="44"/>
      <c r="E603" s="44"/>
      <c r="F603" s="30">
        <f t="shared" si="56"/>
        <v>0</v>
      </c>
      <c r="G603" s="11"/>
      <c r="H603" s="11"/>
      <c r="I603" s="11"/>
      <c r="J603" s="12">
        <f t="shared" si="57"/>
        <v>0</v>
      </c>
      <c r="K603" s="31">
        <f t="shared" si="58"/>
        <v>875</v>
      </c>
      <c r="L603" s="37">
        <f t="shared" si="55"/>
        <v>0</v>
      </c>
      <c r="M603" s="37"/>
      <c r="N603" s="37">
        <f t="shared" si="59"/>
        <v>0</v>
      </c>
    </row>
    <row r="604" spans="1:14" ht="19.5" thickBot="1" x14ac:dyDescent="0.35">
      <c r="A604" s="105" t="s">
        <v>104</v>
      </c>
      <c r="B604" s="106">
        <v>3</v>
      </c>
      <c r="C604" s="106">
        <v>3</v>
      </c>
      <c r="D604" s="44"/>
      <c r="E604" s="44"/>
      <c r="F604" s="30">
        <f t="shared" si="56"/>
        <v>0</v>
      </c>
      <c r="G604" s="11"/>
      <c r="H604" s="11"/>
      <c r="I604" s="11"/>
      <c r="J604" s="12">
        <f t="shared" si="57"/>
        <v>0</v>
      </c>
      <c r="K604" s="31">
        <f t="shared" si="58"/>
        <v>2145</v>
      </c>
      <c r="L604" s="37">
        <f t="shared" si="55"/>
        <v>0</v>
      </c>
      <c r="M604" s="37"/>
      <c r="N604" s="37">
        <f t="shared" si="59"/>
        <v>0</v>
      </c>
    </row>
    <row r="605" spans="1:14" ht="19.5" thickBot="1" x14ac:dyDescent="0.35">
      <c r="A605" s="56" t="s">
        <v>105</v>
      </c>
      <c r="B605" s="57" t="s">
        <v>74</v>
      </c>
      <c r="C605" s="58">
        <v>150</v>
      </c>
      <c r="D605" s="44"/>
      <c r="E605" s="44"/>
      <c r="F605" s="30">
        <f t="shared" si="56"/>
        <v>0</v>
      </c>
      <c r="G605" s="11"/>
      <c r="H605" s="11"/>
      <c r="I605" s="11"/>
      <c r="J605" s="12">
        <f t="shared" si="57"/>
        <v>0</v>
      </c>
      <c r="K605" s="31">
        <f t="shared" si="58"/>
        <v>21.06</v>
      </c>
      <c r="L605" s="37">
        <f t="shared" si="55"/>
        <v>0</v>
      </c>
      <c r="M605" s="37"/>
      <c r="N605" s="37">
        <f t="shared" si="59"/>
        <v>0</v>
      </c>
    </row>
    <row r="606" spans="1:14" x14ac:dyDescent="0.3">
      <c r="A606" s="107"/>
      <c r="B606" s="108"/>
      <c r="C606" s="108"/>
      <c r="D606" s="11"/>
      <c r="E606" s="11"/>
      <c r="F606" s="30" t="e">
        <f t="shared" si="56"/>
        <v>#DIV/0!</v>
      </c>
      <c r="G606" s="11"/>
      <c r="H606" s="11"/>
      <c r="I606" s="11"/>
      <c r="J606" s="12">
        <f t="shared" si="57"/>
        <v>0</v>
      </c>
      <c r="K606" s="31">
        <f t="shared" si="58"/>
        <v>116.5</v>
      </c>
      <c r="L606" s="37">
        <f t="shared" si="55"/>
        <v>0</v>
      </c>
      <c r="M606" s="37"/>
      <c r="N606" s="37">
        <f t="shared" si="59"/>
        <v>0</v>
      </c>
    </row>
    <row r="607" spans="1:14" x14ac:dyDescent="0.3">
      <c r="A607" s="107"/>
      <c r="B607" s="108"/>
      <c r="C607" s="108"/>
      <c r="D607" s="11"/>
      <c r="E607" s="11"/>
      <c r="F607" s="30" t="e">
        <f t="shared" si="56"/>
        <v>#DIV/0!</v>
      </c>
      <c r="G607" s="11"/>
      <c r="H607" s="11"/>
      <c r="I607" s="11"/>
      <c r="J607" s="12">
        <f t="shared" si="57"/>
        <v>0</v>
      </c>
      <c r="K607" s="31">
        <f t="shared" si="58"/>
        <v>0</v>
      </c>
      <c r="L607" s="37">
        <f t="shared" si="55"/>
        <v>0</v>
      </c>
      <c r="M607" s="37"/>
      <c r="N607" s="37">
        <f t="shared" si="59"/>
        <v>0</v>
      </c>
    </row>
    <row r="608" spans="1:14" x14ac:dyDescent="0.3">
      <c r="A608" s="107"/>
      <c r="B608" s="108"/>
      <c r="C608" s="108"/>
      <c r="D608" s="11"/>
      <c r="E608" s="11"/>
      <c r="F608" s="30" t="e">
        <f t="shared" si="56"/>
        <v>#DIV/0!</v>
      </c>
      <c r="G608" s="11"/>
      <c r="H608" s="11"/>
      <c r="I608" s="11"/>
      <c r="J608" s="12">
        <f t="shared" si="57"/>
        <v>0</v>
      </c>
      <c r="K608" s="31">
        <f t="shared" si="58"/>
        <v>23</v>
      </c>
      <c r="L608" s="37">
        <f t="shared" si="55"/>
        <v>0</v>
      </c>
      <c r="M608" s="37"/>
      <c r="N608" s="37">
        <f t="shared" si="59"/>
        <v>0</v>
      </c>
    </row>
    <row r="609" spans="1:14" x14ac:dyDescent="0.3">
      <c r="A609" s="107"/>
      <c r="B609" s="108"/>
      <c r="C609" s="108"/>
      <c r="D609" s="11"/>
      <c r="E609" s="11"/>
      <c r="F609" s="30" t="e">
        <f t="shared" si="56"/>
        <v>#DIV/0!</v>
      </c>
      <c r="G609" s="11"/>
      <c r="H609" s="11"/>
      <c r="I609" s="11"/>
      <c r="J609" s="12">
        <f t="shared" si="57"/>
        <v>0</v>
      </c>
      <c r="K609" s="31">
        <f t="shared" si="58"/>
        <v>0</v>
      </c>
      <c r="L609" s="37">
        <f t="shared" si="55"/>
        <v>0</v>
      </c>
      <c r="M609" s="37"/>
      <c r="N609" s="37">
        <f t="shared" si="59"/>
        <v>0</v>
      </c>
    </row>
    <row r="610" spans="1:14" x14ac:dyDescent="0.3">
      <c r="A610" s="11"/>
      <c r="B610" s="10"/>
      <c r="C610" s="10"/>
      <c r="D610" s="11"/>
      <c r="E610" s="11"/>
      <c r="F610" s="30" t="e">
        <f t="shared" si="56"/>
        <v>#DIV/0!</v>
      </c>
      <c r="G610" s="11"/>
      <c r="H610" s="11"/>
      <c r="I610" s="11"/>
      <c r="J610" s="12">
        <f t="shared" si="57"/>
        <v>0</v>
      </c>
      <c r="K610" s="31">
        <f t="shared" si="58"/>
        <v>0</v>
      </c>
      <c r="L610" s="37">
        <f t="shared" si="55"/>
        <v>0</v>
      </c>
      <c r="M610" s="37"/>
      <c r="N610" s="37">
        <f t="shared" si="59"/>
        <v>0</v>
      </c>
    </row>
    <row r="611" spans="1:14" x14ac:dyDescent="0.3">
      <c r="A611" s="11"/>
      <c r="B611" s="10"/>
      <c r="C611" s="10"/>
      <c r="D611" s="11"/>
      <c r="E611" s="11"/>
      <c r="F611" s="30" t="e">
        <f t="shared" si="56"/>
        <v>#DIV/0!</v>
      </c>
      <c r="G611" s="11"/>
      <c r="H611" s="11"/>
      <c r="I611" s="11"/>
      <c r="J611" s="12">
        <f t="shared" si="57"/>
        <v>0</v>
      </c>
      <c r="K611" s="31">
        <f t="shared" si="58"/>
        <v>0</v>
      </c>
      <c r="L611" s="37">
        <f t="shared" si="55"/>
        <v>0</v>
      </c>
      <c r="M611" s="37"/>
      <c r="N611" s="37">
        <f t="shared" si="59"/>
        <v>0</v>
      </c>
    </row>
    <row r="612" spans="1:14" x14ac:dyDescent="0.3">
      <c r="A612" s="11"/>
      <c r="B612" s="10"/>
      <c r="C612" s="10"/>
      <c r="D612" s="11"/>
      <c r="E612" s="11"/>
      <c r="F612" s="30" t="e">
        <f t="shared" si="56"/>
        <v>#DIV/0!</v>
      </c>
      <c r="G612" s="11"/>
      <c r="H612" s="11"/>
      <c r="I612" s="11"/>
      <c r="J612" s="12">
        <f t="shared" si="57"/>
        <v>0</v>
      </c>
      <c r="K612" s="31">
        <f t="shared" si="58"/>
        <v>0</v>
      </c>
      <c r="L612" s="37">
        <f t="shared" si="55"/>
        <v>0</v>
      </c>
      <c r="M612" s="37"/>
      <c r="N612" s="37">
        <f t="shared" si="59"/>
        <v>0</v>
      </c>
    </row>
    <row r="613" spans="1:14" x14ac:dyDescent="0.3">
      <c r="A613" s="11" t="s">
        <v>33</v>
      </c>
      <c r="B613" s="11"/>
      <c r="C613" s="13"/>
      <c r="D613" s="111">
        <f t="shared" ref="D613:J613" si="60">SUM(D551:D612)</f>
        <v>162</v>
      </c>
      <c r="E613" s="111">
        <f t="shared" si="60"/>
        <v>287</v>
      </c>
      <c r="F613" s="111" t="e">
        <f t="shared" si="60"/>
        <v>#DIV/0!</v>
      </c>
      <c r="G613" s="111">
        <f t="shared" si="60"/>
        <v>0</v>
      </c>
      <c r="H613" s="111">
        <f t="shared" si="60"/>
        <v>0</v>
      </c>
      <c r="I613" s="111">
        <f t="shared" si="60"/>
        <v>0</v>
      </c>
      <c r="J613" s="12">
        <f t="shared" si="60"/>
        <v>449</v>
      </c>
      <c r="K613" s="111"/>
      <c r="L613" s="111">
        <f>SUM(L551:L612)</f>
        <v>198703.11000000002</v>
      </c>
      <c r="M613" s="111">
        <f>SUM(M551:M612)</f>
        <v>0</v>
      </c>
      <c r="N613" s="111">
        <f>SUM(N551:N612)</f>
        <v>0</v>
      </c>
    </row>
    <row r="614" spans="1:14" x14ac:dyDescent="0.3">
      <c r="A614" s="113"/>
      <c r="B614" s="114"/>
      <c r="C614" s="115"/>
      <c r="D614" s="116"/>
      <c r="E614" s="116"/>
      <c r="F614" s="7" t="s">
        <v>106</v>
      </c>
      <c r="G614" s="7" t="s">
        <v>123</v>
      </c>
      <c r="H614" s="7" t="s">
        <v>124</v>
      </c>
      <c r="I614" s="7" t="s">
        <v>125</v>
      </c>
      <c r="J614" s="7" t="s">
        <v>126</v>
      </c>
      <c r="K614" s="117"/>
      <c r="L614" s="117"/>
      <c r="M614" s="7" t="s">
        <v>107</v>
      </c>
      <c r="N614" s="118"/>
    </row>
    <row r="615" spans="1:14" ht="31.5" x14ac:dyDescent="0.5">
      <c r="A615" s="113"/>
      <c r="B615" s="114"/>
      <c r="C615" s="115"/>
      <c r="D615" s="116"/>
      <c r="E615" s="116"/>
      <c r="F615" s="121"/>
      <c r="G615" s="121"/>
      <c r="H615" s="121"/>
      <c r="I615" s="121"/>
      <c r="J615" s="121"/>
      <c r="K615" s="122"/>
      <c r="L615" s="121">
        <f>+F615-G615-H615-I615-J615</f>
        <v>0</v>
      </c>
      <c r="M615" s="123"/>
      <c r="N615" s="124"/>
    </row>
    <row r="616" spans="1:14" x14ac:dyDescent="0.3">
      <c r="A616" s="177" t="s">
        <v>109</v>
      </c>
      <c r="B616" s="178"/>
      <c r="C616" s="178"/>
      <c r="D616" s="178"/>
      <c r="E616" s="178"/>
      <c r="F616" s="178"/>
      <c r="G616" s="178"/>
      <c r="H616" s="178"/>
      <c r="I616" s="178"/>
      <c r="J616" s="179"/>
      <c r="K616" s="125"/>
      <c r="L616" s="12">
        <v>4561</v>
      </c>
      <c r="M616" s="126"/>
      <c r="N616" s="127"/>
    </row>
    <row r="617" spans="1:14" x14ac:dyDescent="0.3">
      <c r="A617" s="180" t="s">
        <v>110</v>
      </c>
      <c r="B617" s="181"/>
      <c r="C617" s="181"/>
      <c r="D617" s="181"/>
      <c r="E617" s="181"/>
      <c r="F617" s="181"/>
      <c r="G617" s="181"/>
      <c r="H617" s="181"/>
      <c r="I617" s="181"/>
      <c r="J617" s="182"/>
      <c r="K617" s="129"/>
      <c r="L617" s="12"/>
      <c r="M617" s="126"/>
      <c r="N617" s="127"/>
    </row>
    <row r="618" spans="1:14" x14ac:dyDescent="0.3">
      <c r="A618" s="160" t="s">
        <v>111</v>
      </c>
      <c r="B618" s="161"/>
      <c r="C618" s="161"/>
      <c r="D618" s="161"/>
      <c r="E618" s="161"/>
      <c r="F618" s="161"/>
      <c r="G618" s="161"/>
      <c r="H618" s="161"/>
      <c r="I618" s="161"/>
      <c r="J618" s="162"/>
      <c r="K618" s="130"/>
      <c r="L618" s="12"/>
      <c r="M618" s="131">
        <f>+L618/L613%</f>
        <v>0</v>
      </c>
      <c r="N618" s="127"/>
    </row>
    <row r="619" spans="1:14" x14ac:dyDescent="0.3">
      <c r="A619" s="163" t="s">
        <v>112</v>
      </c>
      <c r="B619" s="164"/>
      <c r="C619" s="164"/>
      <c r="D619" s="164"/>
      <c r="E619" s="164"/>
      <c r="F619" s="164"/>
      <c r="G619" s="164"/>
      <c r="H619" s="164"/>
      <c r="I619" s="164"/>
      <c r="J619" s="165"/>
      <c r="K619" s="132"/>
      <c r="L619" s="12">
        <f>+E635</f>
        <v>190657</v>
      </c>
      <c r="M619" s="126"/>
      <c r="N619" s="127"/>
    </row>
    <row r="620" spans="1:14" x14ac:dyDescent="0.3">
      <c r="A620" s="166" t="s">
        <v>113</v>
      </c>
      <c r="B620" s="167"/>
      <c r="C620" s="167"/>
      <c r="D620" s="167"/>
      <c r="E620" s="167"/>
      <c r="F620" s="167"/>
      <c r="G620" s="167"/>
      <c r="H620" s="167"/>
      <c r="I620" s="167"/>
      <c r="J620" s="168"/>
      <c r="K620" s="134"/>
      <c r="L620" s="12">
        <f>+M635</f>
        <v>0</v>
      </c>
      <c r="M620" s="126"/>
      <c r="N620" s="127"/>
    </row>
    <row r="621" spans="1:14" x14ac:dyDescent="0.3">
      <c r="A621" s="169"/>
      <c r="B621" s="170"/>
      <c r="C621" s="170"/>
      <c r="D621" s="170"/>
      <c r="E621" s="170"/>
      <c r="F621" s="170"/>
      <c r="G621" s="170"/>
      <c r="H621" s="170"/>
      <c r="I621" s="170"/>
      <c r="J621" s="171"/>
      <c r="K621" s="128"/>
      <c r="L621" s="126">
        <v>737</v>
      </c>
      <c r="M621" s="126"/>
      <c r="N621" s="127"/>
    </row>
    <row r="622" spans="1:14" x14ac:dyDescent="0.3">
      <c r="A622" s="169"/>
      <c r="B622" s="170"/>
      <c r="C622" s="170"/>
      <c r="D622" s="170"/>
      <c r="E622" s="170"/>
      <c r="F622" s="170"/>
      <c r="G622" s="170"/>
      <c r="H622" s="170"/>
      <c r="I622" s="170"/>
      <c r="J622" s="171"/>
      <c r="K622" s="128"/>
      <c r="L622" s="126"/>
      <c r="M622" s="126"/>
      <c r="N622" s="127"/>
    </row>
    <row r="623" spans="1:14" x14ac:dyDescent="0.3">
      <c r="A623" s="169" t="s">
        <v>114</v>
      </c>
      <c r="B623" s="170"/>
      <c r="C623" s="170"/>
      <c r="D623" s="170"/>
      <c r="E623" s="170"/>
      <c r="F623" s="170"/>
      <c r="G623" s="170"/>
      <c r="H623" s="170"/>
      <c r="I623" s="170"/>
      <c r="J623" s="171"/>
      <c r="K623" s="136"/>
      <c r="L623" s="111">
        <f>+L613-L616-L617-L618-L619+L620-L621-L622</f>
        <v>2748.1100000000151</v>
      </c>
      <c r="M623" s="126"/>
      <c r="N623" s="127"/>
    </row>
    <row r="624" spans="1:14" ht="19.5" thickBot="1" x14ac:dyDescent="0.35">
      <c r="L624" s="3">
        <v>2748</v>
      </c>
      <c r="M624" s="138">
        <f>+L624-L623</f>
        <v>-0.11000000001513399</v>
      </c>
    </row>
    <row r="625" spans="1:14" ht="19.5" thickBot="1" x14ac:dyDescent="0.35">
      <c r="A625" s="157" t="s">
        <v>115</v>
      </c>
      <c r="B625" s="158"/>
      <c r="C625" s="158"/>
      <c r="D625" s="158"/>
      <c r="E625" s="158"/>
      <c r="F625" s="159"/>
      <c r="G625" s="127"/>
      <c r="H625" s="157" t="s">
        <v>116</v>
      </c>
      <c r="I625" s="158"/>
      <c r="J625" s="159"/>
      <c r="K625" s="157" t="s">
        <v>117</v>
      </c>
      <c r="L625" s="158"/>
      <c r="M625" s="159"/>
      <c r="N625" s="139"/>
    </row>
    <row r="626" spans="1:14" ht="19.5" thickBot="1" x14ac:dyDescent="0.35">
      <c r="A626" s="140" t="s">
        <v>118</v>
      </c>
      <c r="B626" s="157" t="s">
        <v>119</v>
      </c>
      <c r="C626" s="159"/>
      <c r="D626" s="140" t="s">
        <v>120</v>
      </c>
      <c r="E626" s="157" t="s">
        <v>22</v>
      </c>
      <c r="F626" s="159"/>
      <c r="G626" s="127"/>
      <c r="H626" s="157" t="s">
        <v>119</v>
      </c>
      <c r="I626" s="159"/>
      <c r="J626" s="140" t="s">
        <v>22</v>
      </c>
      <c r="K626" s="157" t="s">
        <v>119</v>
      </c>
      <c r="L626" s="159"/>
      <c r="M626" s="140" t="s">
        <v>22</v>
      </c>
      <c r="N626" s="139"/>
    </row>
    <row r="627" spans="1:14" ht="19.5" thickBot="1" x14ac:dyDescent="0.35">
      <c r="A627" s="141"/>
      <c r="B627" s="153"/>
      <c r="C627" s="154"/>
      <c r="D627" s="141"/>
      <c r="E627" s="155">
        <v>109454</v>
      </c>
      <c r="F627" s="156"/>
      <c r="G627" s="127"/>
      <c r="H627" s="153"/>
      <c r="I627" s="154"/>
      <c r="J627" s="142"/>
      <c r="K627" s="153"/>
      <c r="L627" s="154"/>
      <c r="M627" s="143"/>
      <c r="N627" s="144"/>
    </row>
    <row r="628" spans="1:14" ht="19.5" thickBot="1" x14ac:dyDescent="0.35">
      <c r="A628" s="141"/>
      <c r="B628" s="153"/>
      <c r="C628" s="154"/>
      <c r="D628" s="141"/>
      <c r="E628" s="155">
        <v>73277</v>
      </c>
      <c r="F628" s="156"/>
      <c r="G628" s="127"/>
      <c r="H628" s="153"/>
      <c r="I628" s="154"/>
      <c r="J628" s="142"/>
      <c r="K628" s="153"/>
      <c r="L628" s="154"/>
      <c r="M628" s="143"/>
      <c r="N628" s="144"/>
    </row>
    <row r="629" spans="1:14" ht="19.5" thickBot="1" x14ac:dyDescent="0.35">
      <c r="A629" s="141"/>
      <c r="B629" s="153"/>
      <c r="C629" s="154"/>
      <c r="D629" s="141"/>
      <c r="E629" s="155">
        <v>5284</v>
      </c>
      <c r="F629" s="156"/>
      <c r="G629" s="127"/>
      <c r="H629" s="153"/>
      <c r="I629" s="154"/>
      <c r="J629" s="142"/>
      <c r="K629" s="153"/>
      <c r="L629" s="154"/>
      <c r="M629" s="143"/>
      <c r="N629" s="144"/>
    </row>
    <row r="630" spans="1:14" ht="19.5" thickBot="1" x14ac:dyDescent="0.35">
      <c r="A630" s="141"/>
      <c r="B630" s="153"/>
      <c r="C630" s="154"/>
      <c r="D630" s="141"/>
      <c r="E630" s="155">
        <v>2642</v>
      </c>
      <c r="F630" s="156"/>
      <c r="G630" s="127"/>
      <c r="H630" s="153"/>
      <c r="I630" s="154"/>
      <c r="J630" s="142"/>
      <c r="K630" s="153"/>
      <c r="L630" s="154"/>
      <c r="M630" s="143"/>
      <c r="N630" s="144"/>
    </row>
    <row r="631" spans="1:14" ht="19.5" thickBot="1" x14ac:dyDescent="0.35">
      <c r="A631" s="141"/>
      <c r="B631" s="153"/>
      <c r="C631" s="154"/>
      <c r="D631" s="141"/>
      <c r="E631" s="155"/>
      <c r="F631" s="156"/>
      <c r="G631" s="127"/>
      <c r="H631" s="153"/>
      <c r="I631" s="154"/>
      <c r="J631" s="142"/>
      <c r="K631" s="153"/>
      <c r="L631" s="154"/>
      <c r="M631" s="143"/>
      <c r="N631" s="144"/>
    </row>
    <row r="632" spans="1:14" ht="19.5" thickBot="1" x14ac:dyDescent="0.35">
      <c r="A632" s="141"/>
      <c r="B632" s="153"/>
      <c r="C632" s="154"/>
      <c r="D632" s="141"/>
      <c r="E632" s="155"/>
      <c r="F632" s="156"/>
      <c r="G632" s="127"/>
      <c r="H632" s="153"/>
      <c r="I632" s="154"/>
      <c r="J632" s="142"/>
      <c r="K632" s="153"/>
      <c r="L632" s="154"/>
      <c r="M632" s="143"/>
      <c r="N632" s="144"/>
    </row>
    <row r="633" spans="1:14" ht="19.5" thickBot="1" x14ac:dyDescent="0.35">
      <c r="A633" s="141"/>
      <c r="B633" s="153"/>
      <c r="C633" s="154"/>
      <c r="D633" s="141"/>
      <c r="E633" s="155"/>
      <c r="F633" s="156"/>
      <c r="G633" s="127"/>
      <c r="H633" s="153"/>
      <c r="I633" s="154"/>
      <c r="J633" s="142"/>
      <c r="K633" s="153"/>
      <c r="L633" s="154"/>
      <c r="M633" s="143"/>
      <c r="N633" s="144"/>
    </row>
    <row r="634" spans="1:14" ht="19.5" thickBot="1" x14ac:dyDescent="0.35">
      <c r="A634" s="141"/>
      <c r="B634" s="153"/>
      <c r="C634" s="154"/>
      <c r="D634" s="141"/>
      <c r="E634" s="155"/>
      <c r="F634" s="156"/>
      <c r="G634" s="127"/>
      <c r="H634" s="153"/>
      <c r="I634" s="154"/>
      <c r="J634" s="142"/>
      <c r="K634" s="153"/>
      <c r="L634" s="154"/>
      <c r="M634" s="143"/>
      <c r="N634" s="144"/>
    </row>
    <row r="635" spans="1:14" ht="19.5" thickBot="1" x14ac:dyDescent="0.35">
      <c r="A635" s="141" t="s">
        <v>121</v>
      </c>
      <c r="B635" s="153"/>
      <c r="C635" s="154"/>
      <c r="D635" s="141"/>
      <c r="E635" s="155">
        <f>SUM(E627:F634)</f>
        <v>190657</v>
      </c>
      <c r="F635" s="156"/>
      <c r="G635" s="127"/>
      <c r="H635" s="153" t="s">
        <v>121</v>
      </c>
      <c r="I635" s="154"/>
      <c r="J635" s="140">
        <f>SUM(J627:J634)</f>
        <v>0</v>
      </c>
      <c r="K635" s="153" t="s">
        <v>121</v>
      </c>
      <c r="L635" s="154"/>
      <c r="M635" s="145">
        <f>SUM(M627:M634)</f>
        <v>0</v>
      </c>
      <c r="N635" s="139"/>
    </row>
    <row r="638" spans="1:14" x14ac:dyDescent="0.3">
      <c r="A638" s="172" t="s">
        <v>0</v>
      </c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"/>
      <c r="N638" s="2"/>
    </row>
    <row r="639" spans="1:14" x14ac:dyDescent="0.3">
      <c r="A639" s="1" t="s">
        <v>1</v>
      </c>
      <c r="B639" s="2" t="s">
        <v>132</v>
      </c>
      <c r="J639" s="1" t="s">
        <v>3</v>
      </c>
      <c r="K639" s="173">
        <f>+K548</f>
        <v>0</v>
      </c>
      <c r="L639" s="173"/>
      <c r="M639" s="173"/>
      <c r="N639" s="6"/>
    </row>
    <row r="640" spans="1:14" x14ac:dyDescent="0.3">
      <c r="A640" s="174"/>
      <c r="B640" s="175"/>
      <c r="C640" s="176"/>
      <c r="D640" s="169" t="s">
        <v>6</v>
      </c>
      <c r="E640" s="170"/>
      <c r="F640" s="171"/>
      <c r="G640" s="7" t="s">
        <v>7</v>
      </c>
      <c r="H640" s="7" t="s">
        <v>7</v>
      </c>
      <c r="I640" s="7" t="s">
        <v>8</v>
      </c>
      <c r="J640" s="8" t="s">
        <v>9</v>
      </c>
      <c r="K640" s="7" t="s">
        <v>10</v>
      </c>
      <c r="L640" s="9"/>
      <c r="M640" s="7" t="s">
        <v>11</v>
      </c>
      <c r="N640" s="7" t="s">
        <v>12</v>
      </c>
    </row>
    <row r="641" spans="1:14" x14ac:dyDescent="0.3">
      <c r="A641" s="12" t="s">
        <v>16</v>
      </c>
      <c r="B641" s="7" t="s">
        <v>17</v>
      </c>
      <c r="C641" s="13" t="s">
        <v>18</v>
      </c>
      <c r="D641" s="7">
        <v>1</v>
      </c>
      <c r="E641" s="7">
        <v>2</v>
      </c>
      <c r="F641" s="14" t="s">
        <v>19</v>
      </c>
      <c r="G641" s="7" t="s">
        <v>20</v>
      </c>
      <c r="H641" s="7" t="s">
        <v>20</v>
      </c>
      <c r="I641" s="7"/>
      <c r="J641" s="7" t="s">
        <v>20</v>
      </c>
      <c r="K641" s="7" t="s">
        <v>21</v>
      </c>
      <c r="L641" s="7" t="s">
        <v>22</v>
      </c>
      <c r="M641" s="7" t="s">
        <v>23</v>
      </c>
      <c r="N641" s="7" t="s">
        <v>22</v>
      </c>
    </row>
    <row r="642" spans="1:14" x14ac:dyDescent="0.3">
      <c r="A642" s="16" t="s">
        <v>35</v>
      </c>
      <c r="B642" s="17" t="s">
        <v>36</v>
      </c>
      <c r="C642" s="17">
        <v>72</v>
      </c>
      <c r="D642" s="29"/>
      <c r="E642" s="29"/>
      <c r="F642" s="30">
        <f>+(E642+D642)/C642</f>
        <v>0</v>
      </c>
      <c r="G642" s="32"/>
      <c r="H642" s="32"/>
      <c r="I642" s="32"/>
      <c r="J642" s="34">
        <f>+D642+E642-G642-H642-I642</f>
        <v>0</v>
      </c>
      <c r="K642" s="31">
        <f>+K551</f>
        <v>381.13</v>
      </c>
      <c r="L642" s="24">
        <f t="shared" ref="L642:L703" si="61">+J642*K642</f>
        <v>0</v>
      </c>
      <c r="M642" s="24"/>
      <c r="N642" s="24">
        <f>+K642*I642</f>
        <v>0</v>
      </c>
    </row>
    <row r="643" spans="1:14" x14ac:dyDescent="0.3">
      <c r="A643" s="16" t="s">
        <v>37</v>
      </c>
      <c r="B643" s="17" t="s">
        <v>38</v>
      </c>
      <c r="C643" s="17">
        <v>36</v>
      </c>
      <c r="D643" s="29"/>
      <c r="E643" s="29"/>
      <c r="F643" s="30">
        <f t="shared" ref="F643:F703" si="62">+(E643+D643)/C643</f>
        <v>0</v>
      </c>
      <c r="G643" s="32"/>
      <c r="H643" s="32"/>
      <c r="I643" s="32"/>
      <c r="J643" s="34">
        <f t="shared" ref="J643:J703" si="63">+D643+E643-G643-H643-I643</f>
        <v>0</v>
      </c>
      <c r="K643" s="31">
        <f t="shared" ref="K643:K703" si="64">+K552</f>
        <v>741.2</v>
      </c>
      <c r="L643" s="24">
        <f t="shared" si="61"/>
        <v>0</v>
      </c>
      <c r="M643" s="24"/>
      <c r="N643" s="24">
        <f t="shared" ref="N643:N703" si="65">+K643*I643</f>
        <v>0</v>
      </c>
    </row>
    <row r="644" spans="1:14" x14ac:dyDescent="0.3">
      <c r="A644" s="16" t="s">
        <v>39</v>
      </c>
      <c r="B644" s="17" t="s">
        <v>40</v>
      </c>
      <c r="C644" s="17">
        <v>18</v>
      </c>
      <c r="D644" s="29"/>
      <c r="E644" s="29"/>
      <c r="F644" s="30">
        <f t="shared" si="62"/>
        <v>0</v>
      </c>
      <c r="G644" s="32"/>
      <c r="H644" s="32"/>
      <c r="I644" s="32"/>
      <c r="J644" s="12">
        <f t="shared" si="63"/>
        <v>0</v>
      </c>
      <c r="K644" s="31">
        <f t="shared" si="64"/>
        <v>1263.5999999999999</v>
      </c>
      <c r="L644" s="37">
        <f t="shared" si="61"/>
        <v>0</v>
      </c>
      <c r="M644" s="37"/>
      <c r="N644" s="37">
        <f t="shared" si="65"/>
        <v>0</v>
      </c>
    </row>
    <row r="645" spans="1:14" x14ac:dyDescent="0.3">
      <c r="A645" s="16" t="s">
        <v>41</v>
      </c>
      <c r="B645" s="17" t="s">
        <v>42</v>
      </c>
      <c r="C645" s="17">
        <v>10</v>
      </c>
      <c r="D645" s="29"/>
      <c r="E645" s="29"/>
      <c r="F645" s="30">
        <f t="shared" si="62"/>
        <v>0</v>
      </c>
      <c r="G645" s="32"/>
      <c r="H645" s="32"/>
      <c r="I645" s="32"/>
      <c r="J645" s="34">
        <f t="shared" si="63"/>
        <v>0</v>
      </c>
      <c r="K645" s="31">
        <f t="shared" si="64"/>
        <v>2059.1999999999998</v>
      </c>
      <c r="L645" s="24">
        <f t="shared" si="61"/>
        <v>0</v>
      </c>
      <c r="M645" s="24"/>
      <c r="N645" s="24">
        <f t="shared" si="65"/>
        <v>0</v>
      </c>
    </row>
    <row r="646" spans="1:14" x14ac:dyDescent="0.3">
      <c r="A646" s="16" t="s">
        <v>43</v>
      </c>
      <c r="B646" s="17" t="s">
        <v>36</v>
      </c>
      <c r="C646" s="17">
        <v>72</v>
      </c>
      <c r="D646" s="29"/>
      <c r="E646" s="29"/>
      <c r="F646" s="30">
        <f t="shared" si="62"/>
        <v>0</v>
      </c>
      <c r="G646" s="32"/>
      <c r="H646" s="32"/>
      <c r="I646" s="32"/>
      <c r="J646" s="34">
        <f t="shared" si="63"/>
        <v>0</v>
      </c>
      <c r="K646" s="31">
        <f t="shared" si="64"/>
        <v>409.5</v>
      </c>
      <c r="L646" s="24">
        <f t="shared" si="61"/>
        <v>0</v>
      </c>
      <c r="M646" s="24"/>
      <c r="N646" s="24">
        <f t="shared" si="65"/>
        <v>0</v>
      </c>
    </row>
    <row r="647" spans="1:14" x14ac:dyDescent="0.3">
      <c r="A647" s="16" t="s">
        <v>44</v>
      </c>
      <c r="B647" s="17" t="s">
        <v>38</v>
      </c>
      <c r="C647" s="17">
        <v>36</v>
      </c>
      <c r="D647" s="29"/>
      <c r="E647" s="29"/>
      <c r="F647" s="30">
        <f t="shared" si="62"/>
        <v>0</v>
      </c>
      <c r="G647" s="32"/>
      <c r="H647" s="32"/>
      <c r="I647" s="32"/>
      <c r="J647" s="34">
        <f t="shared" si="63"/>
        <v>0</v>
      </c>
      <c r="K647" s="31">
        <f t="shared" si="64"/>
        <v>803.79</v>
      </c>
      <c r="L647" s="24">
        <f t="shared" si="61"/>
        <v>0</v>
      </c>
      <c r="M647" s="24"/>
      <c r="N647" s="24">
        <f t="shared" si="65"/>
        <v>0</v>
      </c>
    </row>
    <row r="648" spans="1:14" x14ac:dyDescent="0.3">
      <c r="A648" s="16" t="s">
        <v>45</v>
      </c>
      <c r="B648" s="17" t="s">
        <v>36</v>
      </c>
      <c r="C648" s="17">
        <v>72</v>
      </c>
      <c r="D648" s="29"/>
      <c r="E648" s="29"/>
      <c r="F648" s="30">
        <f t="shared" si="62"/>
        <v>0</v>
      </c>
      <c r="G648" s="32"/>
      <c r="H648" s="32"/>
      <c r="I648" s="32"/>
      <c r="J648" s="34">
        <f t="shared" si="63"/>
        <v>0</v>
      </c>
      <c r="K648" s="31">
        <f t="shared" si="64"/>
        <v>409.5</v>
      </c>
      <c r="L648" s="24">
        <f t="shared" si="61"/>
        <v>0</v>
      </c>
      <c r="M648" s="24"/>
      <c r="N648" s="24">
        <f t="shared" si="65"/>
        <v>0</v>
      </c>
    </row>
    <row r="649" spans="1:14" x14ac:dyDescent="0.3">
      <c r="A649" s="16" t="s">
        <v>46</v>
      </c>
      <c r="B649" s="17" t="s">
        <v>38</v>
      </c>
      <c r="C649" s="17">
        <v>36</v>
      </c>
      <c r="D649" s="29"/>
      <c r="E649" s="29"/>
      <c r="F649" s="30">
        <f t="shared" si="62"/>
        <v>0</v>
      </c>
      <c r="G649" s="32"/>
      <c r="H649" s="32"/>
      <c r="I649" s="32"/>
      <c r="J649" s="34">
        <f t="shared" si="63"/>
        <v>0</v>
      </c>
      <c r="K649" s="31">
        <f t="shared" si="64"/>
        <v>803.79</v>
      </c>
      <c r="L649" s="24">
        <f t="shared" si="61"/>
        <v>0</v>
      </c>
      <c r="M649" s="24"/>
      <c r="N649" s="24">
        <f t="shared" si="65"/>
        <v>0</v>
      </c>
    </row>
    <row r="650" spans="1:14" x14ac:dyDescent="0.3">
      <c r="A650" s="16" t="s">
        <v>47</v>
      </c>
      <c r="B650" s="17" t="s">
        <v>48</v>
      </c>
      <c r="C650" s="17">
        <v>8</v>
      </c>
      <c r="D650" s="29"/>
      <c r="E650" s="29"/>
      <c r="F650" s="30">
        <f t="shared" si="62"/>
        <v>0</v>
      </c>
      <c r="G650" s="32"/>
      <c r="H650" s="32"/>
      <c r="I650" s="32"/>
      <c r="J650" s="34">
        <f t="shared" si="63"/>
        <v>0</v>
      </c>
      <c r="K650" s="31">
        <f t="shared" si="64"/>
        <v>2767.05</v>
      </c>
      <c r="L650" s="24">
        <f t="shared" si="61"/>
        <v>0</v>
      </c>
      <c r="M650" s="24"/>
      <c r="N650" s="24">
        <f t="shared" si="65"/>
        <v>0</v>
      </c>
    </row>
    <row r="651" spans="1:14" x14ac:dyDescent="0.3">
      <c r="A651" s="35" t="s">
        <v>49</v>
      </c>
      <c r="B651" s="17" t="s">
        <v>50</v>
      </c>
      <c r="C651" s="38">
        <v>72</v>
      </c>
      <c r="D651" s="29"/>
      <c r="E651" s="29"/>
      <c r="F651" s="30">
        <f t="shared" si="62"/>
        <v>0</v>
      </c>
      <c r="G651" s="32"/>
      <c r="H651" s="32"/>
      <c r="I651" s="32"/>
      <c r="J651" s="12">
        <f t="shared" si="63"/>
        <v>0</v>
      </c>
      <c r="K651" s="31">
        <f t="shared" si="64"/>
        <v>444.6</v>
      </c>
      <c r="L651" s="37">
        <f t="shared" si="61"/>
        <v>0</v>
      </c>
      <c r="M651" s="37"/>
      <c r="N651" s="37">
        <f t="shared" si="65"/>
        <v>0</v>
      </c>
    </row>
    <row r="652" spans="1:14" x14ac:dyDescent="0.3">
      <c r="A652" s="16" t="s">
        <v>51</v>
      </c>
      <c r="B652" s="17" t="s">
        <v>52</v>
      </c>
      <c r="C652" s="17">
        <v>36</v>
      </c>
      <c r="D652" s="29"/>
      <c r="E652" s="29"/>
      <c r="F652" s="30">
        <f t="shared" si="62"/>
        <v>0</v>
      </c>
      <c r="G652" s="32"/>
      <c r="H652" s="32"/>
      <c r="I652" s="32"/>
      <c r="J652" s="34">
        <f t="shared" si="63"/>
        <v>0</v>
      </c>
      <c r="K652" s="31">
        <f t="shared" si="64"/>
        <v>868.73</v>
      </c>
      <c r="L652" s="24">
        <f t="shared" si="61"/>
        <v>0</v>
      </c>
      <c r="M652" s="24"/>
      <c r="N652" s="24">
        <f t="shared" si="65"/>
        <v>0</v>
      </c>
    </row>
    <row r="653" spans="1:14" x14ac:dyDescent="0.3">
      <c r="A653" s="16" t="s">
        <v>53</v>
      </c>
      <c r="B653" s="17" t="s">
        <v>48</v>
      </c>
      <c r="C653" s="17">
        <v>8</v>
      </c>
      <c r="D653" s="29"/>
      <c r="E653" s="29"/>
      <c r="F653" s="30">
        <f t="shared" si="62"/>
        <v>0</v>
      </c>
      <c r="G653" s="32"/>
      <c r="H653" s="32"/>
      <c r="I653" s="32"/>
      <c r="J653" s="34">
        <f t="shared" si="63"/>
        <v>0</v>
      </c>
      <c r="K653" s="31">
        <f t="shared" si="64"/>
        <v>2416.0500000000002</v>
      </c>
      <c r="L653" s="24">
        <f t="shared" si="61"/>
        <v>0</v>
      </c>
      <c r="M653" s="24"/>
      <c r="N653" s="24">
        <f t="shared" si="65"/>
        <v>0</v>
      </c>
    </row>
    <row r="654" spans="1:14" x14ac:dyDescent="0.3">
      <c r="A654" s="16" t="s">
        <v>54</v>
      </c>
      <c r="B654" s="17" t="s">
        <v>50</v>
      </c>
      <c r="C654" s="17">
        <v>72</v>
      </c>
      <c r="D654" s="29"/>
      <c r="E654" s="29"/>
      <c r="F654" s="30">
        <f t="shared" si="62"/>
        <v>0</v>
      </c>
      <c r="G654" s="32"/>
      <c r="H654" s="32"/>
      <c r="I654" s="32"/>
      <c r="J654" s="34">
        <f t="shared" si="63"/>
        <v>0</v>
      </c>
      <c r="K654" s="31">
        <f t="shared" si="64"/>
        <v>377.33</v>
      </c>
      <c r="L654" s="24">
        <f t="shared" si="61"/>
        <v>0</v>
      </c>
      <c r="M654" s="24"/>
      <c r="N654" s="24">
        <f t="shared" si="65"/>
        <v>0</v>
      </c>
    </row>
    <row r="655" spans="1:14" x14ac:dyDescent="0.3">
      <c r="A655" s="16" t="s">
        <v>55</v>
      </c>
      <c r="B655" s="17" t="s">
        <v>56</v>
      </c>
      <c r="C655" s="17">
        <v>15</v>
      </c>
      <c r="D655" s="44"/>
      <c r="E655" s="44"/>
      <c r="F655" s="30">
        <f t="shared" si="62"/>
        <v>0</v>
      </c>
      <c r="G655" s="11"/>
      <c r="H655" s="11"/>
      <c r="I655" s="11"/>
      <c r="J655" s="12">
        <f t="shared" si="63"/>
        <v>0</v>
      </c>
      <c r="K655" s="45">
        <f t="shared" si="64"/>
        <v>1158.3</v>
      </c>
      <c r="L655" s="37">
        <f t="shared" si="61"/>
        <v>0</v>
      </c>
      <c r="M655" s="37"/>
      <c r="N655" s="37">
        <f t="shared" si="65"/>
        <v>0</v>
      </c>
    </row>
    <row r="656" spans="1:14" x14ac:dyDescent="0.3">
      <c r="A656" s="16" t="s">
        <v>57</v>
      </c>
      <c r="B656" s="17" t="s">
        <v>50</v>
      </c>
      <c r="C656" s="17">
        <v>72</v>
      </c>
      <c r="D656" s="29"/>
      <c r="E656" s="29"/>
      <c r="F656" s="30">
        <f t="shared" si="62"/>
        <v>0</v>
      </c>
      <c r="G656" s="32"/>
      <c r="H656" s="32"/>
      <c r="I656" s="32"/>
      <c r="J656" s="34">
        <f t="shared" si="63"/>
        <v>0</v>
      </c>
      <c r="K656" s="31">
        <f t="shared" si="64"/>
        <v>424.13</v>
      </c>
      <c r="L656" s="24">
        <f t="shared" si="61"/>
        <v>0</v>
      </c>
      <c r="M656" s="24"/>
      <c r="N656" s="24">
        <f t="shared" si="65"/>
        <v>0</v>
      </c>
    </row>
    <row r="657" spans="1:14" x14ac:dyDescent="0.3">
      <c r="A657" s="16" t="s">
        <v>58</v>
      </c>
      <c r="B657" s="17" t="s">
        <v>59</v>
      </c>
      <c r="C657" s="17">
        <v>15</v>
      </c>
      <c r="D657" s="29"/>
      <c r="E657" s="29"/>
      <c r="F657" s="30">
        <f t="shared" si="62"/>
        <v>0</v>
      </c>
      <c r="G657" s="32"/>
      <c r="H657" s="32"/>
      <c r="I657" s="32"/>
      <c r="J657" s="34">
        <f t="shared" si="63"/>
        <v>0</v>
      </c>
      <c r="K657" s="31">
        <f t="shared" si="64"/>
        <v>1199.25</v>
      </c>
      <c r="L657" s="24">
        <f t="shared" si="61"/>
        <v>0</v>
      </c>
      <c r="M657" s="24"/>
      <c r="N657" s="24">
        <f t="shared" si="65"/>
        <v>0</v>
      </c>
    </row>
    <row r="658" spans="1:14" x14ac:dyDescent="0.3">
      <c r="A658" s="16" t="s">
        <v>60</v>
      </c>
      <c r="B658" s="17" t="s">
        <v>50</v>
      </c>
      <c r="C658" s="17">
        <v>72</v>
      </c>
      <c r="D658" s="29"/>
      <c r="E658" s="29"/>
      <c r="F658" s="30">
        <f t="shared" si="62"/>
        <v>0</v>
      </c>
      <c r="G658" s="32"/>
      <c r="H658" s="32"/>
      <c r="I658" s="32"/>
      <c r="J658" s="34">
        <f t="shared" si="63"/>
        <v>0</v>
      </c>
      <c r="K658" s="31">
        <f t="shared" si="64"/>
        <v>381.13</v>
      </c>
      <c r="L658" s="24">
        <f t="shared" si="61"/>
        <v>0</v>
      </c>
      <c r="M658" s="24"/>
      <c r="N658" s="24">
        <f t="shared" si="65"/>
        <v>0</v>
      </c>
    </row>
    <row r="659" spans="1:14" x14ac:dyDescent="0.3">
      <c r="A659" s="16" t="s">
        <v>61</v>
      </c>
      <c r="B659" s="17" t="s">
        <v>50</v>
      </c>
      <c r="C659" s="38">
        <v>72</v>
      </c>
      <c r="D659" s="44"/>
      <c r="E659" s="44"/>
      <c r="F659" s="30">
        <f t="shared" si="62"/>
        <v>0</v>
      </c>
      <c r="G659" s="11"/>
      <c r="H659" s="11"/>
      <c r="I659" s="11"/>
      <c r="J659" s="12">
        <f t="shared" si="63"/>
        <v>0</v>
      </c>
      <c r="K659" s="31">
        <f t="shared" si="64"/>
        <v>424.13</v>
      </c>
      <c r="L659" s="37">
        <f t="shared" si="61"/>
        <v>0</v>
      </c>
      <c r="M659" s="37"/>
      <c r="N659" s="37">
        <f t="shared" si="65"/>
        <v>0</v>
      </c>
    </row>
    <row r="660" spans="1:14" x14ac:dyDescent="0.3">
      <c r="A660" s="35" t="s">
        <v>62</v>
      </c>
      <c r="B660" s="17" t="s">
        <v>50</v>
      </c>
      <c r="C660" s="38">
        <v>72</v>
      </c>
      <c r="D660" s="44"/>
      <c r="E660" s="44"/>
      <c r="F660" s="30">
        <f t="shared" si="62"/>
        <v>0</v>
      </c>
      <c r="G660" s="11"/>
      <c r="H660" s="11"/>
      <c r="I660" s="11"/>
      <c r="J660" s="12">
        <f t="shared" si="63"/>
        <v>0</v>
      </c>
      <c r="K660" s="31">
        <f t="shared" si="64"/>
        <v>330.23</v>
      </c>
      <c r="L660" s="37">
        <f t="shared" si="61"/>
        <v>0</v>
      </c>
      <c r="M660" s="37"/>
      <c r="N660" s="37">
        <f t="shared" si="65"/>
        <v>0</v>
      </c>
    </row>
    <row r="661" spans="1:14" x14ac:dyDescent="0.3">
      <c r="A661" s="35" t="s">
        <v>63</v>
      </c>
      <c r="B661" s="17" t="s">
        <v>50</v>
      </c>
      <c r="C661" s="38">
        <v>72</v>
      </c>
      <c r="D661" s="44"/>
      <c r="E661" s="44"/>
      <c r="F661" s="30">
        <f t="shared" si="62"/>
        <v>0</v>
      </c>
      <c r="G661" s="11"/>
      <c r="H661" s="11"/>
      <c r="I661" s="11"/>
      <c r="J661" s="12">
        <f t="shared" si="63"/>
        <v>0</v>
      </c>
      <c r="K661" s="31">
        <f t="shared" si="64"/>
        <v>424.13</v>
      </c>
      <c r="L661" s="37">
        <f t="shared" si="61"/>
        <v>0</v>
      </c>
      <c r="M661" s="37"/>
      <c r="N661" s="37">
        <f t="shared" si="65"/>
        <v>0</v>
      </c>
    </row>
    <row r="662" spans="1:14" x14ac:dyDescent="0.3">
      <c r="A662" s="35" t="s">
        <v>64</v>
      </c>
      <c r="B662" s="17" t="s">
        <v>65</v>
      </c>
      <c r="C662" s="38">
        <v>72</v>
      </c>
      <c r="D662" s="44"/>
      <c r="E662" s="44"/>
      <c r="F662" s="30">
        <f t="shared" si="62"/>
        <v>0</v>
      </c>
      <c r="G662" s="11"/>
      <c r="H662" s="11"/>
      <c r="I662" s="11"/>
      <c r="J662" s="12">
        <f t="shared" si="63"/>
        <v>0</v>
      </c>
      <c r="K662" s="31">
        <f t="shared" si="64"/>
        <v>389.61</v>
      </c>
      <c r="L662" s="37">
        <f t="shared" si="61"/>
        <v>0</v>
      </c>
      <c r="M662" s="37"/>
      <c r="N662" s="37">
        <f t="shared" si="65"/>
        <v>0</v>
      </c>
    </row>
    <row r="663" spans="1:14" x14ac:dyDescent="0.3">
      <c r="A663" s="35" t="s">
        <v>66</v>
      </c>
      <c r="B663" s="17" t="s">
        <v>65</v>
      </c>
      <c r="C663" s="38">
        <v>72</v>
      </c>
      <c r="D663" s="44"/>
      <c r="E663" s="44"/>
      <c r="F663" s="30">
        <f t="shared" si="62"/>
        <v>0</v>
      </c>
      <c r="G663" s="11"/>
      <c r="H663" s="11"/>
      <c r="I663" s="11"/>
      <c r="J663" s="12">
        <f t="shared" si="63"/>
        <v>0</v>
      </c>
      <c r="K663" s="31">
        <f t="shared" si="64"/>
        <v>389.61</v>
      </c>
      <c r="L663" s="37">
        <f t="shared" si="61"/>
        <v>0</v>
      </c>
      <c r="M663" s="37"/>
      <c r="N663" s="37">
        <f t="shared" si="65"/>
        <v>0</v>
      </c>
    </row>
    <row r="664" spans="1:14" x14ac:dyDescent="0.3">
      <c r="A664" s="47" t="s">
        <v>67</v>
      </c>
      <c r="B664" s="48" t="s">
        <v>59</v>
      </c>
      <c r="C664" s="49">
        <v>25</v>
      </c>
      <c r="D664" s="44"/>
      <c r="E664" s="44"/>
      <c r="F664" s="30">
        <f t="shared" si="62"/>
        <v>0</v>
      </c>
      <c r="G664" s="11"/>
      <c r="H664" s="11"/>
      <c r="I664" s="11"/>
      <c r="J664" s="12">
        <f t="shared" si="63"/>
        <v>0</v>
      </c>
      <c r="K664" s="31">
        <f t="shared" si="64"/>
        <v>169.65</v>
      </c>
      <c r="L664" s="37">
        <f t="shared" si="61"/>
        <v>0</v>
      </c>
      <c r="M664" s="37"/>
      <c r="N664" s="37">
        <f t="shared" si="65"/>
        <v>0</v>
      </c>
    </row>
    <row r="665" spans="1:14" x14ac:dyDescent="0.3">
      <c r="A665" s="47" t="s">
        <v>68</v>
      </c>
      <c r="B665" s="48" t="s">
        <v>42</v>
      </c>
      <c r="C665" s="49">
        <v>50</v>
      </c>
      <c r="D665" s="44"/>
      <c r="E665" s="44"/>
      <c r="F665" s="30">
        <f t="shared" si="62"/>
        <v>0</v>
      </c>
      <c r="G665" s="11"/>
      <c r="H665" s="11"/>
      <c r="I665" s="11"/>
      <c r="J665" s="12">
        <f t="shared" si="63"/>
        <v>0</v>
      </c>
      <c r="K665" s="31">
        <f t="shared" si="64"/>
        <v>88.92</v>
      </c>
      <c r="L665" s="37">
        <f t="shared" si="61"/>
        <v>0</v>
      </c>
      <c r="M665" s="37"/>
      <c r="N665" s="37">
        <f t="shared" si="65"/>
        <v>0</v>
      </c>
    </row>
    <row r="666" spans="1:14" x14ac:dyDescent="0.3">
      <c r="A666" s="47" t="s">
        <v>69</v>
      </c>
      <c r="B666" s="48" t="s">
        <v>52</v>
      </c>
      <c r="C666" s="49">
        <v>12</v>
      </c>
      <c r="D666" s="44"/>
      <c r="E666" s="44"/>
      <c r="F666" s="30">
        <f t="shared" si="62"/>
        <v>0</v>
      </c>
      <c r="G666" s="11"/>
      <c r="H666" s="11"/>
      <c r="I666" s="11"/>
      <c r="J666" s="12">
        <f t="shared" si="63"/>
        <v>0</v>
      </c>
      <c r="K666" s="31">
        <f t="shared" si="64"/>
        <v>123.94</v>
      </c>
      <c r="L666" s="37">
        <f t="shared" si="61"/>
        <v>0</v>
      </c>
      <c r="M666" s="37"/>
      <c r="N666" s="37">
        <f t="shared" si="65"/>
        <v>0</v>
      </c>
    </row>
    <row r="667" spans="1:14" ht="19.5" thickBot="1" x14ac:dyDescent="0.35">
      <c r="A667" s="47" t="s">
        <v>70</v>
      </c>
      <c r="B667" s="48" t="s">
        <v>50</v>
      </c>
      <c r="C667" s="49">
        <v>60</v>
      </c>
      <c r="D667" s="44"/>
      <c r="E667" s="44"/>
      <c r="F667" s="30">
        <f t="shared" si="62"/>
        <v>0</v>
      </c>
      <c r="G667" s="11"/>
      <c r="H667" s="11"/>
      <c r="I667" s="11"/>
      <c r="J667" s="12">
        <f t="shared" si="63"/>
        <v>0</v>
      </c>
      <c r="K667" s="31">
        <f t="shared" si="64"/>
        <v>67.180000000000007</v>
      </c>
      <c r="L667" s="37">
        <f t="shared" si="61"/>
        <v>0</v>
      </c>
      <c r="M667" s="37"/>
      <c r="N667" s="37">
        <f t="shared" si="65"/>
        <v>0</v>
      </c>
    </row>
    <row r="668" spans="1:14" ht="19.5" thickBot="1" x14ac:dyDescent="0.35">
      <c r="A668" s="56" t="s">
        <v>71</v>
      </c>
      <c r="B668" s="57" t="s">
        <v>50</v>
      </c>
      <c r="C668" s="58">
        <v>60</v>
      </c>
      <c r="D668" s="44"/>
      <c r="E668" s="44"/>
      <c r="F668" s="30">
        <f t="shared" si="62"/>
        <v>0</v>
      </c>
      <c r="G668" s="11"/>
      <c r="H668" s="11"/>
      <c r="I668" s="11"/>
      <c r="J668" s="12">
        <f t="shared" si="63"/>
        <v>0</v>
      </c>
      <c r="K668" s="31">
        <f t="shared" si="64"/>
        <v>67.180000000000007</v>
      </c>
      <c r="L668" s="37">
        <f t="shared" si="61"/>
        <v>0</v>
      </c>
      <c r="M668" s="37"/>
      <c r="N668" s="37">
        <f t="shared" si="65"/>
        <v>0</v>
      </c>
    </row>
    <row r="669" spans="1:14" ht="19.5" thickBot="1" x14ac:dyDescent="0.35">
      <c r="A669" s="56" t="s">
        <v>72</v>
      </c>
      <c r="B669" s="57" t="s">
        <v>50</v>
      </c>
      <c r="C669" s="58">
        <v>60</v>
      </c>
      <c r="D669" s="44"/>
      <c r="E669" s="44"/>
      <c r="F669" s="30">
        <f t="shared" si="62"/>
        <v>0</v>
      </c>
      <c r="G669" s="11"/>
      <c r="H669" s="11"/>
      <c r="I669" s="11"/>
      <c r="J669" s="12">
        <f t="shared" si="63"/>
        <v>0</v>
      </c>
      <c r="K669" s="31">
        <f t="shared" si="64"/>
        <v>67.180000000000007</v>
      </c>
      <c r="L669" s="37">
        <f t="shared" si="61"/>
        <v>0</v>
      </c>
      <c r="M669" s="37"/>
      <c r="N669" s="37">
        <f t="shared" si="65"/>
        <v>0</v>
      </c>
    </row>
    <row r="670" spans="1:14" ht="19.5" thickBot="1" x14ac:dyDescent="0.35">
      <c r="A670" s="56" t="s">
        <v>73</v>
      </c>
      <c r="B670" s="57" t="s">
        <v>74</v>
      </c>
      <c r="C670" s="58">
        <v>150</v>
      </c>
      <c r="D670" s="44"/>
      <c r="E670" s="44"/>
      <c r="F670" s="30">
        <f t="shared" si="62"/>
        <v>0</v>
      </c>
      <c r="G670" s="11"/>
      <c r="H670" s="11"/>
      <c r="I670" s="11"/>
      <c r="J670" s="12">
        <f t="shared" si="63"/>
        <v>0</v>
      </c>
      <c r="K670" s="31">
        <f t="shared" si="64"/>
        <v>21.06</v>
      </c>
      <c r="L670" s="37">
        <f t="shared" si="61"/>
        <v>0</v>
      </c>
      <c r="M670" s="37"/>
      <c r="N670" s="37">
        <f t="shared" si="65"/>
        <v>0</v>
      </c>
    </row>
    <row r="671" spans="1:14" ht="19.5" thickBot="1" x14ac:dyDescent="0.35">
      <c r="A671" s="66" t="s">
        <v>75</v>
      </c>
      <c r="B671" s="67" t="s">
        <v>76</v>
      </c>
      <c r="C671" s="68">
        <v>120</v>
      </c>
      <c r="D671" s="44"/>
      <c r="E671" s="44"/>
      <c r="F671" s="30">
        <f t="shared" si="62"/>
        <v>0</v>
      </c>
      <c r="G671" s="11"/>
      <c r="H671" s="11"/>
      <c r="I671" s="11"/>
      <c r="J671" s="12">
        <f t="shared" si="63"/>
        <v>0</v>
      </c>
      <c r="K671" s="31">
        <f t="shared" si="64"/>
        <v>78.98</v>
      </c>
      <c r="L671" s="37">
        <f t="shared" si="61"/>
        <v>0</v>
      </c>
      <c r="M671" s="37"/>
      <c r="N671" s="37">
        <f t="shared" si="65"/>
        <v>0</v>
      </c>
    </row>
    <row r="672" spans="1:14" ht="19.5" thickBot="1" x14ac:dyDescent="0.35">
      <c r="A672" s="66" t="s">
        <v>77</v>
      </c>
      <c r="B672" s="67" t="s">
        <v>78</v>
      </c>
      <c r="C672" s="68">
        <v>60</v>
      </c>
      <c r="D672" s="44"/>
      <c r="E672" s="44"/>
      <c r="F672" s="30">
        <f t="shared" si="62"/>
        <v>0</v>
      </c>
      <c r="G672" s="11"/>
      <c r="H672" s="11"/>
      <c r="I672" s="11"/>
      <c r="J672" s="12">
        <f t="shared" si="63"/>
        <v>0</v>
      </c>
      <c r="K672" s="31">
        <f t="shared" si="64"/>
        <v>154.44</v>
      </c>
      <c r="L672" s="37">
        <f t="shared" si="61"/>
        <v>0</v>
      </c>
      <c r="M672" s="37"/>
      <c r="N672" s="37">
        <f t="shared" si="65"/>
        <v>0</v>
      </c>
    </row>
    <row r="673" spans="1:14" ht="19.5" thickBot="1" x14ac:dyDescent="0.35">
      <c r="A673" s="66" t="s">
        <v>79</v>
      </c>
      <c r="B673" s="67" t="s">
        <v>50</v>
      </c>
      <c r="C673" s="68">
        <v>30</v>
      </c>
      <c r="D673" s="44"/>
      <c r="E673" s="44"/>
      <c r="F673" s="30">
        <f t="shared" si="62"/>
        <v>0</v>
      </c>
      <c r="G673" s="11"/>
      <c r="H673" s="11"/>
      <c r="I673" s="11"/>
      <c r="J673" s="12">
        <f t="shared" si="63"/>
        <v>0</v>
      </c>
      <c r="K673" s="31">
        <f t="shared" si="64"/>
        <v>274.95</v>
      </c>
      <c r="L673" s="37">
        <f t="shared" si="61"/>
        <v>0</v>
      </c>
      <c r="M673" s="37"/>
      <c r="N673" s="37">
        <f t="shared" si="65"/>
        <v>0</v>
      </c>
    </row>
    <row r="674" spans="1:14" ht="19.5" thickBot="1" x14ac:dyDescent="0.35">
      <c r="A674" s="66" t="s">
        <v>80</v>
      </c>
      <c r="B674" s="67" t="s">
        <v>59</v>
      </c>
      <c r="C674" s="68">
        <v>12</v>
      </c>
      <c r="D674" s="44"/>
      <c r="E674" s="44"/>
      <c r="F674" s="30">
        <f t="shared" si="62"/>
        <v>0</v>
      </c>
      <c r="G674" s="11"/>
      <c r="H674" s="11"/>
      <c r="I674" s="11"/>
      <c r="J674" s="12">
        <f t="shared" si="63"/>
        <v>0</v>
      </c>
      <c r="K674" s="31">
        <f t="shared" si="64"/>
        <v>1023.75</v>
      </c>
      <c r="L674" s="37">
        <f t="shared" si="61"/>
        <v>0</v>
      </c>
      <c r="M674" s="37"/>
      <c r="N674" s="37">
        <f t="shared" si="65"/>
        <v>0</v>
      </c>
    </row>
    <row r="675" spans="1:14" ht="19.5" thickBot="1" x14ac:dyDescent="0.35">
      <c r="A675" s="76" t="s">
        <v>81</v>
      </c>
      <c r="B675" s="77" t="s">
        <v>82</v>
      </c>
      <c r="C675" s="78">
        <v>18</v>
      </c>
      <c r="D675" s="44"/>
      <c r="E675" s="44"/>
      <c r="F675" s="30">
        <f t="shared" si="62"/>
        <v>0</v>
      </c>
      <c r="G675" s="11"/>
      <c r="H675" s="11"/>
      <c r="I675" s="11"/>
      <c r="J675" s="12">
        <f t="shared" si="63"/>
        <v>0</v>
      </c>
      <c r="K675" s="31">
        <f t="shared" si="64"/>
        <v>558.67999999999995</v>
      </c>
      <c r="L675" s="37">
        <f t="shared" si="61"/>
        <v>0</v>
      </c>
      <c r="M675" s="37"/>
      <c r="N675" s="37">
        <f t="shared" si="65"/>
        <v>0</v>
      </c>
    </row>
    <row r="676" spans="1:14" ht="19.5" thickBot="1" x14ac:dyDescent="0.35">
      <c r="A676" s="76" t="s">
        <v>83</v>
      </c>
      <c r="B676" s="77" t="s">
        <v>59</v>
      </c>
      <c r="C676" s="78">
        <v>12</v>
      </c>
      <c r="D676" s="44"/>
      <c r="E676" s="44"/>
      <c r="F676" s="30">
        <f t="shared" si="62"/>
        <v>0</v>
      </c>
      <c r="G676" s="11"/>
      <c r="H676" s="11"/>
      <c r="I676" s="11"/>
      <c r="J676" s="12">
        <f t="shared" si="63"/>
        <v>0</v>
      </c>
      <c r="K676" s="31">
        <f t="shared" si="64"/>
        <v>1092.2</v>
      </c>
      <c r="L676" s="37">
        <f t="shared" si="61"/>
        <v>0</v>
      </c>
      <c r="M676" s="37"/>
      <c r="N676" s="37">
        <f t="shared" si="65"/>
        <v>0</v>
      </c>
    </row>
    <row r="677" spans="1:14" ht="19.5" thickBot="1" x14ac:dyDescent="0.35">
      <c r="A677" s="76" t="s">
        <v>84</v>
      </c>
      <c r="B677" s="77" t="s">
        <v>85</v>
      </c>
      <c r="C677" s="78">
        <v>4</v>
      </c>
      <c r="D677" s="44"/>
      <c r="E677" s="44"/>
      <c r="F677" s="30">
        <f t="shared" si="62"/>
        <v>0</v>
      </c>
      <c r="G677" s="11"/>
      <c r="H677" s="11"/>
      <c r="I677" s="11"/>
      <c r="J677" s="12">
        <f t="shared" si="63"/>
        <v>0</v>
      </c>
      <c r="K677" s="31">
        <f t="shared" si="64"/>
        <v>2670.53</v>
      </c>
      <c r="L677" s="37">
        <f t="shared" si="61"/>
        <v>0</v>
      </c>
      <c r="M677" s="37"/>
      <c r="N677" s="37">
        <f t="shared" si="65"/>
        <v>0</v>
      </c>
    </row>
    <row r="678" spans="1:14" ht="19.5" thickBot="1" x14ac:dyDescent="0.35">
      <c r="A678" s="86" t="s">
        <v>86</v>
      </c>
      <c r="B678" s="87" t="s">
        <v>87</v>
      </c>
      <c r="C678" s="88">
        <v>48</v>
      </c>
      <c r="D678" s="44"/>
      <c r="E678" s="44"/>
      <c r="F678" s="30">
        <f t="shared" si="62"/>
        <v>0</v>
      </c>
      <c r="G678" s="11"/>
      <c r="H678" s="11"/>
      <c r="I678" s="11"/>
      <c r="J678" s="12">
        <f t="shared" si="63"/>
        <v>0</v>
      </c>
      <c r="K678" s="31">
        <f t="shared" si="64"/>
        <v>46.8</v>
      </c>
      <c r="L678" s="37">
        <f t="shared" si="61"/>
        <v>0</v>
      </c>
      <c r="M678" s="37"/>
      <c r="N678" s="37">
        <f t="shared" si="65"/>
        <v>0</v>
      </c>
    </row>
    <row r="679" spans="1:14" ht="19.5" thickBot="1" x14ac:dyDescent="0.35">
      <c r="A679" s="86" t="s">
        <v>88</v>
      </c>
      <c r="B679" s="87" t="s">
        <v>87</v>
      </c>
      <c r="C679" s="88">
        <v>48</v>
      </c>
      <c r="D679" s="44"/>
      <c r="E679" s="44"/>
      <c r="F679" s="30">
        <f t="shared" si="62"/>
        <v>0</v>
      </c>
      <c r="G679" s="11"/>
      <c r="H679" s="11"/>
      <c r="I679" s="11"/>
      <c r="J679" s="12">
        <f t="shared" si="63"/>
        <v>0</v>
      </c>
      <c r="K679" s="31">
        <f t="shared" si="64"/>
        <v>46.8</v>
      </c>
      <c r="L679" s="37">
        <f t="shared" si="61"/>
        <v>0</v>
      </c>
      <c r="M679" s="37"/>
      <c r="N679" s="37">
        <f t="shared" si="65"/>
        <v>0</v>
      </c>
    </row>
    <row r="680" spans="1:14" x14ac:dyDescent="0.3">
      <c r="A680" s="96" t="s">
        <v>89</v>
      </c>
      <c r="B680" s="97">
        <v>25</v>
      </c>
      <c r="C680" s="97">
        <v>25</v>
      </c>
      <c r="D680" s="44"/>
      <c r="E680" s="44"/>
      <c r="F680" s="30">
        <f t="shared" si="62"/>
        <v>0</v>
      </c>
      <c r="G680" s="11"/>
      <c r="H680" s="11"/>
      <c r="I680" s="11"/>
      <c r="J680" s="12">
        <f t="shared" si="63"/>
        <v>0</v>
      </c>
      <c r="K680" s="31">
        <f t="shared" si="64"/>
        <v>111.25</v>
      </c>
      <c r="L680" s="37">
        <f t="shared" si="61"/>
        <v>0</v>
      </c>
      <c r="M680" s="37"/>
      <c r="N680" s="37">
        <f t="shared" si="65"/>
        <v>0</v>
      </c>
    </row>
    <row r="681" spans="1:14" x14ac:dyDescent="0.3">
      <c r="A681" s="105" t="s">
        <v>90</v>
      </c>
      <c r="B681" s="106">
        <v>10</v>
      </c>
      <c r="C681" s="106">
        <v>10</v>
      </c>
      <c r="D681" s="44"/>
      <c r="E681" s="44"/>
      <c r="F681" s="30">
        <f t="shared" si="62"/>
        <v>0</v>
      </c>
      <c r="G681" s="11"/>
      <c r="H681" s="11"/>
      <c r="I681" s="11"/>
      <c r="J681" s="12">
        <f t="shared" si="63"/>
        <v>0</v>
      </c>
      <c r="K681" s="31">
        <f t="shared" si="64"/>
        <v>1760</v>
      </c>
      <c r="L681" s="37">
        <f t="shared" si="61"/>
        <v>0</v>
      </c>
      <c r="M681" s="37"/>
      <c r="N681" s="37">
        <f t="shared" si="65"/>
        <v>0</v>
      </c>
    </row>
    <row r="682" spans="1:14" x14ac:dyDescent="0.3">
      <c r="A682" s="105" t="s">
        <v>91</v>
      </c>
      <c r="B682" s="106">
        <v>8</v>
      </c>
      <c r="C682" s="106">
        <v>8</v>
      </c>
      <c r="D682" s="44"/>
      <c r="E682" s="44"/>
      <c r="F682" s="30">
        <f t="shared" si="62"/>
        <v>0</v>
      </c>
      <c r="G682" s="11"/>
      <c r="H682" s="11"/>
      <c r="I682" s="11"/>
      <c r="J682" s="12">
        <f t="shared" si="63"/>
        <v>0</v>
      </c>
      <c r="K682" s="31">
        <f t="shared" si="64"/>
        <v>2365</v>
      </c>
      <c r="L682" s="37">
        <f t="shared" si="61"/>
        <v>0</v>
      </c>
      <c r="M682" s="37"/>
      <c r="N682" s="37">
        <f t="shared" si="65"/>
        <v>0</v>
      </c>
    </row>
    <row r="683" spans="1:14" x14ac:dyDescent="0.3">
      <c r="A683" s="105" t="s">
        <v>92</v>
      </c>
      <c r="B683" s="106">
        <v>8</v>
      </c>
      <c r="C683" s="106">
        <v>8</v>
      </c>
      <c r="D683" s="44"/>
      <c r="E683" s="44"/>
      <c r="F683" s="30">
        <f t="shared" si="62"/>
        <v>0</v>
      </c>
      <c r="G683" s="11"/>
      <c r="H683" s="11"/>
      <c r="I683" s="11"/>
      <c r="J683" s="12">
        <f t="shared" si="63"/>
        <v>0</v>
      </c>
      <c r="K683" s="31">
        <f t="shared" si="64"/>
        <v>2065</v>
      </c>
      <c r="L683" s="37">
        <f t="shared" si="61"/>
        <v>0</v>
      </c>
      <c r="M683" s="37"/>
      <c r="N683" s="37">
        <f t="shared" si="65"/>
        <v>0</v>
      </c>
    </row>
    <row r="684" spans="1:14" x14ac:dyDescent="0.3">
      <c r="A684" s="105" t="s">
        <v>93</v>
      </c>
      <c r="B684" s="106">
        <v>15</v>
      </c>
      <c r="C684" s="106">
        <v>15</v>
      </c>
      <c r="D684" s="44"/>
      <c r="E684" s="44"/>
      <c r="F684" s="30">
        <f t="shared" si="62"/>
        <v>0</v>
      </c>
      <c r="G684" s="11"/>
      <c r="H684" s="11"/>
      <c r="I684" s="11"/>
      <c r="J684" s="12">
        <f t="shared" si="63"/>
        <v>0</v>
      </c>
      <c r="K684" s="31">
        <f t="shared" si="64"/>
        <v>990</v>
      </c>
      <c r="L684" s="37">
        <f t="shared" si="61"/>
        <v>0</v>
      </c>
      <c r="M684" s="37"/>
      <c r="N684" s="37">
        <f t="shared" si="65"/>
        <v>0</v>
      </c>
    </row>
    <row r="685" spans="1:14" x14ac:dyDescent="0.3">
      <c r="A685" s="105" t="s">
        <v>94</v>
      </c>
      <c r="B685" s="106">
        <v>15</v>
      </c>
      <c r="C685" s="106">
        <v>15</v>
      </c>
      <c r="D685" s="44"/>
      <c r="E685" s="44"/>
      <c r="F685" s="30">
        <f t="shared" si="62"/>
        <v>0</v>
      </c>
      <c r="G685" s="11"/>
      <c r="H685" s="11"/>
      <c r="I685" s="11"/>
      <c r="J685" s="12">
        <f t="shared" si="63"/>
        <v>0</v>
      </c>
      <c r="K685" s="31">
        <f t="shared" si="64"/>
        <v>1025</v>
      </c>
      <c r="L685" s="37">
        <f t="shared" si="61"/>
        <v>0</v>
      </c>
      <c r="M685" s="37"/>
      <c r="N685" s="37">
        <f t="shared" si="65"/>
        <v>0</v>
      </c>
    </row>
    <row r="686" spans="1:14" x14ac:dyDescent="0.3">
      <c r="A686" s="105" t="s">
        <v>95</v>
      </c>
      <c r="B686" s="106">
        <v>10</v>
      </c>
      <c r="C686" s="106">
        <v>10</v>
      </c>
      <c r="D686" s="44"/>
      <c r="E686" s="44"/>
      <c r="F686" s="30">
        <f t="shared" si="62"/>
        <v>0</v>
      </c>
      <c r="G686" s="11"/>
      <c r="H686" s="11"/>
      <c r="I686" s="11"/>
      <c r="J686" s="12">
        <f t="shared" si="63"/>
        <v>0</v>
      </c>
      <c r="K686" s="31">
        <f t="shared" si="64"/>
        <v>1620</v>
      </c>
      <c r="L686" s="37">
        <f t="shared" si="61"/>
        <v>0</v>
      </c>
      <c r="M686" s="37"/>
      <c r="N686" s="37">
        <f t="shared" si="65"/>
        <v>0</v>
      </c>
    </row>
    <row r="687" spans="1:14" x14ac:dyDescent="0.3">
      <c r="A687" s="105" t="s">
        <v>96</v>
      </c>
      <c r="B687" s="106">
        <v>8</v>
      </c>
      <c r="C687" s="106">
        <v>8</v>
      </c>
      <c r="D687" s="44"/>
      <c r="E687" s="44"/>
      <c r="F687" s="30">
        <f t="shared" si="62"/>
        <v>0</v>
      </c>
      <c r="G687" s="11"/>
      <c r="H687" s="11"/>
      <c r="I687" s="11"/>
      <c r="J687" s="12">
        <f t="shared" si="63"/>
        <v>0</v>
      </c>
      <c r="K687" s="31">
        <f t="shared" si="64"/>
        <v>2130</v>
      </c>
      <c r="L687" s="37">
        <f t="shared" si="61"/>
        <v>0</v>
      </c>
      <c r="M687" s="37"/>
      <c r="N687" s="37">
        <f t="shared" si="65"/>
        <v>0</v>
      </c>
    </row>
    <row r="688" spans="1:14" x14ac:dyDescent="0.3">
      <c r="A688" s="105" t="s">
        <v>97</v>
      </c>
      <c r="B688" s="106">
        <v>15</v>
      </c>
      <c r="C688" s="106">
        <v>15</v>
      </c>
      <c r="D688" s="44"/>
      <c r="E688" s="44"/>
      <c r="F688" s="30">
        <f t="shared" si="62"/>
        <v>0</v>
      </c>
      <c r="G688" s="11"/>
      <c r="H688" s="11"/>
      <c r="I688" s="11"/>
      <c r="J688" s="12">
        <f t="shared" si="63"/>
        <v>0</v>
      </c>
      <c r="K688" s="31">
        <f t="shared" si="64"/>
        <v>880</v>
      </c>
      <c r="L688" s="37">
        <f t="shared" si="61"/>
        <v>0</v>
      </c>
      <c r="M688" s="37"/>
      <c r="N688" s="37">
        <f t="shared" si="65"/>
        <v>0</v>
      </c>
    </row>
    <row r="689" spans="1:14" x14ac:dyDescent="0.3">
      <c r="A689" s="105" t="s">
        <v>98</v>
      </c>
      <c r="B689" s="106">
        <v>15</v>
      </c>
      <c r="C689" s="106">
        <v>15</v>
      </c>
      <c r="D689" s="44"/>
      <c r="E689" s="44"/>
      <c r="F689" s="30">
        <f t="shared" si="62"/>
        <v>0</v>
      </c>
      <c r="G689" s="11"/>
      <c r="H689" s="11"/>
      <c r="I689" s="11"/>
      <c r="J689" s="12">
        <f t="shared" si="63"/>
        <v>0</v>
      </c>
      <c r="K689" s="31">
        <f t="shared" si="64"/>
        <v>915</v>
      </c>
      <c r="L689" s="37">
        <f t="shared" si="61"/>
        <v>0</v>
      </c>
      <c r="M689" s="37"/>
      <c r="N689" s="37">
        <f t="shared" si="65"/>
        <v>0</v>
      </c>
    </row>
    <row r="690" spans="1:14" x14ac:dyDescent="0.3">
      <c r="A690" s="105" t="s">
        <v>99</v>
      </c>
      <c r="B690" s="106">
        <v>3</v>
      </c>
      <c r="C690" s="106">
        <v>3</v>
      </c>
      <c r="D690" s="44"/>
      <c r="E690" s="44"/>
      <c r="F690" s="30">
        <f t="shared" si="62"/>
        <v>0</v>
      </c>
      <c r="G690" s="11"/>
      <c r="H690" s="11"/>
      <c r="I690" s="11"/>
      <c r="J690" s="12">
        <f t="shared" si="63"/>
        <v>0</v>
      </c>
      <c r="K690" s="31">
        <f t="shared" si="64"/>
        <v>1970</v>
      </c>
      <c r="L690" s="37">
        <f t="shared" si="61"/>
        <v>0</v>
      </c>
      <c r="M690" s="37"/>
      <c r="N690" s="37">
        <f t="shared" si="65"/>
        <v>0</v>
      </c>
    </row>
    <row r="691" spans="1:14" x14ac:dyDescent="0.3">
      <c r="A691" s="105" t="s">
        <v>100</v>
      </c>
      <c r="B691" s="106">
        <v>3</v>
      </c>
      <c r="C691" s="106">
        <v>3</v>
      </c>
      <c r="D691" s="44"/>
      <c r="E691" s="44"/>
      <c r="F691" s="30">
        <f t="shared" si="62"/>
        <v>0</v>
      </c>
      <c r="G691" s="11"/>
      <c r="H691" s="11"/>
      <c r="I691" s="11"/>
      <c r="J691" s="12">
        <f t="shared" si="63"/>
        <v>0</v>
      </c>
      <c r="K691" s="31">
        <f t="shared" si="64"/>
        <v>2035</v>
      </c>
      <c r="L691" s="37">
        <f t="shared" si="61"/>
        <v>0</v>
      </c>
      <c r="M691" s="37"/>
      <c r="N691" s="37">
        <f t="shared" si="65"/>
        <v>0</v>
      </c>
    </row>
    <row r="692" spans="1:14" x14ac:dyDescent="0.3">
      <c r="A692" s="105" t="s">
        <v>101</v>
      </c>
      <c r="B692" s="106">
        <v>8</v>
      </c>
      <c r="C692" s="106">
        <v>8</v>
      </c>
      <c r="D692" s="44"/>
      <c r="E692" s="44"/>
      <c r="F692" s="30">
        <f t="shared" si="62"/>
        <v>0</v>
      </c>
      <c r="G692" s="11"/>
      <c r="H692" s="11"/>
      <c r="I692" s="11"/>
      <c r="J692" s="12">
        <f t="shared" si="63"/>
        <v>0</v>
      </c>
      <c r="K692" s="31">
        <f t="shared" si="64"/>
        <v>2120</v>
      </c>
      <c r="L692" s="37">
        <f t="shared" si="61"/>
        <v>0</v>
      </c>
      <c r="M692" s="37"/>
      <c r="N692" s="37">
        <f t="shared" si="65"/>
        <v>0</v>
      </c>
    </row>
    <row r="693" spans="1:14" x14ac:dyDescent="0.3">
      <c r="A693" s="105" t="s">
        <v>102</v>
      </c>
      <c r="B693" s="106">
        <v>10</v>
      </c>
      <c r="C693" s="106">
        <v>10</v>
      </c>
      <c r="D693" s="44"/>
      <c r="E693" s="44"/>
      <c r="F693" s="30">
        <f t="shared" si="62"/>
        <v>0</v>
      </c>
      <c r="G693" s="11"/>
      <c r="H693" s="11"/>
      <c r="I693" s="11"/>
      <c r="J693" s="12">
        <f t="shared" si="63"/>
        <v>0</v>
      </c>
      <c r="K693" s="31">
        <f t="shared" si="64"/>
        <v>1980</v>
      </c>
      <c r="L693" s="37">
        <f t="shared" si="61"/>
        <v>0</v>
      </c>
      <c r="M693" s="37"/>
      <c r="N693" s="37">
        <f t="shared" si="65"/>
        <v>0</v>
      </c>
    </row>
    <row r="694" spans="1:14" x14ac:dyDescent="0.3">
      <c r="A694" s="105" t="s">
        <v>103</v>
      </c>
      <c r="B694" s="106">
        <v>12</v>
      </c>
      <c r="C694" s="106">
        <v>12</v>
      </c>
      <c r="D694" s="44"/>
      <c r="E694" s="44"/>
      <c r="F694" s="30">
        <f t="shared" si="62"/>
        <v>0</v>
      </c>
      <c r="G694" s="11"/>
      <c r="H694" s="11"/>
      <c r="I694" s="11"/>
      <c r="J694" s="12">
        <f t="shared" si="63"/>
        <v>0</v>
      </c>
      <c r="K694" s="31">
        <f t="shared" si="64"/>
        <v>875</v>
      </c>
      <c r="L694" s="37">
        <f t="shared" si="61"/>
        <v>0</v>
      </c>
      <c r="M694" s="37"/>
      <c r="N694" s="37">
        <f t="shared" si="65"/>
        <v>0</v>
      </c>
    </row>
    <row r="695" spans="1:14" ht="19.5" thickBot="1" x14ac:dyDescent="0.35">
      <c r="A695" s="105" t="s">
        <v>104</v>
      </c>
      <c r="B695" s="106">
        <v>3</v>
      </c>
      <c r="C695" s="106">
        <v>3</v>
      </c>
      <c r="D695" s="44"/>
      <c r="E695" s="44"/>
      <c r="F695" s="30">
        <f t="shared" si="62"/>
        <v>0</v>
      </c>
      <c r="G695" s="11"/>
      <c r="H695" s="11"/>
      <c r="I695" s="11"/>
      <c r="J695" s="12">
        <f t="shared" si="63"/>
        <v>0</v>
      </c>
      <c r="K695" s="31">
        <f t="shared" si="64"/>
        <v>2145</v>
      </c>
      <c r="L695" s="37">
        <f t="shared" si="61"/>
        <v>0</v>
      </c>
      <c r="M695" s="37"/>
      <c r="N695" s="37">
        <f t="shared" si="65"/>
        <v>0</v>
      </c>
    </row>
    <row r="696" spans="1:14" ht="19.5" thickBot="1" x14ac:dyDescent="0.35">
      <c r="A696" s="56" t="s">
        <v>105</v>
      </c>
      <c r="B696" s="57" t="s">
        <v>74</v>
      </c>
      <c r="C696" s="58">
        <v>150</v>
      </c>
      <c r="D696" s="44"/>
      <c r="E696" s="44"/>
      <c r="F696" s="30">
        <f t="shared" si="62"/>
        <v>0</v>
      </c>
      <c r="G696" s="11"/>
      <c r="H696" s="11"/>
      <c r="I696" s="11"/>
      <c r="J696" s="12">
        <f t="shared" si="63"/>
        <v>0</v>
      </c>
      <c r="K696" s="31">
        <f t="shared" si="64"/>
        <v>21.06</v>
      </c>
      <c r="L696" s="37">
        <f t="shared" si="61"/>
        <v>0</v>
      </c>
      <c r="M696" s="37"/>
      <c r="N696" s="37">
        <f t="shared" si="65"/>
        <v>0</v>
      </c>
    </row>
    <row r="697" spans="1:14" x14ac:dyDescent="0.3">
      <c r="A697" s="107"/>
      <c r="B697" s="108"/>
      <c r="C697" s="108"/>
      <c r="D697" s="11"/>
      <c r="E697" s="11"/>
      <c r="F697" s="30" t="e">
        <f t="shared" si="62"/>
        <v>#DIV/0!</v>
      </c>
      <c r="G697" s="11"/>
      <c r="H697" s="11"/>
      <c r="I697" s="11"/>
      <c r="J697" s="12">
        <f t="shared" si="63"/>
        <v>0</v>
      </c>
      <c r="K697" s="31">
        <f t="shared" si="64"/>
        <v>116.5</v>
      </c>
      <c r="L697" s="37">
        <f t="shared" si="61"/>
        <v>0</v>
      </c>
      <c r="M697" s="37"/>
      <c r="N697" s="37">
        <f t="shared" si="65"/>
        <v>0</v>
      </c>
    </row>
    <row r="698" spans="1:14" x14ac:dyDescent="0.3">
      <c r="A698" s="107"/>
      <c r="B698" s="108"/>
      <c r="C698" s="108"/>
      <c r="D698" s="11"/>
      <c r="E698" s="11"/>
      <c r="F698" s="30" t="e">
        <f t="shared" si="62"/>
        <v>#DIV/0!</v>
      </c>
      <c r="G698" s="11"/>
      <c r="H698" s="11"/>
      <c r="I698" s="11"/>
      <c r="J698" s="12">
        <f t="shared" si="63"/>
        <v>0</v>
      </c>
      <c r="K698" s="31">
        <f t="shared" si="64"/>
        <v>0</v>
      </c>
      <c r="L698" s="37">
        <f t="shared" si="61"/>
        <v>0</v>
      </c>
      <c r="M698" s="37"/>
      <c r="N698" s="37">
        <f t="shared" si="65"/>
        <v>0</v>
      </c>
    </row>
    <row r="699" spans="1:14" x14ac:dyDescent="0.3">
      <c r="A699" s="107"/>
      <c r="B699" s="108"/>
      <c r="C699" s="108"/>
      <c r="D699" s="11"/>
      <c r="E699" s="11"/>
      <c r="F699" s="30" t="e">
        <f t="shared" si="62"/>
        <v>#DIV/0!</v>
      </c>
      <c r="G699" s="11"/>
      <c r="H699" s="11"/>
      <c r="I699" s="11"/>
      <c r="J699" s="12">
        <f t="shared" si="63"/>
        <v>0</v>
      </c>
      <c r="K699" s="31">
        <f t="shared" si="64"/>
        <v>23</v>
      </c>
      <c r="L699" s="37">
        <f t="shared" si="61"/>
        <v>0</v>
      </c>
      <c r="M699" s="37"/>
      <c r="N699" s="37">
        <f t="shared" si="65"/>
        <v>0</v>
      </c>
    </row>
    <row r="700" spans="1:14" x14ac:dyDescent="0.3">
      <c r="A700" s="107"/>
      <c r="B700" s="108"/>
      <c r="C700" s="108"/>
      <c r="D700" s="11"/>
      <c r="E700" s="11"/>
      <c r="F700" s="30" t="e">
        <f t="shared" si="62"/>
        <v>#DIV/0!</v>
      </c>
      <c r="G700" s="11"/>
      <c r="H700" s="11"/>
      <c r="I700" s="11"/>
      <c r="J700" s="12">
        <f t="shared" si="63"/>
        <v>0</v>
      </c>
      <c r="K700" s="31">
        <f t="shared" si="64"/>
        <v>0</v>
      </c>
      <c r="L700" s="37">
        <f t="shared" si="61"/>
        <v>0</v>
      </c>
      <c r="M700" s="37"/>
      <c r="N700" s="37">
        <f t="shared" si="65"/>
        <v>0</v>
      </c>
    </row>
    <row r="701" spans="1:14" x14ac:dyDescent="0.3">
      <c r="A701" s="11"/>
      <c r="B701" s="10"/>
      <c r="C701" s="10"/>
      <c r="D701" s="11"/>
      <c r="E701" s="11"/>
      <c r="F701" s="30" t="e">
        <f t="shared" si="62"/>
        <v>#DIV/0!</v>
      </c>
      <c r="G701" s="11"/>
      <c r="H701" s="11"/>
      <c r="I701" s="11"/>
      <c r="J701" s="12">
        <f t="shared" si="63"/>
        <v>0</v>
      </c>
      <c r="K701" s="31">
        <f t="shared" si="64"/>
        <v>0</v>
      </c>
      <c r="L701" s="37">
        <f t="shared" si="61"/>
        <v>0</v>
      </c>
      <c r="M701" s="37"/>
      <c r="N701" s="37">
        <f t="shared" si="65"/>
        <v>0</v>
      </c>
    </row>
    <row r="702" spans="1:14" x14ac:dyDescent="0.3">
      <c r="A702" s="11"/>
      <c r="B702" s="10"/>
      <c r="C702" s="10"/>
      <c r="D702" s="11"/>
      <c r="E702" s="11"/>
      <c r="F702" s="30" t="e">
        <f t="shared" si="62"/>
        <v>#DIV/0!</v>
      </c>
      <c r="G702" s="11"/>
      <c r="H702" s="11"/>
      <c r="I702" s="11"/>
      <c r="J702" s="12">
        <f t="shared" si="63"/>
        <v>0</v>
      </c>
      <c r="K702" s="31">
        <f t="shared" si="64"/>
        <v>0</v>
      </c>
      <c r="L702" s="37">
        <f t="shared" si="61"/>
        <v>0</v>
      </c>
      <c r="M702" s="37"/>
      <c r="N702" s="37">
        <f t="shared" si="65"/>
        <v>0</v>
      </c>
    </row>
    <row r="703" spans="1:14" x14ac:dyDescent="0.3">
      <c r="A703" s="11"/>
      <c r="B703" s="10"/>
      <c r="C703" s="10"/>
      <c r="D703" s="11"/>
      <c r="E703" s="11"/>
      <c r="F703" s="30" t="e">
        <f t="shared" si="62"/>
        <v>#DIV/0!</v>
      </c>
      <c r="G703" s="11"/>
      <c r="H703" s="11"/>
      <c r="I703" s="11"/>
      <c r="J703" s="12">
        <f t="shared" si="63"/>
        <v>0</v>
      </c>
      <c r="K703" s="31">
        <f t="shared" si="64"/>
        <v>0</v>
      </c>
      <c r="L703" s="37">
        <f t="shared" si="61"/>
        <v>0</v>
      </c>
      <c r="M703" s="37"/>
      <c r="N703" s="37">
        <f t="shared" si="65"/>
        <v>0</v>
      </c>
    </row>
    <row r="704" spans="1:14" x14ac:dyDescent="0.3">
      <c r="A704" s="11" t="s">
        <v>33</v>
      </c>
      <c r="B704" s="11"/>
      <c r="C704" s="13"/>
      <c r="D704" s="111">
        <f t="shared" ref="D704:J704" si="66">SUM(D642:D703)</f>
        <v>0</v>
      </c>
      <c r="E704" s="111">
        <f t="shared" si="66"/>
        <v>0</v>
      </c>
      <c r="F704" s="111" t="e">
        <f t="shared" si="66"/>
        <v>#DIV/0!</v>
      </c>
      <c r="G704" s="111">
        <f t="shared" si="66"/>
        <v>0</v>
      </c>
      <c r="H704" s="111">
        <f t="shared" si="66"/>
        <v>0</v>
      </c>
      <c r="I704" s="111">
        <f t="shared" si="66"/>
        <v>0</v>
      </c>
      <c r="J704" s="12">
        <f t="shared" si="66"/>
        <v>0</v>
      </c>
      <c r="K704" s="111"/>
      <c r="L704" s="111">
        <f>SUM(L642:L703)</f>
        <v>0</v>
      </c>
      <c r="M704" s="111">
        <f>SUM(M642:M703)</f>
        <v>0</v>
      </c>
      <c r="N704" s="111">
        <f>SUM(N642:N703)</f>
        <v>0</v>
      </c>
    </row>
    <row r="705" spans="1:14" x14ac:dyDescent="0.3">
      <c r="A705" s="113"/>
      <c r="B705" s="114"/>
      <c r="C705" s="115"/>
      <c r="D705" s="116"/>
      <c r="E705" s="116"/>
      <c r="F705" s="7" t="s">
        <v>106</v>
      </c>
      <c r="G705" s="7" t="s">
        <v>123</v>
      </c>
      <c r="H705" s="7" t="s">
        <v>124</v>
      </c>
      <c r="I705" s="7" t="s">
        <v>125</v>
      </c>
      <c r="J705" s="7" t="s">
        <v>126</v>
      </c>
      <c r="K705" s="117"/>
      <c r="L705" s="117"/>
      <c r="M705" s="7" t="s">
        <v>107</v>
      </c>
      <c r="N705" s="118"/>
    </row>
    <row r="706" spans="1:14" ht="31.5" x14ac:dyDescent="0.5">
      <c r="A706" s="113"/>
      <c r="B706" s="114"/>
      <c r="C706" s="115"/>
      <c r="D706" s="116"/>
      <c r="E706" s="116"/>
      <c r="F706" s="121"/>
      <c r="G706" s="121"/>
      <c r="H706" s="121"/>
      <c r="I706" s="121"/>
      <c r="J706" s="121"/>
      <c r="K706" s="122"/>
      <c r="L706" s="121">
        <f>+F706-G706-H706-I706-J706</f>
        <v>0</v>
      </c>
      <c r="M706" s="123"/>
      <c r="N706" s="124"/>
    </row>
    <row r="707" spans="1:14" x14ac:dyDescent="0.3">
      <c r="A707" s="177" t="s">
        <v>109</v>
      </c>
      <c r="B707" s="178"/>
      <c r="C707" s="178"/>
      <c r="D707" s="178"/>
      <c r="E707" s="178"/>
      <c r="F707" s="178"/>
      <c r="G707" s="178"/>
      <c r="H707" s="178"/>
      <c r="I707" s="178"/>
      <c r="J707" s="179"/>
      <c r="K707" s="125"/>
      <c r="L707" s="12"/>
      <c r="M707" s="126"/>
      <c r="N707" s="127"/>
    </row>
    <row r="708" spans="1:14" x14ac:dyDescent="0.3">
      <c r="A708" s="180" t="s">
        <v>110</v>
      </c>
      <c r="B708" s="181"/>
      <c r="C708" s="181"/>
      <c r="D708" s="181"/>
      <c r="E708" s="181"/>
      <c r="F708" s="181"/>
      <c r="G708" s="181"/>
      <c r="H708" s="181"/>
      <c r="I708" s="181"/>
      <c r="J708" s="182"/>
      <c r="K708" s="129"/>
      <c r="L708" s="12"/>
      <c r="M708" s="126"/>
      <c r="N708" s="127"/>
    </row>
    <row r="709" spans="1:14" x14ac:dyDescent="0.3">
      <c r="A709" s="160" t="s">
        <v>111</v>
      </c>
      <c r="B709" s="161"/>
      <c r="C709" s="161"/>
      <c r="D709" s="161"/>
      <c r="E709" s="161"/>
      <c r="F709" s="161"/>
      <c r="G709" s="161"/>
      <c r="H709" s="161"/>
      <c r="I709" s="161"/>
      <c r="J709" s="162"/>
      <c r="K709" s="130"/>
      <c r="L709" s="12"/>
      <c r="M709" s="131" t="e">
        <f>+L709/L704%</f>
        <v>#DIV/0!</v>
      </c>
      <c r="N709" s="127"/>
    </row>
    <row r="710" spans="1:14" x14ac:dyDescent="0.3">
      <c r="A710" s="163" t="s">
        <v>112</v>
      </c>
      <c r="B710" s="164"/>
      <c r="C710" s="164"/>
      <c r="D710" s="164"/>
      <c r="E710" s="164"/>
      <c r="F710" s="164"/>
      <c r="G710" s="164"/>
      <c r="H710" s="164"/>
      <c r="I710" s="164"/>
      <c r="J710" s="165"/>
      <c r="K710" s="132"/>
      <c r="L710" s="12">
        <f>+E726</f>
        <v>0</v>
      </c>
      <c r="M710" s="126"/>
      <c r="N710" s="127"/>
    </row>
    <row r="711" spans="1:14" x14ac:dyDescent="0.3">
      <c r="A711" s="166" t="s">
        <v>113</v>
      </c>
      <c r="B711" s="167"/>
      <c r="C711" s="167"/>
      <c r="D711" s="167"/>
      <c r="E711" s="167"/>
      <c r="F711" s="167"/>
      <c r="G711" s="167"/>
      <c r="H711" s="167"/>
      <c r="I711" s="167"/>
      <c r="J711" s="168"/>
      <c r="K711" s="134"/>
      <c r="L711" s="12">
        <f>+M726</f>
        <v>0</v>
      </c>
      <c r="M711" s="126"/>
      <c r="N711" s="127"/>
    </row>
    <row r="712" spans="1:14" x14ac:dyDescent="0.3">
      <c r="A712" s="169"/>
      <c r="B712" s="170"/>
      <c r="C712" s="170"/>
      <c r="D712" s="170"/>
      <c r="E712" s="170"/>
      <c r="F712" s="170"/>
      <c r="G712" s="170"/>
      <c r="H712" s="170"/>
      <c r="I712" s="170"/>
      <c r="J712" s="171"/>
      <c r="K712" s="128"/>
      <c r="L712" s="126"/>
      <c r="M712" s="126"/>
      <c r="N712" s="127"/>
    </row>
    <row r="713" spans="1:14" x14ac:dyDescent="0.3">
      <c r="A713" s="169"/>
      <c r="B713" s="170"/>
      <c r="C713" s="170"/>
      <c r="D713" s="170"/>
      <c r="E713" s="170"/>
      <c r="F713" s="170"/>
      <c r="G713" s="170"/>
      <c r="H713" s="170"/>
      <c r="I713" s="170"/>
      <c r="J713" s="171"/>
      <c r="K713" s="128"/>
      <c r="L713" s="126"/>
      <c r="M713" s="126"/>
      <c r="N713" s="127"/>
    </row>
    <row r="714" spans="1:14" x14ac:dyDescent="0.3">
      <c r="A714" s="169" t="s">
        <v>114</v>
      </c>
      <c r="B714" s="170"/>
      <c r="C714" s="170"/>
      <c r="D714" s="170"/>
      <c r="E714" s="170"/>
      <c r="F714" s="170"/>
      <c r="G714" s="170"/>
      <c r="H714" s="170"/>
      <c r="I714" s="170"/>
      <c r="J714" s="171"/>
      <c r="K714" s="136"/>
      <c r="L714" s="111">
        <f>+L704-L707-L708-L709-L710+L711-L712-L713</f>
        <v>0</v>
      </c>
      <c r="M714" s="126"/>
      <c r="N714" s="127"/>
    </row>
    <row r="715" spans="1:14" ht="19.5" thickBot="1" x14ac:dyDescent="0.35">
      <c r="M715" s="138">
        <f>+L715-L714</f>
        <v>0</v>
      </c>
    </row>
    <row r="716" spans="1:14" ht="19.5" thickBot="1" x14ac:dyDescent="0.35">
      <c r="A716" s="157" t="s">
        <v>115</v>
      </c>
      <c r="B716" s="158"/>
      <c r="C716" s="158"/>
      <c r="D716" s="158"/>
      <c r="E716" s="158"/>
      <c r="F716" s="159"/>
      <c r="G716" s="127"/>
      <c r="H716" s="157" t="s">
        <v>116</v>
      </c>
      <c r="I716" s="158"/>
      <c r="J716" s="159"/>
      <c r="K716" s="157" t="s">
        <v>117</v>
      </c>
      <c r="L716" s="158"/>
      <c r="M716" s="159"/>
      <c r="N716" s="139"/>
    </row>
    <row r="717" spans="1:14" ht="19.5" thickBot="1" x14ac:dyDescent="0.35">
      <c r="A717" s="140" t="s">
        <v>118</v>
      </c>
      <c r="B717" s="157" t="s">
        <v>119</v>
      </c>
      <c r="C717" s="159"/>
      <c r="D717" s="140" t="s">
        <v>120</v>
      </c>
      <c r="E717" s="157" t="s">
        <v>22</v>
      </c>
      <c r="F717" s="159"/>
      <c r="G717" s="127"/>
      <c r="H717" s="157" t="s">
        <v>119</v>
      </c>
      <c r="I717" s="159"/>
      <c r="J717" s="140" t="s">
        <v>22</v>
      </c>
      <c r="K717" s="157" t="s">
        <v>119</v>
      </c>
      <c r="L717" s="159"/>
      <c r="M717" s="140" t="s">
        <v>22</v>
      </c>
      <c r="N717" s="139"/>
    </row>
    <row r="718" spans="1:14" ht="19.5" thickBot="1" x14ac:dyDescent="0.35">
      <c r="A718" s="141"/>
      <c r="B718" s="153"/>
      <c r="C718" s="154"/>
      <c r="D718" s="141"/>
      <c r="E718" s="155"/>
      <c r="F718" s="156"/>
      <c r="G718" s="127"/>
      <c r="H718" s="153"/>
      <c r="I718" s="154"/>
      <c r="J718" s="142"/>
      <c r="K718" s="153"/>
      <c r="L718" s="154"/>
      <c r="M718" s="143"/>
      <c r="N718" s="144"/>
    </row>
    <row r="719" spans="1:14" ht="19.5" thickBot="1" x14ac:dyDescent="0.35">
      <c r="A719" s="141"/>
      <c r="B719" s="153"/>
      <c r="C719" s="154"/>
      <c r="D719" s="141"/>
      <c r="E719" s="155"/>
      <c r="F719" s="156"/>
      <c r="G719" s="127"/>
      <c r="H719" s="153"/>
      <c r="I719" s="154"/>
      <c r="J719" s="142"/>
      <c r="K719" s="153"/>
      <c r="L719" s="154"/>
      <c r="M719" s="143"/>
      <c r="N719" s="144"/>
    </row>
    <row r="720" spans="1:14" ht="19.5" thickBot="1" x14ac:dyDescent="0.35">
      <c r="A720" s="141"/>
      <c r="B720" s="153"/>
      <c r="C720" s="154"/>
      <c r="D720" s="141"/>
      <c r="E720" s="155"/>
      <c r="F720" s="156"/>
      <c r="G720" s="127"/>
      <c r="H720" s="153"/>
      <c r="I720" s="154"/>
      <c r="J720" s="142"/>
      <c r="K720" s="153"/>
      <c r="L720" s="154"/>
      <c r="M720" s="143"/>
      <c r="N720" s="144"/>
    </row>
    <row r="721" spans="1:14" ht="19.5" thickBot="1" x14ac:dyDescent="0.35">
      <c r="A721" s="141"/>
      <c r="B721" s="153"/>
      <c r="C721" s="154"/>
      <c r="D721" s="141"/>
      <c r="E721" s="155"/>
      <c r="F721" s="156"/>
      <c r="G721" s="127"/>
      <c r="H721" s="153"/>
      <c r="I721" s="154"/>
      <c r="J721" s="142"/>
      <c r="K721" s="153"/>
      <c r="L721" s="154"/>
      <c r="M721" s="143"/>
      <c r="N721" s="144"/>
    </row>
    <row r="722" spans="1:14" ht="19.5" thickBot="1" x14ac:dyDescent="0.35">
      <c r="A722" s="141"/>
      <c r="B722" s="153"/>
      <c r="C722" s="154"/>
      <c r="D722" s="141"/>
      <c r="E722" s="155"/>
      <c r="F722" s="156"/>
      <c r="G722" s="127"/>
      <c r="H722" s="153"/>
      <c r="I722" s="154"/>
      <c r="J722" s="142"/>
      <c r="K722" s="153"/>
      <c r="L722" s="154"/>
      <c r="M722" s="143"/>
      <c r="N722" s="144"/>
    </row>
    <row r="723" spans="1:14" ht="19.5" thickBot="1" x14ac:dyDescent="0.35">
      <c r="A723" s="141"/>
      <c r="B723" s="153"/>
      <c r="C723" s="154"/>
      <c r="D723" s="141"/>
      <c r="E723" s="155"/>
      <c r="F723" s="156"/>
      <c r="G723" s="127"/>
      <c r="H723" s="153"/>
      <c r="I723" s="154"/>
      <c r="J723" s="142"/>
      <c r="K723" s="153"/>
      <c r="L723" s="154"/>
      <c r="M723" s="143"/>
      <c r="N723" s="144"/>
    </row>
    <row r="724" spans="1:14" ht="19.5" thickBot="1" x14ac:dyDescent="0.35">
      <c r="A724" s="141"/>
      <c r="B724" s="153"/>
      <c r="C724" s="154"/>
      <c r="D724" s="141"/>
      <c r="E724" s="155"/>
      <c r="F724" s="156"/>
      <c r="G724" s="127"/>
      <c r="H724" s="153"/>
      <c r="I724" s="154"/>
      <c r="J724" s="142"/>
      <c r="K724" s="153"/>
      <c r="L724" s="154"/>
      <c r="M724" s="143"/>
      <c r="N724" s="144"/>
    </row>
    <row r="725" spans="1:14" ht="19.5" thickBot="1" x14ac:dyDescent="0.35">
      <c r="A725" s="141"/>
      <c r="B725" s="153"/>
      <c r="C725" s="154"/>
      <c r="D725" s="141"/>
      <c r="E725" s="155"/>
      <c r="F725" s="156"/>
      <c r="G725" s="127"/>
      <c r="H725" s="153"/>
      <c r="I725" s="154"/>
      <c r="J725" s="142"/>
      <c r="K725" s="153"/>
      <c r="L725" s="154"/>
      <c r="M725" s="143"/>
      <c r="N725" s="144"/>
    </row>
    <row r="726" spans="1:14" ht="19.5" thickBot="1" x14ac:dyDescent="0.35">
      <c r="A726" s="141" t="s">
        <v>121</v>
      </c>
      <c r="B726" s="153"/>
      <c r="C726" s="154"/>
      <c r="D726" s="141"/>
      <c r="E726" s="155">
        <f>SUM(E718:F725)</f>
        <v>0</v>
      </c>
      <c r="F726" s="156"/>
      <c r="G726" s="127"/>
      <c r="H726" s="153" t="s">
        <v>121</v>
      </c>
      <c r="I726" s="154"/>
      <c r="J726" s="140">
        <f>SUM(J718:J725)</f>
        <v>0</v>
      </c>
      <c r="K726" s="153" t="s">
        <v>121</v>
      </c>
      <c r="L726" s="154"/>
      <c r="M726" s="145">
        <f>SUM(M718:M725)</f>
        <v>0</v>
      </c>
      <c r="N726" s="139"/>
    </row>
    <row r="729" spans="1:14" x14ac:dyDescent="0.3">
      <c r="A729" s="172" t="s">
        <v>0</v>
      </c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"/>
      <c r="N729" s="2"/>
    </row>
    <row r="730" spans="1:14" x14ac:dyDescent="0.3">
      <c r="A730" s="1" t="s">
        <v>1</v>
      </c>
      <c r="B730" s="2" t="s">
        <v>133</v>
      </c>
      <c r="J730" s="1" t="s">
        <v>3</v>
      </c>
      <c r="K730" s="173">
        <f>+K639</f>
        <v>0</v>
      </c>
      <c r="L730" s="173"/>
      <c r="M730" s="173"/>
      <c r="N730" s="6"/>
    </row>
    <row r="731" spans="1:14" x14ac:dyDescent="0.3">
      <c r="A731" s="174"/>
      <c r="B731" s="175"/>
      <c r="C731" s="176"/>
      <c r="D731" s="169" t="s">
        <v>6</v>
      </c>
      <c r="E731" s="170"/>
      <c r="F731" s="171"/>
      <c r="G731" s="7" t="s">
        <v>7</v>
      </c>
      <c r="H731" s="7" t="s">
        <v>7</v>
      </c>
      <c r="I731" s="7" t="s">
        <v>8</v>
      </c>
      <c r="J731" s="8" t="s">
        <v>9</v>
      </c>
      <c r="K731" s="7" t="s">
        <v>10</v>
      </c>
      <c r="L731" s="9"/>
      <c r="M731" s="7" t="s">
        <v>11</v>
      </c>
      <c r="N731" s="7" t="s">
        <v>12</v>
      </c>
    </row>
    <row r="732" spans="1:14" x14ac:dyDescent="0.3">
      <c r="A732" s="12" t="s">
        <v>16</v>
      </c>
      <c r="B732" s="7" t="s">
        <v>17</v>
      </c>
      <c r="C732" s="13" t="s">
        <v>18</v>
      </c>
      <c r="D732" s="7">
        <v>1</v>
      </c>
      <c r="E732" s="7">
        <v>2</v>
      </c>
      <c r="F732" s="14" t="s">
        <v>19</v>
      </c>
      <c r="G732" s="7" t="s">
        <v>20</v>
      </c>
      <c r="H732" s="7" t="s">
        <v>20</v>
      </c>
      <c r="I732" s="7"/>
      <c r="J732" s="7" t="s">
        <v>20</v>
      </c>
      <c r="K732" s="7" t="s">
        <v>21</v>
      </c>
      <c r="L732" s="7" t="s">
        <v>22</v>
      </c>
      <c r="M732" s="7" t="s">
        <v>23</v>
      </c>
      <c r="N732" s="7" t="s">
        <v>22</v>
      </c>
    </row>
    <row r="733" spans="1:14" x14ac:dyDescent="0.3">
      <c r="A733" s="16" t="s">
        <v>35</v>
      </c>
      <c r="B733" s="17" t="s">
        <v>36</v>
      </c>
      <c r="C733" s="17">
        <v>72</v>
      </c>
      <c r="D733" s="29">
        <v>6</v>
      </c>
      <c r="E733" s="29"/>
      <c r="F733" s="30">
        <f>+(E733+D733)/C733</f>
        <v>8.3333333333333329E-2</v>
      </c>
      <c r="G733" s="32"/>
      <c r="H733" s="32"/>
      <c r="I733" s="32"/>
      <c r="J733" s="34">
        <f>+D733+E733-G733-H733-I733</f>
        <v>6</v>
      </c>
      <c r="K733" s="31">
        <f>+K642</f>
        <v>381.13</v>
      </c>
      <c r="L733" s="24">
        <f t="shared" ref="L733:L794" si="67">+J733*K733</f>
        <v>2286.7799999999997</v>
      </c>
      <c r="M733" s="24"/>
      <c r="N733" s="24">
        <f>+K733*I733</f>
        <v>0</v>
      </c>
    </row>
    <row r="734" spans="1:14" x14ac:dyDescent="0.3">
      <c r="A734" s="16" t="s">
        <v>37</v>
      </c>
      <c r="B734" s="17" t="s">
        <v>38</v>
      </c>
      <c r="C734" s="17">
        <v>36</v>
      </c>
      <c r="D734" s="29">
        <v>2</v>
      </c>
      <c r="E734" s="29"/>
      <c r="F734" s="30">
        <f t="shared" ref="F734:F794" si="68">+(E734+D734)/C734</f>
        <v>5.5555555555555552E-2</v>
      </c>
      <c r="G734" s="32"/>
      <c r="H734" s="32"/>
      <c r="I734" s="32"/>
      <c r="J734" s="34">
        <f t="shared" ref="J734:J794" si="69">+D734+E734-G734-H734-I734</f>
        <v>2</v>
      </c>
      <c r="K734" s="31">
        <f t="shared" ref="K734:K794" si="70">+K643</f>
        <v>741.2</v>
      </c>
      <c r="L734" s="24">
        <f t="shared" si="67"/>
        <v>1482.4</v>
      </c>
      <c r="M734" s="24"/>
      <c r="N734" s="24">
        <f t="shared" ref="N734:N794" si="71">+K734*I734</f>
        <v>0</v>
      </c>
    </row>
    <row r="735" spans="1:14" x14ac:dyDescent="0.3">
      <c r="A735" s="16" t="s">
        <v>39</v>
      </c>
      <c r="B735" s="17" t="s">
        <v>40</v>
      </c>
      <c r="C735" s="17">
        <v>18</v>
      </c>
      <c r="D735" s="29"/>
      <c r="E735" s="29"/>
      <c r="F735" s="30">
        <f t="shared" si="68"/>
        <v>0</v>
      </c>
      <c r="G735" s="32"/>
      <c r="H735" s="32"/>
      <c r="I735" s="32"/>
      <c r="J735" s="12">
        <f t="shared" si="69"/>
        <v>0</v>
      </c>
      <c r="K735" s="31">
        <f t="shared" si="70"/>
        <v>1263.5999999999999</v>
      </c>
      <c r="L735" s="37">
        <f t="shared" si="67"/>
        <v>0</v>
      </c>
      <c r="M735" s="37"/>
      <c r="N735" s="37">
        <f t="shared" si="71"/>
        <v>0</v>
      </c>
    </row>
    <row r="736" spans="1:14" x14ac:dyDescent="0.3">
      <c r="A736" s="16" t="s">
        <v>41</v>
      </c>
      <c r="B736" s="17" t="s">
        <v>42</v>
      </c>
      <c r="C736" s="17">
        <v>10</v>
      </c>
      <c r="D736" s="29"/>
      <c r="E736" s="29"/>
      <c r="F736" s="30">
        <f t="shared" si="68"/>
        <v>0</v>
      </c>
      <c r="G736" s="32"/>
      <c r="H736" s="32"/>
      <c r="I736" s="32"/>
      <c r="J736" s="34">
        <f t="shared" si="69"/>
        <v>0</v>
      </c>
      <c r="K736" s="31">
        <f t="shared" si="70"/>
        <v>2059.1999999999998</v>
      </c>
      <c r="L736" s="24">
        <f t="shared" si="67"/>
        <v>0</v>
      </c>
      <c r="M736" s="24"/>
      <c r="N736" s="24">
        <f t="shared" si="71"/>
        <v>0</v>
      </c>
    </row>
    <row r="737" spans="1:14" x14ac:dyDescent="0.3">
      <c r="A737" s="16" t="s">
        <v>43</v>
      </c>
      <c r="B737" s="17" t="s">
        <v>36</v>
      </c>
      <c r="C737" s="17">
        <v>72</v>
      </c>
      <c r="D737" s="29"/>
      <c r="E737" s="29"/>
      <c r="F737" s="30">
        <f t="shared" si="68"/>
        <v>0</v>
      </c>
      <c r="G737" s="32"/>
      <c r="H737" s="32"/>
      <c r="I737" s="32"/>
      <c r="J737" s="34">
        <f t="shared" si="69"/>
        <v>0</v>
      </c>
      <c r="K737" s="31">
        <f t="shared" si="70"/>
        <v>409.5</v>
      </c>
      <c r="L737" s="24">
        <f t="shared" si="67"/>
        <v>0</v>
      </c>
      <c r="M737" s="24"/>
      <c r="N737" s="24">
        <f t="shared" si="71"/>
        <v>0</v>
      </c>
    </row>
    <row r="738" spans="1:14" x14ac:dyDescent="0.3">
      <c r="A738" s="16" t="s">
        <v>44</v>
      </c>
      <c r="B738" s="17" t="s">
        <v>38</v>
      </c>
      <c r="C738" s="17">
        <v>36</v>
      </c>
      <c r="D738" s="29"/>
      <c r="E738" s="29"/>
      <c r="F738" s="30">
        <f t="shared" si="68"/>
        <v>0</v>
      </c>
      <c r="G738" s="32"/>
      <c r="H738" s="32"/>
      <c r="I738" s="32"/>
      <c r="J738" s="34">
        <f t="shared" si="69"/>
        <v>0</v>
      </c>
      <c r="K738" s="31">
        <f t="shared" si="70"/>
        <v>803.79</v>
      </c>
      <c r="L738" s="24">
        <f t="shared" si="67"/>
        <v>0</v>
      </c>
      <c r="M738" s="24"/>
      <c r="N738" s="24">
        <f t="shared" si="71"/>
        <v>0</v>
      </c>
    </row>
    <row r="739" spans="1:14" x14ac:dyDescent="0.3">
      <c r="A739" s="16" t="s">
        <v>45</v>
      </c>
      <c r="B739" s="17" t="s">
        <v>36</v>
      </c>
      <c r="C739" s="17">
        <v>72</v>
      </c>
      <c r="D739" s="29">
        <v>3</v>
      </c>
      <c r="E739" s="29"/>
      <c r="F739" s="30">
        <f t="shared" si="68"/>
        <v>4.1666666666666664E-2</v>
      </c>
      <c r="G739" s="32"/>
      <c r="H739" s="32"/>
      <c r="I739" s="32"/>
      <c r="J739" s="34">
        <f t="shared" si="69"/>
        <v>3</v>
      </c>
      <c r="K739" s="31">
        <f t="shared" si="70"/>
        <v>409.5</v>
      </c>
      <c r="L739" s="24">
        <f t="shared" si="67"/>
        <v>1228.5</v>
      </c>
      <c r="M739" s="24"/>
      <c r="N739" s="24">
        <f t="shared" si="71"/>
        <v>0</v>
      </c>
    </row>
    <row r="740" spans="1:14" x14ac:dyDescent="0.3">
      <c r="A740" s="16" t="s">
        <v>46</v>
      </c>
      <c r="B740" s="17" t="s">
        <v>38</v>
      </c>
      <c r="C740" s="17">
        <v>36</v>
      </c>
      <c r="D740" s="29"/>
      <c r="E740" s="29"/>
      <c r="F740" s="30">
        <f t="shared" si="68"/>
        <v>0</v>
      </c>
      <c r="G740" s="32"/>
      <c r="H740" s="32"/>
      <c r="I740" s="32"/>
      <c r="J740" s="34">
        <f t="shared" si="69"/>
        <v>0</v>
      </c>
      <c r="K740" s="31">
        <f t="shared" si="70"/>
        <v>803.79</v>
      </c>
      <c r="L740" s="24">
        <f t="shared" si="67"/>
        <v>0</v>
      </c>
      <c r="M740" s="24"/>
      <c r="N740" s="24">
        <f t="shared" si="71"/>
        <v>0</v>
      </c>
    </row>
    <row r="741" spans="1:14" x14ac:dyDescent="0.3">
      <c r="A741" s="16" t="s">
        <v>47</v>
      </c>
      <c r="B741" s="17" t="s">
        <v>48</v>
      </c>
      <c r="C741" s="17">
        <v>8</v>
      </c>
      <c r="D741" s="29"/>
      <c r="E741" s="29"/>
      <c r="F741" s="30">
        <f t="shared" si="68"/>
        <v>0</v>
      </c>
      <c r="G741" s="32"/>
      <c r="H741" s="32"/>
      <c r="I741" s="32"/>
      <c r="J741" s="34">
        <f t="shared" si="69"/>
        <v>0</v>
      </c>
      <c r="K741" s="31">
        <f t="shared" si="70"/>
        <v>2767.05</v>
      </c>
      <c r="L741" s="24">
        <f t="shared" si="67"/>
        <v>0</v>
      </c>
      <c r="M741" s="24"/>
      <c r="N741" s="24">
        <f t="shared" si="71"/>
        <v>0</v>
      </c>
    </row>
    <row r="742" spans="1:14" x14ac:dyDescent="0.3">
      <c r="A742" s="35" t="s">
        <v>49</v>
      </c>
      <c r="B742" s="17" t="s">
        <v>50</v>
      </c>
      <c r="C742" s="38">
        <v>72</v>
      </c>
      <c r="D742" s="29"/>
      <c r="E742" s="29"/>
      <c r="F742" s="30">
        <f t="shared" si="68"/>
        <v>0</v>
      </c>
      <c r="G742" s="32"/>
      <c r="H742" s="32"/>
      <c r="I742" s="32"/>
      <c r="J742" s="12">
        <f t="shared" si="69"/>
        <v>0</v>
      </c>
      <c r="K742" s="31">
        <f t="shared" si="70"/>
        <v>444.6</v>
      </c>
      <c r="L742" s="37">
        <f t="shared" si="67"/>
        <v>0</v>
      </c>
      <c r="M742" s="37"/>
      <c r="N742" s="37">
        <f t="shared" si="71"/>
        <v>0</v>
      </c>
    </row>
    <row r="743" spans="1:14" x14ac:dyDescent="0.3">
      <c r="A743" s="16" t="s">
        <v>51</v>
      </c>
      <c r="B743" s="17" t="s">
        <v>52</v>
      </c>
      <c r="C743" s="17">
        <v>36</v>
      </c>
      <c r="D743" s="29"/>
      <c r="E743" s="29"/>
      <c r="F743" s="30">
        <f t="shared" si="68"/>
        <v>0</v>
      </c>
      <c r="G743" s="32"/>
      <c r="H743" s="32"/>
      <c r="I743" s="32"/>
      <c r="J743" s="34">
        <f t="shared" si="69"/>
        <v>0</v>
      </c>
      <c r="K743" s="31">
        <f t="shared" si="70"/>
        <v>868.73</v>
      </c>
      <c r="L743" s="24">
        <f t="shared" si="67"/>
        <v>0</v>
      </c>
      <c r="M743" s="24"/>
      <c r="N743" s="24">
        <f t="shared" si="71"/>
        <v>0</v>
      </c>
    </row>
    <row r="744" spans="1:14" x14ac:dyDescent="0.3">
      <c r="A744" s="16" t="s">
        <v>53</v>
      </c>
      <c r="B744" s="17" t="s">
        <v>48</v>
      </c>
      <c r="C744" s="17">
        <v>8</v>
      </c>
      <c r="D744" s="29"/>
      <c r="E744" s="29"/>
      <c r="F744" s="30">
        <f t="shared" si="68"/>
        <v>0</v>
      </c>
      <c r="G744" s="32"/>
      <c r="H744" s="32"/>
      <c r="I744" s="32"/>
      <c r="J744" s="34">
        <f t="shared" si="69"/>
        <v>0</v>
      </c>
      <c r="K744" s="31">
        <f t="shared" si="70"/>
        <v>2416.0500000000002</v>
      </c>
      <c r="L744" s="24">
        <f t="shared" si="67"/>
        <v>0</v>
      </c>
      <c r="M744" s="24"/>
      <c r="N744" s="24">
        <f t="shared" si="71"/>
        <v>0</v>
      </c>
    </row>
    <row r="745" spans="1:14" x14ac:dyDescent="0.3">
      <c r="A745" s="16" t="s">
        <v>54</v>
      </c>
      <c r="B745" s="17" t="s">
        <v>50</v>
      </c>
      <c r="C745" s="17">
        <v>72</v>
      </c>
      <c r="D745" s="29">
        <v>6</v>
      </c>
      <c r="E745" s="29"/>
      <c r="F745" s="30">
        <f t="shared" si="68"/>
        <v>8.3333333333333329E-2</v>
      </c>
      <c r="G745" s="32"/>
      <c r="H745" s="32"/>
      <c r="I745" s="32"/>
      <c r="J745" s="34">
        <f t="shared" si="69"/>
        <v>6</v>
      </c>
      <c r="K745" s="31">
        <f t="shared" si="70"/>
        <v>377.33</v>
      </c>
      <c r="L745" s="24">
        <f t="shared" si="67"/>
        <v>2263.98</v>
      </c>
      <c r="M745" s="24"/>
      <c r="N745" s="24">
        <f t="shared" si="71"/>
        <v>0</v>
      </c>
    </row>
    <row r="746" spans="1:14" x14ac:dyDescent="0.3">
      <c r="A746" s="16" t="s">
        <v>55</v>
      </c>
      <c r="B746" s="17" t="s">
        <v>56</v>
      </c>
      <c r="C746" s="17">
        <v>15</v>
      </c>
      <c r="D746" s="44"/>
      <c r="E746" s="44"/>
      <c r="F746" s="30">
        <f t="shared" si="68"/>
        <v>0</v>
      </c>
      <c r="G746" s="11"/>
      <c r="H746" s="11"/>
      <c r="I746" s="11"/>
      <c r="J746" s="12">
        <f t="shared" si="69"/>
        <v>0</v>
      </c>
      <c r="K746" s="45">
        <f t="shared" si="70"/>
        <v>1158.3</v>
      </c>
      <c r="L746" s="37">
        <f t="shared" si="67"/>
        <v>0</v>
      </c>
      <c r="M746" s="37"/>
      <c r="N746" s="37">
        <f t="shared" si="71"/>
        <v>0</v>
      </c>
    </row>
    <row r="747" spans="1:14" x14ac:dyDescent="0.3">
      <c r="A747" s="16" t="s">
        <v>57</v>
      </c>
      <c r="B747" s="17" t="s">
        <v>50</v>
      </c>
      <c r="C747" s="17">
        <v>72</v>
      </c>
      <c r="D747" s="29">
        <v>2</v>
      </c>
      <c r="E747" s="29"/>
      <c r="F747" s="30">
        <f t="shared" si="68"/>
        <v>2.7777777777777776E-2</v>
      </c>
      <c r="G747" s="32"/>
      <c r="H747" s="32"/>
      <c r="I747" s="32"/>
      <c r="J747" s="34">
        <f t="shared" si="69"/>
        <v>2</v>
      </c>
      <c r="K747" s="31">
        <f t="shared" si="70"/>
        <v>424.13</v>
      </c>
      <c r="L747" s="24">
        <f t="shared" si="67"/>
        <v>848.26</v>
      </c>
      <c r="M747" s="24"/>
      <c r="N747" s="24">
        <f t="shared" si="71"/>
        <v>0</v>
      </c>
    </row>
    <row r="748" spans="1:14" x14ac:dyDescent="0.3">
      <c r="A748" s="16" t="s">
        <v>58</v>
      </c>
      <c r="B748" s="17" t="s">
        <v>59</v>
      </c>
      <c r="C748" s="17">
        <v>15</v>
      </c>
      <c r="D748" s="29"/>
      <c r="E748" s="29"/>
      <c r="F748" s="30">
        <f t="shared" si="68"/>
        <v>0</v>
      </c>
      <c r="G748" s="32"/>
      <c r="H748" s="32"/>
      <c r="I748" s="32"/>
      <c r="J748" s="34">
        <f t="shared" si="69"/>
        <v>0</v>
      </c>
      <c r="K748" s="31">
        <f t="shared" si="70"/>
        <v>1199.25</v>
      </c>
      <c r="L748" s="24">
        <f t="shared" si="67"/>
        <v>0</v>
      </c>
      <c r="M748" s="24"/>
      <c r="N748" s="24">
        <f t="shared" si="71"/>
        <v>0</v>
      </c>
    </row>
    <row r="749" spans="1:14" x14ac:dyDescent="0.3">
      <c r="A749" s="16" t="s">
        <v>60</v>
      </c>
      <c r="B749" s="17" t="s">
        <v>50</v>
      </c>
      <c r="C749" s="17">
        <v>72</v>
      </c>
      <c r="D749" s="29"/>
      <c r="E749" s="29"/>
      <c r="F749" s="30">
        <f t="shared" si="68"/>
        <v>0</v>
      </c>
      <c r="G749" s="32"/>
      <c r="H749" s="32"/>
      <c r="I749" s="32"/>
      <c r="J749" s="34">
        <f t="shared" si="69"/>
        <v>0</v>
      </c>
      <c r="K749" s="31">
        <f t="shared" si="70"/>
        <v>381.13</v>
      </c>
      <c r="L749" s="24">
        <f t="shared" si="67"/>
        <v>0</v>
      </c>
      <c r="M749" s="24"/>
      <c r="N749" s="24">
        <f t="shared" si="71"/>
        <v>0</v>
      </c>
    </row>
    <row r="750" spans="1:14" x14ac:dyDescent="0.3">
      <c r="A750" s="16" t="s">
        <v>61</v>
      </c>
      <c r="B750" s="17" t="s">
        <v>50</v>
      </c>
      <c r="C750" s="38">
        <v>72</v>
      </c>
      <c r="D750" s="44"/>
      <c r="E750" s="44"/>
      <c r="F750" s="30">
        <f t="shared" si="68"/>
        <v>0</v>
      </c>
      <c r="G750" s="11"/>
      <c r="H750" s="11"/>
      <c r="I750" s="11"/>
      <c r="J750" s="12">
        <f t="shared" si="69"/>
        <v>0</v>
      </c>
      <c r="K750" s="31">
        <f t="shared" si="70"/>
        <v>424.13</v>
      </c>
      <c r="L750" s="37">
        <f t="shared" si="67"/>
        <v>0</v>
      </c>
      <c r="M750" s="37"/>
      <c r="N750" s="37">
        <f t="shared" si="71"/>
        <v>0</v>
      </c>
    </row>
    <row r="751" spans="1:14" x14ac:dyDescent="0.3">
      <c r="A751" s="35" t="s">
        <v>62</v>
      </c>
      <c r="B751" s="17" t="s">
        <v>50</v>
      </c>
      <c r="C751" s="38">
        <v>72</v>
      </c>
      <c r="D751" s="44"/>
      <c r="E751" s="44"/>
      <c r="F751" s="30">
        <f t="shared" si="68"/>
        <v>0</v>
      </c>
      <c r="G751" s="11"/>
      <c r="H751" s="11"/>
      <c r="I751" s="11"/>
      <c r="J751" s="12">
        <f t="shared" si="69"/>
        <v>0</v>
      </c>
      <c r="K751" s="31">
        <f t="shared" si="70"/>
        <v>330.23</v>
      </c>
      <c r="L751" s="37">
        <f t="shared" si="67"/>
        <v>0</v>
      </c>
      <c r="M751" s="37"/>
      <c r="N751" s="37">
        <f t="shared" si="71"/>
        <v>0</v>
      </c>
    </row>
    <row r="752" spans="1:14" x14ac:dyDescent="0.3">
      <c r="A752" s="35" t="s">
        <v>63</v>
      </c>
      <c r="B752" s="17" t="s">
        <v>50</v>
      </c>
      <c r="C752" s="38">
        <v>72</v>
      </c>
      <c r="D752" s="44"/>
      <c r="E752" s="44"/>
      <c r="F752" s="30">
        <f t="shared" si="68"/>
        <v>0</v>
      </c>
      <c r="G752" s="11"/>
      <c r="H752" s="11"/>
      <c r="I752" s="11"/>
      <c r="J752" s="12">
        <f t="shared" si="69"/>
        <v>0</v>
      </c>
      <c r="K752" s="31">
        <f t="shared" si="70"/>
        <v>424.13</v>
      </c>
      <c r="L752" s="37">
        <f t="shared" si="67"/>
        <v>0</v>
      </c>
      <c r="M752" s="37"/>
      <c r="N752" s="37">
        <f t="shared" si="71"/>
        <v>0</v>
      </c>
    </row>
    <row r="753" spans="1:14" x14ac:dyDescent="0.3">
      <c r="A753" s="35" t="s">
        <v>64</v>
      </c>
      <c r="B753" s="17" t="s">
        <v>65</v>
      </c>
      <c r="C753" s="38">
        <v>72</v>
      </c>
      <c r="D753" s="44"/>
      <c r="E753" s="44"/>
      <c r="F753" s="30">
        <f t="shared" si="68"/>
        <v>0</v>
      </c>
      <c r="G753" s="11"/>
      <c r="H753" s="11"/>
      <c r="I753" s="11"/>
      <c r="J753" s="12">
        <f t="shared" si="69"/>
        <v>0</v>
      </c>
      <c r="K753" s="31">
        <f t="shared" si="70"/>
        <v>389.61</v>
      </c>
      <c r="L753" s="37">
        <f t="shared" si="67"/>
        <v>0</v>
      </c>
      <c r="M753" s="37"/>
      <c r="N753" s="37">
        <f t="shared" si="71"/>
        <v>0</v>
      </c>
    </row>
    <row r="754" spans="1:14" x14ac:dyDescent="0.3">
      <c r="A754" s="35" t="s">
        <v>66</v>
      </c>
      <c r="B754" s="17" t="s">
        <v>65</v>
      </c>
      <c r="C754" s="38">
        <v>72</v>
      </c>
      <c r="D754" s="44"/>
      <c r="E754" s="44"/>
      <c r="F754" s="30">
        <f t="shared" si="68"/>
        <v>0</v>
      </c>
      <c r="G754" s="11"/>
      <c r="H754" s="11"/>
      <c r="I754" s="11"/>
      <c r="J754" s="12">
        <f t="shared" si="69"/>
        <v>0</v>
      </c>
      <c r="K754" s="31">
        <f t="shared" si="70"/>
        <v>389.61</v>
      </c>
      <c r="L754" s="37">
        <f t="shared" si="67"/>
        <v>0</v>
      </c>
      <c r="M754" s="37"/>
      <c r="N754" s="37">
        <f t="shared" si="71"/>
        <v>0</v>
      </c>
    </row>
    <row r="755" spans="1:14" x14ac:dyDescent="0.3">
      <c r="A755" s="47" t="s">
        <v>67</v>
      </c>
      <c r="B755" s="48" t="s">
        <v>59</v>
      </c>
      <c r="C755" s="49">
        <v>25</v>
      </c>
      <c r="D755" s="44"/>
      <c r="E755" s="44"/>
      <c r="F755" s="30">
        <f t="shared" si="68"/>
        <v>0</v>
      </c>
      <c r="G755" s="11"/>
      <c r="H755" s="11"/>
      <c r="I755" s="11"/>
      <c r="J755" s="12">
        <f t="shared" si="69"/>
        <v>0</v>
      </c>
      <c r="K755" s="31">
        <f t="shared" si="70"/>
        <v>169.65</v>
      </c>
      <c r="L755" s="37">
        <f t="shared" si="67"/>
        <v>0</v>
      </c>
      <c r="M755" s="37"/>
      <c r="N755" s="37">
        <f t="shared" si="71"/>
        <v>0</v>
      </c>
    </row>
    <row r="756" spans="1:14" x14ac:dyDescent="0.3">
      <c r="A756" s="47" t="s">
        <v>68</v>
      </c>
      <c r="B756" s="48" t="s">
        <v>42</v>
      </c>
      <c r="C756" s="49">
        <v>50</v>
      </c>
      <c r="D756" s="44">
        <v>2</v>
      </c>
      <c r="E756" s="44"/>
      <c r="F756" s="30">
        <f t="shared" si="68"/>
        <v>0.04</v>
      </c>
      <c r="G756" s="11"/>
      <c r="H756" s="11"/>
      <c r="I756" s="11"/>
      <c r="J756" s="12">
        <f t="shared" si="69"/>
        <v>2</v>
      </c>
      <c r="K756" s="31">
        <f t="shared" si="70"/>
        <v>88.92</v>
      </c>
      <c r="L756" s="37">
        <f t="shared" si="67"/>
        <v>177.84</v>
      </c>
      <c r="M756" s="37"/>
      <c r="N756" s="37">
        <f t="shared" si="71"/>
        <v>0</v>
      </c>
    </row>
    <row r="757" spans="1:14" x14ac:dyDescent="0.3">
      <c r="A757" s="47" t="s">
        <v>69</v>
      </c>
      <c r="B757" s="48" t="s">
        <v>52</v>
      </c>
      <c r="C757" s="49">
        <v>12</v>
      </c>
      <c r="D757" s="44"/>
      <c r="E757" s="44"/>
      <c r="F757" s="30">
        <f t="shared" si="68"/>
        <v>0</v>
      </c>
      <c r="G757" s="11"/>
      <c r="H757" s="11"/>
      <c r="I757" s="11"/>
      <c r="J757" s="12">
        <f t="shared" si="69"/>
        <v>0</v>
      </c>
      <c r="K757" s="31">
        <f t="shared" si="70"/>
        <v>123.94</v>
      </c>
      <c r="L757" s="37">
        <f t="shared" si="67"/>
        <v>0</v>
      </c>
      <c r="M757" s="37"/>
      <c r="N757" s="37">
        <f t="shared" si="71"/>
        <v>0</v>
      </c>
    </row>
    <row r="758" spans="1:14" ht="19.5" thickBot="1" x14ac:dyDescent="0.35">
      <c r="A758" s="47" t="s">
        <v>70</v>
      </c>
      <c r="B758" s="48" t="s">
        <v>50</v>
      </c>
      <c r="C758" s="49">
        <v>60</v>
      </c>
      <c r="D758" s="44"/>
      <c r="E758" s="44"/>
      <c r="F758" s="30">
        <f t="shared" si="68"/>
        <v>0</v>
      </c>
      <c r="G758" s="11"/>
      <c r="H758" s="11"/>
      <c r="I758" s="11"/>
      <c r="J758" s="12">
        <f t="shared" si="69"/>
        <v>0</v>
      </c>
      <c r="K758" s="31">
        <f t="shared" si="70"/>
        <v>67.180000000000007</v>
      </c>
      <c r="L758" s="37">
        <f t="shared" si="67"/>
        <v>0</v>
      </c>
      <c r="M758" s="37"/>
      <c r="N758" s="37">
        <f t="shared" si="71"/>
        <v>0</v>
      </c>
    </row>
    <row r="759" spans="1:14" ht="19.5" thickBot="1" x14ac:dyDescent="0.35">
      <c r="A759" s="56" t="s">
        <v>71</v>
      </c>
      <c r="B759" s="57" t="s">
        <v>50</v>
      </c>
      <c r="C759" s="58">
        <v>60</v>
      </c>
      <c r="D759" s="44">
        <v>3</v>
      </c>
      <c r="E759" s="44"/>
      <c r="F759" s="30">
        <f t="shared" si="68"/>
        <v>0.05</v>
      </c>
      <c r="G759" s="11"/>
      <c r="H759" s="11"/>
      <c r="I759" s="11"/>
      <c r="J759" s="12">
        <f t="shared" si="69"/>
        <v>3</v>
      </c>
      <c r="K759" s="31">
        <f t="shared" si="70"/>
        <v>67.180000000000007</v>
      </c>
      <c r="L759" s="37">
        <f t="shared" si="67"/>
        <v>201.54000000000002</v>
      </c>
      <c r="M759" s="37"/>
      <c r="N759" s="37">
        <f t="shared" si="71"/>
        <v>0</v>
      </c>
    </row>
    <row r="760" spans="1:14" ht="19.5" thickBot="1" x14ac:dyDescent="0.35">
      <c r="A760" s="56" t="s">
        <v>72</v>
      </c>
      <c r="B760" s="57" t="s">
        <v>50</v>
      </c>
      <c r="C760" s="58">
        <v>60</v>
      </c>
      <c r="D760" s="44">
        <v>3</v>
      </c>
      <c r="E760" s="44"/>
      <c r="F760" s="30">
        <f t="shared" si="68"/>
        <v>0.05</v>
      </c>
      <c r="G760" s="11"/>
      <c r="H760" s="11"/>
      <c r="I760" s="11"/>
      <c r="J760" s="12">
        <f t="shared" si="69"/>
        <v>3</v>
      </c>
      <c r="K760" s="31">
        <f t="shared" si="70"/>
        <v>67.180000000000007</v>
      </c>
      <c r="L760" s="37">
        <f t="shared" si="67"/>
        <v>201.54000000000002</v>
      </c>
      <c r="M760" s="37"/>
      <c r="N760" s="37">
        <f t="shared" si="71"/>
        <v>0</v>
      </c>
    </row>
    <row r="761" spans="1:14" ht="19.5" thickBot="1" x14ac:dyDescent="0.35">
      <c r="A761" s="56" t="s">
        <v>73</v>
      </c>
      <c r="B761" s="57" t="s">
        <v>74</v>
      </c>
      <c r="C761" s="58">
        <v>150</v>
      </c>
      <c r="D761" s="44"/>
      <c r="E761" s="44"/>
      <c r="F761" s="30">
        <f t="shared" si="68"/>
        <v>0</v>
      </c>
      <c r="G761" s="11"/>
      <c r="H761" s="11"/>
      <c r="I761" s="11"/>
      <c r="J761" s="12">
        <f t="shared" si="69"/>
        <v>0</v>
      </c>
      <c r="K761" s="31">
        <f t="shared" si="70"/>
        <v>21.06</v>
      </c>
      <c r="L761" s="37">
        <f t="shared" si="67"/>
        <v>0</v>
      </c>
      <c r="M761" s="37"/>
      <c r="N761" s="37">
        <f t="shared" si="71"/>
        <v>0</v>
      </c>
    </row>
    <row r="762" spans="1:14" ht="19.5" thickBot="1" x14ac:dyDescent="0.35">
      <c r="A762" s="66" t="s">
        <v>75</v>
      </c>
      <c r="B762" s="67" t="s">
        <v>76</v>
      </c>
      <c r="C762" s="68">
        <v>120</v>
      </c>
      <c r="D762" s="44"/>
      <c r="E762" s="44"/>
      <c r="F762" s="30">
        <f t="shared" si="68"/>
        <v>0</v>
      </c>
      <c r="G762" s="11"/>
      <c r="H762" s="11"/>
      <c r="I762" s="11"/>
      <c r="J762" s="12">
        <f t="shared" si="69"/>
        <v>0</v>
      </c>
      <c r="K762" s="31">
        <f t="shared" si="70"/>
        <v>78.98</v>
      </c>
      <c r="L762" s="37">
        <f t="shared" si="67"/>
        <v>0</v>
      </c>
      <c r="M762" s="37"/>
      <c r="N762" s="37">
        <f t="shared" si="71"/>
        <v>0</v>
      </c>
    </row>
    <row r="763" spans="1:14" ht="19.5" thickBot="1" x14ac:dyDescent="0.35">
      <c r="A763" s="66" t="s">
        <v>77</v>
      </c>
      <c r="B763" s="67" t="s">
        <v>78</v>
      </c>
      <c r="C763" s="68">
        <v>60</v>
      </c>
      <c r="D763" s="44">
        <v>6</v>
      </c>
      <c r="E763" s="44"/>
      <c r="F763" s="30">
        <f t="shared" si="68"/>
        <v>0.1</v>
      </c>
      <c r="G763" s="11"/>
      <c r="H763" s="11"/>
      <c r="I763" s="11"/>
      <c r="J763" s="12">
        <f t="shared" si="69"/>
        <v>6</v>
      </c>
      <c r="K763" s="31">
        <f t="shared" si="70"/>
        <v>154.44</v>
      </c>
      <c r="L763" s="37">
        <f t="shared" si="67"/>
        <v>926.64</v>
      </c>
      <c r="M763" s="37"/>
      <c r="N763" s="37">
        <f t="shared" si="71"/>
        <v>0</v>
      </c>
    </row>
    <row r="764" spans="1:14" ht="19.5" thickBot="1" x14ac:dyDescent="0.35">
      <c r="A764" s="66" t="s">
        <v>79</v>
      </c>
      <c r="B764" s="67" t="s">
        <v>50</v>
      </c>
      <c r="C764" s="68">
        <v>30</v>
      </c>
      <c r="D764" s="44">
        <v>4</v>
      </c>
      <c r="E764" s="44"/>
      <c r="F764" s="30">
        <f t="shared" si="68"/>
        <v>0.13333333333333333</v>
      </c>
      <c r="G764" s="11"/>
      <c r="H764" s="11"/>
      <c r="I764" s="11"/>
      <c r="J764" s="12">
        <f t="shared" si="69"/>
        <v>4</v>
      </c>
      <c r="K764" s="31">
        <f t="shared" si="70"/>
        <v>274.95</v>
      </c>
      <c r="L764" s="37">
        <f t="shared" si="67"/>
        <v>1099.8</v>
      </c>
      <c r="M764" s="37"/>
      <c r="N764" s="37">
        <f t="shared" si="71"/>
        <v>0</v>
      </c>
    </row>
    <row r="765" spans="1:14" ht="19.5" thickBot="1" x14ac:dyDescent="0.35">
      <c r="A765" s="66" t="s">
        <v>80</v>
      </c>
      <c r="B765" s="67" t="s">
        <v>59</v>
      </c>
      <c r="C765" s="68">
        <v>12</v>
      </c>
      <c r="D765" s="44"/>
      <c r="E765" s="44"/>
      <c r="F765" s="30">
        <f t="shared" si="68"/>
        <v>0</v>
      </c>
      <c r="G765" s="11"/>
      <c r="H765" s="11"/>
      <c r="I765" s="11"/>
      <c r="J765" s="12">
        <f t="shared" si="69"/>
        <v>0</v>
      </c>
      <c r="K765" s="31">
        <f t="shared" si="70"/>
        <v>1023.75</v>
      </c>
      <c r="L765" s="37">
        <f t="shared" si="67"/>
        <v>0</v>
      </c>
      <c r="M765" s="37"/>
      <c r="N765" s="37">
        <f t="shared" si="71"/>
        <v>0</v>
      </c>
    </row>
    <row r="766" spans="1:14" ht="19.5" thickBot="1" x14ac:dyDescent="0.35">
      <c r="A766" s="76" t="s">
        <v>81</v>
      </c>
      <c r="B766" s="77" t="s">
        <v>82</v>
      </c>
      <c r="C766" s="78">
        <v>18</v>
      </c>
      <c r="D766" s="44"/>
      <c r="E766" s="44"/>
      <c r="F766" s="30">
        <f t="shared" si="68"/>
        <v>0</v>
      </c>
      <c r="G766" s="11"/>
      <c r="H766" s="11"/>
      <c r="I766" s="11"/>
      <c r="J766" s="12">
        <f t="shared" si="69"/>
        <v>0</v>
      </c>
      <c r="K766" s="31">
        <f t="shared" si="70"/>
        <v>558.67999999999995</v>
      </c>
      <c r="L766" s="37">
        <f t="shared" si="67"/>
        <v>0</v>
      </c>
      <c r="M766" s="37"/>
      <c r="N766" s="37">
        <f t="shared" si="71"/>
        <v>0</v>
      </c>
    </row>
    <row r="767" spans="1:14" ht="19.5" thickBot="1" x14ac:dyDescent="0.35">
      <c r="A767" s="76" t="s">
        <v>83</v>
      </c>
      <c r="B767" s="77" t="s">
        <v>59</v>
      </c>
      <c r="C767" s="78">
        <v>12</v>
      </c>
      <c r="D767" s="44"/>
      <c r="E767" s="44"/>
      <c r="F767" s="30">
        <f t="shared" si="68"/>
        <v>0</v>
      </c>
      <c r="G767" s="11"/>
      <c r="H767" s="11"/>
      <c r="I767" s="11"/>
      <c r="J767" s="12">
        <f t="shared" si="69"/>
        <v>0</v>
      </c>
      <c r="K767" s="31">
        <f t="shared" si="70"/>
        <v>1092.2</v>
      </c>
      <c r="L767" s="37">
        <f t="shared" si="67"/>
        <v>0</v>
      </c>
      <c r="M767" s="37"/>
      <c r="N767" s="37">
        <f t="shared" si="71"/>
        <v>0</v>
      </c>
    </row>
    <row r="768" spans="1:14" ht="19.5" thickBot="1" x14ac:dyDescent="0.35">
      <c r="A768" s="76" t="s">
        <v>84</v>
      </c>
      <c r="B768" s="77" t="s">
        <v>85</v>
      </c>
      <c r="C768" s="78">
        <v>4</v>
      </c>
      <c r="D768" s="44"/>
      <c r="E768" s="44"/>
      <c r="F768" s="30">
        <f t="shared" si="68"/>
        <v>0</v>
      </c>
      <c r="G768" s="11"/>
      <c r="H768" s="11"/>
      <c r="I768" s="11"/>
      <c r="J768" s="12">
        <f t="shared" si="69"/>
        <v>0</v>
      </c>
      <c r="K768" s="31">
        <f t="shared" si="70"/>
        <v>2670.53</v>
      </c>
      <c r="L768" s="37">
        <f t="shared" si="67"/>
        <v>0</v>
      </c>
      <c r="M768" s="37"/>
      <c r="N768" s="37">
        <f t="shared" si="71"/>
        <v>0</v>
      </c>
    </row>
    <row r="769" spans="1:14" ht="19.5" thickBot="1" x14ac:dyDescent="0.35">
      <c r="A769" s="86" t="s">
        <v>86</v>
      </c>
      <c r="B769" s="87" t="s">
        <v>87</v>
      </c>
      <c r="C769" s="88">
        <v>48</v>
      </c>
      <c r="D769" s="44"/>
      <c r="E769" s="44"/>
      <c r="F769" s="30">
        <f t="shared" si="68"/>
        <v>0</v>
      </c>
      <c r="G769" s="11"/>
      <c r="H769" s="11"/>
      <c r="I769" s="11"/>
      <c r="J769" s="12">
        <f t="shared" si="69"/>
        <v>0</v>
      </c>
      <c r="K769" s="31">
        <f t="shared" si="70"/>
        <v>46.8</v>
      </c>
      <c r="L769" s="37">
        <f t="shared" si="67"/>
        <v>0</v>
      </c>
      <c r="M769" s="37"/>
      <c r="N769" s="37">
        <f t="shared" si="71"/>
        <v>0</v>
      </c>
    </row>
    <row r="770" spans="1:14" ht="19.5" thickBot="1" x14ac:dyDescent="0.35">
      <c r="A770" s="86" t="s">
        <v>88</v>
      </c>
      <c r="B770" s="87" t="s">
        <v>87</v>
      </c>
      <c r="C770" s="88">
        <v>48</v>
      </c>
      <c r="D770" s="44"/>
      <c r="E770" s="44"/>
      <c r="F770" s="30">
        <f t="shared" si="68"/>
        <v>0</v>
      </c>
      <c r="G770" s="11"/>
      <c r="H770" s="11"/>
      <c r="I770" s="11"/>
      <c r="J770" s="12">
        <f t="shared" si="69"/>
        <v>0</v>
      </c>
      <c r="K770" s="31">
        <f t="shared" si="70"/>
        <v>46.8</v>
      </c>
      <c r="L770" s="37">
        <f t="shared" si="67"/>
        <v>0</v>
      </c>
      <c r="M770" s="37"/>
      <c r="N770" s="37">
        <f t="shared" si="71"/>
        <v>0</v>
      </c>
    </row>
    <row r="771" spans="1:14" x14ac:dyDescent="0.3">
      <c r="A771" s="96" t="s">
        <v>89</v>
      </c>
      <c r="B771" s="97">
        <v>25</v>
      </c>
      <c r="C771" s="97">
        <v>25</v>
      </c>
      <c r="D771" s="44">
        <v>194</v>
      </c>
      <c r="E771" s="44"/>
      <c r="F771" s="30">
        <f t="shared" si="68"/>
        <v>7.76</v>
      </c>
      <c r="G771" s="11"/>
      <c r="H771" s="11"/>
      <c r="I771" s="11"/>
      <c r="J771" s="12">
        <f t="shared" si="69"/>
        <v>194</v>
      </c>
      <c r="K771" s="31">
        <f t="shared" si="70"/>
        <v>111.25</v>
      </c>
      <c r="L771" s="37">
        <f t="shared" si="67"/>
        <v>21582.5</v>
      </c>
      <c r="M771" s="37"/>
      <c r="N771" s="37">
        <f t="shared" si="71"/>
        <v>0</v>
      </c>
    </row>
    <row r="772" spans="1:14" x14ac:dyDescent="0.3">
      <c r="A772" s="105" t="s">
        <v>90</v>
      </c>
      <c r="B772" s="106">
        <v>10</v>
      </c>
      <c r="C772" s="106">
        <v>10</v>
      </c>
      <c r="D772" s="44"/>
      <c r="E772" s="44"/>
      <c r="F772" s="30">
        <f t="shared" si="68"/>
        <v>0</v>
      </c>
      <c r="G772" s="11"/>
      <c r="H772" s="11"/>
      <c r="I772" s="11"/>
      <c r="J772" s="12">
        <f t="shared" si="69"/>
        <v>0</v>
      </c>
      <c r="K772" s="31">
        <f t="shared" si="70"/>
        <v>1760</v>
      </c>
      <c r="L772" s="37">
        <f t="shared" si="67"/>
        <v>0</v>
      </c>
      <c r="M772" s="37"/>
      <c r="N772" s="37">
        <f t="shared" si="71"/>
        <v>0</v>
      </c>
    </row>
    <row r="773" spans="1:14" x14ac:dyDescent="0.3">
      <c r="A773" s="105" t="s">
        <v>91</v>
      </c>
      <c r="B773" s="106">
        <v>8</v>
      </c>
      <c r="C773" s="106">
        <v>8</v>
      </c>
      <c r="D773" s="44"/>
      <c r="E773" s="44"/>
      <c r="F773" s="30">
        <f t="shared" si="68"/>
        <v>0</v>
      </c>
      <c r="G773" s="11"/>
      <c r="H773" s="11"/>
      <c r="I773" s="11"/>
      <c r="J773" s="12">
        <f t="shared" si="69"/>
        <v>0</v>
      </c>
      <c r="K773" s="31">
        <f t="shared" si="70"/>
        <v>2365</v>
      </c>
      <c r="L773" s="37">
        <f t="shared" si="67"/>
        <v>0</v>
      </c>
      <c r="M773" s="37"/>
      <c r="N773" s="37">
        <f t="shared" si="71"/>
        <v>0</v>
      </c>
    </row>
    <row r="774" spans="1:14" x14ac:dyDescent="0.3">
      <c r="A774" s="105" t="s">
        <v>92</v>
      </c>
      <c r="B774" s="106">
        <v>8</v>
      </c>
      <c r="C774" s="106">
        <v>8</v>
      </c>
      <c r="D774" s="44"/>
      <c r="E774" s="44"/>
      <c r="F774" s="30">
        <f t="shared" si="68"/>
        <v>0</v>
      </c>
      <c r="G774" s="11"/>
      <c r="H774" s="11"/>
      <c r="I774" s="11"/>
      <c r="J774" s="12">
        <f t="shared" si="69"/>
        <v>0</v>
      </c>
      <c r="K774" s="31">
        <f t="shared" si="70"/>
        <v>2065</v>
      </c>
      <c r="L774" s="37">
        <f t="shared" si="67"/>
        <v>0</v>
      </c>
      <c r="M774" s="37"/>
      <c r="N774" s="37">
        <f t="shared" si="71"/>
        <v>0</v>
      </c>
    </row>
    <row r="775" spans="1:14" x14ac:dyDescent="0.3">
      <c r="A775" s="105" t="s">
        <v>93</v>
      </c>
      <c r="B775" s="106">
        <v>15</v>
      </c>
      <c r="C775" s="106">
        <v>15</v>
      </c>
      <c r="D775" s="44"/>
      <c r="E775" s="44"/>
      <c r="F775" s="30">
        <f t="shared" si="68"/>
        <v>0</v>
      </c>
      <c r="G775" s="11"/>
      <c r="H775" s="11"/>
      <c r="I775" s="11"/>
      <c r="J775" s="12">
        <f t="shared" si="69"/>
        <v>0</v>
      </c>
      <c r="K775" s="31">
        <f t="shared" si="70"/>
        <v>990</v>
      </c>
      <c r="L775" s="37">
        <f t="shared" si="67"/>
        <v>0</v>
      </c>
      <c r="M775" s="37"/>
      <c r="N775" s="37">
        <f t="shared" si="71"/>
        <v>0</v>
      </c>
    </row>
    <row r="776" spans="1:14" x14ac:dyDescent="0.3">
      <c r="A776" s="105" t="s">
        <v>94</v>
      </c>
      <c r="B776" s="106">
        <v>15</v>
      </c>
      <c r="C776" s="106">
        <v>15</v>
      </c>
      <c r="D776" s="44"/>
      <c r="E776" s="44"/>
      <c r="F776" s="30">
        <f t="shared" si="68"/>
        <v>0</v>
      </c>
      <c r="G776" s="11"/>
      <c r="H776" s="11"/>
      <c r="I776" s="11"/>
      <c r="J776" s="12">
        <f t="shared" si="69"/>
        <v>0</v>
      </c>
      <c r="K776" s="31">
        <f t="shared" si="70"/>
        <v>1025</v>
      </c>
      <c r="L776" s="37">
        <f t="shared" si="67"/>
        <v>0</v>
      </c>
      <c r="M776" s="37"/>
      <c r="N776" s="37">
        <f t="shared" si="71"/>
        <v>0</v>
      </c>
    </row>
    <row r="777" spans="1:14" x14ac:dyDescent="0.3">
      <c r="A777" s="105" t="s">
        <v>95</v>
      </c>
      <c r="B777" s="106">
        <v>10</v>
      </c>
      <c r="C777" s="106">
        <v>10</v>
      </c>
      <c r="D777" s="44"/>
      <c r="E777" s="44"/>
      <c r="F777" s="30">
        <f t="shared" si="68"/>
        <v>0</v>
      </c>
      <c r="G777" s="11"/>
      <c r="H777" s="11"/>
      <c r="I777" s="11"/>
      <c r="J777" s="12">
        <f t="shared" si="69"/>
        <v>0</v>
      </c>
      <c r="K777" s="31">
        <f t="shared" si="70"/>
        <v>1620</v>
      </c>
      <c r="L777" s="37">
        <f t="shared" si="67"/>
        <v>0</v>
      </c>
      <c r="M777" s="37"/>
      <c r="N777" s="37">
        <f t="shared" si="71"/>
        <v>0</v>
      </c>
    </row>
    <row r="778" spans="1:14" x14ac:dyDescent="0.3">
      <c r="A778" s="105" t="s">
        <v>96</v>
      </c>
      <c r="B778" s="106">
        <v>8</v>
      </c>
      <c r="C778" s="106">
        <v>8</v>
      </c>
      <c r="D778" s="44"/>
      <c r="E778" s="44"/>
      <c r="F778" s="30">
        <f t="shared" si="68"/>
        <v>0</v>
      </c>
      <c r="G778" s="11"/>
      <c r="H778" s="11"/>
      <c r="I778" s="11"/>
      <c r="J778" s="12">
        <f t="shared" si="69"/>
        <v>0</v>
      </c>
      <c r="K778" s="31">
        <f t="shared" si="70"/>
        <v>2130</v>
      </c>
      <c r="L778" s="37">
        <f t="shared" si="67"/>
        <v>0</v>
      </c>
      <c r="M778" s="37"/>
      <c r="N778" s="37">
        <f t="shared" si="71"/>
        <v>0</v>
      </c>
    </row>
    <row r="779" spans="1:14" x14ac:dyDescent="0.3">
      <c r="A779" s="105" t="s">
        <v>97</v>
      </c>
      <c r="B779" s="106">
        <v>15</v>
      </c>
      <c r="C779" s="106">
        <v>15</v>
      </c>
      <c r="D779" s="44"/>
      <c r="E779" s="44"/>
      <c r="F779" s="30">
        <f t="shared" si="68"/>
        <v>0</v>
      </c>
      <c r="G779" s="11"/>
      <c r="H779" s="11"/>
      <c r="I779" s="11"/>
      <c r="J779" s="12">
        <f t="shared" si="69"/>
        <v>0</v>
      </c>
      <c r="K779" s="31">
        <f t="shared" si="70"/>
        <v>880</v>
      </c>
      <c r="L779" s="37">
        <f t="shared" si="67"/>
        <v>0</v>
      </c>
      <c r="M779" s="37"/>
      <c r="N779" s="37">
        <f t="shared" si="71"/>
        <v>0</v>
      </c>
    </row>
    <row r="780" spans="1:14" x14ac:dyDescent="0.3">
      <c r="A780" s="105" t="s">
        <v>98</v>
      </c>
      <c r="B780" s="106">
        <v>15</v>
      </c>
      <c r="C780" s="106">
        <v>15</v>
      </c>
      <c r="D780" s="44"/>
      <c r="E780" s="44"/>
      <c r="F780" s="30">
        <f t="shared" si="68"/>
        <v>0</v>
      </c>
      <c r="G780" s="11"/>
      <c r="H780" s="11"/>
      <c r="I780" s="11"/>
      <c r="J780" s="12">
        <f t="shared" si="69"/>
        <v>0</v>
      </c>
      <c r="K780" s="31">
        <f t="shared" si="70"/>
        <v>915</v>
      </c>
      <c r="L780" s="37">
        <f t="shared" si="67"/>
        <v>0</v>
      </c>
      <c r="M780" s="37"/>
      <c r="N780" s="37">
        <f t="shared" si="71"/>
        <v>0</v>
      </c>
    </row>
    <row r="781" spans="1:14" x14ac:dyDescent="0.3">
      <c r="A781" s="105" t="s">
        <v>99</v>
      </c>
      <c r="B781" s="106">
        <v>3</v>
      </c>
      <c r="C781" s="106">
        <v>3</v>
      </c>
      <c r="D781" s="44"/>
      <c r="E781" s="44"/>
      <c r="F781" s="30">
        <f t="shared" si="68"/>
        <v>0</v>
      </c>
      <c r="G781" s="11"/>
      <c r="H781" s="11"/>
      <c r="I781" s="11"/>
      <c r="J781" s="12">
        <f t="shared" si="69"/>
        <v>0</v>
      </c>
      <c r="K781" s="31">
        <f t="shared" si="70"/>
        <v>1970</v>
      </c>
      <c r="L781" s="37">
        <f t="shared" si="67"/>
        <v>0</v>
      </c>
      <c r="M781" s="37"/>
      <c r="N781" s="37">
        <f t="shared" si="71"/>
        <v>0</v>
      </c>
    </row>
    <row r="782" spans="1:14" x14ac:dyDescent="0.3">
      <c r="A782" s="105" t="s">
        <v>100</v>
      </c>
      <c r="B782" s="106">
        <v>3</v>
      </c>
      <c r="C782" s="106">
        <v>3</v>
      </c>
      <c r="D782" s="44"/>
      <c r="E782" s="44"/>
      <c r="F782" s="30">
        <f t="shared" si="68"/>
        <v>0</v>
      </c>
      <c r="G782" s="11"/>
      <c r="H782" s="11"/>
      <c r="I782" s="11"/>
      <c r="J782" s="12">
        <f t="shared" si="69"/>
        <v>0</v>
      </c>
      <c r="K782" s="31">
        <f t="shared" si="70"/>
        <v>2035</v>
      </c>
      <c r="L782" s="37">
        <f t="shared" si="67"/>
        <v>0</v>
      </c>
      <c r="M782" s="37"/>
      <c r="N782" s="37">
        <f t="shared" si="71"/>
        <v>0</v>
      </c>
    </row>
    <row r="783" spans="1:14" x14ac:dyDescent="0.3">
      <c r="A783" s="105" t="s">
        <v>101</v>
      </c>
      <c r="B783" s="106">
        <v>8</v>
      </c>
      <c r="C783" s="106">
        <v>8</v>
      </c>
      <c r="D783" s="44"/>
      <c r="E783" s="44"/>
      <c r="F783" s="30">
        <f t="shared" si="68"/>
        <v>0</v>
      </c>
      <c r="G783" s="11"/>
      <c r="H783" s="11"/>
      <c r="I783" s="11"/>
      <c r="J783" s="12">
        <f t="shared" si="69"/>
        <v>0</v>
      </c>
      <c r="K783" s="31">
        <f t="shared" si="70"/>
        <v>2120</v>
      </c>
      <c r="L783" s="37">
        <f t="shared" si="67"/>
        <v>0</v>
      </c>
      <c r="M783" s="37"/>
      <c r="N783" s="37">
        <f t="shared" si="71"/>
        <v>0</v>
      </c>
    </row>
    <row r="784" spans="1:14" x14ac:dyDescent="0.3">
      <c r="A784" s="105" t="s">
        <v>102</v>
      </c>
      <c r="B784" s="106">
        <v>10</v>
      </c>
      <c r="C784" s="106">
        <v>10</v>
      </c>
      <c r="D784" s="44"/>
      <c r="E784" s="44"/>
      <c r="F784" s="30">
        <f t="shared" si="68"/>
        <v>0</v>
      </c>
      <c r="G784" s="11"/>
      <c r="H784" s="11"/>
      <c r="I784" s="11"/>
      <c r="J784" s="12">
        <f t="shared" si="69"/>
        <v>0</v>
      </c>
      <c r="K784" s="31">
        <f t="shared" si="70"/>
        <v>1980</v>
      </c>
      <c r="L784" s="37">
        <f t="shared" si="67"/>
        <v>0</v>
      </c>
      <c r="M784" s="37"/>
      <c r="N784" s="37">
        <f t="shared" si="71"/>
        <v>0</v>
      </c>
    </row>
    <row r="785" spans="1:14" x14ac:dyDescent="0.3">
      <c r="A785" s="105" t="s">
        <v>103</v>
      </c>
      <c r="B785" s="106">
        <v>12</v>
      </c>
      <c r="C785" s="106">
        <v>12</v>
      </c>
      <c r="D785" s="44"/>
      <c r="E785" s="44"/>
      <c r="F785" s="30">
        <f t="shared" si="68"/>
        <v>0</v>
      </c>
      <c r="G785" s="11"/>
      <c r="H785" s="11"/>
      <c r="I785" s="11"/>
      <c r="J785" s="12">
        <f t="shared" si="69"/>
        <v>0</v>
      </c>
      <c r="K785" s="31">
        <f t="shared" si="70"/>
        <v>875</v>
      </c>
      <c r="L785" s="37">
        <f t="shared" si="67"/>
        <v>0</v>
      </c>
      <c r="M785" s="37"/>
      <c r="N785" s="37">
        <f t="shared" si="71"/>
        <v>0</v>
      </c>
    </row>
    <row r="786" spans="1:14" ht="19.5" thickBot="1" x14ac:dyDescent="0.35">
      <c r="A786" s="105" t="s">
        <v>104</v>
      </c>
      <c r="B786" s="106">
        <v>3</v>
      </c>
      <c r="C786" s="106">
        <v>3</v>
      </c>
      <c r="D786" s="44"/>
      <c r="E786" s="44"/>
      <c r="F786" s="30">
        <f t="shared" si="68"/>
        <v>0</v>
      </c>
      <c r="G786" s="11"/>
      <c r="H786" s="11"/>
      <c r="I786" s="11"/>
      <c r="J786" s="12">
        <f t="shared" si="69"/>
        <v>0</v>
      </c>
      <c r="K786" s="31">
        <f t="shared" si="70"/>
        <v>2145</v>
      </c>
      <c r="L786" s="37">
        <f t="shared" si="67"/>
        <v>0</v>
      </c>
      <c r="M786" s="37"/>
      <c r="N786" s="37">
        <f t="shared" si="71"/>
        <v>0</v>
      </c>
    </row>
    <row r="787" spans="1:14" ht="19.5" thickBot="1" x14ac:dyDescent="0.35">
      <c r="A787" s="56" t="s">
        <v>105</v>
      </c>
      <c r="B787" s="57" t="s">
        <v>74</v>
      </c>
      <c r="C787" s="58">
        <v>150</v>
      </c>
      <c r="D787" s="44"/>
      <c r="E787" s="44"/>
      <c r="F787" s="30">
        <f t="shared" si="68"/>
        <v>0</v>
      </c>
      <c r="G787" s="11"/>
      <c r="H787" s="11"/>
      <c r="I787" s="11"/>
      <c r="J787" s="12">
        <f t="shared" si="69"/>
        <v>0</v>
      </c>
      <c r="K787" s="31">
        <f t="shared" si="70"/>
        <v>21.06</v>
      </c>
      <c r="L787" s="37">
        <f t="shared" si="67"/>
        <v>0</v>
      </c>
      <c r="M787" s="37"/>
      <c r="N787" s="37">
        <f t="shared" si="71"/>
        <v>0</v>
      </c>
    </row>
    <row r="788" spans="1:14" x14ac:dyDescent="0.3">
      <c r="A788" s="107"/>
      <c r="B788" s="108"/>
      <c r="C788" s="108"/>
      <c r="D788" s="11"/>
      <c r="E788" s="11"/>
      <c r="F788" s="30" t="e">
        <f t="shared" si="68"/>
        <v>#DIV/0!</v>
      </c>
      <c r="G788" s="11"/>
      <c r="H788" s="11"/>
      <c r="I788" s="11"/>
      <c r="J788" s="12">
        <f t="shared" si="69"/>
        <v>0</v>
      </c>
      <c r="K788" s="31">
        <f t="shared" si="70"/>
        <v>116.5</v>
      </c>
      <c r="L788" s="37">
        <f t="shared" si="67"/>
        <v>0</v>
      </c>
      <c r="M788" s="37"/>
      <c r="N788" s="37">
        <f t="shared" si="71"/>
        <v>0</v>
      </c>
    </row>
    <row r="789" spans="1:14" x14ac:dyDescent="0.3">
      <c r="A789" s="107"/>
      <c r="B789" s="108"/>
      <c r="C789" s="108"/>
      <c r="D789" s="11"/>
      <c r="E789" s="11"/>
      <c r="F789" s="30" t="e">
        <f t="shared" si="68"/>
        <v>#DIV/0!</v>
      </c>
      <c r="G789" s="11"/>
      <c r="H789" s="11"/>
      <c r="I789" s="11"/>
      <c r="J789" s="12">
        <f t="shared" si="69"/>
        <v>0</v>
      </c>
      <c r="K789" s="31">
        <f t="shared" si="70"/>
        <v>0</v>
      </c>
      <c r="L789" s="37">
        <f t="shared" si="67"/>
        <v>0</v>
      </c>
      <c r="M789" s="37"/>
      <c r="N789" s="37">
        <f t="shared" si="71"/>
        <v>0</v>
      </c>
    </row>
    <row r="790" spans="1:14" x14ac:dyDescent="0.3">
      <c r="A790" s="107"/>
      <c r="B790" s="108"/>
      <c r="C790" s="108"/>
      <c r="D790" s="11"/>
      <c r="E790" s="11"/>
      <c r="F790" s="30" t="e">
        <f t="shared" si="68"/>
        <v>#DIV/0!</v>
      </c>
      <c r="G790" s="11"/>
      <c r="H790" s="11"/>
      <c r="I790" s="11"/>
      <c r="J790" s="12">
        <f t="shared" si="69"/>
        <v>0</v>
      </c>
      <c r="K790" s="31">
        <f t="shared" si="70"/>
        <v>23</v>
      </c>
      <c r="L790" s="37">
        <f t="shared" si="67"/>
        <v>0</v>
      </c>
      <c r="M790" s="37"/>
      <c r="N790" s="37">
        <f t="shared" si="71"/>
        <v>0</v>
      </c>
    </row>
    <row r="791" spans="1:14" x14ac:dyDescent="0.3">
      <c r="A791" s="107"/>
      <c r="B791" s="108"/>
      <c r="C791" s="108"/>
      <c r="D791" s="11"/>
      <c r="E791" s="11"/>
      <c r="F791" s="30" t="e">
        <f t="shared" si="68"/>
        <v>#DIV/0!</v>
      </c>
      <c r="G791" s="11"/>
      <c r="H791" s="11"/>
      <c r="I791" s="11"/>
      <c r="J791" s="12">
        <f t="shared" si="69"/>
        <v>0</v>
      </c>
      <c r="K791" s="31">
        <f t="shared" si="70"/>
        <v>0</v>
      </c>
      <c r="L791" s="37">
        <f t="shared" si="67"/>
        <v>0</v>
      </c>
      <c r="M791" s="37"/>
      <c r="N791" s="37">
        <f t="shared" si="71"/>
        <v>0</v>
      </c>
    </row>
    <row r="792" spans="1:14" x14ac:dyDescent="0.3">
      <c r="A792" s="11"/>
      <c r="B792" s="10"/>
      <c r="C792" s="10"/>
      <c r="D792" s="11"/>
      <c r="E792" s="11"/>
      <c r="F792" s="30" t="e">
        <f t="shared" si="68"/>
        <v>#DIV/0!</v>
      </c>
      <c r="G792" s="11"/>
      <c r="H792" s="11"/>
      <c r="I792" s="11"/>
      <c r="J792" s="12">
        <f t="shared" si="69"/>
        <v>0</v>
      </c>
      <c r="K792" s="31">
        <f t="shared" si="70"/>
        <v>0</v>
      </c>
      <c r="L792" s="37">
        <f t="shared" si="67"/>
        <v>0</v>
      </c>
      <c r="M792" s="37"/>
      <c r="N792" s="37">
        <f t="shared" si="71"/>
        <v>0</v>
      </c>
    </row>
    <row r="793" spans="1:14" x14ac:dyDescent="0.3">
      <c r="A793" s="11"/>
      <c r="B793" s="10"/>
      <c r="C793" s="10"/>
      <c r="D793" s="11"/>
      <c r="E793" s="11"/>
      <c r="F793" s="30" t="e">
        <f t="shared" si="68"/>
        <v>#DIV/0!</v>
      </c>
      <c r="G793" s="11"/>
      <c r="H793" s="11"/>
      <c r="I793" s="11"/>
      <c r="J793" s="12">
        <f t="shared" si="69"/>
        <v>0</v>
      </c>
      <c r="K793" s="31">
        <f t="shared" si="70"/>
        <v>0</v>
      </c>
      <c r="L793" s="37">
        <f t="shared" si="67"/>
        <v>0</v>
      </c>
      <c r="M793" s="37"/>
      <c r="N793" s="37">
        <f t="shared" si="71"/>
        <v>0</v>
      </c>
    </row>
    <row r="794" spans="1:14" x14ac:dyDescent="0.3">
      <c r="A794" s="11"/>
      <c r="B794" s="10"/>
      <c r="C794" s="10"/>
      <c r="D794" s="11"/>
      <c r="E794" s="11"/>
      <c r="F794" s="30" t="e">
        <f t="shared" si="68"/>
        <v>#DIV/0!</v>
      </c>
      <c r="G794" s="11"/>
      <c r="H794" s="11"/>
      <c r="I794" s="11"/>
      <c r="J794" s="12">
        <f t="shared" si="69"/>
        <v>0</v>
      </c>
      <c r="K794" s="31">
        <f t="shared" si="70"/>
        <v>0</v>
      </c>
      <c r="L794" s="37">
        <f t="shared" si="67"/>
        <v>0</v>
      </c>
      <c r="M794" s="37"/>
      <c r="N794" s="37">
        <f t="shared" si="71"/>
        <v>0</v>
      </c>
    </row>
    <row r="795" spans="1:14" x14ac:dyDescent="0.3">
      <c r="A795" s="11" t="s">
        <v>33</v>
      </c>
      <c r="B795" s="11"/>
      <c r="C795" s="13"/>
      <c r="D795" s="111">
        <f t="shared" ref="D795:J795" si="72">SUM(D733:D794)</f>
        <v>231</v>
      </c>
      <c r="E795" s="111">
        <f t="shared" si="72"/>
        <v>0</v>
      </c>
      <c r="F795" s="111" t="e">
        <f t="shared" si="72"/>
        <v>#DIV/0!</v>
      </c>
      <c r="G795" s="111">
        <f t="shared" si="72"/>
        <v>0</v>
      </c>
      <c r="H795" s="111">
        <f t="shared" si="72"/>
        <v>0</v>
      </c>
      <c r="I795" s="111">
        <f t="shared" si="72"/>
        <v>0</v>
      </c>
      <c r="J795" s="12">
        <f t="shared" si="72"/>
        <v>231</v>
      </c>
      <c r="K795" s="111"/>
      <c r="L795" s="111">
        <f>SUM(L733:L794)</f>
        <v>32299.78</v>
      </c>
      <c r="M795" s="111">
        <f>SUM(M733:M794)</f>
        <v>0</v>
      </c>
      <c r="N795" s="111">
        <f>SUM(N733:N794)</f>
        <v>0</v>
      </c>
    </row>
    <row r="796" spans="1:14" x14ac:dyDescent="0.3">
      <c r="A796" s="113"/>
      <c r="B796" s="114"/>
      <c r="C796" s="115"/>
      <c r="D796" s="116"/>
      <c r="E796" s="116"/>
      <c r="F796" s="7" t="s">
        <v>106</v>
      </c>
      <c r="G796" s="7" t="s">
        <v>123</v>
      </c>
      <c r="H796" s="7" t="s">
        <v>124</v>
      </c>
      <c r="I796" s="7" t="s">
        <v>125</v>
      </c>
      <c r="J796" s="7" t="s">
        <v>126</v>
      </c>
      <c r="K796" s="117"/>
      <c r="L796" s="117"/>
      <c r="M796" s="7" t="s">
        <v>107</v>
      </c>
      <c r="N796" s="118"/>
    </row>
    <row r="797" spans="1:14" ht="31.5" x14ac:dyDescent="0.5">
      <c r="A797" s="113"/>
      <c r="B797" s="114"/>
      <c r="C797" s="115"/>
      <c r="D797" s="116"/>
      <c r="E797" s="116"/>
      <c r="F797" s="121"/>
      <c r="G797" s="121"/>
      <c r="H797" s="121"/>
      <c r="I797" s="121"/>
      <c r="J797" s="121"/>
      <c r="K797" s="122"/>
      <c r="L797" s="121">
        <f>+F797-G797-H797-I797-J797</f>
        <v>0</v>
      </c>
      <c r="M797" s="123"/>
      <c r="N797" s="124"/>
    </row>
    <row r="798" spans="1:14" x14ac:dyDescent="0.3">
      <c r="A798" s="177" t="s">
        <v>109</v>
      </c>
      <c r="B798" s="178"/>
      <c r="C798" s="178"/>
      <c r="D798" s="178"/>
      <c r="E798" s="178"/>
      <c r="F798" s="178"/>
      <c r="G798" s="178"/>
      <c r="H798" s="178"/>
      <c r="I798" s="178"/>
      <c r="J798" s="179"/>
      <c r="K798" s="125"/>
      <c r="L798" s="12">
        <v>490</v>
      </c>
      <c r="M798" s="126"/>
      <c r="N798" s="127"/>
    </row>
    <row r="799" spans="1:14" x14ac:dyDescent="0.3">
      <c r="A799" s="180" t="s">
        <v>110</v>
      </c>
      <c r="B799" s="181"/>
      <c r="C799" s="181"/>
      <c r="D799" s="181"/>
      <c r="E799" s="181"/>
      <c r="F799" s="181"/>
      <c r="G799" s="181"/>
      <c r="H799" s="181"/>
      <c r="I799" s="181"/>
      <c r="J799" s="182"/>
      <c r="K799" s="129"/>
      <c r="L799" s="12">
        <v>-275</v>
      </c>
      <c r="M799" s="126"/>
      <c r="N799" s="127"/>
    </row>
    <row r="800" spans="1:14" x14ac:dyDescent="0.3">
      <c r="A800" s="160" t="s">
        <v>111</v>
      </c>
      <c r="B800" s="161"/>
      <c r="C800" s="161"/>
      <c r="D800" s="161"/>
      <c r="E800" s="161"/>
      <c r="F800" s="161"/>
      <c r="G800" s="161"/>
      <c r="H800" s="161"/>
      <c r="I800" s="161"/>
      <c r="J800" s="162"/>
      <c r="K800" s="130"/>
      <c r="L800" s="12"/>
      <c r="M800" s="131">
        <f>+L800/L795%</f>
        <v>0</v>
      </c>
      <c r="N800" s="127"/>
    </row>
    <row r="801" spans="1:14" x14ac:dyDescent="0.3">
      <c r="A801" s="163" t="s">
        <v>112</v>
      </c>
      <c r="B801" s="164"/>
      <c r="C801" s="164"/>
      <c r="D801" s="164"/>
      <c r="E801" s="164"/>
      <c r="F801" s="164"/>
      <c r="G801" s="164"/>
      <c r="H801" s="164"/>
      <c r="I801" s="164"/>
      <c r="J801" s="165"/>
      <c r="K801" s="132"/>
      <c r="L801" s="12">
        <f>+E817</f>
        <v>0</v>
      </c>
      <c r="M801" s="126"/>
      <c r="N801" s="127"/>
    </row>
    <row r="802" spans="1:14" x14ac:dyDescent="0.3">
      <c r="A802" s="166" t="s">
        <v>113</v>
      </c>
      <c r="B802" s="167"/>
      <c r="C802" s="167"/>
      <c r="D802" s="167"/>
      <c r="E802" s="167"/>
      <c r="F802" s="167"/>
      <c r="G802" s="167"/>
      <c r="H802" s="167"/>
      <c r="I802" s="167"/>
      <c r="J802" s="168"/>
      <c r="K802" s="134"/>
      <c r="L802" s="12">
        <f>+M817</f>
        <v>0</v>
      </c>
      <c r="M802" s="126"/>
      <c r="N802" s="127"/>
    </row>
    <row r="803" spans="1:14" x14ac:dyDescent="0.3">
      <c r="A803" s="169"/>
      <c r="B803" s="170"/>
      <c r="C803" s="170"/>
      <c r="D803" s="170"/>
      <c r="E803" s="170"/>
      <c r="F803" s="170"/>
      <c r="G803" s="170"/>
      <c r="H803" s="170"/>
      <c r="I803" s="170"/>
      <c r="J803" s="171"/>
      <c r="K803" s="128"/>
      <c r="L803" s="126"/>
      <c r="M803" s="126"/>
      <c r="N803" s="127"/>
    </row>
    <row r="804" spans="1:14" x14ac:dyDescent="0.3">
      <c r="A804" s="169"/>
      <c r="B804" s="170"/>
      <c r="C804" s="170"/>
      <c r="D804" s="170"/>
      <c r="E804" s="170"/>
      <c r="F804" s="170"/>
      <c r="G804" s="170"/>
      <c r="H804" s="170"/>
      <c r="I804" s="170"/>
      <c r="J804" s="171"/>
      <c r="K804" s="128"/>
      <c r="L804" s="126"/>
      <c r="M804" s="126"/>
      <c r="N804" s="127"/>
    </row>
    <row r="805" spans="1:14" x14ac:dyDescent="0.3">
      <c r="A805" s="169" t="s">
        <v>114</v>
      </c>
      <c r="B805" s="170"/>
      <c r="C805" s="170"/>
      <c r="D805" s="170"/>
      <c r="E805" s="170"/>
      <c r="F805" s="170"/>
      <c r="G805" s="170"/>
      <c r="H805" s="170"/>
      <c r="I805" s="170"/>
      <c r="J805" s="171"/>
      <c r="K805" s="136"/>
      <c r="L805" s="111">
        <f>+L795-L798-L799-L800-L801+L802-L803-L804</f>
        <v>32084.78</v>
      </c>
      <c r="M805" s="126"/>
      <c r="N805" s="127"/>
    </row>
    <row r="806" spans="1:14" ht="19.5" thickBot="1" x14ac:dyDescent="0.35">
      <c r="L806" s="3">
        <v>32085</v>
      </c>
      <c r="M806" s="138">
        <f>+L806-L805</f>
        <v>0.22000000000116415</v>
      </c>
    </row>
    <row r="807" spans="1:14" ht="19.5" thickBot="1" x14ac:dyDescent="0.35">
      <c r="A807" s="157" t="s">
        <v>115</v>
      </c>
      <c r="B807" s="158"/>
      <c r="C807" s="158"/>
      <c r="D807" s="158"/>
      <c r="E807" s="158"/>
      <c r="F807" s="159"/>
      <c r="G807" s="127"/>
      <c r="H807" s="157" t="s">
        <v>116</v>
      </c>
      <c r="I807" s="158"/>
      <c r="J807" s="159"/>
      <c r="K807" s="157" t="s">
        <v>117</v>
      </c>
      <c r="L807" s="158"/>
      <c r="M807" s="159"/>
      <c r="N807" s="139"/>
    </row>
    <row r="808" spans="1:14" ht="19.5" thickBot="1" x14ac:dyDescent="0.35">
      <c r="A808" s="140" t="s">
        <v>118</v>
      </c>
      <c r="B808" s="157" t="s">
        <v>119</v>
      </c>
      <c r="C808" s="159"/>
      <c r="D808" s="140" t="s">
        <v>120</v>
      </c>
      <c r="E808" s="157" t="s">
        <v>22</v>
      </c>
      <c r="F808" s="159"/>
      <c r="G808" s="127"/>
      <c r="H808" s="157" t="s">
        <v>119</v>
      </c>
      <c r="I808" s="159"/>
      <c r="J808" s="140" t="s">
        <v>22</v>
      </c>
      <c r="K808" s="157" t="s">
        <v>119</v>
      </c>
      <c r="L808" s="159"/>
      <c r="M808" s="140" t="s">
        <v>22</v>
      </c>
      <c r="N808" s="139"/>
    </row>
    <row r="809" spans="1:14" ht="19.5" thickBot="1" x14ac:dyDescent="0.35">
      <c r="A809" s="141"/>
      <c r="B809" s="153"/>
      <c r="C809" s="154"/>
      <c r="D809" s="141"/>
      <c r="E809" s="155"/>
      <c r="F809" s="156"/>
      <c r="G809" s="127"/>
      <c r="H809" s="153"/>
      <c r="I809" s="154"/>
      <c r="J809" s="142"/>
      <c r="K809" s="153"/>
      <c r="L809" s="154"/>
      <c r="M809" s="143"/>
      <c r="N809" s="144"/>
    </row>
    <row r="810" spans="1:14" ht="19.5" thickBot="1" x14ac:dyDescent="0.35">
      <c r="A810" s="141"/>
      <c r="B810" s="153"/>
      <c r="C810" s="154"/>
      <c r="D810" s="141"/>
      <c r="E810" s="155"/>
      <c r="F810" s="156"/>
      <c r="G810" s="127"/>
      <c r="H810" s="153"/>
      <c r="I810" s="154"/>
      <c r="J810" s="142"/>
      <c r="K810" s="153"/>
      <c r="L810" s="154"/>
      <c r="M810" s="143"/>
      <c r="N810" s="144"/>
    </row>
    <row r="811" spans="1:14" ht="19.5" thickBot="1" x14ac:dyDescent="0.35">
      <c r="A811" s="141"/>
      <c r="B811" s="153"/>
      <c r="C811" s="154"/>
      <c r="D811" s="141"/>
      <c r="E811" s="155"/>
      <c r="F811" s="156"/>
      <c r="G811" s="127"/>
      <c r="H811" s="153"/>
      <c r="I811" s="154"/>
      <c r="J811" s="142"/>
      <c r="K811" s="153"/>
      <c r="L811" s="154"/>
      <c r="M811" s="143"/>
      <c r="N811" s="144"/>
    </row>
    <row r="812" spans="1:14" ht="19.5" thickBot="1" x14ac:dyDescent="0.35">
      <c r="A812" s="141"/>
      <c r="B812" s="153"/>
      <c r="C812" s="154"/>
      <c r="D812" s="141"/>
      <c r="E812" s="155"/>
      <c r="F812" s="156"/>
      <c r="G812" s="127"/>
      <c r="H812" s="153"/>
      <c r="I812" s="154"/>
      <c r="J812" s="142"/>
      <c r="K812" s="153"/>
      <c r="L812" s="154"/>
      <c r="M812" s="143"/>
      <c r="N812" s="144"/>
    </row>
    <row r="813" spans="1:14" ht="19.5" thickBot="1" x14ac:dyDescent="0.35">
      <c r="A813" s="141"/>
      <c r="B813" s="153"/>
      <c r="C813" s="154"/>
      <c r="D813" s="141"/>
      <c r="E813" s="155"/>
      <c r="F813" s="156"/>
      <c r="G813" s="127"/>
      <c r="H813" s="153"/>
      <c r="I813" s="154"/>
      <c r="J813" s="142"/>
      <c r="K813" s="153"/>
      <c r="L813" s="154"/>
      <c r="M813" s="143"/>
      <c r="N813" s="144"/>
    </row>
    <row r="814" spans="1:14" ht="19.5" thickBot="1" x14ac:dyDescent="0.35">
      <c r="A814" s="141"/>
      <c r="B814" s="153"/>
      <c r="C814" s="154"/>
      <c r="D814" s="141"/>
      <c r="E814" s="155"/>
      <c r="F814" s="156"/>
      <c r="G814" s="127"/>
      <c r="H814" s="153"/>
      <c r="I814" s="154"/>
      <c r="J814" s="142"/>
      <c r="K814" s="153"/>
      <c r="L814" s="154"/>
      <c r="M814" s="143"/>
      <c r="N814" s="144"/>
    </row>
    <row r="815" spans="1:14" ht="19.5" thickBot="1" x14ac:dyDescent="0.35">
      <c r="A815" s="141"/>
      <c r="B815" s="153"/>
      <c r="C815" s="154"/>
      <c r="D815" s="141"/>
      <c r="E815" s="155"/>
      <c r="F815" s="156"/>
      <c r="G815" s="127"/>
      <c r="H815" s="153"/>
      <c r="I815" s="154"/>
      <c r="J815" s="142"/>
      <c r="K815" s="153"/>
      <c r="L815" s="154"/>
      <c r="M815" s="143"/>
      <c r="N815" s="144"/>
    </row>
    <row r="816" spans="1:14" ht="19.5" thickBot="1" x14ac:dyDescent="0.35">
      <c r="A816" s="141"/>
      <c r="B816" s="153"/>
      <c r="C816" s="154"/>
      <c r="D816" s="141"/>
      <c r="E816" s="155"/>
      <c r="F816" s="156"/>
      <c r="G816" s="127"/>
      <c r="H816" s="153"/>
      <c r="I816" s="154"/>
      <c r="J816" s="142"/>
      <c r="K816" s="153"/>
      <c r="L816" s="154"/>
      <c r="M816" s="143"/>
      <c r="N816" s="144"/>
    </row>
    <row r="817" spans="1:14" ht="19.5" thickBot="1" x14ac:dyDescent="0.35">
      <c r="A817" s="141" t="s">
        <v>121</v>
      </c>
      <c r="B817" s="153"/>
      <c r="C817" s="154"/>
      <c r="D817" s="141"/>
      <c r="E817" s="155">
        <f>SUM(E809:F816)</f>
        <v>0</v>
      </c>
      <c r="F817" s="156"/>
      <c r="G817" s="127"/>
      <c r="H817" s="153" t="s">
        <v>121</v>
      </c>
      <c r="I817" s="154"/>
      <c r="J817" s="140">
        <f>SUM(J809:J816)</f>
        <v>0</v>
      </c>
      <c r="K817" s="153" t="s">
        <v>121</v>
      </c>
      <c r="L817" s="154"/>
      <c r="M817" s="145">
        <f>SUM(M809:M816)</f>
        <v>0</v>
      </c>
      <c r="N817" s="139"/>
    </row>
    <row r="820" spans="1:14" x14ac:dyDescent="0.3">
      <c r="A820" s="172" t="s">
        <v>0</v>
      </c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"/>
      <c r="N820" s="2"/>
    </row>
    <row r="821" spans="1:14" x14ac:dyDescent="0.3">
      <c r="A821" s="1" t="s">
        <v>1</v>
      </c>
      <c r="B821" s="2" t="s">
        <v>134</v>
      </c>
      <c r="J821" s="1" t="s">
        <v>3</v>
      </c>
      <c r="K821" s="173">
        <f>+K730</f>
        <v>0</v>
      </c>
      <c r="L821" s="173"/>
      <c r="M821" s="173"/>
      <c r="N821" s="6"/>
    </row>
    <row r="822" spans="1:14" x14ac:dyDescent="0.3">
      <c r="A822" s="174"/>
      <c r="B822" s="175"/>
      <c r="C822" s="176"/>
      <c r="D822" s="169" t="s">
        <v>6</v>
      </c>
      <c r="E822" s="170"/>
      <c r="F822" s="171"/>
      <c r="G822" s="7" t="s">
        <v>7</v>
      </c>
      <c r="H822" s="7" t="s">
        <v>7</v>
      </c>
      <c r="I822" s="7" t="s">
        <v>8</v>
      </c>
      <c r="J822" s="8" t="s">
        <v>9</v>
      </c>
      <c r="K822" s="7" t="s">
        <v>10</v>
      </c>
      <c r="L822" s="9"/>
      <c r="M822" s="7" t="s">
        <v>11</v>
      </c>
      <c r="N822" s="7" t="s">
        <v>12</v>
      </c>
    </row>
    <row r="823" spans="1:14" x14ac:dyDescent="0.3">
      <c r="A823" s="12" t="s">
        <v>16</v>
      </c>
      <c r="B823" s="7" t="s">
        <v>17</v>
      </c>
      <c r="C823" s="13" t="s">
        <v>18</v>
      </c>
      <c r="D823" s="7">
        <v>1</v>
      </c>
      <c r="E823" s="7">
        <v>2</v>
      </c>
      <c r="F823" s="14" t="s">
        <v>19</v>
      </c>
      <c r="G823" s="7" t="s">
        <v>20</v>
      </c>
      <c r="H823" s="7" t="s">
        <v>20</v>
      </c>
      <c r="I823" s="7"/>
      <c r="J823" s="7" t="s">
        <v>20</v>
      </c>
      <c r="K823" s="7" t="s">
        <v>21</v>
      </c>
      <c r="L823" s="7" t="s">
        <v>22</v>
      </c>
      <c r="M823" s="7" t="s">
        <v>23</v>
      </c>
      <c r="N823" s="7" t="s">
        <v>22</v>
      </c>
    </row>
    <row r="824" spans="1:14" x14ac:dyDescent="0.3">
      <c r="A824" s="16" t="s">
        <v>35</v>
      </c>
      <c r="B824" s="17" t="s">
        <v>36</v>
      </c>
      <c r="C824" s="17">
        <v>72</v>
      </c>
      <c r="D824" s="29">
        <v>10</v>
      </c>
      <c r="E824" s="29"/>
      <c r="F824" s="30">
        <f>+(E824+D824)/C824</f>
        <v>0.1388888888888889</v>
      </c>
      <c r="G824" s="32"/>
      <c r="H824" s="32"/>
      <c r="I824" s="32"/>
      <c r="J824" s="34">
        <f>+D824+E824-G824-H824-I824</f>
        <v>10</v>
      </c>
      <c r="K824" s="31">
        <f>+K733</f>
        <v>381.13</v>
      </c>
      <c r="L824" s="24">
        <f t="shared" ref="L824:L885" si="73">+J824*K824</f>
        <v>3811.3</v>
      </c>
      <c r="M824" s="24"/>
      <c r="N824" s="24">
        <f>+K824*I824</f>
        <v>0</v>
      </c>
    </row>
    <row r="825" spans="1:14" x14ac:dyDescent="0.3">
      <c r="A825" s="16" t="s">
        <v>37</v>
      </c>
      <c r="B825" s="17" t="s">
        <v>38</v>
      </c>
      <c r="C825" s="17">
        <v>36</v>
      </c>
      <c r="D825" s="29"/>
      <c r="E825" s="29"/>
      <c r="F825" s="30">
        <f t="shared" ref="F825:F885" si="74">+(E825+D825)/C825</f>
        <v>0</v>
      </c>
      <c r="G825" s="32"/>
      <c r="H825" s="32"/>
      <c r="I825" s="32"/>
      <c r="J825" s="34">
        <f t="shared" ref="J825:J885" si="75">+D825+E825-G825-H825-I825</f>
        <v>0</v>
      </c>
      <c r="K825" s="31">
        <f t="shared" ref="K825:K885" si="76">+K734</f>
        <v>741.2</v>
      </c>
      <c r="L825" s="24">
        <f t="shared" si="73"/>
        <v>0</v>
      </c>
      <c r="M825" s="24"/>
      <c r="N825" s="24">
        <f t="shared" ref="N825:N885" si="77">+K825*I825</f>
        <v>0</v>
      </c>
    </row>
    <row r="826" spans="1:14" x14ac:dyDescent="0.3">
      <c r="A826" s="16" t="s">
        <v>39</v>
      </c>
      <c r="B826" s="17" t="s">
        <v>40</v>
      </c>
      <c r="C826" s="17">
        <v>18</v>
      </c>
      <c r="D826" s="29"/>
      <c r="E826" s="29"/>
      <c r="F826" s="30">
        <f t="shared" si="74"/>
        <v>0</v>
      </c>
      <c r="G826" s="32"/>
      <c r="H826" s="32"/>
      <c r="I826" s="32"/>
      <c r="J826" s="12">
        <f t="shared" si="75"/>
        <v>0</v>
      </c>
      <c r="K826" s="31">
        <f t="shared" si="76"/>
        <v>1263.5999999999999</v>
      </c>
      <c r="L826" s="37">
        <f t="shared" si="73"/>
        <v>0</v>
      </c>
      <c r="M826" s="37"/>
      <c r="N826" s="37">
        <f t="shared" si="77"/>
        <v>0</v>
      </c>
    </row>
    <row r="827" spans="1:14" x14ac:dyDescent="0.3">
      <c r="A827" s="16" t="s">
        <v>41</v>
      </c>
      <c r="B827" s="17" t="s">
        <v>42</v>
      </c>
      <c r="C827" s="17">
        <v>10</v>
      </c>
      <c r="D827" s="29"/>
      <c r="E827" s="29"/>
      <c r="F827" s="30">
        <f t="shared" si="74"/>
        <v>0</v>
      </c>
      <c r="G827" s="32"/>
      <c r="H827" s="32"/>
      <c r="I827" s="32"/>
      <c r="J827" s="34">
        <f t="shared" si="75"/>
        <v>0</v>
      </c>
      <c r="K827" s="31">
        <f t="shared" si="76"/>
        <v>2059.1999999999998</v>
      </c>
      <c r="L827" s="24">
        <f t="shared" si="73"/>
        <v>0</v>
      </c>
      <c r="M827" s="24"/>
      <c r="N827" s="24">
        <f t="shared" si="77"/>
        <v>0</v>
      </c>
    </row>
    <row r="828" spans="1:14" x14ac:dyDescent="0.3">
      <c r="A828" s="16" t="s">
        <v>43</v>
      </c>
      <c r="B828" s="17" t="s">
        <v>36</v>
      </c>
      <c r="C828" s="17">
        <v>72</v>
      </c>
      <c r="D828" s="29"/>
      <c r="E828" s="29"/>
      <c r="F828" s="30">
        <f t="shared" si="74"/>
        <v>0</v>
      </c>
      <c r="G828" s="32"/>
      <c r="H828" s="32"/>
      <c r="I828" s="32"/>
      <c r="J828" s="34">
        <f t="shared" si="75"/>
        <v>0</v>
      </c>
      <c r="K828" s="31">
        <f t="shared" si="76"/>
        <v>409.5</v>
      </c>
      <c r="L828" s="24">
        <f t="shared" si="73"/>
        <v>0</v>
      </c>
      <c r="M828" s="24"/>
      <c r="N828" s="24">
        <f t="shared" si="77"/>
        <v>0</v>
      </c>
    </row>
    <row r="829" spans="1:14" x14ac:dyDescent="0.3">
      <c r="A829" s="16" t="s">
        <v>44</v>
      </c>
      <c r="B829" s="17" t="s">
        <v>38</v>
      </c>
      <c r="C829" s="17">
        <v>36</v>
      </c>
      <c r="D829" s="29"/>
      <c r="E829" s="29"/>
      <c r="F829" s="30">
        <f t="shared" si="74"/>
        <v>0</v>
      </c>
      <c r="G829" s="32"/>
      <c r="H829" s="32"/>
      <c r="I829" s="32"/>
      <c r="J829" s="34">
        <f t="shared" si="75"/>
        <v>0</v>
      </c>
      <c r="K829" s="31">
        <f t="shared" si="76"/>
        <v>803.79</v>
      </c>
      <c r="L829" s="24">
        <f t="shared" si="73"/>
        <v>0</v>
      </c>
      <c r="M829" s="24"/>
      <c r="N829" s="24">
        <f t="shared" si="77"/>
        <v>0</v>
      </c>
    </row>
    <row r="830" spans="1:14" x14ac:dyDescent="0.3">
      <c r="A830" s="16" t="s">
        <v>45</v>
      </c>
      <c r="B830" s="17" t="s">
        <v>36</v>
      </c>
      <c r="C830" s="17">
        <v>72</v>
      </c>
      <c r="D830" s="29">
        <v>8</v>
      </c>
      <c r="E830" s="29"/>
      <c r="F830" s="30">
        <f t="shared" si="74"/>
        <v>0.1111111111111111</v>
      </c>
      <c r="G830" s="32"/>
      <c r="H830" s="32"/>
      <c r="I830" s="32"/>
      <c r="J830" s="34">
        <f t="shared" si="75"/>
        <v>8</v>
      </c>
      <c r="K830" s="31">
        <f t="shared" si="76"/>
        <v>409.5</v>
      </c>
      <c r="L830" s="24">
        <f t="shared" si="73"/>
        <v>3276</v>
      </c>
      <c r="M830" s="24"/>
      <c r="N830" s="24">
        <f t="shared" si="77"/>
        <v>0</v>
      </c>
    </row>
    <row r="831" spans="1:14" x14ac:dyDescent="0.3">
      <c r="A831" s="16" t="s">
        <v>46</v>
      </c>
      <c r="B831" s="17" t="s">
        <v>38</v>
      </c>
      <c r="C831" s="17">
        <v>36</v>
      </c>
      <c r="D831" s="29"/>
      <c r="E831" s="29"/>
      <c r="F831" s="30">
        <f t="shared" si="74"/>
        <v>0</v>
      </c>
      <c r="G831" s="32"/>
      <c r="H831" s="32"/>
      <c r="I831" s="32"/>
      <c r="J831" s="34">
        <f t="shared" si="75"/>
        <v>0</v>
      </c>
      <c r="K831" s="31">
        <f t="shared" si="76"/>
        <v>803.79</v>
      </c>
      <c r="L831" s="24">
        <f t="shared" si="73"/>
        <v>0</v>
      </c>
      <c r="M831" s="24"/>
      <c r="N831" s="24">
        <f t="shared" si="77"/>
        <v>0</v>
      </c>
    </row>
    <row r="832" spans="1:14" x14ac:dyDescent="0.3">
      <c r="A832" s="16" t="s">
        <v>47</v>
      </c>
      <c r="B832" s="17" t="s">
        <v>48</v>
      </c>
      <c r="C832" s="17">
        <v>8</v>
      </c>
      <c r="D832" s="29"/>
      <c r="E832" s="29"/>
      <c r="F832" s="30">
        <f t="shared" si="74"/>
        <v>0</v>
      </c>
      <c r="G832" s="32"/>
      <c r="H832" s="32"/>
      <c r="I832" s="32"/>
      <c r="J832" s="34">
        <f t="shared" si="75"/>
        <v>0</v>
      </c>
      <c r="K832" s="31">
        <f t="shared" si="76"/>
        <v>2767.05</v>
      </c>
      <c r="L832" s="24">
        <f t="shared" si="73"/>
        <v>0</v>
      </c>
      <c r="M832" s="24"/>
      <c r="N832" s="24">
        <f t="shared" si="77"/>
        <v>0</v>
      </c>
    </row>
    <row r="833" spans="1:14" x14ac:dyDescent="0.3">
      <c r="A833" s="35" t="s">
        <v>49</v>
      </c>
      <c r="B833" s="17" t="s">
        <v>50</v>
      </c>
      <c r="C833" s="38">
        <v>72</v>
      </c>
      <c r="D833" s="29">
        <v>3</v>
      </c>
      <c r="E833" s="29"/>
      <c r="F833" s="30">
        <f t="shared" si="74"/>
        <v>4.1666666666666664E-2</v>
      </c>
      <c r="G833" s="32"/>
      <c r="H833" s="32"/>
      <c r="I833" s="32"/>
      <c r="J833" s="12">
        <f t="shared" si="75"/>
        <v>3</v>
      </c>
      <c r="K833" s="31">
        <f t="shared" si="76"/>
        <v>444.6</v>
      </c>
      <c r="L833" s="37">
        <f t="shared" si="73"/>
        <v>1333.8000000000002</v>
      </c>
      <c r="M833" s="37"/>
      <c r="N833" s="37">
        <f t="shared" si="77"/>
        <v>0</v>
      </c>
    </row>
    <row r="834" spans="1:14" x14ac:dyDescent="0.3">
      <c r="A834" s="16" t="s">
        <v>51</v>
      </c>
      <c r="B834" s="17" t="s">
        <v>52</v>
      </c>
      <c r="C834" s="17">
        <v>36</v>
      </c>
      <c r="D834" s="29"/>
      <c r="E834" s="29"/>
      <c r="F834" s="30">
        <f t="shared" si="74"/>
        <v>0</v>
      </c>
      <c r="G834" s="32"/>
      <c r="H834" s="32"/>
      <c r="I834" s="32"/>
      <c r="J834" s="34">
        <f t="shared" si="75"/>
        <v>0</v>
      </c>
      <c r="K834" s="31">
        <f t="shared" si="76"/>
        <v>868.73</v>
      </c>
      <c r="L834" s="24">
        <f t="shared" si="73"/>
        <v>0</v>
      </c>
      <c r="M834" s="24"/>
      <c r="N834" s="24">
        <f t="shared" si="77"/>
        <v>0</v>
      </c>
    </row>
    <row r="835" spans="1:14" x14ac:dyDescent="0.3">
      <c r="A835" s="16" t="s">
        <v>53</v>
      </c>
      <c r="B835" s="17" t="s">
        <v>48</v>
      </c>
      <c r="C835" s="17">
        <v>8</v>
      </c>
      <c r="D835" s="29"/>
      <c r="E835" s="29"/>
      <c r="F835" s="30">
        <f t="shared" si="74"/>
        <v>0</v>
      </c>
      <c r="G835" s="32"/>
      <c r="H835" s="32"/>
      <c r="I835" s="32"/>
      <c r="J835" s="34">
        <f t="shared" si="75"/>
        <v>0</v>
      </c>
      <c r="K835" s="31">
        <f t="shared" si="76"/>
        <v>2416.0500000000002</v>
      </c>
      <c r="L835" s="24">
        <f t="shared" si="73"/>
        <v>0</v>
      </c>
      <c r="M835" s="24"/>
      <c r="N835" s="24">
        <f t="shared" si="77"/>
        <v>0</v>
      </c>
    </row>
    <row r="836" spans="1:14" x14ac:dyDescent="0.3">
      <c r="A836" s="16" t="s">
        <v>54</v>
      </c>
      <c r="B836" s="17" t="s">
        <v>50</v>
      </c>
      <c r="C836" s="17">
        <v>72</v>
      </c>
      <c r="D836" s="29">
        <v>7</v>
      </c>
      <c r="E836" s="29"/>
      <c r="F836" s="30">
        <f t="shared" si="74"/>
        <v>9.7222222222222224E-2</v>
      </c>
      <c r="G836" s="32"/>
      <c r="H836" s="32"/>
      <c r="I836" s="32"/>
      <c r="J836" s="34">
        <f t="shared" si="75"/>
        <v>7</v>
      </c>
      <c r="K836" s="31">
        <f t="shared" si="76"/>
        <v>377.33</v>
      </c>
      <c r="L836" s="24">
        <f t="shared" si="73"/>
        <v>2641.31</v>
      </c>
      <c r="M836" s="24"/>
      <c r="N836" s="24">
        <f t="shared" si="77"/>
        <v>0</v>
      </c>
    </row>
    <row r="837" spans="1:14" x14ac:dyDescent="0.3">
      <c r="A837" s="16" t="s">
        <v>55</v>
      </c>
      <c r="B837" s="17" t="s">
        <v>56</v>
      </c>
      <c r="C837" s="17">
        <v>15</v>
      </c>
      <c r="D837" s="44"/>
      <c r="E837" s="44"/>
      <c r="F837" s="30">
        <f t="shared" si="74"/>
        <v>0</v>
      </c>
      <c r="G837" s="11"/>
      <c r="H837" s="11"/>
      <c r="I837" s="11"/>
      <c r="J837" s="12">
        <f t="shared" si="75"/>
        <v>0</v>
      </c>
      <c r="K837" s="45">
        <f t="shared" si="76"/>
        <v>1158.3</v>
      </c>
      <c r="L837" s="37">
        <f t="shared" si="73"/>
        <v>0</v>
      </c>
      <c r="M837" s="37"/>
      <c r="N837" s="37">
        <f t="shared" si="77"/>
        <v>0</v>
      </c>
    </row>
    <row r="838" spans="1:14" x14ac:dyDescent="0.3">
      <c r="A838" s="16" t="s">
        <v>57</v>
      </c>
      <c r="B838" s="17" t="s">
        <v>50</v>
      </c>
      <c r="C838" s="17">
        <v>72</v>
      </c>
      <c r="D838" s="29">
        <v>3</v>
      </c>
      <c r="E838" s="29"/>
      <c r="F838" s="30">
        <f t="shared" si="74"/>
        <v>4.1666666666666664E-2</v>
      </c>
      <c r="G838" s="32"/>
      <c r="H838" s="32"/>
      <c r="I838" s="32"/>
      <c r="J838" s="34">
        <f t="shared" si="75"/>
        <v>3</v>
      </c>
      <c r="K838" s="31">
        <f t="shared" si="76"/>
        <v>424.13</v>
      </c>
      <c r="L838" s="24">
        <f t="shared" si="73"/>
        <v>1272.3899999999999</v>
      </c>
      <c r="M838" s="24"/>
      <c r="N838" s="24">
        <f t="shared" si="77"/>
        <v>0</v>
      </c>
    </row>
    <row r="839" spans="1:14" x14ac:dyDescent="0.3">
      <c r="A839" s="16" t="s">
        <v>58</v>
      </c>
      <c r="B839" s="17" t="s">
        <v>59</v>
      </c>
      <c r="C839" s="17">
        <v>15</v>
      </c>
      <c r="D839" s="29"/>
      <c r="E839" s="29"/>
      <c r="F839" s="30">
        <f t="shared" si="74"/>
        <v>0</v>
      </c>
      <c r="G839" s="32"/>
      <c r="H839" s="32"/>
      <c r="I839" s="32"/>
      <c r="J839" s="34">
        <f t="shared" si="75"/>
        <v>0</v>
      </c>
      <c r="K839" s="31">
        <f t="shared" si="76"/>
        <v>1199.25</v>
      </c>
      <c r="L839" s="24">
        <f t="shared" si="73"/>
        <v>0</v>
      </c>
      <c r="M839" s="24"/>
      <c r="N839" s="24">
        <f t="shared" si="77"/>
        <v>0</v>
      </c>
    </row>
    <row r="840" spans="1:14" x14ac:dyDescent="0.3">
      <c r="A840" s="16" t="s">
        <v>60</v>
      </c>
      <c r="B840" s="17" t="s">
        <v>50</v>
      </c>
      <c r="C840" s="17">
        <v>72</v>
      </c>
      <c r="D840" s="29"/>
      <c r="E840" s="29"/>
      <c r="F840" s="30">
        <f t="shared" si="74"/>
        <v>0</v>
      </c>
      <c r="G840" s="32"/>
      <c r="H840" s="32"/>
      <c r="I840" s="32"/>
      <c r="J840" s="34">
        <f t="shared" si="75"/>
        <v>0</v>
      </c>
      <c r="K840" s="31">
        <f t="shared" si="76"/>
        <v>381.13</v>
      </c>
      <c r="L840" s="24">
        <f t="shared" si="73"/>
        <v>0</v>
      </c>
      <c r="M840" s="24"/>
      <c r="N840" s="24">
        <f t="shared" si="77"/>
        <v>0</v>
      </c>
    </row>
    <row r="841" spans="1:14" x14ac:dyDescent="0.3">
      <c r="A841" s="16" t="s">
        <v>61</v>
      </c>
      <c r="B841" s="17" t="s">
        <v>50</v>
      </c>
      <c r="C841" s="38">
        <v>72</v>
      </c>
      <c r="D841" s="44"/>
      <c r="E841" s="44"/>
      <c r="F841" s="30">
        <f t="shared" si="74"/>
        <v>0</v>
      </c>
      <c r="G841" s="11"/>
      <c r="H841" s="11"/>
      <c r="I841" s="11"/>
      <c r="J841" s="12">
        <f t="shared" si="75"/>
        <v>0</v>
      </c>
      <c r="K841" s="31">
        <f t="shared" si="76"/>
        <v>424.13</v>
      </c>
      <c r="L841" s="37">
        <f t="shared" si="73"/>
        <v>0</v>
      </c>
      <c r="M841" s="37"/>
      <c r="N841" s="37">
        <f t="shared" si="77"/>
        <v>0</v>
      </c>
    </row>
    <row r="842" spans="1:14" x14ac:dyDescent="0.3">
      <c r="A842" s="35" t="s">
        <v>62</v>
      </c>
      <c r="B842" s="17" t="s">
        <v>50</v>
      </c>
      <c r="C842" s="38">
        <v>72</v>
      </c>
      <c r="D842" s="44"/>
      <c r="E842" s="44"/>
      <c r="F842" s="30">
        <f t="shared" si="74"/>
        <v>0</v>
      </c>
      <c r="G842" s="11"/>
      <c r="H842" s="11"/>
      <c r="I842" s="11"/>
      <c r="J842" s="12">
        <f t="shared" si="75"/>
        <v>0</v>
      </c>
      <c r="K842" s="31">
        <f t="shared" si="76"/>
        <v>330.23</v>
      </c>
      <c r="L842" s="37">
        <f t="shared" si="73"/>
        <v>0</v>
      </c>
      <c r="M842" s="37"/>
      <c r="N842" s="37">
        <f t="shared" si="77"/>
        <v>0</v>
      </c>
    </row>
    <row r="843" spans="1:14" x14ac:dyDescent="0.3">
      <c r="A843" s="35" t="s">
        <v>63</v>
      </c>
      <c r="B843" s="17" t="s">
        <v>50</v>
      </c>
      <c r="C843" s="38">
        <v>72</v>
      </c>
      <c r="D843" s="44">
        <v>3</v>
      </c>
      <c r="E843" s="44"/>
      <c r="F843" s="30">
        <f t="shared" si="74"/>
        <v>4.1666666666666664E-2</v>
      </c>
      <c r="G843" s="11"/>
      <c r="H843" s="11"/>
      <c r="I843" s="11"/>
      <c r="J843" s="12">
        <f t="shared" si="75"/>
        <v>3</v>
      </c>
      <c r="K843" s="31">
        <f t="shared" si="76"/>
        <v>424.13</v>
      </c>
      <c r="L843" s="37">
        <f t="shared" si="73"/>
        <v>1272.3899999999999</v>
      </c>
      <c r="M843" s="37"/>
      <c r="N843" s="37">
        <f t="shared" si="77"/>
        <v>0</v>
      </c>
    </row>
    <row r="844" spans="1:14" x14ac:dyDescent="0.3">
      <c r="A844" s="35" t="s">
        <v>64</v>
      </c>
      <c r="B844" s="17" t="s">
        <v>65</v>
      </c>
      <c r="C844" s="38">
        <v>72</v>
      </c>
      <c r="D844" s="44"/>
      <c r="E844" s="44"/>
      <c r="F844" s="30">
        <f t="shared" si="74"/>
        <v>0</v>
      </c>
      <c r="G844" s="11"/>
      <c r="H844" s="11"/>
      <c r="I844" s="11"/>
      <c r="J844" s="12">
        <f t="shared" si="75"/>
        <v>0</v>
      </c>
      <c r="K844" s="31">
        <f t="shared" si="76"/>
        <v>389.61</v>
      </c>
      <c r="L844" s="37">
        <f t="shared" si="73"/>
        <v>0</v>
      </c>
      <c r="M844" s="37"/>
      <c r="N844" s="37">
        <f t="shared" si="77"/>
        <v>0</v>
      </c>
    </row>
    <row r="845" spans="1:14" x14ac:dyDescent="0.3">
      <c r="A845" s="35" t="s">
        <v>66</v>
      </c>
      <c r="B845" s="17" t="s">
        <v>65</v>
      </c>
      <c r="C845" s="38">
        <v>72</v>
      </c>
      <c r="D845" s="44"/>
      <c r="E845" s="44"/>
      <c r="F845" s="30">
        <f t="shared" si="74"/>
        <v>0</v>
      </c>
      <c r="G845" s="11"/>
      <c r="H845" s="11"/>
      <c r="I845" s="11"/>
      <c r="J845" s="12">
        <f t="shared" si="75"/>
        <v>0</v>
      </c>
      <c r="K845" s="31">
        <f t="shared" si="76"/>
        <v>389.61</v>
      </c>
      <c r="L845" s="37">
        <f t="shared" si="73"/>
        <v>0</v>
      </c>
      <c r="M845" s="37"/>
      <c r="N845" s="37">
        <f t="shared" si="77"/>
        <v>0</v>
      </c>
    </row>
    <row r="846" spans="1:14" x14ac:dyDescent="0.3">
      <c r="A846" s="47" t="s">
        <v>67</v>
      </c>
      <c r="B846" s="48" t="s">
        <v>59</v>
      </c>
      <c r="C846" s="49">
        <v>25</v>
      </c>
      <c r="D846" s="44">
        <v>8</v>
      </c>
      <c r="E846" s="44"/>
      <c r="F846" s="30">
        <f t="shared" si="74"/>
        <v>0.32</v>
      </c>
      <c r="G846" s="11"/>
      <c r="H846" s="11"/>
      <c r="I846" s="11"/>
      <c r="J846" s="12">
        <f t="shared" si="75"/>
        <v>8</v>
      </c>
      <c r="K846" s="31">
        <f t="shared" si="76"/>
        <v>169.65</v>
      </c>
      <c r="L846" s="37">
        <f t="shared" si="73"/>
        <v>1357.2</v>
      </c>
      <c r="M846" s="37"/>
      <c r="N846" s="37">
        <f t="shared" si="77"/>
        <v>0</v>
      </c>
    </row>
    <row r="847" spans="1:14" x14ac:dyDescent="0.3">
      <c r="A847" s="47" t="s">
        <v>68</v>
      </c>
      <c r="B847" s="48" t="s">
        <v>42</v>
      </c>
      <c r="C847" s="49">
        <v>50</v>
      </c>
      <c r="D847" s="44">
        <v>24</v>
      </c>
      <c r="E847" s="44"/>
      <c r="F847" s="30">
        <f t="shared" si="74"/>
        <v>0.48</v>
      </c>
      <c r="G847" s="11"/>
      <c r="H847" s="11"/>
      <c r="I847" s="11"/>
      <c r="J847" s="12">
        <f t="shared" si="75"/>
        <v>24</v>
      </c>
      <c r="K847" s="31">
        <f t="shared" si="76"/>
        <v>88.92</v>
      </c>
      <c r="L847" s="37">
        <f t="shared" si="73"/>
        <v>2134.08</v>
      </c>
      <c r="M847" s="37"/>
      <c r="N847" s="37">
        <f t="shared" si="77"/>
        <v>0</v>
      </c>
    </row>
    <row r="848" spans="1:14" x14ac:dyDescent="0.3">
      <c r="A848" s="47" t="s">
        <v>69</v>
      </c>
      <c r="B848" s="48" t="s">
        <v>52</v>
      </c>
      <c r="C848" s="49">
        <v>12</v>
      </c>
      <c r="D848" s="44">
        <v>2</v>
      </c>
      <c r="E848" s="44"/>
      <c r="F848" s="30">
        <f t="shared" si="74"/>
        <v>0.16666666666666666</v>
      </c>
      <c r="G848" s="11"/>
      <c r="H848" s="11"/>
      <c r="I848" s="11"/>
      <c r="J848" s="12">
        <f t="shared" si="75"/>
        <v>2</v>
      </c>
      <c r="K848" s="31">
        <f t="shared" si="76"/>
        <v>123.94</v>
      </c>
      <c r="L848" s="37">
        <f t="shared" si="73"/>
        <v>247.88</v>
      </c>
      <c r="M848" s="37"/>
      <c r="N848" s="37">
        <f t="shared" si="77"/>
        <v>0</v>
      </c>
    </row>
    <row r="849" spans="1:14" ht="19.5" thickBot="1" x14ac:dyDescent="0.35">
      <c r="A849" s="47" t="s">
        <v>70</v>
      </c>
      <c r="B849" s="48" t="s">
        <v>50</v>
      </c>
      <c r="C849" s="49">
        <v>60</v>
      </c>
      <c r="D849" s="44"/>
      <c r="E849" s="44"/>
      <c r="F849" s="30">
        <f t="shared" si="74"/>
        <v>0</v>
      </c>
      <c r="G849" s="11"/>
      <c r="H849" s="11"/>
      <c r="I849" s="11"/>
      <c r="J849" s="12">
        <f t="shared" si="75"/>
        <v>0</v>
      </c>
      <c r="K849" s="31">
        <f t="shared" si="76"/>
        <v>67.180000000000007</v>
      </c>
      <c r="L849" s="37">
        <f t="shared" si="73"/>
        <v>0</v>
      </c>
      <c r="M849" s="37"/>
      <c r="N849" s="37">
        <f t="shared" si="77"/>
        <v>0</v>
      </c>
    </row>
    <row r="850" spans="1:14" ht="19.5" thickBot="1" x14ac:dyDescent="0.35">
      <c r="A850" s="56" t="s">
        <v>71</v>
      </c>
      <c r="B850" s="57" t="s">
        <v>50</v>
      </c>
      <c r="C850" s="58">
        <v>60</v>
      </c>
      <c r="D850" s="44">
        <v>13</v>
      </c>
      <c r="E850" s="44"/>
      <c r="F850" s="30">
        <f t="shared" si="74"/>
        <v>0.21666666666666667</v>
      </c>
      <c r="G850" s="11"/>
      <c r="H850" s="11"/>
      <c r="I850" s="11"/>
      <c r="J850" s="12">
        <f t="shared" si="75"/>
        <v>13</v>
      </c>
      <c r="K850" s="31">
        <f t="shared" si="76"/>
        <v>67.180000000000007</v>
      </c>
      <c r="L850" s="37">
        <f t="shared" si="73"/>
        <v>873.34000000000015</v>
      </c>
      <c r="M850" s="37"/>
      <c r="N850" s="37">
        <f t="shared" si="77"/>
        <v>0</v>
      </c>
    </row>
    <row r="851" spans="1:14" ht="19.5" thickBot="1" x14ac:dyDescent="0.35">
      <c r="A851" s="56" t="s">
        <v>72</v>
      </c>
      <c r="B851" s="57" t="s">
        <v>50</v>
      </c>
      <c r="C851" s="58">
        <v>60</v>
      </c>
      <c r="D851" s="44"/>
      <c r="E851" s="44"/>
      <c r="F851" s="30">
        <f t="shared" si="74"/>
        <v>0</v>
      </c>
      <c r="G851" s="11"/>
      <c r="H851" s="11"/>
      <c r="I851" s="11"/>
      <c r="J851" s="12">
        <f t="shared" si="75"/>
        <v>0</v>
      </c>
      <c r="K851" s="31">
        <f t="shared" si="76"/>
        <v>67.180000000000007</v>
      </c>
      <c r="L851" s="37">
        <f t="shared" si="73"/>
        <v>0</v>
      </c>
      <c r="M851" s="37"/>
      <c r="N851" s="37">
        <f t="shared" si="77"/>
        <v>0</v>
      </c>
    </row>
    <row r="852" spans="1:14" ht="19.5" thickBot="1" x14ac:dyDescent="0.35">
      <c r="A852" s="56" t="s">
        <v>73</v>
      </c>
      <c r="B852" s="57" t="s">
        <v>74</v>
      </c>
      <c r="C852" s="58">
        <v>150</v>
      </c>
      <c r="D852" s="44"/>
      <c r="E852" s="44"/>
      <c r="F852" s="30">
        <f t="shared" si="74"/>
        <v>0</v>
      </c>
      <c r="G852" s="11"/>
      <c r="H852" s="11"/>
      <c r="I852" s="11"/>
      <c r="J852" s="12">
        <f t="shared" si="75"/>
        <v>0</v>
      </c>
      <c r="K852" s="31">
        <f t="shared" si="76"/>
        <v>21.06</v>
      </c>
      <c r="L852" s="37">
        <f t="shared" si="73"/>
        <v>0</v>
      </c>
      <c r="M852" s="37"/>
      <c r="N852" s="37">
        <f t="shared" si="77"/>
        <v>0</v>
      </c>
    </row>
    <row r="853" spans="1:14" ht="19.5" thickBot="1" x14ac:dyDescent="0.35">
      <c r="A853" s="66" t="s">
        <v>75</v>
      </c>
      <c r="B853" s="67" t="s">
        <v>76</v>
      </c>
      <c r="C853" s="68">
        <v>120</v>
      </c>
      <c r="D853" s="44">
        <v>9</v>
      </c>
      <c r="E853" s="44"/>
      <c r="F853" s="30">
        <f t="shared" si="74"/>
        <v>7.4999999999999997E-2</v>
      </c>
      <c r="G853" s="11"/>
      <c r="H853" s="11"/>
      <c r="I853" s="11"/>
      <c r="J853" s="12">
        <f t="shared" si="75"/>
        <v>9</v>
      </c>
      <c r="K853" s="31">
        <f t="shared" si="76"/>
        <v>78.98</v>
      </c>
      <c r="L853" s="37">
        <f t="shared" si="73"/>
        <v>710.82</v>
      </c>
      <c r="M853" s="37"/>
      <c r="N853" s="37">
        <f t="shared" si="77"/>
        <v>0</v>
      </c>
    </row>
    <row r="854" spans="1:14" ht="19.5" thickBot="1" x14ac:dyDescent="0.35">
      <c r="A854" s="66" t="s">
        <v>77</v>
      </c>
      <c r="B854" s="67" t="s">
        <v>78</v>
      </c>
      <c r="C854" s="68">
        <v>60</v>
      </c>
      <c r="D854" s="44">
        <v>3</v>
      </c>
      <c r="E854" s="44"/>
      <c r="F854" s="30">
        <f t="shared" si="74"/>
        <v>0.05</v>
      </c>
      <c r="G854" s="11"/>
      <c r="H854" s="11"/>
      <c r="I854" s="11"/>
      <c r="J854" s="12">
        <f t="shared" si="75"/>
        <v>3</v>
      </c>
      <c r="K854" s="31">
        <f t="shared" si="76"/>
        <v>154.44</v>
      </c>
      <c r="L854" s="37">
        <f t="shared" si="73"/>
        <v>463.32</v>
      </c>
      <c r="M854" s="37"/>
      <c r="N854" s="37">
        <f t="shared" si="77"/>
        <v>0</v>
      </c>
    </row>
    <row r="855" spans="1:14" ht="19.5" thickBot="1" x14ac:dyDescent="0.35">
      <c r="A855" s="66" t="s">
        <v>79</v>
      </c>
      <c r="B855" s="67" t="s">
        <v>50</v>
      </c>
      <c r="C855" s="68">
        <v>30</v>
      </c>
      <c r="D855" s="44"/>
      <c r="E855" s="44"/>
      <c r="F855" s="30">
        <f t="shared" si="74"/>
        <v>0</v>
      </c>
      <c r="G855" s="11"/>
      <c r="H855" s="11"/>
      <c r="I855" s="11"/>
      <c r="J855" s="12">
        <f t="shared" si="75"/>
        <v>0</v>
      </c>
      <c r="K855" s="31">
        <f t="shared" si="76"/>
        <v>274.95</v>
      </c>
      <c r="L855" s="37">
        <f t="shared" si="73"/>
        <v>0</v>
      </c>
      <c r="M855" s="37"/>
      <c r="N855" s="37">
        <f t="shared" si="77"/>
        <v>0</v>
      </c>
    </row>
    <row r="856" spans="1:14" ht="19.5" thickBot="1" x14ac:dyDescent="0.35">
      <c r="A856" s="66" t="s">
        <v>80</v>
      </c>
      <c r="B856" s="67" t="s">
        <v>59</v>
      </c>
      <c r="C856" s="68">
        <v>12</v>
      </c>
      <c r="D856" s="44"/>
      <c r="E856" s="44"/>
      <c r="F856" s="30">
        <f t="shared" si="74"/>
        <v>0</v>
      </c>
      <c r="G856" s="11"/>
      <c r="H856" s="11"/>
      <c r="I856" s="11"/>
      <c r="J856" s="12">
        <f t="shared" si="75"/>
        <v>0</v>
      </c>
      <c r="K856" s="31">
        <f t="shared" si="76"/>
        <v>1023.75</v>
      </c>
      <c r="L856" s="37">
        <f t="shared" si="73"/>
        <v>0</v>
      </c>
      <c r="M856" s="37"/>
      <c r="N856" s="37">
        <f t="shared" si="77"/>
        <v>0</v>
      </c>
    </row>
    <row r="857" spans="1:14" ht="19.5" thickBot="1" x14ac:dyDescent="0.35">
      <c r="A857" s="76" t="s">
        <v>81</v>
      </c>
      <c r="B857" s="77" t="s">
        <v>82</v>
      </c>
      <c r="C857" s="78">
        <v>18</v>
      </c>
      <c r="D857" s="44">
        <v>1</v>
      </c>
      <c r="E857" s="44"/>
      <c r="F857" s="30">
        <f t="shared" si="74"/>
        <v>5.5555555555555552E-2</v>
      </c>
      <c r="G857" s="11"/>
      <c r="H857" s="11"/>
      <c r="I857" s="11"/>
      <c r="J857" s="12">
        <f t="shared" si="75"/>
        <v>1</v>
      </c>
      <c r="K857" s="31">
        <f t="shared" si="76"/>
        <v>558.67999999999995</v>
      </c>
      <c r="L857" s="37">
        <f t="shared" si="73"/>
        <v>558.67999999999995</v>
      </c>
      <c r="M857" s="37"/>
      <c r="N857" s="37">
        <f t="shared" si="77"/>
        <v>0</v>
      </c>
    </row>
    <row r="858" spans="1:14" ht="19.5" thickBot="1" x14ac:dyDescent="0.35">
      <c r="A858" s="76" t="s">
        <v>83</v>
      </c>
      <c r="B858" s="77" t="s">
        <v>59</v>
      </c>
      <c r="C858" s="78">
        <v>12</v>
      </c>
      <c r="D858" s="44">
        <v>4</v>
      </c>
      <c r="E858" s="44"/>
      <c r="F858" s="30">
        <f t="shared" si="74"/>
        <v>0.33333333333333331</v>
      </c>
      <c r="G858" s="11"/>
      <c r="H858" s="11"/>
      <c r="I858" s="11"/>
      <c r="J858" s="12">
        <f t="shared" si="75"/>
        <v>4</v>
      </c>
      <c r="K858" s="31">
        <f t="shared" si="76"/>
        <v>1092.2</v>
      </c>
      <c r="L858" s="37">
        <f t="shared" si="73"/>
        <v>4368.8</v>
      </c>
      <c r="M858" s="37"/>
      <c r="N858" s="37">
        <f t="shared" si="77"/>
        <v>0</v>
      </c>
    </row>
    <row r="859" spans="1:14" ht="19.5" thickBot="1" x14ac:dyDescent="0.35">
      <c r="A859" s="76" t="s">
        <v>84</v>
      </c>
      <c r="B859" s="77" t="s">
        <v>85</v>
      </c>
      <c r="C859" s="78">
        <v>4</v>
      </c>
      <c r="D859" s="44">
        <v>1</v>
      </c>
      <c r="E859" s="44"/>
      <c r="F859" s="30">
        <f t="shared" si="74"/>
        <v>0.25</v>
      </c>
      <c r="G859" s="11"/>
      <c r="H859" s="11"/>
      <c r="I859" s="11"/>
      <c r="J859" s="12">
        <f t="shared" si="75"/>
        <v>1</v>
      </c>
      <c r="K859" s="31">
        <f t="shared" si="76"/>
        <v>2670.53</v>
      </c>
      <c r="L859" s="37">
        <f t="shared" si="73"/>
        <v>2670.53</v>
      </c>
      <c r="M859" s="37"/>
      <c r="N859" s="37">
        <f t="shared" si="77"/>
        <v>0</v>
      </c>
    </row>
    <row r="860" spans="1:14" ht="19.5" thickBot="1" x14ac:dyDescent="0.35">
      <c r="A860" s="86" t="s">
        <v>86</v>
      </c>
      <c r="B860" s="87" t="s">
        <v>87</v>
      </c>
      <c r="C860" s="88">
        <v>48</v>
      </c>
      <c r="D860" s="44"/>
      <c r="E860" s="44"/>
      <c r="F860" s="30">
        <f t="shared" si="74"/>
        <v>0</v>
      </c>
      <c r="G860" s="11"/>
      <c r="H860" s="11"/>
      <c r="I860" s="11"/>
      <c r="J860" s="12">
        <f t="shared" si="75"/>
        <v>0</v>
      </c>
      <c r="K860" s="31">
        <f t="shared" si="76"/>
        <v>46.8</v>
      </c>
      <c r="L860" s="37">
        <f t="shared" si="73"/>
        <v>0</v>
      </c>
      <c r="M860" s="37"/>
      <c r="N860" s="37">
        <f t="shared" si="77"/>
        <v>0</v>
      </c>
    </row>
    <row r="861" spans="1:14" ht="19.5" thickBot="1" x14ac:dyDescent="0.35">
      <c r="A861" s="86" t="s">
        <v>88</v>
      </c>
      <c r="B861" s="87" t="s">
        <v>87</v>
      </c>
      <c r="C861" s="88">
        <v>48</v>
      </c>
      <c r="D861" s="44"/>
      <c r="E861" s="44"/>
      <c r="F861" s="30">
        <f t="shared" si="74"/>
        <v>0</v>
      </c>
      <c r="G861" s="11"/>
      <c r="H861" s="11"/>
      <c r="I861" s="11"/>
      <c r="J861" s="12">
        <f t="shared" si="75"/>
        <v>0</v>
      </c>
      <c r="K861" s="31">
        <f t="shared" si="76"/>
        <v>46.8</v>
      </c>
      <c r="L861" s="37">
        <f t="shared" si="73"/>
        <v>0</v>
      </c>
      <c r="M861" s="37"/>
      <c r="N861" s="37">
        <f t="shared" si="77"/>
        <v>0</v>
      </c>
    </row>
    <row r="862" spans="1:14" x14ac:dyDescent="0.3">
      <c r="A862" s="96" t="s">
        <v>89</v>
      </c>
      <c r="B862" s="97">
        <v>25</v>
      </c>
      <c r="C862" s="97">
        <v>25</v>
      </c>
      <c r="D862" s="44">
        <v>312</v>
      </c>
      <c r="E862" s="44"/>
      <c r="F862" s="30">
        <f t="shared" si="74"/>
        <v>12.48</v>
      </c>
      <c r="G862" s="11"/>
      <c r="H862" s="11"/>
      <c r="I862" s="11"/>
      <c r="J862" s="12">
        <f t="shared" si="75"/>
        <v>312</v>
      </c>
      <c r="K862" s="31">
        <f t="shared" si="76"/>
        <v>111.25</v>
      </c>
      <c r="L862" s="37">
        <f t="shared" si="73"/>
        <v>34710</v>
      </c>
      <c r="M862" s="37"/>
      <c r="N862" s="37">
        <f t="shared" si="77"/>
        <v>0</v>
      </c>
    </row>
    <row r="863" spans="1:14" x14ac:dyDescent="0.3">
      <c r="A863" s="105" t="s">
        <v>90</v>
      </c>
      <c r="B863" s="106">
        <v>10</v>
      </c>
      <c r="C863" s="106">
        <v>10</v>
      </c>
      <c r="D863" s="44"/>
      <c r="E863" s="44"/>
      <c r="F863" s="30">
        <f t="shared" si="74"/>
        <v>0</v>
      </c>
      <c r="G863" s="11"/>
      <c r="H863" s="11"/>
      <c r="I863" s="11"/>
      <c r="J863" s="12">
        <f t="shared" si="75"/>
        <v>0</v>
      </c>
      <c r="K863" s="31">
        <f t="shared" si="76"/>
        <v>1760</v>
      </c>
      <c r="L863" s="37">
        <f t="shared" si="73"/>
        <v>0</v>
      </c>
      <c r="M863" s="37"/>
      <c r="N863" s="37">
        <f t="shared" si="77"/>
        <v>0</v>
      </c>
    </row>
    <row r="864" spans="1:14" x14ac:dyDescent="0.3">
      <c r="A864" s="105" t="s">
        <v>91</v>
      </c>
      <c r="B864" s="106">
        <v>8</v>
      </c>
      <c r="C864" s="106">
        <v>8</v>
      </c>
      <c r="D864" s="44"/>
      <c r="E864" s="44"/>
      <c r="F864" s="30">
        <f t="shared" si="74"/>
        <v>0</v>
      </c>
      <c r="G864" s="11"/>
      <c r="H864" s="11"/>
      <c r="I864" s="11"/>
      <c r="J864" s="12">
        <f t="shared" si="75"/>
        <v>0</v>
      </c>
      <c r="K864" s="31">
        <f t="shared" si="76"/>
        <v>2365</v>
      </c>
      <c r="L864" s="37">
        <f t="shared" si="73"/>
        <v>0</v>
      </c>
      <c r="M864" s="37"/>
      <c r="N864" s="37">
        <f t="shared" si="77"/>
        <v>0</v>
      </c>
    </row>
    <row r="865" spans="1:14" x14ac:dyDescent="0.3">
      <c r="A865" s="105" t="s">
        <v>92</v>
      </c>
      <c r="B865" s="106">
        <v>8</v>
      </c>
      <c r="C865" s="106">
        <v>8</v>
      </c>
      <c r="D865" s="44"/>
      <c r="E865" s="44"/>
      <c r="F865" s="30">
        <f t="shared" si="74"/>
        <v>0</v>
      </c>
      <c r="G865" s="11"/>
      <c r="H865" s="11"/>
      <c r="I865" s="11"/>
      <c r="J865" s="12">
        <f t="shared" si="75"/>
        <v>0</v>
      </c>
      <c r="K865" s="31">
        <f t="shared" si="76"/>
        <v>2065</v>
      </c>
      <c r="L865" s="37">
        <f t="shared" si="73"/>
        <v>0</v>
      </c>
      <c r="M865" s="37"/>
      <c r="N865" s="37">
        <f t="shared" si="77"/>
        <v>0</v>
      </c>
    </row>
    <row r="866" spans="1:14" x14ac:dyDescent="0.3">
      <c r="A866" s="105" t="s">
        <v>93</v>
      </c>
      <c r="B866" s="106">
        <v>15</v>
      </c>
      <c r="C866" s="106">
        <v>15</v>
      </c>
      <c r="D866" s="44"/>
      <c r="E866" s="44"/>
      <c r="F866" s="30">
        <f t="shared" si="74"/>
        <v>0</v>
      </c>
      <c r="G866" s="11"/>
      <c r="H866" s="11"/>
      <c r="I866" s="11"/>
      <c r="J866" s="12">
        <f t="shared" si="75"/>
        <v>0</v>
      </c>
      <c r="K866" s="31">
        <f t="shared" si="76"/>
        <v>990</v>
      </c>
      <c r="L866" s="37">
        <f t="shared" si="73"/>
        <v>0</v>
      </c>
      <c r="M866" s="37"/>
      <c r="N866" s="37">
        <f t="shared" si="77"/>
        <v>0</v>
      </c>
    </row>
    <row r="867" spans="1:14" x14ac:dyDescent="0.3">
      <c r="A867" s="105" t="s">
        <v>94</v>
      </c>
      <c r="B867" s="106">
        <v>15</v>
      </c>
      <c r="C867" s="106">
        <v>15</v>
      </c>
      <c r="D867" s="44"/>
      <c r="E867" s="44"/>
      <c r="F867" s="30">
        <f t="shared" si="74"/>
        <v>0</v>
      </c>
      <c r="G867" s="11"/>
      <c r="H867" s="11"/>
      <c r="I867" s="11"/>
      <c r="J867" s="12">
        <f t="shared" si="75"/>
        <v>0</v>
      </c>
      <c r="K867" s="31">
        <f t="shared" si="76"/>
        <v>1025</v>
      </c>
      <c r="L867" s="37">
        <f t="shared" si="73"/>
        <v>0</v>
      </c>
      <c r="M867" s="37"/>
      <c r="N867" s="37">
        <f t="shared" si="77"/>
        <v>0</v>
      </c>
    </row>
    <row r="868" spans="1:14" x14ac:dyDescent="0.3">
      <c r="A868" s="105" t="s">
        <v>95</v>
      </c>
      <c r="B868" s="106">
        <v>10</v>
      </c>
      <c r="C868" s="106">
        <v>10</v>
      </c>
      <c r="D868" s="44"/>
      <c r="E868" s="44"/>
      <c r="F868" s="30">
        <f t="shared" si="74"/>
        <v>0</v>
      </c>
      <c r="G868" s="11"/>
      <c r="H868" s="11"/>
      <c r="I868" s="11"/>
      <c r="J868" s="12">
        <f t="shared" si="75"/>
        <v>0</v>
      </c>
      <c r="K868" s="31">
        <f t="shared" si="76"/>
        <v>1620</v>
      </c>
      <c r="L868" s="37">
        <f t="shared" si="73"/>
        <v>0</v>
      </c>
      <c r="M868" s="37"/>
      <c r="N868" s="37">
        <f t="shared" si="77"/>
        <v>0</v>
      </c>
    </row>
    <row r="869" spans="1:14" x14ac:dyDescent="0.3">
      <c r="A869" s="105" t="s">
        <v>96</v>
      </c>
      <c r="B869" s="106">
        <v>8</v>
      </c>
      <c r="C869" s="106">
        <v>8</v>
      </c>
      <c r="D869" s="44"/>
      <c r="E869" s="44"/>
      <c r="F869" s="30">
        <f t="shared" si="74"/>
        <v>0</v>
      </c>
      <c r="G869" s="11"/>
      <c r="H869" s="11"/>
      <c r="I869" s="11"/>
      <c r="J869" s="12">
        <f t="shared" si="75"/>
        <v>0</v>
      </c>
      <c r="K869" s="31">
        <f t="shared" si="76"/>
        <v>2130</v>
      </c>
      <c r="L869" s="37">
        <f t="shared" si="73"/>
        <v>0</v>
      </c>
      <c r="M869" s="37"/>
      <c r="N869" s="37">
        <f t="shared" si="77"/>
        <v>0</v>
      </c>
    </row>
    <row r="870" spans="1:14" x14ac:dyDescent="0.3">
      <c r="A870" s="105" t="s">
        <v>97</v>
      </c>
      <c r="B870" s="106">
        <v>15</v>
      </c>
      <c r="C870" s="106">
        <v>15</v>
      </c>
      <c r="D870" s="44"/>
      <c r="E870" s="44"/>
      <c r="F870" s="30">
        <f t="shared" si="74"/>
        <v>0</v>
      </c>
      <c r="G870" s="11"/>
      <c r="H870" s="11"/>
      <c r="I870" s="11"/>
      <c r="J870" s="12">
        <f t="shared" si="75"/>
        <v>0</v>
      </c>
      <c r="K870" s="31">
        <f t="shared" si="76"/>
        <v>880</v>
      </c>
      <c r="L870" s="37">
        <f t="shared" si="73"/>
        <v>0</v>
      </c>
      <c r="M870" s="37"/>
      <c r="N870" s="37">
        <f t="shared" si="77"/>
        <v>0</v>
      </c>
    </row>
    <row r="871" spans="1:14" x14ac:dyDescent="0.3">
      <c r="A871" s="105" t="s">
        <v>98</v>
      </c>
      <c r="B871" s="106">
        <v>15</v>
      </c>
      <c r="C871" s="106">
        <v>15</v>
      </c>
      <c r="D871" s="44"/>
      <c r="E871" s="44"/>
      <c r="F871" s="30">
        <f t="shared" si="74"/>
        <v>0</v>
      </c>
      <c r="G871" s="11"/>
      <c r="H871" s="11"/>
      <c r="I871" s="11"/>
      <c r="J871" s="12">
        <f t="shared" si="75"/>
        <v>0</v>
      </c>
      <c r="K871" s="31">
        <f t="shared" si="76"/>
        <v>915</v>
      </c>
      <c r="L871" s="37">
        <f t="shared" si="73"/>
        <v>0</v>
      </c>
      <c r="M871" s="37"/>
      <c r="N871" s="37">
        <f t="shared" si="77"/>
        <v>0</v>
      </c>
    </row>
    <row r="872" spans="1:14" x14ac:dyDescent="0.3">
      <c r="A872" s="105" t="s">
        <v>99</v>
      </c>
      <c r="B872" s="106">
        <v>3</v>
      </c>
      <c r="C872" s="106">
        <v>3</v>
      </c>
      <c r="D872" s="44"/>
      <c r="E872" s="44"/>
      <c r="F872" s="30">
        <f t="shared" si="74"/>
        <v>0</v>
      </c>
      <c r="G872" s="11"/>
      <c r="H872" s="11"/>
      <c r="I872" s="11"/>
      <c r="J872" s="12">
        <f t="shared" si="75"/>
        <v>0</v>
      </c>
      <c r="K872" s="31">
        <f t="shared" si="76"/>
        <v>1970</v>
      </c>
      <c r="L872" s="37">
        <f t="shared" si="73"/>
        <v>0</v>
      </c>
      <c r="M872" s="37"/>
      <c r="N872" s="37">
        <f t="shared" si="77"/>
        <v>0</v>
      </c>
    </row>
    <row r="873" spans="1:14" x14ac:dyDescent="0.3">
      <c r="A873" s="105" t="s">
        <v>100</v>
      </c>
      <c r="B873" s="106">
        <v>3</v>
      </c>
      <c r="C873" s="106">
        <v>3</v>
      </c>
      <c r="D873" s="44"/>
      <c r="E873" s="44"/>
      <c r="F873" s="30">
        <f t="shared" si="74"/>
        <v>0</v>
      </c>
      <c r="G873" s="11"/>
      <c r="H873" s="11"/>
      <c r="I873" s="11"/>
      <c r="J873" s="12">
        <f t="shared" si="75"/>
        <v>0</v>
      </c>
      <c r="K873" s="31">
        <f t="shared" si="76"/>
        <v>2035</v>
      </c>
      <c r="L873" s="37">
        <f t="shared" si="73"/>
        <v>0</v>
      </c>
      <c r="M873" s="37"/>
      <c r="N873" s="37">
        <f t="shared" si="77"/>
        <v>0</v>
      </c>
    </row>
    <row r="874" spans="1:14" x14ac:dyDescent="0.3">
      <c r="A874" s="105" t="s">
        <v>101</v>
      </c>
      <c r="B874" s="106">
        <v>8</v>
      </c>
      <c r="C874" s="106">
        <v>8</v>
      </c>
      <c r="D874" s="44"/>
      <c r="E874" s="44"/>
      <c r="F874" s="30">
        <f t="shared" si="74"/>
        <v>0</v>
      </c>
      <c r="G874" s="11"/>
      <c r="H874" s="11"/>
      <c r="I874" s="11"/>
      <c r="J874" s="12">
        <f t="shared" si="75"/>
        <v>0</v>
      </c>
      <c r="K874" s="31">
        <f t="shared" si="76"/>
        <v>2120</v>
      </c>
      <c r="L874" s="37">
        <f t="shared" si="73"/>
        <v>0</v>
      </c>
      <c r="M874" s="37"/>
      <c r="N874" s="37">
        <f t="shared" si="77"/>
        <v>0</v>
      </c>
    </row>
    <row r="875" spans="1:14" x14ac:dyDescent="0.3">
      <c r="A875" s="105" t="s">
        <v>102</v>
      </c>
      <c r="B875" s="106">
        <v>10</v>
      </c>
      <c r="C875" s="106">
        <v>10</v>
      </c>
      <c r="D875" s="44"/>
      <c r="E875" s="44"/>
      <c r="F875" s="30">
        <f t="shared" si="74"/>
        <v>0</v>
      </c>
      <c r="G875" s="11"/>
      <c r="H875" s="11"/>
      <c r="I875" s="11"/>
      <c r="J875" s="12">
        <f t="shared" si="75"/>
        <v>0</v>
      </c>
      <c r="K875" s="31">
        <f t="shared" si="76"/>
        <v>1980</v>
      </c>
      <c r="L875" s="37">
        <f t="shared" si="73"/>
        <v>0</v>
      </c>
      <c r="M875" s="37"/>
      <c r="N875" s="37">
        <f t="shared" si="77"/>
        <v>0</v>
      </c>
    </row>
    <row r="876" spans="1:14" x14ac:dyDescent="0.3">
      <c r="A876" s="105" t="s">
        <v>103</v>
      </c>
      <c r="B876" s="106">
        <v>12</v>
      </c>
      <c r="C876" s="106">
        <v>12</v>
      </c>
      <c r="D876" s="44"/>
      <c r="E876" s="44"/>
      <c r="F876" s="30">
        <f t="shared" si="74"/>
        <v>0</v>
      </c>
      <c r="G876" s="11"/>
      <c r="H876" s="11"/>
      <c r="I876" s="11"/>
      <c r="J876" s="12">
        <f t="shared" si="75"/>
        <v>0</v>
      </c>
      <c r="K876" s="31">
        <f t="shared" si="76"/>
        <v>875</v>
      </c>
      <c r="L876" s="37">
        <f t="shared" si="73"/>
        <v>0</v>
      </c>
      <c r="M876" s="37"/>
      <c r="N876" s="37">
        <f t="shared" si="77"/>
        <v>0</v>
      </c>
    </row>
    <row r="877" spans="1:14" ht="19.5" thickBot="1" x14ac:dyDescent="0.35">
      <c r="A877" s="105" t="s">
        <v>104</v>
      </c>
      <c r="B877" s="106">
        <v>3</v>
      </c>
      <c r="C877" s="106">
        <v>3</v>
      </c>
      <c r="D877" s="44"/>
      <c r="E877" s="44"/>
      <c r="F877" s="30">
        <f t="shared" si="74"/>
        <v>0</v>
      </c>
      <c r="G877" s="11"/>
      <c r="H877" s="11"/>
      <c r="I877" s="11"/>
      <c r="J877" s="12">
        <f t="shared" si="75"/>
        <v>0</v>
      </c>
      <c r="K877" s="31">
        <f t="shared" si="76"/>
        <v>2145</v>
      </c>
      <c r="L877" s="37">
        <f t="shared" si="73"/>
        <v>0</v>
      </c>
      <c r="M877" s="37"/>
      <c r="N877" s="37">
        <f t="shared" si="77"/>
        <v>0</v>
      </c>
    </row>
    <row r="878" spans="1:14" ht="19.5" thickBot="1" x14ac:dyDescent="0.35">
      <c r="A878" s="56" t="s">
        <v>105</v>
      </c>
      <c r="B878" s="57" t="s">
        <v>74</v>
      </c>
      <c r="C878" s="58">
        <v>150</v>
      </c>
      <c r="D878" s="44"/>
      <c r="E878" s="44"/>
      <c r="F878" s="30">
        <f t="shared" si="74"/>
        <v>0</v>
      </c>
      <c r="G878" s="11"/>
      <c r="H878" s="11"/>
      <c r="I878" s="11"/>
      <c r="J878" s="12">
        <f t="shared" si="75"/>
        <v>0</v>
      </c>
      <c r="K878" s="31">
        <f t="shared" si="76"/>
        <v>21.06</v>
      </c>
      <c r="L878" s="37">
        <f t="shared" si="73"/>
        <v>0</v>
      </c>
      <c r="M878" s="37"/>
      <c r="N878" s="37">
        <f t="shared" si="77"/>
        <v>0</v>
      </c>
    </row>
    <row r="879" spans="1:14" x14ac:dyDescent="0.3">
      <c r="A879" s="107"/>
      <c r="B879" s="108"/>
      <c r="C879" s="108"/>
      <c r="D879" s="11"/>
      <c r="E879" s="11"/>
      <c r="F879" s="30" t="e">
        <f t="shared" si="74"/>
        <v>#DIV/0!</v>
      </c>
      <c r="G879" s="11"/>
      <c r="H879" s="11"/>
      <c r="I879" s="11"/>
      <c r="J879" s="12">
        <f t="shared" si="75"/>
        <v>0</v>
      </c>
      <c r="K879" s="31">
        <f t="shared" si="76"/>
        <v>116.5</v>
      </c>
      <c r="L879" s="37">
        <f t="shared" si="73"/>
        <v>0</v>
      </c>
      <c r="M879" s="37"/>
      <c r="N879" s="37">
        <f t="shared" si="77"/>
        <v>0</v>
      </c>
    </row>
    <row r="880" spans="1:14" x14ac:dyDescent="0.3">
      <c r="A880" s="107"/>
      <c r="B880" s="108"/>
      <c r="C880" s="108"/>
      <c r="D880" s="11"/>
      <c r="E880" s="11"/>
      <c r="F880" s="30" t="e">
        <f t="shared" si="74"/>
        <v>#DIV/0!</v>
      </c>
      <c r="G880" s="11"/>
      <c r="H880" s="11"/>
      <c r="I880" s="11"/>
      <c r="J880" s="12">
        <f t="shared" si="75"/>
        <v>0</v>
      </c>
      <c r="K880" s="31">
        <f t="shared" si="76"/>
        <v>0</v>
      </c>
      <c r="L880" s="37">
        <f t="shared" si="73"/>
        <v>0</v>
      </c>
      <c r="M880" s="37"/>
      <c r="N880" s="37">
        <f t="shared" si="77"/>
        <v>0</v>
      </c>
    </row>
    <row r="881" spans="1:14" x14ac:dyDescent="0.3">
      <c r="A881" s="107"/>
      <c r="B881" s="108"/>
      <c r="C881" s="108"/>
      <c r="D881" s="11"/>
      <c r="E881" s="11"/>
      <c r="F881" s="30" t="e">
        <f t="shared" si="74"/>
        <v>#DIV/0!</v>
      </c>
      <c r="G881" s="11"/>
      <c r="H881" s="11"/>
      <c r="I881" s="11"/>
      <c r="J881" s="12">
        <f t="shared" si="75"/>
        <v>0</v>
      </c>
      <c r="K881" s="31">
        <f t="shared" si="76"/>
        <v>23</v>
      </c>
      <c r="L881" s="37">
        <f t="shared" si="73"/>
        <v>0</v>
      </c>
      <c r="M881" s="37"/>
      <c r="N881" s="37">
        <f t="shared" si="77"/>
        <v>0</v>
      </c>
    </row>
    <row r="882" spans="1:14" x14ac:dyDescent="0.3">
      <c r="A882" s="107"/>
      <c r="B882" s="108"/>
      <c r="C882" s="108"/>
      <c r="D882" s="11"/>
      <c r="E882" s="11"/>
      <c r="F882" s="30" t="e">
        <f t="shared" si="74"/>
        <v>#DIV/0!</v>
      </c>
      <c r="G882" s="11"/>
      <c r="H882" s="11"/>
      <c r="I882" s="11"/>
      <c r="J882" s="12">
        <f t="shared" si="75"/>
        <v>0</v>
      </c>
      <c r="K882" s="31">
        <f t="shared" si="76"/>
        <v>0</v>
      </c>
      <c r="L882" s="37">
        <f t="shared" si="73"/>
        <v>0</v>
      </c>
      <c r="M882" s="37"/>
      <c r="N882" s="37">
        <f t="shared" si="77"/>
        <v>0</v>
      </c>
    </row>
    <row r="883" spans="1:14" x14ac:dyDescent="0.3">
      <c r="A883" s="11"/>
      <c r="B883" s="10"/>
      <c r="C883" s="10"/>
      <c r="D883" s="11"/>
      <c r="E883" s="11"/>
      <c r="F883" s="30" t="e">
        <f t="shared" si="74"/>
        <v>#DIV/0!</v>
      </c>
      <c r="G883" s="11"/>
      <c r="H883" s="11"/>
      <c r="I883" s="11"/>
      <c r="J883" s="12">
        <f t="shared" si="75"/>
        <v>0</v>
      </c>
      <c r="K883" s="31">
        <f t="shared" si="76"/>
        <v>0</v>
      </c>
      <c r="L883" s="37">
        <f t="shared" si="73"/>
        <v>0</v>
      </c>
      <c r="M883" s="37"/>
      <c r="N883" s="37">
        <f t="shared" si="77"/>
        <v>0</v>
      </c>
    </row>
    <row r="884" spans="1:14" x14ac:dyDescent="0.3">
      <c r="A884" s="11"/>
      <c r="B884" s="10"/>
      <c r="C884" s="10"/>
      <c r="D884" s="11"/>
      <c r="E884" s="11"/>
      <c r="F884" s="30" t="e">
        <f t="shared" si="74"/>
        <v>#DIV/0!</v>
      </c>
      <c r="G884" s="11"/>
      <c r="H884" s="11"/>
      <c r="I884" s="11"/>
      <c r="J884" s="12">
        <f t="shared" si="75"/>
        <v>0</v>
      </c>
      <c r="K884" s="31">
        <f t="shared" si="76"/>
        <v>0</v>
      </c>
      <c r="L884" s="37">
        <f t="shared" si="73"/>
        <v>0</v>
      </c>
      <c r="M884" s="37"/>
      <c r="N884" s="37">
        <f t="shared" si="77"/>
        <v>0</v>
      </c>
    </row>
    <row r="885" spans="1:14" x14ac:dyDescent="0.3">
      <c r="A885" s="11"/>
      <c r="B885" s="10"/>
      <c r="C885" s="10"/>
      <c r="D885" s="11"/>
      <c r="E885" s="11"/>
      <c r="F885" s="30" t="e">
        <f t="shared" si="74"/>
        <v>#DIV/0!</v>
      </c>
      <c r="G885" s="11"/>
      <c r="H885" s="11"/>
      <c r="I885" s="11"/>
      <c r="J885" s="12">
        <f t="shared" si="75"/>
        <v>0</v>
      </c>
      <c r="K885" s="31">
        <f t="shared" si="76"/>
        <v>0</v>
      </c>
      <c r="L885" s="37">
        <f t="shared" si="73"/>
        <v>0</v>
      </c>
      <c r="M885" s="37"/>
      <c r="N885" s="37">
        <f t="shared" si="77"/>
        <v>0</v>
      </c>
    </row>
    <row r="886" spans="1:14" x14ac:dyDescent="0.3">
      <c r="A886" s="11" t="s">
        <v>33</v>
      </c>
      <c r="B886" s="11"/>
      <c r="C886" s="13"/>
      <c r="D886" s="111">
        <f t="shared" ref="D886:J886" si="78">SUM(D824:D885)</f>
        <v>411</v>
      </c>
      <c r="E886" s="111">
        <f t="shared" si="78"/>
        <v>0</v>
      </c>
      <c r="F886" s="111" t="e">
        <f t="shared" si="78"/>
        <v>#DIV/0!</v>
      </c>
      <c r="G886" s="111">
        <f t="shared" si="78"/>
        <v>0</v>
      </c>
      <c r="H886" s="111">
        <f t="shared" si="78"/>
        <v>0</v>
      </c>
      <c r="I886" s="111">
        <f t="shared" si="78"/>
        <v>0</v>
      </c>
      <c r="J886" s="12">
        <f t="shared" si="78"/>
        <v>411</v>
      </c>
      <c r="K886" s="111"/>
      <c r="L886" s="111">
        <f>SUM(L824:L885)</f>
        <v>61701.84</v>
      </c>
      <c r="M886" s="111">
        <f>SUM(M824:M885)</f>
        <v>0</v>
      </c>
      <c r="N886" s="111">
        <f>SUM(N824:N885)</f>
        <v>0</v>
      </c>
    </row>
    <row r="887" spans="1:14" x14ac:dyDescent="0.3">
      <c r="A887" s="113"/>
      <c r="B887" s="114"/>
      <c r="C887" s="115"/>
      <c r="D887" s="116"/>
      <c r="E887" s="116"/>
      <c r="F887" s="7" t="s">
        <v>106</v>
      </c>
      <c r="G887" s="7" t="s">
        <v>123</v>
      </c>
      <c r="H887" s="7" t="s">
        <v>124</v>
      </c>
      <c r="I887" s="7" t="s">
        <v>125</v>
      </c>
      <c r="J887" s="7" t="s">
        <v>126</v>
      </c>
      <c r="K887" s="117"/>
      <c r="L887" s="117"/>
      <c r="M887" s="7" t="s">
        <v>107</v>
      </c>
      <c r="N887" s="118"/>
    </row>
    <row r="888" spans="1:14" ht="31.5" x14ac:dyDescent="0.5">
      <c r="A888" s="113"/>
      <c r="B888" s="114"/>
      <c r="C888" s="115"/>
      <c r="D888" s="116"/>
      <c r="E888" s="116"/>
      <c r="F888" s="121"/>
      <c r="G888" s="121"/>
      <c r="H888" s="121"/>
      <c r="I888" s="121"/>
      <c r="J888" s="121"/>
      <c r="K888" s="122"/>
      <c r="L888" s="121">
        <f>+F888-G888-H888-I888-J888</f>
        <v>0</v>
      </c>
      <c r="M888" s="123"/>
      <c r="N888" s="124"/>
    </row>
    <row r="889" spans="1:14" x14ac:dyDescent="0.3">
      <c r="A889" s="177" t="s">
        <v>109</v>
      </c>
      <c r="B889" s="178"/>
      <c r="C889" s="178"/>
      <c r="D889" s="178"/>
      <c r="E889" s="178"/>
      <c r="F889" s="178"/>
      <c r="G889" s="178"/>
      <c r="H889" s="178"/>
      <c r="I889" s="178"/>
      <c r="J889" s="179"/>
      <c r="K889" s="125"/>
      <c r="L889" s="12">
        <v>1234</v>
      </c>
      <c r="M889" s="126"/>
      <c r="N889" s="127"/>
    </row>
    <row r="890" spans="1:14" x14ac:dyDescent="0.3">
      <c r="A890" s="180" t="s">
        <v>110</v>
      </c>
      <c r="B890" s="181"/>
      <c r="C890" s="181"/>
      <c r="D890" s="181"/>
      <c r="E890" s="181"/>
      <c r="F890" s="181"/>
      <c r="G890" s="181"/>
      <c r="H890" s="181"/>
      <c r="I890" s="181"/>
      <c r="J890" s="182"/>
      <c r="K890" s="129"/>
      <c r="L890" s="12">
        <v>-89</v>
      </c>
      <c r="M890" s="126"/>
      <c r="N890" s="127"/>
    </row>
    <row r="891" spans="1:14" x14ac:dyDescent="0.3">
      <c r="A891" s="160" t="s">
        <v>111</v>
      </c>
      <c r="B891" s="161"/>
      <c r="C891" s="161"/>
      <c r="D891" s="161"/>
      <c r="E891" s="161"/>
      <c r="F891" s="161"/>
      <c r="G891" s="161"/>
      <c r="H891" s="161"/>
      <c r="I891" s="161"/>
      <c r="J891" s="162"/>
      <c r="K891" s="130"/>
      <c r="L891" s="12"/>
      <c r="M891" s="131">
        <f>+L891/L886%</f>
        <v>0</v>
      </c>
      <c r="N891" s="127"/>
    </row>
    <row r="892" spans="1:14" x14ac:dyDescent="0.3">
      <c r="A892" s="163" t="s">
        <v>112</v>
      </c>
      <c r="B892" s="164"/>
      <c r="C892" s="164"/>
      <c r="D892" s="164"/>
      <c r="E892" s="164"/>
      <c r="F892" s="164"/>
      <c r="G892" s="164"/>
      <c r="H892" s="164"/>
      <c r="I892" s="164"/>
      <c r="J892" s="165"/>
      <c r="K892" s="132"/>
      <c r="L892" s="12">
        <f>+E908</f>
        <v>7008</v>
      </c>
      <c r="M892" s="126"/>
      <c r="N892" s="127"/>
    </row>
    <row r="893" spans="1:14" x14ac:dyDescent="0.3">
      <c r="A893" s="166" t="s">
        <v>113</v>
      </c>
      <c r="B893" s="167"/>
      <c r="C893" s="167"/>
      <c r="D893" s="167"/>
      <c r="E893" s="167"/>
      <c r="F893" s="167"/>
      <c r="G893" s="167"/>
      <c r="H893" s="167"/>
      <c r="I893" s="167"/>
      <c r="J893" s="168"/>
      <c r="K893" s="134"/>
      <c r="L893" s="12">
        <f>+M908</f>
        <v>0</v>
      </c>
      <c r="M893" s="126"/>
      <c r="N893" s="127"/>
    </row>
    <row r="894" spans="1:14" x14ac:dyDescent="0.3">
      <c r="A894" s="169"/>
      <c r="B894" s="170"/>
      <c r="C894" s="170"/>
      <c r="D894" s="170"/>
      <c r="E894" s="170"/>
      <c r="F894" s="170"/>
      <c r="G894" s="170"/>
      <c r="H894" s="170"/>
      <c r="I894" s="170"/>
      <c r="J894" s="171"/>
      <c r="K894" s="128"/>
      <c r="L894" s="126">
        <v>67</v>
      </c>
      <c r="M894" s="126"/>
      <c r="N894" s="127"/>
    </row>
    <row r="895" spans="1:14" x14ac:dyDescent="0.3">
      <c r="A895" s="169"/>
      <c r="B895" s="170"/>
      <c r="C895" s="170"/>
      <c r="D895" s="170"/>
      <c r="E895" s="170"/>
      <c r="F895" s="170"/>
      <c r="G895" s="170"/>
      <c r="H895" s="170"/>
      <c r="I895" s="170"/>
      <c r="J895" s="171"/>
      <c r="K895" s="128"/>
      <c r="L895" s="126"/>
      <c r="M895" s="126"/>
      <c r="N895" s="127"/>
    </row>
    <row r="896" spans="1:14" x14ac:dyDescent="0.3">
      <c r="A896" s="169" t="s">
        <v>114</v>
      </c>
      <c r="B896" s="170"/>
      <c r="C896" s="170"/>
      <c r="D896" s="170"/>
      <c r="E896" s="170"/>
      <c r="F896" s="170"/>
      <c r="G896" s="170"/>
      <c r="H896" s="170"/>
      <c r="I896" s="170"/>
      <c r="J896" s="171"/>
      <c r="K896" s="136"/>
      <c r="L896" s="111">
        <f>+L886-L889-L890-L891-L892+L893-L894-L895</f>
        <v>53481.84</v>
      </c>
      <c r="M896" s="126"/>
      <c r="N896" s="127"/>
    </row>
    <row r="897" spans="1:14" ht="19.5" thickBot="1" x14ac:dyDescent="0.35">
      <c r="L897" s="3">
        <v>53482</v>
      </c>
      <c r="M897" s="138">
        <f>+L897-L896</f>
        <v>0.16000000000349246</v>
      </c>
    </row>
    <row r="898" spans="1:14" ht="19.5" thickBot="1" x14ac:dyDescent="0.35">
      <c r="A898" s="157" t="s">
        <v>115</v>
      </c>
      <c r="B898" s="158"/>
      <c r="C898" s="158"/>
      <c r="D898" s="158"/>
      <c r="E898" s="158"/>
      <c r="F898" s="159"/>
      <c r="G898" s="127"/>
      <c r="H898" s="157" t="s">
        <v>116</v>
      </c>
      <c r="I898" s="158"/>
      <c r="J898" s="159"/>
      <c r="K898" s="157" t="s">
        <v>117</v>
      </c>
      <c r="L898" s="158"/>
      <c r="M898" s="159"/>
      <c r="N898" s="139"/>
    </row>
    <row r="899" spans="1:14" ht="19.5" thickBot="1" x14ac:dyDescent="0.35">
      <c r="A899" s="140" t="s">
        <v>118</v>
      </c>
      <c r="B899" s="157" t="s">
        <v>119</v>
      </c>
      <c r="C899" s="159"/>
      <c r="D899" s="140" t="s">
        <v>120</v>
      </c>
      <c r="E899" s="157" t="s">
        <v>22</v>
      </c>
      <c r="F899" s="159"/>
      <c r="G899" s="127"/>
      <c r="H899" s="157" t="s">
        <v>119</v>
      </c>
      <c r="I899" s="159"/>
      <c r="J899" s="140" t="s">
        <v>22</v>
      </c>
      <c r="K899" s="157" t="s">
        <v>119</v>
      </c>
      <c r="L899" s="159"/>
      <c r="M899" s="140" t="s">
        <v>22</v>
      </c>
      <c r="N899" s="139"/>
    </row>
    <row r="900" spans="1:14" ht="19.5" thickBot="1" x14ac:dyDescent="0.35">
      <c r="A900" s="141"/>
      <c r="B900" s="153"/>
      <c r="C900" s="154"/>
      <c r="D900" s="141"/>
      <c r="E900" s="155">
        <v>7008</v>
      </c>
      <c r="F900" s="156"/>
      <c r="G900" s="127"/>
      <c r="H900" s="153"/>
      <c r="I900" s="154"/>
      <c r="J900" s="142"/>
      <c r="K900" s="153"/>
      <c r="L900" s="154"/>
      <c r="M900" s="143"/>
      <c r="N900" s="144"/>
    </row>
    <row r="901" spans="1:14" ht="19.5" thickBot="1" x14ac:dyDescent="0.35">
      <c r="A901" s="141"/>
      <c r="B901" s="153"/>
      <c r="C901" s="154"/>
      <c r="D901" s="141"/>
      <c r="E901" s="155"/>
      <c r="F901" s="156"/>
      <c r="G901" s="127"/>
      <c r="H901" s="153"/>
      <c r="I901" s="154"/>
      <c r="J901" s="142"/>
      <c r="K901" s="153"/>
      <c r="L901" s="154"/>
      <c r="M901" s="143"/>
      <c r="N901" s="144"/>
    </row>
    <row r="902" spans="1:14" ht="19.5" thickBot="1" x14ac:dyDescent="0.35">
      <c r="A902" s="141"/>
      <c r="B902" s="153"/>
      <c r="C902" s="154"/>
      <c r="D902" s="141"/>
      <c r="E902" s="155"/>
      <c r="F902" s="156"/>
      <c r="G902" s="127"/>
      <c r="H902" s="153"/>
      <c r="I902" s="154"/>
      <c r="J902" s="142"/>
      <c r="K902" s="153"/>
      <c r="L902" s="154"/>
      <c r="M902" s="143"/>
      <c r="N902" s="144"/>
    </row>
    <row r="903" spans="1:14" ht="19.5" thickBot="1" x14ac:dyDescent="0.35">
      <c r="A903" s="141"/>
      <c r="B903" s="153"/>
      <c r="C903" s="154"/>
      <c r="D903" s="141"/>
      <c r="E903" s="155"/>
      <c r="F903" s="156"/>
      <c r="G903" s="127"/>
      <c r="H903" s="153"/>
      <c r="I903" s="154"/>
      <c r="J903" s="142"/>
      <c r="K903" s="153"/>
      <c r="L903" s="154"/>
      <c r="M903" s="143"/>
      <c r="N903" s="144"/>
    </row>
    <row r="904" spans="1:14" ht="19.5" thickBot="1" x14ac:dyDescent="0.35">
      <c r="A904" s="141"/>
      <c r="B904" s="153"/>
      <c r="C904" s="154"/>
      <c r="D904" s="141"/>
      <c r="E904" s="155"/>
      <c r="F904" s="156"/>
      <c r="G904" s="127"/>
      <c r="H904" s="153"/>
      <c r="I904" s="154"/>
      <c r="J904" s="142"/>
      <c r="K904" s="153"/>
      <c r="L904" s="154"/>
      <c r="M904" s="143"/>
      <c r="N904" s="144"/>
    </row>
    <row r="905" spans="1:14" ht="19.5" thickBot="1" x14ac:dyDescent="0.35">
      <c r="A905" s="141"/>
      <c r="B905" s="153"/>
      <c r="C905" s="154"/>
      <c r="D905" s="141"/>
      <c r="E905" s="155"/>
      <c r="F905" s="156"/>
      <c r="G905" s="127"/>
      <c r="H905" s="153"/>
      <c r="I905" s="154"/>
      <c r="J905" s="142"/>
      <c r="K905" s="153"/>
      <c r="L905" s="154"/>
      <c r="M905" s="143"/>
      <c r="N905" s="144"/>
    </row>
    <row r="906" spans="1:14" ht="19.5" thickBot="1" x14ac:dyDescent="0.35">
      <c r="A906" s="141"/>
      <c r="B906" s="153"/>
      <c r="C906" s="154"/>
      <c r="D906" s="141"/>
      <c r="E906" s="155"/>
      <c r="F906" s="156"/>
      <c r="G906" s="127"/>
      <c r="H906" s="153"/>
      <c r="I906" s="154"/>
      <c r="J906" s="142"/>
      <c r="K906" s="153"/>
      <c r="L906" s="154"/>
      <c r="M906" s="143"/>
      <c r="N906" s="144"/>
    </row>
    <row r="907" spans="1:14" ht="19.5" thickBot="1" x14ac:dyDescent="0.35">
      <c r="A907" s="141"/>
      <c r="B907" s="153"/>
      <c r="C907" s="154"/>
      <c r="D907" s="141"/>
      <c r="E907" s="155"/>
      <c r="F907" s="156"/>
      <c r="G907" s="127"/>
      <c r="H907" s="153"/>
      <c r="I907" s="154"/>
      <c r="J907" s="142"/>
      <c r="K907" s="153"/>
      <c r="L907" s="154"/>
      <c r="M907" s="143"/>
      <c r="N907" s="144"/>
    </row>
    <row r="908" spans="1:14" ht="19.5" thickBot="1" x14ac:dyDescent="0.35">
      <c r="A908" s="141" t="s">
        <v>121</v>
      </c>
      <c r="B908" s="153"/>
      <c r="C908" s="154"/>
      <c r="D908" s="141"/>
      <c r="E908" s="155">
        <f>SUM(E900:F907)</f>
        <v>7008</v>
      </c>
      <c r="F908" s="156"/>
      <c r="G908" s="127"/>
      <c r="H908" s="153" t="s">
        <v>121</v>
      </c>
      <c r="I908" s="154"/>
      <c r="J908" s="140">
        <f>SUM(J900:J907)</f>
        <v>0</v>
      </c>
      <c r="K908" s="153" t="s">
        <v>121</v>
      </c>
      <c r="L908" s="154"/>
      <c r="M908" s="145">
        <f>SUM(M900:M907)</f>
        <v>0</v>
      </c>
      <c r="N908" s="139"/>
    </row>
    <row r="911" spans="1:14" x14ac:dyDescent="0.3">
      <c r="A911" s="172" t="s">
        <v>0</v>
      </c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"/>
      <c r="N911" s="2"/>
    </row>
    <row r="912" spans="1:14" x14ac:dyDescent="0.3">
      <c r="A912" s="1" t="s">
        <v>1</v>
      </c>
      <c r="B912" s="2" t="s">
        <v>135</v>
      </c>
      <c r="J912" s="1" t="s">
        <v>3</v>
      </c>
      <c r="K912" s="173">
        <f>+K821</f>
        <v>0</v>
      </c>
      <c r="L912" s="173"/>
      <c r="M912" s="173"/>
      <c r="N912" s="6"/>
    </row>
    <row r="913" spans="1:14" x14ac:dyDescent="0.3">
      <c r="A913" s="174"/>
      <c r="B913" s="175"/>
      <c r="C913" s="176"/>
      <c r="D913" s="169" t="s">
        <v>6</v>
      </c>
      <c r="E913" s="170"/>
      <c r="F913" s="171"/>
      <c r="G913" s="7" t="s">
        <v>7</v>
      </c>
      <c r="H913" s="7" t="s">
        <v>7</v>
      </c>
      <c r="I913" s="7" t="s">
        <v>8</v>
      </c>
      <c r="J913" s="8" t="s">
        <v>9</v>
      </c>
      <c r="K913" s="7" t="s">
        <v>10</v>
      </c>
      <c r="L913" s="9"/>
      <c r="M913" s="7" t="s">
        <v>11</v>
      </c>
      <c r="N913" s="7" t="s">
        <v>12</v>
      </c>
    </row>
    <row r="914" spans="1:14" x14ac:dyDescent="0.3">
      <c r="A914" s="12" t="s">
        <v>16</v>
      </c>
      <c r="B914" s="7" t="s">
        <v>17</v>
      </c>
      <c r="C914" s="13" t="s">
        <v>18</v>
      </c>
      <c r="D914" s="7">
        <v>1</v>
      </c>
      <c r="E914" s="7">
        <v>2</v>
      </c>
      <c r="F914" s="14" t="s">
        <v>19</v>
      </c>
      <c r="G914" s="7" t="s">
        <v>20</v>
      </c>
      <c r="H914" s="7" t="s">
        <v>20</v>
      </c>
      <c r="I914" s="7"/>
      <c r="J914" s="7" t="s">
        <v>20</v>
      </c>
      <c r="K914" s="7" t="s">
        <v>21</v>
      </c>
      <c r="L914" s="7" t="s">
        <v>22</v>
      </c>
      <c r="M914" s="7" t="s">
        <v>23</v>
      </c>
      <c r="N914" s="7" t="s">
        <v>22</v>
      </c>
    </row>
    <row r="915" spans="1:14" x14ac:dyDescent="0.3">
      <c r="A915" s="16" t="s">
        <v>35</v>
      </c>
      <c r="B915" s="17" t="s">
        <v>36</v>
      </c>
      <c r="C915" s="17">
        <v>72</v>
      </c>
      <c r="D915" s="29">
        <v>1</v>
      </c>
      <c r="E915" s="29"/>
      <c r="F915" s="30">
        <f>+(E915+D915)/C915</f>
        <v>1.3888888888888888E-2</v>
      </c>
      <c r="G915" s="32"/>
      <c r="H915" s="32"/>
      <c r="I915" s="32"/>
      <c r="J915" s="34">
        <f>+D915+E915-G915-H915-I915</f>
        <v>1</v>
      </c>
      <c r="K915" s="31">
        <f>+K824</f>
        <v>381.13</v>
      </c>
      <c r="L915" s="24">
        <f t="shared" ref="L915:L976" si="79">+J915*K915</f>
        <v>381.13</v>
      </c>
      <c r="M915" s="24"/>
      <c r="N915" s="24">
        <f>+K915*I915</f>
        <v>0</v>
      </c>
    </row>
    <row r="916" spans="1:14" x14ac:dyDescent="0.3">
      <c r="A916" s="16" t="s">
        <v>37</v>
      </c>
      <c r="B916" s="17" t="s">
        <v>38</v>
      </c>
      <c r="C916" s="17">
        <v>36</v>
      </c>
      <c r="D916" s="29"/>
      <c r="E916" s="29"/>
      <c r="F916" s="30">
        <f t="shared" ref="F916:F976" si="80">+(E916+D916)/C916</f>
        <v>0</v>
      </c>
      <c r="G916" s="32"/>
      <c r="H916" s="32"/>
      <c r="I916" s="32"/>
      <c r="J916" s="34">
        <f t="shared" ref="J916:J976" si="81">+D916+E916-G916-H916-I916</f>
        <v>0</v>
      </c>
      <c r="K916" s="31">
        <f t="shared" ref="K916:K976" si="82">+K825</f>
        <v>741.2</v>
      </c>
      <c r="L916" s="24">
        <f t="shared" si="79"/>
        <v>0</v>
      </c>
      <c r="M916" s="24"/>
      <c r="N916" s="24">
        <f t="shared" ref="N916:N976" si="83">+K916*I916</f>
        <v>0</v>
      </c>
    </row>
    <row r="917" spans="1:14" x14ac:dyDescent="0.3">
      <c r="A917" s="16" t="s">
        <v>39</v>
      </c>
      <c r="B917" s="17" t="s">
        <v>40</v>
      </c>
      <c r="C917" s="17">
        <v>18</v>
      </c>
      <c r="D917" s="29"/>
      <c r="E917" s="29"/>
      <c r="F917" s="30">
        <f t="shared" si="80"/>
        <v>0</v>
      </c>
      <c r="G917" s="32"/>
      <c r="H917" s="32"/>
      <c r="I917" s="32"/>
      <c r="J917" s="12">
        <f t="shared" si="81"/>
        <v>0</v>
      </c>
      <c r="K917" s="31">
        <f t="shared" si="82"/>
        <v>1263.5999999999999</v>
      </c>
      <c r="L917" s="37">
        <f t="shared" si="79"/>
        <v>0</v>
      </c>
      <c r="M917" s="37"/>
      <c r="N917" s="37">
        <f t="shared" si="83"/>
        <v>0</v>
      </c>
    </row>
    <row r="918" spans="1:14" x14ac:dyDescent="0.3">
      <c r="A918" s="16" t="s">
        <v>41</v>
      </c>
      <c r="B918" s="17" t="s">
        <v>42</v>
      </c>
      <c r="C918" s="17">
        <v>10</v>
      </c>
      <c r="D918" s="29"/>
      <c r="E918" s="29"/>
      <c r="F918" s="30">
        <f t="shared" si="80"/>
        <v>0</v>
      </c>
      <c r="G918" s="32"/>
      <c r="H918" s="32"/>
      <c r="I918" s="32"/>
      <c r="J918" s="34">
        <f t="shared" si="81"/>
        <v>0</v>
      </c>
      <c r="K918" s="31">
        <f t="shared" si="82"/>
        <v>2059.1999999999998</v>
      </c>
      <c r="L918" s="24">
        <f t="shared" si="79"/>
        <v>0</v>
      </c>
      <c r="M918" s="24"/>
      <c r="N918" s="24">
        <f t="shared" si="83"/>
        <v>0</v>
      </c>
    </row>
    <row r="919" spans="1:14" x14ac:dyDescent="0.3">
      <c r="A919" s="16" t="s">
        <v>43</v>
      </c>
      <c r="B919" s="17" t="s">
        <v>36</v>
      </c>
      <c r="C919" s="17">
        <v>72</v>
      </c>
      <c r="D919" s="29"/>
      <c r="E919" s="29"/>
      <c r="F919" s="30">
        <f t="shared" si="80"/>
        <v>0</v>
      </c>
      <c r="G919" s="32"/>
      <c r="H919" s="32"/>
      <c r="I919" s="32"/>
      <c r="J919" s="34">
        <f t="shared" si="81"/>
        <v>0</v>
      </c>
      <c r="K919" s="31">
        <f t="shared" si="82"/>
        <v>409.5</v>
      </c>
      <c r="L919" s="24">
        <f t="shared" si="79"/>
        <v>0</v>
      </c>
      <c r="M919" s="24"/>
      <c r="N919" s="24">
        <f t="shared" si="83"/>
        <v>0</v>
      </c>
    </row>
    <row r="920" spans="1:14" x14ac:dyDescent="0.3">
      <c r="A920" s="16" t="s">
        <v>44</v>
      </c>
      <c r="B920" s="17" t="s">
        <v>38</v>
      </c>
      <c r="C920" s="17">
        <v>36</v>
      </c>
      <c r="D920" s="29"/>
      <c r="E920" s="29"/>
      <c r="F920" s="30">
        <f t="shared" si="80"/>
        <v>0</v>
      </c>
      <c r="G920" s="32"/>
      <c r="H920" s="32"/>
      <c r="I920" s="32"/>
      <c r="J920" s="34">
        <f t="shared" si="81"/>
        <v>0</v>
      </c>
      <c r="K920" s="31">
        <f t="shared" si="82"/>
        <v>803.79</v>
      </c>
      <c r="L920" s="24">
        <f t="shared" si="79"/>
        <v>0</v>
      </c>
      <c r="M920" s="24"/>
      <c r="N920" s="24">
        <f t="shared" si="83"/>
        <v>0</v>
      </c>
    </row>
    <row r="921" spans="1:14" x14ac:dyDescent="0.3">
      <c r="A921" s="16" t="s">
        <v>45</v>
      </c>
      <c r="B921" s="17" t="s">
        <v>36</v>
      </c>
      <c r="C921" s="17">
        <v>72</v>
      </c>
      <c r="D921" s="29">
        <v>2</v>
      </c>
      <c r="E921" s="29"/>
      <c r="F921" s="30">
        <f t="shared" si="80"/>
        <v>2.7777777777777776E-2</v>
      </c>
      <c r="G921" s="32"/>
      <c r="H921" s="32"/>
      <c r="I921" s="32"/>
      <c r="J921" s="34">
        <f t="shared" si="81"/>
        <v>2</v>
      </c>
      <c r="K921" s="31">
        <f t="shared" si="82"/>
        <v>409.5</v>
      </c>
      <c r="L921" s="24">
        <f t="shared" si="79"/>
        <v>819</v>
      </c>
      <c r="M921" s="24"/>
      <c r="N921" s="24">
        <f t="shared" si="83"/>
        <v>0</v>
      </c>
    </row>
    <row r="922" spans="1:14" x14ac:dyDescent="0.3">
      <c r="A922" s="16" t="s">
        <v>46</v>
      </c>
      <c r="B922" s="17" t="s">
        <v>38</v>
      </c>
      <c r="C922" s="17">
        <v>36</v>
      </c>
      <c r="D922" s="29">
        <v>1</v>
      </c>
      <c r="E922" s="29"/>
      <c r="F922" s="30">
        <f t="shared" si="80"/>
        <v>2.7777777777777776E-2</v>
      </c>
      <c r="G922" s="32"/>
      <c r="H922" s="32"/>
      <c r="I922" s="32"/>
      <c r="J922" s="34">
        <f t="shared" si="81"/>
        <v>1</v>
      </c>
      <c r="K922" s="31">
        <f t="shared" si="82"/>
        <v>803.79</v>
      </c>
      <c r="L922" s="24">
        <f t="shared" si="79"/>
        <v>803.79</v>
      </c>
      <c r="M922" s="24"/>
      <c r="N922" s="24">
        <f t="shared" si="83"/>
        <v>0</v>
      </c>
    </row>
    <row r="923" spans="1:14" x14ac:dyDescent="0.3">
      <c r="A923" s="16" t="s">
        <v>47</v>
      </c>
      <c r="B923" s="17" t="s">
        <v>48</v>
      </c>
      <c r="C923" s="17">
        <v>8</v>
      </c>
      <c r="D923" s="29"/>
      <c r="E923" s="29"/>
      <c r="F923" s="30">
        <f t="shared" si="80"/>
        <v>0</v>
      </c>
      <c r="G923" s="32"/>
      <c r="H923" s="32"/>
      <c r="I923" s="32"/>
      <c r="J923" s="34">
        <f t="shared" si="81"/>
        <v>0</v>
      </c>
      <c r="K923" s="31">
        <f t="shared" si="82"/>
        <v>2767.05</v>
      </c>
      <c r="L923" s="24">
        <f t="shared" si="79"/>
        <v>0</v>
      </c>
      <c r="M923" s="24"/>
      <c r="N923" s="24">
        <f t="shared" si="83"/>
        <v>0</v>
      </c>
    </row>
    <row r="924" spans="1:14" x14ac:dyDescent="0.3">
      <c r="A924" s="35" t="s">
        <v>49</v>
      </c>
      <c r="B924" s="17" t="s">
        <v>50</v>
      </c>
      <c r="C924" s="38">
        <v>72</v>
      </c>
      <c r="D924" s="29">
        <v>1</v>
      </c>
      <c r="E924" s="29"/>
      <c r="F924" s="30">
        <f t="shared" si="80"/>
        <v>1.3888888888888888E-2</v>
      </c>
      <c r="G924" s="32"/>
      <c r="H924" s="32"/>
      <c r="I924" s="32"/>
      <c r="J924" s="12">
        <f t="shared" si="81"/>
        <v>1</v>
      </c>
      <c r="K924" s="31">
        <f t="shared" si="82"/>
        <v>444.6</v>
      </c>
      <c r="L924" s="37">
        <f t="shared" si="79"/>
        <v>444.6</v>
      </c>
      <c r="M924" s="37"/>
      <c r="N924" s="37">
        <f t="shared" si="83"/>
        <v>0</v>
      </c>
    </row>
    <row r="925" spans="1:14" x14ac:dyDescent="0.3">
      <c r="A925" s="16" t="s">
        <v>51</v>
      </c>
      <c r="B925" s="17" t="s">
        <v>52</v>
      </c>
      <c r="C925" s="17">
        <v>36</v>
      </c>
      <c r="D925" s="29"/>
      <c r="E925" s="29"/>
      <c r="F925" s="30">
        <f t="shared" si="80"/>
        <v>0</v>
      </c>
      <c r="G925" s="32"/>
      <c r="H925" s="32"/>
      <c r="I925" s="32"/>
      <c r="J925" s="34">
        <f t="shared" si="81"/>
        <v>0</v>
      </c>
      <c r="K925" s="31">
        <f t="shared" si="82"/>
        <v>868.73</v>
      </c>
      <c r="L925" s="24">
        <f t="shared" si="79"/>
        <v>0</v>
      </c>
      <c r="M925" s="24"/>
      <c r="N925" s="24">
        <f t="shared" si="83"/>
        <v>0</v>
      </c>
    </row>
    <row r="926" spans="1:14" x14ac:dyDescent="0.3">
      <c r="A926" s="16" t="s">
        <v>53</v>
      </c>
      <c r="B926" s="17" t="s">
        <v>48</v>
      </c>
      <c r="C926" s="17">
        <v>8</v>
      </c>
      <c r="D926" s="29"/>
      <c r="E926" s="29"/>
      <c r="F926" s="30">
        <f t="shared" si="80"/>
        <v>0</v>
      </c>
      <c r="G926" s="32"/>
      <c r="H926" s="32"/>
      <c r="I926" s="32"/>
      <c r="J926" s="34">
        <f t="shared" si="81"/>
        <v>0</v>
      </c>
      <c r="K926" s="31">
        <f t="shared" si="82"/>
        <v>2416.0500000000002</v>
      </c>
      <c r="L926" s="24">
        <f t="shared" si="79"/>
        <v>0</v>
      </c>
      <c r="M926" s="24"/>
      <c r="N926" s="24">
        <f t="shared" si="83"/>
        <v>0</v>
      </c>
    </row>
    <row r="927" spans="1:14" x14ac:dyDescent="0.3">
      <c r="A927" s="16" t="s">
        <v>54</v>
      </c>
      <c r="B927" s="17" t="s">
        <v>50</v>
      </c>
      <c r="C927" s="17">
        <v>72</v>
      </c>
      <c r="D927" s="29">
        <v>7</v>
      </c>
      <c r="E927" s="29"/>
      <c r="F927" s="30">
        <f t="shared" si="80"/>
        <v>9.7222222222222224E-2</v>
      </c>
      <c r="G927" s="32"/>
      <c r="H927" s="32"/>
      <c r="I927" s="32"/>
      <c r="J927" s="34">
        <f t="shared" si="81"/>
        <v>7</v>
      </c>
      <c r="K927" s="31">
        <f t="shared" si="82"/>
        <v>377.33</v>
      </c>
      <c r="L927" s="24">
        <f t="shared" si="79"/>
        <v>2641.31</v>
      </c>
      <c r="M927" s="24"/>
      <c r="N927" s="24">
        <f t="shared" si="83"/>
        <v>0</v>
      </c>
    </row>
    <row r="928" spans="1:14" x14ac:dyDescent="0.3">
      <c r="A928" s="16" t="s">
        <v>55</v>
      </c>
      <c r="B928" s="17" t="s">
        <v>56</v>
      </c>
      <c r="C928" s="17">
        <v>15</v>
      </c>
      <c r="D928" s="44">
        <v>1</v>
      </c>
      <c r="E928" s="44"/>
      <c r="F928" s="30">
        <f t="shared" si="80"/>
        <v>6.6666666666666666E-2</v>
      </c>
      <c r="G928" s="11"/>
      <c r="H928" s="11"/>
      <c r="I928" s="11"/>
      <c r="J928" s="12">
        <f t="shared" si="81"/>
        <v>1</v>
      </c>
      <c r="K928" s="45">
        <f t="shared" si="82"/>
        <v>1158.3</v>
      </c>
      <c r="L928" s="37">
        <f t="shared" si="79"/>
        <v>1158.3</v>
      </c>
      <c r="M928" s="37"/>
      <c r="N928" s="37">
        <f t="shared" si="83"/>
        <v>0</v>
      </c>
    </row>
    <row r="929" spans="1:14" x14ac:dyDescent="0.3">
      <c r="A929" s="16" t="s">
        <v>57</v>
      </c>
      <c r="B929" s="17" t="s">
        <v>50</v>
      </c>
      <c r="C929" s="17">
        <v>72</v>
      </c>
      <c r="D929" s="29"/>
      <c r="E929" s="29"/>
      <c r="F929" s="30">
        <f t="shared" si="80"/>
        <v>0</v>
      </c>
      <c r="G929" s="32"/>
      <c r="H929" s="32"/>
      <c r="I929" s="32"/>
      <c r="J929" s="34">
        <f t="shared" si="81"/>
        <v>0</v>
      </c>
      <c r="K929" s="31">
        <f t="shared" si="82"/>
        <v>424.13</v>
      </c>
      <c r="L929" s="24">
        <f t="shared" si="79"/>
        <v>0</v>
      </c>
      <c r="M929" s="24"/>
      <c r="N929" s="24">
        <f t="shared" si="83"/>
        <v>0</v>
      </c>
    </row>
    <row r="930" spans="1:14" x14ac:dyDescent="0.3">
      <c r="A930" s="16" t="s">
        <v>58</v>
      </c>
      <c r="B930" s="17" t="s">
        <v>59</v>
      </c>
      <c r="C930" s="17">
        <v>15</v>
      </c>
      <c r="D930" s="29"/>
      <c r="E930" s="29"/>
      <c r="F930" s="30">
        <f t="shared" si="80"/>
        <v>0</v>
      </c>
      <c r="G930" s="32"/>
      <c r="H930" s="32"/>
      <c r="I930" s="32"/>
      <c r="J930" s="34">
        <f t="shared" si="81"/>
        <v>0</v>
      </c>
      <c r="K930" s="31">
        <f t="shared" si="82"/>
        <v>1199.25</v>
      </c>
      <c r="L930" s="24">
        <f t="shared" si="79"/>
        <v>0</v>
      </c>
      <c r="M930" s="24"/>
      <c r="N930" s="24">
        <f t="shared" si="83"/>
        <v>0</v>
      </c>
    </row>
    <row r="931" spans="1:14" x14ac:dyDescent="0.3">
      <c r="A931" s="16" t="s">
        <v>60</v>
      </c>
      <c r="B931" s="17" t="s">
        <v>50</v>
      </c>
      <c r="C931" s="17">
        <v>72</v>
      </c>
      <c r="D931" s="29">
        <v>2</v>
      </c>
      <c r="E931" s="29"/>
      <c r="F931" s="30">
        <f t="shared" si="80"/>
        <v>2.7777777777777776E-2</v>
      </c>
      <c r="G931" s="32"/>
      <c r="H931" s="32"/>
      <c r="I931" s="32"/>
      <c r="J931" s="34">
        <f t="shared" si="81"/>
        <v>2</v>
      </c>
      <c r="K931" s="31">
        <f t="shared" si="82"/>
        <v>381.13</v>
      </c>
      <c r="L931" s="24">
        <f t="shared" si="79"/>
        <v>762.26</v>
      </c>
      <c r="M931" s="24"/>
      <c r="N931" s="24">
        <f t="shared" si="83"/>
        <v>0</v>
      </c>
    </row>
    <row r="932" spans="1:14" x14ac:dyDescent="0.3">
      <c r="A932" s="16" t="s">
        <v>61</v>
      </c>
      <c r="B932" s="17" t="s">
        <v>50</v>
      </c>
      <c r="C932" s="38">
        <v>72</v>
      </c>
      <c r="D932" s="44"/>
      <c r="E932" s="44"/>
      <c r="F932" s="30">
        <f t="shared" si="80"/>
        <v>0</v>
      </c>
      <c r="G932" s="11"/>
      <c r="H932" s="11"/>
      <c r="I932" s="11"/>
      <c r="J932" s="12">
        <f t="shared" si="81"/>
        <v>0</v>
      </c>
      <c r="K932" s="31">
        <f t="shared" si="82"/>
        <v>424.13</v>
      </c>
      <c r="L932" s="37">
        <f t="shared" si="79"/>
        <v>0</v>
      </c>
      <c r="M932" s="37"/>
      <c r="N932" s="37">
        <f t="shared" si="83"/>
        <v>0</v>
      </c>
    </row>
    <row r="933" spans="1:14" x14ac:dyDescent="0.3">
      <c r="A933" s="35" t="s">
        <v>62</v>
      </c>
      <c r="B933" s="17" t="s">
        <v>50</v>
      </c>
      <c r="C933" s="38">
        <v>72</v>
      </c>
      <c r="D933" s="44"/>
      <c r="E933" s="44"/>
      <c r="F933" s="30">
        <f t="shared" si="80"/>
        <v>0</v>
      </c>
      <c r="G933" s="11"/>
      <c r="H933" s="11"/>
      <c r="I933" s="11"/>
      <c r="J933" s="12">
        <f t="shared" si="81"/>
        <v>0</v>
      </c>
      <c r="K933" s="31">
        <f t="shared" si="82"/>
        <v>330.23</v>
      </c>
      <c r="L933" s="37">
        <f t="shared" si="79"/>
        <v>0</v>
      </c>
      <c r="M933" s="37"/>
      <c r="N933" s="37">
        <f t="shared" si="83"/>
        <v>0</v>
      </c>
    </row>
    <row r="934" spans="1:14" x14ac:dyDescent="0.3">
      <c r="A934" s="35" t="s">
        <v>63</v>
      </c>
      <c r="B934" s="17" t="s">
        <v>50</v>
      </c>
      <c r="C934" s="38">
        <v>72</v>
      </c>
      <c r="D934" s="44"/>
      <c r="E934" s="44"/>
      <c r="F934" s="30">
        <f t="shared" si="80"/>
        <v>0</v>
      </c>
      <c r="G934" s="11"/>
      <c r="H934" s="11"/>
      <c r="I934" s="11"/>
      <c r="J934" s="12">
        <f t="shared" si="81"/>
        <v>0</v>
      </c>
      <c r="K934" s="31">
        <f t="shared" si="82"/>
        <v>424.13</v>
      </c>
      <c r="L934" s="37">
        <f t="shared" si="79"/>
        <v>0</v>
      </c>
      <c r="M934" s="37"/>
      <c r="N934" s="37">
        <f t="shared" si="83"/>
        <v>0</v>
      </c>
    </row>
    <row r="935" spans="1:14" x14ac:dyDescent="0.3">
      <c r="A935" s="35" t="s">
        <v>64</v>
      </c>
      <c r="B935" s="17" t="s">
        <v>65</v>
      </c>
      <c r="C935" s="38">
        <v>72</v>
      </c>
      <c r="D935" s="44"/>
      <c r="E935" s="44"/>
      <c r="F935" s="30">
        <f t="shared" si="80"/>
        <v>0</v>
      </c>
      <c r="G935" s="11"/>
      <c r="H935" s="11"/>
      <c r="I935" s="11"/>
      <c r="J935" s="12">
        <f t="shared" si="81"/>
        <v>0</v>
      </c>
      <c r="K935" s="31">
        <f t="shared" si="82"/>
        <v>389.61</v>
      </c>
      <c r="L935" s="37">
        <f t="shared" si="79"/>
        <v>0</v>
      </c>
      <c r="M935" s="37"/>
      <c r="N935" s="37">
        <f t="shared" si="83"/>
        <v>0</v>
      </c>
    </row>
    <row r="936" spans="1:14" x14ac:dyDescent="0.3">
      <c r="A936" s="35" t="s">
        <v>66</v>
      </c>
      <c r="B936" s="17" t="s">
        <v>65</v>
      </c>
      <c r="C936" s="38">
        <v>72</v>
      </c>
      <c r="D936" s="44"/>
      <c r="E936" s="44"/>
      <c r="F936" s="30">
        <f t="shared" si="80"/>
        <v>0</v>
      </c>
      <c r="G936" s="11"/>
      <c r="H936" s="11"/>
      <c r="I936" s="11"/>
      <c r="J936" s="12">
        <f t="shared" si="81"/>
        <v>0</v>
      </c>
      <c r="K936" s="31">
        <f t="shared" si="82"/>
        <v>389.61</v>
      </c>
      <c r="L936" s="37">
        <f t="shared" si="79"/>
        <v>0</v>
      </c>
      <c r="M936" s="37"/>
      <c r="N936" s="37">
        <f t="shared" si="83"/>
        <v>0</v>
      </c>
    </row>
    <row r="937" spans="1:14" x14ac:dyDescent="0.3">
      <c r="A937" s="47" t="s">
        <v>67</v>
      </c>
      <c r="B937" s="48" t="s">
        <v>59</v>
      </c>
      <c r="C937" s="49">
        <v>25</v>
      </c>
      <c r="D937" s="44"/>
      <c r="E937" s="44"/>
      <c r="F937" s="30">
        <f t="shared" si="80"/>
        <v>0</v>
      </c>
      <c r="G937" s="11"/>
      <c r="H937" s="11"/>
      <c r="I937" s="11"/>
      <c r="J937" s="12">
        <f t="shared" si="81"/>
        <v>0</v>
      </c>
      <c r="K937" s="31">
        <f t="shared" si="82"/>
        <v>169.65</v>
      </c>
      <c r="L937" s="37">
        <f t="shared" si="79"/>
        <v>0</v>
      </c>
      <c r="M937" s="37"/>
      <c r="N937" s="37">
        <f t="shared" si="83"/>
        <v>0</v>
      </c>
    </row>
    <row r="938" spans="1:14" x14ac:dyDescent="0.3">
      <c r="A938" s="47" t="s">
        <v>68</v>
      </c>
      <c r="B938" s="48" t="s">
        <v>42</v>
      </c>
      <c r="C938" s="49">
        <v>50</v>
      </c>
      <c r="D938" s="44"/>
      <c r="E938" s="44"/>
      <c r="F938" s="30">
        <f t="shared" si="80"/>
        <v>0</v>
      </c>
      <c r="G938" s="11"/>
      <c r="H938" s="11"/>
      <c r="I938" s="11"/>
      <c r="J938" s="12">
        <f t="shared" si="81"/>
        <v>0</v>
      </c>
      <c r="K938" s="31">
        <f t="shared" si="82"/>
        <v>88.92</v>
      </c>
      <c r="L938" s="37">
        <f t="shared" si="79"/>
        <v>0</v>
      </c>
      <c r="M938" s="37"/>
      <c r="N938" s="37">
        <f t="shared" si="83"/>
        <v>0</v>
      </c>
    </row>
    <row r="939" spans="1:14" x14ac:dyDescent="0.3">
      <c r="A939" s="47" t="s">
        <v>69</v>
      </c>
      <c r="B939" s="48" t="s">
        <v>52</v>
      </c>
      <c r="C939" s="49">
        <v>12</v>
      </c>
      <c r="D939" s="44"/>
      <c r="E939" s="44"/>
      <c r="F939" s="30">
        <f t="shared" si="80"/>
        <v>0</v>
      </c>
      <c r="G939" s="11"/>
      <c r="H939" s="11"/>
      <c r="I939" s="11"/>
      <c r="J939" s="12">
        <f t="shared" si="81"/>
        <v>0</v>
      </c>
      <c r="K939" s="31">
        <f t="shared" si="82"/>
        <v>123.94</v>
      </c>
      <c r="L939" s="37">
        <f t="shared" si="79"/>
        <v>0</v>
      </c>
      <c r="M939" s="37"/>
      <c r="N939" s="37">
        <f t="shared" si="83"/>
        <v>0</v>
      </c>
    </row>
    <row r="940" spans="1:14" ht="19.5" thickBot="1" x14ac:dyDescent="0.35">
      <c r="A940" s="47" t="s">
        <v>70</v>
      </c>
      <c r="B940" s="48" t="s">
        <v>50</v>
      </c>
      <c r="C940" s="49">
        <v>60</v>
      </c>
      <c r="D940" s="44"/>
      <c r="E940" s="44"/>
      <c r="F940" s="30">
        <f t="shared" si="80"/>
        <v>0</v>
      </c>
      <c r="G940" s="11"/>
      <c r="H940" s="11"/>
      <c r="I940" s="11"/>
      <c r="J940" s="12">
        <f t="shared" si="81"/>
        <v>0</v>
      </c>
      <c r="K940" s="31">
        <f t="shared" si="82"/>
        <v>67.180000000000007</v>
      </c>
      <c r="L940" s="37">
        <f t="shared" si="79"/>
        <v>0</v>
      </c>
      <c r="M940" s="37"/>
      <c r="N940" s="37">
        <f t="shared" si="83"/>
        <v>0</v>
      </c>
    </row>
    <row r="941" spans="1:14" ht="19.5" thickBot="1" x14ac:dyDescent="0.35">
      <c r="A941" s="56" t="s">
        <v>71</v>
      </c>
      <c r="B941" s="57" t="s">
        <v>50</v>
      </c>
      <c r="C941" s="58">
        <v>60</v>
      </c>
      <c r="D941" s="44">
        <v>2</v>
      </c>
      <c r="E941" s="44"/>
      <c r="F941" s="30">
        <f t="shared" si="80"/>
        <v>3.3333333333333333E-2</v>
      </c>
      <c r="G941" s="11"/>
      <c r="H941" s="11"/>
      <c r="I941" s="11"/>
      <c r="J941" s="12">
        <f t="shared" si="81"/>
        <v>2</v>
      </c>
      <c r="K941" s="31">
        <f t="shared" si="82"/>
        <v>67.180000000000007</v>
      </c>
      <c r="L941" s="37">
        <f t="shared" si="79"/>
        <v>134.36000000000001</v>
      </c>
      <c r="M941" s="37"/>
      <c r="N941" s="37">
        <f t="shared" si="83"/>
        <v>0</v>
      </c>
    </row>
    <row r="942" spans="1:14" ht="19.5" thickBot="1" x14ac:dyDescent="0.35">
      <c r="A942" s="56" t="s">
        <v>72</v>
      </c>
      <c r="B942" s="57" t="s">
        <v>50</v>
      </c>
      <c r="C942" s="58">
        <v>60</v>
      </c>
      <c r="D942" s="44">
        <v>9</v>
      </c>
      <c r="E942" s="44"/>
      <c r="F942" s="30">
        <f t="shared" si="80"/>
        <v>0.15</v>
      </c>
      <c r="G942" s="11"/>
      <c r="H942" s="11"/>
      <c r="I942" s="11"/>
      <c r="J942" s="12">
        <f t="shared" si="81"/>
        <v>9</v>
      </c>
      <c r="K942" s="31">
        <f t="shared" si="82"/>
        <v>67.180000000000007</v>
      </c>
      <c r="L942" s="37">
        <f t="shared" si="79"/>
        <v>604.62000000000012</v>
      </c>
      <c r="M942" s="37"/>
      <c r="N942" s="37">
        <f t="shared" si="83"/>
        <v>0</v>
      </c>
    </row>
    <row r="943" spans="1:14" ht="19.5" thickBot="1" x14ac:dyDescent="0.35">
      <c r="A943" s="56" t="s">
        <v>73</v>
      </c>
      <c r="B943" s="57" t="s">
        <v>74</v>
      </c>
      <c r="C943" s="58">
        <v>150</v>
      </c>
      <c r="D943" s="44"/>
      <c r="E943" s="44"/>
      <c r="F943" s="30">
        <f t="shared" si="80"/>
        <v>0</v>
      </c>
      <c r="G943" s="11"/>
      <c r="H943" s="11"/>
      <c r="I943" s="11"/>
      <c r="J943" s="12">
        <f t="shared" si="81"/>
        <v>0</v>
      </c>
      <c r="K943" s="31">
        <f t="shared" si="82"/>
        <v>21.06</v>
      </c>
      <c r="L943" s="37">
        <f t="shared" si="79"/>
        <v>0</v>
      </c>
      <c r="M943" s="37"/>
      <c r="N943" s="37">
        <f t="shared" si="83"/>
        <v>0</v>
      </c>
    </row>
    <row r="944" spans="1:14" ht="19.5" thickBot="1" x14ac:dyDescent="0.35">
      <c r="A944" s="66" t="s">
        <v>75</v>
      </c>
      <c r="B944" s="67" t="s">
        <v>76</v>
      </c>
      <c r="C944" s="68">
        <v>120</v>
      </c>
      <c r="D944" s="44">
        <v>3</v>
      </c>
      <c r="E944" s="44"/>
      <c r="F944" s="30">
        <f t="shared" si="80"/>
        <v>2.5000000000000001E-2</v>
      </c>
      <c r="G944" s="11"/>
      <c r="H944" s="11"/>
      <c r="I944" s="11"/>
      <c r="J944" s="12">
        <f t="shared" si="81"/>
        <v>3</v>
      </c>
      <c r="K944" s="31">
        <f t="shared" si="82"/>
        <v>78.98</v>
      </c>
      <c r="L944" s="37">
        <f t="shared" si="79"/>
        <v>236.94</v>
      </c>
      <c r="M944" s="37"/>
      <c r="N944" s="37">
        <f t="shared" si="83"/>
        <v>0</v>
      </c>
    </row>
    <row r="945" spans="1:14" ht="19.5" thickBot="1" x14ac:dyDescent="0.35">
      <c r="A945" s="66" t="s">
        <v>77</v>
      </c>
      <c r="B945" s="67" t="s">
        <v>78</v>
      </c>
      <c r="C945" s="68">
        <v>60</v>
      </c>
      <c r="D945" s="44"/>
      <c r="E945" s="44"/>
      <c r="F945" s="30">
        <f t="shared" si="80"/>
        <v>0</v>
      </c>
      <c r="G945" s="11"/>
      <c r="H945" s="11"/>
      <c r="I945" s="11"/>
      <c r="J945" s="12">
        <f t="shared" si="81"/>
        <v>0</v>
      </c>
      <c r="K945" s="31">
        <f t="shared" si="82"/>
        <v>154.44</v>
      </c>
      <c r="L945" s="37">
        <f t="shared" si="79"/>
        <v>0</v>
      </c>
      <c r="M945" s="37"/>
      <c r="N945" s="37">
        <f t="shared" si="83"/>
        <v>0</v>
      </c>
    </row>
    <row r="946" spans="1:14" ht="19.5" thickBot="1" x14ac:dyDescent="0.35">
      <c r="A946" s="66" t="s">
        <v>79</v>
      </c>
      <c r="B946" s="67" t="s">
        <v>50</v>
      </c>
      <c r="C946" s="68">
        <v>30</v>
      </c>
      <c r="D946" s="44">
        <v>4</v>
      </c>
      <c r="E946" s="44"/>
      <c r="F946" s="30">
        <f t="shared" si="80"/>
        <v>0.13333333333333333</v>
      </c>
      <c r="G946" s="11"/>
      <c r="H946" s="11"/>
      <c r="I946" s="11"/>
      <c r="J946" s="12">
        <f t="shared" si="81"/>
        <v>4</v>
      </c>
      <c r="K946" s="31">
        <f t="shared" si="82"/>
        <v>274.95</v>
      </c>
      <c r="L946" s="37">
        <f t="shared" si="79"/>
        <v>1099.8</v>
      </c>
      <c r="M946" s="37"/>
      <c r="N946" s="37">
        <f t="shared" si="83"/>
        <v>0</v>
      </c>
    </row>
    <row r="947" spans="1:14" ht="19.5" thickBot="1" x14ac:dyDescent="0.35">
      <c r="A947" s="66" t="s">
        <v>80</v>
      </c>
      <c r="B947" s="67" t="s">
        <v>59</v>
      </c>
      <c r="C947" s="68">
        <v>12</v>
      </c>
      <c r="D947" s="44"/>
      <c r="E947" s="44"/>
      <c r="F947" s="30">
        <f t="shared" si="80"/>
        <v>0</v>
      </c>
      <c r="G947" s="11"/>
      <c r="H947" s="11"/>
      <c r="I947" s="11"/>
      <c r="J947" s="12">
        <f t="shared" si="81"/>
        <v>0</v>
      </c>
      <c r="K947" s="31">
        <f t="shared" si="82"/>
        <v>1023.75</v>
      </c>
      <c r="L947" s="37">
        <f t="shared" si="79"/>
        <v>0</v>
      </c>
      <c r="M947" s="37"/>
      <c r="N947" s="37">
        <f t="shared" si="83"/>
        <v>0</v>
      </c>
    </row>
    <row r="948" spans="1:14" ht="19.5" thickBot="1" x14ac:dyDescent="0.35">
      <c r="A948" s="76" t="s">
        <v>81</v>
      </c>
      <c r="B948" s="77" t="s">
        <v>82</v>
      </c>
      <c r="C948" s="78">
        <v>18</v>
      </c>
      <c r="D948" s="44">
        <v>1</v>
      </c>
      <c r="E948" s="44"/>
      <c r="F948" s="30">
        <f t="shared" si="80"/>
        <v>5.5555555555555552E-2</v>
      </c>
      <c r="G948" s="11"/>
      <c r="H948" s="11"/>
      <c r="I948" s="11"/>
      <c r="J948" s="12">
        <f t="shared" si="81"/>
        <v>1</v>
      </c>
      <c r="K948" s="31">
        <f t="shared" si="82"/>
        <v>558.67999999999995</v>
      </c>
      <c r="L948" s="37">
        <f t="shared" si="79"/>
        <v>558.67999999999995</v>
      </c>
      <c r="M948" s="37"/>
      <c r="N948" s="37">
        <f t="shared" si="83"/>
        <v>0</v>
      </c>
    </row>
    <row r="949" spans="1:14" ht="19.5" thickBot="1" x14ac:dyDescent="0.35">
      <c r="A949" s="76" t="s">
        <v>83</v>
      </c>
      <c r="B949" s="77" t="s">
        <v>59</v>
      </c>
      <c r="C949" s="78">
        <v>12</v>
      </c>
      <c r="D949" s="44"/>
      <c r="E949" s="44"/>
      <c r="F949" s="30">
        <f t="shared" si="80"/>
        <v>0</v>
      </c>
      <c r="G949" s="11"/>
      <c r="H949" s="11"/>
      <c r="I949" s="11"/>
      <c r="J949" s="12">
        <f t="shared" si="81"/>
        <v>0</v>
      </c>
      <c r="K949" s="31">
        <f t="shared" si="82"/>
        <v>1092.2</v>
      </c>
      <c r="L949" s="37">
        <f t="shared" si="79"/>
        <v>0</v>
      </c>
      <c r="M949" s="37"/>
      <c r="N949" s="37">
        <f t="shared" si="83"/>
        <v>0</v>
      </c>
    </row>
    <row r="950" spans="1:14" ht="19.5" thickBot="1" x14ac:dyDescent="0.35">
      <c r="A950" s="76" t="s">
        <v>84</v>
      </c>
      <c r="B950" s="77" t="s">
        <v>85</v>
      </c>
      <c r="C950" s="78">
        <v>4</v>
      </c>
      <c r="D950" s="44"/>
      <c r="E950" s="44"/>
      <c r="F950" s="30">
        <f t="shared" si="80"/>
        <v>0</v>
      </c>
      <c r="G950" s="11"/>
      <c r="H950" s="11"/>
      <c r="I950" s="11"/>
      <c r="J950" s="12">
        <f t="shared" si="81"/>
        <v>0</v>
      </c>
      <c r="K950" s="31">
        <f t="shared" si="82"/>
        <v>2670.53</v>
      </c>
      <c r="L950" s="37">
        <f t="shared" si="79"/>
        <v>0</v>
      </c>
      <c r="M950" s="37"/>
      <c r="N950" s="37">
        <f t="shared" si="83"/>
        <v>0</v>
      </c>
    </row>
    <row r="951" spans="1:14" ht="19.5" thickBot="1" x14ac:dyDescent="0.35">
      <c r="A951" s="86" t="s">
        <v>86</v>
      </c>
      <c r="B951" s="87" t="s">
        <v>87</v>
      </c>
      <c r="C951" s="88">
        <v>48</v>
      </c>
      <c r="D951" s="44"/>
      <c r="E951" s="44"/>
      <c r="F951" s="30">
        <f t="shared" si="80"/>
        <v>0</v>
      </c>
      <c r="G951" s="11"/>
      <c r="H951" s="11"/>
      <c r="I951" s="11"/>
      <c r="J951" s="12">
        <f t="shared" si="81"/>
        <v>0</v>
      </c>
      <c r="K951" s="31">
        <f t="shared" si="82"/>
        <v>46.8</v>
      </c>
      <c r="L951" s="37">
        <f t="shared" si="79"/>
        <v>0</v>
      </c>
      <c r="M951" s="37"/>
      <c r="N951" s="37">
        <f t="shared" si="83"/>
        <v>0</v>
      </c>
    </row>
    <row r="952" spans="1:14" ht="19.5" thickBot="1" x14ac:dyDescent="0.35">
      <c r="A952" s="86" t="s">
        <v>88</v>
      </c>
      <c r="B952" s="87" t="s">
        <v>87</v>
      </c>
      <c r="C952" s="88">
        <v>48</v>
      </c>
      <c r="D952" s="44"/>
      <c r="E952" s="44"/>
      <c r="F952" s="30">
        <f t="shared" si="80"/>
        <v>0</v>
      </c>
      <c r="G952" s="11"/>
      <c r="H952" s="11"/>
      <c r="I952" s="11"/>
      <c r="J952" s="12">
        <f t="shared" si="81"/>
        <v>0</v>
      </c>
      <c r="K952" s="31">
        <f t="shared" si="82"/>
        <v>46.8</v>
      </c>
      <c r="L952" s="37">
        <f t="shared" si="79"/>
        <v>0</v>
      </c>
      <c r="M952" s="37"/>
      <c r="N952" s="37">
        <f t="shared" si="83"/>
        <v>0</v>
      </c>
    </row>
    <row r="953" spans="1:14" x14ac:dyDescent="0.3">
      <c r="A953" s="96" t="s">
        <v>89</v>
      </c>
      <c r="B953" s="97">
        <v>25</v>
      </c>
      <c r="C953" s="97">
        <v>25</v>
      </c>
      <c r="D953" s="44">
        <v>484</v>
      </c>
      <c r="E953" s="44"/>
      <c r="F953" s="30">
        <f t="shared" si="80"/>
        <v>19.36</v>
      </c>
      <c r="G953" s="11"/>
      <c r="H953" s="11"/>
      <c r="I953" s="11"/>
      <c r="J953" s="12">
        <f t="shared" si="81"/>
        <v>484</v>
      </c>
      <c r="K953" s="31">
        <f t="shared" si="82"/>
        <v>111.25</v>
      </c>
      <c r="L953" s="37">
        <f t="shared" si="79"/>
        <v>53845</v>
      </c>
      <c r="M953" s="37"/>
      <c r="N953" s="37">
        <f t="shared" si="83"/>
        <v>0</v>
      </c>
    </row>
    <row r="954" spans="1:14" x14ac:dyDescent="0.3">
      <c r="A954" s="105" t="s">
        <v>90</v>
      </c>
      <c r="B954" s="106">
        <v>10</v>
      </c>
      <c r="C954" s="106">
        <v>10</v>
      </c>
      <c r="D954" s="44"/>
      <c r="E954" s="44"/>
      <c r="F954" s="30">
        <f t="shared" si="80"/>
        <v>0</v>
      </c>
      <c r="G954" s="11"/>
      <c r="H954" s="11"/>
      <c r="I954" s="11"/>
      <c r="J954" s="12">
        <f t="shared" si="81"/>
        <v>0</v>
      </c>
      <c r="K954" s="31">
        <f t="shared" si="82"/>
        <v>1760</v>
      </c>
      <c r="L954" s="37">
        <f t="shared" si="79"/>
        <v>0</v>
      </c>
      <c r="M954" s="37"/>
      <c r="N954" s="37">
        <f t="shared" si="83"/>
        <v>0</v>
      </c>
    </row>
    <row r="955" spans="1:14" x14ac:dyDescent="0.3">
      <c r="A955" s="105" t="s">
        <v>91</v>
      </c>
      <c r="B955" s="106">
        <v>8</v>
      </c>
      <c r="C955" s="106">
        <v>8</v>
      </c>
      <c r="D955" s="44"/>
      <c r="E955" s="44"/>
      <c r="F955" s="30">
        <f t="shared" si="80"/>
        <v>0</v>
      </c>
      <c r="G955" s="11"/>
      <c r="H955" s="11"/>
      <c r="I955" s="11"/>
      <c r="J955" s="12">
        <f t="shared" si="81"/>
        <v>0</v>
      </c>
      <c r="K955" s="31">
        <f t="shared" si="82"/>
        <v>2365</v>
      </c>
      <c r="L955" s="37">
        <f t="shared" si="79"/>
        <v>0</v>
      </c>
      <c r="M955" s="37"/>
      <c r="N955" s="37">
        <f t="shared" si="83"/>
        <v>0</v>
      </c>
    </row>
    <row r="956" spans="1:14" x14ac:dyDescent="0.3">
      <c r="A956" s="105" t="s">
        <v>92</v>
      </c>
      <c r="B956" s="106">
        <v>8</v>
      </c>
      <c r="C956" s="106">
        <v>8</v>
      </c>
      <c r="D956" s="44"/>
      <c r="E956" s="44"/>
      <c r="F956" s="30">
        <f t="shared" si="80"/>
        <v>0</v>
      </c>
      <c r="G956" s="11"/>
      <c r="H956" s="11"/>
      <c r="I956" s="11"/>
      <c r="J956" s="12">
        <f t="shared" si="81"/>
        <v>0</v>
      </c>
      <c r="K956" s="31">
        <f t="shared" si="82"/>
        <v>2065</v>
      </c>
      <c r="L956" s="37">
        <f t="shared" si="79"/>
        <v>0</v>
      </c>
      <c r="M956" s="37"/>
      <c r="N956" s="37">
        <f t="shared" si="83"/>
        <v>0</v>
      </c>
    </row>
    <row r="957" spans="1:14" x14ac:dyDescent="0.3">
      <c r="A957" s="105" t="s">
        <v>93</v>
      </c>
      <c r="B957" s="106">
        <v>15</v>
      </c>
      <c r="C957" s="106">
        <v>15</v>
      </c>
      <c r="D957" s="44"/>
      <c r="E957" s="44"/>
      <c r="F957" s="30">
        <f t="shared" si="80"/>
        <v>0</v>
      </c>
      <c r="G957" s="11"/>
      <c r="H957" s="11"/>
      <c r="I957" s="11"/>
      <c r="J957" s="12">
        <f t="shared" si="81"/>
        <v>0</v>
      </c>
      <c r="K957" s="31">
        <f t="shared" si="82"/>
        <v>990</v>
      </c>
      <c r="L957" s="37">
        <f t="shared" si="79"/>
        <v>0</v>
      </c>
      <c r="M957" s="37"/>
      <c r="N957" s="37">
        <f t="shared" si="83"/>
        <v>0</v>
      </c>
    </row>
    <row r="958" spans="1:14" x14ac:dyDescent="0.3">
      <c r="A958" s="105" t="s">
        <v>94</v>
      </c>
      <c r="B958" s="106">
        <v>15</v>
      </c>
      <c r="C958" s="106">
        <v>15</v>
      </c>
      <c r="D958" s="44"/>
      <c r="E958" s="44"/>
      <c r="F958" s="30">
        <f t="shared" si="80"/>
        <v>0</v>
      </c>
      <c r="G958" s="11"/>
      <c r="H958" s="11"/>
      <c r="I958" s="11"/>
      <c r="J958" s="12">
        <f t="shared" si="81"/>
        <v>0</v>
      </c>
      <c r="K958" s="31">
        <f t="shared" si="82"/>
        <v>1025</v>
      </c>
      <c r="L958" s="37">
        <f t="shared" si="79"/>
        <v>0</v>
      </c>
      <c r="M958" s="37"/>
      <c r="N958" s="37">
        <f t="shared" si="83"/>
        <v>0</v>
      </c>
    </row>
    <row r="959" spans="1:14" x14ac:dyDescent="0.3">
      <c r="A959" s="105" t="s">
        <v>95</v>
      </c>
      <c r="B959" s="106">
        <v>10</v>
      </c>
      <c r="C959" s="106">
        <v>10</v>
      </c>
      <c r="D959" s="44"/>
      <c r="E959" s="44"/>
      <c r="F959" s="30">
        <f t="shared" si="80"/>
        <v>0</v>
      </c>
      <c r="G959" s="11"/>
      <c r="H959" s="11"/>
      <c r="I959" s="11"/>
      <c r="J959" s="12">
        <f t="shared" si="81"/>
        <v>0</v>
      </c>
      <c r="K959" s="31">
        <f t="shared" si="82"/>
        <v>1620</v>
      </c>
      <c r="L959" s="37">
        <f t="shared" si="79"/>
        <v>0</v>
      </c>
      <c r="M959" s="37"/>
      <c r="N959" s="37">
        <f t="shared" si="83"/>
        <v>0</v>
      </c>
    </row>
    <row r="960" spans="1:14" x14ac:dyDescent="0.3">
      <c r="A960" s="105" t="s">
        <v>96</v>
      </c>
      <c r="B960" s="106">
        <v>8</v>
      </c>
      <c r="C960" s="106">
        <v>8</v>
      </c>
      <c r="D960" s="44"/>
      <c r="E960" s="44"/>
      <c r="F960" s="30">
        <f t="shared" si="80"/>
        <v>0</v>
      </c>
      <c r="G960" s="11"/>
      <c r="H960" s="11"/>
      <c r="I960" s="11"/>
      <c r="J960" s="12">
        <f t="shared" si="81"/>
        <v>0</v>
      </c>
      <c r="K960" s="31">
        <f t="shared" si="82"/>
        <v>2130</v>
      </c>
      <c r="L960" s="37">
        <f t="shared" si="79"/>
        <v>0</v>
      </c>
      <c r="M960" s="37"/>
      <c r="N960" s="37">
        <f t="shared" si="83"/>
        <v>0</v>
      </c>
    </row>
    <row r="961" spans="1:14" x14ac:dyDescent="0.3">
      <c r="A961" s="105" t="s">
        <v>97</v>
      </c>
      <c r="B961" s="106">
        <v>15</v>
      </c>
      <c r="C961" s="106">
        <v>15</v>
      </c>
      <c r="D961" s="44"/>
      <c r="E961" s="44"/>
      <c r="F961" s="30">
        <f t="shared" si="80"/>
        <v>0</v>
      </c>
      <c r="G961" s="11"/>
      <c r="H961" s="11"/>
      <c r="I961" s="11"/>
      <c r="J961" s="12">
        <f t="shared" si="81"/>
        <v>0</v>
      </c>
      <c r="K961" s="31">
        <f t="shared" si="82"/>
        <v>880</v>
      </c>
      <c r="L961" s="37">
        <f t="shared" si="79"/>
        <v>0</v>
      </c>
      <c r="M961" s="37"/>
      <c r="N961" s="37">
        <f t="shared" si="83"/>
        <v>0</v>
      </c>
    </row>
    <row r="962" spans="1:14" x14ac:dyDescent="0.3">
      <c r="A962" s="105" t="s">
        <v>98</v>
      </c>
      <c r="B962" s="106">
        <v>15</v>
      </c>
      <c r="C962" s="106">
        <v>15</v>
      </c>
      <c r="D962" s="44"/>
      <c r="E962" s="44"/>
      <c r="F962" s="30">
        <f t="shared" si="80"/>
        <v>0</v>
      </c>
      <c r="G962" s="11"/>
      <c r="H962" s="11"/>
      <c r="I962" s="11"/>
      <c r="J962" s="12">
        <f t="shared" si="81"/>
        <v>0</v>
      </c>
      <c r="K962" s="31">
        <f t="shared" si="82"/>
        <v>915</v>
      </c>
      <c r="L962" s="37">
        <f t="shared" si="79"/>
        <v>0</v>
      </c>
      <c r="M962" s="37"/>
      <c r="N962" s="37">
        <f t="shared" si="83"/>
        <v>0</v>
      </c>
    </row>
    <row r="963" spans="1:14" x14ac:dyDescent="0.3">
      <c r="A963" s="105" t="s">
        <v>99</v>
      </c>
      <c r="B963" s="106">
        <v>3</v>
      </c>
      <c r="C963" s="106">
        <v>3</v>
      </c>
      <c r="D963" s="44"/>
      <c r="E963" s="44"/>
      <c r="F963" s="30">
        <f t="shared" si="80"/>
        <v>0</v>
      </c>
      <c r="G963" s="11"/>
      <c r="H963" s="11"/>
      <c r="I963" s="11"/>
      <c r="J963" s="12">
        <f t="shared" si="81"/>
        <v>0</v>
      </c>
      <c r="K963" s="31">
        <f t="shared" si="82"/>
        <v>1970</v>
      </c>
      <c r="L963" s="37">
        <f t="shared" si="79"/>
        <v>0</v>
      </c>
      <c r="M963" s="37"/>
      <c r="N963" s="37">
        <f t="shared" si="83"/>
        <v>0</v>
      </c>
    </row>
    <row r="964" spans="1:14" x14ac:dyDescent="0.3">
      <c r="A964" s="105" t="s">
        <v>100</v>
      </c>
      <c r="B964" s="106">
        <v>3</v>
      </c>
      <c r="C964" s="106">
        <v>3</v>
      </c>
      <c r="D964" s="44"/>
      <c r="E964" s="44"/>
      <c r="F964" s="30">
        <f t="shared" si="80"/>
        <v>0</v>
      </c>
      <c r="G964" s="11"/>
      <c r="H964" s="11"/>
      <c r="I964" s="11"/>
      <c r="J964" s="12">
        <f t="shared" si="81"/>
        <v>0</v>
      </c>
      <c r="K964" s="31">
        <f t="shared" si="82"/>
        <v>2035</v>
      </c>
      <c r="L964" s="37">
        <f t="shared" si="79"/>
        <v>0</v>
      </c>
      <c r="M964" s="37"/>
      <c r="N964" s="37">
        <f t="shared" si="83"/>
        <v>0</v>
      </c>
    </row>
    <row r="965" spans="1:14" x14ac:dyDescent="0.3">
      <c r="A965" s="105" t="s">
        <v>101</v>
      </c>
      <c r="B965" s="106">
        <v>8</v>
      </c>
      <c r="C965" s="106">
        <v>8</v>
      </c>
      <c r="D965" s="44"/>
      <c r="E965" s="44"/>
      <c r="F965" s="30">
        <f t="shared" si="80"/>
        <v>0</v>
      </c>
      <c r="G965" s="11"/>
      <c r="H965" s="11"/>
      <c r="I965" s="11"/>
      <c r="J965" s="12">
        <f t="shared" si="81"/>
        <v>0</v>
      </c>
      <c r="K965" s="31">
        <f t="shared" si="82"/>
        <v>2120</v>
      </c>
      <c r="L965" s="37">
        <f t="shared" si="79"/>
        <v>0</v>
      </c>
      <c r="M965" s="37"/>
      <c r="N965" s="37">
        <f t="shared" si="83"/>
        <v>0</v>
      </c>
    </row>
    <row r="966" spans="1:14" x14ac:dyDescent="0.3">
      <c r="A966" s="105" t="s">
        <v>102</v>
      </c>
      <c r="B966" s="106">
        <v>10</v>
      </c>
      <c r="C966" s="106">
        <v>10</v>
      </c>
      <c r="D966" s="44"/>
      <c r="E966" s="44"/>
      <c r="F966" s="30">
        <f t="shared" si="80"/>
        <v>0</v>
      </c>
      <c r="G966" s="11"/>
      <c r="H966" s="11"/>
      <c r="I966" s="11"/>
      <c r="J966" s="12">
        <f t="shared" si="81"/>
        <v>0</v>
      </c>
      <c r="K966" s="31">
        <f t="shared" si="82"/>
        <v>1980</v>
      </c>
      <c r="L966" s="37">
        <f t="shared" si="79"/>
        <v>0</v>
      </c>
      <c r="M966" s="37"/>
      <c r="N966" s="37">
        <f t="shared" si="83"/>
        <v>0</v>
      </c>
    </row>
    <row r="967" spans="1:14" x14ac:dyDescent="0.3">
      <c r="A967" s="105" t="s">
        <v>103</v>
      </c>
      <c r="B967" s="106">
        <v>12</v>
      </c>
      <c r="C967" s="106">
        <v>12</v>
      </c>
      <c r="D967" s="44"/>
      <c r="E967" s="44"/>
      <c r="F967" s="30">
        <f t="shared" si="80"/>
        <v>0</v>
      </c>
      <c r="G967" s="11"/>
      <c r="H967" s="11"/>
      <c r="I967" s="11"/>
      <c r="J967" s="12">
        <f t="shared" si="81"/>
        <v>0</v>
      </c>
      <c r="K967" s="31">
        <f t="shared" si="82"/>
        <v>875</v>
      </c>
      <c r="L967" s="37">
        <f t="shared" si="79"/>
        <v>0</v>
      </c>
      <c r="M967" s="37"/>
      <c r="N967" s="37">
        <f t="shared" si="83"/>
        <v>0</v>
      </c>
    </row>
    <row r="968" spans="1:14" ht="19.5" thickBot="1" x14ac:dyDescent="0.35">
      <c r="A968" s="105" t="s">
        <v>104</v>
      </c>
      <c r="B968" s="106">
        <v>3</v>
      </c>
      <c r="C968" s="106">
        <v>3</v>
      </c>
      <c r="D968" s="44"/>
      <c r="E968" s="44"/>
      <c r="F968" s="30">
        <f t="shared" si="80"/>
        <v>0</v>
      </c>
      <c r="G968" s="11"/>
      <c r="H968" s="11"/>
      <c r="I968" s="11"/>
      <c r="J968" s="12">
        <f t="shared" si="81"/>
        <v>0</v>
      </c>
      <c r="K968" s="31">
        <f t="shared" si="82"/>
        <v>2145</v>
      </c>
      <c r="L968" s="37">
        <f t="shared" si="79"/>
        <v>0</v>
      </c>
      <c r="M968" s="37"/>
      <c r="N968" s="37">
        <f t="shared" si="83"/>
        <v>0</v>
      </c>
    </row>
    <row r="969" spans="1:14" ht="19.5" thickBot="1" x14ac:dyDescent="0.35">
      <c r="A969" s="56" t="s">
        <v>105</v>
      </c>
      <c r="B969" s="57" t="s">
        <v>74</v>
      </c>
      <c r="C969" s="58">
        <v>150</v>
      </c>
      <c r="D969" s="44"/>
      <c r="E969" s="44"/>
      <c r="F969" s="30">
        <f t="shared" si="80"/>
        <v>0</v>
      </c>
      <c r="G969" s="11"/>
      <c r="H969" s="11"/>
      <c r="I969" s="11"/>
      <c r="J969" s="12">
        <f t="shared" si="81"/>
        <v>0</v>
      </c>
      <c r="K969" s="31">
        <f t="shared" si="82"/>
        <v>21.06</v>
      </c>
      <c r="L969" s="37">
        <f t="shared" si="79"/>
        <v>0</v>
      </c>
      <c r="M969" s="37"/>
      <c r="N969" s="37">
        <f t="shared" si="83"/>
        <v>0</v>
      </c>
    </row>
    <row r="970" spans="1:14" x14ac:dyDescent="0.3">
      <c r="A970" s="107"/>
      <c r="B970" s="108"/>
      <c r="C970" s="108"/>
      <c r="D970" s="11"/>
      <c r="E970" s="11"/>
      <c r="F970" s="30" t="e">
        <f t="shared" si="80"/>
        <v>#DIV/0!</v>
      </c>
      <c r="G970" s="11"/>
      <c r="H970" s="11"/>
      <c r="I970" s="11"/>
      <c r="J970" s="12">
        <f t="shared" si="81"/>
        <v>0</v>
      </c>
      <c r="K970" s="31">
        <f t="shared" si="82"/>
        <v>116.5</v>
      </c>
      <c r="L970" s="37">
        <f t="shared" si="79"/>
        <v>0</v>
      </c>
      <c r="M970" s="37"/>
      <c r="N970" s="37">
        <f t="shared" si="83"/>
        <v>0</v>
      </c>
    </row>
    <row r="971" spans="1:14" x14ac:dyDescent="0.3">
      <c r="A971" s="107"/>
      <c r="B971" s="108"/>
      <c r="C971" s="108"/>
      <c r="D971" s="11"/>
      <c r="E971" s="11"/>
      <c r="F971" s="30" t="e">
        <f t="shared" si="80"/>
        <v>#DIV/0!</v>
      </c>
      <c r="G971" s="11"/>
      <c r="H971" s="11"/>
      <c r="I971" s="11"/>
      <c r="J971" s="12">
        <f t="shared" si="81"/>
        <v>0</v>
      </c>
      <c r="K971" s="31">
        <f t="shared" si="82"/>
        <v>0</v>
      </c>
      <c r="L971" s="37">
        <f t="shared" si="79"/>
        <v>0</v>
      </c>
      <c r="M971" s="37"/>
      <c r="N971" s="37">
        <f t="shared" si="83"/>
        <v>0</v>
      </c>
    </row>
    <row r="972" spans="1:14" x14ac:dyDescent="0.3">
      <c r="A972" s="107"/>
      <c r="B972" s="108"/>
      <c r="C972" s="108"/>
      <c r="D972" s="11"/>
      <c r="E972" s="11"/>
      <c r="F972" s="30" t="e">
        <f t="shared" si="80"/>
        <v>#DIV/0!</v>
      </c>
      <c r="G972" s="11"/>
      <c r="H972" s="11"/>
      <c r="I972" s="11"/>
      <c r="J972" s="12">
        <f t="shared" si="81"/>
        <v>0</v>
      </c>
      <c r="K972" s="31">
        <f t="shared" si="82"/>
        <v>23</v>
      </c>
      <c r="L972" s="37">
        <f t="shared" si="79"/>
        <v>0</v>
      </c>
      <c r="M972" s="37"/>
      <c r="N972" s="37">
        <f t="shared" si="83"/>
        <v>0</v>
      </c>
    </row>
    <row r="973" spans="1:14" x14ac:dyDescent="0.3">
      <c r="A973" s="107"/>
      <c r="B973" s="108"/>
      <c r="C973" s="108"/>
      <c r="D973" s="11"/>
      <c r="E973" s="11"/>
      <c r="F973" s="30" t="e">
        <f t="shared" si="80"/>
        <v>#DIV/0!</v>
      </c>
      <c r="G973" s="11"/>
      <c r="H973" s="11"/>
      <c r="I973" s="11"/>
      <c r="J973" s="12">
        <f t="shared" si="81"/>
        <v>0</v>
      </c>
      <c r="K973" s="31">
        <f t="shared" si="82"/>
        <v>0</v>
      </c>
      <c r="L973" s="37">
        <f t="shared" si="79"/>
        <v>0</v>
      </c>
      <c r="M973" s="37"/>
      <c r="N973" s="37">
        <f t="shared" si="83"/>
        <v>0</v>
      </c>
    </row>
    <row r="974" spans="1:14" x14ac:dyDescent="0.3">
      <c r="A974" s="11"/>
      <c r="B974" s="10"/>
      <c r="C974" s="10"/>
      <c r="D974" s="11"/>
      <c r="E974" s="11"/>
      <c r="F974" s="30" t="e">
        <f t="shared" si="80"/>
        <v>#DIV/0!</v>
      </c>
      <c r="G974" s="11"/>
      <c r="H974" s="11"/>
      <c r="I974" s="11"/>
      <c r="J974" s="12">
        <f t="shared" si="81"/>
        <v>0</v>
      </c>
      <c r="K974" s="31">
        <f t="shared" si="82"/>
        <v>0</v>
      </c>
      <c r="L974" s="37">
        <f t="shared" si="79"/>
        <v>0</v>
      </c>
      <c r="M974" s="37"/>
      <c r="N974" s="37">
        <f t="shared" si="83"/>
        <v>0</v>
      </c>
    </row>
    <row r="975" spans="1:14" x14ac:dyDescent="0.3">
      <c r="A975" s="11"/>
      <c r="B975" s="10"/>
      <c r="C975" s="10"/>
      <c r="D975" s="11"/>
      <c r="E975" s="11"/>
      <c r="F975" s="30" t="e">
        <f t="shared" si="80"/>
        <v>#DIV/0!</v>
      </c>
      <c r="G975" s="11"/>
      <c r="H975" s="11"/>
      <c r="I975" s="11"/>
      <c r="J975" s="12">
        <f t="shared" si="81"/>
        <v>0</v>
      </c>
      <c r="K975" s="31">
        <f t="shared" si="82"/>
        <v>0</v>
      </c>
      <c r="L975" s="37">
        <f t="shared" si="79"/>
        <v>0</v>
      </c>
      <c r="M975" s="37"/>
      <c r="N975" s="37">
        <f t="shared" si="83"/>
        <v>0</v>
      </c>
    </row>
    <row r="976" spans="1:14" x14ac:dyDescent="0.3">
      <c r="A976" s="11"/>
      <c r="B976" s="10"/>
      <c r="C976" s="10"/>
      <c r="D976" s="11"/>
      <c r="E976" s="11"/>
      <c r="F976" s="30" t="e">
        <f t="shared" si="80"/>
        <v>#DIV/0!</v>
      </c>
      <c r="G976" s="11"/>
      <c r="H976" s="11"/>
      <c r="I976" s="11"/>
      <c r="J976" s="12">
        <f t="shared" si="81"/>
        <v>0</v>
      </c>
      <c r="K976" s="31">
        <f t="shared" si="82"/>
        <v>0</v>
      </c>
      <c r="L976" s="37">
        <f t="shared" si="79"/>
        <v>0</v>
      </c>
      <c r="M976" s="37"/>
      <c r="N976" s="37">
        <f t="shared" si="83"/>
        <v>0</v>
      </c>
    </row>
    <row r="977" spans="1:14" x14ac:dyDescent="0.3">
      <c r="A977" s="11" t="s">
        <v>33</v>
      </c>
      <c r="B977" s="11"/>
      <c r="C977" s="13"/>
      <c r="D977" s="111">
        <f t="shared" ref="D977:J977" si="84">SUM(D915:D976)</f>
        <v>518</v>
      </c>
      <c r="E977" s="111">
        <f t="shared" si="84"/>
        <v>0</v>
      </c>
      <c r="F977" s="111" t="e">
        <f t="shared" si="84"/>
        <v>#DIV/0!</v>
      </c>
      <c r="G977" s="111">
        <f t="shared" si="84"/>
        <v>0</v>
      </c>
      <c r="H977" s="111">
        <f t="shared" si="84"/>
        <v>0</v>
      </c>
      <c r="I977" s="111">
        <f t="shared" si="84"/>
        <v>0</v>
      </c>
      <c r="J977" s="12">
        <f t="shared" si="84"/>
        <v>518</v>
      </c>
      <c r="K977" s="111"/>
      <c r="L977" s="111">
        <f>SUM(L915:L976)</f>
        <v>63489.79</v>
      </c>
      <c r="M977" s="111">
        <f>SUM(M915:M976)</f>
        <v>0</v>
      </c>
      <c r="N977" s="111">
        <f>SUM(N915:N976)</f>
        <v>0</v>
      </c>
    </row>
    <row r="978" spans="1:14" x14ac:dyDescent="0.3">
      <c r="A978" s="113"/>
      <c r="B978" s="114"/>
      <c r="C978" s="115"/>
      <c r="D978" s="116"/>
      <c r="E978" s="116"/>
      <c r="F978" s="7" t="s">
        <v>106</v>
      </c>
      <c r="G978" s="7" t="s">
        <v>123</v>
      </c>
      <c r="H978" s="7" t="s">
        <v>124</v>
      </c>
      <c r="I978" s="7" t="s">
        <v>125</v>
      </c>
      <c r="J978" s="7" t="s">
        <v>126</v>
      </c>
      <c r="K978" s="117"/>
      <c r="L978" s="117"/>
      <c r="M978" s="7" t="s">
        <v>107</v>
      </c>
      <c r="N978" s="118"/>
    </row>
    <row r="979" spans="1:14" ht="31.5" x14ac:dyDescent="0.5">
      <c r="A979" s="113"/>
      <c r="B979" s="114"/>
      <c r="C979" s="115"/>
      <c r="D979" s="116"/>
      <c r="E979" s="116"/>
      <c r="F979" s="121"/>
      <c r="G979" s="121"/>
      <c r="H979" s="121"/>
      <c r="I979" s="121"/>
      <c r="J979" s="121"/>
      <c r="K979" s="122"/>
      <c r="L979" s="121">
        <f>+F979-G979-H979-I979-J979</f>
        <v>0</v>
      </c>
      <c r="M979" s="123"/>
      <c r="N979" s="124"/>
    </row>
    <row r="980" spans="1:14" x14ac:dyDescent="0.3">
      <c r="A980" s="177" t="s">
        <v>109</v>
      </c>
      <c r="B980" s="178"/>
      <c r="C980" s="178"/>
      <c r="D980" s="178"/>
      <c r="E980" s="178"/>
      <c r="F980" s="178"/>
      <c r="G980" s="178"/>
      <c r="H980" s="178"/>
      <c r="I980" s="178"/>
      <c r="J980" s="179"/>
      <c r="K980" s="125"/>
      <c r="L980" s="12">
        <v>206</v>
      </c>
      <c r="M980" s="126"/>
      <c r="N980" s="127"/>
    </row>
    <row r="981" spans="1:14" x14ac:dyDescent="0.3">
      <c r="A981" s="180" t="s">
        <v>110</v>
      </c>
      <c r="B981" s="181"/>
      <c r="C981" s="181"/>
      <c r="D981" s="181"/>
      <c r="E981" s="181"/>
      <c r="F981" s="181"/>
      <c r="G981" s="181"/>
      <c r="H981" s="181"/>
      <c r="I981" s="181"/>
      <c r="J981" s="182"/>
      <c r="K981" s="129"/>
      <c r="L981" s="12">
        <v>-245</v>
      </c>
      <c r="M981" s="126"/>
      <c r="N981" s="127"/>
    </row>
    <row r="982" spans="1:14" x14ac:dyDescent="0.3">
      <c r="A982" s="160" t="s">
        <v>111</v>
      </c>
      <c r="B982" s="161"/>
      <c r="C982" s="161"/>
      <c r="D982" s="161"/>
      <c r="E982" s="161"/>
      <c r="F982" s="161"/>
      <c r="G982" s="161"/>
      <c r="H982" s="161"/>
      <c r="I982" s="161"/>
      <c r="J982" s="162"/>
      <c r="K982" s="130"/>
      <c r="L982" s="12"/>
      <c r="M982" s="131">
        <f>+L982/L977%</f>
        <v>0</v>
      </c>
      <c r="N982" s="127"/>
    </row>
    <row r="983" spans="1:14" x14ac:dyDescent="0.3">
      <c r="A983" s="163" t="s">
        <v>112</v>
      </c>
      <c r="B983" s="164"/>
      <c r="C983" s="164"/>
      <c r="D983" s="164"/>
      <c r="E983" s="164"/>
      <c r="F983" s="164"/>
      <c r="G983" s="164"/>
      <c r="H983" s="164"/>
      <c r="I983" s="164"/>
      <c r="J983" s="165"/>
      <c r="K983" s="132"/>
      <c r="L983" s="12">
        <f>+E999</f>
        <v>4450</v>
      </c>
      <c r="M983" s="126"/>
      <c r="N983" s="127"/>
    </row>
    <row r="984" spans="1:14" x14ac:dyDescent="0.3">
      <c r="A984" s="166" t="s">
        <v>113</v>
      </c>
      <c r="B984" s="167"/>
      <c r="C984" s="167"/>
      <c r="D984" s="167"/>
      <c r="E984" s="167"/>
      <c r="F984" s="167"/>
      <c r="G984" s="167"/>
      <c r="H984" s="167"/>
      <c r="I984" s="167"/>
      <c r="J984" s="168"/>
      <c r="K984" s="134"/>
      <c r="L984" s="12">
        <f>+M999</f>
        <v>0</v>
      </c>
      <c r="M984" s="126"/>
      <c r="N984" s="127"/>
    </row>
    <row r="985" spans="1:14" x14ac:dyDescent="0.3">
      <c r="A985" s="169"/>
      <c r="B985" s="170"/>
      <c r="C985" s="170"/>
      <c r="D985" s="170"/>
      <c r="E985" s="170"/>
      <c r="F985" s="170"/>
      <c r="G985" s="170"/>
      <c r="H985" s="170"/>
      <c r="I985" s="170"/>
      <c r="J985" s="171"/>
      <c r="K985" s="128"/>
      <c r="L985" s="126">
        <v>12</v>
      </c>
      <c r="M985" s="126"/>
      <c r="N985" s="127"/>
    </row>
    <row r="986" spans="1:14" x14ac:dyDescent="0.3">
      <c r="A986" s="169"/>
      <c r="B986" s="170"/>
      <c r="C986" s="170"/>
      <c r="D986" s="170"/>
      <c r="E986" s="170"/>
      <c r="F986" s="170"/>
      <c r="G986" s="170"/>
      <c r="H986" s="170"/>
      <c r="I986" s="170"/>
      <c r="J986" s="171"/>
      <c r="K986" s="128"/>
      <c r="L986" s="126"/>
      <c r="M986" s="126"/>
      <c r="N986" s="127"/>
    </row>
    <row r="987" spans="1:14" x14ac:dyDescent="0.3">
      <c r="A987" s="169" t="s">
        <v>114</v>
      </c>
      <c r="B987" s="170"/>
      <c r="C987" s="170"/>
      <c r="D987" s="170"/>
      <c r="E987" s="170"/>
      <c r="F987" s="170"/>
      <c r="G987" s="170"/>
      <c r="H987" s="170"/>
      <c r="I987" s="170"/>
      <c r="J987" s="171"/>
      <c r="K987" s="136"/>
      <c r="L987" s="111">
        <f>+L977-L980-L981-L982-L983+L984-L985-L986</f>
        <v>59066.79</v>
      </c>
      <c r="M987" s="126"/>
      <c r="N987" s="127"/>
    </row>
    <row r="988" spans="1:14" ht="19.5" thickBot="1" x14ac:dyDescent="0.35">
      <c r="L988" s="3">
        <v>59067</v>
      </c>
      <c r="M988" s="138">
        <f>+L988-L987</f>
        <v>0.20999999999912689</v>
      </c>
    </row>
    <row r="989" spans="1:14" ht="19.5" thickBot="1" x14ac:dyDescent="0.35">
      <c r="A989" s="157" t="s">
        <v>115</v>
      </c>
      <c r="B989" s="158"/>
      <c r="C989" s="158"/>
      <c r="D989" s="158"/>
      <c r="E989" s="158"/>
      <c r="F989" s="159"/>
      <c r="G989" s="127"/>
      <c r="H989" s="157" t="s">
        <v>116</v>
      </c>
      <c r="I989" s="158"/>
      <c r="J989" s="159"/>
      <c r="K989" s="157" t="s">
        <v>117</v>
      </c>
      <c r="L989" s="158"/>
      <c r="M989" s="159"/>
      <c r="N989" s="139"/>
    </row>
    <row r="990" spans="1:14" ht="19.5" thickBot="1" x14ac:dyDescent="0.35">
      <c r="A990" s="140" t="s">
        <v>118</v>
      </c>
      <c r="B990" s="157" t="s">
        <v>119</v>
      </c>
      <c r="C990" s="159"/>
      <c r="D990" s="140" t="s">
        <v>120</v>
      </c>
      <c r="E990" s="157" t="s">
        <v>22</v>
      </c>
      <c r="F990" s="159"/>
      <c r="G990" s="127"/>
      <c r="H990" s="157" t="s">
        <v>119</v>
      </c>
      <c r="I990" s="159"/>
      <c r="J990" s="140" t="s">
        <v>22</v>
      </c>
      <c r="K990" s="157" t="s">
        <v>119</v>
      </c>
      <c r="L990" s="159"/>
      <c r="M990" s="140" t="s">
        <v>22</v>
      </c>
      <c r="N990" s="139"/>
    </row>
    <row r="991" spans="1:14" ht="19.5" thickBot="1" x14ac:dyDescent="0.35">
      <c r="A991" s="141"/>
      <c r="B991" s="153"/>
      <c r="C991" s="154"/>
      <c r="D991" s="141"/>
      <c r="E991" s="155">
        <v>4450</v>
      </c>
      <c r="F991" s="156"/>
      <c r="G991" s="127"/>
      <c r="H991" s="153"/>
      <c r="I991" s="154"/>
      <c r="J991" s="142"/>
      <c r="K991" s="153"/>
      <c r="L991" s="154"/>
      <c r="M991" s="143"/>
      <c r="N991" s="144"/>
    </row>
    <row r="992" spans="1:14" ht="19.5" thickBot="1" x14ac:dyDescent="0.35">
      <c r="A992" s="141"/>
      <c r="B992" s="153"/>
      <c r="C992" s="154"/>
      <c r="D992" s="141"/>
      <c r="E992" s="155"/>
      <c r="F992" s="156"/>
      <c r="G992" s="127"/>
      <c r="H992" s="153"/>
      <c r="I992" s="154"/>
      <c r="J992" s="142"/>
      <c r="K992" s="153"/>
      <c r="L992" s="154"/>
      <c r="M992" s="143"/>
      <c r="N992" s="144"/>
    </row>
    <row r="993" spans="1:14" ht="19.5" thickBot="1" x14ac:dyDescent="0.35">
      <c r="A993" s="141"/>
      <c r="B993" s="153"/>
      <c r="C993" s="154"/>
      <c r="D993" s="141"/>
      <c r="E993" s="155"/>
      <c r="F993" s="156"/>
      <c r="G993" s="127"/>
      <c r="H993" s="153"/>
      <c r="I993" s="154"/>
      <c r="J993" s="142"/>
      <c r="K993" s="153"/>
      <c r="L993" s="154"/>
      <c r="M993" s="143"/>
      <c r="N993" s="144"/>
    </row>
    <row r="994" spans="1:14" ht="19.5" thickBot="1" x14ac:dyDescent="0.35">
      <c r="A994" s="141"/>
      <c r="B994" s="153"/>
      <c r="C994" s="154"/>
      <c r="D994" s="141"/>
      <c r="E994" s="155"/>
      <c r="F994" s="156"/>
      <c r="G994" s="127"/>
      <c r="H994" s="153"/>
      <c r="I994" s="154"/>
      <c r="J994" s="142"/>
      <c r="K994" s="153"/>
      <c r="L994" s="154"/>
      <c r="M994" s="143"/>
      <c r="N994" s="144"/>
    </row>
    <row r="995" spans="1:14" ht="19.5" thickBot="1" x14ac:dyDescent="0.35">
      <c r="A995" s="141"/>
      <c r="B995" s="153"/>
      <c r="C995" s="154"/>
      <c r="D995" s="141"/>
      <c r="E995" s="155"/>
      <c r="F995" s="156"/>
      <c r="G995" s="127"/>
      <c r="H995" s="153"/>
      <c r="I995" s="154"/>
      <c r="J995" s="142"/>
      <c r="K995" s="153"/>
      <c r="L995" s="154"/>
      <c r="M995" s="143"/>
      <c r="N995" s="144"/>
    </row>
    <row r="996" spans="1:14" ht="19.5" thickBot="1" x14ac:dyDescent="0.35">
      <c r="A996" s="141"/>
      <c r="B996" s="153"/>
      <c r="C996" s="154"/>
      <c r="D996" s="141"/>
      <c r="E996" s="155"/>
      <c r="F996" s="156"/>
      <c r="G996" s="127"/>
      <c r="H996" s="153"/>
      <c r="I996" s="154"/>
      <c r="J996" s="142"/>
      <c r="K996" s="153"/>
      <c r="L996" s="154"/>
      <c r="M996" s="143"/>
      <c r="N996" s="144"/>
    </row>
    <row r="997" spans="1:14" ht="19.5" thickBot="1" x14ac:dyDescent="0.35">
      <c r="A997" s="141"/>
      <c r="B997" s="153"/>
      <c r="C997" s="154"/>
      <c r="D997" s="141"/>
      <c r="E997" s="155"/>
      <c r="F997" s="156"/>
      <c r="G997" s="127"/>
      <c r="H997" s="153"/>
      <c r="I997" s="154"/>
      <c r="J997" s="142"/>
      <c r="K997" s="153"/>
      <c r="L997" s="154"/>
      <c r="M997" s="143"/>
      <c r="N997" s="144"/>
    </row>
    <row r="998" spans="1:14" ht="19.5" thickBot="1" x14ac:dyDescent="0.35">
      <c r="A998" s="141"/>
      <c r="B998" s="153"/>
      <c r="C998" s="154"/>
      <c r="D998" s="141"/>
      <c r="E998" s="155"/>
      <c r="F998" s="156"/>
      <c r="G998" s="127"/>
      <c r="H998" s="153"/>
      <c r="I998" s="154"/>
      <c r="J998" s="142"/>
      <c r="K998" s="153"/>
      <c r="L998" s="154"/>
      <c r="M998" s="143"/>
      <c r="N998" s="144"/>
    </row>
    <row r="999" spans="1:14" ht="19.5" thickBot="1" x14ac:dyDescent="0.35">
      <c r="A999" s="141" t="s">
        <v>121</v>
      </c>
      <c r="B999" s="153"/>
      <c r="C999" s="154"/>
      <c r="D999" s="141"/>
      <c r="E999" s="155">
        <f>SUM(E991:F998)</f>
        <v>4450</v>
      </c>
      <c r="F999" s="156"/>
      <c r="G999" s="127"/>
      <c r="H999" s="153" t="s">
        <v>121</v>
      </c>
      <c r="I999" s="154"/>
      <c r="J999" s="140">
        <f>SUM(J991:J998)</f>
        <v>0</v>
      </c>
      <c r="K999" s="153" t="s">
        <v>121</v>
      </c>
      <c r="L999" s="154"/>
      <c r="M999" s="145">
        <f>SUM(M991:M998)</f>
        <v>0</v>
      </c>
      <c r="N999" s="139"/>
    </row>
    <row r="1002" spans="1:14" x14ac:dyDescent="0.3">
      <c r="A1002" s="172" t="s">
        <v>0</v>
      </c>
      <c r="B1002" s="172"/>
      <c r="C1002" s="172"/>
      <c r="D1002" s="172"/>
      <c r="E1002" s="172"/>
      <c r="F1002" s="172"/>
      <c r="G1002" s="172"/>
      <c r="H1002" s="172"/>
      <c r="I1002" s="172"/>
      <c r="J1002" s="172"/>
      <c r="K1002" s="172"/>
      <c r="L1002" s="172"/>
      <c r="M1002" s="1"/>
      <c r="N1002" s="2"/>
    </row>
    <row r="1003" spans="1:14" x14ac:dyDescent="0.3">
      <c r="A1003" s="1" t="s">
        <v>1</v>
      </c>
      <c r="B1003" s="2" t="s">
        <v>136</v>
      </c>
      <c r="J1003" s="1" t="s">
        <v>3</v>
      </c>
      <c r="K1003" s="173">
        <f>+K912</f>
        <v>0</v>
      </c>
      <c r="L1003" s="173"/>
      <c r="M1003" s="173"/>
      <c r="N1003" s="6"/>
    </row>
    <row r="1004" spans="1:14" x14ac:dyDescent="0.3">
      <c r="A1004" s="174"/>
      <c r="B1004" s="175"/>
      <c r="C1004" s="176"/>
      <c r="D1004" s="169" t="s">
        <v>6</v>
      </c>
      <c r="E1004" s="170"/>
      <c r="F1004" s="171"/>
      <c r="G1004" s="7" t="s">
        <v>7</v>
      </c>
      <c r="H1004" s="7" t="s">
        <v>7</v>
      </c>
      <c r="I1004" s="7" t="s">
        <v>8</v>
      </c>
      <c r="J1004" s="8" t="s">
        <v>9</v>
      </c>
      <c r="K1004" s="7" t="s">
        <v>10</v>
      </c>
      <c r="L1004" s="9"/>
      <c r="M1004" s="7" t="s">
        <v>11</v>
      </c>
      <c r="N1004" s="7" t="s">
        <v>12</v>
      </c>
    </row>
    <row r="1005" spans="1:14" x14ac:dyDescent="0.3">
      <c r="A1005" s="12" t="s">
        <v>16</v>
      </c>
      <c r="B1005" s="7" t="s">
        <v>17</v>
      </c>
      <c r="C1005" s="13" t="s">
        <v>18</v>
      </c>
      <c r="D1005" s="7">
        <v>1</v>
      </c>
      <c r="E1005" s="7">
        <v>2</v>
      </c>
      <c r="F1005" s="14" t="s">
        <v>19</v>
      </c>
      <c r="G1005" s="7" t="s">
        <v>20</v>
      </c>
      <c r="H1005" s="7" t="s">
        <v>20</v>
      </c>
      <c r="I1005" s="7"/>
      <c r="J1005" s="7" t="s">
        <v>20</v>
      </c>
      <c r="K1005" s="7" t="s">
        <v>21</v>
      </c>
      <c r="L1005" s="7" t="s">
        <v>22</v>
      </c>
      <c r="M1005" s="7" t="s">
        <v>23</v>
      </c>
      <c r="N1005" s="7" t="s">
        <v>22</v>
      </c>
    </row>
    <row r="1006" spans="1:14" x14ac:dyDescent="0.3">
      <c r="A1006" s="16" t="s">
        <v>35</v>
      </c>
      <c r="B1006" s="17" t="s">
        <v>36</v>
      </c>
      <c r="C1006" s="17">
        <v>72</v>
      </c>
      <c r="D1006" s="29"/>
      <c r="E1006" s="29"/>
      <c r="F1006" s="30">
        <f>+(E1006+D1006)/C1006</f>
        <v>0</v>
      </c>
      <c r="G1006" s="32"/>
      <c r="H1006" s="32"/>
      <c r="I1006" s="32"/>
      <c r="J1006" s="34">
        <f>+D1006+E1006-G1006-H1006-I1006</f>
        <v>0</v>
      </c>
      <c r="K1006" s="31">
        <f>+K915</f>
        <v>381.13</v>
      </c>
      <c r="L1006" s="24">
        <f t="shared" ref="L1006:L1067" si="85">+J1006*K1006</f>
        <v>0</v>
      </c>
      <c r="M1006" s="24"/>
      <c r="N1006" s="24">
        <f>+K1006*I1006</f>
        <v>0</v>
      </c>
    </row>
    <row r="1007" spans="1:14" x14ac:dyDescent="0.3">
      <c r="A1007" s="16" t="s">
        <v>37</v>
      </c>
      <c r="B1007" s="17" t="s">
        <v>38</v>
      </c>
      <c r="C1007" s="17">
        <v>36</v>
      </c>
      <c r="D1007" s="29">
        <v>1</v>
      </c>
      <c r="E1007" s="29"/>
      <c r="F1007" s="30">
        <f t="shared" ref="F1007:F1067" si="86">+(E1007+D1007)/C1007</f>
        <v>2.7777777777777776E-2</v>
      </c>
      <c r="G1007" s="32"/>
      <c r="H1007" s="32"/>
      <c r="I1007" s="32"/>
      <c r="J1007" s="34">
        <f t="shared" ref="J1007:J1067" si="87">+D1007+E1007-G1007-H1007-I1007</f>
        <v>1</v>
      </c>
      <c r="K1007" s="31">
        <f t="shared" ref="K1007:K1067" si="88">+K916</f>
        <v>741.2</v>
      </c>
      <c r="L1007" s="24">
        <f t="shared" si="85"/>
        <v>741.2</v>
      </c>
      <c r="M1007" s="24"/>
      <c r="N1007" s="24">
        <f t="shared" ref="N1007:N1067" si="89">+K1007*I1007</f>
        <v>0</v>
      </c>
    </row>
    <row r="1008" spans="1:14" x14ac:dyDescent="0.3">
      <c r="A1008" s="16" t="s">
        <v>39</v>
      </c>
      <c r="B1008" s="17" t="s">
        <v>40</v>
      </c>
      <c r="C1008" s="17">
        <v>18</v>
      </c>
      <c r="D1008" s="29"/>
      <c r="E1008" s="29"/>
      <c r="F1008" s="30">
        <f t="shared" si="86"/>
        <v>0</v>
      </c>
      <c r="G1008" s="32"/>
      <c r="H1008" s="32"/>
      <c r="I1008" s="32"/>
      <c r="J1008" s="12">
        <f t="shared" si="87"/>
        <v>0</v>
      </c>
      <c r="K1008" s="31">
        <f t="shared" si="88"/>
        <v>1263.5999999999999</v>
      </c>
      <c r="L1008" s="37">
        <f t="shared" si="85"/>
        <v>0</v>
      </c>
      <c r="M1008" s="37"/>
      <c r="N1008" s="37">
        <f t="shared" si="89"/>
        <v>0</v>
      </c>
    </row>
    <row r="1009" spans="1:14" x14ac:dyDescent="0.3">
      <c r="A1009" s="16" t="s">
        <v>41</v>
      </c>
      <c r="B1009" s="17" t="s">
        <v>42</v>
      </c>
      <c r="C1009" s="17">
        <v>10</v>
      </c>
      <c r="D1009" s="29"/>
      <c r="E1009" s="29"/>
      <c r="F1009" s="30">
        <f t="shared" si="86"/>
        <v>0</v>
      </c>
      <c r="G1009" s="32"/>
      <c r="H1009" s="32"/>
      <c r="I1009" s="32"/>
      <c r="J1009" s="34">
        <f t="shared" si="87"/>
        <v>0</v>
      </c>
      <c r="K1009" s="31">
        <f t="shared" si="88"/>
        <v>2059.1999999999998</v>
      </c>
      <c r="L1009" s="24">
        <f t="shared" si="85"/>
        <v>0</v>
      </c>
      <c r="M1009" s="24"/>
      <c r="N1009" s="24">
        <f t="shared" si="89"/>
        <v>0</v>
      </c>
    </row>
    <row r="1010" spans="1:14" x14ac:dyDescent="0.3">
      <c r="A1010" s="16" t="s">
        <v>43</v>
      </c>
      <c r="B1010" s="17" t="s">
        <v>36</v>
      </c>
      <c r="C1010" s="17">
        <v>72</v>
      </c>
      <c r="D1010" s="29"/>
      <c r="E1010" s="29"/>
      <c r="F1010" s="30">
        <f t="shared" si="86"/>
        <v>0</v>
      </c>
      <c r="G1010" s="32"/>
      <c r="H1010" s="32"/>
      <c r="I1010" s="32"/>
      <c r="J1010" s="34">
        <f t="shared" si="87"/>
        <v>0</v>
      </c>
      <c r="K1010" s="31">
        <f t="shared" si="88"/>
        <v>409.5</v>
      </c>
      <c r="L1010" s="24">
        <f t="shared" si="85"/>
        <v>0</v>
      </c>
      <c r="M1010" s="24"/>
      <c r="N1010" s="24">
        <f t="shared" si="89"/>
        <v>0</v>
      </c>
    </row>
    <row r="1011" spans="1:14" x14ac:dyDescent="0.3">
      <c r="A1011" s="16" t="s">
        <v>44</v>
      </c>
      <c r="B1011" s="17" t="s">
        <v>38</v>
      </c>
      <c r="C1011" s="17">
        <v>36</v>
      </c>
      <c r="D1011" s="29">
        <v>1</v>
      </c>
      <c r="E1011" s="29"/>
      <c r="F1011" s="30">
        <f t="shared" si="86"/>
        <v>2.7777777777777776E-2</v>
      </c>
      <c r="G1011" s="32"/>
      <c r="H1011" s="32"/>
      <c r="I1011" s="32"/>
      <c r="J1011" s="34">
        <f t="shared" si="87"/>
        <v>1</v>
      </c>
      <c r="K1011" s="31">
        <f t="shared" si="88"/>
        <v>803.79</v>
      </c>
      <c r="L1011" s="24">
        <f t="shared" si="85"/>
        <v>803.79</v>
      </c>
      <c r="M1011" s="24"/>
      <c r="N1011" s="24">
        <f t="shared" si="89"/>
        <v>0</v>
      </c>
    </row>
    <row r="1012" spans="1:14" x14ac:dyDescent="0.3">
      <c r="A1012" s="16" t="s">
        <v>45</v>
      </c>
      <c r="B1012" s="17" t="s">
        <v>36</v>
      </c>
      <c r="C1012" s="17">
        <v>72</v>
      </c>
      <c r="D1012" s="29"/>
      <c r="E1012" s="29"/>
      <c r="F1012" s="30">
        <f t="shared" si="86"/>
        <v>0</v>
      </c>
      <c r="G1012" s="32"/>
      <c r="H1012" s="32"/>
      <c r="I1012" s="32"/>
      <c r="J1012" s="34">
        <f t="shared" si="87"/>
        <v>0</v>
      </c>
      <c r="K1012" s="31">
        <f t="shared" si="88"/>
        <v>409.5</v>
      </c>
      <c r="L1012" s="24">
        <f t="shared" si="85"/>
        <v>0</v>
      </c>
      <c r="M1012" s="24"/>
      <c r="N1012" s="24">
        <f t="shared" si="89"/>
        <v>0</v>
      </c>
    </row>
    <row r="1013" spans="1:14" x14ac:dyDescent="0.3">
      <c r="A1013" s="16" t="s">
        <v>46</v>
      </c>
      <c r="B1013" s="17" t="s">
        <v>38</v>
      </c>
      <c r="C1013" s="17">
        <v>36</v>
      </c>
      <c r="D1013" s="29">
        <v>7</v>
      </c>
      <c r="E1013" s="29"/>
      <c r="F1013" s="30">
        <f t="shared" si="86"/>
        <v>0.19444444444444445</v>
      </c>
      <c r="G1013" s="32"/>
      <c r="H1013" s="32"/>
      <c r="I1013" s="32"/>
      <c r="J1013" s="34">
        <f t="shared" si="87"/>
        <v>7</v>
      </c>
      <c r="K1013" s="31">
        <f t="shared" si="88"/>
        <v>803.79</v>
      </c>
      <c r="L1013" s="24">
        <f t="shared" si="85"/>
        <v>5626.53</v>
      </c>
      <c r="M1013" s="24"/>
      <c r="N1013" s="24">
        <f t="shared" si="89"/>
        <v>0</v>
      </c>
    </row>
    <row r="1014" spans="1:14" x14ac:dyDescent="0.3">
      <c r="A1014" s="16" t="s">
        <v>47</v>
      </c>
      <c r="B1014" s="17" t="s">
        <v>48</v>
      </c>
      <c r="C1014" s="17">
        <v>8</v>
      </c>
      <c r="D1014" s="29"/>
      <c r="E1014" s="29"/>
      <c r="F1014" s="30">
        <f t="shared" si="86"/>
        <v>0</v>
      </c>
      <c r="G1014" s="32"/>
      <c r="H1014" s="32"/>
      <c r="I1014" s="32"/>
      <c r="J1014" s="34">
        <f t="shared" si="87"/>
        <v>0</v>
      </c>
      <c r="K1014" s="31">
        <f t="shared" si="88"/>
        <v>2767.05</v>
      </c>
      <c r="L1014" s="24">
        <f t="shared" si="85"/>
        <v>0</v>
      </c>
      <c r="M1014" s="24"/>
      <c r="N1014" s="24">
        <f t="shared" si="89"/>
        <v>0</v>
      </c>
    </row>
    <row r="1015" spans="1:14" x14ac:dyDescent="0.3">
      <c r="A1015" s="35" t="s">
        <v>49</v>
      </c>
      <c r="B1015" s="17" t="s">
        <v>50</v>
      </c>
      <c r="C1015" s="38">
        <v>72</v>
      </c>
      <c r="D1015" s="29"/>
      <c r="E1015" s="29"/>
      <c r="F1015" s="30">
        <f t="shared" si="86"/>
        <v>0</v>
      </c>
      <c r="G1015" s="32"/>
      <c r="H1015" s="32"/>
      <c r="I1015" s="32"/>
      <c r="J1015" s="12">
        <f t="shared" si="87"/>
        <v>0</v>
      </c>
      <c r="K1015" s="31">
        <f t="shared" si="88"/>
        <v>444.6</v>
      </c>
      <c r="L1015" s="37">
        <f t="shared" si="85"/>
        <v>0</v>
      </c>
      <c r="M1015" s="37"/>
      <c r="N1015" s="37">
        <f t="shared" si="89"/>
        <v>0</v>
      </c>
    </row>
    <row r="1016" spans="1:14" x14ac:dyDescent="0.3">
      <c r="A1016" s="16" t="s">
        <v>51</v>
      </c>
      <c r="B1016" s="17" t="s">
        <v>52</v>
      </c>
      <c r="C1016" s="17">
        <v>36</v>
      </c>
      <c r="D1016" s="29">
        <v>1</v>
      </c>
      <c r="E1016" s="29"/>
      <c r="F1016" s="30">
        <f t="shared" si="86"/>
        <v>2.7777777777777776E-2</v>
      </c>
      <c r="G1016" s="32"/>
      <c r="H1016" s="32"/>
      <c r="I1016" s="32"/>
      <c r="J1016" s="34">
        <f t="shared" si="87"/>
        <v>1</v>
      </c>
      <c r="K1016" s="31">
        <f t="shared" si="88"/>
        <v>868.73</v>
      </c>
      <c r="L1016" s="24">
        <f t="shared" si="85"/>
        <v>868.73</v>
      </c>
      <c r="M1016" s="24"/>
      <c r="N1016" s="24">
        <f t="shared" si="89"/>
        <v>0</v>
      </c>
    </row>
    <row r="1017" spans="1:14" x14ac:dyDescent="0.3">
      <c r="A1017" s="16" t="s">
        <v>53</v>
      </c>
      <c r="B1017" s="17" t="s">
        <v>48</v>
      </c>
      <c r="C1017" s="17">
        <v>8</v>
      </c>
      <c r="D1017" s="29"/>
      <c r="E1017" s="29"/>
      <c r="F1017" s="30">
        <f t="shared" si="86"/>
        <v>0</v>
      </c>
      <c r="G1017" s="32"/>
      <c r="H1017" s="32"/>
      <c r="I1017" s="32"/>
      <c r="J1017" s="34">
        <f t="shared" si="87"/>
        <v>0</v>
      </c>
      <c r="K1017" s="31">
        <f t="shared" si="88"/>
        <v>2416.0500000000002</v>
      </c>
      <c r="L1017" s="24">
        <f t="shared" si="85"/>
        <v>0</v>
      </c>
      <c r="M1017" s="24"/>
      <c r="N1017" s="24">
        <f t="shared" si="89"/>
        <v>0</v>
      </c>
    </row>
    <row r="1018" spans="1:14" x14ac:dyDescent="0.3">
      <c r="A1018" s="16" t="s">
        <v>54</v>
      </c>
      <c r="B1018" s="17" t="s">
        <v>50</v>
      </c>
      <c r="C1018" s="17">
        <v>72</v>
      </c>
      <c r="D1018" s="29"/>
      <c r="E1018" s="29"/>
      <c r="F1018" s="30">
        <f t="shared" si="86"/>
        <v>0</v>
      </c>
      <c r="G1018" s="32"/>
      <c r="H1018" s="32"/>
      <c r="I1018" s="32"/>
      <c r="J1018" s="34">
        <f t="shared" si="87"/>
        <v>0</v>
      </c>
      <c r="K1018" s="31">
        <f t="shared" si="88"/>
        <v>377.33</v>
      </c>
      <c r="L1018" s="24">
        <f t="shared" si="85"/>
        <v>0</v>
      </c>
      <c r="M1018" s="24"/>
      <c r="N1018" s="24">
        <f t="shared" si="89"/>
        <v>0</v>
      </c>
    </row>
    <row r="1019" spans="1:14" x14ac:dyDescent="0.3">
      <c r="A1019" s="16" t="s">
        <v>55</v>
      </c>
      <c r="B1019" s="17" t="s">
        <v>56</v>
      </c>
      <c r="C1019" s="17">
        <v>15</v>
      </c>
      <c r="D1019" s="44"/>
      <c r="E1019" s="44"/>
      <c r="F1019" s="30">
        <f t="shared" si="86"/>
        <v>0</v>
      </c>
      <c r="G1019" s="11"/>
      <c r="H1019" s="11"/>
      <c r="I1019" s="11"/>
      <c r="J1019" s="12">
        <f t="shared" si="87"/>
        <v>0</v>
      </c>
      <c r="K1019" s="45">
        <f t="shared" si="88"/>
        <v>1158.3</v>
      </c>
      <c r="L1019" s="37">
        <f t="shared" si="85"/>
        <v>0</v>
      </c>
      <c r="M1019" s="37"/>
      <c r="N1019" s="37">
        <f t="shared" si="89"/>
        <v>0</v>
      </c>
    </row>
    <row r="1020" spans="1:14" x14ac:dyDescent="0.3">
      <c r="A1020" s="16" t="s">
        <v>57</v>
      </c>
      <c r="B1020" s="17" t="s">
        <v>50</v>
      </c>
      <c r="C1020" s="17">
        <v>72</v>
      </c>
      <c r="D1020" s="29">
        <v>7</v>
      </c>
      <c r="E1020" s="29"/>
      <c r="F1020" s="30">
        <f t="shared" si="86"/>
        <v>9.7222222222222224E-2</v>
      </c>
      <c r="G1020" s="32"/>
      <c r="H1020" s="32"/>
      <c r="I1020" s="32"/>
      <c r="J1020" s="34">
        <f t="shared" si="87"/>
        <v>7</v>
      </c>
      <c r="K1020" s="31">
        <f t="shared" si="88"/>
        <v>424.13</v>
      </c>
      <c r="L1020" s="24">
        <f t="shared" si="85"/>
        <v>2968.91</v>
      </c>
      <c r="M1020" s="24"/>
      <c r="N1020" s="24">
        <f t="shared" si="89"/>
        <v>0</v>
      </c>
    </row>
    <row r="1021" spans="1:14" x14ac:dyDescent="0.3">
      <c r="A1021" s="16" t="s">
        <v>58</v>
      </c>
      <c r="B1021" s="17" t="s">
        <v>59</v>
      </c>
      <c r="C1021" s="17">
        <v>15</v>
      </c>
      <c r="D1021" s="29"/>
      <c r="E1021" s="29"/>
      <c r="F1021" s="30">
        <f t="shared" si="86"/>
        <v>0</v>
      </c>
      <c r="G1021" s="32"/>
      <c r="H1021" s="32"/>
      <c r="I1021" s="32"/>
      <c r="J1021" s="34">
        <f t="shared" si="87"/>
        <v>0</v>
      </c>
      <c r="K1021" s="31">
        <f t="shared" si="88"/>
        <v>1199.25</v>
      </c>
      <c r="L1021" s="24">
        <f t="shared" si="85"/>
        <v>0</v>
      </c>
      <c r="M1021" s="24"/>
      <c r="N1021" s="24">
        <f t="shared" si="89"/>
        <v>0</v>
      </c>
    </row>
    <row r="1022" spans="1:14" x14ac:dyDescent="0.3">
      <c r="A1022" s="16" t="s">
        <v>60</v>
      </c>
      <c r="B1022" s="17" t="s">
        <v>50</v>
      </c>
      <c r="C1022" s="17">
        <v>72</v>
      </c>
      <c r="D1022" s="29"/>
      <c r="E1022" s="29"/>
      <c r="F1022" s="30">
        <f t="shared" si="86"/>
        <v>0</v>
      </c>
      <c r="G1022" s="32"/>
      <c r="H1022" s="32"/>
      <c r="I1022" s="32"/>
      <c r="J1022" s="34">
        <f t="shared" si="87"/>
        <v>0</v>
      </c>
      <c r="K1022" s="31">
        <f t="shared" si="88"/>
        <v>381.13</v>
      </c>
      <c r="L1022" s="24">
        <f t="shared" si="85"/>
        <v>0</v>
      </c>
      <c r="M1022" s="24"/>
      <c r="N1022" s="24">
        <f t="shared" si="89"/>
        <v>0</v>
      </c>
    </row>
    <row r="1023" spans="1:14" x14ac:dyDescent="0.3">
      <c r="A1023" s="16" t="s">
        <v>61</v>
      </c>
      <c r="B1023" s="17" t="s">
        <v>50</v>
      </c>
      <c r="C1023" s="38">
        <v>72</v>
      </c>
      <c r="D1023" s="44"/>
      <c r="E1023" s="44"/>
      <c r="F1023" s="30">
        <f t="shared" si="86"/>
        <v>0</v>
      </c>
      <c r="G1023" s="11"/>
      <c r="H1023" s="11"/>
      <c r="I1023" s="11"/>
      <c r="J1023" s="12">
        <f t="shared" si="87"/>
        <v>0</v>
      </c>
      <c r="K1023" s="31">
        <f t="shared" si="88"/>
        <v>424.13</v>
      </c>
      <c r="L1023" s="37">
        <f t="shared" si="85"/>
        <v>0</v>
      </c>
      <c r="M1023" s="37"/>
      <c r="N1023" s="37">
        <f t="shared" si="89"/>
        <v>0</v>
      </c>
    </row>
    <row r="1024" spans="1:14" x14ac:dyDescent="0.3">
      <c r="A1024" s="35" t="s">
        <v>62</v>
      </c>
      <c r="B1024" s="17" t="s">
        <v>50</v>
      </c>
      <c r="C1024" s="38">
        <v>72</v>
      </c>
      <c r="D1024" s="44">
        <v>3</v>
      </c>
      <c r="E1024" s="44"/>
      <c r="F1024" s="30">
        <f t="shared" si="86"/>
        <v>4.1666666666666664E-2</v>
      </c>
      <c r="G1024" s="11"/>
      <c r="H1024" s="11"/>
      <c r="I1024" s="11"/>
      <c r="J1024" s="12">
        <f t="shared" si="87"/>
        <v>3</v>
      </c>
      <c r="K1024" s="31">
        <f t="shared" si="88"/>
        <v>330.23</v>
      </c>
      <c r="L1024" s="37">
        <f t="shared" si="85"/>
        <v>990.69</v>
      </c>
      <c r="M1024" s="37"/>
      <c r="N1024" s="37">
        <f t="shared" si="89"/>
        <v>0</v>
      </c>
    </row>
    <row r="1025" spans="1:14" x14ac:dyDescent="0.3">
      <c r="A1025" s="35" t="s">
        <v>63</v>
      </c>
      <c r="B1025" s="17" t="s">
        <v>50</v>
      </c>
      <c r="C1025" s="38">
        <v>72</v>
      </c>
      <c r="D1025" s="44"/>
      <c r="E1025" s="44"/>
      <c r="F1025" s="30">
        <f t="shared" si="86"/>
        <v>0</v>
      </c>
      <c r="G1025" s="11"/>
      <c r="H1025" s="11"/>
      <c r="I1025" s="11"/>
      <c r="J1025" s="12">
        <f t="shared" si="87"/>
        <v>0</v>
      </c>
      <c r="K1025" s="31">
        <f t="shared" si="88"/>
        <v>424.13</v>
      </c>
      <c r="L1025" s="37">
        <f t="shared" si="85"/>
        <v>0</v>
      </c>
      <c r="M1025" s="37"/>
      <c r="N1025" s="37">
        <f t="shared" si="89"/>
        <v>0</v>
      </c>
    </row>
    <row r="1026" spans="1:14" x14ac:dyDescent="0.3">
      <c r="A1026" s="35" t="s">
        <v>64</v>
      </c>
      <c r="B1026" s="17" t="s">
        <v>65</v>
      </c>
      <c r="C1026" s="38">
        <v>72</v>
      </c>
      <c r="D1026" s="44"/>
      <c r="E1026" s="44"/>
      <c r="F1026" s="30">
        <f t="shared" si="86"/>
        <v>0</v>
      </c>
      <c r="G1026" s="11"/>
      <c r="H1026" s="11"/>
      <c r="I1026" s="11"/>
      <c r="J1026" s="12">
        <f t="shared" si="87"/>
        <v>0</v>
      </c>
      <c r="K1026" s="31">
        <f t="shared" si="88"/>
        <v>389.61</v>
      </c>
      <c r="L1026" s="37">
        <f t="shared" si="85"/>
        <v>0</v>
      </c>
      <c r="M1026" s="37"/>
      <c r="N1026" s="37">
        <f t="shared" si="89"/>
        <v>0</v>
      </c>
    </row>
    <row r="1027" spans="1:14" x14ac:dyDescent="0.3">
      <c r="A1027" s="35" t="s">
        <v>66</v>
      </c>
      <c r="B1027" s="17" t="s">
        <v>65</v>
      </c>
      <c r="C1027" s="38">
        <v>72</v>
      </c>
      <c r="D1027" s="44"/>
      <c r="E1027" s="44"/>
      <c r="F1027" s="30">
        <f t="shared" si="86"/>
        <v>0</v>
      </c>
      <c r="G1027" s="11"/>
      <c r="H1027" s="11"/>
      <c r="I1027" s="11"/>
      <c r="J1027" s="12">
        <f t="shared" si="87"/>
        <v>0</v>
      </c>
      <c r="K1027" s="31">
        <f t="shared" si="88"/>
        <v>389.61</v>
      </c>
      <c r="L1027" s="37">
        <f t="shared" si="85"/>
        <v>0</v>
      </c>
      <c r="M1027" s="37"/>
      <c r="N1027" s="37">
        <f t="shared" si="89"/>
        <v>0</v>
      </c>
    </row>
    <row r="1028" spans="1:14" x14ac:dyDescent="0.3">
      <c r="A1028" s="47" t="s">
        <v>67</v>
      </c>
      <c r="B1028" s="48" t="s">
        <v>59</v>
      </c>
      <c r="C1028" s="49">
        <v>25</v>
      </c>
      <c r="D1028" s="44"/>
      <c r="E1028" s="44"/>
      <c r="F1028" s="30">
        <f t="shared" si="86"/>
        <v>0</v>
      </c>
      <c r="G1028" s="11"/>
      <c r="H1028" s="11"/>
      <c r="I1028" s="11"/>
      <c r="J1028" s="12">
        <f t="shared" si="87"/>
        <v>0</v>
      </c>
      <c r="K1028" s="31">
        <f t="shared" si="88"/>
        <v>169.65</v>
      </c>
      <c r="L1028" s="37">
        <f t="shared" si="85"/>
        <v>0</v>
      </c>
      <c r="M1028" s="37"/>
      <c r="N1028" s="37">
        <f t="shared" si="89"/>
        <v>0</v>
      </c>
    </row>
    <row r="1029" spans="1:14" x14ac:dyDescent="0.3">
      <c r="A1029" s="47" t="s">
        <v>68</v>
      </c>
      <c r="B1029" s="48" t="s">
        <v>42</v>
      </c>
      <c r="C1029" s="49">
        <v>50</v>
      </c>
      <c r="D1029" s="44">
        <v>75</v>
      </c>
      <c r="E1029" s="44"/>
      <c r="F1029" s="30">
        <f t="shared" si="86"/>
        <v>1.5</v>
      </c>
      <c r="G1029" s="11"/>
      <c r="H1029" s="11"/>
      <c r="I1029" s="11"/>
      <c r="J1029" s="12">
        <f t="shared" si="87"/>
        <v>75</v>
      </c>
      <c r="K1029" s="31">
        <f t="shared" si="88"/>
        <v>88.92</v>
      </c>
      <c r="L1029" s="37">
        <f t="shared" si="85"/>
        <v>6669</v>
      </c>
      <c r="M1029" s="37"/>
      <c r="N1029" s="37">
        <f t="shared" si="89"/>
        <v>0</v>
      </c>
    </row>
    <row r="1030" spans="1:14" x14ac:dyDescent="0.3">
      <c r="A1030" s="47" t="s">
        <v>69</v>
      </c>
      <c r="B1030" s="48" t="s">
        <v>52</v>
      </c>
      <c r="C1030" s="49">
        <v>12</v>
      </c>
      <c r="D1030" s="44">
        <v>10</v>
      </c>
      <c r="E1030" s="44"/>
      <c r="F1030" s="30">
        <f t="shared" si="86"/>
        <v>0.83333333333333337</v>
      </c>
      <c r="G1030" s="11"/>
      <c r="H1030" s="11"/>
      <c r="I1030" s="11"/>
      <c r="J1030" s="12">
        <f t="shared" si="87"/>
        <v>10</v>
      </c>
      <c r="K1030" s="31">
        <f t="shared" si="88"/>
        <v>123.94</v>
      </c>
      <c r="L1030" s="37">
        <f t="shared" si="85"/>
        <v>1239.4000000000001</v>
      </c>
      <c r="M1030" s="37"/>
      <c r="N1030" s="37">
        <f t="shared" si="89"/>
        <v>0</v>
      </c>
    </row>
    <row r="1031" spans="1:14" ht="19.5" thickBot="1" x14ac:dyDescent="0.35">
      <c r="A1031" s="47" t="s">
        <v>70</v>
      </c>
      <c r="B1031" s="48" t="s">
        <v>50</v>
      </c>
      <c r="C1031" s="49">
        <v>60</v>
      </c>
      <c r="D1031" s="44">
        <v>8</v>
      </c>
      <c r="E1031" s="44"/>
      <c r="F1031" s="30">
        <f t="shared" si="86"/>
        <v>0.13333333333333333</v>
      </c>
      <c r="G1031" s="11"/>
      <c r="H1031" s="11"/>
      <c r="I1031" s="11"/>
      <c r="J1031" s="12">
        <f t="shared" si="87"/>
        <v>8</v>
      </c>
      <c r="K1031" s="31">
        <f t="shared" si="88"/>
        <v>67.180000000000007</v>
      </c>
      <c r="L1031" s="37">
        <f t="shared" si="85"/>
        <v>537.44000000000005</v>
      </c>
      <c r="M1031" s="37"/>
      <c r="N1031" s="37">
        <f t="shared" si="89"/>
        <v>0</v>
      </c>
    </row>
    <row r="1032" spans="1:14" ht="19.5" thickBot="1" x14ac:dyDescent="0.35">
      <c r="A1032" s="56" t="s">
        <v>71</v>
      </c>
      <c r="B1032" s="57" t="s">
        <v>50</v>
      </c>
      <c r="C1032" s="58">
        <v>60</v>
      </c>
      <c r="D1032" s="44">
        <v>16</v>
      </c>
      <c r="E1032" s="44"/>
      <c r="F1032" s="30">
        <f t="shared" si="86"/>
        <v>0.26666666666666666</v>
      </c>
      <c r="G1032" s="11"/>
      <c r="H1032" s="11"/>
      <c r="I1032" s="11"/>
      <c r="J1032" s="12">
        <f t="shared" si="87"/>
        <v>16</v>
      </c>
      <c r="K1032" s="31">
        <f t="shared" si="88"/>
        <v>67.180000000000007</v>
      </c>
      <c r="L1032" s="37">
        <f t="shared" si="85"/>
        <v>1074.8800000000001</v>
      </c>
      <c r="M1032" s="37"/>
      <c r="N1032" s="37">
        <f t="shared" si="89"/>
        <v>0</v>
      </c>
    </row>
    <row r="1033" spans="1:14" ht="19.5" thickBot="1" x14ac:dyDescent="0.35">
      <c r="A1033" s="56" t="s">
        <v>72</v>
      </c>
      <c r="B1033" s="57" t="s">
        <v>50</v>
      </c>
      <c r="C1033" s="58">
        <v>60</v>
      </c>
      <c r="D1033" s="44">
        <v>17</v>
      </c>
      <c r="E1033" s="44"/>
      <c r="F1033" s="30">
        <f t="shared" si="86"/>
        <v>0.28333333333333333</v>
      </c>
      <c r="G1033" s="11"/>
      <c r="H1033" s="11"/>
      <c r="I1033" s="11"/>
      <c r="J1033" s="12">
        <f t="shared" si="87"/>
        <v>17</v>
      </c>
      <c r="K1033" s="31">
        <f t="shared" si="88"/>
        <v>67.180000000000007</v>
      </c>
      <c r="L1033" s="37">
        <f t="shared" si="85"/>
        <v>1142.0600000000002</v>
      </c>
      <c r="M1033" s="37"/>
      <c r="N1033" s="37">
        <f t="shared" si="89"/>
        <v>0</v>
      </c>
    </row>
    <row r="1034" spans="1:14" ht="19.5" thickBot="1" x14ac:dyDescent="0.35">
      <c r="A1034" s="56" t="s">
        <v>73</v>
      </c>
      <c r="B1034" s="57" t="s">
        <v>74</v>
      </c>
      <c r="C1034" s="58">
        <v>150</v>
      </c>
      <c r="D1034" s="44"/>
      <c r="E1034" s="44"/>
      <c r="F1034" s="30">
        <f t="shared" si="86"/>
        <v>0</v>
      </c>
      <c r="G1034" s="11"/>
      <c r="H1034" s="11"/>
      <c r="I1034" s="11"/>
      <c r="J1034" s="12">
        <f t="shared" si="87"/>
        <v>0</v>
      </c>
      <c r="K1034" s="31">
        <f t="shared" si="88"/>
        <v>21.06</v>
      </c>
      <c r="L1034" s="37">
        <f t="shared" si="85"/>
        <v>0</v>
      </c>
      <c r="M1034" s="37"/>
      <c r="N1034" s="37">
        <f t="shared" si="89"/>
        <v>0</v>
      </c>
    </row>
    <row r="1035" spans="1:14" ht="19.5" thickBot="1" x14ac:dyDescent="0.35">
      <c r="A1035" s="66" t="s">
        <v>75</v>
      </c>
      <c r="B1035" s="67" t="s">
        <v>76</v>
      </c>
      <c r="C1035" s="68">
        <v>120</v>
      </c>
      <c r="D1035" s="44">
        <v>40</v>
      </c>
      <c r="E1035" s="44"/>
      <c r="F1035" s="30">
        <f t="shared" si="86"/>
        <v>0.33333333333333331</v>
      </c>
      <c r="G1035" s="11"/>
      <c r="H1035" s="11"/>
      <c r="I1035" s="11"/>
      <c r="J1035" s="12">
        <f t="shared" si="87"/>
        <v>40</v>
      </c>
      <c r="K1035" s="31">
        <f t="shared" si="88"/>
        <v>78.98</v>
      </c>
      <c r="L1035" s="37">
        <f t="shared" si="85"/>
        <v>3159.2000000000003</v>
      </c>
      <c r="M1035" s="37"/>
      <c r="N1035" s="37">
        <f t="shared" si="89"/>
        <v>0</v>
      </c>
    </row>
    <row r="1036" spans="1:14" ht="19.5" thickBot="1" x14ac:dyDescent="0.35">
      <c r="A1036" s="66" t="s">
        <v>77</v>
      </c>
      <c r="B1036" s="67" t="s">
        <v>78</v>
      </c>
      <c r="C1036" s="68">
        <v>60</v>
      </c>
      <c r="D1036" s="44">
        <v>6</v>
      </c>
      <c r="E1036" s="44"/>
      <c r="F1036" s="30">
        <f t="shared" si="86"/>
        <v>0.1</v>
      </c>
      <c r="G1036" s="11"/>
      <c r="H1036" s="11"/>
      <c r="I1036" s="11"/>
      <c r="J1036" s="12">
        <f t="shared" si="87"/>
        <v>6</v>
      </c>
      <c r="K1036" s="31">
        <f t="shared" si="88"/>
        <v>154.44</v>
      </c>
      <c r="L1036" s="37">
        <f t="shared" si="85"/>
        <v>926.64</v>
      </c>
      <c r="M1036" s="37"/>
      <c r="N1036" s="37">
        <f t="shared" si="89"/>
        <v>0</v>
      </c>
    </row>
    <row r="1037" spans="1:14" ht="19.5" thickBot="1" x14ac:dyDescent="0.35">
      <c r="A1037" s="66" t="s">
        <v>79</v>
      </c>
      <c r="B1037" s="67" t="s">
        <v>50</v>
      </c>
      <c r="C1037" s="68">
        <v>30</v>
      </c>
      <c r="D1037" s="44"/>
      <c r="E1037" s="44"/>
      <c r="F1037" s="30">
        <f t="shared" si="86"/>
        <v>0</v>
      </c>
      <c r="G1037" s="11"/>
      <c r="H1037" s="11"/>
      <c r="I1037" s="11"/>
      <c r="J1037" s="12">
        <f t="shared" si="87"/>
        <v>0</v>
      </c>
      <c r="K1037" s="31">
        <f t="shared" si="88"/>
        <v>274.95</v>
      </c>
      <c r="L1037" s="37">
        <f t="shared" si="85"/>
        <v>0</v>
      </c>
      <c r="M1037" s="37"/>
      <c r="N1037" s="37">
        <f t="shared" si="89"/>
        <v>0</v>
      </c>
    </row>
    <row r="1038" spans="1:14" ht="19.5" thickBot="1" x14ac:dyDescent="0.35">
      <c r="A1038" s="66" t="s">
        <v>80</v>
      </c>
      <c r="B1038" s="67" t="s">
        <v>59</v>
      </c>
      <c r="C1038" s="68">
        <v>12</v>
      </c>
      <c r="D1038" s="44">
        <v>2</v>
      </c>
      <c r="E1038" s="44"/>
      <c r="F1038" s="30">
        <f t="shared" si="86"/>
        <v>0.16666666666666666</v>
      </c>
      <c r="G1038" s="11"/>
      <c r="H1038" s="11"/>
      <c r="I1038" s="11"/>
      <c r="J1038" s="12">
        <f t="shared" si="87"/>
        <v>2</v>
      </c>
      <c r="K1038" s="31">
        <f t="shared" si="88"/>
        <v>1023.75</v>
      </c>
      <c r="L1038" s="37">
        <f t="shared" si="85"/>
        <v>2047.5</v>
      </c>
      <c r="M1038" s="37"/>
      <c r="N1038" s="37">
        <f t="shared" si="89"/>
        <v>0</v>
      </c>
    </row>
    <row r="1039" spans="1:14" ht="19.5" thickBot="1" x14ac:dyDescent="0.35">
      <c r="A1039" s="76" t="s">
        <v>81</v>
      </c>
      <c r="B1039" s="77" t="s">
        <v>82</v>
      </c>
      <c r="C1039" s="78">
        <v>18</v>
      </c>
      <c r="D1039" s="44">
        <v>2</v>
      </c>
      <c r="E1039" s="44"/>
      <c r="F1039" s="30">
        <f t="shared" si="86"/>
        <v>0.1111111111111111</v>
      </c>
      <c r="G1039" s="11"/>
      <c r="H1039" s="11"/>
      <c r="I1039" s="11"/>
      <c r="J1039" s="12">
        <f t="shared" si="87"/>
        <v>2</v>
      </c>
      <c r="K1039" s="31">
        <f t="shared" si="88"/>
        <v>558.67999999999995</v>
      </c>
      <c r="L1039" s="37">
        <f t="shared" si="85"/>
        <v>1117.3599999999999</v>
      </c>
      <c r="M1039" s="37"/>
      <c r="N1039" s="37">
        <f t="shared" si="89"/>
        <v>0</v>
      </c>
    </row>
    <row r="1040" spans="1:14" ht="19.5" thickBot="1" x14ac:dyDescent="0.35">
      <c r="A1040" s="76" t="s">
        <v>83</v>
      </c>
      <c r="B1040" s="77" t="s">
        <v>59</v>
      </c>
      <c r="C1040" s="78">
        <v>12</v>
      </c>
      <c r="D1040" s="44">
        <v>12</v>
      </c>
      <c r="E1040" s="44"/>
      <c r="F1040" s="30">
        <f t="shared" si="86"/>
        <v>1</v>
      </c>
      <c r="G1040" s="11"/>
      <c r="H1040" s="11"/>
      <c r="I1040" s="11"/>
      <c r="J1040" s="12">
        <f t="shared" si="87"/>
        <v>12</v>
      </c>
      <c r="K1040" s="31">
        <f t="shared" si="88"/>
        <v>1092.2</v>
      </c>
      <c r="L1040" s="37">
        <f t="shared" si="85"/>
        <v>13106.400000000001</v>
      </c>
      <c r="M1040" s="37"/>
      <c r="N1040" s="37">
        <f t="shared" si="89"/>
        <v>0</v>
      </c>
    </row>
    <row r="1041" spans="1:14" ht="19.5" thickBot="1" x14ac:dyDescent="0.35">
      <c r="A1041" s="76" t="s">
        <v>84</v>
      </c>
      <c r="B1041" s="77" t="s">
        <v>85</v>
      </c>
      <c r="C1041" s="78">
        <v>4</v>
      </c>
      <c r="D1041" s="44">
        <v>2</v>
      </c>
      <c r="E1041" s="44"/>
      <c r="F1041" s="30">
        <f t="shared" si="86"/>
        <v>0.5</v>
      </c>
      <c r="G1041" s="11"/>
      <c r="H1041" s="11"/>
      <c r="I1041" s="11"/>
      <c r="J1041" s="12">
        <f t="shared" si="87"/>
        <v>2</v>
      </c>
      <c r="K1041" s="31">
        <f t="shared" si="88"/>
        <v>2670.53</v>
      </c>
      <c r="L1041" s="37">
        <f t="shared" si="85"/>
        <v>5341.06</v>
      </c>
      <c r="M1041" s="37"/>
      <c r="N1041" s="37">
        <f t="shared" si="89"/>
        <v>0</v>
      </c>
    </row>
    <row r="1042" spans="1:14" ht="19.5" thickBot="1" x14ac:dyDescent="0.35">
      <c r="A1042" s="86" t="s">
        <v>86</v>
      </c>
      <c r="B1042" s="87" t="s">
        <v>87</v>
      </c>
      <c r="C1042" s="88">
        <v>48</v>
      </c>
      <c r="D1042" s="44">
        <v>12</v>
      </c>
      <c r="E1042" s="44"/>
      <c r="F1042" s="30">
        <f t="shared" si="86"/>
        <v>0.25</v>
      </c>
      <c r="G1042" s="11"/>
      <c r="H1042" s="11"/>
      <c r="I1042" s="11"/>
      <c r="J1042" s="12">
        <f t="shared" si="87"/>
        <v>12</v>
      </c>
      <c r="K1042" s="31">
        <f t="shared" si="88"/>
        <v>46.8</v>
      </c>
      <c r="L1042" s="37">
        <f t="shared" si="85"/>
        <v>561.59999999999991</v>
      </c>
      <c r="M1042" s="37"/>
      <c r="N1042" s="37">
        <f t="shared" si="89"/>
        <v>0</v>
      </c>
    </row>
    <row r="1043" spans="1:14" ht="19.5" thickBot="1" x14ac:dyDescent="0.35">
      <c r="A1043" s="86" t="s">
        <v>88</v>
      </c>
      <c r="B1043" s="87" t="s">
        <v>87</v>
      </c>
      <c r="C1043" s="88">
        <v>48</v>
      </c>
      <c r="D1043" s="44">
        <v>10</v>
      </c>
      <c r="E1043" s="44"/>
      <c r="F1043" s="30">
        <f t="shared" si="86"/>
        <v>0.20833333333333334</v>
      </c>
      <c r="G1043" s="11"/>
      <c r="H1043" s="11"/>
      <c r="I1043" s="11"/>
      <c r="J1043" s="12">
        <f t="shared" si="87"/>
        <v>10</v>
      </c>
      <c r="K1043" s="31">
        <f t="shared" si="88"/>
        <v>46.8</v>
      </c>
      <c r="L1043" s="37">
        <f t="shared" si="85"/>
        <v>468</v>
      </c>
      <c r="M1043" s="37"/>
      <c r="N1043" s="37">
        <f t="shared" si="89"/>
        <v>0</v>
      </c>
    </row>
    <row r="1044" spans="1:14" x14ac:dyDescent="0.3">
      <c r="A1044" s="96" t="s">
        <v>89</v>
      </c>
      <c r="B1044" s="97">
        <v>25</v>
      </c>
      <c r="C1044" s="97">
        <v>25</v>
      </c>
      <c r="D1044" s="44">
        <v>206</v>
      </c>
      <c r="E1044" s="44"/>
      <c r="F1044" s="30">
        <f t="shared" si="86"/>
        <v>8.24</v>
      </c>
      <c r="G1044" s="11"/>
      <c r="H1044" s="11"/>
      <c r="I1044" s="11"/>
      <c r="J1044" s="12">
        <f t="shared" si="87"/>
        <v>206</v>
      </c>
      <c r="K1044" s="31">
        <f t="shared" si="88"/>
        <v>111.25</v>
      </c>
      <c r="L1044" s="37">
        <f t="shared" si="85"/>
        <v>22917.5</v>
      </c>
      <c r="M1044" s="37"/>
      <c r="N1044" s="37">
        <f t="shared" si="89"/>
        <v>0</v>
      </c>
    </row>
    <row r="1045" spans="1:14" x14ac:dyDescent="0.3">
      <c r="A1045" s="105" t="s">
        <v>90</v>
      </c>
      <c r="B1045" s="106">
        <v>10</v>
      </c>
      <c r="C1045" s="106">
        <v>10</v>
      </c>
      <c r="D1045" s="44"/>
      <c r="E1045" s="44"/>
      <c r="F1045" s="30">
        <f t="shared" si="86"/>
        <v>0</v>
      </c>
      <c r="G1045" s="11"/>
      <c r="H1045" s="11"/>
      <c r="I1045" s="11"/>
      <c r="J1045" s="12">
        <f t="shared" si="87"/>
        <v>0</v>
      </c>
      <c r="K1045" s="31">
        <f t="shared" si="88"/>
        <v>1760</v>
      </c>
      <c r="L1045" s="37">
        <f t="shared" si="85"/>
        <v>0</v>
      </c>
      <c r="M1045" s="37"/>
      <c r="N1045" s="37">
        <f t="shared" si="89"/>
        <v>0</v>
      </c>
    </row>
    <row r="1046" spans="1:14" x14ac:dyDescent="0.3">
      <c r="A1046" s="105" t="s">
        <v>91</v>
      </c>
      <c r="B1046" s="106">
        <v>8</v>
      </c>
      <c r="C1046" s="106">
        <v>8</v>
      </c>
      <c r="D1046" s="44"/>
      <c r="E1046" s="44"/>
      <c r="F1046" s="30">
        <f t="shared" si="86"/>
        <v>0</v>
      </c>
      <c r="G1046" s="11"/>
      <c r="H1046" s="11"/>
      <c r="I1046" s="11"/>
      <c r="J1046" s="12">
        <f t="shared" si="87"/>
        <v>0</v>
      </c>
      <c r="K1046" s="31">
        <f t="shared" si="88"/>
        <v>2365</v>
      </c>
      <c r="L1046" s="37">
        <f t="shared" si="85"/>
        <v>0</v>
      </c>
      <c r="M1046" s="37"/>
      <c r="N1046" s="37">
        <f t="shared" si="89"/>
        <v>0</v>
      </c>
    </row>
    <row r="1047" spans="1:14" x14ac:dyDescent="0.3">
      <c r="A1047" s="105" t="s">
        <v>92</v>
      </c>
      <c r="B1047" s="106">
        <v>8</v>
      </c>
      <c r="C1047" s="106">
        <v>8</v>
      </c>
      <c r="D1047" s="44"/>
      <c r="E1047" s="44"/>
      <c r="F1047" s="30">
        <f t="shared" si="86"/>
        <v>0</v>
      </c>
      <c r="G1047" s="11"/>
      <c r="H1047" s="11"/>
      <c r="I1047" s="11"/>
      <c r="J1047" s="12">
        <f t="shared" si="87"/>
        <v>0</v>
      </c>
      <c r="K1047" s="31">
        <f t="shared" si="88"/>
        <v>2065</v>
      </c>
      <c r="L1047" s="37">
        <f t="shared" si="85"/>
        <v>0</v>
      </c>
      <c r="M1047" s="37"/>
      <c r="N1047" s="37">
        <f t="shared" si="89"/>
        <v>0</v>
      </c>
    </row>
    <row r="1048" spans="1:14" x14ac:dyDescent="0.3">
      <c r="A1048" s="105" t="s">
        <v>93</v>
      </c>
      <c r="B1048" s="106">
        <v>15</v>
      </c>
      <c r="C1048" s="106">
        <v>15</v>
      </c>
      <c r="D1048" s="44">
        <v>1</v>
      </c>
      <c r="E1048" s="44"/>
      <c r="F1048" s="30">
        <f t="shared" si="86"/>
        <v>6.6666666666666666E-2</v>
      </c>
      <c r="G1048" s="11"/>
      <c r="H1048" s="11"/>
      <c r="I1048" s="11"/>
      <c r="J1048" s="12">
        <f t="shared" si="87"/>
        <v>1</v>
      </c>
      <c r="K1048" s="31">
        <f t="shared" si="88"/>
        <v>990</v>
      </c>
      <c r="L1048" s="37">
        <f t="shared" si="85"/>
        <v>990</v>
      </c>
      <c r="M1048" s="37"/>
      <c r="N1048" s="37">
        <f t="shared" si="89"/>
        <v>0</v>
      </c>
    </row>
    <row r="1049" spans="1:14" x14ac:dyDescent="0.3">
      <c r="A1049" s="105" t="s">
        <v>94</v>
      </c>
      <c r="B1049" s="106">
        <v>15</v>
      </c>
      <c r="C1049" s="106">
        <v>15</v>
      </c>
      <c r="D1049" s="44"/>
      <c r="E1049" s="44"/>
      <c r="F1049" s="30">
        <f t="shared" si="86"/>
        <v>0</v>
      </c>
      <c r="G1049" s="11"/>
      <c r="H1049" s="11"/>
      <c r="I1049" s="11"/>
      <c r="J1049" s="12">
        <f t="shared" si="87"/>
        <v>0</v>
      </c>
      <c r="K1049" s="31">
        <f t="shared" si="88"/>
        <v>1025</v>
      </c>
      <c r="L1049" s="37">
        <f t="shared" si="85"/>
        <v>0</v>
      </c>
      <c r="M1049" s="37"/>
      <c r="N1049" s="37">
        <f t="shared" si="89"/>
        <v>0</v>
      </c>
    </row>
    <row r="1050" spans="1:14" x14ac:dyDescent="0.3">
      <c r="A1050" s="105" t="s">
        <v>95</v>
      </c>
      <c r="B1050" s="106">
        <v>10</v>
      </c>
      <c r="C1050" s="106">
        <v>10</v>
      </c>
      <c r="D1050" s="44"/>
      <c r="E1050" s="44"/>
      <c r="F1050" s="30">
        <f t="shared" si="86"/>
        <v>0</v>
      </c>
      <c r="G1050" s="11"/>
      <c r="H1050" s="11"/>
      <c r="I1050" s="11"/>
      <c r="J1050" s="12">
        <f t="shared" si="87"/>
        <v>0</v>
      </c>
      <c r="K1050" s="31">
        <f t="shared" si="88"/>
        <v>1620</v>
      </c>
      <c r="L1050" s="37">
        <f t="shared" si="85"/>
        <v>0</v>
      </c>
      <c r="M1050" s="37"/>
      <c r="N1050" s="37">
        <f t="shared" si="89"/>
        <v>0</v>
      </c>
    </row>
    <row r="1051" spans="1:14" x14ac:dyDescent="0.3">
      <c r="A1051" s="105" t="s">
        <v>96</v>
      </c>
      <c r="B1051" s="106">
        <v>8</v>
      </c>
      <c r="C1051" s="106">
        <v>8</v>
      </c>
      <c r="D1051" s="44"/>
      <c r="E1051" s="44"/>
      <c r="F1051" s="30">
        <f t="shared" si="86"/>
        <v>0</v>
      </c>
      <c r="G1051" s="11"/>
      <c r="H1051" s="11"/>
      <c r="I1051" s="11"/>
      <c r="J1051" s="12">
        <f t="shared" si="87"/>
        <v>0</v>
      </c>
      <c r="K1051" s="31">
        <f t="shared" si="88"/>
        <v>2130</v>
      </c>
      <c r="L1051" s="37">
        <f t="shared" si="85"/>
        <v>0</v>
      </c>
      <c r="M1051" s="37"/>
      <c r="N1051" s="37">
        <f t="shared" si="89"/>
        <v>0</v>
      </c>
    </row>
    <row r="1052" spans="1:14" x14ac:dyDescent="0.3">
      <c r="A1052" s="105" t="s">
        <v>97</v>
      </c>
      <c r="B1052" s="106">
        <v>15</v>
      </c>
      <c r="C1052" s="106">
        <v>15</v>
      </c>
      <c r="D1052" s="44"/>
      <c r="E1052" s="44"/>
      <c r="F1052" s="30">
        <f t="shared" si="86"/>
        <v>0</v>
      </c>
      <c r="G1052" s="11"/>
      <c r="H1052" s="11"/>
      <c r="I1052" s="11"/>
      <c r="J1052" s="12">
        <f t="shared" si="87"/>
        <v>0</v>
      </c>
      <c r="K1052" s="31">
        <f t="shared" si="88"/>
        <v>880</v>
      </c>
      <c r="L1052" s="37">
        <f t="shared" si="85"/>
        <v>0</v>
      </c>
      <c r="M1052" s="37"/>
      <c r="N1052" s="37">
        <f t="shared" si="89"/>
        <v>0</v>
      </c>
    </row>
    <row r="1053" spans="1:14" x14ac:dyDescent="0.3">
      <c r="A1053" s="105" t="s">
        <v>98</v>
      </c>
      <c r="B1053" s="106">
        <v>15</v>
      </c>
      <c r="C1053" s="106">
        <v>15</v>
      </c>
      <c r="D1053" s="44"/>
      <c r="E1053" s="44"/>
      <c r="F1053" s="30">
        <f t="shared" si="86"/>
        <v>0</v>
      </c>
      <c r="G1053" s="11"/>
      <c r="H1053" s="11"/>
      <c r="I1053" s="11"/>
      <c r="J1053" s="12">
        <f t="shared" si="87"/>
        <v>0</v>
      </c>
      <c r="K1053" s="31">
        <f t="shared" si="88"/>
        <v>915</v>
      </c>
      <c r="L1053" s="37">
        <f t="shared" si="85"/>
        <v>0</v>
      </c>
      <c r="M1053" s="37"/>
      <c r="N1053" s="37">
        <f t="shared" si="89"/>
        <v>0</v>
      </c>
    </row>
    <row r="1054" spans="1:14" x14ac:dyDescent="0.3">
      <c r="A1054" s="105" t="s">
        <v>99</v>
      </c>
      <c r="B1054" s="106">
        <v>3</v>
      </c>
      <c r="C1054" s="106">
        <v>3</v>
      </c>
      <c r="D1054" s="44"/>
      <c r="E1054" s="44"/>
      <c r="F1054" s="30">
        <f t="shared" si="86"/>
        <v>0</v>
      </c>
      <c r="G1054" s="11"/>
      <c r="H1054" s="11"/>
      <c r="I1054" s="11"/>
      <c r="J1054" s="12">
        <f t="shared" si="87"/>
        <v>0</v>
      </c>
      <c r="K1054" s="31">
        <f t="shared" si="88"/>
        <v>1970</v>
      </c>
      <c r="L1054" s="37">
        <f t="shared" si="85"/>
        <v>0</v>
      </c>
      <c r="M1054" s="37"/>
      <c r="N1054" s="37">
        <f t="shared" si="89"/>
        <v>0</v>
      </c>
    </row>
    <row r="1055" spans="1:14" x14ac:dyDescent="0.3">
      <c r="A1055" s="105" t="s">
        <v>100</v>
      </c>
      <c r="B1055" s="106">
        <v>3</v>
      </c>
      <c r="C1055" s="106">
        <v>3</v>
      </c>
      <c r="D1055" s="44"/>
      <c r="E1055" s="44"/>
      <c r="F1055" s="30">
        <f t="shared" si="86"/>
        <v>0</v>
      </c>
      <c r="G1055" s="11"/>
      <c r="H1055" s="11"/>
      <c r="I1055" s="11"/>
      <c r="J1055" s="12">
        <f t="shared" si="87"/>
        <v>0</v>
      </c>
      <c r="K1055" s="31">
        <f t="shared" si="88"/>
        <v>2035</v>
      </c>
      <c r="L1055" s="37">
        <f t="shared" si="85"/>
        <v>0</v>
      </c>
      <c r="M1055" s="37"/>
      <c r="N1055" s="37">
        <f t="shared" si="89"/>
        <v>0</v>
      </c>
    </row>
    <row r="1056" spans="1:14" x14ac:dyDescent="0.3">
      <c r="A1056" s="105" t="s">
        <v>101</v>
      </c>
      <c r="B1056" s="106">
        <v>8</v>
      </c>
      <c r="C1056" s="106">
        <v>8</v>
      </c>
      <c r="D1056" s="44"/>
      <c r="E1056" s="44"/>
      <c r="F1056" s="30">
        <f t="shared" si="86"/>
        <v>0</v>
      </c>
      <c r="G1056" s="11"/>
      <c r="H1056" s="11"/>
      <c r="I1056" s="11"/>
      <c r="J1056" s="12">
        <f t="shared" si="87"/>
        <v>0</v>
      </c>
      <c r="K1056" s="31">
        <f t="shared" si="88"/>
        <v>2120</v>
      </c>
      <c r="L1056" s="37">
        <f t="shared" si="85"/>
        <v>0</v>
      </c>
      <c r="M1056" s="37"/>
      <c r="N1056" s="37">
        <f t="shared" si="89"/>
        <v>0</v>
      </c>
    </row>
    <row r="1057" spans="1:14" x14ac:dyDescent="0.3">
      <c r="A1057" s="105" t="s">
        <v>102</v>
      </c>
      <c r="B1057" s="106">
        <v>10</v>
      </c>
      <c r="C1057" s="106">
        <v>10</v>
      </c>
      <c r="D1057" s="44"/>
      <c r="E1057" s="44"/>
      <c r="F1057" s="30">
        <f t="shared" si="86"/>
        <v>0</v>
      </c>
      <c r="G1057" s="11"/>
      <c r="H1057" s="11"/>
      <c r="I1057" s="11"/>
      <c r="J1057" s="12">
        <f t="shared" si="87"/>
        <v>0</v>
      </c>
      <c r="K1057" s="31">
        <f t="shared" si="88"/>
        <v>1980</v>
      </c>
      <c r="L1057" s="37">
        <f t="shared" si="85"/>
        <v>0</v>
      </c>
      <c r="M1057" s="37"/>
      <c r="N1057" s="37">
        <f t="shared" si="89"/>
        <v>0</v>
      </c>
    </row>
    <row r="1058" spans="1:14" x14ac:dyDescent="0.3">
      <c r="A1058" s="105" t="s">
        <v>103</v>
      </c>
      <c r="B1058" s="106">
        <v>12</v>
      </c>
      <c r="C1058" s="106">
        <v>12</v>
      </c>
      <c r="D1058" s="44"/>
      <c r="E1058" s="44"/>
      <c r="F1058" s="30">
        <f t="shared" si="86"/>
        <v>0</v>
      </c>
      <c r="G1058" s="11"/>
      <c r="H1058" s="11"/>
      <c r="I1058" s="11"/>
      <c r="J1058" s="12">
        <f t="shared" si="87"/>
        <v>0</v>
      </c>
      <c r="K1058" s="31">
        <f t="shared" si="88"/>
        <v>875</v>
      </c>
      <c r="L1058" s="37">
        <f t="shared" si="85"/>
        <v>0</v>
      </c>
      <c r="M1058" s="37"/>
      <c r="N1058" s="37">
        <f t="shared" si="89"/>
        <v>0</v>
      </c>
    </row>
    <row r="1059" spans="1:14" ht="19.5" thickBot="1" x14ac:dyDescent="0.35">
      <c r="A1059" s="105" t="s">
        <v>104</v>
      </c>
      <c r="B1059" s="106">
        <v>3</v>
      </c>
      <c r="C1059" s="106">
        <v>3</v>
      </c>
      <c r="D1059" s="44"/>
      <c r="E1059" s="44"/>
      <c r="F1059" s="30">
        <f t="shared" si="86"/>
        <v>0</v>
      </c>
      <c r="G1059" s="11"/>
      <c r="H1059" s="11"/>
      <c r="I1059" s="11"/>
      <c r="J1059" s="12">
        <f t="shared" si="87"/>
        <v>0</v>
      </c>
      <c r="K1059" s="31">
        <f t="shared" si="88"/>
        <v>2145</v>
      </c>
      <c r="L1059" s="37">
        <f t="shared" si="85"/>
        <v>0</v>
      </c>
      <c r="M1059" s="37"/>
      <c r="N1059" s="37">
        <f t="shared" si="89"/>
        <v>0</v>
      </c>
    </row>
    <row r="1060" spans="1:14" ht="19.5" thickBot="1" x14ac:dyDescent="0.35">
      <c r="A1060" s="56" t="s">
        <v>105</v>
      </c>
      <c r="B1060" s="57" t="s">
        <v>74</v>
      </c>
      <c r="C1060" s="58">
        <v>150</v>
      </c>
      <c r="D1060" s="44"/>
      <c r="E1060" s="44"/>
      <c r="F1060" s="30">
        <f t="shared" si="86"/>
        <v>0</v>
      </c>
      <c r="G1060" s="11"/>
      <c r="H1060" s="11"/>
      <c r="I1060" s="11"/>
      <c r="J1060" s="12">
        <f t="shared" si="87"/>
        <v>0</v>
      </c>
      <c r="K1060" s="31">
        <f t="shared" si="88"/>
        <v>21.06</v>
      </c>
      <c r="L1060" s="37">
        <f t="shared" si="85"/>
        <v>0</v>
      </c>
      <c r="M1060" s="37"/>
      <c r="N1060" s="37">
        <f t="shared" si="89"/>
        <v>0</v>
      </c>
    </row>
    <row r="1061" spans="1:14" x14ac:dyDescent="0.3">
      <c r="A1061" s="107"/>
      <c r="B1061" s="108"/>
      <c r="C1061" s="108"/>
      <c r="D1061" s="11"/>
      <c r="E1061" s="11"/>
      <c r="F1061" s="30" t="e">
        <f t="shared" si="86"/>
        <v>#DIV/0!</v>
      </c>
      <c r="G1061" s="11"/>
      <c r="H1061" s="11"/>
      <c r="I1061" s="11"/>
      <c r="J1061" s="12">
        <f t="shared" si="87"/>
        <v>0</v>
      </c>
      <c r="K1061" s="31">
        <f t="shared" si="88"/>
        <v>116.5</v>
      </c>
      <c r="L1061" s="37">
        <f t="shared" si="85"/>
        <v>0</v>
      </c>
      <c r="M1061" s="37"/>
      <c r="N1061" s="37">
        <f t="shared" si="89"/>
        <v>0</v>
      </c>
    </row>
    <row r="1062" spans="1:14" x14ac:dyDescent="0.3">
      <c r="A1062" s="107"/>
      <c r="B1062" s="108"/>
      <c r="C1062" s="108"/>
      <c r="D1062" s="11"/>
      <c r="E1062" s="11"/>
      <c r="F1062" s="30" t="e">
        <f t="shared" si="86"/>
        <v>#DIV/0!</v>
      </c>
      <c r="G1062" s="11"/>
      <c r="H1062" s="11"/>
      <c r="I1062" s="11"/>
      <c r="J1062" s="12">
        <f t="shared" si="87"/>
        <v>0</v>
      </c>
      <c r="K1062" s="31">
        <f t="shared" si="88"/>
        <v>0</v>
      </c>
      <c r="L1062" s="37">
        <f t="shared" si="85"/>
        <v>0</v>
      </c>
      <c r="M1062" s="37"/>
      <c r="N1062" s="37">
        <f t="shared" si="89"/>
        <v>0</v>
      </c>
    </row>
    <row r="1063" spans="1:14" x14ac:dyDescent="0.3">
      <c r="A1063" s="107"/>
      <c r="B1063" s="108"/>
      <c r="C1063" s="108"/>
      <c r="D1063" s="11"/>
      <c r="E1063" s="11"/>
      <c r="F1063" s="30" t="e">
        <f t="shared" si="86"/>
        <v>#DIV/0!</v>
      </c>
      <c r="G1063" s="11"/>
      <c r="H1063" s="11"/>
      <c r="I1063" s="11"/>
      <c r="J1063" s="12">
        <f t="shared" si="87"/>
        <v>0</v>
      </c>
      <c r="K1063" s="31">
        <f t="shared" si="88"/>
        <v>23</v>
      </c>
      <c r="L1063" s="37">
        <f t="shared" si="85"/>
        <v>0</v>
      </c>
      <c r="M1063" s="37"/>
      <c r="N1063" s="37">
        <f t="shared" si="89"/>
        <v>0</v>
      </c>
    </row>
    <row r="1064" spans="1:14" x14ac:dyDescent="0.3">
      <c r="A1064" s="107"/>
      <c r="B1064" s="108"/>
      <c r="C1064" s="108"/>
      <c r="D1064" s="11"/>
      <c r="E1064" s="11"/>
      <c r="F1064" s="30" t="e">
        <f t="shared" si="86"/>
        <v>#DIV/0!</v>
      </c>
      <c r="G1064" s="11"/>
      <c r="H1064" s="11"/>
      <c r="I1064" s="11"/>
      <c r="J1064" s="12">
        <f t="shared" si="87"/>
        <v>0</v>
      </c>
      <c r="K1064" s="31">
        <f t="shared" si="88"/>
        <v>0</v>
      </c>
      <c r="L1064" s="37">
        <f t="shared" si="85"/>
        <v>0</v>
      </c>
      <c r="M1064" s="37"/>
      <c r="N1064" s="37">
        <f t="shared" si="89"/>
        <v>0</v>
      </c>
    </row>
    <row r="1065" spans="1:14" x14ac:dyDescent="0.3">
      <c r="A1065" s="11"/>
      <c r="B1065" s="10"/>
      <c r="C1065" s="10"/>
      <c r="D1065" s="11"/>
      <c r="E1065" s="11"/>
      <c r="F1065" s="30" t="e">
        <f t="shared" si="86"/>
        <v>#DIV/0!</v>
      </c>
      <c r="G1065" s="11"/>
      <c r="H1065" s="11"/>
      <c r="I1065" s="11"/>
      <c r="J1065" s="12">
        <f t="shared" si="87"/>
        <v>0</v>
      </c>
      <c r="K1065" s="31">
        <f t="shared" si="88"/>
        <v>0</v>
      </c>
      <c r="L1065" s="37">
        <f t="shared" si="85"/>
        <v>0</v>
      </c>
      <c r="M1065" s="37"/>
      <c r="N1065" s="37">
        <f t="shared" si="89"/>
        <v>0</v>
      </c>
    </row>
    <row r="1066" spans="1:14" x14ac:dyDescent="0.3">
      <c r="A1066" s="11"/>
      <c r="B1066" s="10"/>
      <c r="C1066" s="10"/>
      <c r="D1066" s="11"/>
      <c r="E1066" s="11"/>
      <c r="F1066" s="30" t="e">
        <f t="shared" si="86"/>
        <v>#DIV/0!</v>
      </c>
      <c r="G1066" s="11"/>
      <c r="H1066" s="11"/>
      <c r="I1066" s="11"/>
      <c r="J1066" s="12">
        <f t="shared" si="87"/>
        <v>0</v>
      </c>
      <c r="K1066" s="31">
        <f t="shared" si="88"/>
        <v>0</v>
      </c>
      <c r="L1066" s="37">
        <f t="shared" si="85"/>
        <v>0</v>
      </c>
      <c r="M1066" s="37"/>
      <c r="N1066" s="37">
        <f t="shared" si="89"/>
        <v>0</v>
      </c>
    </row>
    <row r="1067" spans="1:14" x14ac:dyDescent="0.3">
      <c r="A1067" s="11"/>
      <c r="B1067" s="10"/>
      <c r="C1067" s="10"/>
      <c r="D1067" s="11"/>
      <c r="E1067" s="11"/>
      <c r="F1067" s="30" t="e">
        <f t="shared" si="86"/>
        <v>#DIV/0!</v>
      </c>
      <c r="G1067" s="11"/>
      <c r="H1067" s="11"/>
      <c r="I1067" s="11"/>
      <c r="J1067" s="12">
        <f t="shared" si="87"/>
        <v>0</v>
      </c>
      <c r="K1067" s="31">
        <f t="shared" si="88"/>
        <v>0</v>
      </c>
      <c r="L1067" s="37">
        <f t="shared" si="85"/>
        <v>0</v>
      </c>
      <c r="M1067" s="37"/>
      <c r="N1067" s="37">
        <f t="shared" si="89"/>
        <v>0</v>
      </c>
    </row>
    <row r="1068" spans="1:14" x14ac:dyDescent="0.3">
      <c r="A1068" s="11" t="s">
        <v>33</v>
      </c>
      <c r="B1068" s="11"/>
      <c r="C1068" s="13"/>
      <c r="D1068" s="111">
        <f t="shared" ref="D1068:J1068" si="90">SUM(D1006:D1067)</f>
        <v>439</v>
      </c>
      <c r="E1068" s="111">
        <f t="shared" si="90"/>
        <v>0</v>
      </c>
      <c r="F1068" s="111" t="e">
        <f t="shared" si="90"/>
        <v>#DIV/0!</v>
      </c>
      <c r="G1068" s="111">
        <f t="shared" si="90"/>
        <v>0</v>
      </c>
      <c r="H1068" s="111">
        <f t="shared" si="90"/>
        <v>0</v>
      </c>
      <c r="I1068" s="111">
        <f t="shared" si="90"/>
        <v>0</v>
      </c>
      <c r="J1068" s="12">
        <f t="shared" si="90"/>
        <v>439</v>
      </c>
      <c r="K1068" s="111"/>
      <c r="L1068" s="111">
        <f>SUM(L1006:L1067)</f>
        <v>73297.89</v>
      </c>
      <c r="M1068" s="111">
        <f>SUM(M1006:M1067)</f>
        <v>0</v>
      </c>
      <c r="N1068" s="111">
        <f>SUM(N1006:N1067)</f>
        <v>0</v>
      </c>
    </row>
    <row r="1069" spans="1:14" x14ac:dyDescent="0.3">
      <c r="A1069" s="113"/>
      <c r="B1069" s="114"/>
      <c r="C1069" s="115"/>
      <c r="D1069" s="116"/>
      <c r="E1069" s="116"/>
      <c r="F1069" s="7" t="s">
        <v>106</v>
      </c>
      <c r="G1069" s="7" t="s">
        <v>123</v>
      </c>
      <c r="H1069" s="7" t="s">
        <v>124</v>
      </c>
      <c r="I1069" s="7" t="s">
        <v>125</v>
      </c>
      <c r="J1069" s="7" t="s">
        <v>126</v>
      </c>
      <c r="K1069" s="117"/>
      <c r="L1069" s="117"/>
      <c r="M1069" s="7" t="s">
        <v>107</v>
      </c>
      <c r="N1069" s="118"/>
    </row>
    <row r="1070" spans="1:14" ht="31.5" x14ac:dyDescent="0.5">
      <c r="A1070" s="113"/>
      <c r="B1070" s="114"/>
      <c r="C1070" s="115"/>
      <c r="D1070" s="116"/>
      <c r="E1070" s="116"/>
      <c r="F1070" s="121"/>
      <c r="G1070" s="121"/>
      <c r="H1070" s="121"/>
      <c r="I1070" s="121"/>
      <c r="J1070" s="121"/>
      <c r="K1070" s="122"/>
      <c r="L1070" s="121">
        <f>+F1070-G1070-H1070-I1070-J1070</f>
        <v>0</v>
      </c>
      <c r="M1070" s="123"/>
      <c r="N1070" s="124"/>
    </row>
    <row r="1071" spans="1:14" x14ac:dyDescent="0.3">
      <c r="A1071" s="177" t="s">
        <v>109</v>
      </c>
      <c r="B1071" s="178"/>
      <c r="C1071" s="178"/>
      <c r="D1071" s="178"/>
      <c r="E1071" s="178"/>
      <c r="F1071" s="178"/>
      <c r="G1071" s="178"/>
      <c r="H1071" s="178"/>
      <c r="I1071" s="178"/>
      <c r="J1071" s="179"/>
      <c r="K1071" s="125"/>
      <c r="L1071" s="12">
        <v>495</v>
      </c>
      <c r="M1071" s="126"/>
      <c r="N1071" s="127"/>
    </row>
    <row r="1072" spans="1:14" x14ac:dyDescent="0.3">
      <c r="A1072" s="180" t="s">
        <v>110</v>
      </c>
      <c r="B1072" s="181"/>
      <c r="C1072" s="181"/>
      <c r="D1072" s="181"/>
      <c r="E1072" s="181"/>
      <c r="F1072" s="181"/>
      <c r="G1072" s="181"/>
      <c r="H1072" s="181"/>
      <c r="I1072" s="181"/>
      <c r="J1072" s="182"/>
      <c r="K1072" s="129"/>
      <c r="L1072" s="12">
        <v>-468</v>
      </c>
      <c r="M1072" s="126"/>
      <c r="N1072" s="127"/>
    </row>
    <row r="1073" spans="1:14" x14ac:dyDescent="0.3">
      <c r="A1073" s="160" t="s">
        <v>111</v>
      </c>
      <c r="B1073" s="161"/>
      <c r="C1073" s="161"/>
      <c r="D1073" s="161"/>
      <c r="E1073" s="161"/>
      <c r="F1073" s="161"/>
      <c r="G1073" s="161"/>
      <c r="H1073" s="161"/>
      <c r="I1073" s="161"/>
      <c r="J1073" s="162"/>
      <c r="K1073" s="130"/>
      <c r="L1073" s="12"/>
      <c r="M1073" s="131">
        <f>+L1073/L1068%</f>
        <v>0</v>
      </c>
      <c r="N1073" s="127"/>
    </row>
    <row r="1074" spans="1:14" x14ac:dyDescent="0.3">
      <c r="A1074" s="163" t="s">
        <v>112</v>
      </c>
      <c r="B1074" s="164"/>
      <c r="C1074" s="164"/>
      <c r="D1074" s="164"/>
      <c r="E1074" s="164"/>
      <c r="F1074" s="164"/>
      <c r="G1074" s="164"/>
      <c r="H1074" s="164"/>
      <c r="I1074" s="164"/>
      <c r="J1074" s="165"/>
      <c r="K1074" s="132"/>
      <c r="L1074" s="12">
        <f>+E1090</f>
        <v>34257</v>
      </c>
      <c r="M1074" s="126"/>
      <c r="N1074" s="127"/>
    </row>
    <row r="1075" spans="1:14" x14ac:dyDescent="0.3">
      <c r="A1075" s="166" t="s">
        <v>113</v>
      </c>
      <c r="B1075" s="167"/>
      <c r="C1075" s="167"/>
      <c r="D1075" s="167"/>
      <c r="E1075" s="167"/>
      <c r="F1075" s="167"/>
      <c r="G1075" s="167"/>
      <c r="H1075" s="167"/>
      <c r="I1075" s="167"/>
      <c r="J1075" s="168"/>
      <c r="K1075" s="134"/>
      <c r="L1075" s="12">
        <f>+M1090</f>
        <v>68328</v>
      </c>
      <c r="M1075" s="126"/>
      <c r="N1075" s="127"/>
    </row>
    <row r="1076" spans="1:14" x14ac:dyDescent="0.3">
      <c r="A1076" s="169"/>
      <c r="B1076" s="170"/>
      <c r="C1076" s="170"/>
      <c r="D1076" s="170"/>
      <c r="E1076" s="170"/>
      <c r="F1076" s="170"/>
      <c r="G1076" s="170"/>
      <c r="H1076" s="170"/>
      <c r="I1076" s="170"/>
      <c r="J1076" s="171"/>
      <c r="K1076" s="128"/>
      <c r="L1076" s="126">
        <v>120</v>
      </c>
      <c r="M1076" s="126"/>
      <c r="N1076" s="127"/>
    </row>
    <row r="1077" spans="1:14" x14ac:dyDescent="0.3">
      <c r="A1077" s="169"/>
      <c r="B1077" s="170"/>
      <c r="C1077" s="170"/>
      <c r="D1077" s="170"/>
      <c r="E1077" s="170"/>
      <c r="F1077" s="170"/>
      <c r="G1077" s="170"/>
      <c r="H1077" s="170"/>
      <c r="I1077" s="170"/>
      <c r="J1077" s="171"/>
      <c r="K1077" s="128"/>
      <c r="L1077" s="126"/>
      <c r="M1077" s="126"/>
      <c r="N1077" s="127"/>
    </row>
    <row r="1078" spans="1:14" x14ac:dyDescent="0.3">
      <c r="A1078" s="169" t="s">
        <v>114</v>
      </c>
      <c r="B1078" s="170"/>
      <c r="C1078" s="170"/>
      <c r="D1078" s="170"/>
      <c r="E1078" s="170"/>
      <c r="F1078" s="170"/>
      <c r="G1078" s="170"/>
      <c r="H1078" s="170"/>
      <c r="I1078" s="170"/>
      <c r="J1078" s="171"/>
      <c r="K1078" s="136"/>
      <c r="L1078" s="111">
        <f>+L1068-L1071-L1072-L1073-L1074+L1075-L1076-L1077</f>
        <v>107221.89</v>
      </c>
      <c r="M1078" s="126"/>
      <c r="N1078" s="127"/>
    </row>
    <row r="1079" spans="1:14" ht="19.5" thickBot="1" x14ac:dyDescent="0.35">
      <c r="L1079" s="3">
        <v>107222</v>
      </c>
      <c r="M1079" s="138">
        <f>+L1079-L1078</f>
        <v>0.11000000000058208</v>
      </c>
    </row>
    <row r="1080" spans="1:14" ht="19.5" thickBot="1" x14ac:dyDescent="0.35">
      <c r="A1080" s="157" t="s">
        <v>115</v>
      </c>
      <c r="B1080" s="158"/>
      <c r="C1080" s="158"/>
      <c r="D1080" s="158"/>
      <c r="E1080" s="158"/>
      <c r="F1080" s="159"/>
      <c r="G1080" s="127"/>
      <c r="H1080" s="157" t="s">
        <v>116</v>
      </c>
      <c r="I1080" s="158"/>
      <c r="J1080" s="159"/>
      <c r="K1080" s="157" t="s">
        <v>117</v>
      </c>
      <c r="L1080" s="158"/>
      <c r="M1080" s="159"/>
      <c r="N1080" s="139"/>
    </row>
    <row r="1081" spans="1:14" ht="19.5" thickBot="1" x14ac:dyDescent="0.35">
      <c r="A1081" s="140" t="s">
        <v>118</v>
      </c>
      <c r="B1081" s="157" t="s">
        <v>119</v>
      </c>
      <c r="C1081" s="159"/>
      <c r="D1081" s="140" t="s">
        <v>120</v>
      </c>
      <c r="E1081" s="157" t="s">
        <v>22</v>
      </c>
      <c r="F1081" s="159"/>
      <c r="G1081" s="127"/>
      <c r="H1081" s="157" t="s">
        <v>119</v>
      </c>
      <c r="I1081" s="159"/>
      <c r="J1081" s="140" t="s">
        <v>22</v>
      </c>
      <c r="K1081" s="157" t="s">
        <v>119</v>
      </c>
      <c r="L1081" s="159"/>
      <c r="M1081" s="140" t="s">
        <v>22</v>
      </c>
      <c r="N1081" s="139"/>
    </row>
    <row r="1082" spans="1:14" ht="19.5" thickBot="1" x14ac:dyDescent="0.35">
      <c r="A1082" s="141"/>
      <c r="B1082" s="153"/>
      <c r="C1082" s="154"/>
      <c r="D1082" s="141"/>
      <c r="E1082" s="155">
        <v>34257</v>
      </c>
      <c r="F1082" s="156"/>
      <c r="G1082" s="127"/>
      <c r="H1082" s="153"/>
      <c r="I1082" s="154"/>
      <c r="J1082" s="142"/>
      <c r="K1082" s="153"/>
      <c r="L1082" s="154"/>
      <c r="M1082" s="143">
        <v>27117</v>
      </c>
      <c r="N1082" s="144"/>
    </row>
    <row r="1083" spans="1:14" ht="19.5" thickBot="1" x14ac:dyDescent="0.35">
      <c r="A1083" s="141"/>
      <c r="B1083" s="153"/>
      <c r="C1083" s="154"/>
      <c r="D1083" s="141"/>
      <c r="E1083" s="155"/>
      <c r="F1083" s="156"/>
      <c r="G1083" s="127"/>
      <c r="H1083" s="153"/>
      <c r="I1083" s="154"/>
      <c r="J1083" s="142"/>
      <c r="K1083" s="153"/>
      <c r="L1083" s="154"/>
      <c r="M1083" s="143">
        <v>13174</v>
      </c>
      <c r="N1083" s="144"/>
    </row>
    <row r="1084" spans="1:14" ht="19.5" thickBot="1" x14ac:dyDescent="0.35">
      <c r="A1084" s="141"/>
      <c r="B1084" s="153"/>
      <c r="C1084" s="154"/>
      <c r="D1084" s="141"/>
      <c r="E1084" s="155"/>
      <c r="F1084" s="156"/>
      <c r="G1084" s="127"/>
      <c r="H1084" s="153"/>
      <c r="I1084" s="154"/>
      <c r="J1084" s="142"/>
      <c r="K1084" s="153"/>
      <c r="L1084" s="154"/>
      <c r="M1084" s="143">
        <v>28037</v>
      </c>
      <c r="N1084" s="144"/>
    </row>
    <row r="1085" spans="1:14" ht="19.5" thickBot="1" x14ac:dyDescent="0.35">
      <c r="A1085" s="141"/>
      <c r="B1085" s="153"/>
      <c r="C1085" s="154"/>
      <c r="D1085" s="141"/>
      <c r="E1085" s="155"/>
      <c r="F1085" s="156"/>
      <c r="G1085" s="127"/>
      <c r="H1085" s="153"/>
      <c r="I1085" s="154"/>
      <c r="J1085" s="142"/>
      <c r="K1085" s="153"/>
      <c r="L1085" s="154"/>
      <c r="M1085" s="143"/>
      <c r="N1085" s="144"/>
    </row>
    <row r="1086" spans="1:14" ht="19.5" thickBot="1" x14ac:dyDescent="0.35">
      <c r="A1086" s="141"/>
      <c r="B1086" s="153"/>
      <c r="C1086" s="154"/>
      <c r="D1086" s="141"/>
      <c r="E1086" s="155"/>
      <c r="F1086" s="156"/>
      <c r="G1086" s="127"/>
      <c r="H1086" s="153"/>
      <c r="I1086" s="154"/>
      <c r="J1086" s="142"/>
      <c r="K1086" s="153"/>
      <c r="L1086" s="154"/>
      <c r="M1086" s="143"/>
      <c r="N1086" s="144"/>
    </row>
    <row r="1087" spans="1:14" ht="19.5" thickBot="1" x14ac:dyDescent="0.35">
      <c r="A1087" s="141"/>
      <c r="B1087" s="153"/>
      <c r="C1087" s="154"/>
      <c r="D1087" s="141"/>
      <c r="E1087" s="155"/>
      <c r="F1087" s="156"/>
      <c r="G1087" s="127"/>
      <c r="H1087" s="153"/>
      <c r="I1087" s="154"/>
      <c r="J1087" s="142"/>
      <c r="K1087" s="153"/>
      <c r="L1087" s="154"/>
      <c r="M1087" s="143"/>
      <c r="N1087" s="144"/>
    </row>
    <row r="1088" spans="1:14" ht="19.5" thickBot="1" x14ac:dyDescent="0.35">
      <c r="A1088" s="141"/>
      <c r="B1088" s="153"/>
      <c r="C1088" s="154"/>
      <c r="D1088" s="141"/>
      <c r="E1088" s="155"/>
      <c r="F1088" s="156"/>
      <c r="G1088" s="127"/>
      <c r="H1088" s="153"/>
      <c r="I1088" s="154"/>
      <c r="J1088" s="142"/>
      <c r="K1088" s="153"/>
      <c r="L1088" s="154"/>
      <c r="M1088" s="143"/>
      <c r="N1088" s="144"/>
    </row>
    <row r="1089" spans="1:14" ht="19.5" thickBot="1" x14ac:dyDescent="0.35">
      <c r="A1089" s="141"/>
      <c r="B1089" s="153"/>
      <c r="C1089" s="154"/>
      <c r="D1089" s="141"/>
      <c r="E1089" s="155"/>
      <c r="F1089" s="156"/>
      <c r="G1089" s="127"/>
      <c r="H1089" s="153"/>
      <c r="I1089" s="154"/>
      <c r="J1089" s="142"/>
      <c r="K1089" s="153"/>
      <c r="L1089" s="154"/>
      <c r="M1089" s="143"/>
      <c r="N1089" s="144"/>
    </row>
    <row r="1090" spans="1:14" ht="19.5" thickBot="1" x14ac:dyDescent="0.35">
      <c r="A1090" s="141" t="s">
        <v>121</v>
      </c>
      <c r="B1090" s="153"/>
      <c r="C1090" s="154"/>
      <c r="D1090" s="141"/>
      <c r="E1090" s="155">
        <f>SUM(E1082:F1089)</f>
        <v>34257</v>
      </c>
      <c r="F1090" s="156"/>
      <c r="G1090" s="127"/>
      <c r="H1090" s="153" t="s">
        <v>121</v>
      </c>
      <c r="I1090" s="154"/>
      <c r="J1090" s="140">
        <f>SUM(J1082:J1089)</f>
        <v>0</v>
      </c>
      <c r="K1090" s="153" t="s">
        <v>121</v>
      </c>
      <c r="L1090" s="154"/>
      <c r="M1090" s="145">
        <f>SUM(M1082:M1089)</f>
        <v>68328</v>
      </c>
      <c r="N1090" s="139"/>
    </row>
    <row r="1093" spans="1:14" x14ac:dyDescent="0.3">
      <c r="A1093" s="172" t="s">
        <v>0</v>
      </c>
      <c r="B1093" s="172"/>
      <c r="C1093" s="172"/>
      <c r="D1093" s="172"/>
      <c r="E1093" s="172"/>
      <c r="F1093" s="172"/>
      <c r="G1093" s="172"/>
      <c r="H1093" s="172"/>
      <c r="I1093" s="172"/>
      <c r="J1093" s="172"/>
      <c r="K1093" s="172"/>
      <c r="L1093" s="172"/>
      <c r="M1093" s="1"/>
      <c r="N1093" s="2"/>
    </row>
    <row r="1094" spans="1:14" x14ac:dyDescent="0.3">
      <c r="A1094" s="1" t="s">
        <v>1</v>
      </c>
      <c r="B1094" s="2" t="s">
        <v>137</v>
      </c>
      <c r="J1094" s="1" t="s">
        <v>3</v>
      </c>
      <c r="K1094" s="173">
        <f>+K1003</f>
        <v>0</v>
      </c>
      <c r="L1094" s="173"/>
      <c r="M1094" s="173"/>
      <c r="N1094" s="6"/>
    </row>
    <row r="1095" spans="1:14" x14ac:dyDescent="0.3">
      <c r="A1095" s="174"/>
      <c r="B1095" s="175"/>
      <c r="C1095" s="176"/>
      <c r="D1095" s="169" t="s">
        <v>6</v>
      </c>
      <c r="E1095" s="170"/>
      <c r="F1095" s="171"/>
      <c r="G1095" s="7" t="s">
        <v>7</v>
      </c>
      <c r="H1095" s="7" t="s">
        <v>7</v>
      </c>
      <c r="I1095" s="7" t="s">
        <v>8</v>
      </c>
      <c r="J1095" s="8" t="s">
        <v>9</v>
      </c>
      <c r="K1095" s="7" t="s">
        <v>10</v>
      </c>
      <c r="L1095" s="9"/>
      <c r="M1095" s="7" t="s">
        <v>11</v>
      </c>
      <c r="N1095" s="7" t="s">
        <v>12</v>
      </c>
    </row>
    <row r="1096" spans="1:14" x14ac:dyDescent="0.3">
      <c r="A1096" s="12" t="s">
        <v>16</v>
      </c>
      <c r="B1096" s="7" t="s">
        <v>17</v>
      </c>
      <c r="C1096" s="13" t="s">
        <v>18</v>
      </c>
      <c r="D1096" s="7">
        <v>1</v>
      </c>
      <c r="E1096" s="7">
        <v>2</v>
      </c>
      <c r="F1096" s="14" t="s">
        <v>19</v>
      </c>
      <c r="G1096" s="7" t="s">
        <v>20</v>
      </c>
      <c r="H1096" s="7" t="s">
        <v>20</v>
      </c>
      <c r="I1096" s="7"/>
      <c r="J1096" s="7" t="s">
        <v>20</v>
      </c>
      <c r="K1096" s="7" t="s">
        <v>21</v>
      </c>
      <c r="L1096" s="7" t="s">
        <v>22</v>
      </c>
      <c r="M1096" s="7" t="s">
        <v>23</v>
      </c>
      <c r="N1096" s="7" t="s">
        <v>22</v>
      </c>
    </row>
    <row r="1097" spans="1:14" x14ac:dyDescent="0.3">
      <c r="A1097" s="16" t="s">
        <v>35</v>
      </c>
      <c r="B1097" s="17" t="s">
        <v>36</v>
      </c>
      <c r="C1097" s="17">
        <v>72</v>
      </c>
      <c r="D1097" s="29">
        <v>21</v>
      </c>
      <c r="E1097" s="29"/>
      <c r="F1097" s="30">
        <f>+(E1097+D1097)/C1097</f>
        <v>0.29166666666666669</v>
      </c>
      <c r="G1097" s="32"/>
      <c r="H1097" s="32"/>
      <c r="I1097" s="32"/>
      <c r="J1097" s="34">
        <f>+D1097+E1097-G1097-H1097-I1097</f>
        <v>21</v>
      </c>
      <c r="K1097" s="31">
        <f>+K1006</f>
        <v>381.13</v>
      </c>
      <c r="L1097" s="24">
        <f t="shared" ref="L1097:L1158" si="91">+J1097*K1097</f>
        <v>8003.73</v>
      </c>
      <c r="M1097" s="24"/>
      <c r="N1097" s="24">
        <f>+K1097*I1097</f>
        <v>0</v>
      </c>
    </row>
    <row r="1098" spans="1:14" x14ac:dyDescent="0.3">
      <c r="A1098" s="16" t="s">
        <v>37</v>
      </c>
      <c r="B1098" s="17" t="s">
        <v>38</v>
      </c>
      <c r="C1098" s="17">
        <v>36</v>
      </c>
      <c r="D1098" s="29">
        <v>1</v>
      </c>
      <c r="E1098" s="29"/>
      <c r="F1098" s="30">
        <f t="shared" ref="F1098:F1158" si="92">+(E1098+D1098)/C1098</f>
        <v>2.7777777777777776E-2</v>
      </c>
      <c r="G1098" s="32"/>
      <c r="H1098" s="32"/>
      <c r="I1098" s="32"/>
      <c r="J1098" s="34">
        <f t="shared" ref="J1098:J1158" si="93">+D1098+E1098-G1098-H1098-I1098</f>
        <v>1</v>
      </c>
      <c r="K1098" s="31">
        <f t="shared" ref="K1098:K1158" si="94">+K1007</f>
        <v>741.2</v>
      </c>
      <c r="L1098" s="24">
        <f t="shared" si="91"/>
        <v>741.2</v>
      </c>
      <c r="M1098" s="24"/>
      <c r="N1098" s="24">
        <f t="shared" ref="N1098:N1158" si="95">+K1098*I1098</f>
        <v>0</v>
      </c>
    </row>
    <row r="1099" spans="1:14" x14ac:dyDescent="0.3">
      <c r="A1099" s="16" t="s">
        <v>39</v>
      </c>
      <c r="B1099" s="17" t="s">
        <v>40</v>
      </c>
      <c r="C1099" s="17">
        <v>18</v>
      </c>
      <c r="D1099" s="29"/>
      <c r="E1099" s="29"/>
      <c r="F1099" s="30">
        <f t="shared" si="92"/>
        <v>0</v>
      </c>
      <c r="G1099" s="32"/>
      <c r="H1099" s="32"/>
      <c r="I1099" s="32"/>
      <c r="J1099" s="12">
        <f t="shared" si="93"/>
        <v>0</v>
      </c>
      <c r="K1099" s="31">
        <f t="shared" si="94"/>
        <v>1263.5999999999999</v>
      </c>
      <c r="L1099" s="37">
        <f t="shared" si="91"/>
        <v>0</v>
      </c>
      <c r="M1099" s="37"/>
      <c r="N1099" s="37">
        <f t="shared" si="95"/>
        <v>0</v>
      </c>
    </row>
    <row r="1100" spans="1:14" x14ac:dyDescent="0.3">
      <c r="A1100" s="16" t="s">
        <v>41</v>
      </c>
      <c r="B1100" s="17" t="s">
        <v>42</v>
      </c>
      <c r="C1100" s="17">
        <v>10</v>
      </c>
      <c r="D1100" s="29"/>
      <c r="E1100" s="29"/>
      <c r="F1100" s="30">
        <f t="shared" si="92"/>
        <v>0</v>
      </c>
      <c r="G1100" s="32"/>
      <c r="H1100" s="32"/>
      <c r="I1100" s="32"/>
      <c r="J1100" s="34">
        <f t="shared" si="93"/>
        <v>0</v>
      </c>
      <c r="K1100" s="31">
        <f t="shared" si="94"/>
        <v>2059.1999999999998</v>
      </c>
      <c r="L1100" s="24">
        <f t="shared" si="91"/>
        <v>0</v>
      </c>
      <c r="M1100" s="24"/>
      <c r="N1100" s="24">
        <f t="shared" si="95"/>
        <v>0</v>
      </c>
    </row>
    <row r="1101" spans="1:14" x14ac:dyDescent="0.3">
      <c r="A1101" s="16" t="s">
        <v>43</v>
      </c>
      <c r="B1101" s="17" t="s">
        <v>36</v>
      </c>
      <c r="C1101" s="17">
        <v>72</v>
      </c>
      <c r="D1101" s="29">
        <v>2</v>
      </c>
      <c r="E1101" s="29"/>
      <c r="F1101" s="30">
        <f t="shared" si="92"/>
        <v>2.7777777777777776E-2</v>
      </c>
      <c r="G1101" s="32"/>
      <c r="H1101" s="32"/>
      <c r="I1101" s="32"/>
      <c r="J1101" s="34">
        <f t="shared" si="93"/>
        <v>2</v>
      </c>
      <c r="K1101" s="31">
        <f t="shared" si="94"/>
        <v>409.5</v>
      </c>
      <c r="L1101" s="24">
        <f t="shared" si="91"/>
        <v>819</v>
      </c>
      <c r="M1101" s="24"/>
      <c r="N1101" s="24">
        <f t="shared" si="95"/>
        <v>0</v>
      </c>
    </row>
    <row r="1102" spans="1:14" x14ac:dyDescent="0.3">
      <c r="A1102" s="16" t="s">
        <v>44</v>
      </c>
      <c r="B1102" s="17" t="s">
        <v>38</v>
      </c>
      <c r="C1102" s="17">
        <v>36</v>
      </c>
      <c r="D1102" s="29"/>
      <c r="E1102" s="29"/>
      <c r="F1102" s="30">
        <f t="shared" si="92"/>
        <v>0</v>
      </c>
      <c r="G1102" s="32"/>
      <c r="H1102" s="32"/>
      <c r="I1102" s="32"/>
      <c r="J1102" s="34">
        <f t="shared" si="93"/>
        <v>0</v>
      </c>
      <c r="K1102" s="31">
        <f t="shared" si="94"/>
        <v>803.79</v>
      </c>
      <c r="L1102" s="24">
        <f t="shared" si="91"/>
        <v>0</v>
      </c>
      <c r="M1102" s="24"/>
      <c r="N1102" s="24">
        <f t="shared" si="95"/>
        <v>0</v>
      </c>
    </row>
    <row r="1103" spans="1:14" x14ac:dyDescent="0.3">
      <c r="A1103" s="16" t="s">
        <v>45</v>
      </c>
      <c r="B1103" s="17" t="s">
        <v>36</v>
      </c>
      <c r="C1103" s="17">
        <v>72</v>
      </c>
      <c r="D1103" s="29">
        <v>22</v>
      </c>
      <c r="E1103" s="29"/>
      <c r="F1103" s="30">
        <f t="shared" si="92"/>
        <v>0.30555555555555558</v>
      </c>
      <c r="G1103" s="32"/>
      <c r="H1103" s="32"/>
      <c r="I1103" s="32"/>
      <c r="J1103" s="34">
        <f t="shared" si="93"/>
        <v>22</v>
      </c>
      <c r="K1103" s="31">
        <f t="shared" si="94"/>
        <v>409.5</v>
      </c>
      <c r="L1103" s="24">
        <f t="shared" si="91"/>
        <v>9009</v>
      </c>
      <c r="M1103" s="24"/>
      <c r="N1103" s="24">
        <f t="shared" si="95"/>
        <v>0</v>
      </c>
    </row>
    <row r="1104" spans="1:14" x14ac:dyDescent="0.3">
      <c r="A1104" s="16" t="s">
        <v>46</v>
      </c>
      <c r="B1104" s="17" t="s">
        <v>38</v>
      </c>
      <c r="C1104" s="17">
        <v>36</v>
      </c>
      <c r="D1104" s="29">
        <v>7</v>
      </c>
      <c r="E1104" s="29"/>
      <c r="F1104" s="30">
        <f t="shared" si="92"/>
        <v>0.19444444444444445</v>
      </c>
      <c r="G1104" s="32"/>
      <c r="H1104" s="32"/>
      <c r="I1104" s="32"/>
      <c r="J1104" s="34">
        <f t="shared" si="93"/>
        <v>7</v>
      </c>
      <c r="K1104" s="31">
        <f t="shared" si="94"/>
        <v>803.79</v>
      </c>
      <c r="L1104" s="24">
        <f t="shared" si="91"/>
        <v>5626.53</v>
      </c>
      <c r="M1104" s="24"/>
      <c r="N1104" s="24">
        <f t="shared" si="95"/>
        <v>0</v>
      </c>
    </row>
    <row r="1105" spans="1:14" x14ac:dyDescent="0.3">
      <c r="A1105" s="16" t="s">
        <v>47</v>
      </c>
      <c r="B1105" s="17" t="s">
        <v>48</v>
      </c>
      <c r="C1105" s="17">
        <v>8</v>
      </c>
      <c r="D1105" s="29">
        <v>1</v>
      </c>
      <c r="E1105" s="29"/>
      <c r="F1105" s="30">
        <f t="shared" si="92"/>
        <v>0.125</v>
      </c>
      <c r="G1105" s="32"/>
      <c r="H1105" s="32"/>
      <c r="I1105" s="32"/>
      <c r="J1105" s="34">
        <f t="shared" si="93"/>
        <v>1</v>
      </c>
      <c r="K1105" s="31">
        <f t="shared" si="94"/>
        <v>2767.05</v>
      </c>
      <c r="L1105" s="24">
        <f t="shared" si="91"/>
        <v>2767.05</v>
      </c>
      <c r="M1105" s="24"/>
      <c r="N1105" s="24">
        <f t="shared" si="95"/>
        <v>0</v>
      </c>
    </row>
    <row r="1106" spans="1:14" x14ac:dyDescent="0.3">
      <c r="A1106" s="35" t="s">
        <v>49</v>
      </c>
      <c r="B1106" s="17" t="s">
        <v>50</v>
      </c>
      <c r="C1106" s="38">
        <v>72</v>
      </c>
      <c r="D1106" s="29">
        <v>7</v>
      </c>
      <c r="E1106" s="29"/>
      <c r="F1106" s="30">
        <f t="shared" si="92"/>
        <v>9.7222222222222224E-2</v>
      </c>
      <c r="G1106" s="32"/>
      <c r="H1106" s="32"/>
      <c r="I1106" s="32"/>
      <c r="J1106" s="12">
        <f t="shared" si="93"/>
        <v>7</v>
      </c>
      <c r="K1106" s="31">
        <f t="shared" si="94"/>
        <v>444.6</v>
      </c>
      <c r="L1106" s="37">
        <f t="shared" si="91"/>
        <v>3112.2000000000003</v>
      </c>
      <c r="M1106" s="37"/>
      <c r="N1106" s="37">
        <f t="shared" si="95"/>
        <v>0</v>
      </c>
    </row>
    <row r="1107" spans="1:14" x14ac:dyDescent="0.3">
      <c r="A1107" s="16" t="s">
        <v>51</v>
      </c>
      <c r="B1107" s="17" t="s">
        <v>52</v>
      </c>
      <c r="C1107" s="17">
        <v>36</v>
      </c>
      <c r="D1107" s="29"/>
      <c r="E1107" s="29"/>
      <c r="F1107" s="30">
        <f t="shared" si="92"/>
        <v>0</v>
      </c>
      <c r="G1107" s="32"/>
      <c r="H1107" s="32"/>
      <c r="I1107" s="32"/>
      <c r="J1107" s="34">
        <f t="shared" si="93"/>
        <v>0</v>
      </c>
      <c r="K1107" s="31">
        <f t="shared" si="94"/>
        <v>868.73</v>
      </c>
      <c r="L1107" s="24">
        <f t="shared" si="91"/>
        <v>0</v>
      </c>
      <c r="M1107" s="24"/>
      <c r="N1107" s="24">
        <f t="shared" si="95"/>
        <v>0</v>
      </c>
    </row>
    <row r="1108" spans="1:14" x14ac:dyDescent="0.3">
      <c r="A1108" s="16" t="s">
        <v>53</v>
      </c>
      <c r="B1108" s="17" t="s">
        <v>48</v>
      </c>
      <c r="C1108" s="17">
        <v>8</v>
      </c>
      <c r="D1108" s="29"/>
      <c r="E1108" s="29"/>
      <c r="F1108" s="30">
        <f t="shared" si="92"/>
        <v>0</v>
      </c>
      <c r="G1108" s="32"/>
      <c r="H1108" s="32"/>
      <c r="I1108" s="32"/>
      <c r="J1108" s="34">
        <f t="shared" si="93"/>
        <v>0</v>
      </c>
      <c r="K1108" s="31">
        <f t="shared" si="94"/>
        <v>2416.0500000000002</v>
      </c>
      <c r="L1108" s="24">
        <f t="shared" si="91"/>
        <v>0</v>
      </c>
      <c r="M1108" s="24"/>
      <c r="N1108" s="24">
        <f t="shared" si="95"/>
        <v>0</v>
      </c>
    </row>
    <row r="1109" spans="1:14" x14ac:dyDescent="0.3">
      <c r="A1109" s="16" t="s">
        <v>54</v>
      </c>
      <c r="B1109" s="17" t="s">
        <v>50</v>
      </c>
      <c r="C1109" s="17">
        <v>72</v>
      </c>
      <c r="D1109" s="29">
        <v>19</v>
      </c>
      <c r="E1109" s="29"/>
      <c r="F1109" s="30">
        <f t="shared" si="92"/>
        <v>0.2638888888888889</v>
      </c>
      <c r="G1109" s="32"/>
      <c r="H1109" s="32"/>
      <c r="I1109" s="32"/>
      <c r="J1109" s="34">
        <f t="shared" si="93"/>
        <v>19</v>
      </c>
      <c r="K1109" s="31">
        <f t="shared" si="94"/>
        <v>377.33</v>
      </c>
      <c r="L1109" s="24">
        <f t="shared" si="91"/>
        <v>7169.2699999999995</v>
      </c>
      <c r="M1109" s="24"/>
      <c r="N1109" s="24">
        <f t="shared" si="95"/>
        <v>0</v>
      </c>
    </row>
    <row r="1110" spans="1:14" x14ac:dyDescent="0.3">
      <c r="A1110" s="16" t="s">
        <v>55</v>
      </c>
      <c r="B1110" s="17" t="s">
        <v>56</v>
      </c>
      <c r="C1110" s="17">
        <v>15</v>
      </c>
      <c r="D1110" s="44">
        <v>3</v>
      </c>
      <c r="E1110" s="44"/>
      <c r="F1110" s="30">
        <f t="shared" si="92"/>
        <v>0.2</v>
      </c>
      <c r="G1110" s="11"/>
      <c r="H1110" s="11"/>
      <c r="I1110" s="11"/>
      <c r="J1110" s="12">
        <f t="shared" si="93"/>
        <v>3</v>
      </c>
      <c r="K1110" s="45">
        <f t="shared" si="94"/>
        <v>1158.3</v>
      </c>
      <c r="L1110" s="37">
        <f t="shared" si="91"/>
        <v>3474.8999999999996</v>
      </c>
      <c r="M1110" s="37"/>
      <c r="N1110" s="37">
        <f t="shared" si="95"/>
        <v>0</v>
      </c>
    </row>
    <row r="1111" spans="1:14" x14ac:dyDescent="0.3">
      <c r="A1111" s="16" t="s">
        <v>57</v>
      </c>
      <c r="B1111" s="17" t="s">
        <v>50</v>
      </c>
      <c r="C1111" s="17">
        <v>72</v>
      </c>
      <c r="D1111" s="29">
        <v>5</v>
      </c>
      <c r="E1111" s="29"/>
      <c r="F1111" s="30">
        <f t="shared" si="92"/>
        <v>6.9444444444444448E-2</v>
      </c>
      <c r="G1111" s="32"/>
      <c r="H1111" s="32"/>
      <c r="I1111" s="32"/>
      <c r="J1111" s="34">
        <f t="shared" si="93"/>
        <v>5</v>
      </c>
      <c r="K1111" s="31">
        <f t="shared" si="94"/>
        <v>424.13</v>
      </c>
      <c r="L1111" s="24">
        <f t="shared" si="91"/>
        <v>2120.65</v>
      </c>
      <c r="M1111" s="24"/>
      <c r="N1111" s="24">
        <f t="shared" si="95"/>
        <v>0</v>
      </c>
    </row>
    <row r="1112" spans="1:14" x14ac:dyDescent="0.3">
      <c r="A1112" s="16" t="s">
        <v>58</v>
      </c>
      <c r="B1112" s="17" t="s">
        <v>59</v>
      </c>
      <c r="C1112" s="17">
        <v>15</v>
      </c>
      <c r="D1112" s="29">
        <v>1</v>
      </c>
      <c r="E1112" s="29"/>
      <c r="F1112" s="30">
        <f t="shared" si="92"/>
        <v>6.6666666666666666E-2</v>
      </c>
      <c r="G1112" s="32"/>
      <c r="H1112" s="32"/>
      <c r="I1112" s="32"/>
      <c r="J1112" s="34">
        <f t="shared" si="93"/>
        <v>1</v>
      </c>
      <c r="K1112" s="31">
        <f t="shared" si="94"/>
        <v>1199.25</v>
      </c>
      <c r="L1112" s="24">
        <f t="shared" si="91"/>
        <v>1199.25</v>
      </c>
      <c r="M1112" s="24"/>
      <c r="N1112" s="24">
        <f t="shared" si="95"/>
        <v>0</v>
      </c>
    </row>
    <row r="1113" spans="1:14" x14ac:dyDescent="0.3">
      <c r="A1113" s="16" t="s">
        <v>60</v>
      </c>
      <c r="B1113" s="17" t="s">
        <v>50</v>
      </c>
      <c r="C1113" s="17">
        <v>72</v>
      </c>
      <c r="D1113" s="29"/>
      <c r="E1113" s="29"/>
      <c r="F1113" s="30">
        <f t="shared" si="92"/>
        <v>0</v>
      </c>
      <c r="G1113" s="32"/>
      <c r="H1113" s="32"/>
      <c r="I1113" s="32"/>
      <c r="J1113" s="34">
        <f t="shared" si="93"/>
        <v>0</v>
      </c>
      <c r="K1113" s="31">
        <f t="shared" si="94"/>
        <v>381.13</v>
      </c>
      <c r="L1113" s="24">
        <f t="shared" si="91"/>
        <v>0</v>
      </c>
      <c r="M1113" s="24"/>
      <c r="N1113" s="24">
        <f t="shared" si="95"/>
        <v>0</v>
      </c>
    </row>
    <row r="1114" spans="1:14" x14ac:dyDescent="0.3">
      <c r="A1114" s="16" t="s">
        <v>61</v>
      </c>
      <c r="B1114" s="17" t="s">
        <v>50</v>
      </c>
      <c r="C1114" s="38">
        <v>72</v>
      </c>
      <c r="D1114" s="44">
        <v>2</v>
      </c>
      <c r="E1114" s="44"/>
      <c r="F1114" s="30">
        <f t="shared" si="92"/>
        <v>2.7777777777777776E-2</v>
      </c>
      <c r="G1114" s="11"/>
      <c r="H1114" s="11"/>
      <c r="I1114" s="11"/>
      <c r="J1114" s="12">
        <f t="shared" si="93"/>
        <v>2</v>
      </c>
      <c r="K1114" s="31">
        <f t="shared" si="94"/>
        <v>424.13</v>
      </c>
      <c r="L1114" s="37">
        <f t="shared" si="91"/>
        <v>848.26</v>
      </c>
      <c r="M1114" s="37"/>
      <c r="N1114" s="37">
        <f t="shared" si="95"/>
        <v>0</v>
      </c>
    </row>
    <row r="1115" spans="1:14" x14ac:dyDescent="0.3">
      <c r="A1115" s="35" t="s">
        <v>62</v>
      </c>
      <c r="B1115" s="17" t="s">
        <v>50</v>
      </c>
      <c r="C1115" s="38">
        <v>72</v>
      </c>
      <c r="D1115" s="44">
        <v>2</v>
      </c>
      <c r="E1115" s="44"/>
      <c r="F1115" s="30">
        <f t="shared" si="92"/>
        <v>2.7777777777777776E-2</v>
      </c>
      <c r="G1115" s="11"/>
      <c r="H1115" s="11"/>
      <c r="I1115" s="11"/>
      <c r="J1115" s="12">
        <f t="shared" si="93"/>
        <v>2</v>
      </c>
      <c r="K1115" s="31">
        <f t="shared" si="94"/>
        <v>330.23</v>
      </c>
      <c r="L1115" s="37">
        <f t="shared" si="91"/>
        <v>660.46</v>
      </c>
      <c r="M1115" s="37"/>
      <c r="N1115" s="37">
        <f t="shared" si="95"/>
        <v>0</v>
      </c>
    </row>
    <row r="1116" spans="1:14" x14ac:dyDescent="0.3">
      <c r="A1116" s="35" t="s">
        <v>63</v>
      </c>
      <c r="B1116" s="17" t="s">
        <v>50</v>
      </c>
      <c r="C1116" s="38">
        <v>72</v>
      </c>
      <c r="D1116" s="44">
        <v>5</v>
      </c>
      <c r="E1116" s="44"/>
      <c r="F1116" s="30">
        <f t="shared" si="92"/>
        <v>6.9444444444444448E-2</v>
      </c>
      <c r="G1116" s="11"/>
      <c r="H1116" s="11"/>
      <c r="I1116" s="11"/>
      <c r="J1116" s="12">
        <f t="shared" si="93"/>
        <v>5</v>
      </c>
      <c r="K1116" s="31">
        <f t="shared" si="94"/>
        <v>424.13</v>
      </c>
      <c r="L1116" s="37">
        <f t="shared" si="91"/>
        <v>2120.65</v>
      </c>
      <c r="M1116" s="37"/>
      <c r="N1116" s="37">
        <f t="shared" si="95"/>
        <v>0</v>
      </c>
    </row>
    <row r="1117" spans="1:14" x14ac:dyDescent="0.3">
      <c r="A1117" s="35" t="s">
        <v>64</v>
      </c>
      <c r="B1117" s="17" t="s">
        <v>65</v>
      </c>
      <c r="C1117" s="38">
        <v>72</v>
      </c>
      <c r="D1117" s="44">
        <v>2</v>
      </c>
      <c r="E1117" s="44"/>
      <c r="F1117" s="30">
        <f t="shared" si="92"/>
        <v>2.7777777777777776E-2</v>
      </c>
      <c r="G1117" s="11"/>
      <c r="H1117" s="11"/>
      <c r="I1117" s="11"/>
      <c r="J1117" s="12">
        <f t="shared" si="93"/>
        <v>2</v>
      </c>
      <c r="K1117" s="31">
        <f t="shared" si="94"/>
        <v>389.61</v>
      </c>
      <c r="L1117" s="37">
        <f t="shared" si="91"/>
        <v>779.22</v>
      </c>
      <c r="M1117" s="37"/>
      <c r="N1117" s="37">
        <f t="shared" si="95"/>
        <v>0</v>
      </c>
    </row>
    <row r="1118" spans="1:14" x14ac:dyDescent="0.3">
      <c r="A1118" s="35" t="s">
        <v>66</v>
      </c>
      <c r="B1118" s="17" t="s">
        <v>65</v>
      </c>
      <c r="C1118" s="38">
        <v>72</v>
      </c>
      <c r="D1118" s="44">
        <v>5</v>
      </c>
      <c r="E1118" s="44"/>
      <c r="F1118" s="30">
        <f t="shared" si="92"/>
        <v>6.9444444444444448E-2</v>
      </c>
      <c r="G1118" s="11"/>
      <c r="H1118" s="11"/>
      <c r="I1118" s="11"/>
      <c r="J1118" s="12">
        <f t="shared" si="93"/>
        <v>5</v>
      </c>
      <c r="K1118" s="31">
        <f t="shared" si="94"/>
        <v>389.61</v>
      </c>
      <c r="L1118" s="37">
        <f t="shared" si="91"/>
        <v>1948.0500000000002</v>
      </c>
      <c r="M1118" s="37"/>
      <c r="N1118" s="37">
        <f t="shared" si="95"/>
        <v>0</v>
      </c>
    </row>
    <row r="1119" spans="1:14" x14ac:dyDescent="0.3">
      <c r="A1119" s="47" t="s">
        <v>67</v>
      </c>
      <c r="B1119" s="48" t="s">
        <v>59</v>
      </c>
      <c r="C1119" s="49">
        <v>25</v>
      </c>
      <c r="D1119" s="44">
        <v>55</v>
      </c>
      <c r="E1119" s="44"/>
      <c r="F1119" s="30">
        <f t="shared" si="92"/>
        <v>2.2000000000000002</v>
      </c>
      <c r="G1119" s="11"/>
      <c r="H1119" s="11"/>
      <c r="I1119" s="11"/>
      <c r="J1119" s="12">
        <f t="shared" si="93"/>
        <v>55</v>
      </c>
      <c r="K1119" s="31">
        <f t="shared" si="94"/>
        <v>169.65</v>
      </c>
      <c r="L1119" s="37">
        <f t="shared" si="91"/>
        <v>9330.75</v>
      </c>
      <c r="M1119" s="37"/>
      <c r="N1119" s="37">
        <f t="shared" si="95"/>
        <v>0</v>
      </c>
    </row>
    <row r="1120" spans="1:14" x14ac:dyDescent="0.3">
      <c r="A1120" s="47" t="s">
        <v>68</v>
      </c>
      <c r="B1120" s="48" t="s">
        <v>42</v>
      </c>
      <c r="C1120" s="49">
        <v>50</v>
      </c>
      <c r="D1120" s="44">
        <v>72</v>
      </c>
      <c r="E1120" s="44"/>
      <c r="F1120" s="30">
        <f t="shared" si="92"/>
        <v>1.44</v>
      </c>
      <c r="G1120" s="11"/>
      <c r="H1120" s="11"/>
      <c r="I1120" s="11"/>
      <c r="J1120" s="12">
        <f t="shared" si="93"/>
        <v>72</v>
      </c>
      <c r="K1120" s="31">
        <f t="shared" si="94"/>
        <v>88.92</v>
      </c>
      <c r="L1120" s="37">
        <f t="shared" si="91"/>
        <v>6402.24</v>
      </c>
      <c r="M1120" s="37"/>
      <c r="N1120" s="37">
        <f t="shared" si="95"/>
        <v>0</v>
      </c>
    </row>
    <row r="1121" spans="1:14" x14ac:dyDescent="0.3">
      <c r="A1121" s="47" t="s">
        <v>69</v>
      </c>
      <c r="B1121" s="48" t="s">
        <v>52</v>
      </c>
      <c r="C1121" s="49">
        <v>12</v>
      </c>
      <c r="D1121" s="44">
        <v>3</v>
      </c>
      <c r="E1121" s="44"/>
      <c r="F1121" s="30">
        <f t="shared" si="92"/>
        <v>0.25</v>
      </c>
      <c r="G1121" s="11"/>
      <c r="H1121" s="11"/>
      <c r="I1121" s="11"/>
      <c r="J1121" s="12">
        <f t="shared" si="93"/>
        <v>3</v>
      </c>
      <c r="K1121" s="31">
        <f t="shared" si="94"/>
        <v>123.94</v>
      </c>
      <c r="L1121" s="37">
        <f t="shared" si="91"/>
        <v>371.82</v>
      </c>
      <c r="M1121" s="37"/>
      <c r="N1121" s="37">
        <f t="shared" si="95"/>
        <v>0</v>
      </c>
    </row>
    <row r="1122" spans="1:14" ht="19.5" thickBot="1" x14ac:dyDescent="0.35">
      <c r="A1122" s="47" t="s">
        <v>70</v>
      </c>
      <c r="B1122" s="48" t="s">
        <v>50</v>
      </c>
      <c r="C1122" s="49">
        <v>60</v>
      </c>
      <c r="D1122" s="44">
        <v>1</v>
      </c>
      <c r="E1122" s="44"/>
      <c r="F1122" s="30">
        <f t="shared" si="92"/>
        <v>1.6666666666666666E-2</v>
      </c>
      <c r="G1122" s="11"/>
      <c r="H1122" s="11"/>
      <c r="I1122" s="11"/>
      <c r="J1122" s="12">
        <f t="shared" si="93"/>
        <v>1</v>
      </c>
      <c r="K1122" s="31">
        <f t="shared" si="94"/>
        <v>67.180000000000007</v>
      </c>
      <c r="L1122" s="37">
        <f t="shared" si="91"/>
        <v>67.180000000000007</v>
      </c>
      <c r="M1122" s="37"/>
      <c r="N1122" s="37">
        <f t="shared" si="95"/>
        <v>0</v>
      </c>
    </row>
    <row r="1123" spans="1:14" ht="19.5" thickBot="1" x14ac:dyDescent="0.35">
      <c r="A1123" s="56" t="s">
        <v>71</v>
      </c>
      <c r="B1123" s="57" t="s">
        <v>50</v>
      </c>
      <c r="C1123" s="58">
        <v>60</v>
      </c>
      <c r="D1123" s="44">
        <v>51</v>
      </c>
      <c r="E1123" s="44"/>
      <c r="F1123" s="30">
        <f t="shared" si="92"/>
        <v>0.85</v>
      </c>
      <c r="G1123" s="11"/>
      <c r="H1123" s="11"/>
      <c r="I1123" s="11"/>
      <c r="J1123" s="12">
        <f t="shared" si="93"/>
        <v>51</v>
      </c>
      <c r="K1123" s="31">
        <f t="shared" si="94"/>
        <v>67.180000000000007</v>
      </c>
      <c r="L1123" s="37">
        <f t="shared" si="91"/>
        <v>3426.1800000000003</v>
      </c>
      <c r="M1123" s="37"/>
      <c r="N1123" s="37">
        <f t="shared" si="95"/>
        <v>0</v>
      </c>
    </row>
    <row r="1124" spans="1:14" ht="19.5" thickBot="1" x14ac:dyDescent="0.35">
      <c r="A1124" s="56" t="s">
        <v>72</v>
      </c>
      <c r="B1124" s="57" t="s">
        <v>50</v>
      </c>
      <c r="C1124" s="58">
        <v>60</v>
      </c>
      <c r="D1124" s="44">
        <v>17</v>
      </c>
      <c r="E1124" s="44"/>
      <c r="F1124" s="30">
        <f t="shared" si="92"/>
        <v>0.28333333333333333</v>
      </c>
      <c r="G1124" s="11"/>
      <c r="H1124" s="11"/>
      <c r="I1124" s="11"/>
      <c r="J1124" s="12">
        <f t="shared" si="93"/>
        <v>17</v>
      </c>
      <c r="K1124" s="31">
        <f t="shared" si="94"/>
        <v>67.180000000000007</v>
      </c>
      <c r="L1124" s="37">
        <f t="shared" si="91"/>
        <v>1142.0600000000002</v>
      </c>
      <c r="M1124" s="37"/>
      <c r="N1124" s="37">
        <f t="shared" si="95"/>
        <v>0</v>
      </c>
    </row>
    <row r="1125" spans="1:14" ht="19.5" thickBot="1" x14ac:dyDescent="0.35">
      <c r="A1125" s="56" t="s">
        <v>73</v>
      </c>
      <c r="B1125" s="57" t="s">
        <v>74</v>
      </c>
      <c r="C1125" s="58">
        <v>150</v>
      </c>
      <c r="D1125" s="44"/>
      <c r="E1125" s="44"/>
      <c r="F1125" s="30">
        <f t="shared" si="92"/>
        <v>0</v>
      </c>
      <c r="G1125" s="11"/>
      <c r="H1125" s="11"/>
      <c r="I1125" s="11"/>
      <c r="J1125" s="12">
        <f t="shared" si="93"/>
        <v>0</v>
      </c>
      <c r="K1125" s="31">
        <f t="shared" si="94"/>
        <v>21.06</v>
      </c>
      <c r="L1125" s="37">
        <f t="shared" si="91"/>
        <v>0</v>
      </c>
      <c r="M1125" s="37"/>
      <c r="N1125" s="37">
        <f t="shared" si="95"/>
        <v>0</v>
      </c>
    </row>
    <row r="1126" spans="1:14" ht="19.5" thickBot="1" x14ac:dyDescent="0.35">
      <c r="A1126" s="66" t="s">
        <v>75</v>
      </c>
      <c r="B1126" s="67" t="s">
        <v>76</v>
      </c>
      <c r="C1126" s="68">
        <v>120</v>
      </c>
      <c r="D1126" s="44"/>
      <c r="E1126" s="44"/>
      <c r="F1126" s="30">
        <f t="shared" si="92"/>
        <v>0</v>
      </c>
      <c r="G1126" s="11"/>
      <c r="H1126" s="11"/>
      <c r="I1126" s="11"/>
      <c r="J1126" s="12">
        <f t="shared" si="93"/>
        <v>0</v>
      </c>
      <c r="K1126" s="31">
        <f t="shared" si="94"/>
        <v>78.98</v>
      </c>
      <c r="L1126" s="37">
        <f t="shared" si="91"/>
        <v>0</v>
      </c>
      <c r="M1126" s="37"/>
      <c r="N1126" s="37">
        <f t="shared" si="95"/>
        <v>0</v>
      </c>
    </row>
    <row r="1127" spans="1:14" ht="19.5" thickBot="1" x14ac:dyDescent="0.35">
      <c r="A1127" s="66" t="s">
        <v>77</v>
      </c>
      <c r="B1127" s="67" t="s">
        <v>78</v>
      </c>
      <c r="C1127" s="68">
        <v>60</v>
      </c>
      <c r="D1127" s="44">
        <v>12</v>
      </c>
      <c r="E1127" s="44"/>
      <c r="F1127" s="30">
        <f t="shared" si="92"/>
        <v>0.2</v>
      </c>
      <c r="G1127" s="11"/>
      <c r="H1127" s="11"/>
      <c r="I1127" s="11"/>
      <c r="J1127" s="12">
        <f t="shared" si="93"/>
        <v>12</v>
      </c>
      <c r="K1127" s="31">
        <f t="shared" si="94"/>
        <v>154.44</v>
      </c>
      <c r="L1127" s="37">
        <f t="shared" si="91"/>
        <v>1853.28</v>
      </c>
      <c r="M1127" s="37"/>
      <c r="N1127" s="37">
        <f t="shared" si="95"/>
        <v>0</v>
      </c>
    </row>
    <row r="1128" spans="1:14" ht="19.5" thickBot="1" x14ac:dyDescent="0.35">
      <c r="A1128" s="66" t="s">
        <v>79</v>
      </c>
      <c r="B1128" s="67" t="s">
        <v>50</v>
      </c>
      <c r="C1128" s="68">
        <v>30</v>
      </c>
      <c r="D1128" s="44">
        <v>14</v>
      </c>
      <c r="E1128" s="44"/>
      <c r="F1128" s="30">
        <f t="shared" si="92"/>
        <v>0.46666666666666667</v>
      </c>
      <c r="G1128" s="11"/>
      <c r="H1128" s="11"/>
      <c r="I1128" s="11"/>
      <c r="J1128" s="12">
        <f t="shared" si="93"/>
        <v>14</v>
      </c>
      <c r="K1128" s="31">
        <f t="shared" si="94"/>
        <v>274.95</v>
      </c>
      <c r="L1128" s="37">
        <f t="shared" si="91"/>
        <v>3849.2999999999997</v>
      </c>
      <c r="M1128" s="37"/>
      <c r="N1128" s="37">
        <f t="shared" si="95"/>
        <v>0</v>
      </c>
    </row>
    <row r="1129" spans="1:14" ht="19.5" thickBot="1" x14ac:dyDescent="0.35">
      <c r="A1129" s="66" t="s">
        <v>80</v>
      </c>
      <c r="B1129" s="67" t="s">
        <v>59</v>
      </c>
      <c r="C1129" s="68">
        <v>12</v>
      </c>
      <c r="D1129" s="44"/>
      <c r="E1129" s="44"/>
      <c r="F1129" s="30">
        <f t="shared" si="92"/>
        <v>0</v>
      </c>
      <c r="G1129" s="11"/>
      <c r="H1129" s="11"/>
      <c r="I1129" s="11"/>
      <c r="J1129" s="12">
        <f t="shared" si="93"/>
        <v>0</v>
      </c>
      <c r="K1129" s="31">
        <f t="shared" si="94"/>
        <v>1023.75</v>
      </c>
      <c r="L1129" s="37">
        <f t="shared" si="91"/>
        <v>0</v>
      </c>
      <c r="M1129" s="37"/>
      <c r="N1129" s="37">
        <f t="shared" si="95"/>
        <v>0</v>
      </c>
    </row>
    <row r="1130" spans="1:14" ht="19.5" thickBot="1" x14ac:dyDescent="0.35">
      <c r="A1130" s="76" t="s">
        <v>81</v>
      </c>
      <c r="B1130" s="77" t="s">
        <v>82</v>
      </c>
      <c r="C1130" s="78">
        <v>18</v>
      </c>
      <c r="D1130" s="44">
        <v>6</v>
      </c>
      <c r="E1130" s="44"/>
      <c r="F1130" s="30">
        <f t="shared" si="92"/>
        <v>0.33333333333333331</v>
      </c>
      <c r="G1130" s="11"/>
      <c r="H1130" s="11"/>
      <c r="I1130" s="11"/>
      <c r="J1130" s="12">
        <f t="shared" si="93"/>
        <v>6</v>
      </c>
      <c r="K1130" s="31">
        <f t="shared" si="94"/>
        <v>558.67999999999995</v>
      </c>
      <c r="L1130" s="37">
        <f t="shared" si="91"/>
        <v>3352.08</v>
      </c>
      <c r="M1130" s="37"/>
      <c r="N1130" s="37">
        <f t="shared" si="95"/>
        <v>0</v>
      </c>
    </row>
    <row r="1131" spans="1:14" ht="19.5" thickBot="1" x14ac:dyDescent="0.35">
      <c r="A1131" s="76" t="s">
        <v>83</v>
      </c>
      <c r="B1131" s="77" t="s">
        <v>59</v>
      </c>
      <c r="C1131" s="78">
        <v>12</v>
      </c>
      <c r="D1131" s="44">
        <v>4</v>
      </c>
      <c r="E1131" s="44"/>
      <c r="F1131" s="30">
        <f t="shared" si="92"/>
        <v>0.33333333333333331</v>
      </c>
      <c r="G1131" s="11"/>
      <c r="H1131" s="11"/>
      <c r="I1131" s="11"/>
      <c r="J1131" s="12">
        <f t="shared" si="93"/>
        <v>4</v>
      </c>
      <c r="K1131" s="31">
        <f t="shared" si="94"/>
        <v>1092.2</v>
      </c>
      <c r="L1131" s="37">
        <f t="shared" si="91"/>
        <v>4368.8</v>
      </c>
      <c r="M1131" s="37"/>
      <c r="N1131" s="37">
        <f t="shared" si="95"/>
        <v>0</v>
      </c>
    </row>
    <row r="1132" spans="1:14" ht="19.5" thickBot="1" x14ac:dyDescent="0.35">
      <c r="A1132" s="76" t="s">
        <v>84</v>
      </c>
      <c r="B1132" s="77" t="s">
        <v>85</v>
      </c>
      <c r="C1132" s="78">
        <v>4</v>
      </c>
      <c r="D1132" s="44"/>
      <c r="E1132" s="44"/>
      <c r="F1132" s="30">
        <f t="shared" si="92"/>
        <v>0</v>
      </c>
      <c r="G1132" s="11"/>
      <c r="H1132" s="11"/>
      <c r="I1132" s="11"/>
      <c r="J1132" s="12">
        <f t="shared" si="93"/>
        <v>0</v>
      </c>
      <c r="K1132" s="31">
        <f t="shared" si="94"/>
        <v>2670.53</v>
      </c>
      <c r="L1132" s="37">
        <f t="shared" si="91"/>
        <v>0</v>
      </c>
      <c r="M1132" s="37"/>
      <c r="N1132" s="37">
        <f t="shared" si="95"/>
        <v>0</v>
      </c>
    </row>
    <row r="1133" spans="1:14" ht="19.5" thickBot="1" x14ac:dyDescent="0.35">
      <c r="A1133" s="86" t="s">
        <v>86</v>
      </c>
      <c r="B1133" s="87" t="s">
        <v>87</v>
      </c>
      <c r="C1133" s="88">
        <v>48</v>
      </c>
      <c r="D1133" s="44">
        <v>6</v>
      </c>
      <c r="E1133" s="44"/>
      <c r="F1133" s="30">
        <f t="shared" si="92"/>
        <v>0.125</v>
      </c>
      <c r="G1133" s="11"/>
      <c r="H1133" s="11"/>
      <c r="I1133" s="11"/>
      <c r="J1133" s="12">
        <f t="shared" si="93"/>
        <v>6</v>
      </c>
      <c r="K1133" s="31">
        <f t="shared" si="94"/>
        <v>46.8</v>
      </c>
      <c r="L1133" s="37">
        <f t="shared" si="91"/>
        <v>280.79999999999995</v>
      </c>
      <c r="M1133" s="37"/>
      <c r="N1133" s="37">
        <f t="shared" si="95"/>
        <v>0</v>
      </c>
    </row>
    <row r="1134" spans="1:14" ht="19.5" thickBot="1" x14ac:dyDescent="0.35">
      <c r="A1134" s="86" t="s">
        <v>88</v>
      </c>
      <c r="B1134" s="87" t="s">
        <v>87</v>
      </c>
      <c r="C1134" s="88">
        <v>48</v>
      </c>
      <c r="D1134" s="44"/>
      <c r="E1134" s="44"/>
      <c r="F1134" s="30">
        <f t="shared" si="92"/>
        <v>0</v>
      </c>
      <c r="G1134" s="11"/>
      <c r="H1134" s="11"/>
      <c r="I1134" s="11"/>
      <c r="J1134" s="12">
        <f t="shared" si="93"/>
        <v>0</v>
      </c>
      <c r="K1134" s="31">
        <f t="shared" si="94"/>
        <v>46.8</v>
      </c>
      <c r="L1134" s="37">
        <f t="shared" si="91"/>
        <v>0</v>
      </c>
      <c r="M1134" s="37"/>
      <c r="N1134" s="37">
        <f t="shared" si="95"/>
        <v>0</v>
      </c>
    </row>
    <row r="1135" spans="1:14" x14ac:dyDescent="0.3">
      <c r="A1135" s="96" t="s">
        <v>89</v>
      </c>
      <c r="B1135" s="97">
        <v>25</v>
      </c>
      <c r="C1135" s="97">
        <v>25</v>
      </c>
      <c r="D1135" s="44">
        <v>689</v>
      </c>
      <c r="E1135" s="44"/>
      <c r="F1135" s="30">
        <f t="shared" si="92"/>
        <v>27.56</v>
      </c>
      <c r="G1135" s="11"/>
      <c r="H1135" s="11"/>
      <c r="I1135" s="11"/>
      <c r="J1135" s="12">
        <f t="shared" si="93"/>
        <v>689</v>
      </c>
      <c r="K1135" s="31">
        <f t="shared" si="94"/>
        <v>111.25</v>
      </c>
      <c r="L1135" s="37">
        <f t="shared" si="91"/>
        <v>76651.25</v>
      </c>
      <c r="M1135" s="37"/>
      <c r="N1135" s="37">
        <f t="shared" si="95"/>
        <v>0</v>
      </c>
    </row>
    <row r="1136" spans="1:14" x14ac:dyDescent="0.3">
      <c r="A1136" s="105" t="s">
        <v>90</v>
      </c>
      <c r="B1136" s="106">
        <v>10</v>
      </c>
      <c r="C1136" s="106">
        <v>10</v>
      </c>
      <c r="D1136" s="44">
        <v>1</v>
      </c>
      <c r="E1136" s="44"/>
      <c r="F1136" s="30">
        <f t="shared" si="92"/>
        <v>0.1</v>
      </c>
      <c r="G1136" s="11"/>
      <c r="H1136" s="11"/>
      <c r="I1136" s="11"/>
      <c r="J1136" s="12">
        <f t="shared" si="93"/>
        <v>1</v>
      </c>
      <c r="K1136" s="31">
        <f t="shared" si="94"/>
        <v>1760</v>
      </c>
      <c r="L1136" s="37">
        <f t="shared" si="91"/>
        <v>1760</v>
      </c>
      <c r="M1136" s="37"/>
      <c r="N1136" s="37">
        <f t="shared" si="95"/>
        <v>0</v>
      </c>
    </row>
    <row r="1137" spans="1:14" x14ac:dyDescent="0.3">
      <c r="A1137" s="105" t="s">
        <v>91</v>
      </c>
      <c r="B1137" s="106">
        <v>8</v>
      </c>
      <c r="C1137" s="106">
        <v>8</v>
      </c>
      <c r="D1137" s="44"/>
      <c r="E1137" s="44"/>
      <c r="F1137" s="30">
        <f t="shared" si="92"/>
        <v>0</v>
      </c>
      <c r="G1137" s="11"/>
      <c r="H1137" s="11"/>
      <c r="I1137" s="11"/>
      <c r="J1137" s="12">
        <f t="shared" si="93"/>
        <v>0</v>
      </c>
      <c r="K1137" s="31">
        <f t="shared" si="94"/>
        <v>2365</v>
      </c>
      <c r="L1137" s="37">
        <f t="shared" si="91"/>
        <v>0</v>
      </c>
      <c r="M1137" s="37"/>
      <c r="N1137" s="37">
        <f t="shared" si="95"/>
        <v>0</v>
      </c>
    </row>
    <row r="1138" spans="1:14" x14ac:dyDescent="0.3">
      <c r="A1138" s="105" t="s">
        <v>92</v>
      </c>
      <c r="B1138" s="106">
        <v>8</v>
      </c>
      <c r="C1138" s="106">
        <v>8</v>
      </c>
      <c r="D1138" s="44"/>
      <c r="E1138" s="44"/>
      <c r="F1138" s="30">
        <f t="shared" si="92"/>
        <v>0</v>
      </c>
      <c r="G1138" s="11"/>
      <c r="H1138" s="11"/>
      <c r="I1138" s="11"/>
      <c r="J1138" s="12">
        <f t="shared" si="93"/>
        <v>0</v>
      </c>
      <c r="K1138" s="31">
        <f t="shared" si="94"/>
        <v>2065</v>
      </c>
      <c r="L1138" s="37">
        <f t="shared" si="91"/>
        <v>0</v>
      </c>
      <c r="M1138" s="37"/>
      <c r="N1138" s="37">
        <f t="shared" si="95"/>
        <v>0</v>
      </c>
    </row>
    <row r="1139" spans="1:14" x14ac:dyDescent="0.3">
      <c r="A1139" s="105" t="s">
        <v>93</v>
      </c>
      <c r="B1139" s="106">
        <v>15</v>
      </c>
      <c r="C1139" s="106">
        <v>15</v>
      </c>
      <c r="D1139" s="44"/>
      <c r="E1139" s="44"/>
      <c r="F1139" s="30">
        <f t="shared" si="92"/>
        <v>0</v>
      </c>
      <c r="G1139" s="11"/>
      <c r="H1139" s="11"/>
      <c r="I1139" s="11"/>
      <c r="J1139" s="12">
        <f t="shared" si="93"/>
        <v>0</v>
      </c>
      <c r="K1139" s="31">
        <f t="shared" si="94"/>
        <v>990</v>
      </c>
      <c r="L1139" s="37">
        <f t="shared" si="91"/>
        <v>0</v>
      </c>
      <c r="M1139" s="37"/>
      <c r="N1139" s="37">
        <f t="shared" si="95"/>
        <v>0</v>
      </c>
    </row>
    <row r="1140" spans="1:14" x14ac:dyDescent="0.3">
      <c r="A1140" s="105" t="s">
        <v>94</v>
      </c>
      <c r="B1140" s="106">
        <v>15</v>
      </c>
      <c r="C1140" s="106">
        <v>15</v>
      </c>
      <c r="D1140" s="44"/>
      <c r="E1140" s="44"/>
      <c r="F1140" s="30">
        <f t="shared" si="92"/>
        <v>0</v>
      </c>
      <c r="G1140" s="11"/>
      <c r="H1140" s="11"/>
      <c r="I1140" s="11"/>
      <c r="J1140" s="12">
        <f t="shared" si="93"/>
        <v>0</v>
      </c>
      <c r="K1140" s="31">
        <f t="shared" si="94"/>
        <v>1025</v>
      </c>
      <c r="L1140" s="37">
        <f t="shared" si="91"/>
        <v>0</v>
      </c>
      <c r="M1140" s="37"/>
      <c r="N1140" s="37">
        <f t="shared" si="95"/>
        <v>0</v>
      </c>
    </row>
    <row r="1141" spans="1:14" x14ac:dyDescent="0.3">
      <c r="A1141" s="105" t="s">
        <v>95</v>
      </c>
      <c r="B1141" s="106">
        <v>10</v>
      </c>
      <c r="C1141" s="106">
        <v>10</v>
      </c>
      <c r="D1141" s="44"/>
      <c r="E1141" s="44"/>
      <c r="F1141" s="30">
        <f t="shared" si="92"/>
        <v>0</v>
      </c>
      <c r="G1141" s="11"/>
      <c r="H1141" s="11"/>
      <c r="I1141" s="11"/>
      <c r="J1141" s="12">
        <f t="shared" si="93"/>
        <v>0</v>
      </c>
      <c r="K1141" s="31">
        <f t="shared" si="94"/>
        <v>1620</v>
      </c>
      <c r="L1141" s="37">
        <f t="shared" si="91"/>
        <v>0</v>
      </c>
      <c r="M1141" s="37"/>
      <c r="N1141" s="37">
        <f t="shared" si="95"/>
        <v>0</v>
      </c>
    </row>
    <row r="1142" spans="1:14" x14ac:dyDescent="0.3">
      <c r="A1142" s="105" t="s">
        <v>96</v>
      </c>
      <c r="B1142" s="106">
        <v>8</v>
      </c>
      <c r="C1142" s="106">
        <v>8</v>
      </c>
      <c r="D1142" s="44"/>
      <c r="E1142" s="44"/>
      <c r="F1142" s="30">
        <f t="shared" si="92"/>
        <v>0</v>
      </c>
      <c r="G1142" s="11"/>
      <c r="H1142" s="11"/>
      <c r="I1142" s="11"/>
      <c r="J1142" s="12">
        <f t="shared" si="93"/>
        <v>0</v>
      </c>
      <c r="K1142" s="31">
        <f t="shared" si="94"/>
        <v>2130</v>
      </c>
      <c r="L1142" s="37">
        <f t="shared" si="91"/>
        <v>0</v>
      </c>
      <c r="M1142" s="37"/>
      <c r="N1142" s="37">
        <f t="shared" si="95"/>
        <v>0</v>
      </c>
    </row>
    <row r="1143" spans="1:14" x14ac:dyDescent="0.3">
      <c r="A1143" s="105" t="s">
        <v>97</v>
      </c>
      <c r="B1143" s="106">
        <v>15</v>
      </c>
      <c r="C1143" s="106">
        <v>15</v>
      </c>
      <c r="D1143" s="44"/>
      <c r="E1143" s="44"/>
      <c r="F1143" s="30">
        <f t="shared" si="92"/>
        <v>0</v>
      </c>
      <c r="G1143" s="11"/>
      <c r="H1143" s="11"/>
      <c r="I1143" s="11"/>
      <c r="J1143" s="12">
        <f t="shared" si="93"/>
        <v>0</v>
      </c>
      <c r="K1143" s="31">
        <f t="shared" si="94"/>
        <v>880</v>
      </c>
      <c r="L1143" s="37">
        <f t="shared" si="91"/>
        <v>0</v>
      </c>
      <c r="M1143" s="37"/>
      <c r="N1143" s="37">
        <f t="shared" si="95"/>
        <v>0</v>
      </c>
    </row>
    <row r="1144" spans="1:14" x14ac:dyDescent="0.3">
      <c r="A1144" s="105" t="s">
        <v>98</v>
      </c>
      <c r="B1144" s="106">
        <v>15</v>
      </c>
      <c r="C1144" s="106">
        <v>15</v>
      </c>
      <c r="D1144" s="44"/>
      <c r="E1144" s="44"/>
      <c r="F1144" s="30">
        <f t="shared" si="92"/>
        <v>0</v>
      </c>
      <c r="G1144" s="11"/>
      <c r="H1144" s="11"/>
      <c r="I1144" s="11"/>
      <c r="J1144" s="12">
        <f t="shared" si="93"/>
        <v>0</v>
      </c>
      <c r="K1144" s="31">
        <f t="shared" si="94"/>
        <v>915</v>
      </c>
      <c r="L1144" s="37">
        <f t="shared" si="91"/>
        <v>0</v>
      </c>
      <c r="M1144" s="37"/>
      <c r="N1144" s="37">
        <f t="shared" si="95"/>
        <v>0</v>
      </c>
    </row>
    <row r="1145" spans="1:14" x14ac:dyDescent="0.3">
      <c r="A1145" s="105" t="s">
        <v>99</v>
      </c>
      <c r="B1145" s="106">
        <v>3</v>
      </c>
      <c r="C1145" s="106">
        <v>3</v>
      </c>
      <c r="D1145" s="44"/>
      <c r="E1145" s="44"/>
      <c r="F1145" s="30">
        <f t="shared" si="92"/>
        <v>0</v>
      </c>
      <c r="G1145" s="11"/>
      <c r="H1145" s="11"/>
      <c r="I1145" s="11"/>
      <c r="J1145" s="12">
        <f t="shared" si="93"/>
        <v>0</v>
      </c>
      <c r="K1145" s="31">
        <f t="shared" si="94"/>
        <v>1970</v>
      </c>
      <c r="L1145" s="37">
        <f t="shared" si="91"/>
        <v>0</v>
      </c>
      <c r="M1145" s="37"/>
      <c r="N1145" s="37">
        <f t="shared" si="95"/>
        <v>0</v>
      </c>
    </row>
    <row r="1146" spans="1:14" x14ac:dyDescent="0.3">
      <c r="A1146" s="105" t="s">
        <v>100</v>
      </c>
      <c r="B1146" s="106">
        <v>3</v>
      </c>
      <c r="C1146" s="106">
        <v>3</v>
      </c>
      <c r="D1146" s="44"/>
      <c r="E1146" s="44"/>
      <c r="F1146" s="30">
        <f t="shared" si="92"/>
        <v>0</v>
      </c>
      <c r="G1146" s="11"/>
      <c r="H1146" s="11"/>
      <c r="I1146" s="11"/>
      <c r="J1146" s="12">
        <f t="shared" si="93"/>
        <v>0</v>
      </c>
      <c r="K1146" s="31">
        <f t="shared" si="94"/>
        <v>2035</v>
      </c>
      <c r="L1146" s="37">
        <f t="shared" si="91"/>
        <v>0</v>
      </c>
      <c r="M1146" s="37"/>
      <c r="N1146" s="37">
        <f t="shared" si="95"/>
        <v>0</v>
      </c>
    </row>
    <row r="1147" spans="1:14" x14ac:dyDescent="0.3">
      <c r="A1147" s="105" t="s">
        <v>101</v>
      </c>
      <c r="B1147" s="106">
        <v>8</v>
      </c>
      <c r="C1147" s="106">
        <v>8</v>
      </c>
      <c r="D1147" s="44"/>
      <c r="E1147" s="44"/>
      <c r="F1147" s="30">
        <f t="shared" si="92"/>
        <v>0</v>
      </c>
      <c r="G1147" s="11"/>
      <c r="H1147" s="11"/>
      <c r="I1147" s="11"/>
      <c r="J1147" s="12">
        <f t="shared" si="93"/>
        <v>0</v>
      </c>
      <c r="K1147" s="31">
        <f t="shared" si="94"/>
        <v>2120</v>
      </c>
      <c r="L1147" s="37">
        <f t="shared" si="91"/>
        <v>0</v>
      </c>
      <c r="M1147" s="37"/>
      <c r="N1147" s="37">
        <f t="shared" si="95"/>
        <v>0</v>
      </c>
    </row>
    <row r="1148" spans="1:14" x14ac:dyDescent="0.3">
      <c r="A1148" s="105" t="s">
        <v>102</v>
      </c>
      <c r="B1148" s="106">
        <v>10</v>
      </c>
      <c r="C1148" s="106">
        <v>10</v>
      </c>
      <c r="D1148" s="44"/>
      <c r="E1148" s="44"/>
      <c r="F1148" s="30">
        <f t="shared" si="92"/>
        <v>0</v>
      </c>
      <c r="G1148" s="11"/>
      <c r="H1148" s="11"/>
      <c r="I1148" s="11"/>
      <c r="J1148" s="12">
        <f t="shared" si="93"/>
        <v>0</v>
      </c>
      <c r="K1148" s="31">
        <f t="shared" si="94"/>
        <v>1980</v>
      </c>
      <c r="L1148" s="37">
        <f t="shared" si="91"/>
        <v>0</v>
      </c>
      <c r="M1148" s="37"/>
      <c r="N1148" s="37">
        <f t="shared" si="95"/>
        <v>0</v>
      </c>
    </row>
    <row r="1149" spans="1:14" x14ac:dyDescent="0.3">
      <c r="A1149" s="105" t="s">
        <v>103</v>
      </c>
      <c r="B1149" s="106">
        <v>12</v>
      </c>
      <c r="C1149" s="106">
        <v>12</v>
      </c>
      <c r="D1149" s="44"/>
      <c r="E1149" s="44"/>
      <c r="F1149" s="30">
        <f t="shared" si="92"/>
        <v>0</v>
      </c>
      <c r="G1149" s="11"/>
      <c r="H1149" s="11"/>
      <c r="I1149" s="11"/>
      <c r="J1149" s="12">
        <f t="shared" si="93"/>
        <v>0</v>
      </c>
      <c r="K1149" s="31">
        <f t="shared" si="94"/>
        <v>875</v>
      </c>
      <c r="L1149" s="37">
        <f t="shared" si="91"/>
        <v>0</v>
      </c>
      <c r="M1149" s="37"/>
      <c r="N1149" s="37">
        <f t="shared" si="95"/>
        <v>0</v>
      </c>
    </row>
    <row r="1150" spans="1:14" ht="19.5" thickBot="1" x14ac:dyDescent="0.35">
      <c r="A1150" s="105" t="s">
        <v>104</v>
      </c>
      <c r="B1150" s="106">
        <v>3</v>
      </c>
      <c r="C1150" s="106">
        <v>3</v>
      </c>
      <c r="D1150" s="44"/>
      <c r="E1150" s="44"/>
      <c r="F1150" s="30">
        <f t="shared" si="92"/>
        <v>0</v>
      </c>
      <c r="G1150" s="11"/>
      <c r="H1150" s="11"/>
      <c r="I1150" s="11"/>
      <c r="J1150" s="12">
        <f t="shared" si="93"/>
        <v>0</v>
      </c>
      <c r="K1150" s="31">
        <f t="shared" si="94"/>
        <v>2145</v>
      </c>
      <c r="L1150" s="37">
        <f t="shared" si="91"/>
        <v>0</v>
      </c>
      <c r="M1150" s="37"/>
      <c r="N1150" s="37">
        <f t="shared" si="95"/>
        <v>0</v>
      </c>
    </row>
    <row r="1151" spans="1:14" ht="19.5" thickBot="1" x14ac:dyDescent="0.35">
      <c r="A1151" s="56" t="s">
        <v>105</v>
      </c>
      <c r="B1151" s="57" t="s">
        <v>74</v>
      </c>
      <c r="C1151" s="58">
        <v>150</v>
      </c>
      <c r="D1151" s="44"/>
      <c r="E1151" s="44"/>
      <c r="F1151" s="30">
        <f t="shared" si="92"/>
        <v>0</v>
      </c>
      <c r="G1151" s="11"/>
      <c r="H1151" s="11"/>
      <c r="I1151" s="11"/>
      <c r="J1151" s="12">
        <f t="shared" si="93"/>
        <v>0</v>
      </c>
      <c r="K1151" s="31">
        <f t="shared" si="94"/>
        <v>21.06</v>
      </c>
      <c r="L1151" s="37">
        <f t="shared" si="91"/>
        <v>0</v>
      </c>
      <c r="M1151" s="37"/>
      <c r="N1151" s="37">
        <f t="shared" si="95"/>
        <v>0</v>
      </c>
    </row>
    <row r="1152" spans="1:14" x14ac:dyDescent="0.3">
      <c r="A1152" s="107"/>
      <c r="B1152" s="108"/>
      <c r="C1152" s="108"/>
      <c r="D1152" s="11"/>
      <c r="E1152" s="11"/>
      <c r="F1152" s="30" t="e">
        <f t="shared" si="92"/>
        <v>#DIV/0!</v>
      </c>
      <c r="G1152" s="11"/>
      <c r="H1152" s="11"/>
      <c r="I1152" s="11"/>
      <c r="J1152" s="12">
        <f t="shared" si="93"/>
        <v>0</v>
      </c>
      <c r="K1152" s="31">
        <f t="shared" si="94"/>
        <v>116.5</v>
      </c>
      <c r="L1152" s="37">
        <f t="shared" si="91"/>
        <v>0</v>
      </c>
      <c r="M1152" s="37"/>
      <c r="N1152" s="37">
        <f t="shared" si="95"/>
        <v>0</v>
      </c>
    </row>
    <row r="1153" spans="1:14" x14ac:dyDescent="0.3">
      <c r="A1153" s="107"/>
      <c r="B1153" s="108"/>
      <c r="C1153" s="108"/>
      <c r="D1153" s="11"/>
      <c r="E1153" s="11"/>
      <c r="F1153" s="30" t="e">
        <f t="shared" si="92"/>
        <v>#DIV/0!</v>
      </c>
      <c r="G1153" s="11"/>
      <c r="H1153" s="11"/>
      <c r="I1153" s="11"/>
      <c r="J1153" s="12">
        <f t="shared" si="93"/>
        <v>0</v>
      </c>
      <c r="K1153" s="31">
        <f t="shared" si="94"/>
        <v>0</v>
      </c>
      <c r="L1153" s="37">
        <f t="shared" si="91"/>
        <v>0</v>
      </c>
      <c r="M1153" s="37"/>
      <c r="N1153" s="37">
        <f t="shared" si="95"/>
        <v>0</v>
      </c>
    </row>
    <row r="1154" spans="1:14" x14ac:dyDescent="0.3">
      <c r="A1154" s="107"/>
      <c r="B1154" s="108"/>
      <c r="C1154" s="108"/>
      <c r="D1154" s="11"/>
      <c r="E1154" s="11"/>
      <c r="F1154" s="30" t="e">
        <f t="shared" si="92"/>
        <v>#DIV/0!</v>
      </c>
      <c r="G1154" s="11"/>
      <c r="H1154" s="11"/>
      <c r="I1154" s="11"/>
      <c r="J1154" s="12">
        <f t="shared" si="93"/>
        <v>0</v>
      </c>
      <c r="K1154" s="31">
        <f t="shared" si="94"/>
        <v>23</v>
      </c>
      <c r="L1154" s="37">
        <f t="shared" si="91"/>
        <v>0</v>
      </c>
      <c r="M1154" s="37"/>
      <c r="N1154" s="37">
        <f t="shared" si="95"/>
        <v>0</v>
      </c>
    </row>
    <row r="1155" spans="1:14" x14ac:dyDescent="0.3">
      <c r="A1155" s="107"/>
      <c r="B1155" s="108"/>
      <c r="C1155" s="108"/>
      <c r="D1155" s="11"/>
      <c r="E1155" s="11"/>
      <c r="F1155" s="30" t="e">
        <f t="shared" si="92"/>
        <v>#DIV/0!</v>
      </c>
      <c r="G1155" s="11"/>
      <c r="H1155" s="11"/>
      <c r="I1155" s="11"/>
      <c r="J1155" s="12">
        <f t="shared" si="93"/>
        <v>0</v>
      </c>
      <c r="K1155" s="31">
        <f t="shared" si="94"/>
        <v>0</v>
      </c>
      <c r="L1155" s="37">
        <f t="shared" si="91"/>
        <v>0</v>
      </c>
      <c r="M1155" s="37"/>
      <c r="N1155" s="37">
        <f t="shared" si="95"/>
        <v>0</v>
      </c>
    </row>
    <row r="1156" spans="1:14" x14ac:dyDescent="0.3">
      <c r="A1156" s="11"/>
      <c r="B1156" s="10"/>
      <c r="C1156" s="10"/>
      <c r="D1156" s="11"/>
      <c r="E1156" s="11"/>
      <c r="F1156" s="30" t="e">
        <f t="shared" si="92"/>
        <v>#DIV/0!</v>
      </c>
      <c r="G1156" s="11"/>
      <c r="H1156" s="11"/>
      <c r="I1156" s="11"/>
      <c r="J1156" s="12">
        <f t="shared" si="93"/>
        <v>0</v>
      </c>
      <c r="K1156" s="31">
        <f t="shared" si="94"/>
        <v>0</v>
      </c>
      <c r="L1156" s="37">
        <f t="shared" si="91"/>
        <v>0</v>
      </c>
      <c r="M1156" s="37"/>
      <c r="N1156" s="37">
        <f t="shared" si="95"/>
        <v>0</v>
      </c>
    </row>
    <row r="1157" spans="1:14" x14ac:dyDescent="0.3">
      <c r="A1157" s="11"/>
      <c r="B1157" s="10"/>
      <c r="C1157" s="10"/>
      <c r="D1157" s="11"/>
      <c r="E1157" s="11"/>
      <c r="F1157" s="30" t="e">
        <f t="shared" si="92"/>
        <v>#DIV/0!</v>
      </c>
      <c r="G1157" s="11"/>
      <c r="H1157" s="11"/>
      <c r="I1157" s="11"/>
      <c r="J1157" s="12">
        <f t="shared" si="93"/>
        <v>0</v>
      </c>
      <c r="K1157" s="31">
        <f t="shared" si="94"/>
        <v>0</v>
      </c>
      <c r="L1157" s="37">
        <f t="shared" si="91"/>
        <v>0</v>
      </c>
      <c r="M1157" s="37"/>
      <c r="N1157" s="37">
        <f t="shared" si="95"/>
        <v>0</v>
      </c>
    </row>
    <row r="1158" spans="1:14" x14ac:dyDescent="0.3">
      <c r="A1158" s="11"/>
      <c r="B1158" s="10"/>
      <c r="C1158" s="10"/>
      <c r="D1158" s="11"/>
      <c r="E1158" s="11"/>
      <c r="F1158" s="30" t="e">
        <f t="shared" si="92"/>
        <v>#DIV/0!</v>
      </c>
      <c r="G1158" s="11"/>
      <c r="H1158" s="11"/>
      <c r="I1158" s="11"/>
      <c r="J1158" s="12">
        <f t="shared" si="93"/>
        <v>0</v>
      </c>
      <c r="K1158" s="31">
        <f t="shared" si="94"/>
        <v>0</v>
      </c>
      <c r="L1158" s="37">
        <f t="shared" si="91"/>
        <v>0</v>
      </c>
      <c r="M1158" s="37"/>
      <c r="N1158" s="37">
        <f t="shared" si="95"/>
        <v>0</v>
      </c>
    </row>
    <row r="1159" spans="1:14" x14ac:dyDescent="0.3">
      <c r="A1159" s="11" t="s">
        <v>33</v>
      </c>
      <c r="B1159" s="11"/>
      <c r="C1159" s="13"/>
      <c r="D1159" s="111">
        <f t="shared" ref="D1159:J1159" si="96">SUM(D1097:D1158)</f>
        <v>1036</v>
      </c>
      <c r="E1159" s="111">
        <f t="shared" si="96"/>
        <v>0</v>
      </c>
      <c r="F1159" s="111" t="e">
        <f t="shared" si="96"/>
        <v>#DIV/0!</v>
      </c>
      <c r="G1159" s="111">
        <f t="shared" si="96"/>
        <v>0</v>
      </c>
      <c r="H1159" s="111">
        <f t="shared" si="96"/>
        <v>0</v>
      </c>
      <c r="I1159" s="111">
        <f t="shared" si="96"/>
        <v>0</v>
      </c>
      <c r="J1159" s="12">
        <f t="shared" si="96"/>
        <v>1036</v>
      </c>
      <c r="K1159" s="111"/>
      <c r="L1159" s="111">
        <f>SUM(L1097:L1158)</f>
        <v>163255.16</v>
      </c>
      <c r="M1159" s="111">
        <f>SUM(M1097:M1158)</f>
        <v>0</v>
      </c>
      <c r="N1159" s="111">
        <f>SUM(N1097:N1158)</f>
        <v>0</v>
      </c>
    </row>
    <row r="1160" spans="1:14" x14ac:dyDescent="0.3">
      <c r="A1160" s="113"/>
      <c r="B1160" s="114"/>
      <c r="C1160" s="115"/>
      <c r="D1160" s="116"/>
      <c r="E1160" s="116"/>
      <c r="F1160" s="7" t="s">
        <v>106</v>
      </c>
      <c r="G1160" s="7" t="s">
        <v>123</v>
      </c>
      <c r="H1160" s="7" t="s">
        <v>124</v>
      </c>
      <c r="I1160" s="7" t="s">
        <v>125</v>
      </c>
      <c r="J1160" s="7" t="s">
        <v>126</v>
      </c>
      <c r="K1160" s="117"/>
      <c r="L1160" s="117"/>
      <c r="M1160" s="7" t="s">
        <v>107</v>
      </c>
      <c r="N1160" s="118"/>
    </row>
    <row r="1161" spans="1:14" ht="31.5" x14ac:dyDescent="0.5">
      <c r="A1161" s="113"/>
      <c r="B1161" s="114"/>
      <c r="C1161" s="115"/>
      <c r="D1161" s="116"/>
      <c r="E1161" s="116"/>
      <c r="F1161" s="121"/>
      <c r="G1161" s="121"/>
      <c r="H1161" s="121"/>
      <c r="I1161" s="121"/>
      <c r="J1161" s="121"/>
      <c r="K1161" s="122"/>
      <c r="L1161" s="121">
        <f>+F1161-G1161-H1161-I1161-J1161</f>
        <v>0</v>
      </c>
      <c r="M1161" s="123"/>
      <c r="N1161" s="124"/>
    </row>
    <row r="1162" spans="1:14" x14ac:dyDescent="0.3">
      <c r="A1162" s="177" t="s">
        <v>109</v>
      </c>
      <c r="B1162" s="178"/>
      <c r="C1162" s="178"/>
      <c r="D1162" s="178"/>
      <c r="E1162" s="178"/>
      <c r="F1162" s="178"/>
      <c r="G1162" s="178"/>
      <c r="H1162" s="178"/>
      <c r="I1162" s="178"/>
      <c r="J1162" s="179"/>
      <c r="K1162" s="125"/>
      <c r="L1162" s="12">
        <f>1419+663</f>
        <v>2082</v>
      </c>
      <c r="M1162" s="126"/>
      <c r="N1162" s="127"/>
    </row>
    <row r="1163" spans="1:14" x14ac:dyDescent="0.3">
      <c r="A1163" s="180" t="s">
        <v>110</v>
      </c>
      <c r="B1163" s="181"/>
      <c r="C1163" s="181"/>
      <c r="D1163" s="181"/>
      <c r="E1163" s="181"/>
      <c r="F1163" s="181"/>
      <c r="G1163" s="181"/>
      <c r="H1163" s="181"/>
      <c r="I1163" s="181"/>
      <c r="J1163" s="182"/>
      <c r="K1163" s="129"/>
      <c r="L1163" s="12">
        <v>-307</v>
      </c>
      <c r="M1163" s="126"/>
      <c r="N1163" s="127"/>
    </row>
    <row r="1164" spans="1:14" x14ac:dyDescent="0.3">
      <c r="A1164" s="160" t="s">
        <v>111</v>
      </c>
      <c r="B1164" s="161"/>
      <c r="C1164" s="161"/>
      <c r="D1164" s="161"/>
      <c r="E1164" s="161"/>
      <c r="F1164" s="161"/>
      <c r="G1164" s="161"/>
      <c r="H1164" s="161"/>
      <c r="I1164" s="161"/>
      <c r="J1164" s="162"/>
      <c r="K1164" s="130"/>
      <c r="L1164" s="12"/>
      <c r="M1164" s="131">
        <f>+L1164/L1159%</f>
        <v>0</v>
      </c>
      <c r="N1164" s="127"/>
    </row>
    <row r="1165" spans="1:14" x14ac:dyDescent="0.3">
      <c r="A1165" s="163" t="s">
        <v>112</v>
      </c>
      <c r="B1165" s="164"/>
      <c r="C1165" s="164"/>
      <c r="D1165" s="164"/>
      <c r="E1165" s="164"/>
      <c r="F1165" s="164"/>
      <c r="G1165" s="164"/>
      <c r="H1165" s="164"/>
      <c r="I1165" s="164"/>
      <c r="J1165" s="165"/>
      <c r="K1165" s="132"/>
      <c r="L1165" s="12">
        <f>+E1181</f>
        <v>17869</v>
      </c>
      <c r="M1165" s="126"/>
      <c r="N1165" s="127"/>
    </row>
    <row r="1166" spans="1:14" x14ac:dyDescent="0.3">
      <c r="A1166" s="166" t="s">
        <v>113</v>
      </c>
      <c r="B1166" s="167"/>
      <c r="C1166" s="167"/>
      <c r="D1166" s="167"/>
      <c r="E1166" s="167"/>
      <c r="F1166" s="167"/>
      <c r="G1166" s="167"/>
      <c r="H1166" s="167"/>
      <c r="I1166" s="167"/>
      <c r="J1166" s="168"/>
      <c r="K1166" s="134"/>
      <c r="L1166" s="12">
        <f>+M1181</f>
        <v>13815</v>
      </c>
      <c r="M1166" s="126"/>
      <c r="N1166" s="127"/>
    </row>
    <row r="1167" spans="1:14" x14ac:dyDescent="0.3">
      <c r="A1167" s="169"/>
      <c r="B1167" s="170"/>
      <c r="C1167" s="170"/>
      <c r="D1167" s="170"/>
      <c r="E1167" s="170"/>
      <c r="F1167" s="170"/>
      <c r="G1167" s="170"/>
      <c r="H1167" s="170"/>
      <c r="I1167" s="170"/>
      <c r="J1167" s="171"/>
      <c r="K1167" s="128"/>
      <c r="L1167" s="126">
        <v>173</v>
      </c>
      <c r="M1167" s="126"/>
      <c r="N1167" s="127"/>
    </row>
    <row r="1168" spans="1:14" x14ac:dyDescent="0.3">
      <c r="A1168" s="169"/>
      <c r="B1168" s="170"/>
      <c r="C1168" s="170"/>
      <c r="D1168" s="170"/>
      <c r="E1168" s="170"/>
      <c r="F1168" s="170"/>
      <c r="G1168" s="170"/>
      <c r="H1168" s="170"/>
      <c r="I1168" s="170"/>
      <c r="J1168" s="171"/>
      <c r="K1168" s="128"/>
      <c r="L1168" s="126"/>
      <c r="M1168" s="126"/>
      <c r="N1168" s="127"/>
    </row>
    <row r="1169" spans="1:14" x14ac:dyDescent="0.3">
      <c r="A1169" s="169" t="s">
        <v>114</v>
      </c>
      <c r="B1169" s="170"/>
      <c r="C1169" s="170"/>
      <c r="D1169" s="170"/>
      <c r="E1169" s="170"/>
      <c r="F1169" s="170"/>
      <c r="G1169" s="170"/>
      <c r="H1169" s="170"/>
      <c r="I1169" s="170"/>
      <c r="J1169" s="171"/>
      <c r="K1169" s="136"/>
      <c r="L1169" s="111">
        <f>+L1159-L1162-L1163-L1164-L1165+L1166-L1167-L1168</f>
        <v>157253.16</v>
      </c>
      <c r="M1169" s="126"/>
      <c r="N1169" s="127"/>
    </row>
    <row r="1170" spans="1:14" ht="19.5" thickBot="1" x14ac:dyDescent="0.35">
      <c r="L1170" s="3">
        <v>157253</v>
      </c>
      <c r="M1170" s="138">
        <f>+L1170-L1169</f>
        <v>-0.16000000000349246</v>
      </c>
    </row>
    <row r="1171" spans="1:14" ht="19.5" thickBot="1" x14ac:dyDescent="0.35">
      <c r="A1171" s="157" t="s">
        <v>115</v>
      </c>
      <c r="B1171" s="158"/>
      <c r="C1171" s="158"/>
      <c r="D1171" s="158"/>
      <c r="E1171" s="158"/>
      <c r="F1171" s="159"/>
      <c r="G1171" s="127"/>
      <c r="H1171" s="157" t="s">
        <v>116</v>
      </c>
      <c r="I1171" s="158"/>
      <c r="J1171" s="159"/>
      <c r="K1171" s="157" t="s">
        <v>117</v>
      </c>
      <c r="L1171" s="158"/>
      <c r="M1171" s="159"/>
      <c r="N1171" s="139"/>
    </row>
    <row r="1172" spans="1:14" ht="19.5" thickBot="1" x14ac:dyDescent="0.35">
      <c r="A1172" s="140" t="s">
        <v>118</v>
      </c>
      <c r="B1172" s="157" t="s">
        <v>119</v>
      </c>
      <c r="C1172" s="159"/>
      <c r="D1172" s="140" t="s">
        <v>120</v>
      </c>
      <c r="E1172" s="157" t="s">
        <v>22</v>
      </c>
      <c r="F1172" s="159"/>
      <c r="G1172" s="127"/>
      <c r="H1172" s="157" t="s">
        <v>119</v>
      </c>
      <c r="I1172" s="159"/>
      <c r="J1172" s="140" t="s">
        <v>22</v>
      </c>
      <c r="K1172" s="157" t="s">
        <v>119</v>
      </c>
      <c r="L1172" s="159"/>
      <c r="M1172" s="140" t="s">
        <v>22</v>
      </c>
      <c r="N1172" s="139"/>
    </row>
    <row r="1173" spans="1:14" ht="19.5" thickBot="1" x14ac:dyDescent="0.35">
      <c r="A1173" s="141"/>
      <c r="B1173" s="153"/>
      <c r="C1173" s="154"/>
      <c r="D1173" s="141"/>
      <c r="E1173" s="155">
        <v>14532</v>
      </c>
      <c r="F1173" s="156"/>
      <c r="G1173" s="127"/>
      <c r="H1173" s="153"/>
      <c r="I1173" s="154"/>
      <c r="J1173" s="142"/>
      <c r="K1173" s="153"/>
      <c r="L1173" s="154"/>
      <c r="M1173" s="143">
        <v>13815</v>
      </c>
      <c r="N1173" s="144"/>
    </row>
    <row r="1174" spans="1:14" ht="19.5" thickBot="1" x14ac:dyDescent="0.35">
      <c r="A1174" s="141"/>
      <c r="B1174" s="153"/>
      <c r="C1174" s="154"/>
      <c r="D1174" s="141"/>
      <c r="E1174" s="155">
        <v>3337</v>
      </c>
      <c r="F1174" s="156"/>
      <c r="G1174" s="127"/>
      <c r="H1174" s="153"/>
      <c r="I1174" s="154"/>
      <c r="J1174" s="142"/>
      <c r="K1174" s="153"/>
      <c r="L1174" s="154"/>
      <c r="M1174" s="143"/>
      <c r="N1174" s="144"/>
    </row>
    <row r="1175" spans="1:14" ht="19.5" thickBot="1" x14ac:dyDescent="0.35">
      <c r="A1175" s="141"/>
      <c r="B1175" s="153"/>
      <c r="C1175" s="154"/>
      <c r="D1175" s="141"/>
      <c r="E1175" s="155"/>
      <c r="F1175" s="156"/>
      <c r="G1175" s="127"/>
      <c r="H1175" s="153"/>
      <c r="I1175" s="154"/>
      <c r="J1175" s="142"/>
      <c r="K1175" s="153"/>
      <c r="L1175" s="154"/>
      <c r="M1175" s="143"/>
      <c r="N1175" s="144"/>
    </row>
    <row r="1176" spans="1:14" ht="19.5" thickBot="1" x14ac:dyDescent="0.35">
      <c r="A1176" s="141"/>
      <c r="B1176" s="153"/>
      <c r="C1176" s="154"/>
      <c r="D1176" s="141"/>
      <c r="E1176" s="155"/>
      <c r="F1176" s="156"/>
      <c r="G1176" s="127"/>
      <c r="H1176" s="153"/>
      <c r="I1176" s="154"/>
      <c r="J1176" s="142"/>
      <c r="K1176" s="153"/>
      <c r="L1176" s="154"/>
      <c r="M1176" s="143"/>
      <c r="N1176" s="144"/>
    </row>
    <row r="1177" spans="1:14" ht="19.5" thickBot="1" x14ac:dyDescent="0.35">
      <c r="A1177" s="141"/>
      <c r="B1177" s="153"/>
      <c r="C1177" s="154"/>
      <c r="D1177" s="141"/>
      <c r="E1177" s="155"/>
      <c r="F1177" s="156"/>
      <c r="G1177" s="127"/>
      <c r="H1177" s="153"/>
      <c r="I1177" s="154"/>
      <c r="J1177" s="142"/>
      <c r="K1177" s="153"/>
      <c r="L1177" s="154"/>
      <c r="M1177" s="143"/>
      <c r="N1177" s="144"/>
    </row>
    <row r="1178" spans="1:14" ht="19.5" thickBot="1" x14ac:dyDescent="0.35">
      <c r="A1178" s="141"/>
      <c r="B1178" s="153"/>
      <c r="C1178" s="154"/>
      <c r="D1178" s="141"/>
      <c r="E1178" s="155"/>
      <c r="F1178" s="156"/>
      <c r="G1178" s="127"/>
      <c r="H1178" s="153"/>
      <c r="I1178" s="154"/>
      <c r="J1178" s="142"/>
      <c r="K1178" s="153"/>
      <c r="L1178" s="154"/>
      <c r="M1178" s="143"/>
      <c r="N1178" s="144"/>
    </row>
    <row r="1179" spans="1:14" ht="19.5" thickBot="1" x14ac:dyDescent="0.35">
      <c r="A1179" s="141"/>
      <c r="B1179" s="153"/>
      <c r="C1179" s="154"/>
      <c r="D1179" s="141"/>
      <c r="E1179" s="155"/>
      <c r="F1179" s="156"/>
      <c r="G1179" s="127"/>
      <c r="H1179" s="153"/>
      <c r="I1179" s="154"/>
      <c r="J1179" s="142"/>
      <c r="K1179" s="153"/>
      <c r="L1179" s="154"/>
      <c r="M1179" s="143"/>
      <c r="N1179" s="144"/>
    </row>
    <row r="1180" spans="1:14" ht="19.5" thickBot="1" x14ac:dyDescent="0.35">
      <c r="A1180" s="141"/>
      <c r="B1180" s="153"/>
      <c r="C1180" s="154"/>
      <c r="D1180" s="141"/>
      <c r="E1180" s="155"/>
      <c r="F1180" s="156"/>
      <c r="G1180" s="127"/>
      <c r="H1180" s="153"/>
      <c r="I1180" s="154"/>
      <c r="J1180" s="142"/>
      <c r="K1180" s="153"/>
      <c r="L1180" s="154"/>
      <c r="M1180" s="143"/>
      <c r="N1180" s="144"/>
    </row>
    <row r="1181" spans="1:14" ht="19.5" thickBot="1" x14ac:dyDescent="0.35">
      <c r="A1181" s="141" t="s">
        <v>121</v>
      </c>
      <c r="B1181" s="153"/>
      <c r="C1181" s="154"/>
      <c r="D1181" s="141"/>
      <c r="E1181" s="155">
        <f>SUM(E1173:F1180)</f>
        <v>17869</v>
      </c>
      <c r="F1181" s="156"/>
      <c r="G1181" s="127"/>
      <c r="H1181" s="153" t="s">
        <v>121</v>
      </c>
      <c r="I1181" s="154"/>
      <c r="J1181" s="140">
        <f>SUM(J1173:J1180)</f>
        <v>0</v>
      </c>
      <c r="K1181" s="153" t="s">
        <v>121</v>
      </c>
      <c r="L1181" s="154"/>
      <c r="M1181" s="145">
        <f>SUM(M1173:M1180)</f>
        <v>13815</v>
      </c>
      <c r="N1181" s="139"/>
    </row>
    <row r="1184" spans="1:14" x14ac:dyDescent="0.3">
      <c r="A1184" s="172" t="s">
        <v>0</v>
      </c>
      <c r="B1184" s="172"/>
      <c r="C1184" s="172"/>
      <c r="D1184" s="172"/>
      <c r="E1184" s="172"/>
      <c r="F1184" s="172"/>
      <c r="G1184" s="172"/>
      <c r="H1184" s="172"/>
      <c r="I1184" s="172"/>
      <c r="J1184" s="172"/>
      <c r="K1184" s="172"/>
      <c r="L1184" s="172"/>
      <c r="M1184" s="1"/>
      <c r="N1184" s="2"/>
    </row>
    <row r="1185" spans="1:14" x14ac:dyDescent="0.3">
      <c r="A1185" s="1" t="s">
        <v>1</v>
      </c>
      <c r="B1185" s="2" t="s">
        <v>138</v>
      </c>
      <c r="J1185" s="1" t="s">
        <v>3</v>
      </c>
      <c r="K1185" s="173">
        <f>+K1094</f>
        <v>0</v>
      </c>
      <c r="L1185" s="173"/>
      <c r="M1185" s="173"/>
      <c r="N1185" s="6"/>
    </row>
    <row r="1186" spans="1:14" x14ac:dyDescent="0.3">
      <c r="A1186" s="174"/>
      <c r="B1186" s="175"/>
      <c r="C1186" s="176"/>
      <c r="D1186" s="169" t="s">
        <v>6</v>
      </c>
      <c r="E1186" s="170"/>
      <c r="F1186" s="171"/>
      <c r="G1186" s="7" t="s">
        <v>7</v>
      </c>
      <c r="H1186" s="7" t="s">
        <v>7</v>
      </c>
      <c r="I1186" s="7" t="s">
        <v>8</v>
      </c>
      <c r="J1186" s="8" t="s">
        <v>9</v>
      </c>
      <c r="K1186" s="7" t="s">
        <v>10</v>
      </c>
      <c r="L1186" s="9"/>
      <c r="M1186" s="7" t="s">
        <v>11</v>
      </c>
      <c r="N1186" s="7" t="s">
        <v>12</v>
      </c>
    </row>
    <row r="1187" spans="1:14" x14ac:dyDescent="0.3">
      <c r="A1187" s="12" t="s">
        <v>16</v>
      </c>
      <c r="B1187" s="7" t="s">
        <v>17</v>
      </c>
      <c r="C1187" s="13" t="s">
        <v>18</v>
      </c>
      <c r="D1187" s="7">
        <v>1</v>
      </c>
      <c r="E1187" s="7">
        <v>2</v>
      </c>
      <c r="F1187" s="14" t="s">
        <v>19</v>
      </c>
      <c r="G1187" s="7" t="s">
        <v>20</v>
      </c>
      <c r="H1187" s="7" t="s">
        <v>20</v>
      </c>
      <c r="I1187" s="7"/>
      <c r="J1187" s="7" t="s">
        <v>20</v>
      </c>
      <c r="K1187" s="7" t="s">
        <v>21</v>
      </c>
      <c r="L1187" s="7" t="s">
        <v>22</v>
      </c>
      <c r="M1187" s="7" t="s">
        <v>23</v>
      </c>
      <c r="N1187" s="7" t="s">
        <v>22</v>
      </c>
    </row>
    <row r="1188" spans="1:14" x14ac:dyDescent="0.3">
      <c r="A1188" s="16" t="s">
        <v>35</v>
      </c>
      <c r="B1188" s="17" t="s">
        <v>36</v>
      </c>
      <c r="C1188" s="17">
        <v>72</v>
      </c>
      <c r="D1188" s="29">
        <v>2</v>
      </c>
      <c r="E1188" s="29"/>
      <c r="F1188" s="30">
        <f>+(E1188+D1188)/C1188</f>
        <v>2.7777777777777776E-2</v>
      </c>
      <c r="G1188" s="32"/>
      <c r="H1188" s="32"/>
      <c r="I1188" s="32"/>
      <c r="J1188" s="34">
        <f>+D1188+E1188-G1188-H1188-I1188</f>
        <v>2</v>
      </c>
      <c r="K1188" s="31">
        <f>+K1097</f>
        <v>381.13</v>
      </c>
      <c r="L1188" s="24">
        <f t="shared" ref="L1188:L1249" si="97">+J1188*K1188</f>
        <v>762.26</v>
      </c>
      <c r="M1188" s="24"/>
      <c r="N1188" s="24">
        <f>+K1188*I1188</f>
        <v>0</v>
      </c>
    </row>
    <row r="1189" spans="1:14" x14ac:dyDescent="0.3">
      <c r="A1189" s="16" t="s">
        <v>37</v>
      </c>
      <c r="B1189" s="17" t="s">
        <v>38</v>
      </c>
      <c r="C1189" s="17">
        <v>36</v>
      </c>
      <c r="D1189" s="29"/>
      <c r="E1189" s="29"/>
      <c r="F1189" s="30">
        <f t="shared" ref="F1189:F1249" si="98">+(E1189+D1189)/C1189</f>
        <v>0</v>
      </c>
      <c r="G1189" s="32"/>
      <c r="H1189" s="32"/>
      <c r="I1189" s="32"/>
      <c r="J1189" s="34">
        <f t="shared" ref="J1189:J1249" si="99">+D1189+E1189-G1189-H1189-I1189</f>
        <v>0</v>
      </c>
      <c r="K1189" s="31">
        <f t="shared" ref="K1189:K1249" si="100">+K1098</f>
        <v>741.2</v>
      </c>
      <c r="L1189" s="24">
        <f t="shared" si="97"/>
        <v>0</v>
      </c>
      <c r="M1189" s="24"/>
      <c r="N1189" s="24">
        <f t="shared" ref="N1189:N1249" si="101">+K1189*I1189</f>
        <v>0</v>
      </c>
    </row>
    <row r="1190" spans="1:14" x14ac:dyDescent="0.3">
      <c r="A1190" s="16" t="s">
        <v>39</v>
      </c>
      <c r="B1190" s="17" t="s">
        <v>40</v>
      </c>
      <c r="C1190" s="17">
        <v>18</v>
      </c>
      <c r="D1190" s="29"/>
      <c r="E1190" s="29"/>
      <c r="F1190" s="30">
        <f t="shared" si="98"/>
        <v>0</v>
      </c>
      <c r="G1190" s="32"/>
      <c r="H1190" s="32"/>
      <c r="I1190" s="32"/>
      <c r="J1190" s="12">
        <f t="shared" si="99"/>
        <v>0</v>
      </c>
      <c r="K1190" s="31">
        <f t="shared" si="100"/>
        <v>1263.5999999999999</v>
      </c>
      <c r="L1190" s="37">
        <f t="shared" si="97"/>
        <v>0</v>
      </c>
      <c r="M1190" s="37"/>
      <c r="N1190" s="37">
        <f t="shared" si="101"/>
        <v>0</v>
      </c>
    </row>
    <row r="1191" spans="1:14" x14ac:dyDescent="0.3">
      <c r="A1191" s="16" t="s">
        <v>41</v>
      </c>
      <c r="B1191" s="17" t="s">
        <v>42</v>
      </c>
      <c r="C1191" s="17">
        <v>10</v>
      </c>
      <c r="D1191" s="29"/>
      <c r="E1191" s="29"/>
      <c r="F1191" s="30">
        <f t="shared" si="98"/>
        <v>0</v>
      </c>
      <c r="G1191" s="32"/>
      <c r="H1191" s="32"/>
      <c r="I1191" s="32"/>
      <c r="J1191" s="34">
        <f t="shared" si="99"/>
        <v>0</v>
      </c>
      <c r="K1191" s="31">
        <f t="shared" si="100"/>
        <v>2059.1999999999998</v>
      </c>
      <c r="L1191" s="24">
        <f t="shared" si="97"/>
        <v>0</v>
      </c>
      <c r="M1191" s="24"/>
      <c r="N1191" s="24">
        <f t="shared" si="101"/>
        <v>0</v>
      </c>
    </row>
    <row r="1192" spans="1:14" x14ac:dyDescent="0.3">
      <c r="A1192" s="16" t="s">
        <v>43</v>
      </c>
      <c r="B1192" s="17" t="s">
        <v>36</v>
      </c>
      <c r="C1192" s="17">
        <v>72</v>
      </c>
      <c r="D1192" s="29"/>
      <c r="E1192" s="29"/>
      <c r="F1192" s="30">
        <f t="shared" si="98"/>
        <v>0</v>
      </c>
      <c r="G1192" s="32"/>
      <c r="H1192" s="32"/>
      <c r="I1192" s="32"/>
      <c r="J1192" s="34">
        <f t="shared" si="99"/>
        <v>0</v>
      </c>
      <c r="K1192" s="31">
        <f t="shared" si="100"/>
        <v>409.5</v>
      </c>
      <c r="L1192" s="24">
        <f t="shared" si="97"/>
        <v>0</v>
      </c>
      <c r="M1192" s="24"/>
      <c r="N1192" s="24">
        <f t="shared" si="101"/>
        <v>0</v>
      </c>
    </row>
    <row r="1193" spans="1:14" x14ac:dyDescent="0.3">
      <c r="A1193" s="16" t="s">
        <v>44</v>
      </c>
      <c r="B1193" s="17" t="s">
        <v>38</v>
      </c>
      <c r="C1193" s="17">
        <v>36</v>
      </c>
      <c r="D1193" s="29"/>
      <c r="E1193" s="29"/>
      <c r="F1193" s="30">
        <f t="shared" si="98"/>
        <v>0</v>
      </c>
      <c r="G1193" s="32"/>
      <c r="H1193" s="32"/>
      <c r="I1193" s="32"/>
      <c r="J1193" s="34">
        <f t="shared" si="99"/>
        <v>0</v>
      </c>
      <c r="K1193" s="31">
        <f t="shared" si="100"/>
        <v>803.79</v>
      </c>
      <c r="L1193" s="24">
        <f t="shared" si="97"/>
        <v>0</v>
      </c>
      <c r="M1193" s="24"/>
      <c r="N1193" s="24">
        <f t="shared" si="101"/>
        <v>0</v>
      </c>
    </row>
    <row r="1194" spans="1:14" x14ac:dyDescent="0.3">
      <c r="A1194" s="16" t="s">
        <v>45</v>
      </c>
      <c r="B1194" s="17" t="s">
        <v>36</v>
      </c>
      <c r="C1194" s="17">
        <v>72</v>
      </c>
      <c r="D1194" s="29">
        <v>2</v>
      </c>
      <c r="E1194" s="29"/>
      <c r="F1194" s="30">
        <f t="shared" si="98"/>
        <v>2.7777777777777776E-2</v>
      </c>
      <c r="G1194" s="32"/>
      <c r="H1194" s="32"/>
      <c r="I1194" s="32"/>
      <c r="J1194" s="34">
        <f t="shared" si="99"/>
        <v>2</v>
      </c>
      <c r="K1194" s="31">
        <f t="shared" si="100"/>
        <v>409.5</v>
      </c>
      <c r="L1194" s="24">
        <f t="shared" si="97"/>
        <v>819</v>
      </c>
      <c r="M1194" s="24"/>
      <c r="N1194" s="24">
        <f t="shared" si="101"/>
        <v>0</v>
      </c>
    </row>
    <row r="1195" spans="1:14" x14ac:dyDescent="0.3">
      <c r="A1195" s="16" t="s">
        <v>46</v>
      </c>
      <c r="B1195" s="17" t="s">
        <v>38</v>
      </c>
      <c r="C1195" s="17">
        <v>36</v>
      </c>
      <c r="D1195" s="29"/>
      <c r="E1195" s="29"/>
      <c r="F1195" s="30">
        <f t="shared" si="98"/>
        <v>0</v>
      </c>
      <c r="G1195" s="32"/>
      <c r="H1195" s="32"/>
      <c r="I1195" s="32"/>
      <c r="J1195" s="34">
        <f t="shared" si="99"/>
        <v>0</v>
      </c>
      <c r="K1195" s="31">
        <f t="shared" si="100"/>
        <v>803.79</v>
      </c>
      <c r="L1195" s="24">
        <f t="shared" si="97"/>
        <v>0</v>
      </c>
      <c r="M1195" s="24"/>
      <c r="N1195" s="24">
        <f t="shared" si="101"/>
        <v>0</v>
      </c>
    </row>
    <row r="1196" spans="1:14" x14ac:dyDescent="0.3">
      <c r="A1196" s="16" t="s">
        <v>47</v>
      </c>
      <c r="B1196" s="17" t="s">
        <v>48</v>
      </c>
      <c r="C1196" s="17">
        <v>8</v>
      </c>
      <c r="D1196" s="29"/>
      <c r="E1196" s="29"/>
      <c r="F1196" s="30">
        <f t="shared" si="98"/>
        <v>0</v>
      </c>
      <c r="G1196" s="32"/>
      <c r="H1196" s="32"/>
      <c r="I1196" s="32"/>
      <c r="J1196" s="34">
        <f t="shared" si="99"/>
        <v>0</v>
      </c>
      <c r="K1196" s="31">
        <f t="shared" si="100"/>
        <v>2767.05</v>
      </c>
      <c r="L1196" s="24">
        <f t="shared" si="97"/>
        <v>0</v>
      </c>
      <c r="M1196" s="24"/>
      <c r="N1196" s="24">
        <f t="shared" si="101"/>
        <v>0</v>
      </c>
    </row>
    <row r="1197" spans="1:14" x14ac:dyDescent="0.3">
      <c r="A1197" s="35" t="s">
        <v>49</v>
      </c>
      <c r="B1197" s="17" t="s">
        <v>50</v>
      </c>
      <c r="C1197" s="38">
        <v>72</v>
      </c>
      <c r="D1197" s="29"/>
      <c r="E1197" s="29"/>
      <c r="F1197" s="30">
        <f t="shared" si="98"/>
        <v>0</v>
      </c>
      <c r="G1197" s="32"/>
      <c r="H1197" s="32"/>
      <c r="I1197" s="32"/>
      <c r="J1197" s="12">
        <f t="shared" si="99"/>
        <v>0</v>
      </c>
      <c r="K1197" s="31">
        <f t="shared" si="100"/>
        <v>444.6</v>
      </c>
      <c r="L1197" s="37">
        <f t="shared" si="97"/>
        <v>0</v>
      </c>
      <c r="M1197" s="37"/>
      <c r="N1197" s="37">
        <f t="shared" si="101"/>
        <v>0</v>
      </c>
    </row>
    <row r="1198" spans="1:14" x14ac:dyDescent="0.3">
      <c r="A1198" s="16" t="s">
        <v>51</v>
      </c>
      <c r="B1198" s="17" t="s">
        <v>52</v>
      </c>
      <c r="C1198" s="17">
        <v>36</v>
      </c>
      <c r="D1198" s="29"/>
      <c r="E1198" s="29"/>
      <c r="F1198" s="30">
        <f t="shared" si="98"/>
        <v>0</v>
      </c>
      <c r="G1198" s="32"/>
      <c r="H1198" s="32"/>
      <c r="I1198" s="32"/>
      <c r="J1198" s="34">
        <f t="shared" si="99"/>
        <v>0</v>
      </c>
      <c r="K1198" s="31">
        <f t="shared" si="100"/>
        <v>868.73</v>
      </c>
      <c r="L1198" s="24">
        <f t="shared" si="97"/>
        <v>0</v>
      </c>
      <c r="M1198" s="24"/>
      <c r="N1198" s="24">
        <f t="shared" si="101"/>
        <v>0</v>
      </c>
    </row>
    <row r="1199" spans="1:14" x14ac:dyDescent="0.3">
      <c r="A1199" s="16" t="s">
        <v>53</v>
      </c>
      <c r="B1199" s="17" t="s">
        <v>48</v>
      </c>
      <c r="C1199" s="17">
        <v>8</v>
      </c>
      <c r="D1199" s="29"/>
      <c r="E1199" s="29"/>
      <c r="F1199" s="30">
        <f t="shared" si="98"/>
        <v>0</v>
      </c>
      <c r="G1199" s="32"/>
      <c r="H1199" s="32"/>
      <c r="I1199" s="32"/>
      <c r="J1199" s="34">
        <f t="shared" si="99"/>
        <v>0</v>
      </c>
      <c r="K1199" s="31">
        <f t="shared" si="100"/>
        <v>2416.0500000000002</v>
      </c>
      <c r="L1199" s="24">
        <f t="shared" si="97"/>
        <v>0</v>
      </c>
      <c r="M1199" s="24"/>
      <c r="N1199" s="24">
        <f t="shared" si="101"/>
        <v>0</v>
      </c>
    </row>
    <row r="1200" spans="1:14" x14ac:dyDescent="0.3">
      <c r="A1200" s="16" t="s">
        <v>54</v>
      </c>
      <c r="B1200" s="17" t="s">
        <v>50</v>
      </c>
      <c r="C1200" s="17">
        <v>72</v>
      </c>
      <c r="D1200" s="29">
        <v>2</v>
      </c>
      <c r="E1200" s="29"/>
      <c r="F1200" s="30">
        <f t="shared" si="98"/>
        <v>2.7777777777777776E-2</v>
      </c>
      <c r="G1200" s="32"/>
      <c r="H1200" s="32"/>
      <c r="I1200" s="32"/>
      <c r="J1200" s="34">
        <f t="shared" si="99"/>
        <v>2</v>
      </c>
      <c r="K1200" s="31">
        <f t="shared" si="100"/>
        <v>377.33</v>
      </c>
      <c r="L1200" s="24">
        <f t="shared" si="97"/>
        <v>754.66</v>
      </c>
      <c r="M1200" s="24"/>
      <c r="N1200" s="24">
        <f t="shared" si="101"/>
        <v>0</v>
      </c>
    </row>
    <row r="1201" spans="1:14" x14ac:dyDescent="0.3">
      <c r="A1201" s="16" t="s">
        <v>55</v>
      </c>
      <c r="B1201" s="17" t="s">
        <v>56</v>
      </c>
      <c r="C1201" s="17">
        <v>15</v>
      </c>
      <c r="D1201" s="44"/>
      <c r="E1201" s="44"/>
      <c r="F1201" s="30">
        <f t="shared" si="98"/>
        <v>0</v>
      </c>
      <c r="G1201" s="11"/>
      <c r="H1201" s="11"/>
      <c r="I1201" s="11"/>
      <c r="J1201" s="12">
        <f t="shared" si="99"/>
        <v>0</v>
      </c>
      <c r="K1201" s="45">
        <f t="shared" si="100"/>
        <v>1158.3</v>
      </c>
      <c r="L1201" s="37">
        <f t="shared" si="97"/>
        <v>0</v>
      </c>
      <c r="M1201" s="37"/>
      <c r="N1201" s="37">
        <f t="shared" si="101"/>
        <v>0</v>
      </c>
    </row>
    <row r="1202" spans="1:14" x14ac:dyDescent="0.3">
      <c r="A1202" s="16" t="s">
        <v>57</v>
      </c>
      <c r="B1202" s="17" t="s">
        <v>50</v>
      </c>
      <c r="C1202" s="17">
        <v>72</v>
      </c>
      <c r="D1202" s="29">
        <v>1</v>
      </c>
      <c r="E1202" s="29"/>
      <c r="F1202" s="30">
        <f t="shared" si="98"/>
        <v>1.3888888888888888E-2</v>
      </c>
      <c r="G1202" s="32"/>
      <c r="H1202" s="32"/>
      <c r="I1202" s="32"/>
      <c r="J1202" s="34">
        <f t="shared" si="99"/>
        <v>1</v>
      </c>
      <c r="K1202" s="31">
        <f t="shared" si="100"/>
        <v>424.13</v>
      </c>
      <c r="L1202" s="24">
        <f t="shared" si="97"/>
        <v>424.13</v>
      </c>
      <c r="M1202" s="24"/>
      <c r="N1202" s="24">
        <f t="shared" si="101"/>
        <v>0</v>
      </c>
    </row>
    <row r="1203" spans="1:14" x14ac:dyDescent="0.3">
      <c r="A1203" s="16" t="s">
        <v>58</v>
      </c>
      <c r="B1203" s="17" t="s">
        <v>59</v>
      </c>
      <c r="C1203" s="17">
        <v>15</v>
      </c>
      <c r="D1203" s="29"/>
      <c r="E1203" s="29"/>
      <c r="F1203" s="30">
        <f t="shared" si="98"/>
        <v>0</v>
      </c>
      <c r="G1203" s="32"/>
      <c r="H1203" s="32"/>
      <c r="I1203" s="32"/>
      <c r="J1203" s="34">
        <f t="shared" si="99"/>
        <v>0</v>
      </c>
      <c r="K1203" s="31">
        <f t="shared" si="100"/>
        <v>1199.25</v>
      </c>
      <c r="L1203" s="24">
        <f t="shared" si="97"/>
        <v>0</v>
      </c>
      <c r="M1203" s="24"/>
      <c r="N1203" s="24">
        <f t="shared" si="101"/>
        <v>0</v>
      </c>
    </row>
    <row r="1204" spans="1:14" x14ac:dyDescent="0.3">
      <c r="A1204" s="16" t="s">
        <v>60</v>
      </c>
      <c r="B1204" s="17" t="s">
        <v>50</v>
      </c>
      <c r="C1204" s="17">
        <v>72</v>
      </c>
      <c r="D1204" s="29"/>
      <c r="E1204" s="29"/>
      <c r="F1204" s="30">
        <f t="shared" si="98"/>
        <v>0</v>
      </c>
      <c r="G1204" s="32"/>
      <c r="H1204" s="32"/>
      <c r="I1204" s="32"/>
      <c r="J1204" s="34">
        <f t="shared" si="99"/>
        <v>0</v>
      </c>
      <c r="K1204" s="31">
        <f t="shared" si="100"/>
        <v>381.13</v>
      </c>
      <c r="L1204" s="24">
        <f t="shared" si="97"/>
        <v>0</v>
      </c>
      <c r="M1204" s="24"/>
      <c r="N1204" s="24">
        <f t="shared" si="101"/>
        <v>0</v>
      </c>
    </row>
    <row r="1205" spans="1:14" x14ac:dyDescent="0.3">
      <c r="A1205" s="16" t="s">
        <v>61</v>
      </c>
      <c r="B1205" s="17" t="s">
        <v>50</v>
      </c>
      <c r="C1205" s="38">
        <v>72</v>
      </c>
      <c r="D1205" s="44"/>
      <c r="E1205" s="44"/>
      <c r="F1205" s="30">
        <f t="shared" si="98"/>
        <v>0</v>
      </c>
      <c r="G1205" s="11"/>
      <c r="H1205" s="11"/>
      <c r="I1205" s="11"/>
      <c r="J1205" s="12">
        <f t="shared" si="99"/>
        <v>0</v>
      </c>
      <c r="K1205" s="31">
        <f t="shared" si="100"/>
        <v>424.13</v>
      </c>
      <c r="L1205" s="37">
        <f t="shared" si="97"/>
        <v>0</v>
      </c>
      <c r="M1205" s="37"/>
      <c r="N1205" s="37">
        <f t="shared" si="101"/>
        <v>0</v>
      </c>
    </row>
    <row r="1206" spans="1:14" x14ac:dyDescent="0.3">
      <c r="A1206" s="35" t="s">
        <v>62</v>
      </c>
      <c r="B1206" s="17" t="s">
        <v>50</v>
      </c>
      <c r="C1206" s="38">
        <v>72</v>
      </c>
      <c r="D1206" s="44"/>
      <c r="E1206" s="44"/>
      <c r="F1206" s="30">
        <f t="shared" si="98"/>
        <v>0</v>
      </c>
      <c r="G1206" s="11"/>
      <c r="H1206" s="11"/>
      <c r="I1206" s="11"/>
      <c r="J1206" s="12">
        <f t="shared" si="99"/>
        <v>0</v>
      </c>
      <c r="K1206" s="31">
        <f t="shared" si="100"/>
        <v>330.23</v>
      </c>
      <c r="L1206" s="37">
        <f t="shared" si="97"/>
        <v>0</v>
      </c>
      <c r="M1206" s="37"/>
      <c r="N1206" s="37">
        <f t="shared" si="101"/>
        <v>0</v>
      </c>
    </row>
    <row r="1207" spans="1:14" x14ac:dyDescent="0.3">
      <c r="A1207" s="35" t="s">
        <v>63</v>
      </c>
      <c r="B1207" s="17" t="s">
        <v>50</v>
      </c>
      <c r="C1207" s="38">
        <v>72</v>
      </c>
      <c r="D1207" s="44">
        <v>3</v>
      </c>
      <c r="E1207" s="44"/>
      <c r="F1207" s="30">
        <f t="shared" si="98"/>
        <v>4.1666666666666664E-2</v>
      </c>
      <c r="G1207" s="11"/>
      <c r="H1207" s="11"/>
      <c r="I1207" s="11"/>
      <c r="J1207" s="12">
        <f t="shared" si="99"/>
        <v>3</v>
      </c>
      <c r="K1207" s="31">
        <f t="shared" si="100"/>
        <v>424.13</v>
      </c>
      <c r="L1207" s="37">
        <f t="shared" si="97"/>
        <v>1272.3899999999999</v>
      </c>
      <c r="M1207" s="37"/>
      <c r="N1207" s="37">
        <f t="shared" si="101"/>
        <v>0</v>
      </c>
    </row>
    <row r="1208" spans="1:14" x14ac:dyDescent="0.3">
      <c r="A1208" s="35" t="s">
        <v>64</v>
      </c>
      <c r="B1208" s="17" t="s">
        <v>65</v>
      </c>
      <c r="C1208" s="38">
        <v>72</v>
      </c>
      <c r="D1208" s="44"/>
      <c r="E1208" s="44"/>
      <c r="F1208" s="30">
        <f t="shared" si="98"/>
        <v>0</v>
      </c>
      <c r="G1208" s="11"/>
      <c r="H1208" s="11"/>
      <c r="I1208" s="11"/>
      <c r="J1208" s="12">
        <f t="shared" si="99"/>
        <v>0</v>
      </c>
      <c r="K1208" s="31">
        <f t="shared" si="100"/>
        <v>389.61</v>
      </c>
      <c r="L1208" s="37">
        <f t="shared" si="97"/>
        <v>0</v>
      </c>
      <c r="M1208" s="37"/>
      <c r="N1208" s="37">
        <f t="shared" si="101"/>
        <v>0</v>
      </c>
    </row>
    <row r="1209" spans="1:14" x14ac:dyDescent="0.3">
      <c r="A1209" s="35" t="s">
        <v>66</v>
      </c>
      <c r="B1209" s="17" t="s">
        <v>65</v>
      </c>
      <c r="C1209" s="38">
        <v>72</v>
      </c>
      <c r="D1209" s="44"/>
      <c r="E1209" s="44"/>
      <c r="F1209" s="30">
        <f t="shared" si="98"/>
        <v>0</v>
      </c>
      <c r="G1209" s="11"/>
      <c r="H1209" s="11"/>
      <c r="I1209" s="11"/>
      <c r="J1209" s="12">
        <f t="shared" si="99"/>
        <v>0</v>
      </c>
      <c r="K1209" s="31">
        <f t="shared" si="100"/>
        <v>389.61</v>
      </c>
      <c r="L1209" s="37">
        <f t="shared" si="97"/>
        <v>0</v>
      </c>
      <c r="M1209" s="37"/>
      <c r="N1209" s="37">
        <f t="shared" si="101"/>
        <v>0</v>
      </c>
    </row>
    <row r="1210" spans="1:14" x14ac:dyDescent="0.3">
      <c r="A1210" s="47" t="s">
        <v>67</v>
      </c>
      <c r="B1210" s="48" t="s">
        <v>59</v>
      </c>
      <c r="C1210" s="49">
        <v>25</v>
      </c>
      <c r="D1210" s="44"/>
      <c r="E1210" s="44"/>
      <c r="F1210" s="30">
        <f t="shared" si="98"/>
        <v>0</v>
      </c>
      <c r="G1210" s="11"/>
      <c r="H1210" s="11"/>
      <c r="I1210" s="11"/>
      <c r="J1210" s="12">
        <f t="shared" si="99"/>
        <v>0</v>
      </c>
      <c r="K1210" s="31">
        <f t="shared" si="100"/>
        <v>169.65</v>
      </c>
      <c r="L1210" s="37">
        <f t="shared" si="97"/>
        <v>0</v>
      </c>
      <c r="M1210" s="37"/>
      <c r="N1210" s="37">
        <f t="shared" si="101"/>
        <v>0</v>
      </c>
    </row>
    <row r="1211" spans="1:14" x14ac:dyDescent="0.3">
      <c r="A1211" s="47" t="s">
        <v>68</v>
      </c>
      <c r="B1211" s="48" t="s">
        <v>42</v>
      </c>
      <c r="C1211" s="49">
        <v>50</v>
      </c>
      <c r="D1211" s="44"/>
      <c r="E1211" s="44"/>
      <c r="F1211" s="30">
        <f t="shared" si="98"/>
        <v>0</v>
      </c>
      <c r="G1211" s="11"/>
      <c r="H1211" s="11"/>
      <c r="I1211" s="11"/>
      <c r="J1211" s="12">
        <f t="shared" si="99"/>
        <v>0</v>
      </c>
      <c r="K1211" s="31">
        <f t="shared" si="100"/>
        <v>88.92</v>
      </c>
      <c r="L1211" s="37">
        <f t="shared" si="97"/>
        <v>0</v>
      </c>
      <c r="M1211" s="37"/>
      <c r="N1211" s="37">
        <f t="shared" si="101"/>
        <v>0</v>
      </c>
    </row>
    <row r="1212" spans="1:14" x14ac:dyDescent="0.3">
      <c r="A1212" s="47" t="s">
        <v>69</v>
      </c>
      <c r="B1212" s="48" t="s">
        <v>52</v>
      </c>
      <c r="C1212" s="49">
        <v>12</v>
      </c>
      <c r="D1212" s="44"/>
      <c r="E1212" s="44"/>
      <c r="F1212" s="30">
        <f t="shared" si="98"/>
        <v>0</v>
      </c>
      <c r="G1212" s="11"/>
      <c r="H1212" s="11"/>
      <c r="I1212" s="11"/>
      <c r="J1212" s="12">
        <f t="shared" si="99"/>
        <v>0</v>
      </c>
      <c r="K1212" s="31">
        <f t="shared" si="100"/>
        <v>123.94</v>
      </c>
      <c r="L1212" s="37">
        <f t="shared" si="97"/>
        <v>0</v>
      </c>
      <c r="M1212" s="37"/>
      <c r="N1212" s="37">
        <f t="shared" si="101"/>
        <v>0</v>
      </c>
    </row>
    <row r="1213" spans="1:14" ht="19.5" thickBot="1" x14ac:dyDescent="0.35">
      <c r="A1213" s="47" t="s">
        <v>70</v>
      </c>
      <c r="B1213" s="48" t="s">
        <v>50</v>
      </c>
      <c r="C1213" s="49">
        <v>60</v>
      </c>
      <c r="D1213" s="44"/>
      <c r="E1213" s="44"/>
      <c r="F1213" s="30">
        <f t="shared" si="98"/>
        <v>0</v>
      </c>
      <c r="G1213" s="11"/>
      <c r="H1213" s="11"/>
      <c r="I1213" s="11"/>
      <c r="J1213" s="12">
        <f t="shared" si="99"/>
        <v>0</v>
      </c>
      <c r="K1213" s="31">
        <f t="shared" si="100"/>
        <v>67.180000000000007</v>
      </c>
      <c r="L1213" s="37">
        <f t="shared" si="97"/>
        <v>0</v>
      </c>
      <c r="M1213" s="37"/>
      <c r="N1213" s="37">
        <f t="shared" si="101"/>
        <v>0</v>
      </c>
    </row>
    <row r="1214" spans="1:14" ht="19.5" thickBot="1" x14ac:dyDescent="0.35">
      <c r="A1214" s="56" t="s">
        <v>71</v>
      </c>
      <c r="B1214" s="57" t="s">
        <v>50</v>
      </c>
      <c r="C1214" s="58">
        <v>60</v>
      </c>
      <c r="D1214" s="44">
        <v>6</v>
      </c>
      <c r="E1214" s="44"/>
      <c r="F1214" s="30">
        <f t="shared" si="98"/>
        <v>0.1</v>
      </c>
      <c r="G1214" s="11"/>
      <c r="H1214" s="11"/>
      <c r="I1214" s="11"/>
      <c r="J1214" s="12">
        <f t="shared" si="99"/>
        <v>6</v>
      </c>
      <c r="K1214" s="31">
        <f t="shared" si="100"/>
        <v>67.180000000000007</v>
      </c>
      <c r="L1214" s="37">
        <f t="shared" si="97"/>
        <v>403.08000000000004</v>
      </c>
      <c r="M1214" s="37"/>
      <c r="N1214" s="37">
        <f t="shared" si="101"/>
        <v>0</v>
      </c>
    </row>
    <row r="1215" spans="1:14" ht="19.5" thickBot="1" x14ac:dyDescent="0.35">
      <c r="A1215" s="56" t="s">
        <v>72</v>
      </c>
      <c r="B1215" s="57" t="s">
        <v>50</v>
      </c>
      <c r="C1215" s="58">
        <v>60</v>
      </c>
      <c r="D1215" s="44">
        <v>6</v>
      </c>
      <c r="E1215" s="44"/>
      <c r="F1215" s="30">
        <f t="shared" si="98"/>
        <v>0.1</v>
      </c>
      <c r="G1215" s="11"/>
      <c r="H1215" s="11"/>
      <c r="I1215" s="11"/>
      <c r="J1215" s="12">
        <f t="shared" si="99"/>
        <v>6</v>
      </c>
      <c r="K1215" s="31">
        <f t="shared" si="100"/>
        <v>67.180000000000007</v>
      </c>
      <c r="L1215" s="37">
        <f t="shared" si="97"/>
        <v>403.08000000000004</v>
      </c>
      <c r="M1215" s="37"/>
      <c r="N1215" s="37">
        <f t="shared" si="101"/>
        <v>0</v>
      </c>
    </row>
    <row r="1216" spans="1:14" ht="19.5" thickBot="1" x14ac:dyDescent="0.35">
      <c r="A1216" s="56" t="s">
        <v>73</v>
      </c>
      <c r="B1216" s="57" t="s">
        <v>74</v>
      </c>
      <c r="C1216" s="58">
        <v>150</v>
      </c>
      <c r="D1216" s="44"/>
      <c r="E1216" s="44"/>
      <c r="F1216" s="30">
        <f t="shared" si="98"/>
        <v>0</v>
      </c>
      <c r="G1216" s="11"/>
      <c r="H1216" s="11"/>
      <c r="I1216" s="11"/>
      <c r="J1216" s="12">
        <f t="shared" si="99"/>
        <v>0</v>
      </c>
      <c r="K1216" s="31">
        <f t="shared" si="100"/>
        <v>21.06</v>
      </c>
      <c r="L1216" s="37">
        <f t="shared" si="97"/>
        <v>0</v>
      </c>
      <c r="M1216" s="37"/>
      <c r="N1216" s="37">
        <f t="shared" si="101"/>
        <v>0</v>
      </c>
    </row>
    <row r="1217" spans="1:14" ht="19.5" thickBot="1" x14ac:dyDescent="0.35">
      <c r="A1217" s="66" t="s">
        <v>75</v>
      </c>
      <c r="B1217" s="67" t="s">
        <v>76</v>
      </c>
      <c r="C1217" s="68">
        <v>120</v>
      </c>
      <c r="D1217" s="44"/>
      <c r="E1217" s="44"/>
      <c r="F1217" s="30">
        <f t="shared" si="98"/>
        <v>0</v>
      </c>
      <c r="G1217" s="11"/>
      <c r="H1217" s="11"/>
      <c r="I1217" s="11"/>
      <c r="J1217" s="12">
        <f t="shared" si="99"/>
        <v>0</v>
      </c>
      <c r="K1217" s="31">
        <f t="shared" si="100"/>
        <v>78.98</v>
      </c>
      <c r="L1217" s="37">
        <f t="shared" si="97"/>
        <v>0</v>
      </c>
      <c r="M1217" s="37"/>
      <c r="N1217" s="37">
        <f t="shared" si="101"/>
        <v>0</v>
      </c>
    </row>
    <row r="1218" spans="1:14" ht="19.5" thickBot="1" x14ac:dyDescent="0.35">
      <c r="A1218" s="66" t="s">
        <v>77</v>
      </c>
      <c r="B1218" s="67" t="s">
        <v>78</v>
      </c>
      <c r="C1218" s="68">
        <v>60</v>
      </c>
      <c r="D1218" s="44"/>
      <c r="E1218" s="44"/>
      <c r="F1218" s="30">
        <f t="shared" si="98"/>
        <v>0</v>
      </c>
      <c r="G1218" s="11"/>
      <c r="H1218" s="11"/>
      <c r="I1218" s="11"/>
      <c r="J1218" s="12">
        <f t="shared" si="99"/>
        <v>0</v>
      </c>
      <c r="K1218" s="31">
        <f t="shared" si="100"/>
        <v>154.44</v>
      </c>
      <c r="L1218" s="37">
        <f t="shared" si="97"/>
        <v>0</v>
      </c>
      <c r="M1218" s="37"/>
      <c r="N1218" s="37">
        <f t="shared" si="101"/>
        <v>0</v>
      </c>
    </row>
    <row r="1219" spans="1:14" ht="19.5" thickBot="1" x14ac:dyDescent="0.35">
      <c r="A1219" s="66" t="s">
        <v>79</v>
      </c>
      <c r="B1219" s="67" t="s">
        <v>50</v>
      </c>
      <c r="C1219" s="68">
        <v>30</v>
      </c>
      <c r="D1219" s="44"/>
      <c r="E1219" s="44"/>
      <c r="F1219" s="30">
        <f t="shared" si="98"/>
        <v>0</v>
      </c>
      <c r="G1219" s="11"/>
      <c r="H1219" s="11"/>
      <c r="I1219" s="11"/>
      <c r="J1219" s="12">
        <f t="shared" si="99"/>
        <v>0</v>
      </c>
      <c r="K1219" s="31">
        <f t="shared" si="100"/>
        <v>274.95</v>
      </c>
      <c r="L1219" s="37">
        <f t="shared" si="97"/>
        <v>0</v>
      </c>
      <c r="M1219" s="37"/>
      <c r="N1219" s="37">
        <f t="shared" si="101"/>
        <v>0</v>
      </c>
    </row>
    <row r="1220" spans="1:14" ht="19.5" thickBot="1" x14ac:dyDescent="0.35">
      <c r="A1220" s="66" t="s">
        <v>80</v>
      </c>
      <c r="B1220" s="67" t="s">
        <v>59</v>
      </c>
      <c r="C1220" s="68">
        <v>12</v>
      </c>
      <c r="D1220" s="44"/>
      <c r="E1220" s="44"/>
      <c r="F1220" s="30">
        <f t="shared" si="98"/>
        <v>0</v>
      </c>
      <c r="G1220" s="11"/>
      <c r="H1220" s="11"/>
      <c r="I1220" s="11"/>
      <c r="J1220" s="12">
        <f t="shared" si="99"/>
        <v>0</v>
      </c>
      <c r="K1220" s="31">
        <f t="shared" si="100"/>
        <v>1023.75</v>
      </c>
      <c r="L1220" s="37">
        <f t="shared" si="97"/>
        <v>0</v>
      </c>
      <c r="M1220" s="37"/>
      <c r="N1220" s="37">
        <f t="shared" si="101"/>
        <v>0</v>
      </c>
    </row>
    <row r="1221" spans="1:14" ht="19.5" thickBot="1" x14ac:dyDescent="0.35">
      <c r="A1221" s="76" t="s">
        <v>81</v>
      </c>
      <c r="B1221" s="77" t="s">
        <v>82</v>
      </c>
      <c r="C1221" s="78">
        <v>18</v>
      </c>
      <c r="D1221" s="44"/>
      <c r="E1221" s="44"/>
      <c r="F1221" s="30">
        <f t="shared" si="98"/>
        <v>0</v>
      </c>
      <c r="G1221" s="11"/>
      <c r="H1221" s="11"/>
      <c r="I1221" s="11"/>
      <c r="J1221" s="12">
        <f t="shared" si="99"/>
        <v>0</v>
      </c>
      <c r="K1221" s="31">
        <f t="shared" si="100"/>
        <v>558.67999999999995</v>
      </c>
      <c r="L1221" s="37">
        <f t="shared" si="97"/>
        <v>0</v>
      </c>
      <c r="M1221" s="37"/>
      <c r="N1221" s="37">
        <f t="shared" si="101"/>
        <v>0</v>
      </c>
    </row>
    <row r="1222" spans="1:14" ht="19.5" thickBot="1" x14ac:dyDescent="0.35">
      <c r="A1222" s="76" t="s">
        <v>83</v>
      </c>
      <c r="B1222" s="77" t="s">
        <v>59</v>
      </c>
      <c r="C1222" s="78">
        <v>12</v>
      </c>
      <c r="D1222" s="44"/>
      <c r="E1222" s="44"/>
      <c r="F1222" s="30">
        <f t="shared" si="98"/>
        <v>0</v>
      </c>
      <c r="G1222" s="11"/>
      <c r="H1222" s="11"/>
      <c r="I1222" s="11"/>
      <c r="J1222" s="12">
        <f t="shared" si="99"/>
        <v>0</v>
      </c>
      <c r="K1222" s="31">
        <f t="shared" si="100"/>
        <v>1092.2</v>
      </c>
      <c r="L1222" s="37">
        <f t="shared" si="97"/>
        <v>0</v>
      </c>
      <c r="M1222" s="37"/>
      <c r="N1222" s="37">
        <f t="shared" si="101"/>
        <v>0</v>
      </c>
    </row>
    <row r="1223" spans="1:14" ht="19.5" thickBot="1" x14ac:dyDescent="0.35">
      <c r="A1223" s="76" t="s">
        <v>84</v>
      </c>
      <c r="B1223" s="77" t="s">
        <v>85</v>
      </c>
      <c r="C1223" s="78">
        <v>4</v>
      </c>
      <c r="D1223" s="44"/>
      <c r="E1223" s="44"/>
      <c r="F1223" s="30">
        <f t="shared" si="98"/>
        <v>0</v>
      </c>
      <c r="G1223" s="11"/>
      <c r="H1223" s="11"/>
      <c r="I1223" s="11"/>
      <c r="J1223" s="12">
        <f t="shared" si="99"/>
        <v>0</v>
      </c>
      <c r="K1223" s="31">
        <f t="shared" si="100"/>
        <v>2670.53</v>
      </c>
      <c r="L1223" s="37">
        <f t="shared" si="97"/>
        <v>0</v>
      </c>
      <c r="M1223" s="37"/>
      <c r="N1223" s="37">
        <f t="shared" si="101"/>
        <v>0</v>
      </c>
    </row>
    <row r="1224" spans="1:14" ht="19.5" thickBot="1" x14ac:dyDescent="0.35">
      <c r="A1224" s="86" t="s">
        <v>86</v>
      </c>
      <c r="B1224" s="87" t="s">
        <v>87</v>
      </c>
      <c r="C1224" s="88">
        <v>48</v>
      </c>
      <c r="D1224" s="44">
        <v>3</v>
      </c>
      <c r="E1224" s="44"/>
      <c r="F1224" s="30">
        <f t="shared" si="98"/>
        <v>6.25E-2</v>
      </c>
      <c r="G1224" s="11"/>
      <c r="H1224" s="11"/>
      <c r="I1224" s="11"/>
      <c r="J1224" s="12">
        <f t="shared" si="99"/>
        <v>3</v>
      </c>
      <c r="K1224" s="31">
        <f t="shared" si="100"/>
        <v>46.8</v>
      </c>
      <c r="L1224" s="37">
        <f t="shared" si="97"/>
        <v>140.39999999999998</v>
      </c>
      <c r="M1224" s="37"/>
      <c r="N1224" s="37">
        <f t="shared" si="101"/>
        <v>0</v>
      </c>
    </row>
    <row r="1225" spans="1:14" ht="19.5" thickBot="1" x14ac:dyDescent="0.35">
      <c r="A1225" s="86" t="s">
        <v>88</v>
      </c>
      <c r="B1225" s="87" t="s">
        <v>87</v>
      </c>
      <c r="C1225" s="88">
        <v>48</v>
      </c>
      <c r="D1225" s="44"/>
      <c r="E1225" s="44"/>
      <c r="F1225" s="30">
        <f t="shared" si="98"/>
        <v>0</v>
      </c>
      <c r="G1225" s="11"/>
      <c r="H1225" s="11"/>
      <c r="I1225" s="11"/>
      <c r="J1225" s="12">
        <f t="shared" si="99"/>
        <v>0</v>
      </c>
      <c r="K1225" s="31">
        <f t="shared" si="100"/>
        <v>46.8</v>
      </c>
      <c r="L1225" s="37">
        <f t="shared" si="97"/>
        <v>0</v>
      </c>
      <c r="M1225" s="37"/>
      <c r="N1225" s="37">
        <f t="shared" si="101"/>
        <v>0</v>
      </c>
    </row>
    <row r="1226" spans="1:14" x14ac:dyDescent="0.3">
      <c r="A1226" s="96" t="s">
        <v>89</v>
      </c>
      <c r="B1226" s="97">
        <v>25</v>
      </c>
      <c r="C1226" s="97">
        <v>25</v>
      </c>
      <c r="D1226" s="44">
        <v>345</v>
      </c>
      <c r="E1226" s="44"/>
      <c r="F1226" s="30">
        <f t="shared" si="98"/>
        <v>13.8</v>
      </c>
      <c r="G1226" s="11"/>
      <c r="H1226" s="11"/>
      <c r="I1226" s="11"/>
      <c r="J1226" s="12">
        <f t="shared" si="99"/>
        <v>345</v>
      </c>
      <c r="K1226" s="31">
        <f t="shared" si="100"/>
        <v>111.25</v>
      </c>
      <c r="L1226" s="37">
        <f t="shared" si="97"/>
        <v>38381.25</v>
      </c>
      <c r="M1226" s="37"/>
      <c r="N1226" s="37">
        <f t="shared" si="101"/>
        <v>0</v>
      </c>
    </row>
    <row r="1227" spans="1:14" x14ac:dyDescent="0.3">
      <c r="A1227" s="105" t="s">
        <v>90</v>
      </c>
      <c r="B1227" s="106">
        <v>10</v>
      </c>
      <c r="C1227" s="106">
        <v>10</v>
      </c>
      <c r="D1227" s="44"/>
      <c r="E1227" s="44"/>
      <c r="F1227" s="30">
        <f t="shared" si="98"/>
        <v>0</v>
      </c>
      <c r="G1227" s="11"/>
      <c r="H1227" s="11"/>
      <c r="I1227" s="11"/>
      <c r="J1227" s="12">
        <f t="shared" si="99"/>
        <v>0</v>
      </c>
      <c r="K1227" s="31">
        <f t="shared" si="100"/>
        <v>1760</v>
      </c>
      <c r="L1227" s="37">
        <f t="shared" si="97"/>
        <v>0</v>
      </c>
      <c r="M1227" s="37"/>
      <c r="N1227" s="37">
        <f t="shared" si="101"/>
        <v>0</v>
      </c>
    </row>
    <row r="1228" spans="1:14" x14ac:dyDescent="0.3">
      <c r="A1228" s="105" t="s">
        <v>91</v>
      </c>
      <c r="B1228" s="106">
        <v>8</v>
      </c>
      <c r="C1228" s="106">
        <v>8</v>
      </c>
      <c r="D1228" s="44"/>
      <c r="E1228" s="44"/>
      <c r="F1228" s="30">
        <f t="shared" si="98"/>
        <v>0</v>
      </c>
      <c r="G1228" s="11"/>
      <c r="H1228" s="11"/>
      <c r="I1228" s="11"/>
      <c r="J1228" s="12">
        <f t="shared" si="99"/>
        <v>0</v>
      </c>
      <c r="K1228" s="31">
        <f t="shared" si="100"/>
        <v>2365</v>
      </c>
      <c r="L1228" s="37">
        <f t="shared" si="97"/>
        <v>0</v>
      </c>
      <c r="M1228" s="37"/>
      <c r="N1228" s="37">
        <f t="shared" si="101"/>
        <v>0</v>
      </c>
    </row>
    <row r="1229" spans="1:14" x14ac:dyDescent="0.3">
      <c r="A1229" s="105" t="s">
        <v>92</v>
      </c>
      <c r="B1229" s="106">
        <v>8</v>
      </c>
      <c r="C1229" s="106">
        <v>8</v>
      </c>
      <c r="D1229" s="44"/>
      <c r="E1229" s="44"/>
      <c r="F1229" s="30">
        <f t="shared" si="98"/>
        <v>0</v>
      </c>
      <c r="G1229" s="11"/>
      <c r="H1229" s="11"/>
      <c r="I1229" s="11"/>
      <c r="J1229" s="12">
        <f t="shared" si="99"/>
        <v>0</v>
      </c>
      <c r="K1229" s="31">
        <f t="shared" si="100"/>
        <v>2065</v>
      </c>
      <c r="L1229" s="37">
        <f t="shared" si="97"/>
        <v>0</v>
      </c>
      <c r="M1229" s="37"/>
      <c r="N1229" s="37">
        <f t="shared" si="101"/>
        <v>0</v>
      </c>
    </row>
    <row r="1230" spans="1:14" x14ac:dyDescent="0.3">
      <c r="A1230" s="105" t="s">
        <v>93</v>
      </c>
      <c r="B1230" s="106">
        <v>15</v>
      </c>
      <c r="C1230" s="106">
        <v>15</v>
      </c>
      <c r="D1230" s="44"/>
      <c r="E1230" s="44"/>
      <c r="F1230" s="30">
        <f t="shared" si="98"/>
        <v>0</v>
      </c>
      <c r="G1230" s="11"/>
      <c r="H1230" s="11"/>
      <c r="I1230" s="11"/>
      <c r="J1230" s="12">
        <f t="shared" si="99"/>
        <v>0</v>
      </c>
      <c r="K1230" s="31">
        <f t="shared" si="100"/>
        <v>990</v>
      </c>
      <c r="L1230" s="37">
        <f t="shared" si="97"/>
        <v>0</v>
      </c>
      <c r="M1230" s="37"/>
      <c r="N1230" s="37">
        <f t="shared" si="101"/>
        <v>0</v>
      </c>
    </row>
    <row r="1231" spans="1:14" x14ac:dyDescent="0.3">
      <c r="A1231" s="105" t="s">
        <v>94</v>
      </c>
      <c r="B1231" s="106">
        <v>15</v>
      </c>
      <c r="C1231" s="106">
        <v>15</v>
      </c>
      <c r="D1231" s="44"/>
      <c r="E1231" s="44"/>
      <c r="F1231" s="30">
        <f t="shared" si="98"/>
        <v>0</v>
      </c>
      <c r="G1231" s="11"/>
      <c r="H1231" s="11"/>
      <c r="I1231" s="11"/>
      <c r="J1231" s="12">
        <f t="shared" si="99"/>
        <v>0</v>
      </c>
      <c r="K1231" s="31">
        <f t="shared" si="100"/>
        <v>1025</v>
      </c>
      <c r="L1231" s="37">
        <f t="shared" si="97"/>
        <v>0</v>
      </c>
      <c r="M1231" s="37"/>
      <c r="N1231" s="37">
        <f t="shared" si="101"/>
        <v>0</v>
      </c>
    </row>
    <row r="1232" spans="1:14" x14ac:dyDescent="0.3">
      <c r="A1232" s="105" t="s">
        <v>95</v>
      </c>
      <c r="B1232" s="106">
        <v>10</v>
      </c>
      <c r="C1232" s="106">
        <v>10</v>
      </c>
      <c r="D1232" s="44"/>
      <c r="E1232" s="44"/>
      <c r="F1232" s="30">
        <f t="shared" si="98"/>
        <v>0</v>
      </c>
      <c r="G1232" s="11"/>
      <c r="H1232" s="11"/>
      <c r="I1232" s="11"/>
      <c r="J1232" s="12">
        <f t="shared" si="99"/>
        <v>0</v>
      </c>
      <c r="K1232" s="31">
        <f t="shared" si="100"/>
        <v>1620</v>
      </c>
      <c r="L1232" s="37">
        <f t="shared" si="97"/>
        <v>0</v>
      </c>
      <c r="M1232" s="37"/>
      <c r="N1232" s="37">
        <f t="shared" si="101"/>
        <v>0</v>
      </c>
    </row>
    <row r="1233" spans="1:14" x14ac:dyDescent="0.3">
      <c r="A1233" s="105" t="s">
        <v>96</v>
      </c>
      <c r="B1233" s="106">
        <v>8</v>
      </c>
      <c r="C1233" s="106">
        <v>8</v>
      </c>
      <c r="D1233" s="44"/>
      <c r="E1233" s="44"/>
      <c r="F1233" s="30">
        <f t="shared" si="98"/>
        <v>0</v>
      </c>
      <c r="G1233" s="11"/>
      <c r="H1233" s="11"/>
      <c r="I1233" s="11"/>
      <c r="J1233" s="12">
        <f t="shared" si="99"/>
        <v>0</v>
      </c>
      <c r="K1233" s="31">
        <f t="shared" si="100"/>
        <v>2130</v>
      </c>
      <c r="L1233" s="37">
        <f t="shared" si="97"/>
        <v>0</v>
      </c>
      <c r="M1233" s="37"/>
      <c r="N1233" s="37">
        <f t="shared" si="101"/>
        <v>0</v>
      </c>
    </row>
    <row r="1234" spans="1:14" x14ac:dyDescent="0.3">
      <c r="A1234" s="105" t="s">
        <v>97</v>
      </c>
      <c r="B1234" s="106">
        <v>15</v>
      </c>
      <c r="C1234" s="106">
        <v>15</v>
      </c>
      <c r="D1234" s="44"/>
      <c r="E1234" s="44"/>
      <c r="F1234" s="30">
        <f t="shared" si="98"/>
        <v>0</v>
      </c>
      <c r="G1234" s="11"/>
      <c r="H1234" s="11"/>
      <c r="I1234" s="11"/>
      <c r="J1234" s="12">
        <f t="shared" si="99"/>
        <v>0</v>
      </c>
      <c r="K1234" s="31">
        <f t="shared" si="100"/>
        <v>880</v>
      </c>
      <c r="L1234" s="37">
        <f t="shared" si="97"/>
        <v>0</v>
      </c>
      <c r="M1234" s="37"/>
      <c r="N1234" s="37">
        <f t="shared" si="101"/>
        <v>0</v>
      </c>
    </row>
    <row r="1235" spans="1:14" x14ac:dyDescent="0.3">
      <c r="A1235" s="105" t="s">
        <v>98</v>
      </c>
      <c r="B1235" s="106">
        <v>15</v>
      </c>
      <c r="C1235" s="106">
        <v>15</v>
      </c>
      <c r="D1235" s="44"/>
      <c r="E1235" s="44"/>
      <c r="F1235" s="30">
        <f t="shared" si="98"/>
        <v>0</v>
      </c>
      <c r="G1235" s="11"/>
      <c r="H1235" s="11"/>
      <c r="I1235" s="11"/>
      <c r="J1235" s="12">
        <f t="shared" si="99"/>
        <v>0</v>
      </c>
      <c r="K1235" s="31">
        <f t="shared" si="100"/>
        <v>915</v>
      </c>
      <c r="L1235" s="37">
        <f t="shared" si="97"/>
        <v>0</v>
      </c>
      <c r="M1235" s="37"/>
      <c r="N1235" s="37">
        <f t="shared" si="101"/>
        <v>0</v>
      </c>
    </row>
    <row r="1236" spans="1:14" x14ac:dyDescent="0.3">
      <c r="A1236" s="105" t="s">
        <v>99</v>
      </c>
      <c r="B1236" s="106">
        <v>3</v>
      </c>
      <c r="C1236" s="106">
        <v>3</v>
      </c>
      <c r="D1236" s="44">
        <v>1</v>
      </c>
      <c r="E1236" s="44"/>
      <c r="F1236" s="30">
        <f t="shared" si="98"/>
        <v>0.33333333333333331</v>
      </c>
      <c r="G1236" s="11"/>
      <c r="H1236" s="11"/>
      <c r="I1236" s="11"/>
      <c r="J1236" s="12">
        <f t="shared" si="99"/>
        <v>1</v>
      </c>
      <c r="K1236" s="31">
        <f t="shared" si="100"/>
        <v>1970</v>
      </c>
      <c r="L1236" s="37">
        <f t="shared" si="97"/>
        <v>1970</v>
      </c>
      <c r="M1236" s="37"/>
      <c r="N1236" s="37">
        <f t="shared" si="101"/>
        <v>0</v>
      </c>
    </row>
    <row r="1237" spans="1:14" x14ac:dyDescent="0.3">
      <c r="A1237" s="105" t="s">
        <v>100</v>
      </c>
      <c r="B1237" s="106">
        <v>3</v>
      </c>
      <c r="C1237" s="106">
        <v>3</v>
      </c>
      <c r="D1237" s="44"/>
      <c r="E1237" s="44"/>
      <c r="F1237" s="30">
        <f t="shared" si="98"/>
        <v>0</v>
      </c>
      <c r="G1237" s="11"/>
      <c r="H1237" s="11"/>
      <c r="I1237" s="11"/>
      <c r="J1237" s="12">
        <f t="shared" si="99"/>
        <v>0</v>
      </c>
      <c r="K1237" s="31">
        <f t="shared" si="100"/>
        <v>2035</v>
      </c>
      <c r="L1237" s="37">
        <f t="shared" si="97"/>
        <v>0</v>
      </c>
      <c r="M1237" s="37"/>
      <c r="N1237" s="37">
        <f t="shared" si="101"/>
        <v>0</v>
      </c>
    </row>
    <row r="1238" spans="1:14" x14ac:dyDescent="0.3">
      <c r="A1238" s="105" t="s">
        <v>101</v>
      </c>
      <c r="B1238" s="106">
        <v>8</v>
      </c>
      <c r="C1238" s="106">
        <v>8</v>
      </c>
      <c r="D1238" s="44"/>
      <c r="E1238" s="44"/>
      <c r="F1238" s="30">
        <f t="shared" si="98"/>
        <v>0</v>
      </c>
      <c r="G1238" s="11"/>
      <c r="H1238" s="11"/>
      <c r="I1238" s="11"/>
      <c r="J1238" s="12">
        <f t="shared" si="99"/>
        <v>0</v>
      </c>
      <c r="K1238" s="31">
        <f t="shared" si="100"/>
        <v>2120</v>
      </c>
      <c r="L1238" s="37">
        <f t="shared" si="97"/>
        <v>0</v>
      </c>
      <c r="M1238" s="37"/>
      <c r="N1238" s="37">
        <f t="shared" si="101"/>
        <v>0</v>
      </c>
    </row>
    <row r="1239" spans="1:14" x14ac:dyDescent="0.3">
      <c r="A1239" s="105" t="s">
        <v>102</v>
      </c>
      <c r="B1239" s="106">
        <v>10</v>
      </c>
      <c r="C1239" s="106">
        <v>10</v>
      </c>
      <c r="D1239" s="44"/>
      <c r="E1239" s="44"/>
      <c r="F1239" s="30">
        <f t="shared" si="98"/>
        <v>0</v>
      </c>
      <c r="G1239" s="11"/>
      <c r="H1239" s="11"/>
      <c r="I1239" s="11"/>
      <c r="J1239" s="12">
        <f t="shared" si="99"/>
        <v>0</v>
      </c>
      <c r="K1239" s="31">
        <f t="shared" si="100"/>
        <v>1980</v>
      </c>
      <c r="L1239" s="37">
        <f t="shared" si="97"/>
        <v>0</v>
      </c>
      <c r="M1239" s="37"/>
      <c r="N1239" s="37">
        <f t="shared" si="101"/>
        <v>0</v>
      </c>
    </row>
    <row r="1240" spans="1:14" x14ac:dyDescent="0.3">
      <c r="A1240" s="105" t="s">
        <v>103</v>
      </c>
      <c r="B1240" s="106">
        <v>12</v>
      </c>
      <c r="C1240" s="106">
        <v>12</v>
      </c>
      <c r="D1240" s="44"/>
      <c r="E1240" s="44"/>
      <c r="F1240" s="30">
        <f t="shared" si="98"/>
        <v>0</v>
      </c>
      <c r="G1240" s="11"/>
      <c r="H1240" s="11"/>
      <c r="I1240" s="11"/>
      <c r="J1240" s="12">
        <f t="shared" si="99"/>
        <v>0</v>
      </c>
      <c r="K1240" s="31">
        <f t="shared" si="100"/>
        <v>875</v>
      </c>
      <c r="L1240" s="37">
        <f t="shared" si="97"/>
        <v>0</v>
      </c>
      <c r="M1240" s="37"/>
      <c r="N1240" s="37">
        <f t="shared" si="101"/>
        <v>0</v>
      </c>
    </row>
    <row r="1241" spans="1:14" ht="19.5" thickBot="1" x14ac:dyDescent="0.35">
      <c r="A1241" s="105" t="s">
        <v>104</v>
      </c>
      <c r="B1241" s="106">
        <v>3</v>
      </c>
      <c r="C1241" s="106">
        <v>3</v>
      </c>
      <c r="D1241" s="44"/>
      <c r="E1241" s="44"/>
      <c r="F1241" s="30">
        <f t="shared" si="98"/>
        <v>0</v>
      </c>
      <c r="G1241" s="11"/>
      <c r="H1241" s="11"/>
      <c r="I1241" s="11"/>
      <c r="J1241" s="12">
        <f t="shared" si="99"/>
        <v>0</v>
      </c>
      <c r="K1241" s="31">
        <f t="shared" si="100"/>
        <v>2145</v>
      </c>
      <c r="L1241" s="37">
        <f t="shared" si="97"/>
        <v>0</v>
      </c>
      <c r="M1241" s="37"/>
      <c r="N1241" s="37">
        <f t="shared" si="101"/>
        <v>0</v>
      </c>
    </row>
    <row r="1242" spans="1:14" ht="19.5" thickBot="1" x14ac:dyDescent="0.35">
      <c r="A1242" s="56" t="s">
        <v>105</v>
      </c>
      <c r="B1242" s="57" t="s">
        <v>74</v>
      </c>
      <c r="C1242" s="58">
        <v>150</v>
      </c>
      <c r="D1242" s="44"/>
      <c r="E1242" s="44"/>
      <c r="F1242" s="30">
        <f t="shared" si="98"/>
        <v>0</v>
      </c>
      <c r="G1242" s="11"/>
      <c r="H1242" s="11"/>
      <c r="I1242" s="11"/>
      <c r="J1242" s="12">
        <f t="shared" si="99"/>
        <v>0</v>
      </c>
      <c r="K1242" s="31">
        <f t="shared" si="100"/>
        <v>21.06</v>
      </c>
      <c r="L1242" s="37">
        <f t="shared" si="97"/>
        <v>0</v>
      </c>
      <c r="M1242" s="37"/>
      <c r="N1242" s="37">
        <f t="shared" si="101"/>
        <v>0</v>
      </c>
    </row>
    <row r="1243" spans="1:14" x14ac:dyDescent="0.3">
      <c r="A1243" s="107"/>
      <c r="B1243" s="108"/>
      <c r="C1243" s="108"/>
      <c r="D1243" s="11"/>
      <c r="E1243" s="11"/>
      <c r="F1243" s="30" t="e">
        <f t="shared" si="98"/>
        <v>#DIV/0!</v>
      </c>
      <c r="G1243" s="11"/>
      <c r="H1243" s="11"/>
      <c r="I1243" s="11"/>
      <c r="J1243" s="12">
        <f t="shared" si="99"/>
        <v>0</v>
      </c>
      <c r="K1243" s="31">
        <f t="shared" si="100"/>
        <v>116.5</v>
      </c>
      <c r="L1243" s="37">
        <f t="shared" si="97"/>
        <v>0</v>
      </c>
      <c r="M1243" s="37"/>
      <c r="N1243" s="37">
        <f t="shared" si="101"/>
        <v>0</v>
      </c>
    </row>
    <row r="1244" spans="1:14" x14ac:dyDescent="0.3">
      <c r="A1244" s="107"/>
      <c r="B1244" s="108"/>
      <c r="C1244" s="108"/>
      <c r="D1244" s="11"/>
      <c r="E1244" s="11"/>
      <c r="F1244" s="30" t="e">
        <f t="shared" si="98"/>
        <v>#DIV/0!</v>
      </c>
      <c r="G1244" s="11"/>
      <c r="H1244" s="11"/>
      <c r="I1244" s="11"/>
      <c r="J1244" s="12">
        <f t="shared" si="99"/>
        <v>0</v>
      </c>
      <c r="K1244" s="31">
        <f t="shared" si="100"/>
        <v>0</v>
      </c>
      <c r="L1244" s="37">
        <f t="shared" si="97"/>
        <v>0</v>
      </c>
      <c r="M1244" s="37"/>
      <c r="N1244" s="37">
        <f t="shared" si="101"/>
        <v>0</v>
      </c>
    </row>
    <row r="1245" spans="1:14" x14ac:dyDescent="0.3">
      <c r="A1245" s="107"/>
      <c r="B1245" s="108"/>
      <c r="C1245" s="108"/>
      <c r="D1245" s="11"/>
      <c r="E1245" s="11"/>
      <c r="F1245" s="30" t="e">
        <f t="shared" si="98"/>
        <v>#DIV/0!</v>
      </c>
      <c r="G1245" s="11"/>
      <c r="H1245" s="11"/>
      <c r="I1245" s="11"/>
      <c r="J1245" s="12">
        <f t="shared" si="99"/>
        <v>0</v>
      </c>
      <c r="K1245" s="31">
        <f t="shared" si="100"/>
        <v>23</v>
      </c>
      <c r="L1245" s="37">
        <f t="shared" si="97"/>
        <v>0</v>
      </c>
      <c r="M1245" s="37"/>
      <c r="N1245" s="37">
        <f t="shared" si="101"/>
        <v>0</v>
      </c>
    </row>
    <row r="1246" spans="1:14" x14ac:dyDescent="0.3">
      <c r="A1246" s="107"/>
      <c r="B1246" s="108"/>
      <c r="C1246" s="108"/>
      <c r="D1246" s="11"/>
      <c r="E1246" s="11"/>
      <c r="F1246" s="30" t="e">
        <f t="shared" si="98"/>
        <v>#DIV/0!</v>
      </c>
      <c r="G1246" s="11"/>
      <c r="H1246" s="11"/>
      <c r="I1246" s="11"/>
      <c r="J1246" s="12">
        <f t="shared" si="99"/>
        <v>0</v>
      </c>
      <c r="K1246" s="31">
        <f t="shared" si="100"/>
        <v>0</v>
      </c>
      <c r="L1246" s="37">
        <f t="shared" si="97"/>
        <v>0</v>
      </c>
      <c r="M1246" s="37"/>
      <c r="N1246" s="37">
        <f t="shared" si="101"/>
        <v>0</v>
      </c>
    </row>
    <row r="1247" spans="1:14" x14ac:dyDescent="0.3">
      <c r="A1247" s="11"/>
      <c r="B1247" s="10"/>
      <c r="C1247" s="10"/>
      <c r="D1247" s="11"/>
      <c r="E1247" s="11"/>
      <c r="F1247" s="30" t="e">
        <f t="shared" si="98"/>
        <v>#DIV/0!</v>
      </c>
      <c r="G1247" s="11"/>
      <c r="H1247" s="11"/>
      <c r="I1247" s="11"/>
      <c r="J1247" s="12">
        <f t="shared" si="99"/>
        <v>0</v>
      </c>
      <c r="K1247" s="31">
        <f t="shared" si="100"/>
        <v>0</v>
      </c>
      <c r="L1247" s="37">
        <f t="shared" si="97"/>
        <v>0</v>
      </c>
      <c r="M1247" s="37"/>
      <c r="N1247" s="37">
        <f t="shared" si="101"/>
        <v>0</v>
      </c>
    </row>
    <row r="1248" spans="1:14" x14ac:dyDescent="0.3">
      <c r="A1248" s="11"/>
      <c r="B1248" s="10"/>
      <c r="C1248" s="10"/>
      <c r="D1248" s="11"/>
      <c r="E1248" s="11"/>
      <c r="F1248" s="30" t="e">
        <f t="shared" si="98"/>
        <v>#DIV/0!</v>
      </c>
      <c r="G1248" s="11"/>
      <c r="H1248" s="11"/>
      <c r="I1248" s="11"/>
      <c r="J1248" s="12">
        <f t="shared" si="99"/>
        <v>0</v>
      </c>
      <c r="K1248" s="31">
        <f t="shared" si="100"/>
        <v>0</v>
      </c>
      <c r="L1248" s="37">
        <f t="shared" si="97"/>
        <v>0</v>
      </c>
      <c r="M1248" s="37"/>
      <c r="N1248" s="37">
        <f t="shared" si="101"/>
        <v>0</v>
      </c>
    </row>
    <row r="1249" spans="1:14" x14ac:dyDescent="0.3">
      <c r="A1249" s="11"/>
      <c r="B1249" s="10"/>
      <c r="C1249" s="10"/>
      <c r="D1249" s="11"/>
      <c r="E1249" s="11"/>
      <c r="F1249" s="30" t="e">
        <f t="shared" si="98"/>
        <v>#DIV/0!</v>
      </c>
      <c r="G1249" s="11"/>
      <c r="H1249" s="11"/>
      <c r="I1249" s="11"/>
      <c r="J1249" s="12">
        <f t="shared" si="99"/>
        <v>0</v>
      </c>
      <c r="K1249" s="31">
        <f t="shared" si="100"/>
        <v>0</v>
      </c>
      <c r="L1249" s="37">
        <f t="shared" si="97"/>
        <v>0</v>
      </c>
      <c r="M1249" s="37"/>
      <c r="N1249" s="37">
        <f t="shared" si="101"/>
        <v>0</v>
      </c>
    </row>
    <row r="1250" spans="1:14" x14ac:dyDescent="0.3">
      <c r="A1250" s="11" t="s">
        <v>33</v>
      </c>
      <c r="B1250" s="11"/>
      <c r="C1250" s="13"/>
      <c r="D1250" s="111">
        <f t="shared" ref="D1250:J1250" si="102">SUM(D1188:D1249)</f>
        <v>371</v>
      </c>
      <c r="E1250" s="111">
        <f t="shared" si="102"/>
        <v>0</v>
      </c>
      <c r="F1250" s="111" t="e">
        <f t="shared" si="102"/>
        <v>#DIV/0!</v>
      </c>
      <c r="G1250" s="111">
        <f t="shared" si="102"/>
        <v>0</v>
      </c>
      <c r="H1250" s="111">
        <f t="shared" si="102"/>
        <v>0</v>
      </c>
      <c r="I1250" s="111">
        <f t="shared" si="102"/>
        <v>0</v>
      </c>
      <c r="J1250" s="12">
        <f t="shared" si="102"/>
        <v>371</v>
      </c>
      <c r="K1250" s="111"/>
      <c r="L1250" s="111">
        <f>SUM(L1188:L1249)</f>
        <v>45330.25</v>
      </c>
      <c r="M1250" s="111">
        <f>SUM(M1188:M1249)</f>
        <v>0</v>
      </c>
      <c r="N1250" s="111">
        <f>SUM(N1188:N1249)</f>
        <v>0</v>
      </c>
    </row>
    <row r="1251" spans="1:14" x14ac:dyDescent="0.3">
      <c r="A1251" s="113"/>
      <c r="B1251" s="114"/>
      <c r="C1251" s="115"/>
      <c r="D1251" s="116"/>
      <c r="E1251" s="116"/>
      <c r="F1251" s="7" t="s">
        <v>106</v>
      </c>
      <c r="G1251" s="7" t="s">
        <v>123</v>
      </c>
      <c r="H1251" s="7" t="s">
        <v>124</v>
      </c>
      <c r="I1251" s="7" t="s">
        <v>125</v>
      </c>
      <c r="J1251" s="7" t="s">
        <v>126</v>
      </c>
      <c r="K1251" s="117"/>
      <c r="L1251" s="117"/>
      <c r="M1251" s="7" t="s">
        <v>107</v>
      </c>
      <c r="N1251" s="118"/>
    </row>
    <row r="1252" spans="1:14" ht="31.5" x14ac:dyDescent="0.5">
      <c r="A1252" s="113"/>
      <c r="B1252" s="114"/>
      <c r="C1252" s="115"/>
      <c r="D1252" s="116"/>
      <c r="E1252" s="116"/>
      <c r="F1252" s="121"/>
      <c r="G1252" s="121"/>
      <c r="H1252" s="121"/>
      <c r="I1252" s="121"/>
      <c r="J1252" s="121"/>
      <c r="K1252" s="122"/>
      <c r="L1252" s="121">
        <f>+F1252-G1252-H1252-I1252-J1252</f>
        <v>0</v>
      </c>
      <c r="M1252" s="123"/>
      <c r="N1252" s="124"/>
    </row>
    <row r="1253" spans="1:14" x14ac:dyDescent="0.3">
      <c r="A1253" s="177" t="s">
        <v>109</v>
      </c>
      <c r="B1253" s="178"/>
      <c r="C1253" s="178"/>
      <c r="D1253" s="178"/>
      <c r="E1253" s="178"/>
      <c r="F1253" s="178"/>
      <c r="G1253" s="178"/>
      <c r="H1253" s="178"/>
      <c r="I1253" s="178"/>
      <c r="J1253" s="179"/>
      <c r="K1253" s="125"/>
      <c r="L1253" s="12">
        <v>1265</v>
      </c>
      <c r="M1253" s="126"/>
      <c r="N1253" s="127"/>
    </row>
    <row r="1254" spans="1:14" x14ac:dyDescent="0.3">
      <c r="A1254" s="180" t="s">
        <v>110</v>
      </c>
      <c r="B1254" s="181"/>
      <c r="C1254" s="181"/>
      <c r="D1254" s="181"/>
      <c r="E1254" s="181"/>
      <c r="F1254" s="181"/>
      <c r="G1254" s="181"/>
      <c r="H1254" s="181"/>
      <c r="I1254" s="181"/>
      <c r="J1254" s="182"/>
      <c r="K1254" s="129"/>
      <c r="L1254" s="12"/>
      <c r="M1254" s="126"/>
      <c r="N1254" s="127"/>
    </row>
    <row r="1255" spans="1:14" x14ac:dyDescent="0.3">
      <c r="A1255" s="160" t="s">
        <v>111</v>
      </c>
      <c r="B1255" s="161"/>
      <c r="C1255" s="161"/>
      <c r="D1255" s="161"/>
      <c r="E1255" s="161"/>
      <c r="F1255" s="161"/>
      <c r="G1255" s="161"/>
      <c r="H1255" s="161"/>
      <c r="I1255" s="161"/>
      <c r="J1255" s="162"/>
      <c r="K1255" s="130"/>
      <c r="L1255" s="12"/>
      <c r="M1255" s="131">
        <f>+L1255/L1250%</f>
        <v>0</v>
      </c>
      <c r="N1255" s="127"/>
    </row>
    <row r="1256" spans="1:14" x14ac:dyDescent="0.3">
      <c r="A1256" s="163" t="s">
        <v>112</v>
      </c>
      <c r="B1256" s="164"/>
      <c r="C1256" s="164"/>
      <c r="D1256" s="164"/>
      <c r="E1256" s="164"/>
      <c r="F1256" s="164"/>
      <c r="G1256" s="164"/>
      <c r="H1256" s="164"/>
      <c r="I1256" s="164"/>
      <c r="J1256" s="165"/>
      <c r="K1256" s="132"/>
      <c r="L1256" s="12">
        <f>+E1272</f>
        <v>8309</v>
      </c>
      <c r="M1256" s="126"/>
      <c r="N1256" s="127"/>
    </row>
    <row r="1257" spans="1:14" x14ac:dyDescent="0.3">
      <c r="A1257" s="166" t="s">
        <v>113</v>
      </c>
      <c r="B1257" s="167"/>
      <c r="C1257" s="167"/>
      <c r="D1257" s="167"/>
      <c r="E1257" s="167"/>
      <c r="F1257" s="167"/>
      <c r="G1257" s="167"/>
      <c r="H1257" s="167"/>
      <c r="I1257" s="167"/>
      <c r="J1257" s="168"/>
      <c r="K1257" s="134"/>
      <c r="L1257" s="12">
        <f>+M1272</f>
        <v>5288</v>
      </c>
      <c r="M1257" s="126"/>
      <c r="N1257" s="127"/>
    </row>
    <row r="1258" spans="1:14" x14ac:dyDescent="0.3">
      <c r="A1258" s="169"/>
      <c r="B1258" s="170"/>
      <c r="C1258" s="170"/>
      <c r="D1258" s="170"/>
      <c r="E1258" s="170"/>
      <c r="F1258" s="170"/>
      <c r="G1258" s="170"/>
      <c r="H1258" s="170"/>
      <c r="I1258" s="170"/>
      <c r="J1258" s="171"/>
      <c r="K1258" s="128"/>
      <c r="L1258" s="126">
        <v>8</v>
      </c>
      <c r="M1258" s="126"/>
      <c r="N1258" s="127"/>
    </row>
    <row r="1259" spans="1:14" x14ac:dyDescent="0.3">
      <c r="A1259" s="169"/>
      <c r="B1259" s="170"/>
      <c r="C1259" s="170"/>
      <c r="D1259" s="170"/>
      <c r="E1259" s="170"/>
      <c r="F1259" s="170"/>
      <c r="G1259" s="170"/>
      <c r="H1259" s="170"/>
      <c r="I1259" s="170"/>
      <c r="J1259" s="171"/>
      <c r="K1259" s="128"/>
      <c r="L1259" s="126"/>
      <c r="M1259" s="126"/>
      <c r="N1259" s="127"/>
    </row>
    <row r="1260" spans="1:14" x14ac:dyDescent="0.3">
      <c r="A1260" s="169" t="s">
        <v>114</v>
      </c>
      <c r="B1260" s="170"/>
      <c r="C1260" s="170"/>
      <c r="D1260" s="170"/>
      <c r="E1260" s="170"/>
      <c r="F1260" s="170"/>
      <c r="G1260" s="170"/>
      <c r="H1260" s="170"/>
      <c r="I1260" s="170"/>
      <c r="J1260" s="171"/>
      <c r="K1260" s="136"/>
      <c r="L1260" s="111">
        <f>+L1250-L1253-L1254-L1255-L1256+L1257-L1258-L1259</f>
        <v>41036.25</v>
      </c>
      <c r="M1260" s="126"/>
      <c r="N1260" s="127"/>
    </row>
    <row r="1261" spans="1:14" ht="19.5" thickBot="1" x14ac:dyDescent="0.35">
      <c r="L1261" s="3">
        <f>35748+3248+2040</f>
        <v>41036</v>
      </c>
      <c r="M1261" s="138">
        <f>+L1261-L1260</f>
        <v>-0.25</v>
      </c>
    </row>
    <row r="1262" spans="1:14" ht="19.5" thickBot="1" x14ac:dyDescent="0.35">
      <c r="A1262" s="157" t="s">
        <v>115</v>
      </c>
      <c r="B1262" s="158"/>
      <c r="C1262" s="158"/>
      <c r="D1262" s="158"/>
      <c r="E1262" s="158"/>
      <c r="F1262" s="159"/>
      <c r="G1262" s="127"/>
      <c r="H1262" s="157" t="s">
        <v>116</v>
      </c>
      <c r="I1262" s="158"/>
      <c r="J1262" s="159"/>
      <c r="K1262" s="157" t="s">
        <v>117</v>
      </c>
      <c r="L1262" s="158"/>
      <c r="M1262" s="159"/>
      <c r="N1262" s="139"/>
    </row>
    <row r="1263" spans="1:14" ht="19.5" thickBot="1" x14ac:dyDescent="0.35">
      <c r="A1263" s="140" t="s">
        <v>118</v>
      </c>
      <c r="B1263" s="157" t="s">
        <v>119</v>
      </c>
      <c r="C1263" s="159"/>
      <c r="D1263" s="140" t="s">
        <v>120</v>
      </c>
      <c r="E1263" s="157" t="s">
        <v>22</v>
      </c>
      <c r="F1263" s="159"/>
      <c r="G1263" s="127"/>
      <c r="H1263" s="157" t="s">
        <v>119</v>
      </c>
      <c r="I1263" s="159"/>
      <c r="J1263" s="140" t="s">
        <v>22</v>
      </c>
      <c r="K1263" s="157" t="s">
        <v>119</v>
      </c>
      <c r="L1263" s="159"/>
      <c r="M1263" s="140" t="s">
        <v>22</v>
      </c>
      <c r="N1263" s="139"/>
    </row>
    <row r="1264" spans="1:14" ht="19.5" thickBot="1" x14ac:dyDescent="0.35">
      <c r="A1264" s="141"/>
      <c r="B1264" s="153"/>
      <c r="C1264" s="154"/>
      <c r="D1264" s="141"/>
      <c r="E1264" s="155">
        <v>4972</v>
      </c>
      <c r="F1264" s="156"/>
      <c r="G1264" s="127"/>
      <c r="H1264" s="153"/>
      <c r="I1264" s="154"/>
      <c r="J1264" s="142"/>
      <c r="K1264" s="153" t="s">
        <v>147</v>
      </c>
      <c r="L1264" s="154"/>
      <c r="M1264" s="143">
        <v>3248</v>
      </c>
      <c r="N1264" s="144"/>
    </row>
    <row r="1265" spans="1:14" ht="19.5" thickBot="1" x14ac:dyDescent="0.35">
      <c r="A1265" s="141"/>
      <c r="B1265" s="153"/>
      <c r="C1265" s="154"/>
      <c r="D1265" s="141"/>
      <c r="E1265" s="155">
        <v>3337</v>
      </c>
      <c r="F1265" s="156"/>
      <c r="G1265" s="127"/>
      <c r="H1265" s="153"/>
      <c r="I1265" s="154"/>
      <c r="J1265" s="142"/>
      <c r="K1265" s="153"/>
      <c r="L1265" s="154"/>
      <c r="M1265" s="143">
        <v>2040</v>
      </c>
      <c r="N1265" s="144"/>
    </row>
    <row r="1266" spans="1:14" ht="19.5" thickBot="1" x14ac:dyDescent="0.35">
      <c r="A1266" s="141"/>
      <c r="B1266" s="153"/>
      <c r="C1266" s="154"/>
      <c r="D1266" s="141"/>
      <c r="E1266" s="155"/>
      <c r="F1266" s="156"/>
      <c r="G1266" s="127"/>
      <c r="H1266" s="153"/>
      <c r="I1266" s="154"/>
      <c r="J1266" s="142"/>
      <c r="K1266" s="153"/>
      <c r="L1266" s="154"/>
      <c r="M1266" s="143"/>
      <c r="N1266" s="144"/>
    </row>
    <row r="1267" spans="1:14" ht="19.5" thickBot="1" x14ac:dyDescent="0.35">
      <c r="A1267" s="141"/>
      <c r="B1267" s="153"/>
      <c r="C1267" s="154"/>
      <c r="D1267" s="141"/>
      <c r="E1267" s="155"/>
      <c r="F1267" s="156"/>
      <c r="G1267" s="127"/>
      <c r="H1267" s="153"/>
      <c r="I1267" s="154"/>
      <c r="J1267" s="142"/>
      <c r="K1267" s="153"/>
      <c r="L1267" s="154"/>
      <c r="M1267" s="143"/>
      <c r="N1267" s="144"/>
    </row>
    <row r="1268" spans="1:14" ht="19.5" thickBot="1" x14ac:dyDescent="0.35">
      <c r="A1268" s="141"/>
      <c r="B1268" s="153"/>
      <c r="C1268" s="154"/>
      <c r="D1268" s="141"/>
      <c r="E1268" s="155"/>
      <c r="F1268" s="156"/>
      <c r="G1268" s="127"/>
      <c r="H1268" s="153"/>
      <c r="I1268" s="154"/>
      <c r="J1268" s="142"/>
      <c r="K1268" s="153"/>
      <c r="L1268" s="154"/>
      <c r="M1268" s="143"/>
      <c r="N1268" s="144"/>
    </row>
    <row r="1269" spans="1:14" ht="19.5" thickBot="1" x14ac:dyDescent="0.35">
      <c r="A1269" s="141"/>
      <c r="B1269" s="153"/>
      <c r="C1269" s="154"/>
      <c r="D1269" s="141"/>
      <c r="E1269" s="155"/>
      <c r="F1269" s="156"/>
      <c r="G1269" s="127"/>
      <c r="H1269" s="153"/>
      <c r="I1269" s="154"/>
      <c r="J1269" s="142"/>
      <c r="K1269" s="153"/>
      <c r="L1269" s="154"/>
      <c r="M1269" s="143"/>
      <c r="N1269" s="144"/>
    </row>
    <row r="1270" spans="1:14" ht="19.5" thickBot="1" x14ac:dyDescent="0.35">
      <c r="A1270" s="141"/>
      <c r="B1270" s="153"/>
      <c r="C1270" s="154"/>
      <c r="D1270" s="141"/>
      <c r="E1270" s="155"/>
      <c r="F1270" s="156"/>
      <c r="G1270" s="127"/>
      <c r="H1270" s="153"/>
      <c r="I1270" s="154"/>
      <c r="J1270" s="142"/>
      <c r="K1270" s="153"/>
      <c r="L1270" s="154"/>
      <c r="M1270" s="143"/>
      <c r="N1270" s="144"/>
    </row>
    <row r="1271" spans="1:14" ht="19.5" thickBot="1" x14ac:dyDescent="0.35">
      <c r="A1271" s="141"/>
      <c r="B1271" s="153"/>
      <c r="C1271" s="154"/>
      <c r="D1271" s="141"/>
      <c r="E1271" s="155"/>
      <c r="F1271" s="156"/>
      <c r="G1271" s="127"/>
      <c r="H1271" s="153"/>
      <c r="I1271" s="154"/>
      <c r="J1271" s="142"/>
      <c r="K1271" s="153"/>
      <c r="L1271" s="154"/>
      <c r="M1271" s="143"/>
      <c r="N1271" s="144"/>
    </row>
    <row r="1272" spans="1:14" ht="19.5" thickBot="1" x14ac:dyDescent="0.35">
      <c r="A1272" s="141" t="s">
        <v>121</v>
      </c>
      <c r="B1272" s="153"/>
      <c r="C1272" s="154"/>
      <c r="D1272" s="141"/>
      <c r="E1272" s="155">
        <f>SUM(E1264:F1271)</f>
        <v>8309</v>
      </c>
      <c r="F1272" s="156"/>
      <c r="G1272" s="127"/>
      <c r="H1272" s="153" t="s">
        <v>121</v>
      </c>
      <c r="I1272" s="154"/>
      <c r="J1272" s="140">
        <f>SUM(J1264:J1271)</f>
        <v>0</v>
      </c>
      <c r="K1272" s="153" t="s">
        <v>121</v>
      </c>
      <c r="L1272" s="154"/>
      <c r="M1272" s="145">
        <f>SUM(M1264:M1271)</f>
        <v>5288</v>
      </c>
      <c r="N1272" s="139"/>
    </row>
    <row r="1275" spans="1:14" x14ac:dyDescent="0.3">
      <c r="A1275" s="172" t="s">
        <v>0</v>
      </c>
      <c r="B1275" s="172"/>
      <c r="C1275" s="172"/>
      <c r="D1275" s="172"/>
      <c r="E1275" s="172"/>
      <c r="F1275" s="172"/>
      <c r="G1275" s="172"/>
      <c r="H1275" s="172"/>
      <c r="I1275" s="172"/>
      <c r="J1275" s="172"/>
      <c r="K1275" s="172"/>
      <c r="L1275" s="172"/>
      <c r="M1275" s="1"/>
      <c r="N1275" s="2"/>
    </row>
    <row r="1276" spans="1:14" x14ac:dyDescent="0.3">
      <c r="A1276" s="1" t="s">
        <v>1</v>
      </c>
      <c r="B1276" s="2" t="s">
        <v>139</v>
      </c>
      <c r="J1276" s="1" t="s">
        <v>3</v>
      </c>
      <c r="K1276" s="173">
        <f>+K1185</f>
        <v>0</v>
      </c>
      <c r="L1276" s="173"/>
      <c r="M1276" s="173"/>
      <c r="N1276" s="6"/>
    </row>
    <row r="1277" spans="1:14" x14ac:dyDescent="0.3">
      <c r="A1277" s="174"/>
      <c r="B1277" s="175"/>
      <c r="C1277" s="176"/>
      <c r="D1277" s="169" t="s">
        <v>6</v>
      </c>
      <c r="E1277" s="170"/>
      <c r="F1277" s="171"/>
      <c r="G1277" s="7" t="s">
        <v>7</v>
      </c>
      <c r="H1277" s="7" t="s">
        <v>7</v>
      </c>
      <c r="I1277" s="7" t="s">
        <v>8</v>
      </c>
      <c r="J1277" s="8" t="s">
        <v>9</v>
      </c>
      <c r="K1277" s="7" t="s">
        <v>10</v>
      </c>
      <c r="L1277" s="9"/>
      <c r="M1277" s="7" t="s">
        <v>11</v>
      </c>
      <c r="N1277" s="7" t="s">
        <v>12</v>
      </c>
    </row>
    <row r="1278" spans="1:14" x14ac:dyDescent="0.3">
      <c r="A1278" s="12" t="s">
        <v>16</v>
      </c>
      <c r="B1278" s="7" t="s">
        <v>17</v>
      </c>
      <c r="C1278" s="13" t="s">
        <v>18</v>
      </c>
      <c r="D1278" s="7">
        <v>1</v>
      </c>
      <c r="E1278" s="7">
        <v>2</v>
      </c>
      <c r="F1278" s="14" t="s">
        <v>19</v>
      </c>
      <c r="G1278" s="7" t="s">
        <v>20</v>
      </c>
      <c r="H1278" s="7" t="s">
        <v>20</v>
      </c>
      <c r="I1278" s="7"/>
      <c r="J1278" s="7" t="s">
        <v>20</v>
      </c>
      <c r="K1278" s="7" t="s">
        <v>21</v>
      </c>
      <c r="L1278" s="7" t="s">
        <v>22</v>
      </c>
      <c r="M1278" s="7" t="s">
        <v>23</v>
      </c>
      <c r="N1278" s="7" t="s">
        <v>22</v>
      </c>
    </row>
    <row r="1279" spans="1:14" x14ac:dyDescent="0.3">
      <c r="A1279" s="16" t="s">
        <v>35</v>
      </c>
      <c r="B1279" s="17" t="s">
        <v>36</v>
      </c>
      <c r="C1279" s="17">
        <v>72</v>
      </c>
      <c r="D1279" s="29">
        <v>1</v>
      </c>
      <c r="E1279" s="29"/>
      <c r="F1279" s="30">
        <f>+(E1279+D1279)/C1279</f>
        <v>1.3888888888888888E-2</v>
      </c>
      <c r="G1279" s="32"/>
      <c r="H1279" s="32"/>
      <c r="I1279" s="32"/>
      <c r="J1279" s="34">
        <f>+D1279+E1279-G1279-H1279-I1279</f>
        <v>1</v>
      </c>
      <c r="K1279" s="31">
        <f>+K1188</f>
        <v>381.13</v>
      </c>
      <c r="L1279" s="24">
        <f t="shared" ref="L1279:L1340" si="103">+J1279*K1279</f>
        <v>381.13</v>
      </c>
      <c r="M1279" s="24"/>
      <c r="N1279" s="24">
        <f>+K1279*I1279</f>
        <v>0</v>
      </c>
    </row>
    <row r="1280" spans="1:14" x14ac:dyDescent="0.3">
      <c r="A1280" s="16" t="s">
        <v>37</v>
      </c>
      <c r="B1280" s="17" t="s">
        <v>38</v>
      </c>
      <c r="C1280" s="17">
        <v>36</v>
      </c>
      <c r="D1280" s="29"/>
      <c r="E1280" s="29"/>
      <c r="F1280" s="30">
        <f t="shared" ref="F1280:F1340" si="104">+(E1280+D1280)/C1280</f>
        <v>0</v>
      </c>
      <c r="G1280" s="32"/>
      <c r="H1280" s="32"/>
      <c r="I1280" s="32"/>
      <c r="J1280" s="34">
        <f t="shared" ref="J1280:J1340" si="105">+D1280+E1280-G1280-H1280-I1280</f>
        <v>0</v>
      </c>
      <c r="K1280" s="31">
        <f t="shared" ref="K1280:K1340" si="106">+K1189</f>
        <v>741.2</v>
      </c>
      <c r="L1280" s="24">
        <f t="shared" si="103"/>
        <v>0</v>
      </c>
      <c r="M1280" s="24"/>
      <c r="N1280" s="24">
        <f t="shared" ref="N1280:N1340" si="107">+K1280*I1280</f>
        <v>0</v>
      </c>
    </row>
    <row r="1281" spans="1:14" x14ac:dyDescent="0.3">
      <c r="A1281" s="16" t="s">
        <v>39</v>
      </c>
      <c r="B1281" s="17" t="s">
        <v>40</v>
      </c>
      <c r="C1281" s="17">
        <v>18</v>
      </c>
      <c r="D1281" s="29"/>
      <c r="E1281" s="29"/>
      <c r="F1281" s="30">
        <f t="shared" si="104"/>
        <v>0</v>
      </c>
      <c r="G1281" s="32"/>
      <c r="H1281" s="32"/>
      <c r="I1281" s="32"/>
      <c r="J1281" s="12">
        <f t="shared" si="105"/>
        <v>0</v>
      </c>
      <c r="K1281" s="31">
        <f t="shared" si="106"/>
        <v>1263.5999999999999</v>
      </c>
      <c r="L1281" s="37">
        <f t="shared" si="103"/>
        <v>0</v>
      </c>
      <c r="M1281" s="37"/>
      <c r="N1281" s="37">
        <f t="shared" si="107"/>
        <v>0</v>
      </c>
    </row>
    <row r="1282" spans="1:14" x14ac:dyDescent="0.3">
      <c r="A1282" s="16" t="s">
        <v>41</v>
      </c>
      <c r="B1282" s="17" t="s">
        <v>42</v>
      </c>
      <c r="C1282" s="17">
        <v>10</v>
      </c>
      <c r="D1282" s="29"/>
      <c r="E1282" s="29"/>
      <c r="F1282" s="30">
        <f t="shared" si="104"/>
        <v>0</v>
      </c>
      <c r="G1282" s="32"/>
      <c r="H1282" s="32"/>
      <c r="I1282" s="32"/>
      <c r="J1282" s="34">
        <f t="shared" si="105"/>
        <v>0</v>
      </c>
      <c r="K1282" s="31">
        <f t="shared" si="106"/>
        <v>2059.1999999999998</v>
      </c>
      <c r="L1282" s="24">
        <f t="shared" si="103"/>
        <v>0</v>
      </c>
      <c r="M1282" s="24"/>
      <c r="N1282" s="24">
        <f t="shared" si="107"/>
        <v>0</v>
      </c>
    </row>
    <row r="1283" spans="1:14" x14ac:dyDescent="0.3">
      <c r="A1283" s="16" t="s">
        <v>43</v>
      </c>
      <c r="B1283" s="17" t="s">
        <v>36</v>
      </c>
      <c r="C1283" s="17">
        <v>72</v>
      </c>
      <c r="D1283" s="29"/>
      <c r="E1283" s="29"/>
      <c r="F1283" s="30">
        <f t="shared" si="104"/>
        <v>0</v>
      </c>
      <c r="G1283" s="32"/>
      <c r="H1283" s="32"/>
      <c r="I1283" s="32"/>
      <c r="J1283" s="34">
        <f t="shared" si="105"/>
        <v>0</v>
      </c>
      <c r="K1283" s="31">
        <f t="shared" si="106"/>
        <v>409.5</v>
      </c>
      <c r="L1283" s="24">
        <f t="shared" si="103"/>
        <v>0</v>
      </c>
      <c r="M1283" s="24"/>
      <c r="N1283" s="24">
        <f t="shared" si="107"/>
        <v>0</v>
      </c>
    </row>
    <row r="1284" spans="1:14" x14ac:dyDescent="0.3">
      <c r="A1284" s="16" t="s">
        <v>44</v>
      </c>
      <c r="B1284" s="17" t="s">
        <v>38</v>
      </c>
      <c r="C1284" s="17">
        <v>36</v>
      </c>
      <c r="D1284" s="29"/>
      <c r="E1284" s="29"/>
      <c r="F1284" s="30">
        <f t="shared" si="104"/>
        <v>0</v>
      </c>
      <c r="G1284" s="32"/>
      <c r="H1284" s="32"/>
      <c r="I1284" s="32"/>
      <c r="J1284" s="34">
        <f t="shared" si="105"/>
        <v>0</v>
      </c>
      <c r="K1284" s="31">
        <f t="shared" si="106"/>
        <v>803.79</v>
      </c>
      <c r="L1284" s="24">
        <f t="shared" si="103"/>
        <v>0</v>
      </c>
      <c r="M1284" s="24"/>
      <c r="N1284" s="24">
        <f t="shared" si="107"/>
        <v>0</v>
      </c>
    </row>
    <row r="1285" spans="1:14" x14ac:dyDescent="0.3">
      <c r="A1285" s="16" t="s">
        <v>45</v>
      </c>
      <c r="B1285" s="17" t="s">
        <v>36</v>
      </c>
      <c r="C1285" s="17">
        <v>72</v>
      </c>
      <c r="D1285" s="29">
        <v>1</v>
      </c>
      <c r="E1285" s="29"/>
      <c r="F1285" s="30">
        <f t="shared" si="104"/>
        <v>1.3888888888888888E-2</v>
      </c>
      <c r="G1285" s="32"/>
      <c r="H1285" s="32"/>
      <c r="I1285" s="32"/>
      <c r="J1285" s="34">
        <f t="shared" si="105"/>
        <v>1</v>
      </c>
      <c r="K1285" s="31">
        <f t="shared" si="106"/>
        <v>409.5</v>
      </c>
      <c r="L1285" s="24">
        <f t="shared" si="103"/>
        <v>409.5</v>
      </c>
      <c r="M1285" s="24"/>
      <c r="N1285" s="24">
        <f t="shared" si="107"/>
        <v>0</v>
      </c>
    </row>
    <row r="1286" spans="1:14" x14ac:dyDescent="0.3">
      <c r="A1286" s="16" t="s">
        <v>46</v>
      </c>
      <c r="B1286" s="17" t="s">
        <v>38</v>
      </c>
      <c r="C1286" s="17">
        <v>36</v>
      </c>
      <c r="D1286" s="29"/>
      <c r="E1286" s="29"/>
      <c r="F1286" s="30">
        <f t="shared" si="104"/>
        <v>0</v>
      </c>
      <c r="G1286" s="32"/>
      <c r="H1286" s="32"/>
      <c r="I1286" s="32"/>
      <c r="J1286" s="34">
        <f t="shared" si="105"/>
        <v>0</v>
      </c>
      <c r="K1286" s="31">
        <f t="shared" si="106"/>
        <v>803.79</v>
      </c>
      <c r="L1286" s="24">
        <f t="shared" si="103"/>
        <v>0</v>
      </c>
      <c r="M1286" s="24"/>
      <c r="N1286" s="24">
        <f t="shared" si="107"/>
        <v>0</v>
      </c>
    </row>
    <row r="1287" spans="1:14" x14ac:dyDescent="0.3">
      <c r="A1287" s="16" t="s">
        <v>47</v>
      </c>
      <c r="B1287" s="17" t="s">
        <v>48</v>
      </c>
      <c r="C1287" s="17">
        <v>8</v>
      </c>
      <c r="D1287" s="29"/>
      <c r="E1287" s="29"/>
      <c r="F1287" s="30">
        <f t="shared" si="104"/>
        <v>0</v>
      </c>
      <c r="G1287" s="32"/>
      <c r="H1287" s="32"/>
      <c r="I1287" s="32"/>
      <c r="J1287" s="34">
        <f t="shared" si="105"/>
        <v>0</v>
      </c>
      <c r="K1287" s="31">
        <f t="shared" si="106"/>
        <v>2767.05</v>
      </c>
      <c r="L1287" s="24">
        <f t="shared" si="103"/>
        <v>0</v>
      </c>
      <c r="M1287" s="24"/>
      <c r="N1287" s="24">
        <f t="shared" si="107"/>
        <v>0</v>
      </c>
    </row>
    <row r="1288" spans="1:14" x14ac:dyDescent="0.3">
      <c r="A1288" s="35" t="s">
        <v>49</v>
      </c>
      <c r="B1288" s="17" t="s">
        <v>50</v>
      </c>
      <c r="C1288" s="38">
        <v>72</v>
      </c>
      <c r="D1288" s="29">
        <v>4</v>
      </c>
      <c r="E1288" s="29"/>
      <c r="F1288" s="30">
        <f t="shared" si="104"/>
        <v>5.5555555555555552E-2</v>
      </c>
      <c r="G1288" s="32"/>
      <c r="H1288" s="32"/>
      <c r="I1288" s="32"/>
      <c r="J1288" s="12">
        <f t="shared" si="105"/>
        <v>4</v>
      </c>
      <c r="K1288" s="31">
        <f t="shared" si="106"/>
        <v>444.6</v>
      </c>
      <c r="L1288" s="37">
        <f t="shared" si="103"/>
        <v>1778.4</v>
      </c>
      <c r="M1288" s="37"/>
      <c r="N1288" s="37">
        <f t="shared" si="107"/>
        <v>0</v>
      </c>
    </row>
    <row r="1289" spans="1:14" x14ac:dyDescent="0.3">
      <c r="A1289" s="16" t="s">
        <v>51</v>
      </c>
      <c r="B1289" s="17" t="s">
        <v>52</v>
      </c>
      <c r="C1289" s="17">
        <v>36</v>
      </c>
      <c r="D1289" s="29"/>
      <c r="E1289" s="29"/>
      <c r="F1289" s="30">
        <f t="shared" si="104"/>
        <v>0</v>
      </c>
      <c r="G1289" s="32"/>
      <c r="H1289" s="32"/>
      <c r="I1289" s="32"/>
      <c r="J1289" s="34">
        <f t="shared" si="105"/>
        <v>0</v>
      </c>
      <c r="K1289" s="31">
        <f t="shared" si="106"/>
        <v>868.73</v>
      </c>
      <c r="L1289" s="24">
        <f t="shared" si="103"/>
        <v>0</v>
      </c>
      <c r="M1289" s="24"/>
      <c r="N1289" s="24">
        <f t="shared" si="107"/>
        <v>0</v>
      </c>
    </row>
    <row r="1290" spans="1:14" x14ac:dyDescent="0.3">
      <c r="A1290" s="16" t="s">
        <v>53</v>
      </c>
      <c r="B1290" s="17" t="s">
        <v>48</v>
      </c>
      <c r="C1290" s="17">
        <v>8</v>
      </c>
      <c r="D1290" s="29"/>
      <c r="E1290" s="29"/>
      <c r="F1290" s="30">
        <f t="shared" si="104"/>
        <v>0</v>
      </c>
      <c r="G1290" s="32"/>
      <c r="H1290" s="32"/>
      <c r="I1290" s="32"/>
      <c r="J1290" s="34">
        <f t="shared" si="105"/>
        <v>0</v>
      </c>
      <c r="K1290" s="31">
        <f t="shared" si="106"/>
        <v>2416.0500000000002</v>
      </c>
      <c r="L1290" s="24">
        <f t="shared" si="103"/>
        <v>0</v>
      </c>
      <c r="M1290" s="24"/>
      <c r="N1290" s="24">
        <f t="shared" si="107"/>
        <v>0</v>
      </c>
    </row>
    <row r="1291" spans="1:14" x14ac:dyDescent="0.3">
      <c r="A1291" s="16" t="s">
        <v>54</v>
      </c>
      <c r="B1291" s="17" t="s">
        <v>50</v>
      </c>
      <c r="C1291" s="17">
        <v>72</v>
      </c>
      <c r="D1291" s="29"/>
      <c r="E1291" s="29"/>
      <c r="F1291" s="30">
        <f t="shared" si="104"/>
        <v>0</v>
      </c>
      <c r="G1291" s="32"/>
      <c r="H1291" s="32"/>
      <c r="I1291" s="32"/>
      <c r="J1291" s="34">
        <f t="shared" si="105"/>
        <v>0</v>
      </c>
      <c r="K1291" s="31">
        <f t="shared" si="106"/>
        <v>377.33</v>
      </c>
      <c r="L1291" s="24">
        <f t="shared" si="103"/>
        <v>0</v>
      </c>
      <c r="M1291" s="24"/>
      <c r="N1291" s="24">
        <f t="shared" si="107"/>
        <v>0</v>
      </c>
    </row>
    <row r="1292" spans="1:14" x14ac:dyDescent="0.3">
      <c r="A1292" s="16" t="s">
        <v>55</v>
      </c>
      <c r="B1292" s="17" t="s">
        <v>56</v>
      </c>
      <c r="C1292" s="17">
        <v>15</v>
      </c>
      <c r="D1292" s="44"/>
      <c r="E1292" s="44"/>
      <c r="F1292" s="30">
        <f t="shared" si="104"/>
        <v>0</v>
      </c>
      <c r="G1292" s="11"/>
      <c r="H1292" s="11"/>
      <c r="I1292" s="11"/>
      <c r="J1292" s="12">
        <f t="shared" si="105"/>
        <v>0</v>
      </c>
      <c r="K1292" s="45">
        <f t="shared" si="106"/>
        <v>1158.3</v>
      </c>
      <c r="L1292" s="37">
        <f t="shared" si="103"/>
        <v>0</v>
      </c>
      <c r="M1292" s="37"/>
      <c r="N1292" s="37">
        <f t="shared" si="107"/>
        <v>0</v>
      </c>
    </row>
    <row r="1293" spans="1:14" x14ac:dyDescent="0.3">
      <c r="A1293" s="16" t="s">
        <v>57</v>
      </c>
      <c r="B1293" s="17" t="s">
        <v>50</v>
      </c>
      <c r="C1293" s="17">
        <v>72</v>
      </c>
      <c r="D1293" s="29"/>
      <c r="E1293" s="29"/>
      <c r="F1293" s="30">
        <f t="shared" si="104"/>
        <v>0</v>
      </c>
      <c r="G1293" s="32"/>
      <c r="H1293" s="32"/>
      <c r="I1293" s="32"/>
      <c r="J1293" s="34">
        <f t="shared" si="105"/>
        <v>0</v>
      </c>
      <c r="K1293" s="31">
        <f t="shared" si="106"/>
        <v>424.13</v>
      </c>
      <c r="L1293" s="24">
        <f t="shared" si="103"/>
        <v>0</v>
      </c>
      <c r="M1293" s="24"/>
      <c r="N1293" s="24">
        <f t="shared" si="107"/>
        <v>0</v>
      </c>
    </row>
    <row r="1294" spans="1:14" x14ac:dyDescent="0.3">
      <c r="A1294" s="16" t="s">
        <v>58</v>
      </c>
      <c r="B1294" s="17" t="s">
        <v>59</v>
      </c>
      <c r="C1294" s="17">
        <v>15</v>
      </c>
      <c r="D1294" s="29"/>
      <c r="E1294" s="29"/>
      <c r="F1294" s="30">
        <f t="shared" si="104"/>
        <v>0</v>
      </c>
      <c r="G1294" s="32"/>
      <c r="H1294" s="32"/>
      <c r="I1294" s="32"/>
      <c r="J1294" s="34">
        <f t="shared" si="105"/>
        <v>0</v>
      </c>
      <c r="K1294" s="31">
        <f t="shared" si="106"/>
        <v>1199.25</v>
      </c>
      <c r="L1294" s="24">
        <f t="shared" si="103"/>
        <v>0</v>
      </c>
      <c r="M1294" s="24"/>
      <c r="N1294" s="24">
        <f t="shared" si="107"/>
        <v>0</v>
      </c>
    </row>
    <row r="1295" spans="1:14" x14ac:dyDescent="0.3">
      <c r="A1295" s="16" t="s">
        <v>60</v>
      </c>
      <c r="B1295" s="17" t="s">
        <v>50</v>
      </c>
      <c r="C1295" s="17">
        <v>72</v>
      </c>
      <c r="D1295" s="29"/>
      <c r="E1295" s="29"/>
      <c r="F1295" s="30">
        <f t="shared" si="104"/>
        <v>0</v>
      </c>
      <c r="G1295" s="32"/>
      <c r="H1295" s="32"/>
      <c r="I1295" s="32"/>
      <c r="J1295" s="34">
        <f t="shared" si="105"/>
        <v>0</v>
      </c>
      <c r="K1295" s="31">
        <f t="shared" si="106"/>
        <v>381.13</v>
      </c>
      <c r="L1295" s="24">
        <f t="shared" si="103"/>
        <v>0</v>
      </c>
      <c r="M1295" s="24"/>
      <c r="N1295" s="24">
        <f t="shared" si="107"/>
        <v>0</v>
      </c>
    </row>
    <row r="1296" spans="1:14" x14ac:dyDescent="0.3">
      <c r="A1296" s="16" t="s">
        <v>61</v>
      </c>
      <c r="B1296" s="17" t="s">
        <v>50</v>
      </c>
      <c r="C1296" s="38">
        <v>72</v>
      </c>
      <c r="D1296" s="44"/>
      <c r="E1296" s="44"/>
      <c r="F1296" s="30">
        <f t="shared" si="104"/>
        <v>0</v>
      </c>
      <c r="G1296" s="11"/>
      <c r="H1296" s="11"/>
      <c r="I1296" s="11"/>
      <c r="J1296" s="12">
        <f t="shared" si="105"/>
        <v>0</v>
      </c>
      <c r="K1296" s="31">
        <f t="shared" si="106"/>
        <v>424.13</v>
      </c>
      <c r="L1296" s="37">
        <f t="shared" si="103"/>
        <v>0</v>
      </c>
      <c r="M1296" s="37"/>
      <c r="N1296" s="37">
        <f t="shared" si="107"/>
        <v>0</v>
      </c>
    </row>
    <row r="1297" spans="1:14" x14ac:dyDescent="0.3">
      <c r="A1297" s="35" t="s">
        <v>62</v>
      </c>
      <c r="B1297" s="17" t="s">
        <v>50</v>
      </c>
      <c r="C1297" s="38">
        <v>72</v>
      </c>
      <c r="D1297" s="44"/>
      <c r="E1297" s="44"/>
      <c r="F1297" s="30">
        <f t="shared" si="104"/>
        <v>0</v>
      </c>
      <c r="G1297" s="11"/>
      <c r="H1297" s="11"/>
      <c r="I1297" s="11"/>
      <c r="J1297" s="12">
        <f t="shared" si="105"/>
        <v>0</v>
      </c>
      <c r="K1297" s="31">
        <f t="shared" si="106"/>
        <v>330.23</v>
      </c>
      <c r="L1297" s="37">
        <f t="shared" si="103"/>
        <v>0</v>
      </c>
      <c r="M1297" s="37"/>
      <c r="N1297" s="37">
        <f t="shared" si="107"/>
        <v>0</v>
      </c>
    </row>
    <row r="1298" spans="1:14" x14ac:dyDescent="0.3">
      <c r="A1298" s="35" t="s">
        <v>63</v>
      </c>
      <c r="B1298" s="17" t="s">
        <v>50</v>
      </c>
      <c r="C1298" s="38">
        <v>72</v>
      </c>
      <c r="D1298" s="44"/>
      <c r="E1298" s="44"/>
      <c r="F1298" s="30">
        <f t="shared" si="104"/>
        <v>0</v>
      </c>
      <c r="G1298" s="11"/>
      <c r="H1298" s="11"/>
      <c r="I1298" s="11"/>
      <c r="J1298" s="12">
        <f t="shared" si="105"/>
        <v>0</v>
      </c>
      <c r="K1298" s="31">
        <f t="shared" si="106"/>
        <v>424.13</v>
      </c>
      <c r="L1298" s="37">
        <f t="shared" si="103"/>
        <v>0</v>
      </c>
      <c r="M1298" s="37"/>
      <c r="N1298" s="37">
        <f t="shared" si="107"/>
        <v>0</v>
      </c>
    </row>
    <row r="1299" spans="1:14" x14ac:dyDescent="0.3">
      <c r="A1299" s="35" t="s">
        <v>64</v>
      </c>
      <c r="B1299" s="17" t="s">
        <v>65</v>
      </c>
      <c r="C1299" s="38">
        <v>72</v>
      </c>
      <c r="D1299" s="44"/>
      <c r="E1299" s="44"/>
      <c r="F1299" s="30">
        <f t="shared" si="104"/>
        <v>0</v>
      </c>
      <c r="G1299" s="11"/>
      <c r="H1299" s="11"/>
      <c r="I1299" s="11"/>
      <c r="J1299" s="12">
        <f t="shared" si="105"/>
        <v>0</v>
      </c>
      <c r="K1299" s="31">
        <f t="shared" si="106"/>
        <v>389.61</v>
      </c>
      <c r="L1299" s="37">
        <f t="shared" si="103"/>
        <v>0</v>
      </c>
      <c r="M1299" s="37"/>
      <c r="N1299" s="37">
        <f t="shared" si="107"/>
        <v>0</v>
      </c>
    </row>
    <row r="1300" spans="1:14" x14ac:dyDescent="0.3">
      <c r="A1300" s="35" t="s">
        <v>66</v>
      </c>
      <c r="B1300" s="17" t="s">
        <v>65</v>
      </c>
      <c r="C1300" s="38">
        <v>72</v>
      </c>
      <c r="D1300" s="44"/>
      <c r="E1300" s="44"/>
      <c r="F1300" s="30">
        <f t="shared" si="104"/>
        <v>0</v>
      </c>
      <c r="G1300" s="11"/>
      <c r="H1300" s="11"/>
      <c r="I1300" s="11"/>
      <c r="J1300" s="12">
        <f t="shared" si="105"/>
        <v>0</v>
      </c>
      <c r="K1300" s="31">
        <f t="shared" si="106"/>
        <v>389.61</v>
      </c>
      <c r="L1300" s="37">
        <f t="shared" si="103"/>
        <v>0</v>
      </c>
      <c r="M1300" s="37"/>
      <c r="N1300" s="37">
        <f t="shared" si="107"/>
        <v>0</v>
      </c>
    </row>
    <row r="1301" spans="1:14" x14ac:dyDescent="0.3">
      <c r="A1301" s="47" t="s">
        <v>67</v>
      </c>
      <c r="B1301" s="48" t="s">
        <v>59</v>
      </c>
      <c r="C1301" s="49">
        <v>25</v>
      </c>
      <c r="D1301" s="44"/>
      <c r="E1301" s="44"/>
      <c r="F1301" s="30">
        <f t="shared" si="104"/>
        <v>0</v>
      </c>
      <c r="G1301" s="11"/>
      <c r="H1301" s="11"/>
      <c r="I1301" s="11"/>
      <c r="J1301" s="12">
        <f t="shared" si="105"/>
        <v>0</v>
      </c>
      <c r="K1301" s="31">
        <f t="shared" si="106"/>
        <v>169.65</v>
      </c>
      <c r="L1301" s="37">
        <f t="shared" si="103"/>
        <v>0</v>
      </c>
      <c r="M1301" s="37"/>
      <c r="N1301" s="37">
        <f t="shared" si="107"/>
        <v>0</v>
      </c>
    </row>
    <row r="1302" spans="1:14" x14ac:dyDescent="0.3">
      <c r="A1302" s="47" t="s">
        <v>68</v>
      </c>
      <c r="B1302" s="48" t="s">
        <v>42</v>
      </c>
      <c r="C1302" s="49">
        <v>50</v>
      </c>
      <c r="D1302" s="44"/>
      <c r="E1302" s="44"/>
      <c r="F1302" s="30">
        <f t="shared" si="104"/>
        <v>0</v>
      </c>
      <c r="G1302" s="11"/>
      <c r="H1302" s="11"/>
      <c r="I1302" s="11"/>
      <c r="J1302" s="12">
        <f t="shared" si="105"/>
        <v>0</v>
      </c>
      <c r="K1302" s="31">
        <f t="shared" si="106"/>
        <v>88.92</v>
      </c>
      <c r="L1302" s="37">
        <f t="shared" si="103"/>
        <v>0</v>
      </c>
      <c r="M1302" s="37"/>
      <c r="N1302" s="37">
        <f t="shared" si="107"/>
        <v>0</v>
      </c>
    </row>
    <row r="1303" spans="1:14" x14ac:dyDescent="0.3">
      <c r="A1303" s="47" t="s">
        <v>69</v>
      </c>
      <c r="B1303" s="48" t="s">
        <v>52</v>
      </c>
      <c r="C1303" s="49">
        <v>12</v>
      </c>
      <c r="D1303" s="44">
        <v>6</v>
      </c>
      <c r="E1303" s="44"/>
      <c r="F1303" s="30">
        <f t="shared" si="104"/>
        <v>0.5</v>
      </c>
      <c r="G1303" s="11"/>
      <c r="H1303" s="11"/>
      <c r="I1303" s="11"/>
      <c r="J1303" s="12">
        <f t="shared" si="105"/>
        <v>6</v>
      </c>
      <c r="K1303" s="31">
        <f t="shared" si="106"/>
        <v>123.94</v>
      </c>
      <c r="L1303" s="37">
        <f t="shared" si="103"/>
        <v>743.64</v>
      </c>
      <c r="M1303" s="37"/>
      <c r="N1303" s="37">
        <f t="shared" si="107"/>
        <v>0</v>
      </c>
    </row>
    <row r="1304" spans="1:14" ht="19.5" thickBot="1" x14ac:dyDescent="0.35">
      <c r="A1304" s="47" t="s">
        <v>70</v>
      </c>
      <c r="B1304" s="48" t="s">
        <v>50</v>
      </c>
      <c r="C1304" s="49">
        <v>60</v>
      </c>
      <c r="D1304" s="44">
        <v>3</v>
      </c>
      <c r="E1304" s="44"/>
      <c r="F1304" s="30">
        <f t="shared" si="104"/>
        <v>0.05</v>
      </c>
      <c r="G1304" s="11"/>
      <c r="H1304" s="11"/>
      <c r="I1304" s="11"/>
      <c r="J1304" s="12">
        <f t="shared" si="105"/>
        <v>3</v>
      </c>
      <c r="K1304" s="31">
        <f t="shared" si="106"/>
        <v>67.180000000000007</v>
      </c>
      <c r="L1304" s="37">
        <f t="shared" si="103"/>
        <v>201.54000000000002</v>
      </c>
      <c r="M1304" s="37"/>
      <c r="N1304" s="37">
        <f t="shared" si="107"/>
        <v>0</v>
      </c>
    </row>
    <row r="1305" spans="1:14" ht="19.5" thickBot="1" x14ac:dyDescent="0.35">
      <c r="A1305" s="56" t="s">
        <v>71</v>
      </c>
      <c r="B1305" s="57" t="s">
        <v>50</v>
      </c>
      <c r="C1305" s="58">
        <v>60</v>
      </c>
      <c r="D1305" s="44">
        <v>1</v>
      </c>
      <c r="E1305" s="44"/>
      <c r="F1305" s="30">
        <f t="shared" si="104"/>
        <v>1.6666666666666666E-2</v>
      </c>
      <c r="G1305" s="11"/>
      <c r="H1305" s="11"/>
      <c r="I1305" s="11"/>
      <c r="J1305" s="12">
        <f t="shared" si="105"/>
        <v>1</v>
      </c>
      <c r="K1305" s="31">
        <f t="shared" si="106"/>
        <v>67.180000000000007</v>
      </c>
      <c r="L1305" s="37">
        <f t="shared" si="103"/>
        <v>67.180000000000007</v>
      </c>
      <c r="M1305" s="37"/>
      <c r="N1305" s="37">
        <f t="shared" si="107"/>
        <v>0</v>
      </c>
    </row>
    <row r="1306" spans="1:14" ht="19.5" thickBot="1" x14ac:dyDescent="0.35">
      <c r="A1306" s="56" t="s">
        <v>72</v>
      </c>
      <c r="B1306" s="57" t="s">
        <v>50</v>
      </c>
      <c r="C1306" s="58">
        <v>60</v>
      </c>
      <c r="D1306" s="44"/>
      <c r="E1306" s="44"/>
      <c r="F1306" s="30">
        <f t="shared" si="104"/>
        <v>0</v>
      </c>
      <c r="G1306" s="11"/>
      <c r="H1306" s="11"/>
      <c r="I1306" s="11"/>
      <c r="J1306" s="12">
        <f t="shared" si="105"/>
        <v>0</v>
      </c>
      <c r="K1306" s="31">
        <f t="shared" si="106"/>
        <v>67.180000000000007</v>
      </c>
      <c r="L1306" s="37">
        <f t="shared" si="103"/>
        <v>0</v>
      </c>
      <c r="M1306" s="37"/>
      <c r="N1306" s="37">
        <f t="shared" si="107"/>
        <v>0</v>
      </c>
    </row>
    <row r="1307" spans="1:14" ht="19.5" thickBot="1" x14ac:dyDescent="0.35">
      <c r="A1307" s="56" t="s">
        <v>73</v>
      </c>
      <c r="B1307" s="57" t="s">
        <v>74</v>
      </c>
      <c r="C1307" s="58">
        <v>150</v>
      </c>
      <c r="D1307" s="44"/>
      <c r="E1307" s="44"/>
      <c r="F1307" s="30">
        <f t="shared" si="104"/>
        <v>0</v>
      </c>
      <c r="G1307" s="11"/>
      <c r="H1307" s="11"/>
      <c r="I1307" s="11"/>
      <c r="J1307" s="12">
        <f t="shared" si="105"/>
        <v>0</v>
      </c>
      <c r="K1307" s="31">
        <f t="shared" si="106"/>
        <v>21.06</v>
      </c>
      <c r="L1307" s="37">
        <f t="shared" si="103"/>
        <v>0</v>
      </c>
      <c r="M1307" s="37"/>
      <c r="N1307" s="37">
        <f t="shared" si="107"/>
        <v>0</v>
      </c>
    </row>
    <row r="1308" spans="1:14" ht="19.5" thickBot="1" x14ac:dyDescent="0.35">
      <c r="A1308" s="66" t="s">
        <v>75</v>
      </c>
      <c r="B1308" s="67" t="s">
        <v>76</v>
      </c>
      <c r="C1308" s="68">
        <v>120</v>
      </c>
      <c r="D1308" s="44"/>
      <c r="E1308" s="44"/>
      <c r="F1308" s="30">
        <f t="shared" si="104"/>
        <v>0</v>
      </c>
      <c r="G1308" s="11"/>
      <c r="H1308" s="11"/>
      <c r="I1308" s="11"/>
      <c r="J1308" s="12">
        <f t="shared" si="105"/>
        <v>0</v>
      </c>
      <c r="K1308" s="31">
        <f t="shared" si="106"/>
        <v>78.98</v>
      </c>
      <c r="L1308" s="37">
        <f t="shared" si="103"/>
        <v>0</v>
      </c>
      <c r="M1308" s="37"/>
      <c r="N1308" s="37">
        <f t="shared" si="107"/>
        <v>0</v>
      </c>
    </row>
    <row r="1309" spans="1:14" ht="19.5" thickBot="1" x14ac:dyDescent="0.35">
      <c r="A1309" s="66" t="s">
        <v>77</v>
      </c>
      <c r="B1309" s="67" t="s">
        <v>78</v>
      </c>
      <c r="C1309" s="68">
        <v>60</v>
      </c>
      <c r="D1309" s="44"/>
      <c r="E1309" s="44"/>
      <c r="F1309" s="30">
        <f t="shared" si="104"/>
        <v>0</v>
      </c>
      <c r="G1309" s="11"/>
      <c r="H1309" s="11"/>
      <c r="I1309" s="11"/>
      <c r="J1309" s="12">
        <f t="shared" si="105"/>
        <v>0</v>
      </c>
      <c r="K1309" s="31">
        <f t="shared" si="106"/>
        <v>154.44</v>
      </c>
      <c r="L1309" s="37">
        <f t="shared" si="103"/>
        <v>0</v>
      </c>
      <c r="M1309" s="37"/>
      <c r="N1309" s="37">
        <f t="shared" si="107"/>
        <v>0</v>
      </c>
    </row>
    <row r="1310" spans="1:14" ht="19.5" thickBot="1" x14ac:dyDescent="0.35">
      <c r="A1310" s="66" t="s">
        <v>79</v>
      </c>
      <c r="B1310" s="67" t="s">
        <v>50</v>
      </c>
      <c r="C1310" s="68">
        <v>30</v>
      </c>
      <c r="D1310" s="44"/>
      <c r="E1310" s="44"/>
      <c r="F1310" s="30">
        <f t="shared" si="104"/>
        <v>0</v>
      </c>
      <c r="G1310" s="11"/>
      <c r="H1310" s="11"/>
      <c r="I1310" s="11"/>
      <c r="J1310" s="12">
        <f t="shared" si="105"/>
        <v>0</v>
      </c>
      <c r="K1310" s="31">
        <f t="shared" si="106"/>
        <v>274.95</v>
      </c>
      <c r="L1310" s="37">
        <f t="shared" si="103"/>
        <v>0</v>
      </c>
      <c r="M1310" s="37"/>
      <c r="N1310" s="37">
        <f t="shared" si="107"/>
        <v>0</v>
      </c>
    </row>
    <row r="1311" spans="1:14" ht="19.5" thickBot="1" x14ac:dyDescent="0.35">
      <c r="A1311" s="66" t="s">
        <v>80</v>
      </c>
      <c r="B1311" s="67" t="s">
        <v>59</v>
      </c>
      <c r="C1311" s="68">
        <v>12</v>
      </c>
      <c r="D1311" s="44"/>
      <c r="E1311" s="44"/>
      <c r="F1311" s="30">
        <f t="shared" si="104"/>
        <v>0</v>
      </c>
      <c r="G1311" s="11"/>
      <c r="H1311" s="11"/>
      <c r="I1311" s="11"/>
      <c r="J1311" s="12">
        <f t="shared" si="105"/>
        <v>0</v>
      </c>
      <c r="K1311" s="31">
        <f t="shared" si="106"/>
        <v>1023.75</v>
      </c>
      <c r="L1311" s="37">
        <f t="shared" si="103"/>
        <v>0</v>
      </c>
      <c r="M1311" s="37"/>
      <c r="N1311" s="37">
        <f t="shared" si="107"/>
        <v>0</v>
      </c>
    </row>
    <row r="1312" spans="1:14" ht="19.5" thickBot="1" x14ac:dyDescent="0.35">
      <c r="A1312" s="76" t="s">
        <v>81</v>
      </c>
      <c r="B1312" s="77" t="s">
        <v>82</v>
      </c>
      <c r="C1312" s="78">
        <v>18</v>
      </c>
      <c r="D1312" s="44">
        <v>3</v>
      </c>
      <c r="E1312" s="44"/>
      <c r="F1312" s="30">
        <f t="shared" si="104"/>
        <v>0.16666666666666666</v>
      </c>
      <c r="G1312" s="11"/>
      <c r="H1312" s="11"/>
      <c r="I1312" s="11"/>
      <c r="J1312" s="12">
        <f t="shared" si="105"/>
        <v>3</v>
      </c>
      <c r="K1312" s="31">
        <f t="shared" si="106"/>
        <v>558.67999999999995</v>
      </c>
      <c r="L1312" s="37">
        <f t="shared" si="103"/>
        <v>1676.04</v>
      </c>
      <c r="M1312" s="37"/>
      <c r="N1312" s="37">
        <f t="shared" si="107"/>
        <v>0</v>
      </c>
    </row>
    <row r="1313" spans="1:14" ht="19.5" thickBot="1" x14ac:dyDescent="0.35">
      <c r="A1313" s="76" t="s">
        <v>83</v>
      </c>
      <c r="B1313" s="77" t="s">
        <v>59</v>
      </c>
      <c r="C1313" s="78">
        <v>12</v>
      </c>
      <c r="D1313" s="44"/>
      <c r="E1313" s="44"/>
      <c r="F1313" s="30">
        <f t="shared" si="104"/>
        <v>0</v>
      </c>
      <c r="G1313" s="11"/>
      <c r="H1313" s="11"/>
      <c r="I1313" s="11"/>
      <c r="J1313" s="12">
        <f t="shared" si="105"/>
        <v>0</v>
      </c>
      <c r="K1313" s="31">
        <f t="shared" si="106"/>
        <v>1092.2</v>
      </c>
      <c r="L1313" s="37">
        <f t="shared" si="103"/>
        <v>0</v>
      </c>
      <c r="M1313" s="37"/>
      <c r="N1313" s="37">
        <f t="shared" si="107"/>
        <v>0</v>
      </c>
    </row>
    <row r="1314" spans="1:14" ht="19.5" thickBot="1" x14ac:dyDescent="0.35">
      <c r="A1314" s="76" t="s">
        <v>84</v>
      </c>
      <c r="B1314" s="77" t="s">
        <v>85</v>
      </c>
      <c r="C1314" s="78">
        <v>4</v>
      </c>
      <c r="D1314" s="44"/>
      <c r="E1314" s="44"/>
      <c r="F1314" s="30">
        <f t="shared" si="104"/>
        <v>0</v>
      </c>
      <c r="G1314" s="11"/>
      <c r="H1314" s="11"/>
      <c r="I1314" s="11"/>
      <c r="J1314" s="12">
        <f t="shared" si="105"/>
        <v>0</v>
      </c>
      <c r="K1314" s="31">
        <f t="shared" si="106"/>
        <v>2670.53</v>
      </c>
      <c r="L1314" s="37">
        <f t="shared" si="103"/>
        <v>0</v>
      </c>
      <c r="M1314" s="37"/>
      <c r="N1314" s="37">
        <f t="shared" si="107"/>
        <v>0</v>
      </c>
    </row>
    <row r="1315" spans="1:14" ht="19.5" thickBot="1" x14ac:dyDescent="0.35">
      <c r="A1315" s="86" t="s">
        <v>86</v>
      </c>
      <c r="B1315" s="87" t="s">
        <v>87</v>
      </c>
      <c r="C1315" s="88">
        <v>48</v>
      </c>
      <c r="D1315" s="44"/>
      <c r="E1315" s="44"/>
      <c r="F1315" s="30">
        <f t="shared" si="104"/>
        <v>0</v>
      </c>
      <c r="G1315" s="11"/>
      <c r="H1315" s="11"/>
      <c r="I1315" s="11"/>
      <c r="J1315" s="12">
        <f t="shared" si="105"/>
        <v>0</v>
      </c>
      <c r="K1315" s="31">
        <f t="shared" si="106"/>
        <v>46.8</v>
      </c>
      <c r="L1315" s="37">
        <f t="shared" si="103"/>
        <v>0</v>
      </c>
      <c r="M1315" s="37"/>
      <c r="N1315" s="37">
        <f t="shared" si="107"/>
        <v>0</v>
      </c>
    </row>
    <row r="1316" spans="1:14" ht="19.5" thickBot="1" x14ac:dyDescent="0.35">
      <c r="A1316" s="86" t="s">
        <v>88</v>
      </c>
      <c r="B1316" s="87" t="s">
        <v>87</v>
      </c>
      <c r="C1316" s="88">
        <v>48</v>
      </c>
      <c r="D1316" s="44"/>
      <c r="E1316" s="44"/>
      <c r="F1316" s="30">
        <f t="shared" si="104"/>
        <v>0</v>
      </c>
      <c r="G1316" s="11"/>
      <c r="H1316" s="11"/>
      <c r="I1316" s="11"/>
      <c r="J1316" s="12">
        <f t="shared" si="105"/>
        <v>0</v>
      </c>
      <c r="K1316" s="31">
        <f t="shared" si="106"/>
        <v>46.8</v>
      </c>
      <c r="L1316" s="37">
        <f t="shared" si="103"/>
        <v>0</v>
      </c>
      <c r="M1316" s="37"/>
      <c r="N1316" s="37">
        <f t="shared" si="107"/>
        <v>0</v>
      </c>
    </row>
    <row r="1317" spans="1:14" x14ac:dyDescent="0.3">
      <c r="A1317" s="96" t="s">
        <v>89</v>
      </c>
      <c r="B1317" s="97">
        <v>25</v>
      </c>
      <c r="C1317" s="97">
        <v>25</v>
      </c>
      <c r="D1317" s="44">
        <v>472</v>
      </c>
      <c r="E1317" s="44"/>
      <c r="F1317" s="30">
        <f t="shared" si="104"/>
        <v>18.88</v>
      </c>
      <c r="G1317" s="11"/>
      <c r="H1317" s="11"/>
      <c r="I1317" s="11"/>
      <c r="J1317" s="12">
        <f t="shared" si="105"/>
        <v>472</v>
      </c>
      <c r="K1317" s="31">
        <f t="shared" si="106"/>
        <v>111.25</v>
      </c>
      <c r="L1317" s="37">
        <f t="shared" si="103"/>
        <v>52510</v>
      </c>
      <c r="M1317" s="37"/>
      <c r="N1317" s="37">
        <f t="shared" si="107"/>
        <v>0</v>
      </c>
    </row>
    <row r="1318" spans="1:14" x14ac:dyDescent="0.3">
      <c r="A1318" s="105" t="s">
        <v>90</v>
      </c>
      <c r="B1318" s="106">
        <v>10</v>
      </c>
      <c r="C1318" s="106">
        <v>10</v>
      </c>
      <c r="D1318" s="44"/>
      <c r="E1318" s="44"/>
      <c r="F1318" s="30">
        <f t="shared" si="104"/>
        <v>0</v>
      </c>
      <c r="G1318" s="11"/>
      <c r="H1318" s="11"/>
      <c r="I1318" s="11"/>
      <c r="J1318" s="12">
        <f t="shared" si="105"/>
        <v>0</v>
      </c>
      <c r="K1318" s="31">
        <f t="shared" si="106"/>
        <v>1760</v>
      </c>
      <c r="L1318" s="37">
        <f t="shared" si="103"/>
        <v>0</v>
      </c>
      <c r="M1318" s="37"/>
      <c r="N1318" s="37">
        <f t="shared" si="107"/>
        <v>0</v>
      </c>
    </row>
    <row r="1319" spans="1:14" x14ac:dyDescent="0.3">
      <c r="A1319" s="105" t="s">
        <v>91</v>
      </c>
      <c r="B1319" s="106">
        <v>8</v>
      </c>
      <c r="C1319" s="106">
        <v>8</v>
      </c>
      <c r="D1319" s="44"/>
      <c r="E1319" s="44"/>
      <c r="F1319" s="30">
        <f t="shared" si="104"/>
        <v>0</v>
      </c>
      <c r="G1319" s="11"/>
      <c r="H1319" s="11"/>
      <c r="I1319" s="11"/>
      <c r="J1319" s="12">
        <f t="shared" si="105"/>
        <v>0</v>
      </c>
      <c r="K1319" s="31">
        <f t="shared" si="106"/>
        <v>2365</v>
      </c>
      <c r="L1319" s="37">
        <f t="shared" si="103"/>
        <v>0</v>
      </c>
      <c r="M1319" s="37"/>
      <c r="N1319" s="37">
        <f t="shared" si="107"/>
        <v>0</v>
      </c>
    </row>
    <row r="1320" spans="1:14" x14ac:dyDescent="0.3">
      <c r="A1320" s="105" t="s">
        <v>92</v>
      </c>
      <c r="B1320" s="106">
        <v>8</v>
      </c>
      <c r="C1320" s="106">
        <v>8</v>
      </c>
      <c r="D1320" s="44"/>
      <c r="E1320" s="44"/>
      <c r="F1320" s="30">
        <f t="shared" si="104"/>
        <v>0</v>
      </c>
      <c r="G1320" s="11"/>
      <c r="H1320" s="11"/>
      <c r="I1320" s="11"/>
      <c r="J1320" s="12">
        <f t="shared" si="105"/>
        <v>0</v>
      </c>
      <c r="K1320" s="31">
        <f t="shared" si="106"/>
        <v>2065</v>
      </c>
      <c r="L1320" s="37">
        <f t="shared" si="103"/>
        <v>0</v>
      </c>
      <c r="M1320" s="37"/>
      <c r="N1320" s="37">
        <f t="shared" si="107"/>
        <v>0</v>
      </c>
    </row>
    <row r="1321" spans="1:14" x14ac:dyDescent="0.3">
      <c r="A1321" s="105" t="s">
        <v>93</v>
      </c>
      <c r="B1321" s="106">
        <v>15</v>
      </c>
      <c r="C1321" s="106">
        <v>15</v>
      </c>
      <c r="D1321" s="44"/>
      <c r="E1321" s="44"/>
      <c r="F1321" s="30">
        <f t="shared" si="104"/>
        <v>0</v>
      </c>
      <c r="G1321" s="11"/>
      <c r="H1321" s="11"/>
      <c r="I1321" s="11"/>
      <c r="J1321" s="12">
        <f t="shared" si="105"/>
        <v>0</v>
      </c>
      <c r="K1321" s="31">
        <f t="shared" si="106"/>
        <v>990</v>
      </c>
      <c r="L1321" s="37">
        <f t="shared" si="103"/>
        <v>0</v>
      </c>
      <c r="M1321" s="37"/>
      <c r="N1321" s="37">
        <f t="shared" si="107"/>
        <v>0</v>
      </c>
    </row>
    <row r="1322" spans="1:14" x14ac:dyDescent="0.3">
      <c r="A1322" s="105" t="s">
        <v>94</v>
      </c>
      <c r="B1322" s="106">
        <v>15</v>
      </c>
      <c r="C1322" s="106">
        <v>15</v>
      </c>
      <c r="D1322" s="44"/>
      <c r="E1322" s="44"/>
      <c r="F1322" s="30">
        <f t="shared" si="104"/>
        <v>0</v>
      </c>
      <c r="G1322" s="11"/>
      <c r="H1322" s="11"/>
      <c r="I1322" s="11"/>
      <c r="J1322" s="12">
        <f t="shared" si="105"/>
        <v>0</v>
      </c>
      <c r="K1322" s="31">
        <f t="shared" si="106"/>
        <v>1025</v>
      </c>
      <c r="L1322" s="37">
        <f t="shared" si="103"/>
        <v>0</v>
      </c>
      <c r="M1322" s="37"/>
      <c r="N1322" s="37">
        <f t="shared" si="107"/>
        <v>0</v>
      </c>
    </row>
    <row r="1323" spans="1:14" x14ac:dyDescent="0.3">
      <c r="A1323" s="105" t="s">
        <v>95</v>
      </c>
      <c r="B1323" s="106">
        <v>10</v>
      </c>
      <c r="C1323" s="106">
        <v>10</v>
      </c>
      <c r="D1323" s="44"/>
      <c r="E1323" s="44"/>
      <c r="F1323" s="30">
        <f t="shared" si="104"/>
        <v>0</v>
      </c>
      <c r="G1323" s="11"/>
      <c r="H1323" s="11"/>
      <c r="I1323" s="11"/>
      <c r="J1323" s="12">
        <f t="shared" si="105"/>
        <v>0</v>
      </c>
      <c r="K1323" s="31">
        <f t="shared" si="106"/>
        <v>1620</v>
      </c>
      <c r="L1323" s="37">
        <f t="shared" si="103"/>
        <v>0</v>
      </c>
      <c r="M1323" s="37"/>
      <c r="N1323" s="37">
        <f t="shared" si="107"/>
        <v>0</v>
      </c>
    </row>
    <row r="1324" spans="1:14" x14ac:dyDescent="0.3">
      <c r="A1324" s="105" t="s">
        <v>96</v>
      </c>
      <c r="B1324" s="106">
        <v>8</v>
      </c>
      <c r="C1324" s="106">
        <v>8</v>
      </c>
      <c r="D1324" s="44"/>
      <c r="E1324" s="44"/>
      <c r="F1324" s="30">
        <f t="shared" si="104"/>
        <v>0</v>
      </c>
      <c r="G1324" s="11"/>
      <c r="H1324" s="11"/>
      <c r="I1324" s="11"/>
      <c r="J1324" s="12">
        <f t="shared" si="105"/>
        <v>0</v>
      </c>
      <c r="K1324" s="31">
        <f t="shared" si="106"/>
        <v>2130</v>
      </c>
      <c r="L1324" s="37">
        <f t="shared" si="103"/>
        <v>0</v>
      </c>
      <c r="M1324" s="37"/>
      <c r="N1324" s="37">
        <f t="shared" si="107"/>
        <v>0</v>
      </c>
    </row>
    <row r="1325" spans="1:14" x14ac:dyDescent="0.3">
      <c r="A1325" s="105" t="s">
        <v>97</v>
      </c>
      <c r="B1325" s="106">
        <v>15</v>
      </c>
      <c r="C1325" s="106">
        <v>15</v>
      </c>
      <c r="D1325" s="44"/>
      <c r="E1325" s="44"/>
      <c r="F1325" s="30">
        <f t="shared" si="104"/>
        <v>0</v>
      </c>
      <c r="G1325" s="11"/>
      <c r="H1325" s="11"/>
      <c r="I1325" s="11"/>
      <c r="J1325" s="12">
        <f t="shared" si="105"/>
        <v>0</v>
      </c>
      <c r="K1325" s="31">
        <f t="shared" si="106"/>
        <v>880</v>
      </c>
      <c r="L1325" s="37">
        <f t="shared" si="103"/>
        <v>0</v>
      </c>
      <c r="M1325" s="37"/>
      <c r="N1325" s="37">
        <f t="shared" si="107"/>
        <v>0</v>
      </c>
    </row>
    <row r="1326" spans="1:14" x14ac:dyDescent="0.3">
      <c r="A1326" s="105" t="s">
        <v>98</v>
      </c>
      <c r="B1326" s="106">
        <v>15</v>
      </c>
      <c r="C1326" s="106">
        <v>15</v>
      </c>
      <c r="D1326" s="44"/>
      <c r="E1326" s="44"/>
      <c r="F1326" s="30">
        <f t="shared" si="104"/>
        <v>0</v>
      </c>
      <c r="G1326" s="11"/>
      <c r="H1326" s="11"/>
      <c r="I1326" s="11"/>
      <c r="J1326" s="12">
        <f t="shared" si="105"/>
        <v>0</v>
      </c>
      <c r="K1326" s="31">
        <f t="shared" si="106"/>
        <v>915</v>
      </c>
      <c r="L1326" s="37">
        <f t="shared" si="103"/>
        <v>0</v>
      </c>
      <c r="M1326" s="37"/>
      <c r="N1326" s="37">
        <f t="shared" si="107"/>
        <v>0</v>
      </c>
    </row>
    <row r="1327" spans="1:14" x14ac:dyDescent="0.3">
      <c r="A1327" s="105" t="s">
        <v>99</v>
      </c>
      <c r="B1327" s="106">
        <v>3</v>
      </c>
      <c r="C1327" s="106">
        <v>3</v>
      </c>
      <c r="D1327" s="44"/>
      <c r="E1327" s="44"/>
      <c r="F1327" s="30">
        <f t="shared" si="104"/>
        <v>0</v>
      </c>
      <c r="G1327" s="11"/>
      <c r="H1327" s="11"/>
      <c r="I1327" s="11"/>
      <c r="J1327" s="12">
        <f t="shared" si="105"/>
        <v>0</v>
      </c>
      <c r="K1327" s="31">
        <f t="shared" si="106"/>
        <v>1970</v>
      </c>
      <c r="L1327" s="37">
        <f t="shared" si="103"/>
        <v>0</v>
      </c>
      <c r="M1327" s="37"/>
      <c r="N1327" s="37">
        <f t="shared" si="107"/>
        <v>0</v>
      </c>
    </row>
    <row r="1328" spans="1:14" x14ac:dyDescent="0.3">
      <c r="A1328" s="105" t="s">
        <v>100</v>
      </c>
      <c r="B1328" s="106">
        <v>3</v>
      </c>
      <c r="C1328" s="106">
        <v>3</v>
      </c>
      <c r="D1328" s="44"/>
      <c r="E1328" s="44"/>
      <c r="F1328" s="30">
        <f t="shared" si="104"/>
        <v>0</v>
      </c>
      <c r="G1328" s="11"/>
      <c r="H1328" s="11"/>
      <c r="I1328" s="11"/>
      <c r="J1328" s="12">
        <f t="shared" si="105"/>
        <v>0</v>
      </c>
      <c r="K1328" s="31">
        <f t="shared" si="106"/>
        <v>2035</v>
      </c>
      <c r="L1328" s="37">
        <f t="shared" si="103"/>
        <v>0</v>
      </c>
      <c r="M1328" s="37"/>
      <c r="N1328" s="37">
        <f t="shared" si="107"/>
        <v>0</v>
      </c>
    </row>
    <row r="1329" spans="1:14" x14ac:dyDescent="0.3">
      <c r="A1329" s="105" t="s">
        <v>101</v>
      </c>
      <c r="B1329" s="106">
        <v>8</v>
      </c>
      <c r="C1329" s="106">
        <v>8</v>
      </c>
      <c r="D1329" s="44"/>
      <c r="E1329" s="44"/>
      <c r="F1329" s="30">
        <f t="shared" si="104"/>
        <v>0</v>
      </c>
      <c r="G1329" s="11"/>
      <c r="H1329" s="11"/>
      <c r="I1329" s="11"/>
      <c r="J1329" s="12">
        <f t="shared" si="105"/>
        <v>0</v>
      </c>
      <c r="K1329" s="31">
        <f t="shared" si="106"/>
        <v>2120</v>
      </c>
      <c r="L1329" s="37">
        <f t="shared" si="103"/>
        <v>0</v>
      </c>
      <c r="M1329" s="37"/>
      <c r="N1329" s="37">
        <f t="shared" si="107"/>
        <v>0</v>
      </c>
    </row>
    <row r="1330" spans="1:14" x14ac:dyDescent="0.3">
      <c r="A1330" s="105" t="s">
        <v>102</v>
      </c>
      <c r="B1330" s="106">
        <v>10</v>
      </c>
      <c r="C1330" s="106">
        <v>10</v>
      </c>
      <c r="D1330" s="44"/>
      <c r="E1330" s="44"/>
      <c r="F1330" s="30">
        <f t="shared" si="104"/>
        <v>0</v>
      </c>
      <c r="G1330" s="11"/>
      <c r="H1330" s="11"/>
      <c r="I1330" s="11"/>
      <c r="J1330" s="12">
        <f t="shared" si="105"/>
        <v>0</v>
      </c>
      <c r="K1330" s="31">
        <f t="shared" si="106"/>
        <v>1980</v>
      </c>
      <c r="L1330" s="37">
        <f t="shared" si="103"/>
        <v>0</v>
      </c>
      <c r="M1330" s="37"/>
      <c r="N1330" s="37">
        <f t="shared" si="107"/>
        <v>0</v>
      </c>
    </row>
    <row r="1331" spans="1:14" x14ac:dyDescent="0.3">
      <c r="A1331" s="105" t="s">
        <v>103</v>
      </c>
      <c r="B1331" s="106">
        <v>12</v>
      </c>
      <c r="C1331" s="106">
        <v>12</v>
      </c>
      <c r="D1331" s="44"/>
      <c r="E1331" s="44"/>
      <c r="F1331" s="30">
        <f t="shared" si="104"/>
        <v>0</v>
      </c>
      <c r="G1331" s="11"/>
      <c r="H1331" s="11"/>
      <c r="I1331" s="11"/>
      <c r="J1331" s="12">
        <f t="shared" si="105"/>
        <v>0</v>
      </c>
      <c r="K1331" s="31">
        <f t="shared" si="106"/>
        <v>875</v>
      </c>
      <c r="L1331" s="37">
        <f t="shared" si="103"/>
        <v>0</v>
      </c>
      <c r="M1331" s="37"/>
      <c r="N1331" s="37">
        <f t="shared" si="107"/>
        <v>0</v>
      </c>
    </row>
    <row r="1332" spans="1:14" ht="19.5" thickBot="1" x14ac:dyDescent="0.35">
      <c r="A1332" s="105" t="s">
        <v>104</v>
      </c>
      <c r="B1332" s="106">
        <v>3</v>
      </c>
      <c r="C1332" s="106">
        <v>3</v>
      </c>
      <c r="D1332" s="44"/>
      <c r="E1332" s="44"/>
      <c r="F1332" s="30">
        <f t="shared" si="104"/>
        <v>0</v>
      </c>
      <c r="G1332" s="11"/>
      <c r="H1332" s="11"/>
      <c r="I1332" s="11"/>
      <c r="J1332" s="12">
        <f t="shared" si="105"/>
        <v>0</v>
      </c>
      <c r="K1332" s="31">
        <f t="shared" si="106"/>
        <v>2145</v>
      </c>
      <c r="L1332" s="37">
        <f t="shared" si="103"/>
        <v>0</v>
      </c>
      <c r="M1332" s="37"/>
      <c r="N1332" s="37">
        <f t="shared" si="107"/>
        <v>0</v>
      </c>
    </row>
    <row r="1333" spans="1:14" ht="19.5" thickBot="1" x14ac:dyDescent="0.35">
      <c r="A1333" s="56" t="s">
        <v>105</v>
      </c>
      <c r="B1333" s="57" t="s">
        <v>74</v>
      </c>
      <c r="C1333" s="58">
        <v>150</v>
      </c>
      <c r="D1333" s="44"/>
      <c r="E1333" s="44"/>
      <c r="F1333" s="30">
        <f t="shared" si="104"/>
        <v>0</v>
      </c>
      <c r="G1333" s="11"/>
      <c r="H1333" s="11"/>
      <c r="I1333" s="11"/>
      <c r="J1333" s="12">
        <f t="shared" si="105"/>
        <v>0</v>
      </c>
      <c r="K1333" s="31">
        <f t="shared" si="106"/>
        <v>21.06</v>
      </c>
      <c r="L1333" s="37">
        <f t="shared" si="103"/>
        <v>0</v>
      </c>
      <c r="M1333" s="37"/>
      <c r="N1333" s="37">
        <f t="shared" si="107"/>
        <v>0</v>
      </c>
    </row>
    <row r="1334" spans="1:14" x14ac:dyDescent="0.3">
      <c r="A1334" s="107"/>
      <c r="B1334" s="108"/>
      <c r="C1334" s="108"/>
      <c r="D1334" s="11"/>
      <c r="E1334" s="11"/>
      <c r="F1334" s="30" t="e">
        <f t="shared" si="104"/>
        <v>#DIV/0!</v>
      </c>
      <c r="G1334" s="11"/>
      <c r="H1334" s="11"/>
      <c r="I1334" s="11"/>
      <c r="J1334" s="12">
        <f t="shared" si="105"/>
        <v>0</v>
      </c>
      <c r="K1334" s="31">
        <f t="shared" si="106"/>
        <v>116.5</v>
      </c>
      <c r="L1334" s="37">
        <f t="shared" si="103"/>
        <v>0</v>
      </c>
      <c r="M1334" s="37"/>
      <c r="N1334" s="37">
        <f t="shared" si="107"/>
        <v>0</v>
      </c>
    </row>
    <row r="1335" spans="1:14" x14ac:dyDescent="0.3">
      <c r="A1335" s="107"/>
      <c r="B1335" s="108"/>
      <c r="C1335" s="108"/>
      <c r="D1335" s="11"/>
      <c r="E1335" s="11"/>
      <c r="F1335" s="30" t="e">
        <f t="shared" si="104"/>
        <v>#DIV/0!</v>
      </c>
      <c r="G1335" s="11"/>
      <c r="H1335" s="11"/>
      <c r="I1335" s="11"/>
      <c r="J1335" s="12">
        <f t="shared" si="105"/>
        <v>0</v>
      </c>
      <c r="K1335" s="31">
        <f t="shared" si="106"/>
        <v>0</v>
      </c>
      <c r="L1335" s="37">
        <f t="shared" si="103"/>
        <v>0</v>
      </c>
      <c r="M1335" s="37"/>
      <c r="N1335" s="37">
        <f t="shared" si="107"/>
        <v>0</v>
      </c>
    </row>
    <row r="1336" spans="1:14" x14ac:dyDescent="0.3">
      <c r="A1336" s="107"/>
      <c r="B1336" s="108"/>
      <c r="C1336" s="108"/>
      <c r="D1336" s="11"/>
      <c r="E1336" s="11"/>
      <c r="F1336" s="30" t="e">
        <f t="shared" si="104"/>
        <v>#DIV/0!</v>
      </c>
      <c r="G1336" s="11"/>
      <c r="H1336" s="11"/>
      <c r="I1336" s="11"/>
      <c r="J1336" s="12">
        <f t="shared" si="105"/>
        <v>0</v>
      </c>
      <c r="K1336" s="31">
        <f t="shared" si="106"/>
        <v>23</v>
      </c>
      <c r="L1336" s="37">
        <f t="shared" si="103"/>
        <v>0</v>
      </c>
      <c r="M1336" s="37"/>
      <c r="N1336" s="37">
        <f t="shared" si="107"/>
        <v>0</v>
      </c>
    </row>
    <row r="1337" spans="1:14" x14ac:dyDescent="0.3">
      <c r="A1337" s="107"/>
      <c r="B1337" s="108"/>
      <c r="C1337" s="108"/>
      <c r="D1337" s="11"/>
      <c r="E1337" s="11"/>
      <c r="F1337" s="30" t="e">
        <f t="shared" si="104"/>
        <v>#DIV/0!</v>
      </c>
      <c r="G1337" s="11"/>
      <c r="H1337" s="11"/>
      <c r="I1337" s="11"/>
      <c r="J1337" s="12">
        <f t="shared" si="105"/>
        <v>0</v>
      </c>
      <c r="K1337" s="31">
        <f t="shared" si="106"/>
        <v>0</v>
      </c>
      <c r="L1337" s="37">
        <f t="shared" si="103"/>
        <v>0</v>
      </c>
      <c r="M1337" s="37"/>
      <c r="N1337" s="37">
        <f t="shared" si="107"/>
        <v>0</v>
      </c>
    </row>
    <row r="1338" spans="1:14" x14ac:dyDescent="0.3">
      <c r="A1338" s="11"/>
      <c r="B1338" s="10"/>
      <c r="C1338" s="10"/>
      <c r="D1338" s="11"/>
      <c r="E1338" s="11"/>
      <c r="F1338" s="30" t="e">
        <f t="shared" si="104"/>
        <v>#DIV/0!</v>
      </c>
      <c r="G1338" s="11"/>
      <c r="H1338" s="11"/>
      <c r="I1338" s="11"/>
      <c r="J1338" s="12">
        <f t="shared" si="105"/>
        <v>0</v>
      </c>
      <c r="K1338" s="31">
        <f t="shared" si="106"/>
        <v>0</v>
      </c>
      <c r="L1338" s="37">
        <f t="shared" si="103"/>
        <v>0</v>
      </c>
      <c r="M1338" s="37"/>
      <c r="N1338" s="37">
        <f t="shared" si="107"/>
        <v>0</v>
      </c>
    </row>
    <row r="1339" spans="1:14" x14ac:dyDescent="0.3">
      <c r="A1339" s="11"/>
      <c r="B1339" s="10"/>
      <c r="C1339" s="10"/>
      <c r="D1339" s="11"/>
      <c r="E1339" s="11"/>
      <c r="F1339" s="30" t="e">
        <f t="shared" si="104"/>
        <v>#DIV/0!</v>
      </c>
      <c r="G1339" s="11"/>
      <c r="H1339" s="11"/>
      <c r="I1339" s="11"/>
      <c r="J1339" s="12">
        <f t="shared" si="105"/>
        <v>0</v>
      </c>
      <c r="K1339" s="31">
        <f t="shared" si="106"/>
        <v>0</v>
      </c>
      <c r="L1339" s="37">
        <f t="shared" si="103"/>
        <v>0</v>
      </c>
      <c r="M1339" s="37"/>
      <c r="N1339" s="37">
        <f t="shared" si="107"/>
        <v>0</v>
      </c>
    </row>
    <row r="1340" spans="1:14" x14ac:dyDescent="0.3">
      <c r="A1340" s="11"/>
      <c r="B1340" s="10"/>
      <c r="C1340" s="10"/>
      <c r="D1340" s="11"/>
      <c r="E1340" s="11"/>
      <c r="F1340" s="30" t="e">
        <f t="shared" si="104"/>
        <v>#DIV/0!</v>
      </c>
      <c r="G1340" s="11"/>
      <c r="H1340" s="11"/>
      <c r="I1340" s="11"/>
      <c r="J1340" s="12">
        <f t="shared" si="105"/>
        <v>0</v>
      </c>
      <c r="K1340" s="31">
        <f t="shared" si="106"/>
        <v>0</v>
      </c>
      <c r="L1340" s="37">
        <f t="shared" si="103"/>
        <v>0</v>
      </c>
      <c r="M1340" s="37"/>
      <c r="N1340" s="37">
        <f t="shared" si="107"/>
        <v>0</v>
      </c>
    </row>
    <row r="1341" spans="1:14" x14ac:dyDescent="0.3">
      <c r="A1341" s="11" t="s">
        <v>33</v>
      </c>
      <c r="B1341" s="11"/>
      <c r="C1341" s="13"/>
      <c r="D1341" s="111">
        <f t="shared" ref="D1341:J1341" si="108">SUM(D1279:D1340)</f>
        <v>491</v>
      </c>
      <c r="E1341" s="111">
        <f t="shared" si="108"/>
        <v>0</v>
      </c>
      <c r="F1341" s="111" t="e">
        <f t="shared" si="108"/>
        <v>#DIV/0!</v>
      </c>
      <c r="G1341" s="111">
        <f t="shared" si="108"/>
        <v>0</v>
      </c>
      <c r="H1341" s="111">
        <f t="shared" si="108"/>
        <v>0</v>
      </c>
      <c r="I1341" s="111">
        <f t="shared" si="108"/>
        <v>0</v>
      </c>
      <c r="J1341" s="12">
        <f t="shared" si="108"/>
        <v>491</v>
      </c>
      <c r="K1341" s="111"/>
      <c r="L1341" s="111">
        <f>SUM(L1279:L1340)</f>
        <v>57767.43</v>
      </c>
      <c r="M1341" s="111">
        <f>SUM(M1279:M1340)</f>
        <v>0</v>
      </c>
      <c r="N1341" s="111">
        <f>SUM(N1279:N1340)</f>
        <v>0</v>
      </c>
    </row>
    <row r="1342" spans="1:14" x14ac:dyDescent="0.3">
      <c r="A1342" s="113"/>
      <c r="B1342" s="114"/>
      <c r="C1342" s="115"/>
      <c r="D1342" s="116"/>
      <c r="E1342" s="116"/>
      <c r="F1342" s="7" t="s">
        <v>106</v>
      </c>
      <c r="G1342" s="7" t="s">
        <v>123</v>
      </c>
      <c r="H1342" s="7" t="s">
        <v>124</v>
      </c>
      <c r="I1342" s="7" t="s">
        <v>125</v>
      </c>
      <c r="J1342" s="7" t="s">
        <v>126</v>
      </c>
      <c r="K1342" s="117"/>
      <c r="L1342" s="117"/>
      <c r="M1342" s="7" t="s">
        <v>107</v>
      </c>
      <c r="N1342" s="118"/>
    </row>
    <row r="1343" spans="1:14" ht="31.5" x14ac:dyDescent="0.5">
      <c r="A1343" s="113"/>
      <c r="B1343" s="114"/>
      <c r="C1343" s="115"/>
      <c r="D1343" s="116"/>
      <c r="E1343" s="116"/>
      <c r="F1343" s="121"/>
      <c r="G1343" s="121"/>
      <c r="H1343" s="121"/>
      <c r="I1343" s="121"/>
      <c r="J1343" s="121"/>
      <c r="K1343" s="122"/>
      <c r="L1343" s="121">
        <f>+F1343-G1343-H1343-I1343-J1343</f>
        <v>0</v>
      </c>
      <c r="M1343" s="123"/>
      <c r="N1343" s="124"/>
    </row>
    <row r="1344" spans="1:14" x14ac:dyDescent="0.3">
      <c r="A1344" s="177" t="s">
        <v>109</v>
      </c>
      <c r="B1344" s="178"/>
      <c r="C1344" s="178"/>
      <c r="D1344" s="178"/>
      <c r="E1344" s="178"/>
      <c r="F1344" s="178"/>
      <c r="G1344" s="178"/>
      <c r="H1344" s="178"/>
      <c r="I1344" s="178"/>
      <c r="J1344" s="179"/>
      <c r="K1344" s="125"/>
      <c r="L1344" s="12">
        <v>1354</v>
      </c>
      <c r="M1344" s="126"/>
      <c r="N1344" s="127"/>
    </row>
    <row r="1345" spans="1:14" x14ac:dyDescent="0.3">
      <c r="A1345" s="180" t="s">
        <v>110</v>
      </c>
      <c r="B1345" s="181"/>
      <c r="C1345" s="181"/>
      <c r="D1345" s="181"/>
      <c r="E1345" s="181"/>
      <c r="F1345" s="181"/>
      <c r="G1345" s="181"/>
      <c r="H1345" s="181"/>
      <c r="I1345" s="181"/>
      <c r="J1345" s="182"/>
      <c r="K1345" s="129"/>
      <c r="L1345" s="12">
        <v>-86</v>
      </c>
      <c r="M1345" s="126"/>
      <c r="N1345" s="127"/>
    </row>
    <row r="1346" spans="1:14" x14ac:dyDescent="0.3">
      <c r="A1346" s="160" t="s">
        <v>111</v>
      </c>
      <c r="B1346" s="161"/>
      <c r="C1346" s="161"/>
      <c r="D1346" s="161"/>
      <c r="E1346" s="161"/>
      <c r="F1346" s="161"/>
      <c r="G1346" s="161"/>
      <c r="H1346" s="161"/>
      <c r="I1346" s="161"/>
      <c r="J1346" s="162"/>
      <c r="K1346" s="130"/>
      <c r="L1346" s="12"/>
      <c r="M1346" s="131">
        <f>+L1346/L1341%</f>
        <v>0</v>
      </c>
      <c r="N1346" s="127"/>
    </row>
    <row r="1347" spans="1:14" x14ac:dyDescent="0.3">
      <c r="A1347" s="163" t="s">
        <v>112</v>
      </c>
      <c r="B1347" s="164"/>
      <c r="C1347" s="164"/>
      <c r="D1347" s="164"/>
      <c r="E1347" s="164"/>
      <c r="F1347" s="164"/>
      <c r="G1347" s="164"/>
      <c r="H1347" s="164"/>
      <c r="I1347" s="164"/>
      <c r="J1347" s="165"/>
      <c r="K1347" s="132"/>
      <c r="L1347" s="12">
        <f>+E1363</f>
        <v>7761</v>
      </c>
      <c r="M1347" s="126"/>
      <c r="N1347" s="127"/>
    </row>
    <row r="1348" spans="1:14" x14ac:dyDescent="0.3">
      <c r="A1348" s="166" t="s">
        <v>113</v>
      </c>
      <c r="B1348" s="167"/>
      <c r="C1348" s="167"/>
      <c r="D1348" s="167"/>
      <c r="E1348" s="167"/>
      <c r="F1348" s="167"/>
      <c r="G1348" s="167"/>
      <c r="H1348" s="167"/>
      <c r="I1348" s="167"/>
      <c r="J1348" s="168"/>
      <c r="K1348" s="134"/>
      <c r="L1348" s="12">
        <f>+M1363</f>
        <v>0</v>
      </c>
      <c r="M1348" s="126"/>
      <c r="N1348" s="127"/>
    </row>
    <row r="1349" spans="1:14" x14ac:dyDescent="0.3">
      <c r="A1349" s="169"/>
      <c r="B1349" s="170"/>
      <c r="C1349" s="170"/>
      <c r="D1349" s="170"/>
      <c r="E1349" s="170"/>
      <c r="F1349" s="170"/>
      <c r="G1349" s="170"/>
      <c r="H1349" s="170"/>
      <c r="I1349" s="170"/>
      <c r="J1349" s="171"/>
      <c r="K1349" s="128"/>
      <c r="L1349" s="126">
        <v>22</v>
      </c>
      <c r="M1349" s="126"/>
      <c r="N1349" s="127"/>
    </row>
    <row r="1350" spans="1:14" x14ac:dyDescent="0.3">
      <c r="A1350" s="169"/>
      <c r="B1350" s="170"/>
      <c r="C1350" s="170"/>
      <c r="D1350" s="170"/>
      <c r="E1350" s="170"/>
      <c r="F1350" s="170"/>
      <c r="G1350" s="170"/>
      <c r="H1350" s="170"/>
      <c r="I1350" s="170"/>
      <c r="J1350" s="171"/>
      <c r="K1350" s="128"/>
      <c r="L1350" s="126"/>
      <c r="M1350" s="126"/>
      <c r="N1350" s="127"/>
    </row>
    <row r="1351" spans="1:14" x14ac:dyDescent="0.3">
      <c r="A1351" s="169" t="s">
        <v>114</v>
      </c>
      <c r="B1351" s="170"/>
      <c r="C1351" s="170"/>
      <c r="D1351" s="170"/>
      <c r="E1351" s="170"/>
      <c r="F1351" s="170"/>
      <c r="G1351" s="170"/>
      <c r="H1351" s="170"/>
      <c r="I1351" s="170"/>
      <c r="J1351" s="171"/>
      <c r="K1351" s="136"/>
      <c r="L1351" s="111">
        <f>+L1341-L1344-L1345-L1346-L1347+L1348-L1349-L1350</f>
        <v>48716.43</v>
      </c>
      <c r="M1351" s="126"/>
      <c r="N1351" s="127"/>
    </row>
    <row r="1352" spans="1:14" ht="19.5" thickBot="1" x14ac:dyDescent="0.35">
      <c r="L1352" s="3">
        <v>48716</v>
      </c>
      <c r="M1352" s="138">
        <f>+L1352-L1351</f>
        <v>-0.43000000000029104</v>
      </c>
    </row>
    <row r="1353" spans="1:14" ht="19.5" thickBot="1" x14ac:dyDescent="0.35">
      <c r="A1353" s="157" t="s">
        <v>115</v>
      </c>
      <c r="B1353" s="158"/>
      <c r="C1353" s="158"/>
      <c r="D1353" s="158"/>
      <c r="E1353" s="158"/>
      <c r="F1353" s="159"/>
      <c r="G1353" s="127"/>
      <c r="H1353" s="157" t="s">
        <v>116</v>
      </c>
      <c r="I1353" s="158"/>
      <c r="J1353" s="159"/>
      <c r="K1353" s="157" t="s">
        <v>117</v>
      </c>
      <c r="L1353" s="158"/>
      <c r="M1353" s="159"/>
      <c r="N1353" s="139"/>
    </row>
    <row r="1354" spans="1:14" ht="19.5" thickBot="1" x14ac:dyDescent="0.35">
      <c r="A1354" s="140" t="s">
        <v>118</v>
      </c>
      <c r="B1354" s="157" t="s">
        <v>119</v>
      </c>
      <c r="C1354" s="159"/>
      <c r="D1354" s="140" t="s">
        <v>120</v>
      </c>
      <c r="E1354" s="157" t="s">
        <v>22</v>
      </c>
      <c r="F1354" s="159"/>
      <c r="G1354" s="127"/>
      <c r="H1354" s="157" t="s">
        <v>119</v>
      </c>
      <c r="I1354" s="159"/>
      <c r="J1354" s="140" t="s">
        <v>22</v>
      </c>
      <c r="K1354" s="157" t="s">
        <v>119</v>
      </c>
      <c r="L1354" s="159"/>
      <c r="M1354" s="140" t="s">
        <v>22</v>
      </c>
      <c r="N1354" s="139"/>
    </row>
    <row r="1355" spans="1:14" ht="19.5" thickBot="1" x14ac:dyDescent="0.35">
      <c r="A1355" s="141"/>
      <c r="B1355" s="153"/>
      <c r="C1355" s="154"/>
      <c r="D1355" s="141"/>
      <c r="E1355" s="155">
        <v>4980</v>
      </c>
      <c r="F1355" s="156"/>
      <c r="G1355" s="127"/>
      <c r="H1355" s="153"/>
      <c r="I1355" s="154"/>
      <c r="J1355" s="142"/>
      <c r="K1355" s="153"/>
      <c r="L1355" s="154"/>
      <c r="M1355" s="143"/>
      <c r="N1355" s="144"/>
    </row>
    <row r="1356" spans="1:14" ht="19.5" thickBot="1" x14ac:dyDescent="0.35">
      <c r="A1356" s="141"/>
      <c r="B1356" s="153"/>
      <c r="C1356" s="154"/>
      <c r="D1356" s="141"/>
      <c r="E1356" s="155">
        <v>2781</v>
      </c>
      <c r="F1356" s="156"/>
      <c r="G1356" s="127"/>
      <c r="H1356" s="153"/>
      <c r="I1356" s="154"/>
      <c r="J1356" s="142"/>
      <c r="K1356" s="153"/>
      <c r="L1356" s="154"/>
      <c r="M1356" s="143"/>
      <c r="N1356" s="144"/>
    </row>
    <row r="1357" spans="1:14" ht="19.5" thickBot="1" x14ac:dyDescent="0.35">
      <c r="A1357" s="141"/>
      <c r="B1357" s="153"/>
      <c r="C1357" s="154"/>
      <c r="D1357" s="141"/>
      <c r="E1357" s="155"/>
      <c r="F1357" s="156"/>
      <c r="G1357" s="127"/>
      <c r="H1357" s="153"/>
      <c r="I1357" s="154"/>
      <c r="J1357" s="142"/>
      <c r="K1357" s="153"/>
      <c r="L1357" s="154"/>
      <c r="M1357" s="143"/>
      <c r="N1357" s="144"/>
    </row>
    <row r="1358" spans="1:14" ht="19.5" thickBot="1" x14ac:dyDescent="0.35">
      <c r="A1358" s="141"/>
      <c r="B1358" s="153"/>
      <c r="C1358" s="154"/>
      <c r="D1358" s="141"/>
      <c r="E1358" s="155"/>
      <c r="F1358" s="156"/>
      <c r="G1358" s="127"/>
      <c r="H1358" s="153"/>
      <c r="I1358" s="154"/>
      <c r="J1358" s="142"/>
      <c r="K1358" s="153"/>
      <c r="L1358" s="154"/>
      <c r="M1358" s="143"/>
      <c r="N1358" s="144"/>
    </row>
    <row r="1359" spans="1:14" ht="19.5" thickBot="1" x14ac:dyDescent="0.35">
      <c r="A1359" s="141"/>
      <c r="B1359" s="153"/>
      <c r="C1359" s="154"/>
      <c r="D1359" s="141"/>
      <c r="E1359" s="155"/>
      <c r="F1359" s="156"/>
      <c r="G1359" s="127"/>
      <c r="H1359" s="153"/>
      <c r="I1359" s="154"/>
      <c r="J1359" s="142"/>
      <c r="K1359" s="153"/>
      <c r="L1359" s="154"/>
      <c r="M1359" s="143"/>
      <c r="N1359" s="144"/>
    </row>
    <row r="1360" spans="1:14" ht="19.5" thickBot="1" x14ac:dyDescent="0.35">
      <c r="A1360" s="141"/>
      <c r="B1360" s="153"/>
      <c r="C1360" s="154"/>
      <c r="D1360" s="141"/>
      <c r="E1360" s="155"/>
      <c r="F1360" s="156"/>
      <c r="G1360" s="127"/>
      <c r="H1360" s="153"/>
      <c r="I1360" s="154"/>
      <c r="J1360" s="142"/>
      <c r="K1360" s="153"/>
      <c r="L1360" s="154"/>
      <c r="M1360" s="143"/>
      <c r="N1360" s="144"/>
    </row>
    <row r="1361" spans="1:14" ht="19.5" thickBot="1" x14ac:dyDescent="0.35">
      <c r="A1361" s="141"/>
      <c r="B1361" s="153"/>
      <c r="C1361" s="154"/>
      <c r="D1361" s="141"/>
      <c r="E1361" s="155"/>
      <c r="F1361" s="156"/>
      <c r="G1361" s="127"/>
      <c r="H1361" s="153"/>
      <c r="I1361" s="154"/>
      <c r="J1361" s="142"/>
      <c r="K1361" s="153"/>
      <c r="L1361" s="154"/>
      <c r="M1361" s="143"/>
      <c r="N1361" s="144"/>
    </row>
    <row r="1362" spans="1:14" ht="19.5" thickBot="1" x14ac:dyDescent="0.35">
      <c r="A1362" s="141"/>
      <c r="B1362" s="153"/>
      <c r="C1362" s="154"/>
      <c r="D1362" s="141"/>
      <c r="E1362" s="155"/>
      <c r="F1362" s="156"/>
      <c r="G1362" s="127"/>
      <c r="H1362" s="153"/>
      <c r="I1362" s="154"/>
      <c r="J1362" s="142"/>
      <c r="K1362" s="153"/>
      <c r="L1362" s="154"/>
      <c r="M1362" s="143"/>
      <c r="N1362" s="144"/>
    </row>
    <row r="1363" spans="1:14" ht="19.5" thickBot="1" x14ac:dyDescent="0.35">
      <c r="A1363" s="141" t="s">
        <v>121</v>
      </c>
      <c r="B1363" s="153"/>
      <c r="C1363" s="154"/>
      <c r="D1363" s="141"/>
      <c r="E1363" s="155">
        <f>SUM(E1355:F1362)</f>
        <v>7761</v>
      </c>
      <c r="F1363" s="156"/>
      <c r="G1363" s="127"/>
      <c r="H1363" s="153" t="s">
        <v>121</v>
      </c>
      <c r="I1363" s="154"/>
      <c r="J1363" s="140">
        <f>SUM(J1355:J1362)</f>
        <v>0</v>
      </c>
      <c r="K1363" s="153" t="s">
        <v>121</v>
      </c>
      <c r="L1363" s="154"/>
      <c r="M1363" s="145">
        <f>SUM(M1355:M1362)</f>
        <v>0</v>
      </c>
      <c r="N1363" s="139"/>
    </row>
    <row r="1366" spans="1:14" x14ac:dyDescent="0.3">
      <c r="A1366" s="172" t="s">
        <v>0</v>
      </c>
      <c r="B1366" s="172"/>
      <c r="C1366" s="172"/>
      <c r="D1366" s="172"/>
      <c r="E1366" s="172"/>
      <c r="F1366" s="172"/>
      <c r="G1366" s="172"/>
      <c r="H1366" s="172"/>
      <c r="I1366" s="172"/>
      <c r="J1366" s="172"/>
      <c r="K1366" s="172"/>
      <c r="L1366" s="172"/>
      <c r="M1366" s="1"/>
      <c r="N1366" s="2"/>
    </row>
    <row r="1367" spans="1:14" x14ac:dyDescent="0.3">
      <c r="A1367" s="1" t="s">
        <v>1</v>
      </c>
      <c r="B1367" s="2" t="s">
        <v>140</v>
      </c>
      <c r="J1367" s="1" t="s">
        <v>3</v>
      </c>
      <c r="K1367" s="173">
        <f>+K1276</f>
        <v>0</v>
      </c>
      <c r="L1367" s="173"/>
      <c r="M1367" s="173"/>
      <c r="N1367" s="6"/>
    </row>
    <row r="1368" spans="1:14" x14ac:dyDescent="0.3">
      <c r="A1368" s="174"/>
      <c r="B1368" s="175"/>
      <c r="C1368" s="176"/>
      <c r="D1368" s="169" t="s">
        <v>6</v>
      </c>
      <c r="E1368" s="170"/>
      <c r="F1368" s="171"/>
      <c r="G1368" s="7" t="s">
        <v>7</v>
      </c>
      <c r="H1368" s="7" t="s">
        <v>7</v>
      </c>
      <c r="I1368" s="7" t="s">
        <v>8</v>
      </c>
      <c r="J1368" s="8" t="s">
        <v>9</v>
      </c>
      <c r="K1368" s="7" t="s">
        <v>10</v>
      </c>
      <c r="L1368" s="9"/>
      <c r="M1368" s="7" t="s">
        <v>11</v>
      </c>
      <c r="N1368" s="7" t="s">
        <v>12</v>
      </c>
    </row>
    <row r="1369" spans="1:14" x14ac:dyDescent="0.3">
      <c r="A1369" s="12" t="s">
        <v>16</v>
      </c>
      <c r="B1369" s="7" t="s">
        <v>17</v>
      </c>
      <c r="C1369" s="13" t="s">
        <v>18</v>
      </c>
      <c r="D1369" s="7">
        <v>1</v>
      </c>
      <c r="E1369" s="7">
        <v>2</v>
      </c>
      <c r="F1369" s="14" t="s">
        <v>19</v>
      </c>
      <c r="G1369" s="7" t="s">
        <v>20</v>
      </c>
      <c r="H1369" s="7" t="s">
        <v>20</v>
      </c>
      <c r="I1369" s="7"/>
      <c r="J1369" s="7" t="s">
        <v>20</v>
      </c>
      <c r="K1369" s="7" t="s">
        <v>21</v>
      </c>
      <c r="L1369" s="7" t="s">
        <v>22</v>
      </c>
      <c r="M1369" s="7" t="s">
        <v>23</v>
      </c>
      <c r="N1369" s="7" t="s">
        <v>22</v>
      </c>
    </row>
    <row r="1370" spans="1:14" x14ac:dyDescent="0.3">
      <c r="A1370" s="16" t="s">
        <v>35</v>
      </c>
      <c r="B1370" s="17" t="s">
        <v>36</v>
      </c>
      <c r="C1370" s="17">
        <v>72</v>
      </c>
      <c r="D1370" s="29">
        <v>18</v>
      </c>
      <c r="E1370" s="29"/>
      <c r="F1370" s="30">
        <f>+(E1370+D1370)/C1370</f>
        <v>0.25</v>
      </c>
      <c r="G1370" s="32"/>
      <c r="H1370" s="32"/>
      <c r="I1370" s="32"/>
      <c r="J1370" s="34">
        <f>+D1370+E1370-G1370-H1370-I1370</f>
        <v>18</v>
      </c>
      <c r="K1370" s="31">
        <f>+K1279</f>
        <v>381.13</v>
      </c>
      <c r="L1370" s="24">
        <f t="shared" ref="L1370:L1431" si="109">+J1370*K1370</f>
        <v>6860.34</v>
      </c>
      <c r="M1370" s="24"/>
      <c r="N1370" s="24">
        <f>+K1370*I1370</f>
        <v>0</v>
      </c>
    </row>
    <row r="1371" spans="1:14" x14ac:dyDescent="0.3">
      <c r="A1371" s="16" t="s">
        <v>37</v>
      </c>
      <c r="B1371" s="17" t="s">
        <v>38</v>
      </c>
      <c r="C1371" s="17">
        <v>36</v>
      </c>
      <c r="D1371" s="29">
        <v>6</v>
      </c>
      <c r="E1371" s="29"/>
      <c r="F1371" s="30">
        <f t="shared" ref="F1371:F1431" si="110">+(E1371+D1371)/C1371</f>
        <v>0.16666666666666666</v>
      </c>
      <c r="G1371" s="32"/>
      <c r="H1371" s="32"/>
      <c r="I1371" s="32"/>
      <c r="J1371" s="34">
        <f t="shared" ref="J1371:J1431" si="111">+D1371+E1371-G1371-H1371-I1371</f>
        <v>6</v>
      </c>
      <c r="K1371" s="31">
        <f t="shared" ref="K1371:K1431" si="112">+K1280</f>
        <v>741.2</v>
      </c>
      <c r="L1371" s="24">
        <f t="shared" si="109"/>
        <v>4447.2000000000007</v>
      </c>
      <c r="M1371" s="24"/>
      <c r="N1371" s="24">
        <f t="shared" ref="N1371:N1431" si="113">+K1371*I1371</f>
        <v>0</v>
      </c>
    </row>
    <row r="1372" spans="1:14" x14ac:dyDescent="0.3">
      <c r="A1372" s="16" t="s">
        <v>39</v>
      </c>
      <c r="B1372" s="17" t="s">
        <v>40</v>
      </c>
      <c r="C1372" s="17">
        <v>18</v>
      </c>
      <c r="D1372" s="29"/>
      <c r="E1372" s="29"/>
      <c r="F1372" s="30">
        <f t="shared" si="110"/>
        <v>0</v>
      </c>
      <c r="G1372" s="32"/>
      <c r="H1372" s="32"/>
      <c r="I1372" s="32"/>
      <c r="J1372" s="12">
        <f t="shared" si="111"/>
        <v>0</v>
      </c>
      <c r="K1372" s="31">
        <f t="shared" si="112"/>
        <v>1263.5999999999999</v>
      </c>
      <c r="L1372" s="37">
        <f t="shared" si="109"/>
        <v>0</v>
      </c>
      <c r="M1372" s="37"/>
      <c r="N1372" s="37">
        <f t="shared" si="113"/>
        <v>0</v>
      </c>
    </row>
    <row r="1373" spans="1:14" x14ac:dyDescent="0.3">
      <c r="A1373" s="16" t="s">
        <v>41</v>
      </c>
      <c r="B1373" s="17" t="s">
        <v>42</v>
      </c>
      <c r="C1373" s="17">
        <v>10</v>
      </c>
      <c r="D1373" s="29"/>
      <c r="E1373" s="29"/>
      <c r="F1373" s="30">
        <f t="shared" si="110"/>
        <v>0</v>
      </c>
      <c r="G1373" s="32"/>
      <c r="H1373" s="32"/>
      <c r="I1373" s="32"/>
      <c r="J1373" s="34">
        <f t="shared" si="111"/>
        <v>0</v>
      </c>
      <c r="K1373" s="31">
        <f t="shared" si="112"/>
        <v>2059.1999999999998</v>
      </c>
      <c r="L1373" s="24">
        <f t="shared" si="109"/>
        <v>0</v>
      </c>
      <c r="M1373" s="24"/>
      <c r="N1373" s="24">
        <f t="shared" si="113"/>
        <v>0</v>
      </c>
    </row>
    <row r="1374" spans="1:14" x14ac:dyDescent="0.3">
      <c r="A1374" s="16" t="s">
        <v>43</v>
      </c>
      <c r="B1374" s="17" t="s">
        <v>36</v>
      </c>
      <c r="C1374" s="17">
        <v>72</v>
      </c>
      <c r="D1374" s="29">
        <v>8</v>
      </c>
      <c r="E1374" s="29"/>
      <c r="F1374" s="30">
        <f t="shared" si="110"/>
        <v>0.1111111111111111</v>
      </c>
      <c r="G1374" s="32"/>
      <c r="H1374" s="32"/>
      <c r="I1374" s="32"/>
      <c r="J1374" s="34">
        <f t="shared" si="111"/>
        <v>8</v>
      </c>
      <c r="K1374" s="31">
        <f t="shared" si="112"/>
        <v>409.5</v>
      </c>
      <c r="L1374" s="24">
        <f t="shared" si="109"/>
        <v>3276</v>
      </c>
      <c r="M1374" s="24"/>
      <c r="N1374" s="24">
        <f t="shared" si="113"/>
        <v>0</v>
      </c>
    </row>
    <row r="1375" spans="1:14" x14ac:dyDescent="0.3">
      <c r="A1375" s="16" t="s">
        <v>44</v>
      </c>
      <c r="B1375" s="17" t="s">
        <v>38</v>
      </c>
      <c r="C1375" s="17">
        <v>36</v>
      </c>
      <c r="D1375" s="29"/>
      <c r="E1375" s="29"/>
      <c r="F1375" s="30">
        <f t="shared" si="110"/>
        <v>0</v>
      </c>
      <c r="G1375" s="32"/>
      <c r="H1375" s="32"/>
      <c r="I1375" s="32"/>
      <c r="J1375" s="34">
        <f t="shared" si="111"/>
        <v>0</v>
      </c>
      <c r="K1375" s="31">
        <f t="shared" si="112"/>
        <v>803.79</v>
      </c>
      <c r="L1375" s="24">
        <f t="shared" si="109"/>
        <v>0</v>
      </c>
      <c r="M1375" s="24"/>
      <c r="N1375" s="24">
        <f t="shared" si="113"/>
        <v>0</v>
      </c>
    </row>
    <row r="1376" spans="1:14" x14ac:dyDescent="0.3">
      <c r="A1376" s="16" t="s">
        <v>45</v>
      </c>
      <c r="B1376" s="17" t="s">
        <v>36</v>
      </c>
      <c r="C1376" s="17">
        <v>72</v>
      </c>
      <c r="D1376" s="29">
        <v>15</v>
      </c>
      <c r="E1376" s="29"/>
      <c r="F1376" s="30">
        <f t="shared" si="110"/>
        <v>0.20833333333333334</v>
      </c>
      <c r="G1376" s="32"/>
      <c r="H1376" s="32"/>
      <c r="I1376" s="32"/>
      <c r="J1376" s="34">
        <f t="shared" si="111"/>
        <v>15</v>
      </c>
      <c r="K1376" s="31">
        <f t="shared" si="112"/>
        <v>409.5</v>
      </c>
      <c r="L1376" s="24">
        <f t="shared" si="109"/>
        <v>6142.5</v>
      </c>
      <c r="M1376" s="24"/>
      <c r="N1376" s="24">
        <f t="shared" si="113"/>
        <v>0</v>
      </c>
    </row>
    <row r="1377" spans="1:14" x14ac:dyDescent="0.3">
      <c r="A1377" s="16" t="s">
        <v>46</v>
      </c>
      <c r="B1377" s="17" t="s">
        <v>38</v>
      </c>
      <c r="C1377" s="17">
        <v>36</v>
      </c>
      <c r="D1377" s="29">
        <v>4</v>
      </c>
      <c r="E1377" s="29"/>
      <c r="F1377" s="30">
        <f t="shared" si="110"/>
        <v>0.1111111111111111</v>
      </c>
      <c r="G1377" s="32"/>
      <c r="H1377" s="32"/>
      <c r="I1377" s="32"/>
      <c r="J1377" s="34">
        <f t="shared" si="111"/>
        <v>4</v>
      </c>
      <c r="K1377" s="31">
        <f t="shared" si="112"/>
        <v>803.79</v>
      </c>
      <c r="L1377" s="24">
        <f t="shared" si="109"/>
        <v>3215.16</v>
      </c>
      <c r="M1377" s="24"/>
      <c r="N1377" s="24">
        <f t="shared" si="113"/>
        <v>0</v>
      </c>
    </row>
    <row r="1378" spans="1:14" x14ac:dyDescent="0.3">
      <c r="A1378" s="16" t="s">
        <v>47</v>
      </c>
      <c r="B1378" s="17" t="s">
        <v>48</v>
      </c>
      <c r="C1378" s="17">
        <v>8</v>
      </c>
      <c r="D1378" s="29"/>
      <c r="E1378" s="29"/>
      <c r="F1378" s="30">
        <f t="shared" si="110"/>
        <v>0</v>
      </c>
      <c r="G1378" s="32"/>
      <c r="H1378" s="32"/>
      <c r="I1378" s="32"/>
      <c r="J1378" s="34">
        <f t="shared" si="111"/>
        <v>0</v>
      </c>
      <c r="K1378" s="31">
        <f t="shared" si="112"/>
        <v>2767.05</v>
      </c>
      <c r="L1378" s="24">
        <f t="shared" si="109"/>
        <v>0</v>
      </c>
      <c r="M1378" s="24"/>
      <c r="N1378" s="24">
        <f t="shared" si="113"/>
        <v>0</v>
      </c>
    </row>
    <row r="1379" spans="1:14" x14ac:dyDescent="0.3">
      <c r="A1379" s="35" t="s">
        <v>49</v>
      </c>
      <c r="B1379" s="17" t="s">
        <v>50</v>
      </c>
      <c r="C1379" s="38">
        <v>72</v>
      </c>
      <c r="D1379" s="29"/>
      <c r="E1379" s="29"/>
      <c r="F1379" s="30">
        <f t="shared" si="110"/>
        <v>0</v>
      </c>
      <c r="G1379" s="32"/>
      <c r="H1379" s="32"/>
      <c r="I1379" s="32"/>
      <c r="J1379" s="12">
        <f t="shared" si="111"/>
        <v>0</v>
      </c>
      <c r="K1379" s="31">
        <f t="shared" si="112"/>
        <v>444.6</v>
      </c>
      <c r="L1379" s="37">
        <f t="shared" si="109"/>
        <v>0</v>
      </c>
      <c r="M1379" s="37"/>
      <c r="N1379" s="37">
        <f t="shared" si="113"/>
        <v>0</v>
      </c>
    </row>
    <row r="1380" spans="1:14" x14ac:dyDescent="0.3">
      <c r="A1380" s="16" t="s">
        <v>51</v>
      </c>
      <c r="B1380" s="17" t="s">
        <v>52</v>
      </c>
      <c r="C1380" s="17">
        <v>36</v>
      </c>
      <c r="D1380" s="29">
        <v>8</v>
      </c>
      <c r="E1380" s="29"/>
      <c r="F1380" s="30">
        <f t="shared" si="110"/>
        <v>0.22222222222222221</v>
      </c>
      <c r="G1380" s="32"/>
      <c r="H1380" s="32"/>
      <c r="I1380" s="32"/>
      <c r="J1380" s="34">
        <f t="shared" si="111"/>
        <v>8</v>
      </c>
      <c r="K1380" s="31">
        <f t="shared" si="112"/>
        <v>868.73</v>
      </c>
      <c r="L1380" s="24">
        <f t="shared" si="109"/>
        <v>6949.84</v>
      </c>
      <c r="M1380" s="24"/>
      <c r="N1380" s="24">
        <f t="shared" si="113"/>
        <v>0</v>
      </c>
    </row>
    <row r="1381" spans="1:14" x14ac:dyDescent="0.3">
      <c r="A1381" s="16" t="s">
        <v>53</v>
      </c>
      <c r="B1381" s="17" t="s">
        <v>48</v>
      </c>
      <c r="C1381" s="17">
        <v>8</v>
      </c>
      <c r="D1381" s="29"/>
      <c r="E1381" s="29"/>
      <c r="F1381" s="30">
        <f t="shared" si="110"/>
        <v>0</v>
      </c>
      <c r="G1381" s="32"/>
      <c r="H1381" s="32"/>
      <c r="I1381" s="32"/>
      <c r="J1381" s="34">
        <f t="shared" si="111"/>
        <v>0</v>
      </c>
      <c r="K1381" s="31">
        <f t="shared" si="112"/>
        <v>2416.0500000000002</v>
      </c>
      <c r="L1381" s="24">
        <f t="shared" si="109"/>
        <v>0</v>
      </c>
      <c r="M1381" s="24"/>
      <c r="N1381" s="24">
        <f t="shared" si="113"/>
        <v>0</v>
      </c>
    </row>
    <row r="1382" spans="1:14" x14ac:dyDescent="0.3">
      <c r="A1382" s="16" t="s">
        <v>54</v>
      </c>
      <c r="B1382" s="17" t="s">
        <v>50</v>
      </c>
      <c r="C1382" s="17">
        <v>72</v>
      </c>
      <c r="D1382" s="29">
        <v>20</v>
      </c>
      <c r="E1382" s="29"/>
      <c r="F1382" s="30">
        <f t="shared" si="110"/>
        <v>0.27777777777777779</v>
      </c>
      <c r="G1382" s="32"/>
      <c r="H1382" s="32"/>
      <c r="I1382" s="32"/>
      <c r="J1382" s="34">
        <f t="shared" si="111"/>
        <v>20</v>
      </c>
      <c r="K1382" s="31">
        <f t="shared" si="112"/>
        <v>377.33</v>
      </c>
      <c r="L1382" s="24">
        <f t="shared" si="109"/>
        <v>7546.5999999999995</v>
      </c>
      <c r="M1382" s="24"/>
      <c r="N1382" s="24">
        <f t="shared" si="113"/>
        <v>0</v>
      </c>
    </row>
    <row r="1383" spans="1:14" x14ac:dyDescent="0.3">
      <c r="A1383" s="16" t="s">
        <v>55</v>
      </c>
      <c r="B1383" s="17" t="s">
        <v>56</v>
      </c>
      <c r="C1383" s="17">
        <v>15</v>
      </c>
      <c r="D1383" s="44"/>
      <c r="E1383" s="44"/>
      <c r="F1383" s="30">
        <f t="shared" si="110"/>
        <v>0</v>
      </c>
      <c r="G1383" s="11"/>
      <c r="H1383" s="11"/>
      <c r="I1383" s="11"/>
      <c r="J1383" s="12">
        <f t="shared" si="111"/>
        <v>0</v>
      </c>
      <c r="K1383" s="45">
        <f t="shared" si="112"/>
        <v>1158.3</v>
      </c>
      <c r="L1383" s="37">
        <f t="shared" si="109"/>
        <v>0</v>
      </c>
      <c r="M1383" s="37"/>
      <c r="N1383" s="37">
        <f t="shared" si="113"/>
        <v>0</v>
      </c>
    </row>
    <row r="1384" spans="1:14" x14ac:dyDescent="0.3">
      <c r="A1384" s="16" t="s">
        <v>57</v>
      </c>
      <c r="B1384" s="17" t="s">
        <v>50</v>
      </c>
      <c r="C1384" s="17">
        <v>72</v>
      </c>
      <c r="D1384" s="29"/>
      <c r="E1384" s="29"/>
      <c r="F1384" s="30">
        <f t="shared" si="110"/>
        <v>0</v>
      </c>
      <c r="G1384" s="32"/>
      <c r="H1384" s="32"/>
      <c r="I1384" s="32"/>
      <c r="J1384" s="34">
        <f t="shared" si="111"/>
        <v>0</v>
      </c>
      <c r="K1384" s="31">
        <f t="shared" si="112"/>
        <v>424.13</v>
      </c>
      <c r="L1384" s="24">
        <f t="shared" si="109"/>
        <v>0</v>
      </c>
      <c r="M1384" s="24"/>
      <c r="N1384" s="24">
        <f t="shared" si="113"/>
        <v>0</v>
      </c>
    </row>
    <row r="1385" spans="1:14" x14ac:dyDescent="0.3">
      <c r="A1385" s="16" t="s">
        <v>58</v>
      </c>
      <c r="B1385" s="17" t="s">
        <v>59</v>
      </c>
      <c r="C1385" s="17">
        <v>15</v>
      </c>
      <c r="D1385" s="29"/>
      <c r="E1385" s="29"/>
      <c r="F1385" s="30">
        <f t="shared" si="110"/>
        <v>0</v>
      </c>
      <c r="G1385" s="32"/>
      <c r="H1385" s="32"/>
      <c r="I1385" s="32"/>
      <c r="J1385" s="34">
        <f t="shared" si="111"/>
        <v>0</v>
      </c>
      <c r="K1385" s="31">
        <f t="shared" si="112"/>
        <v>1199.25</v>
      </c>
      <c r="L1385" s="24">
        <f t="shared" si="109"/>
        <v>0</v>
      </c>
      <c r="M1385" s="24"/>
      <c r="N1385" s="24">
        <f t="shared" si="113"/>
        <v>0</v>
      </c>
    </row>
    <row r="1386" spans="1:14" x14ac:dyDescent="0.3">
      <c r="A1386" s="16" t="s">
        <v>60</v>
      </c>
      <c r="B1386" s="17" t="s">
        <v>50</v>
      </c>
      <c r="C1386" s="17">
        <v>72</v>
      </c>
      <c r="D1386" s="29"/>
      <c r="E1386" s="29"/>
      <c r="F1386" s="30">
        <f t="shared" si="110"/>
        <v>0</v>
      </c>
      <c r="G1386" s="32"/>
      <c r="H1386" s="32"/>
      <c r="I1386" s="32"/>
      <c r="J1386" s="34">
        <f t="shared" si="111"/>
        <v>0</v>
      </c>
      <c r="K1386" s="31">
        <f t="shared" si="112"/>
        <v>381.13</v>
      </c>
      <c r="L1386" s="24">
        <f t="shared" si="109"/>
        <v>0</v>
      </c>
      <c r="M1386" s="24"/>
      <c r="N1386" s="24">
        <f t="shared" si="113"/>
        <v>0</v>
      </c>
    </row>
    <row r="1387" spans="1:14" x14ac:dyDescent="0.3">
      <c r="A1387" s="16" t="s">
        <v>61</v>
      </c>
      <c r="B1387" s="17" t="s">
        <v>50</v>
      </c>
      <c r="C1387" s="38">
        <v>72</v>
      </c>
      <c r="D1387" s="44"/>
      <c r="E1387" s="44"/>
      <c r="F1387" s="30">
        <f t="shared" si="110"/>
        <v>0</v>
      </c>
      <c r="G1387" s="11"/>
      <c r="H1387" s="11"/>
      <c r="I1387" s="11"/>
      <c r="J1387" s="12">
        <f t="shared" si="111"/>
        <v>0</v>
      </c>
      <c r="K1387" s="31">
        <f t="shared" si="112"/>
        <v>424.13</v>
      </c>
      <c r="L1387" s="37">
        <f t="shared" si="109"/>
        <v>0</v>
      </c>
      <c r="M1387" s="37"/>
      <c r="N1387" s="37">
        <f t="shared" si="113"/>
        <v>0</v>
      </c>
    </row>
    <row r="1388" spans="1:14" x14ac:dyDescent="0.3">
      <c r="A1388" s="35" t="s">
        <v>62</v>
      </c>
      <c r="B1388" s="17" t="s">
        <v>50</v>
      </c>
      <c r="C1388" s="38">
        <v>72</v>
      </c>
      <c r="D1388" s="44">
        <v>6</v>
      </c>
      <c r="E1388" s="44"/>
      <c r="F1388" s="30">
        <f t="shared" si="110"/>
        <v>8.3333333333333329E-2</v>
      </c>
      <c r="G1388" s="11"/>
      <c r="H1388" s="11"/>
      <c r="I1388" s="11"/>
      <c r="J1388" s="12">
        <f t="shared" si="111"/>
        <v>6</v>
      </c>
      <c r="K1388" s="31">
        <f t="shared" si="112"/>
        <v>330.23</v>
      </c>
      <c r="L1388" s="37">
        <f t="shared" si="109"/>
        <v>1981.38</v>
      </c>
      <c r="M1388" s="37"/>
      <c r="N1388" s="37">
        <f t="shared" si="113"/>
        <v>0</v>
      </c>
    </row>
    <row r="1389" spans="1:14" x14ac:dyDescent="0.3">
      <c r="A1389" s="35" t="s">
        <v>63</v>
      </c>
      <c r="B1389" s="17" t="s">
        <v>50</v>
      </c>
      <c r="C1389" s="38">
        <v>72</v>
      </c>
      <c r="D1389" s="44"/>
      <c r="E1389" s="44"/>
      <c r="F1389" s="30">
        <f t="shared" si="110"/>
        <v>0</v>
      </c>
      <c r="G1389" s="11"/>
      <c r="H1389" s="11"/>
      <c r="I1389" s="11"/>
      <c r="J1389" s="12">
        <f t="shared" si="111"/>
        <v>0</v>
      </c>
      <c r="K1389" s="31">
        <f t="shared" si="112"/>
        <v>424.13</v>
      </c>
      <c r="L1389" s="37">
        <f t="shared" si="109"/>
        <v>0</v>
      </c>
      <c r="M1389" s="37"/>
      <c r="N1389" s="37">
        <f t="shared" si="113"/>
        <v>0</v>
      </c>
    </row>
    <row r="1390" spans="1:14" x14ac:dyDescent="0.3">
      <c r="A1390" s="35" t="s">
        <v>64</v>
      </c>
      <c r="B1390" s="17" t="s">
        <v>65</v>
      </c>
      <c r="C1390" s="38">
        <v>72</v>
      </c>
      <c r="D1390" s="44"/>
      <c r="E1390" s="44"/>
      <c r="F1390" s="30">
        <f t="shared" si="110"/>
        <v>0</v>
      </c>
      <c r="G1390" s="11"/>
      <c r="H1390" s="11"/>
      <c r="I1390" s="11"/>
      <c r="J1390" s="12">
        <f t="shared" si="111"/>
        <v>0</v>
      </c>
      <c r="K1390" s="31">
        <f t="shared" si="112"/>
        <v>389.61</v>
      </c>
      <c r="L1390" s="37">
        <f t="shared" si="109"/>
        <v>0</v>
      </c>
      <c r="M1390" s="37"/>
      <c r="N1390" s="37">
        <f t="shared" si="113"/>
        <v>0</v>
      </c>
    </row>
    <row r="1391" spans="1:14" x14ac:dyDescent="0.3">
      <c r="A1391" s="35" t="s">
        <v>66</v>
      </c>
      <c r="B1391" s="17" t="s">
        <v>65</v>
      </c>
      <c r="C1391" s="38">
        <v>72</v>
      </c>
      <c r="D1391" s="44">
        <v>10</v>
      </c>
      <c r="E1391" s="44"/>
      <c r="F1391" s="30">
        <f t="shared" si="110"/>
        <v>0.1388888888888889</v>
      </c>
      <c r="G1391" s="11"/>
      <c r="H1391" s="11"/>
      <c r="I1391" s="11"/>
      <c r="J1391" s="12">
        <f t="shared" si="111"/>
        <v>10</v>
      </c>
      <c r="K1391" s="31">
        <f t="shared" si="112"/>
        <v>389.61</v>
      </c>
      <c r="L1391" s="37">
        <f t="shared" si="109"/>
        <v>3896.1000000000004</v>
      </c>
      <c r="M1391" s="37"/>
      <c r="N1391" s="37">
        <f t="shared" si="113"/>
        <v>0</v>
      </c>
    </row>
    <row r="1392" spans="1:14" x14ac:dyDescent="0.3">
      <c r="A1392" s="47" t="s">
        <v>67</v>
      </c>
      <c r="B1392" s="48" t="s">
        <v>59</v>
      </c>
      <c r="C1392" s="49">
        <v>25</v>
      </c>
      <c r="D1392" s="44"/>
      <c r="E1392" s="44"/>
      <c r="F1392" s="30">
        <f t="shared" si="110"/>
        <v>0</v>
      </c>
      <c r="G1392" s="11"/>
      <c r="H1392" s="11"/>
      <c r="I1392" s="11"/>
      <c r="J1392" s="12">
        <f t="shared" si="111"/>
        <v>0</v>
      </c>
      <c r="K1392" s="31">
        <f t="shared" si="112"/>
        <v>169.65</v>
      </c>
      <c r="L1392" s="37">
        <f t="shared" si="109"/>
        <v>0</v>
      </c>
      <c r="M1392" s="37"/>
      <c r="N1392" s="37">
        <f t="shared" si="113"/>
        <v>0</v>
      </c>
    </row>
    <row r="1393" spans="1:14" x14ac:dyDescent="0.3">
      <c r="A1393" s="47" t="s">
        <v>68</v>
      </c>
      <c r="B1393" s="48" t="s">
        <v>42</v>
      </c>
      <c r="C1393" s="49">
        <v>50</v>
      </c>
      <c r="D1393" s="44"/>
      <c r="E1393" s="44"/>
      <c r="F1393" s="30">
        <f t="shared" si="110"/>
        <v>0</v>
      </c>
      <c r="G1393" s="11"/>
      <c r="H1393" s="11"/>
      <c r="I1393" s="11"/>
      <c r="J1393" s="12">
        <f t="shared" si="111"/>
        <v>0</v>
      </c>
      <c r="K1393" s="31">
        <f t="shared" si="112"/>
        <v>88.92</v>
      </c>
      <c r="L1393" s="37">
        <f t="shared" si="109"/>
        <v>0</v>
      </c>
      <c r="M1393" s="37"/>
      <c r="N1393" s="37">
        <f t="shared" si="113"/>
        <v>0</v>
      </c>
    </row>
    <row r="1394" spans="1:14" x14ac:dyDescent="0.3">
      <c r="A1394" s="47" t="s">
        <v>69</v>
      </c>
      <c r="B1394" s="48" t="s">
        <v>52</v>
      </c>
      <c r="C1394" s="49">
        <v>12</v>
      </c>
      <c r="D1394" s="44"/>
      <c r="E1394" s="44"/>
      <c r="F1394" s="30">
        <f t="shared" si="110"/>
        <v>0</v>
      </c>
      <c r="G1394" s="11"/>
      <c r="H1394" s="11"/>
      <c r="I1394" s="11"/>
      <c r="J1394" s="12">
        <f t="shared" si="111"/>
        <v>0</v>
      </c>
      <c r="K1394" s="31">
        <f t="shared" si="112"/>
        <v>123.94</v>
      </c>
      <c r="L1394" s="37">
        <f t="shared" si="109"/>
        <v>0</v>
      </c>
      <c r="M1394" s="37"/>
      <c r="N1394" s="37">
        <f t="shared" si="113"/>
        <v>0</v>
      </c>
    </row>
    <row r="1395" spans="1:14" ht="19.5" thickBot="1" x14ac:dyDescent="0.35">
      <c r="A1395" s="47" t="s">
        <v>70</v>
      </c>
      <c r="B1395" s="48" t="s">
        <v>50</v>
      </c>
      <c r="C1395" s="49">
        <v>60</v>
      </c>
      <c r="D1395" s="44">
        <v>6</v>
      </c>
      <c r="E1395" s="44"/>
      <c r="F1395" s="30">
        <f t="shared" si="110"/>
        <v>0.1</v>
      </c>
      <c r="G1395" s="11"/>
      <c r="H1395" s="11"/>
      <c r="I1395" s="11"/>
      <c r="J1395" s="12">
        <f t="shared" si="111"/>
        <v>6</v>
      </c>
      <c r="K1395" s="31">
        <f t="shared" si="112"/>
        <v>67.180000000000007</v>
      </c>
      <c r="L1395" s="37">
        <f t="shared" si="109"/>
        <v>403.08000000000004</v>
      </c>
      <c r="M1395" s="37"/>
      <c r="N1395" s="37">
        <f t="shared" si="113"/>
        <v>0</v>
      </c>
    </row>
    <row r="1396" spans="1:14" ht="19.5" thickBot="1" x14ac:dyDescent="0.35">
      <c r="A1396" s="56" t="s">
        <v>71</v>
      </c>
      <c r="B1396" s="57" t="s">
        <v>50</v>
      </c>
      <c r="C1396" s="58">
        <v>60</v>
      </c>
      <c r="D1396" s="44">
        <v>9</v>
      </c>
      <c r="E1396" s="44"/>
      <c r="F1396" s="30">
        <f t="shared" si="110"/>
        <v>0.15</v>
      </c>
      <c r="G1396" s="11"/>
      <c r="H1396" s="11"/>
      <c r="I1396" s="11"/>
      <c r="J1396" s="12">
        <f t="shared" si="111"/>
        <v>9</v>
      </c>
      <c r="K1396" s="31">
        <f t="shared" si="112"/>
        <v>67.180000000000007</v>
      </c>
      <c r="L1396" s="37">
        <f t="shared" si="109"/>
        <v>604.62000000000012</v>
      </c>
      <c r="M1396" s="37"/>
      <c r="N1396" s="37">
        <f t="shared" si="113"/>
        <v>0</v>
      </c>
    </row>
    <row r="1397" spans="1:14" ht="19.5" thickBot="1" x14ac:dyDescent="0.35">
      <c r="A1397" s="56" t="s">
        <v>72</v>
      </c>
      <c r="B1397" s="57" t="s">
        <v>50</v>
      </c>
      <c r="C1397" s="58">
        <v>60</v>
      </c>
      <c r="D1397" s="44"/>
      <c r="E1397" s="44"/>
      <c r="F1397" s="30">
        <f t="shared" si="110"/>
        <v>0</v>
      </c>
      <c r="G1397" s="11"/>
      <c r="H1397" s="11"/>
      <c r="I1397" s="11"/>
      <c r="J1397" s="12">
        <f t="shared" si="111"/>
        <v>0</v>
      </c>
      <c r="K1397" s="31">
        <f t="shared" si="112"/>
        <v>67.180000000000007</v>
      </c>
      <c r="L1397" s="37">
        <f t="shared" si="109"/>
        <v>0</v>
      </c>
      <c r="M1397" s="37"/>
      <c r="N1397" s="37">
        <f t="shared" si="113"/>
        <v>0</v>
      </c>
    </row>
    <row r="1398" spans="1:14" ht="19.5" thickBot="1" x14ac:dyDescent="0.35">
      <c r="A1398" s="56" t="s">
        <v>73</v>
      </c>
      <c r="B1398" s="57" t="s">
        <v>74</v>
      </c>
      <c r="C1398" s="58">
        <v>150</v>
      </c>
      <c r="D1398" s="44"/>
      <c r="E1398" s="44"/>
      <c r="F1398" s="30">
        <f t="shared" si="110"/>
        <v>0</v>
      </c>
      <c r="G1398" s="11"/>
      <c r="H1398" s="11"/>
      <c r="I1398" s="11"/>
      <c r="J1398" s="12">
        <f t="shared" si="111"/>
        <v>0</v>
      </c>
      <c r="K1398" s="31">
        <f t="shared" si="112"/>
        <v>21.06</v>
      </c>
      <c r="L1398" s="37">
        <f t="shared" si="109"/>
        <v>0</v>
      </c>
      <c r="M1398" s="37"/>
      <c r="N1398" s="37">
        <f t="shared" si="113"/>
        <v>0</v>
      </c>
    </row>
    <row r="1399" spans="1:14" ht="19.5" thickBot="1" x14ac:dyDescent="0.35">
      <c r="A1399" s="66" t="s">
        <v>75</v>
      </c>
      <c r="B1399" s="67" t="s">
        <v>76</v>
      </c>
      <c r="C1399" s="68">
        <v>120</v>
      </c>
      <c r="D1399" s="44">
        <v>10</v>
      </c>
      <c r="E1399" s="44"/>
      <c r="F1399" s="30">
        <f t="shared" si="110"/>
        <v>8.3333333333333329E-2</v>
      </c>
      <c r="G1399" s="11"/>
      <c r="H1399" s="11"/>
      <c r="I1399" s="11"/>
      <c r="J1399" s="12">
        <f t="shared" si="111"/>
        <v>10</v>
      </c>
      <c r="K1399" s="31">
        <f t="shared" si="112"/>
        <v>78.98</v>
      </c>
      <c r="L1399" s="37">
        <f t="shared" si="109"/>
        <v>789.80000000000007</v>
      </c>
      <c r="M1399" s="37"/>
      <c r="N1399" s="37">
        <f t="shared" si="113"/>
        <v>0</v>
      </c>
    </row>
    <row r="1400" spans="1:14" ht="19.5" thickBot="1" x14ac:dyDescent="0.35">
      <c r="A1400" s="66" t="s">
        <v>77</v>
      </c>
      <c r="B1400" s="67" t="s">
        <v>78</v>
      </c>
      <c r="C1400" s="68">
        <v>60</v>
      </c>
      <c r="D1400" s="44">
        <v>20</v>
      </c>
      <c r="E1400" s="44"/>
      <c r="F1400" s="30">
        <f t="shared" si="110"/>
        <v>0.33333333333333331</v>
      </c>
      <c r="G1400" s="11"/>
      <c r="H1400" s="11"/>
      <c r="I1400" s="11"/>
      <c r="J1400" s="12">
        <f t="shared" si="111"/>
        <v>20</v>
      </c>
      <c r="K1400" s="31">
        <f t="shared" si="112"/>
        <v>154.44</v>
      </c>
      <c r="L1400" s="37">
        <f t="shared" si="109"/>
        <v>3088.8</v>
      </c>
      <c r="M1400" s="37"/>
      <c r="N1400" s="37">
        <f t="shared" si="113"/>
        <v>0</v>
      </c>
    </row>
    <row r="1401" spans="1:14" ht="19.5" thickBot="1" x14ac:dyDescent="0.35">
      <c r="A1401" s="66" t="s">
        <v>79</v>
      </c>
      <c r="B1401" s="67" t="s">
        <v>50</v>
      </c>
      <c r="C1401" s="68">
        <v>30</v>
      </c>
      <c r="D1401" s="44">
        <v>20</v>
      </c>
      <c r="E1401" s="44"/>
      <c r="F1401" s="30">
        <f t="shared" si="110"/>
        <v>0.66666666666666663</v>
      </c>
      <c r="G1401" s="11"/>
      <c r="H1401" s="11"/>
      <c r="I1401" s="11"/>
      <c r="J1401" s="12">
        <f t="shared" si="111"/>
        <v>20</v>
      </c>
      <c r="K1401" s="31">
        <f t="shared" si="112"/>
        <v>274.95</v>
      </c>
      <c r="L1401" s="37">
        <f t="shared" si="109"/>
        <v>5499</v>
      </c>
      <c r="M1401" s="37"/>
      <c r="N1401" s="37">
        <f t="shared" si="113"/>
        <v>0</v>
      </c>
    </row>
    <row r="1402" spans="1:14" ht="19.5" thickBot="1" x14ac:dyDescent="0.35">
      <c r="A1402" s="66" t="s">
        <v>80</v>
      </c>
      <c r="B1402" s="67" t="s">
        <v>59</v>
      </c>
      <c r="C1402" s="68">
        <v>12</v>
      </c>
      <c r="D1402" s="44">
        <v>5</v>
      </c>
      <c r="E1402" s="44"/>
      <c r="F1402" s="30">
        <f t="shared" si="110"/>
        <v>0.41666666666666669</v>
      </c>
      <c r="G1402" s="11"/>
      <c r="H1402" s="11"/>
      <c r="I1402" s="11"/>
      <c r="J1402" s="12">
        <f t="shared" si="111"/>
        <v>5</v>
      </c>
      <c r="K1402" s="31">
        <f t="shared" si="112"/>
        <v>1023.75</v>
      </c>
      <c r="L1402" s="37">
        <f t="shared" si="109"/>
        <v>5118.75</v>
      </c>
      <c r="M1402" s="37"/>
      <c r="N1402" s="37">
        <f t="shared" si="113"/>
        <v>0</v>
      </c>
    </row>
    <row r="1403" spans="1:14" ht="19.5" thickBot="1" x14ac:dyDescent="0.35">
      <c r="A1403" s="76" t="s">
        <v>81</v>
      </c>
      <c r="B1403" s="77" t="s">
        <v>82</v>
      </c>
      <c r="C1403" s="78">
        <v>18</v>
      </c>
      <c r="D1403" s="44"/>
      <c r="E1403" s="44"/>
      <c r="F1403" s="30">
        <f t="shared" si="110"/>
        <v>0</v>
      </c>
      <c r="G1403" s="11"/>
      <c r="H1403" s="11"/>
      <c r="I1403" s="11"/>
      <c r="J1403" s="12">
        <f t="shared" si="111"/>
        <v>0</v>
      </c>
      <c r="K1403" s="31">
        <f t="shared" si="112"/>
        <v>558.67999999999995</v>
      </c>
      <c r="L1403" s="37">
        <f t="shared" si="109"/>
        <v>0</v>
      </c>
      <c r="M1403" s="37"/>
      <c r="N1403" s="37">
        <f t="shared" si="113"/>
        <v>0</v>
      </c>
    </row>
    <row r="1404" spans="1:14" ht="19.5" thickBot="1" x14ac:dyDescent="0.35">
      <c r="A1404" s="76" t="s">
        <v>83</v>
      </c>
      <c r="B1404" s="77" t="s">
        <v>59</v>
      </c>
      <c r="C1404" s="78">
        <v>12</v>
      </c>
      <c r="D1404" s="44">
        <v>6</v>
      </c>
      <c r="E1404" s="44"/>
      <c r="F1404" s="30">
        <f t="shared" si="110"/>
        <v>0.5</v>
      </c>
      <c r="G1404" s="11"/>
      <c r="H1404" s="11"/>
      <c r="I1404" s="11"/>
      <c r="J1404" s="12">
        <f t="shared" si="111"/>
        <v>6</v>
      </c>
      <c r="K1404" s="31">
        <f t="shared" si="112"/>
        <v>1092.2</v>
      </c>
      <c r="L1404" s="37">
        <f t="shared" si="109"/>
        <v>6553.2000000000007</v>
      </c>
      <c r="M1404" s="37"/>
      <c r="N1404" s="37">
        <f t="shared" si="113"/>
        <v>0</v>
      </c>
    </row>
    <row r="1405" spans="1:14" ht="19.5" thickBot="1" x14ac:dyDescent="0.35">
      <c r="A1405" s="76" t="s">
        <v>84</v>
      </c>
      <c r="B1405" s="77" t="s">
        <v>85</v>
      </c>
      <c r="C1405" s="78">
        <v>4</v>
      </c>
      <c r="D1405" s="44"/>
      <c r="E1405" s="44"/>
      <c r="F1405" s="30">
        <f t="shared" si="110"/>
        <v>0</v>
      </c>
      <c r="G1405" s="11"/>
      <c r="H1405" s="11"/>
      <c r="I1405" s="11"/>
      <c r="J1405" s="12">
        <f t="shared" si="111"/>
        <v>0</v>
      </c>
      <c r="K1405" s="31">
        <f t="shared" si="112"/>
        <v>2670.53</v>
      </c>
      <c r="L1405" s="37">
        <f t="shared" si="109"/>
        <v>0</v>
      </c>
      <c r="M1405" s="37"/>
      <c r="N1405" s="37">
        <f t="shared" si="113"/>
        <v>0</v>
      </c>
    </row>
    <row r="1406" spans="1:14" ht="19.5" thickBot="1" x14ac:dyDescent="0.35">
      <c r="A1406" s="86" t="s">
        <v>86</v>
      </c>
      <c r="B1406" s="87" t="s">
        <v>87</v>
      </c>
      <c r="C1406" s="88">
        <v>48</v>
      </c>
      <c r="D1406" s="44"/>
      <c r="E1406" s="44"/>
      <c r="F1406" s="30">
        <f t="shared" si="110"/>
        <v>0</v>
      </c>
      <c r="G1406" s="11"/>
      <c r="H1406" s="11"/>
      <c r="I1406" s="11"/>
      <c r="J1406" s="12">
        <f t="shared" si="111"/>
        <v>0</v>
      </c>
      <c r="K1406" s="31">
        <f t="shared" si="112"/>
        <v>46.8</v>
      </c>
      <c r="L1406" s="37">
        <f t="shared" si="109"/>
        <v>0</v>
      </c>
      <c r="M1406" s="37"/>
      <c r="N1406" s="37">
        <f t="shared" si="113"/>
        <v>0</v>
      </c>
    </row>
    <row r="1407" spans="1:14" ht="19.5" thickBot="1" x14ac:dyDescent="0.35">
      <c r="A1407" s="86" t="s">
        <v>88</v>
      </c>
      <c r="B1407" s="87" t="s">
        <v>87</v>
      </c>
      <c r="C1407" s="88">
        <v>48</v>
      </c>
      <c r="D1407" s="44"/>
      <c r="E1407" s="44"/>
      <c r="F1407" s="30">
        <f t="shared" si="110"/>
        <v>0</v>
      </c>
      <c r="G1407" s="11"/>
      <c r="H1407" s="11"/>
      <c r="I1407" s="11"/>
      <c r="J1407" s="12">
        <f t="shared" si="111"/>
        <v>0</v>
      </c>
      <c r="K1407" s="31">
        <f t="shared" si="112"/>
        <v>46.8</v>
      </c>
      <c r="L1407" s="37">
        <f t="shared" si="109"/>
        <v>0</v>
      </c>
      <c r="M1407" s="37"/>
      <c r="N1407" s="37">
        <f t="shared" si="113"/>
        <v>0</v>
      </c>
    </row>
    <row r="1408" spans="1:14" x14ac:dyDescent="0.3">
      <c r="A1408" s="96" t="s">
        <v>89</v>
      </c>
      <c r="B1408" s="97">
        <v>25</v>
      </c>
      <c r="C1408" s="97">
        <v>25</v>
      </c>
      <c r="D1408" s="44">
        <v>433</v>
      </c>
      <c r="E1408" s="44"/>
      <c r="F1408" s="30">
        <f t="shared" si="110"/>
        <v>17.32</v>
      </c>
      <c r="G1408" s="11"/>
      <c r="H1408" s="11"/>
      <c r="I1408" s="11"/>
      <c r="J1408" s="12">
        <f t="shared" si="111"/>
        <v>433</v>
      </c>
      <c r="K1408" s="31">
        <f t="shared" si="112"/>
        <v>111.25</v>
      </c>
      <c r="L1408" s="37">
        <f t="shared" si="109"/>
        <v>48171.25</v>
      </c>
      <c r="M1408" s="37"/>
      <c r="N1408" s="37">
        <f t="shared" si="113"/>
        <v>0</v>
      </c>
    </row>
    <row r="1409" spans="1:14" x14ac:dyDescent="0.3">
      <c r="A1409" s="105" t="s">
        <v>90</v>
      </c>
      <c r="B1409" s="106">
        <v>10</v>
      </c>
      <c r="C1409" s="106">
        <v>10</v>
      </c>
      <c r="D1409" s="44"/>
      <c r="E1409" s="44"/>
      <c r="F1409" s="30">
        <f t="shared" si="110"/>
        <v>0</v>
      </c>
      <c r="G1409" s="11"/>
      <c r="H1409" s="11"/>
      <c r="I1409" s="11"/>
      <c r="J1409" s="12">
        <f t="shared" si="111"/>
        <v>0</v>
      </c>
      <c r="K1409" s="31">
        <f t="shared" si="112"/>
        <v>1760</v>
      </c>
      <c r="L1409" s="37">
        <f t="shared" si="109"/>
        <v>0</v>
      </c>
      <c r="M1409" s="37"/>
      <c r="N1409" s="37">
        <f t="shared" si="113"/>
        <v>0</v>
      </c>
    </row>
    <row r="1410" spans="1:14" x14ac:dyDescent="0.3">
      <c r="A1410" s="105" t="s">
        <v>91</v>
      </c>
      <c r="B1410" s="106">
        <v>8</v>
      </c>
      <c r="C1410" s="106">
        <v>8</v>
      </c>
      <c r="D1410" s="44"/>
      <c r="E1410" s="44"/>
      <c r="F1410" s="30">
        <f t="shared" si="110"/>
        <v>0</v>
      </c>
      <c r="G1410" s="11"/>
      <c r="H1410" s="11"/>
      <c r="I1410" s="11"/>
      <c r="J1410" s="12">
        <f t="shared" si="111"/>
        <v>0</v>
      </c>
      <c r="K1410" s="31">
        <f t="shared" si="112"/>
        <v>2365</v>
      </c>
      <c r="L1410" s="37">
        <f t="shared" si="109"/>
        <v>0</v>
      </c>
      <c r="M1410" s="37"/>
      <c r="N1410" s="37">
        <f t="shared" si="113"/>
        <v>0</v>
      </c>
    </row>
    <row r="1411" spans="1:14" x14ac:dyDescent="0.3">
      <c r="A1411" s="105" t="s">
        <v>92</v>
      </c>
      <c r="B1411" s="106">
        <v>8</v>
      </c>
      <c r="C1411" s="106">
        <v>8</v>
      </c>
      <c r="D1411" s="44"/>
      <c r="E1411" s="44"/>
      <c r="F1411" s="30">
        <f t="shared" si="110"/>
        <v>0</v>
      </c>
      <c r="G1411" s="11"/>
      <c r="H1411" s="11"/>
      <c r="I1411" s="11"/>
      <c r="J1411" s="12">
        <f t="shared" si="111"/>
        <v>0</v>
      </c>
      <c r="K1411" s="31">
        <f t="shared" si="112"/>
        <v>2065</v>
      </c>
      <c r="L1411" s="37">
        <f t="shared" si="109"/>
        <v>0</v>
      </c>
      <c r="M1411" s="37"/>
      <c r="N1411" s="37">
        <f t="shared" si="113"/>
        <v>0</v>
      </c>
    </row>
    <row r="1412" spans="1:14" x14ac:dyDescent="0.3">
      <c r="A1412" s="105" t="s">
        <v>93</v>
      </c>
      <c r="B1412" s="106">
        <v>15</v>
      </c>
      <c r="C1412" s="106">
        <v>15</v>
      </c>
      <c r="D1412" s="44"/>
      <c r="E1412" s="44"/>
      <c r="F1412" s="30">
        <f t="shared" si="110"/>
        <v>0</v>
      </c>
      <c r="G1412" s="11"/>
      <c r="H1412" s="11"/>
      <c r="I1412" s="11"/>
      <c r="J1412" s="12">
        <f t="shared" si="111"/>
        <v>0</v>
      </c>
      <c r="K1412" s="31">
        <f t="shared" si="112"/>
        <v>990</v>
      </c>
      <c r="L1412" s="37">
        <f t="shared" si="109"/>
        <v>0</v>
      </c>
      <c r="M1412" s="37"/>
      <c r="N1412" s="37">
        <f t="shared" si="113"/>
        <v>0</v>
      </c>
    </row>
    <row r="1413" spans="1:14" x14ac:dyDescent="0.3">
      <c r="A1413" s="105" t="s">
        <v>94</v>
      </c>
      <c r="B1413" s="106">
        <v>15</v>
      </c>
      <c r="C1413" s="106">
        <v>15</v>
      </c>
      <c r="D1413" s="44"/>
      <c r="E1413" s="44"/>
      <c r="F1413" s="30">
        <f t="shared" si="110"/>
        <v>0</v>
      </c>
      <c r="G1413" s="11"/>
      <c r="H1413" s="11"/>
      <c r="I1413" s="11"/>
      <c r="J1413" s="12">
        <f t="shared" si="111"/>
        <v>0</v>
      </c>
      <c r="K1413" s="31">
        <f t="shared" si="112"/>
        <v>1025</v>
      </c>
      <c r="L1413" s="37">
        <f t="shared" si="109"/>
        <v>0</v>
      </c>
      <c r="M1413" s="37"/>
      <c r="N1413" s="37">
        <f t="shared" si="113"/>
        <v>0</v>
      </c>
    </row>
    <row r="1414" spans="1:14" x14ac:dyDescent="0.3">
      <c r="A1414" s="105" t="s">
        <v>95</v>
      </c>
      <c r="B1414" s="106">
        <v>10</v>
      </c>
      <c r="C1414" s="106">
        <v>10</v>
      </c>
      <c r="D1414" s="44"/>
      <c r="E1414" s="44"/>
      <c r="F1414" s="30">
        <f t="shared" si="110"/>
        <v>0</v>
      </c>
      <c r="G1414" s="11"/>
      <c r="H1414" s="11"/>
      <c r="I1414" s="11"/>
      <c r="J1414" s="12">
        <f t="shared" si="111"/>
        <v>0</v>
      </c>
      <c r="K1414" s="31">
        <f t="shared" si="112"/>
        <v>1620</v>
      </c>
      <c r="L1414" s="37">
        <f t="shared" si="109"/>
        <v>0</v>
      </c>
      <c r="M1414" s="37"/>
      <c r="N1414" s="37">
        <f t="shared" si="113"/>
        <v>0</v>
      </c>
    </row>
    <row r="1415" spans="1:14" x14ac:dyDescent="0.3">
      <c r="A1415" s="105" t="s">
        <v>96</v>
      </c>
      <c r="B1415" s="106">
        <v>8</v>
      </c>
      <c r="C1415" s="106">
        <v>8</v>
      </c>
      <c r="D1415" s="44"/>
      <c r="E1415" s="44"/>
      <c r="F1415" s="30">
        <f t="shared" si="110"/>
        <v>0</v>
      </c>
      <c r="G1415" s="11"/>
      <c r="H1415" s="11"/>
      <c r="I1415" s="11"/>
      <c r="J1415" s="12">
        <f t="shared" si="111"/>
        <v>0</v>
      </c>
      <c r="K1415" s="31">
        <f t="shared" si="112"/>
        <v>2130</v>
      </c>
      <c r="L1415" s="37">
        <f t="shared" si="109"/>
        <v>0</v>
      </c>
      <c r="M1415" s="37"/>
      <c r="N1415" s="37">
        <f t="shared" si="113"/>
        <v>0</v>
      </c>
    </row>
    <row r="1416" spans="1:14" x14ac:dyDescent="0.3">
      <c r="A1416" s="105" t="s">
        <v>97</v>
      </c>
      <c r="B1416" s="106">
        <v>15</v>
      </c>
      <c r="C1416" s="106">
        <v>15</v>
      </c>
      <c r="D1416" s="44"/>
      <c r="E1416" s="44"/>
      <c r="F1416" s="30">
        <f t="shared" si="110"/>
        <v>0</v>
      </c>
      <c r="G1416" s="11"/>
      <c r="H1416" s="11"/>
      <c r="I1416" s="11"/>
      <c r="J1416" s="12">
        <f t="shared" si="111"/>
        <v>0</v>
      </c>
      <c r="K1416" s="31">
        <f t="shared" si="112"/>
        <v>880</v>
      </c>
      <c r="L1416" s="37">
        <f t="shared" si="109"/>
        <v>0</v>
      </c>
      <c r="M1416" s="37"/>
      <c r="N1416" s="37">
        <f t="shared" si="113"/>
        <v>0</v>
      </c>
    </row>
    <row r="1417" spans="1:14" x14ac:dyDescent="0.3">
      <c r="A1417" s="105" t="s">
        <v>98</v>
      </c>
      <c r="B1417" s="106">
        <v>15</v>
      </c>
      <c r="C1417" s="106">
        <v>15</v>
      </c>
      <c r="D1417" s="44"/>
      <c r="E1417" s="44"/>
      <c r="F1417" s="30">
        <f t="shared" si="110"/>
        <v>0</v>
      </c>
      <c r="G1417" s="11"/>
      <c r="H1417" s="11"/>
      <c r="I1417" s="11"/>
      <c r="J1417" s="12">
        <f t="shared" si="111"/>
        <v>0</v>
      </c>
      <c r="K1417" s="31">
        <f t="shared" si="112"/>
        <v>915</v>
      </c>
      <c r="L1417" s="37">
        <f t="shared" si="109"/>
        <v>0</v>
      </c>
      <c r="M1417" s="37"/>
      <c r="N1417" s="37">
        <f t="shared" si="113"/>
        <v>0</v>
      </c>
    </row>
    <row r="1418" spans="1:14" x14ac:dyDescent="0.3">
      <c r="A1418" s="105" t="s">
        <v>99</v>
      </c>
      <c r="B1418" s="106">
        <v>3</v>
      </c>
      <c r="C1418" s="106">
        <v>3</v>
      </c>
      <c r="D1418" s="44"/>
      <c r="E1418" s="44"/>
      <c r="F1418" s="30">
        <f t="shared" si="110"/>
        <v>0</v>
      </c>
      <c r="G1418" s="11"/>
      <c r="H1418" s="11"/>
      <c r="I1418" s="11"/>
      <c r="J1418" s="12">
        <f t="shared" si="111"/>
        <v>0</v>
      </c>
      <c r="K1418" s="31">
        <f t="shared" si="112"/>
        <v>1970</v>
      </c>
      <c r="L1418" s="37">
        <f t="shared" si="109"/>
        <v>0</v>
      </c>
      <c r="M1418" s="37"/>
      <c r="N1418" s="37">
        <f t="shared" si="113"/>
        <v>0</v>
      </c>
    </row>
    <row r="1419" spans="1:14" x14ac:dyDescent="0.3">
      <c r="A1419" s="105" t="s">
        <v>100</v>
      </c>
      <c r="B1419" s="106">
        <v>3</v>
      </c>
      <c r="C1419" s="106">
        <v>3</v>
      </c>
      <c r="D1419" s="44"/>
      <c r="E1419" s="44"/>
      <c r="F1419" s="30">
        <f t="shared" si="110"/>
        <v>0</v>
      </c>
      <c r="G1419" s="11"/>
      <c r="H1419" s="11"/>
      <c r="I1419" s="11"/>
      <c r="J1419" s="12">
        <f t="shared" si="111"/>
        <v>0</v>
      </c>
      <c r="K1419" s="31">
        <f t="shared" si="112"/>
        <v>2035</v>
      </c>
      <c r="L1419" s="37">
        <f t="shared" si="109"/>
        <v>0</v>
      </c>
      <c r="M1419" s="37"/>
      <c r="N1419" s="37">
        <f t="shared" si="113"/>
        <v>0</v>
      </c>
    </row>
    <row r="1420" spans="1:14" x14ac:dyDescent="0.3">
      <c r="A1420" s="105" t="s">
        <v>101</v>
      </c>
      <c r="B1420" s="106">
        <v>8</v>
      </c>
      <c r="C1420" s="106">
        <v>8</v>
      </c>
      <c r="D1420" s="44"/>
      <c r="E1420" s="44"/>
      <c r="F1420" s="30">
        <f t="shared" si="110"/>
        <v>0</v>
      </c>
      <c r="G1420" s="11"/>
      <c r="H1420" s="11"/>
      <c r="I1420" s="11"/>
      <c r="J1420" s="12">
        <f t="shared" si="111"/>
        <v>0</v>
      </c>
      <c r="K1420" s="31">
        <f t="shared" si="112"/>
        <v>2120</v>
      </c>
      <c r="L1420" s="37">
        <f t="shared" si="109"/>
        <v>0</v>
      </c>
      <c r="M1420" s="37"/>
      <c r="N1420" s="37">
        <f t="shared" si="113"/>
        <v>0</v>
      </c>
    </row>
    <row r="1421" spans="1:14" x14ac:dyDescent="0.3">
      <c r="A1421" s="105" t="s">
        <v>102</v>
      </c>
      <c r="B1421" s="106">
        <v>10</v>
      </c>
      <c r="C1421" s="106">
        <v>10</v>
      </c>
      <c r="D1421" s="44"/>
      <c r="E1421" s="44"/>
      <c r="F1421" s="30">
        <f t="shared" si="110"/>
        <v>0</v>
      </c>
      <c r="G1421" s="11"/>
      <c r="H1421" s="11"/>
      <c r="I1421" s="11"/>
      <c r="J1421" s="12">
        <f t="shared" si="111"/>
        <v>0</v>
      </c>
      <c r="K1421" s="31">
        <f t="shared" si="112"/>
        <v>1980</v>
      </c>
      <c r="L1421" s="37">
        <f t="shared" si="109"/>
        <v>0</v>
      </c>
      <c r="M1421" s="37"/>
      <c r="N1421" s="37">
        <f t="shared" si="113"/>
        <v>0</v>
      </c>
    </row>
    <row r="1422" spans="1:14" x14ac:dyDescent="0.3">
      <c r="A1422" s="105" t="s">
        <v>103</v>
      </c>
      <c r="B1422" s="106">
        <v>12</v>
      </c>
      <c r="C1422" s="106">
        <v>12</v>
      </c>
      <c r="D1422" s="44"/>
      <c r="E1422" s="44"/>
      <c r="F1422" s="30">
        <f t="shared" si="110"/>
        <v>0</v>
      </c>
      <c r="G1422" s="11"/>
      <c r="H1422" s="11"/>
      <c r="I1422" s="11"/>
      <c r="J1422" s="12">
        <f t="shared" si="111"/>
        <v>0</v>
      </c>
      <c r="K1422" s="31">
        <f t="shared" si="112"/>
        <v>875</v>
      </c>
      <c r="L1422" s="37">
        <f t="shared" si="109"/>
        <v>0</v>
      </c>
      <c r="M1422" s="37"/>
      <c r="N1422" s="37">
        <f t="shared" si="113"/>
        <v>0</v>
      </c>
    </row>
    <row r="1423" spans="1:14" ht="19.5" thickBot="1" x14ac:dyDescent="0.35">
      <c r="A1423" s="105" t="s">
        <v>104</v>
      </c>
      <c r="B1423" s="106">
        <v>3</v>
      </c>
      <c r="C1423" s="106">
        <v>3</v>
      </c>
      <c r="D1423" s="44"/>
      <c r="E1423" s="44"/>
      <c r="F1423" s="30">
        <f t="shared" si="110"/>
        <v>0</v>
      </c>
      <c r="G1423" s="11"/>
      <c r="H1423" s="11"/>
      <c r="I1423" s="11"/>
      <c r="J1423" s="12">
        <f t="shared" si="111"/>
        <v>0</v>
      </c>
      <c r="K1423" s="31">
        <f t="shared" si="112"/>
        <v>2145</v>
      </c>
      <c r="L1423" s="37">
        <f t="shared" si="109"/>
        <v>0</v>
      </c>
      <c r="M1423" s="37"/>
      <c r="N1423" s="37">
        <f t="shared" si="113"/>
        <v>0</v>
      </c>
    </row>
    <row r="1424" spans="1:14" ht="19.5" thickBot="1" x14ac:dyDescent="0.35">
      <c r="A1424" s="56" t="s">
        <v>105</v>
      </c>
      <c r="B1424" s="57" t="s">
        <v>74</v>
      </c>
      <c r="C1424" s="58">
        <v>150</v>
      </c>
      <c r="D1424" s="44"/>
      <c r="E1424" s="44"/>
      <c r="F1424" s="30">
        <f t="shared" si="110"/>
        <v>0</v>
      </c>
      <c r="G1424" s="11"/>
      <c r="H1424" s="11"/>
      <c r="I1424" s="11"/>
      <c r="J1424" s="12">
        <f t="shared" si="111"/>
        <v>0</v>
      </c>
      <c r="K1424" s="31">
        <f t="shared" si="112"/>
        <v>21.06</v>
      </c>
      <c r="L1424" s="37">
        <f t="shared" si="109"/>
        <v>0</v>
      </c>
      <c r="M1424" s="37"/>
      <c r="N1424" s="37">
        <f t="shared" si="113"/>
        <v>0</v>
      </c>
    </row>
    <row r="1425" spans="1:14" x14ac:dyDescent="0.3">
      <c r="A1425" s="107"/>
      <c r="B1425" s="108"/>
      <c r="C1425" s="108"/>
      <c r="D1425" s="11"/>
      <c r="E1425" s="11"/>
      <c r="F1425" s="30" t="e">
        <f t="shared" si="110"/>
        <v>#DIV/0!</v>
      </c>
      <c r="G1425" s="11"/>
      <c r="H1425" s="11"/>
      <c r="I1425" s="11"/>
      <c r="J1425" s="12">
        <f t="shared" si="111"/>
        <v>0</v>
      </c>
      <c r="K1425" s="31">
        <f t="shared" si="112"/>
        <v>116.5</v>
      </c>
      <c r="L1425" s="37">
        <f t="shared" si="109"/>
        <v>0</v>
      </c>
      <c r="M1425" s="37"/>
      <c r="N1425" s="37">
        <f t="shared" si="113"/>
        <v>0</v>
      </c>
    </row>
    <row r="1426" spans="1:14" x14ac:dyDescent="0.3">
      <c r="A1426" s="107"/>
      <c r="B1426" s="108"/>
      <c r="C1426" s="108"/>
      <c r="D1426" s="11"/>
      <c r="E1426" s="11"/>
      <c r="F1426" s="30" t="e">
        <f t="shared" si="110"/>
        <v>#DIV/0!</v>
      </c>
      <c r="G1426" s="11"/>
      <c r="H1426" s="11"/>
      <c r="I1426" s="11"/>
      <c r="J1426" s="12">
        <f t="shared" si="111"/>
        <v>0</v>
      </c>
      <c r="K1426" s="31">
        <f t="shared" si="112"/>
        <v>0</v>
      </c>
      <c r="L1426" s="37">
        <f t="shared" si="109"/>
        <v>0</v>
      </c>
      <c r="M1426" s="37"/>
      <c r="N1426" s="37">
        <f t="shared" si="113"/>
        <v>0</v>
      </c>
    </row>
    <row r="1427" spans="1:14" x14ac:dyDescent="0.3">
      <c r="A1427" s="107"/>
      <c r="B1427" s="108"/>
      <c r="C1427" s="108"/>
      <c r="D1427" s="11"/>
      <c r="E1427" s="11"/>
      <c r="F1427" s="30" t="e">
        <f t="shared" si="110"/>
        <v>#DIV/0!</v>
      </c>
      <c r="G1427" s="11"/>
      <c r="H1427" s="11"/>
      <c r="I1427" s="11"/>
      <c r="J1427" s="12">
        <f t="shared" si="111"/>
        <v>0</v>
      </c>
      <c r="K1427" s="31">
        <f t="shared" si="112"/>
        <v>23</v>
      </c>
      <c r="L1427" s="37">
        <f t="shared" si="109"/>
        <v>0</v>
      </c>
      <c r="M1427" s="37"/>
      <c r="N1427" s="37">
        <f t="shared" si="113"/>
        <v>0</v>
      </c>
    </row>
    <row r="1428" spans="1:14" x14ac:dyDescent="0.3">
      <c r="A1428" s="107"/>
      <c r="B1428" s="108"/>
      <c r="C1428" s="108"/>
      <c r="D1428" s="11"/>
      <c r="E1428" s="11"/>
      <c r="F1428" s="30" t="e">
        <f t="shared" si="110"/>
        <v>#DIV/0!</v>
      </c>
      <c r="G1428" s="11"/>
      <c r="H1428" s="11"/>
      <c r="I1428" s="11"/>
      <c r="J1428" s="12">
        <f t="shared" si="111"/>
        <v>0</v>
      </c>
      <c r="K1428" s="31">
        <f t="shared" si="112"/>
        <v>0</v>
      </c>
      <c r="L1428" s="37">
        <f t="shared" si="109"/>
        <v>0</v>
      </c>
      <c r="M1428" s="37"/>
      <c r="N1428" s="37">
        <f t="shared" si="113"/>
        <v>0</v>
      </c>
    </row>
    <row r="1429" spans="1:14" x14ac:dyDescent="0.3">
      <c r="A1429" s="11"/>
      <c r="B1429" s="10"/>
      <c r="C1429" s="10"/>
      <c r="D1429" s="11"/>
      <c r="E1429" s="11"/>
      <c r="F1429" s="30" t="e">
        <f t="shared" si="110"/>
        <v>#DIV/0!</v>
      </c>
      <c r="G1429" s="11"/>
      <c r="H1429" s="11"/>
      <c r="I1429" s="11"/>
      <c r="J1429" s="12">
        <f t="shared" si="111"/>
        <v>0</v>
      </c>
      <c r="K1429" s="31">
        <f t="shared" si="112"/>
        <v>0</v>
      </c>
      <c r="L1429" s="37">
        <f t="shared" si="109"/>
        <v>0</v>
      </c>
      <c r="M1429" s="37"/>
      <c r="N1429" s="37">
        <f t="shared" si="113"/>
        <v>0</v>
      </c>
    </row>
    <row r="1430" spans="1:14" x14ac:dyDescent="0.3">
      <c r="A1430" s="11"/>
      <c r="B1430" s="10"/>
      <c r="C1430" s="10"/>
      <c r="D1430" s="11"/>
      <c r="E1430" s="11"/>
      <c r="F1430" s="30" t="e">
        <f t="shared" si="110"/>
        <v>#DIV/0!</v>
      </c>
      <c r="G1430" s="11"/>
      <c r="H1430" s="11"/>
      <c r="I1430" s="11"/>
      <c r="J1430" s="12">
        <f t="shared" si="111"/>
        <v>0</v>
      </c>
      <c r="K1430" s="31">
        <f t="shared" si="112"/>
        <v>0</v>
      </c>
      <c r="L1430" s="37">
        <f t="shared" si="109"/>
        <v>0</v>
      </c>
      <c r="M1430" s="37"/>
      <c r="N1430" s="37">
        <f t="shared" si="113"/>
        <v>0</v>
      </c>
    </row>
    <row r="1431" spans="1:14" x14ac:dyDescent="0.3">
      <c r="A1431" s="11"/>
      <c r="B1431" s="10"/>
      <c r="C1431" s="10"/>
      <c r="D1431" s="11"/>
      <c r="E1431" s="11"/>
      <c r="F1431" s="30" t="e">
        <f t="shared" si="110"/>
        <v>#DIV/0!</v>
      </c>
      <c r="G1431" s="11"/>
      <c r="H1431" s="11"/>
      <c r="I1431" s="11"/>
      <c r="J1431" s="12">
        <f t="shared" si="111"/>
        <v>0</v>
      </c>
      <c r="K1431" s="31">
        <f t="shared" si="112"/>
        <v>0</v>
      </c>
      <c r="L1431" s="37">
        <f t="shared" si="109"/>
        <v>0</v>
      </c>
      <c r="M1431" s="37"/>
      <c r="N1431" s="37">
        <f t="shared" si="113"/>
        <v>0</v>
      </c>
    </row>
    <row r="1432" spans="1:14" x14ac:dyDescent="0.3">
      <c r="A1432" s="11" t="s">
        <v>33</v>
      </c>
      <c r="B1432" s="11"/>
      <c r="C1432" s="13"/>
      <c r="D1432" s="111">
        <f t="shared" ref="D1432:J1432" si="114">SUM(D1370:D1431)</f>
        <v>604</v>
      </c>
      <c r="E1432" s="111">
        <f t="shared" si="114"/>
        <v>0</v>
      </c>
      <c r="F1432" s="111" t="e">
        <f t="shared" si="114"/>
        <v>#DIV/0!</v>
      </c>
      <c r="G1432" s="111">
        <f t="shared" si="114"/>
        <v>0</v>
      </c>
      <c r="H1432" s="111">
        <f t="shared" si="114"/>
        <v>0</v>
      </c>
      <c r="I1432" s="111">
        <f t="shared" si="114"/>
        <v>0</v>
      </c>
      <c r="J1432" s="12">
        <f t="shared" si="114"/>
        <v>604</v>
      </c>
      <c r="K1432" s="111"/>
      <c r="L1432" s="111">
        <f>SUM(L1370:L1431)</f>
        <v>114543.62000000001</v>
      </c>
      <c r="M1432" s="111">
        <f>SUM(M1370:M1431)</f>
        <v>0</v>
      </c>
      <c r="N1432" s="111">
        <f>SUM(N1370:N1431)</f>
        <v>0</v>
      </c>
    </row>
    <row r="1433" spans="1:14" x14ac:dyDescent="0.3">
      <c r="A1433" s="113"/>
      <c r="B1433" s="114"/>
      <c r="C1433" s="115"/>
      <c r="D1433" s="116"/>
      <c r="E1433" s="116"/>
      <c r="F1433" s="7" t="s">
        <v>106</v>
      </c>
      <c r="G1433" s="7" t="s">
        <v>123</v>
      </c>
      <c r="H1433" s="7" t="s">
        <v>124</v>
      </c>
      <c r="I1433" s="7" t="s">
        <v>125</v>
      </c>
      <c r="J1433" s="7" t="s">
        <v>126</v>
      </c>
      <c r="K1433" s="117"/>
      <c r="L1433" s="117"/>
      <c r="M1433" s="7" t="s">
        <v>107</v>
      </c>
      <c r="N1433" s="118"/>
    </row>
    <row r="1434" spans="1:14" ht="31.5" x14ac:dyDescent="0.5">
      <c r="A1434" s="113"/>
      <c r="B1434" s="114"/>
      <c r="C1434" s="115"/>
      <c r="D1434" s="116"/>
      <c r="E1434" s="116"/>
      <c r="F1434" s="121"/>
      <c r="G1434" s="121"/>
      <c r="H1434" s="121"/>
      <c r="I1434" s="121"/>
      <c r="J1434" s="121"/>
      <c r="K1434" s="122"/>
      <c r="L1434" s="121">
        <f>+F1434-G1434-H1434-I1434-J1434</f>
        <v>0</v>
      </c>
      <c r="M1434" s="123"/>
      <c r="N1434" s="124"/>
    </row>
    <row r="1435" spans="1:14" x14ac:dyDescent="0.3">
      <c r="A1435" s="177" t="s">
        <v>109</v>
      </c>
      <c r="B1435" s="178"/>
      <c r="C1435" s="178"/>
      <c r="D1435" s="178"/>
      <c r="E1435" s="178"/>
      <c r="F1435" s="178"/>
      <c r="G1435" s="178"/>
      <c r="H1435" s="178"/>
      <c r="I1435" s="178"/>
      <c r="J1435" s="179"/>
      <c r="K1435" s="125"/>
      <c r="L1435" s="12">
        <v>701</v>
      </c>
      <c r="M1435" s="126"/>
      <c r="N1435" s="127"/>
    </row>
    <row r="1436" spans="1:14" x14ac:dyDescent="0.3">
      <c r="A1436" s="180" t="s">
        <v>110</v>
      </c>
      <c r="B1436" s="181"/>
      <c r="C1436" s="181"/>
      <c r="D1436" s="181"/>
      <c r="E1436" s="181"/>
      <c r="F1436" s="181"/>
      <c r="G1436" s="181"/>
      <c r="H1436" s="181"/>
      <c r="I1436" s="181"/>
      <c r="J1436" s="182"/>
      <c r="K1436" s="129"/>
      <c r="L1436" s="12">
        <v>-1119</v>
      </c>
      <c r="M1436" s="126"/>
      <c r="N1436" s="127"/>
    </row>
    <row r="1437" spans="1:14" x14ac:dyDescent="0.3">
      <c r="A1437" s="160" t="s">
        <v>111</v>
      </c>
      <c r="B1437" s="161"/>
      <c r="C1437" s="161"/>
      <c r="D1437" s="161"/>
      <c r="E1437" s="161"/>
      <c r="F1437" s="161"/>
      <c r="G1437" s="161"/>
      <c r="H1437" s="161"/>
      <c r="I1437" s="161"/>
      <c r="J1437" s="162"/>
      <c r="K1437" s="130"/>
      <c r="L1437" s="12"/>
      <c r="M1437" s="131">
        <f>+L1437/L1432%</f>
        <v>0</v>
      </c>
      <c r="N1437" s="127"/>
    </row>
    <row r="1438" spans="1:14" x14ac:dyDescent="0.3">
      <c r="A1438" s="163" t="s">
        <v>112</v>
      </c>
      <c r="B1438" s="164"/>
      <c r="C1438" s="164"/>
      <c r="D1438" s="164"/>
      <c r="E1438" s="164"/>
      <c r="F1438" s="164"/>
      <c r="G1438" s="164"/>
      <c r="H1438" s="164"/>
      <c r="I1438" s="164"/>
      <c r="J1438" s="165"/>
      <c r="K1438" s="132"/>
      <c r="L1438" s="12">
        <f>+E1454</f>
        <v>63964</v>
      </c>
      <c r="M1438" s="126"/>
      <c r="N1438" s="127"/>
    </row>
    <row r="1439" spans="1:14" x14ac:dyDescent="0.3">
      <c r="A1439" s="166" t="s">
        <v>113</v>
      </c>
      <c r="B1439" s="167"/>
      <c r="C1439" s="167"/>
      <c r="D1439" s="167"/>
      <c r="E1439" s="167"/>
      <c r="F1439" s="167"/>
      <c r="G1439" s="167"/>
      <c r="H1439" s="167"/>
      <c r="I1439" s="167"/>
      <c r="J1439" s="168"/>
      <c r="K1439" s="134"/>
      <c r="L1439" s="12">
        <f>+M1454</f>
        <v>20000</v>
      </c>
      <c r="M1439" s="126"/>
      <c r="N1439" s="127"/>
    </row>
    <row r="1440" spans="1:14" x14ac:dyDescent="0.3">
      <c r="A1440" s="169"/>
      <c r="B1440" s="170"/>
      <c r="C1440" s="170"/>
      <c r="D1440" s="170"/>
      <c r="E1440" s="170"/>
      <c r="F1440" s="170"/>
      <c r="G1440" s="170"/>
      <c r="H1440" s="170"/>
      <c r="I1440" s="170"/>
      <c r="J1440" s="171"/>
      <c r="K1440" s="128"/>
      <c r="L1440" s="126">
        <v>25</v>
      </c>
      <c r="M1440" s="126"/>
      <c r="N1440" s="127"/>
    </row>
    <row r="1441" spans="1:14" x14ac:dyDescent="0.3">
      <c r="A1441" s="169"/>
      <c r="B1441" s="170"/>
      <c r="C1441" s="170"/>
      <c r="D1441" s="170"/>
      <c r="E1441" s="170"/>
      <c r="F1441" s="170"/>
      <c r="G1441" s="170"/>
      <c r="H1441" s="170"/>
      <c r="I1441" s="170"/>
      <c r="J1441" s="171"/>
      <c r="K1441" s="128"/>
      <c r="L1441" s="126"/>
      <c r="M1441" s="126"/>
      <c r="N1441" s="127"/>
    </row>
    <row r="1442" spans="1:14" x14ac:dyDescent="0.3">
      <c r="A1442" s="169" t="s">
        <v>114</v>
      </c>
      <c r="B1442" s="170"/>
      <c r="C1442" s="170"/>
      <c r="D1442" s="170"/>
      <c r="E1442" s="170"/>
      <c r="F1442" s="170"/>
      <c r="G1442" s="170"/>
      <c r="H1442" s="170"/>
      <c r="I1442" s="170"/>
      <c r="J1442" s="171"/>
      <c r="K1442" s="136"/>
      <c r="L1442" s="111">
        <f>+L1432-L1435-L1436-L1437-L1438+L1439-L1440-L1441</f>
        <v>70972.62000000001</v>
      </c>
      <c r="M1442" s="126"/>
      <c r="N1442" s="127"/>
    </row>
    <row r="1443" spans="1:14" ht="19.5" thickBot="1" x14ac:dyDescent="0.35">
      <c r="L1443" s="3">
        <f>50973+20000</f>
        <v>70973</v>
      </c>
      <c r="M1443" s="138">
        <f>+L1443-L1442</f>
        <v>0.3799999999901047</v>
      </c>
    </row>
    <row r="1444" spans="1:14" ht="19.5" thickBot="1" x14ac:dyDescent="0.35">
      <c r="A1444" s="157" t="s">
        <v>115</v>
      </c>
      <c r="B1444" s="158"/>
      <c r="C1444" s="158"/>
      <c r="D1444" s="158"/>
      <c r="E1444" s="158"/>
      <c r="F1444" s="159"/>
      <c r="G1444" s="127"/>
      <c r="H1444" s="157" t="s">
        <v>116</v>
      </c>
      <c r="I1444" s="158"/>
      <c r="J1444" s="159"/>
      <c r="K1444" s="157" t="s">
        <v>117</v>
      </c>
      <c r="L1444" s="158"/>
      <c r="M1444" s="159"/>
      <c r="N1444" s="139"/>
    </row>
    <row r="1445" spans="1:14" ht="19.5" thickBot="1" x14ac:dyDescent="0.35">
      <c r="A1445" s="140" t="s">
        <v>118</v>
      </c>
      <c r="B1445" s="157" t="s">
        <v>119</v>
      </c>
      <c r="C1445" s="159"/>
      <c r="D1445" s="140" t="s">
        <v>120</v>
      </c>
      <c r="E1445" s="157" t="s">
        <v>22</v>
      </c>
      <c r="F1445" s="159"/>
      <c r="G1445" s="127"/>
      <c r="H1445" s="157" t="s">
        <v>119</v>
      </c>
      <c r="I1445" s="159"/>
      <c r="J1445" s="140" t="s">
        <v>22</v>
      </c>
      <c r="K1445" s="157" t="s">
        <v>119</v>
      </c>
      <c r="L1445" s="159"/>
      <c r="M1445" s="140" t="s">
        <v>22</v>
      </c>
      <c r="N1445" s="139"/>
    </row>
    <row r="1446" spans="1:14" ht="19.5" thickBot="1" x14ac:dyDescent="0.35">
      <c r="A1446" s="141"/>
      <c r="B1446" s="153"/>
      <c r="C1446" s="154"/>
      <c r="D1446" s="141"/>
      <c r="E1446" s="155">
        <v>38040</v>
      </c>
      <c r="F1446" s="156"/>
      <c r="G1446" s="127"/>
      <c r="H1446" s="153"/>
      <c r="I1446" s="154"/>
      <c r="J1446" s="142"/>
      <c r="K1446" s="153" t="s">
        <v>148</v>
      </c>
      <c r="L1446" s="154"/>
      <c r="M1446" s="143">
        <v>20000</v>
      </c>
      <c r="N1446" s="144"/>
    </row>
    <row r="1447" spans="1:14" ht="19.5" thickBot="1" x14ac:dyDescent="0.35">
      <c r="A1447" s="141"/>
      <c r="B1447" s="153"/>
      <c r="C1447" s="154"/>
      <c r="D1447" s="141"/>
      <c r="E1447" s="155">
        <v>25924</v>
      </c>
      <c r="F1447" s="156"/>
      <c r="G1447" s="127"/>
      <c r="H1447" s="153"/>
      <c r="I1447" s="154"/>
      <c r="J1447" s="142"/>
      <c r="K1447" s="153"/>
      <c r="L1447" s="154"/>
      <c r="M1447" s="143"/>
      <c r="N1447" s="144"/>
    </row>
    <row r="1448" spans="1:14" ht="19.5" thickBot="1" x14ac:dyDescent="0.35">
      <c r="A1448" s="141"/>
      <c r="B1448" s="153"/>
      <c r="C1448" s="154"/>
      <c r="D1448" s="141"/>
      <c r="E1448" s="155"/>
      <c r="F1448" s="156"/>
      <c r="G1448" s="127"/>
      <c r="H1448" s="153"/>
      <c r="I1448" s="154"/>
      <c r="J1448" s="142"/>
      <c r="K1448" s="153"/>
      <c r="L1448" s="154"/>
      <c r="M1448" s="143"/>
      <c r="N1448" s="144"/>
    </row>
    <row r="1449" spans="1:14" ht="19.5" thickBot="1" x14ac:dyDescent="0.35">
      <c r="A1449" s="141"/>
      <c r="B1449" s="153"/>
      <c r="C1449" s="154"/>
      <c r="D1449" s="141"/>
      <c r="E1449" s="155"/>
      <c r="F1449" s="156"/>
      <c r="G1449" s="127"/>
      <c r="H1449" s="153"/>
      <c r="I1449" s="154"/>
      <c r="J1449" s="142"/>
      <c r="K1449" s="153"/>
      <c r="L1449" s="154"/>
      <c r="M1449" s="143"/>
      <c r="N1449" s="144"/>
    </row>
    <row r="1450" spans="1:14" ht="19.5" thickBot="1" x14ac:dyDescent="0.35">
      <c r="A1450" s="141"/>
      <c r="B1450" s="153"/>
      <c r="C1450" s="154"/>
      <c r="D1450" s="141"/>
      <c r="E1450" s="155"/>
      <c r="F1450" s="156"/>
      <c r="G1450" s="127"/>
      <c r="H1450" s="153"/>
      <c r="I1450" s="154"/>
      <c r="J1450" s="142"/>
      <c r="K1450" s="153"/>
      <c r="L1450" s="154"/>
      <c r="M1450" s="143"/>
      <c r="N1450" s="144"/>
    </row>
    <row r="1451" spans="1:14" ht="19.5" thickBot="1" x14ac:dyDescent="0.35">
      <c r="A1451" s="141"/>
      <c r="B1451" s="153"/>
      <c r="C1451" s="154"/>
      <c r="D1451" s="141"/>
      <c r="E1451" s="155"/>
      <c r="F1451" s="156"/>
      <c r="G1451" s="127"/>
      <c r="H1451" s="153"/>
      <c r="I1451" s="154"/>
      <c r="J1451" s="142"/>
      <c r="K1451" s="153"/>
      <c r="L1451" s="154"/>
      <c r="M1451" s="143"/>
      <c r="N1451" s="144"/>
    </row>
    <row r="1452" spans="1:14" ht="19.5" thickBot="1" x14ac:dyDescent="0.35">
      <c r="A1452" s="141"/>
      <c r="B1452" s="153"/>
      <c r="C1452" s="154"/>
      <c r="D1452" s="141"/>
      <c r="E1452" s="155"/>
      <c r="F1452" s="156"/>
      <c r="G1452" s="127"/>
      <c r="H1452" s="153"/>
      <c r="I1452" s="154"/>
      <c r="J1452" s="142"/>
      <c r="K1452" s="153"/>
      <c r="L1452" s="154"/>
      <c r="M1452" s="143"/>
      <c r="N1452" s="144"/>
    </row>
    <row r="1453" spans="1:14" ht="19.5" thickBot="1" x14ac:dyDescent="0.35">
      <c r="A1453" s="141"/>
      <c r="B1453" s="153"/>
      <c r="C1453" s="154"/>
      <c r="D1453" s="141"/>
      <c r="E1453" s="155"/>
      <c r="F1453" s="156"/>
      <c r="G1453" s="127"/>
      <c r="H1453" s="153"/>
      <c r="I1453" s="154"/>
      <c r="J1453" s="142"/>
      <c r="K1453" s="153"/>
      <c r="L1453" s="154"/>
      <c r="M1453" s="143"/>
      <c r="N1453" s="144"/>
    </row>
    <row r="1454" spans="1:14" ht="19.5" thickBot="1" x14ac:dyDescent="0.35">
      <c r="A1454" s="141" t="s">
        <v>121</v>
      </c>
      <c r="B1454" s="153"/>
      <c r="C1454" s="154"/>
      <c r="D1454" s="141"/>
      <c r="E1454" s="155">
        <f>SUM(E1446:F1453)</f>
        <v>63964</v>
      </c>
      <c r="F1454" s="156"/>
      <c r="G1454" s="127"/>
      <c r="H1454" s="153" t="s">
        <v>121</v>
      </c>
      <c r="I1454" s="154"/>
      <c r="J1454" s="140">
        <f>SUM(J1446:J1453)</f>
        <v>0</v>
      </c>
      <c r="K1454" s="153" t="s">
        <v>121</v>
      </c>
      <c r="L1454" s="154"/>
      <c r="M1454" s="145">
        <f>SUM(M1446:M1453)</f>
        <v>20000</v>
      </c>
      <c r="N1454" s="139"/>
    </row>
    <row r="1457" spans="1:14" x14ac:dyDescent="0.3">
      <c r="A1457" s="172" t="s">
        <v>0</v>
      </c>
      <c r="B1457" s="172"/>
      <c r="C1457" s="172"/>
      <c r="D1457" s="172"/>
      <c r="E1457" s="172"/>
      <c r="F1457" s="172"/>
      <c r="G1457" s="172"/>
      <c r="H1457" s="172"/>
      <c r="I1457" s="172"/>
      <c r="J1457" s="172"/>
      <c r="K1457" s="172"/>
      <c r="L1457" s="172"/>
      <c r="M1457" s="1"/>
      <c r="N1457" s="2"/>
    </row>
    <row r="1458" spans="1:14" x14ac:dyDescent="0.3">
      <c r="A1458" s="1" t="s">
        <v>1</v>
      </c>
      <c r="B1458" s="2" t="s">
        <v>141</v>
      </c>
      <c r="J1458" s="1" t="s">
        <v>3</v>
      </c>
      <c r="K1458" s="173">
        <f>+K1367</f>
        <v>0</v>
      </c>
      <c r="L1458" s="173"/>
      <c r="M1458" s="173"/>
      <c r="N1458" s="6"/>
    </row>
    <row r="1459" spans="1:14" x14ac:dyDescent="0.3">
      <c r="A1459" s="174"/>
      <c r="B1459" s="175"/>
      <c r="C1459" s="176"/>
      <c r="D1459" s="169" t="s">
        <v>6</v>
      </c>
      <c r="E1459" s="170"/>
      <c r="F1459" s="171"/>
      <c r="G1459" s="7" t="s">
        <v>7</v>
      </c>
      <c r="H1459" s="7" t="s">
        <v>7</v>
      </c>
      <c r="I1459" s="7" t="s">
        <v>8</v>
      </c>
      <c r="J1459" s="8" t="s">
        <v>9</v>
      </c>
      <c r="K1459" s="7" t="s">
        <v>10</v>
      </c>
      <c r="L1459" s="9"/>
      <c r="M1459" s="7" t="s">
        <v>11</v>
      </c>
      <c r="N1459" s="7" t="s">
        <v>12</v>
      </c>
    </row>
    <row r="1460" spans="1:14" x14ac:dyDescent="0.3">
      <c r="A1460" s="12" t="s">
        <v>16</v>
      </c>
      <c r="B1460" s="7" t="s">
        <v>17</v>
      </c>
      <c r="C1460" s="13" t="s">
        <v>18</v>
      </c>
      <c r="D1460" s="7">
        <v>1</v>
      </c>
      <c r="E1460" s="7">
        <v>2</v>
      </c>
      <c r="F1460" s="14" t="s">
        <v>19</v>
      </c>
      <c r="G1460" s="7" t="s">
        <v>20</v>
      </c>
      <c r="H1460" s="7" t="s">
        <v>20</v>
      </c>
      <c r="I1460" s="7"/>
      <c r="J1460" s="7" t="s">
        <v>20</v>
      </c>
      <c r="K1460" s="7" t="s">
        <v>21</v>
      </c>
      <c r="L1460" s="7" t="s">
        <v>22</v>
      </c>
      <c r="M1460" s="7" t="s">
        <v>23</v>
      </c>
      <c r="N1460" s="7" t="s">
        <v>22</v>
      </c>
    </row>
    <row r="1461" spans="1:14" x14ac:dyDescent="0.3">
      <c r="A1461" s="16" t="s">
        <v>35</v>
      </c>
      <c r="B1461" s="17" t="s">
        <v>36</v>
      </c>
      <c r="C1461" s="17">
        <v>72</v>
      </c>
      <c r="D1461" s="29"/>
      <c r="E1461" s="29"/>
      <c r="F1461" s="30">
        <f>+(E1461+D1461)/C1461</f>
        <v>0</v>
      </c>
      <c r="G1461" s="32"/>
      <c r="H1461" s="32"/>
      <c r="I1461" s="32"/>
      <c r="J1461" s="34">
        <f>+D1461+E1461-G1461-H1461-I1461</f>
        <v>0</v>
      </c>
      <c r="K1461" s="31">
        <f>+K1370</f>
        <v>381.13</v>
      </c>
      <c r="L1461" s="24">
        <f t="shared" ref="L1461:L1522" si="115">+J1461*K1461</f>
        <v>0</v>
      </c>
      <c r="M1461" s="24"/>
      <c r="N1461" s="24">
        <f>+K1461*I1461</f>
        <v>0</v>
      </c>
    </row>
    <row r="1462" spans="1:14" x14ac:dyDescent="0.3">
      <c r="A1462" s="16" t="s">
        <v>37</v>
      </c>
      <c r="B1462" s="17" t="s">
        <v>38</v>
      </c>
      <c r="C1462" s="17">
        <v>36</v>
      </c>
      <c r="D1462" s="29"/>
      <c r="E1462" s="29"/>
      <c r="F1462" s="30">
        <f t="shared" ref="F1462:F1522" si="116">+(E1462+D1462)/C1462</f>
        <v>0</v>
      </c>
      <c r="G1462" s="32"/>
      <c r="H1462" s="32"/>
      <c r="I1462" s="32"/>
      <c r="J1462" s="34">
        <f t="shared" ref="J1462:J1522" si="117">+D1462+E1462-G1462-H1462-I1462</f>
        <v>0</v>
      </c>
      <c r="K1462" s="31">
        <f t="shared" ref="K1462:K1522" si="118">+K1371</f>
        <v>741.2</v>
      </c>
      <c r="L1462" s="24">
        <f t="shared" si="115"/>
        <v>0</v>
      </c>
      <c r="M1462" s="24"/>
      <c r="N1462" s="24">
        <f t="shared" ref="N1462:N1522" si="119">+K1462*I1462</f>
        <v>0</v>
      </c>
    </row>
    <row r="1463" spans="1:14" x14ac:dyDescent="0.3">
      <c r="A1463" s="16" t="s">
        <v>39</v>
      </c>
      <c r="B1463" s="17" t="s">
        <v>40</v>
      </c>
      <c r="C1463" s="17">
        <v>18</v>
      </c>
      <c r="D1463" s="29"/>
      <c r="E1463" s="29"/>
      <c r="F1463" s="30">
        <f t="shared" si="116"/>
        <v>0</v>
      </c>
      <c r="G1463" s="32"/>
      <c r="H1463" s="32"/>
      <c r="I1463" s="32"/>
      <c r="J1463" s="12">
        <f t="shared" si="117"/>
        <v>0</v>
      </c>
      <c r="K1463" s="31">
        <f t="shared" si="118"/>
        <v>1263.5999999999999</v>
      </c>
      <c r="L1463" s="37">
        <f t="shared" si="115"/>
        <v>0</v>
      </c>
      <c r="M1463" s="37"/>
      <c r="N1463" s="37">
        <f t="shared" si="119"/>
        <v>0</v>
      </c>
    </row>
    <row r="1464" spans="1:14" x14ac:dyDescent="0.3">
      <c r="A1464" s="16" t="s">
        <v>41</v>
      </c>
      <c r="B1464" s="17" t="s">
        <v>42</v>
      </c>
      <c r="C1464" s="17">
        <v>10</v>
      </c>
      <c r="D1464" s="29"/>
      <c r="E1464" s="29"/>
      <c r="F1464" s="30">
        <f t="shared" si="116"/>
        <v>0</v>
      </c>
      <c r="G1464" s="32"/>
      <c r="H1464" s="32"/>
      <c r="I1464" s="32"/>
      <c r="J1464" s="34">
        <f t="shared" si="117"/>
        <v>0</v>
      </c>
      <c r="K1464" s="31">
        <f t="shared" si="118"/>
        <v>2059.1999999999998</v>
      </c>
      <c r="L1464" s="24">
        <f t="shared" si="115"/>
        <v>0</v>
      </c>
      <c r="M1464" s="24"/>
      <c r="N1464" s="24">
        <f t="shared" si="119"/>
        <v>0</v>
      </c>
    </row>
    <row r="1465" spans="1:14" x14ac:dyDescent="0.3">
      <c r="A1465" s="16" t="s">
        <v>43</v>
      </c>
      <c r="B1465" s="17" t="s">
        <v>36</v>
      </c>
      <c r="C1465" s="17">
        <v>72</v>
      </c>
      <c r="D1465" s="29"/>
      <c r="E1465" s="29"/>
      <c r="F1465" s="30">
        <f t="shared" si="116"/>
        <v>0</v>
      </c>
      <c r="G1465" s="32"/>
      <c r="H1465" s="32"/>
      <c r="I1465" s="32"/>
      <c r="J1465" s="34">
        <f t="shared" si="117"/>
        <v>0</v>
      </c>
      <c r="K1465" s="31">
        <f t="shared" si="118"/>
        <v>409.5</v>
      </c>
      <c r="L1465" s="24">
        <f t="shared" si="115"/>
        <v>0</v>
      </c>
      <c r="M1465" s="24"/>
      <c r="N1465" s="24">
        <f t="shared" si="119"/>
        <v>0</v>
      </c>
    </row>
    <row r="1466" spans="1:14" x14ac:dyDescent="0.3">
      <c r="A1466" s="16" t="s">
        <v>44</v>
      </c>
      <c r="B1466" s="17" t="s">
        <v>38</v>
      </c>
      <c r="C1466" s="17">
        <v>36</v>
      </c>
      <c r="D1466" s="29"/>
      <c r="E1466" s="29"/>
      <c r="F1466" s="30">
        <f t="shared" si="116"/>
        <v>0</v>
      </c>
      <c r="G1466" s="32"/>
      <c r="H1466" s="32"/>
      <c r="I1466" s="32"/>
      <c r="J1466" s="34">
        <f t="shared" si="117"/>
        <v>0</v>
      </c>
      <c r="K1466" s="31">
        <f t="shared" si="118"/>
        <v>803.79</v>
      </c>
      <c r="L1466" s="24">
        <f t="shared" si="115"/>
        <v>0</v>
      </c>
      <c r="M1466" s="24"/>
      <c r="N1466" s="24">
        <f t="shared" si="119"/>
        <v>0</v>
      </c>
    </row>
    <row r="1467" spans="1:14" x14ac:dyDescent="0.3">
      <c r="A1467" s="16" t="s">
        <v>45</v>
      </c>
      <c r="B1467" s="17" t="s">
        <v>36</v>
      </c>
      <c r="C1467" s="17">
        <v>72</v>
      </c>
      <c r="D1467" s="29"/>
      <c r="E1467" s="29"/>
      <c r="F1467" s="30">
        <f t="shared" si="116"/>
        <v>0</v>
      </c>
      <c r="G1467" s="32"/>
      <c r="H1467" s="32"/>
      <c r="I1467" s="32"/>
      <c r="J1467" s="34">
        <f t="shared" si="117"/>
        <v>0</v>
      </c>
      <c r="K1467" s="31">
        <f t="shared" si="118"/>
        <v>409.5</v>
      </c>
      <c r="L1467" s="24">
        <f t="shared" si="115"/>
        <v>0</v>
      </c>
      <c r="M1467" s="24"/>
      <c r="N1467" s="24">
        <f t="shared" si="119"/>
        <v>0</v>
      </c>
    </row>
    <row r="1468" spans="1:14" x14ac:dyDescent="0.3">
      <c r="A1468" s="16" t="s">
        <v>46</v>
      </c>
      <c r="B1468" s="17" t="s">
        <v>38</v>
      </c>
      <c r="C1468" s="17">
        <v>36</v>
      </c>
      <c r="D1468" s="29"/>
      <c r="E1468" s="29"/>
      <c r="F1468" s="30">
        <f t="shared" si="116"/>
        <v>0</v>
      </c>
      <c r="G1468" s="32"/>
      <c r="H1468" s="32"/>
      <c r="I1468" s="32"/>
      <c r="J1468" s="34">
        <f t="shared" si="117"/>
        <v>0</v>
      </c>
      <c r="K1468" s="31">
        <f t="shared" si="118"/>
        <v>803.79</v>
      </c>
      <c r="L1468" s="24">
        <f t="shared" si="115"/>
        <v>0</v>
      </c>
      <c r="M1468" s="24"/>
      <c r="N1468" s="24">
        <f t="shared" si="119"/>
        <v>0</v>
      </c>
    </row>
    <row r="1469" spans="1:14" x14ac:dyDescent="0.3">
      <c r="A1469" s="16" t="s">
        <v>47</v>
      </c>
      <c r="B1469" s="17" t="s">
        <v>48</v>
      </c>
      <c r="C1469" s="17">
        <v>8</v>
      </c>
      <c r="D1469" s="29"/>
      <c r="E1469" s="29"/>
      <c r="F1469" s="30">
        <f t="shared" si="116"/>
        <v>0</v>
      </c>
      <c r="G1469" s="32"/>
      <c r="H1469" s="32"/>
      <c r="I1469" s="32"/>
      <c r="J1469" s="34">
        <f t="shared" si="117"/>
        <v>0</v>
      </c>
      <c r="K1469" s="31">
        <f t="shared" si="118"/>
        <v>2767.05</v>
      </c>
      <c r="L1469" s="24">
        <f t="shared" si="115"/>
        <v>0</v>
      </c>
      <c r="M1469" s="24"/>
      <c r="N1469" s="24">
        <f t="shared" si="119"/>
        <v>0</v>
      </c>
    </row>
    <row r="1470" spans="1:14" x14ac:dyDescent="0.3">
      <c r="A1470" s="35" t="s">
        <v>49</v>
      </c>
      <c r="B1470" s="17" t="s">
        <v>50</v>
      </c>
      <c r="C1470" s="38">
        <v>72</v>
      </c>
      <c r="D1470" s="29"/>
      <c r="E1470" s="29"/>
      <c r="F1470" s="30">
        <f t="shared" si="116"/>
        <v>0</v>
      </c>
      <c r="G1470" s="32"/>
      <c r="H1470" s="32"/>
      <c r="I1470" s="32"/>
      <c r="J1470" s="12">
        <f t="shared" si="117"/>
        <v>0</v>
      </c>
      <c r="K1470" s="31">
        <f t="shared" si="118"/>
        <v>444.6</v>
      </c>
      <c r="L1470" s="37">
        <f t="shared" si="115"/>
        <v>0</v>
      </c>
      <c r="M1470" s="37"/>
      <c r="N1470" s="37">
        <f t="shared" si="119"/>
        <v>0</v>
      </c>
    </row>
    <row r="1471" spans="1:14" x14ac:dyDescent="0.3">
      <c r="A1471" s="16" t="s">
        <v>51</v>
      </c>
      <c r="B1471" s="17" t="s">
        <v>52</v>
      </c>
      <c r="C1471" s="17">
        <v>36</v>
      </c>
      <c r="D1471" s="29"/>
      <c r="E1471" s="29"/>
      <c r="F1471" s="30">
        <f t="shared" si="116"/>
        <v>0</v>
      </c>
      <c r="G1471" s="32"/>
      <c r="H1471" s="32"/>
      <c r="I1471" s="32"/>
      <c r="J1471" s="34">
        <f t="shared" si="117"/>
        <v>0</v>
      </c>
      <c r="K1471" s="31">
        <f t="shared" si="118"/>
        <v>868.73</v>
      </c>
      <c r="L1471" s="24">
        <f t="shared" si="115"/>
        <v>0</v>
      </c>
      <c r="M1471" s="24"/>
      <c r="N1471" s="24">
        <f t="shared" si="119"/>
        <v>0</v>
      </c>
    </row>
    <row r="1472" spans="1:14" x14ac:dyDescent="0.3">
      <c r="A1472" s="16" t="s">
        <v>53</v>
      </c>
      <c r="B1472" s="17" t="s">
        <v>48</v>
      </c>
      <c r="C1472" s="17">
        <v>8</v>
      </c>
      <c r="D1472" s="29"/>
      <c r="E1472" s="29"/>
      <c r="F1472" s="30">
        <f t="shared" si="116"/>
        <v>0</v>
      </c>
      <c r="G1472" s="32"/>
      <c r="H1472" s="32"/>
      <c r="I1472" s="32"/>
      <c r="J1472" s="34">
        <f t="shared" si="117"/>
        <v>0</v>
      </c>
      <c r="K1472" s="31">
        <f t="shared" si="118"/>
        <v>2416.0500000000002</v>
      </c>
      <c r="L1472" s="24">
        <f t="shared" si="115"/>
        <v>0</v>
      </c>
      <c r="M1472" s="24"/>
      <c r="N1472" s="24">
        <f t="shared" si="119"/>
        <v>0</v>
      </c>
    </row>
    <row r="1473" spans="1:14" x14ac:dyDescent="0.3">
      <c r="A1473" s="16" t="s">
        <v>54</v>
      </c>
      <c r="B1473" s="17" t="s">
        <v>50</v>
      </c>
      <c r="C1473" s="17">
        <v>72</v>
      </c>
      <c r="D1473" s="29"/>
      <c r="E1473" s="29"/>
      <c r="F1473" s="30">
        <f t="shared" si="116"/>
        <v>0</v>
      </c>
      <c r="G1473" s="32"/>
      <c r="H1473" s="32"/>
      <c r="I1473" s="32"/>
      <c r="J1473" s="34">
        <f t="shared" si="117"/>
        <v>0</v>
      </c>
      <c r="K1473" s="31">
        <f t="shared" si="118"/>
        <v>377.33</v>
      </c>
      <c r="L1473" s="24">
        <f t="shared" si="115"/>
        <v>0</v>
      </c>
      <c r="M1473" s="24"/>
      <c r="N1473" s="24">
        <f t="shared" si="119"/>
        <v>0</v>
      </c>
    </row>
    <row r="1474" spans="1:14" x14ac:dyDescent="0.3">
      <c r="A1474" s="16" t="s">
        <v>55</v>
      </c>
      <c r="B1474" s="17" t="s">
        <v>56</v>
      </c>
      <c r="C1474" s="17">
        <v>15</v>
      </c>
      <c r="D1474" s="44"/>
      <c r="E1474" s="44"/>
      <c r="F1474" s="30">
        <f t="shared" si="116"/>
        <v>0</v>
      </c>
      <c r="G1474" s="11"/>
      <c r="H1474" s="11"/>
      <c r="I1474" s="11"/>
      <c r="J1474" s="12">
        <f t="shared" si="117"/>
        <v>0</v>
      </c>
      <c r="K1474" s="45">
        <f t="shared" si="118"/>
        <v>1158.3</v>
      </c>
      <c r="L1474" s="37">
        <f t="shared" si="115"/>
        <v>0</v>
      </c>
      <c r="M1474" s="37"/>
      <c r="N1474" s="37">
        <f t="shared" si="119"/>
        <v>0</v>
      </c>
    </row>
    <row r="1475" spans="1:14" x14ac:dyDescent="0.3">
      <c r="A1475" s="16" t="s">
        <v>57</v>
      </c>
      <c r="B1475" s="17" t="s">
        <v>50</v>
      </c>
      <c r="C1475" s="17">
        <v>72</v>
      </c>
      <c r="D1475" s="29"/>
      <c r="E1475" s="29"/>
      <c r="F1475" s="30">
        <f t="shared" si="116"/>
        <v>0</v>
      </c>
      <c r="G1475" s="32"/>
      <c r="H1475" s="32"/>
      <c r="I1475" s="32"/>
      <c r="J1475" s="34">
        <f t="shared" si="117"/>
        <v>0</v>
      </c>
      <c r="K1475" s="31">
        <f t="shared" si="118"/>
        <v>424.13</v>
      </c>
      <c r="L1475" s="24">
        <f t="shared" si="115"/>
        <v>0</v>
      </c>
      <c r="M1475" s="24"/>
      <c r="N1475" s="24">
        <f t="shared" si="119"/>
        <v>0</v>
      </c>
    </row>
    <row r="1476" spans="1:14" x14ac:dyDescent="0.3">
      <c r="A1476" s="16" t="s">
        <v>58</v>
      </c>
      <c r="B1476" s="17" t="s">
        <v>59</v>
      </c>
      <c r="C1476" s="17">
        <v>15</v>
      </c>
      <c r="D1476" s="29"/>
      <c r="E1476" s="29"/>
      <c r="F1476" s="30">
        <f t="shared" si="116"/>
        <v>0</v>
      </c>
      <c r="G1476" s="32"/>
      <c r="H1476" s="32"/>
      <c r="I1476" s="32"/>
      <c r="J1476" s="34">
        <f t="shared" si="117"/>
        <v>0</v>
      </c>
      <c r="K1476" s="31">
        <f t="shared" si="118"/>
        <v>1199.25</v>
      </c>
      <c r="L1476" s="24">
        <f t="shared" si="115"/>
        <v>0</v>
      </c>
      <c r="M1476" s="24"/>
      <c r="N1476" s="24">
        <f t="shared" si="119"/>
        <v>0</v>
      </c>
    </row>
    <row r="1477" spans="1:14" x14ac:dyDescent="0.3">
      <c r="A1477" s="16" t="s">
        <v>60</v>
      </c>
      <c r="B1477" s="17" t="s">
        <v>50</v>
      </c>
      <c r="C1477" s="17">
        <v>72</v>
      </c>
      <c r="D1477" s="29"/>
      <c r="E1477" s="29"/>
      <c r="F1477" s="30">
        <f t="shared" si="116"/>
        <v>0</v>
      </c>
      <c r="G1477" s="32"/>
      <c r="H1477" s="32"/>
      <c r="I1477" s="32"/>
      <c r="J1477" s="34">
        <f t="shared" si="117"/>
        <v>0</v>
      </c>
      <c r="K1477" s="31">
        <f t="shared" si="118"/>
        <v>381.13</v>
      </c>
      <c r="L1477" s="24">
        <f t="shared" si="115"/>
        <v>0</v>
      </c>
      <c r="M1477" s="24"/>
      <c r="N1477" s="24">
        <f t="shared" si="119"/>
        <v>0</v>
      </c>
    </row>
    <row r="1478" spans="1:14" x14ac:dyDescent="0.3">
      <c r="A1478" s="16" t="s">
        <v>61</v>
      </c>
      <c r="B1478" s="17" t="s">
        <v>50</v>
      </c>
      <c r="C1478" s="38">
        <v>72</v>
      </c>
      <c r="D1478" s="44"/>
      <c r="E1478" s="44"/>
      <c r="F1478" s="30">
        <f t="shared" si="116"/>
        <v>0</v>
      </c>
      <c r="G1478" s="11"/>
      <c r="H1478" s="11"/>
      <c r="I1478" s="11"/>
      <c r="J1478" s="12">
        <f t="shared" si="117"/>
        <v>0</v>
      </c>
      <c r="K1478" s="31">
        <f t="shared" si="118"/>
        <v>424.13</v>
      </c>
      <c r="L1478" s="37">
        <f t="shared" si="115"/>
        <v>0</v>
      </c>
      <c r="M1478" s="37"/>
      <c r="N1478" s="37">
        <f t="shared" si="119"/>
        <v>0</v>
      </c>
    </row>
    <row r="1479" spans="1:14" x14ac:dyDescent="0.3">
      <c r="A1479" s="35" t="s">
        <v>62</v>
      </c>
      <c r="B1479" s="17" t="s">
        <v>50</v>
      </c>
      <c r="C1479" s="38">
        <v>72</v>
      </c>
      <c r="D1479" s="44"/>
      <c r="E1479" s="44"/>
      <c r="F1479" s="30">
        <f t="shared" si="116"/>
        <v>0</v>
      </c>
      <c r="G1479" s="11"/>
      <c r="H1479" s="11"/>
      <c r="I1479" s="11"/>
      <c r="J1479" s="12">
        <f t="shared" si="117"/>
        <v>0</v>
      </c>
      <c r="K1479" s="31">
        <f t="shared" si="118"/>
        <v>330.23</v>
      </c>
      <c r="L1479" s="37">
        <f t="shared" si="115"/>
        <v>0</v>
      </c>
      <c r="M1479" s="37"/>
      <c r="N1479" s="37">
        <f t="shared" si="119"/>
        <v>0</v>
      </c>
    </row>
    <row r="1480" spans="1:14" x14ac:dyDescent="0.3">
      <c r="A1480" s="35" t="s">
        <v>63</v>
      </c>
      <c r="B1480" s="17" t="s">
        <v>50</v>
      </c>
      <c r="C1480" s="38">
        <v>72</v>
      </c>
      <c r="D1480" s="44"/>
      <c r="E1480" s="44"/>
      <c r="F1480" s="30">
        <f t="shared" si="116"/>
        <v>0</v>
      </c>
      <c r="G1480" s="11"/>
      <c r="H1480" s="11"/>
      <c r="I1480" s="11"/>
      <c r="J1480" s="12">
        <f t="shared" si="117"/>
        <v>0</v>
      </c>
      <c r="K1480" s="31">
        <f t="shared" si="118"/>
        <v>424.13</v>
      </c>
      <c r="L1480" s="37">
        <f t="shared" si="115"/>
        <v>0</v>
      </c>
      <c r="M1480" s="37"/>
      <c r="N1480" s="37">
        <f t="shared" si="119"/>
        <v>0</v>
      </c>
    </row>
    <row r="1481" spans="1:14" x14ac:dyDescent="0.3">
      <c r="A1481" s="35" t="s">
        <v>64</v>
      </c>
      <c r="B1481" s="17" t="s">
        <v>65</v>
      </c>
      <c r="C1481" s="38">
        <v>72</v>
      </c>
      <c r="D1481" s="44"/>
      <c r="E1481" s="44"/>
      <c r="F1481" s="30">
        <f t="shared" si="116"/>
        <v>0</v>
      </c>
      <c r="G1481" s="11"/>
      <c r="H1481" s="11"/>
      <c r="I1481" s="11"/>
      <c r="J1481" s="12">
        <f t="shared" si="117"/>
        <v>0</v>
      </c>
      <c r="K1481" s="31">
        <f t="shared" si="118"/>
        <v>389.61</v>
      </c>
      <c r="L1481" s="37">
        <f t="shared" si="115"/>
        <v>0</v>
      </c>
      <c r="M1481" s="37"/>
      <c r="N1481" s="37">
        <f t="shared" si="119"/>
        <v>0</v>
      </c>
    </row>
    <row r="1482" spans="1:14" x14ac:dyDescent="0.3">
      <c r="A1482" s="35" t="s">
        <v>66</v>
      </c>
      <c r="B1482" s="17" t="s">
        <v>65</v>
      </c>
      <c r="C1482" s="38">
        <v>72</v>
      </c>
      <c r="D1482" s="44"/>
      <c r="E1482" s="44"/>
      <c r="F1482" s="30">
        <f t="shared" si="116"/>
        <v>0</v>
      </c>
      <c r="G1482" s="11"/>
      <c r="H1482" s="11"/>
      <c r="I1482" s="11"/>
      <c r="J1482" s="12">
        <f t="shared" si="117"/>
        <v>0</v>
      </c>
      <c r="K1482" s="31">
        <f t="shared" si="118"/>
        <v>389.61</v>
      </c>
      <c r="L1482" s="37">
        <f t="shared" si="115"/>
        <v>0</v>
      </c>
      <c r="M1482" s="37"/>
      <c r="N1482" s="37">
        <f t="shared" si="119"/>
        <v>0</v>
      </c>
    </row>
    <row r="1483" spans="1:14" x14ac:dyDescent="0.3">
      <c r="A1483" s="47" t="s">
        <v>67</v>
      </c>
      <c r="B1483" s="48" t="s">
        <v>59</v>
      </c>
      <c r="C1483" s="49">
        <v>25</v>
      </c>
      <c r="D1483" s="44"/>
      <c r="E1483" s="44"/>
      <c r="F1483" s="30">
        <f t="shared" si="116"/>
        <v>0</v>
      </c>
      <c r="G1483" s="11"/>
      <c r="H1483" s="11"/>
      <c r="I1483" s="11"/>
      <c r="J1483" s="12">
        <f t="shared" si="117"/>
        <v>0</v>
      </c>
      <c r="K1483" s="31">
        <f t="shared" si="118"/>
        <v>169.65</v>
      </c>
      <c r="L1483" s="37">
        <f t="shared" si="115"/>
        <v>0</v>
      </c>
      <c r="M1483" s="37"/>
      <c r="N1483" s="37">
        <f t="shared" si="119"/>
        <v>0</v>
      </c>
    </row>
    <row r="1484" spans="1:14" x14ac:dyDescent="0.3">
      <c r="A1484" s="47" t="s">
        <v>68</v>
      </c>
      <c r="B1484" s="48" t="s">
        <v>42</v>
      </c>
      <c r="C1484" s="49">
        <v>50</v>
      </c>
      <c r="D1484" s="44"/>
      <c r="E1484" s="44"/>
      <c r="F1484" s="30">
        <f t="shared" si="116"/>
        <v>0</v>
      </c>
      <c r="G1484" s="11"/>
      <c r="H1484" s="11"/>
      <c r="I1484" s="11"/>
      <c r="J1484" s="12">
        <f t="shared" si="117"/>
        <v>0</v>
      </c>
      <c r="K1484" s="31">
        <f t="shared" si="118"/>
        <v>88.92</v>
      </c>
      <c r="L1484" s="37">
        <f t="shared" si="115"/>
        <v>0</v>
      </c>
      <c r="M1484" s="37"/>
      <c r="N1484" s="37">
        <f t="shared" si="119"/>
        <v>0</v>
      </c>
    </row>
    <row r="1485" spans="1:14" x14ac:dyDescent="0.3">
      <c r="A1485" s="47" t="s">
        <v>69</v>
      </c>
      <c r="B1485" s="48" t="s">
        <v>52</v>
      </c>
      <c r="C1485" s="49">
        <v>12</v>
      </c>
      <c r="D1485" s="44"/>
      <c r="E1485" s="44"/>
      <c r="F1485" s="30">
        <f t="shared" si="116"/>
        <v>0</v>
      </c>
      <c r="G1485" s="11"/>
      <c r="H1485" s="11"/>
      <c r="I1485" s="11"/>
      <c r="J1485" s="12">
        <f t="shared" si="117"/>
        <v>0</v>
      </c>
      <c r="K1485" s="31">
        <f t="shared" si="118"/>
        <v>123.94</v>
      </c>
      <c r="L1485" s="37">
        <f t="shared" si="115"/>
        <v>0</v>
      </c>
      <c r="M1485" s="37"/>
      <c r="N1485" s="37">
        <f t="shared" si="119"/>
        <v>0</v>
      </c>
    </row>
    <row r="1486" spans="1:14" ht="19.5" thickBot="1" x14ac:dyDescent="0.35">
      <c r="A1486" s="47" t="s">
        <v>70</v>
      </c>
      <c r="B1486" s="48" t="s">
        <v>50</v>
      </c>
      <c r="C1486" s="49">
        <v>60</v>
      </c>
      <c r="D1486" s="44"/>
      <c r="E1486" s="44"/>
      <c r="F1486" s="30">
        <f t="shared" si="116"/>
        <v>0</v>
      </c>
      <c r="G1486" s="11"/>
      <c r="H1486" s="11"/>
      <c r="I1486" s="11"/>
      <c r="J1486" s="12">
        <f t="shared" si="117"/>
        <v>0</v>
      </c>
      <c r="K1486" s="31">
        <f t="shared" si="118"/>
        <v>67.180000000000007</v>
      </c>
      <c r="L1486" s="37">
        <f t="shared" si="115"/>
        <v>0</v>
      </c>
      <c r="M1486" s="37"/>
      <c r="N1486" s="37">
        <f t="shared" si="119"/>
        <v>0</v>
      </c>
    </row>
    <row r="1487" spans="1:14" ht="19.5" thickBot="1" x14ac:dyDescent="0.35">
      <c r="A1487" s="56" t="s">
        <v>71</v>
      </c>
      <c r="B1487" s="57" t="s">
        <v>50</v>
      </c>
      <c r="C1487" s="58">
        <v>60</v>
      </c>
      <c r="D1487" s="44"/>
      <c r="E1487" s="44"/>
      <c r="F1487" s="30">
        <f t="shared" si="116"/>
        <v>0</v>
      </c>
      <c r="G1487" s="11"/>
      <c r="H1487" s="11"/>
      <c r="I1487" s="11"/>
      <c r="J1487" s="12">
        <f t="shared" si="117"/>
        <v>0</v>
      </c>
      <c r="K1487" s="31">
        <f t="shared" si="118"/>
        <v>67.180000000000007</v>
      </c>
      <c r="L1487" s="37">
        <f t="shared" si="115"/>
        <v>0</v>
      </c>
      <c r="M1487" s="37"/>
      <c r="N1487" s="37">
        <f t="shared" si="119"/>
        <v>0</v>
      </c>
    </row>
    <row r="1488" spans="1:14" ht="19.5" thickBot="1" x14ac:dyDescent="0.35">
      <c r="A1488" s="56" t="s">
        <v>72</v>
      </c>
      <c r="B1488" s="57" t="s">
        <v>50</v>
      </c>
      <c r="C1488" s="58">
        <v>60</v>
      </c>
      <c r="D1488" s="44"/>
      <c r="E1488" s="44"/>
      <c r="F1488" s="30">
        <f t="shared" si="116"/>
        <v>0</v>
      </c>
      <c r="G1488" s="11"/>
      <c r="H1488" s="11"/>
      <c r="I1488" s="11"/>
      <c r="J1488" s="12">
        <f t="shared" si="117"/>
        <v>0</v>
      </c>
      <c r="K1488" s="31">
        <f t="shared" si="118"/>
        <v>67.180000000000007</v>
      </c>
      <c r="L1488" s="37">
        <f t="shared" si="115"/>
        <v>0</v>
      </c>
      <c r="M1488" s="37"/>
      <c r="N1488" s="37">
        <f t="shared" si="119"/>
        <v>0</v>
      </c>
    </row>
    <row r="1489" spans="1:14" ht="19.5" thickBot="1" x14ac:dyDescent="0.35">
      <c r="A1489" s="56" t="s">
        <v>73</v>
      </c>
      <c r="B1489" s="57" t="s">
        <v>74</v>
      </c>
      <c r="C1489" s="58">
        <v>150</v>
      </c>
      <c r="D1489" s="44"/>
      <c r="E1489" s="44"/>
      <c r="F1489" s="30">
        <f t="shared" si="116"/>
        <v>0</v>
      </c>
      <c r="G1489" s="11"/>
      <c r="H1489" s="11"/>
      <c r="I1489" s="11"/>
      <c r="J1489" s="12">
        <f t="shared" si="117"/>
        <v>0</v>
      </c>
      <c r="K1489" s="31">
        <f t="shared" si="118"/>
        <v>21.06</v>
      </c>
      <c r="L1489" s="37">
        <f t="shared" si="115"/>
        <v>0</v>
      </c>
      <c r="M1489" s="37"/>
      <c r="N1489" s="37">
        <f t="shared" si="119"/>
        <v>0</v>
      </c>
    </row>
    <row r="1490" spans="1:14" ht="19.5" thickBot="1" x14ac:dyDescent="0.35">
      <c r="A1490" s="66" t="s">
        <v>75</v>
      </c>
      <c r="B1490" s="67" t="s">
        <v>76</v>
      </c>
      <c r="C1490" s="68">
        <v>120</v>
      </c>
      <c r="D1490" s="44"/>
      <c r="E1490" s="44"/>
      <c r="F1490" s="30">
        <f t="shared" si="116"/>
        <v>0</v>
      </c>
      <c r="G1490" s="11"/>
      <c r="H1490" s="11"/>
      <c r="I1490" s="11"/>
      <c r="J1490" s="12">
        <f t="shared" si="117"/>
        <v>0</v>
      </c>
      <c r="K1490" s="31">
        <f t="shared" si="118"/>
        <v>78.98</v>
      </c>
      <c r="L1490" s="37">
        <f t="shared" si="115"/>
        <v>0</v>
      </c>
      <c r="M1490" s="37"/>
      <c r="N1490" s="37">
        <f t="shared" si="119"/>
        <v>0</v>
      </c>
    </row>
    <row r="1491" spans="1:14" ht="19.5" thickBot="1" x14ac:dyDescent="0.35">
      <c r="A1491" s="66" t="s">
        <v>77</v>
      </c>
      <c r="B1491" s="67" t="s">
        <v>78</v>
      </c>
      <c r="C1491" s="68">
        <v>60</v>
      </c>
      <c r="D1491" s="44"/>
      <c r="E1491" s="44"/>
      <c r="F1491" s="30">
        <f t="shared" si="116"/>
        <v>0</v>
      </c>
      <c r="G1491" s="11"/>
      <c r="H1491" s="11"/>
      <c r="I1491" s="11"/>
      <c r="J1491" s="12">
        <f t="shared" si="117"/>
        <v>0</v>
      </c>
      <c r="K1491" s="31">
        <f t="shared" si="118"/>
        <v>154.44</v>
      </c>
      <c r="L1491" s="37">
        <f t="shared" si="115"/>
        <v>0</v>
      </c>
      <c r="M1491" s="37"/>
      <c r="N1491" s="37">
        <f t="shared" si="119"/>
        <v>0</v>
      </c>
    </row>
    <row r="1492" spans="1:14" ht="19.5" thickBot="1" x14ac:dyDescent="0.35">
      <c r="A1492" s="66" t="s">
        <v>79</v>
      </c>
      <c r="B1492" s="67" t="s">
        <v>50</v>
      </c>
      <c r="C1492" s="68">
        <v>30</v>
      </c>
      <c r="D1492" s="44"/>
      <c r="E1492" s="44"/>
      <c r="F1492" s="30">
        <f t="shared" si="116"/>
        <v>0</v>
      </c>
      <c r="G1492" s="11"/>
      <c r="H1492" s="11"/>
      <c r="I1492" s="11"/>
      <c r="J1492" s="12">
        <f t="shared" si="117"/>
        <v>0</v>
      </c>
      <c r="K1492" s="31">
        <f t="shared" si="118"/>
        <v>274.95</v>
      </c>
      <c r="L1492" s="37">
        <f t="shared" si="115"/>
        <v>0</v>
      </c>
      <c r="M1492" s="37"/>
      <c r="N1492" s="37">
        <f t="shared" si="119"/>
        <v>0</v>
      </c>
    </row>
    <row r="1493" spans="1:14" ht="19.5" thickBot="1" x14ac:dyDescent="0.35">
      <c r="A1493" s="66" t="s">
        <v>80</v>
      </c>
      <c r="B1493" s="67" t="s">
        <v>59</v>
      </c>
      <c r="C1493" s="68">
        <v>12</v>
      </c>
      <c r="D1493" s="44"/>
      <c r="E1493" s="44"/>
      <c r="F1493" s="30">
        <f t="shared" si="116"/>
        <v>0</v>
      </c>
      <c r="G1493" s="11"/>
      <c r="H1493" s="11"/>
      <c r="I1493" s="11"/>
      <c r="J1493" s="12">
        <f t="shared" si="117"/>
        <v>0</v>
      </c>
      <c r="K1493" s="31">
        <f t="shared" si="118"/>
        <v>1023.75</v>
      </c>
      <c r="L1493" s="37">
        <f t="shared" si="115"/>
        <v>0</v>
      </c>
      <c r="M1493" s="37"/>
      <c r="N1493" s="37">
        <f t="shared" si="119"/>
        <v>0</v>
      </c>
    </row>
    <row r="1494" spans="1:14" ht="19.5" thickBot="1" x14ac:dyDescent="0.35">
      <c r="A1494" s="76" t="s">
        <v>81</v>
      </c>
      <c r="B1494" s="77" t="s">
        <v>82</v>
      </c>
      <c r="C1494" s="78">
        <v>18</v>
      </c>
      <c r="D1494" s="44"/>
      <c r="E1494" s="44"/>
      <c r="F1494" s="30">
        <f t="shared" si="116"/>
        <v>0</v>
      </c>
      <c r="G1494" s="11"/>
      <c r="H1494" s="11"/>
      <c r="I1494" s="11"/>
      <c r="J1494" s="12">
        <f t="shared" si="117"/>
        <v>0</v>
      </c>
      <c r="K1494" s="31">
        <f t="shared" si="118"/>
        <v>558.67999999999995</v>
      </c>
      <c r="L1494" s="37">
        <f t="shared" si="115"/>
        <v>0</v>
      </c>
      <c r="M1494" s="37"/>
      <c r="N1494" s="37">
        <f t="shared" si="119"/>
        <v>0</v>
      </c>
    </row>
    <row r="1495" spans="1:14" ht="19.5" thickBot="1" x14ac:dyDescent="0.35">
      <c r="A1495" s="76" t="s">
        <v>83</v>
      </c>
      <c r="B1495" s="77" t="s">
        <v>59</v>
      </c>
      <c r="C1495" s="78">
        <v>12</v>
      </c>
      <c r="D1495" s="44"/>
      <c r="E1495" s="44"/>
      <c r="F1495" s="30">
        <f t="shared" si="116"/>
        <v>0</v>
      </c>
      <c r="G1495" s="11"/>
      <c r="H1495" s="11"/>
      <c r="I1495" s="11"/>
      <c r="J1495" s="12">
        <f t="shared" si="117"/>
        <v>0</v>
      </c>
      <c r="K1495" s="31">
        <f t="shared" si="118"/>
        <v>1092.2</v>
      </c>
      <c r="L1495" s="37">
        <f t="shared" si="115"/>
        <v>0</v>
      </c>
      <c r="M1495" s="37"/>
      <c r="N1495" s="37">
        <f t="shared" si="119"/>
        <v>0</v>
      </c>
    </row>
    <row r="1496" spans="1:14" ht="19.5" thickBot="1" x14ac:dyDescent="0.35">
      <c r="A1496" s="76" t="s">
        <v>84</v>
      </c>
      <c r="B1496" s="77" t="s">
        <v>85</v>
      </c>
      <c r="C1496" s="78">
        <v>4</v>
      </c>
      <c r="D1496" s="44"/>
      <c r="E1496" s="44"/>
      <c r="F1496" s="30">
        <f t="shared" si="116"/>
        <v>0</v>
      </c>
      <c r="G1496" s="11"/>
      <c r="H1496" s="11"/>
      <c r="I1496" s="11"/>
      <c r="J1496" s="12">
        <f t="shared" si="117"/>
        <v>0</v>
      </c>
      <c r="K1496" s="31">
        <f t="shared" si="118"/>
        <v>2670.53</v>
      </c>
      <c r="L1496" s="37">
        <f t="shared" si="115"/>
        <v>0</v>
      </c>
      <c r="M1496" s="37"/>
      <c r="N1496" s="37">
        <f t="shared" si="119"/>
        <v>0</v>
      </c>
    </row>
    <row r="1497" spans="1:14" ht="19.5" thickBot="1" x14ac:dyDescent="0.35">
      <c r="A1497" s="86" t="s">
        <v>86</v>
      </c>
      <c r="B1497" s="87" t="s">
        <v>87</v>
      </c>
      <c r="C1497" s="88">
        <v>48</v>
      </c>
      <c r="D1497" s="44"/>
      <c r="E1497" s="44"/>
      <c r="F1497" s="30">
        <f t="shared" si="116"/>
        <v>0</v>
      </c>
      <c r="G1497" s="11"/>
      <c r="H1497" s="11"/>
      <c r="I1497" s="11"/>
      <c r="J1497" s="12">
        <f t="shared" si="117"/>
        <v>0</v>
      </c>
      <c r="K1497" s="31">
        <f t="shared" si="118"/>
        <v>46.8</v>
      </c>
      <c r="L1497" s="37">
        <f t="shared" si="115"/>
        <v>0</v>
      </c>
      <c r="M1497" s="37"/>
      <c r="N1497" s="37">
        <f t="shared" si="119"/>
        <v>0</v>
      </c>
    </row>
    <row r="1498" spans="1:14" ht="19.5" thickBot="1" x14ac:dyDescent="0.35">
      <c r="A1498" s="86" t="s">
        <v>88</v>
      </c>
      <c r="B1498" s="87" t="s">
        <v>87</v>
      </c>
      <c r="C1498" s="88">
        <v>48</v>
      </c>
      <c r="D1498" s="44"/>
      <c r="E1498" s="44"/>
      <c r="F1498" s="30">
        <f t="shared" si="116"/>
        <v>0</v>
      </c>
      <c r="G1498" s="11"/>
      <c r="H1498" s="11"/>
      <c r="I1498" s="11"/>
      <c r="J1498" s="12">
        <f t="shared" si="117"/>
        <v>0</v>
      </c>
      <c r="K1498" s="31">
        <f t="shared" si="118"/>
        <v>46.8</v>
      </c>
      <c r="L1498" s="37">
        <f t="shared" si="115"/>
        <v>0</v>
      </c>
      <c r="M1498" s="37"/>
      <c r="N1498" s="37">
        <f t="shared" si="119"/>
        <v>0</v>
      </c>
    </row>
    <row r="1499" spans="1:14" x14ac:dyDescent="0.3">
      <c r="A1499" s="96" t="s">
        <v>89</v>
      </c>
      <c r="B1499" s="97">
        <v>25</v>
      </c>
      <c r="C1499" s="97">
        <v>25</v>
      </c>
      <c r="D1499" s="44">
        <v>14</v>
      </c>
      <c r="E1499" s="44"/>
      <c r="F1499" s="30">
        <f t="shared" si="116"/>
        <v>0.56000000000000005</v>
      </c>
      <c r="G1499" s="11"/>
      <c r="H1499" s="11"/>
      <c r="I1499" s="11"/>
      <c r="J1499" s="12">
        <f t="shared" si="117"/>
        <v>14</v>
      </c>
      <c r="K1499" s="31">
        <f t="shared" si="118"/>
        <v>111.25</v>
      </c>
      <c r="L1499" s="37">
        <f t="shared" si="115"/>
        <v>1557.5</v>
      </c>
      <c r="M1499" s="37"/>
      <c r="N1499" s="37">
        <f t="shared" si="119"/>
        <v>0</v>
      </c>
    </row>
    <row r="1500" spans="1:14" x14ac:dyDescent="0.3">
      <c r="A1500" s="105" t="s">
        <v>90</v>
      </c>
      <c r="B1500" s="106">
        <v>10</v>
      </c>
      <c r="C1500" s="106">
        <v>10</v>
      </c>
      <c r="D1500" s="44">
        <v>9</v>
      </c>
      <c r="E1500" s="44"/>
      <c r="F1500" s="30">
        <f t="shared" si="116"/>
        <v>0.9</v>
      </c>
      <c r="G1500" s="11"/>
      <c r="H1500" s="11"/>
      <c r="I1500" s="11"/>
      <c r="J1500" s="12">
        <f t="shared" si="117"/>
        <v>9</v>
      </c>
      <c r="K1500" s="31">
        <f t="shared" si="118"/>
        <v>1760</v>
      </c>
      <c r="L1500" s="37">
        <f t="shared" si="115"/>
        <v>15840</v>
      </c>
      <c r="M1500" s="37"/>
      <c r="N1500" s="37">
        <f t="shared" si="119"/>
        <v>0</v>
      </c>
    </row>
    <row r="1501" spans="1:14" x14ac:dyDescent="0.3">
      <c r="A1501" s="105" t="s">
        <v>91</v>
      </c>
      <c r="B1501" s="106">
        <v>8</v>
      </c>
      <c r="C1501" s="106">
        <v>8</v>
      </c>
      <c r="D1501" s="44">
        <v>3</v>
      </c>
      <c r="E1501" s="44"/>
      <c r="F1501" s="30">
        <f t="shared" si="116"/>
        <v>0.375</v>
      </c>
      <c r="G1501" s="11"/>
      <c r="H1501" s="11"/>
      <c r="I1501" s="11"/>
      <c r="J1501" s="12">
        <f t="shared" si="117"/>
        <v>3</v>
      </c>
      <c r="K1501" s="31">
        <f t="shared" si="118"/>
        <v>2365</v>
      </c>
      <c r="L1501" s="37">
        <f t="shared" si="115"/>
        <v>7095</v>
      </c>
      <c r="M1501" s="37"/>
      <c r="N1501" s="37">
        <f t="shared" si="119"/>
        <v>0</v>
      </c>
    </row>
    <row r="1502" spans="1:14" x14ac:dyDescent="0.3">
      <c r="A1502" s="105" t="s">
        <v>92</v>
      </c>
      <c r="B1502" s="106">
        <v>8</v>
      </c>
      <c r="C1502" s="106">
        <v>8</v>
      </c>
      <c r="D1502" s="44"/>
      <c r="E1502" s="44"/>
      <c r="F1502" s="30">
        <f t="shared" si="116"/>
        <v>0</v>
      </c>
      <c r="G1502" s="11"/>
      <c r="H1502" s="11"/>
      <c r="I1502" s="11"/>
      <c r="J1502" s="12">
        <f t="shared" si="117"/>
        <v>0</v>
      </c>
      <c r="K1502" s="31">
        <f t="shared" si="118"/>
        <v>2065</v>
      </c>
      <c r="L1502" s="37">
        <f t="shared" si="115"/>
        <v>0</v>
      </c>
      <c r="M1502" s="37"/>
      <c r="N1502" s="37">
        <f t="shared" si="119"/>
        <v>0</v>
      </c>
    </row>
    <row r="1503" spans="1:14" x14ac:dyDescent="0.3">
      <c r="A1503" s="105" t="s">
        <v>93</v>
      </c>
      <c r="B1503" s="106">
        <v>15</v>
      </c>
      <c r="C1503" s="106">
        <v>15</v>
      </c>
      <c r="D1503" s="44">
        <v>1</v>
      </c>
      <c r="E1503" s="44"/>
      <c r="F1503" s="30">
        <f t="shared" si="116"/>
        <v>6.6666666666666666E-2</v>
      </c>
      <c r="G1503" s="11"/>
      <c r="H1503" s="11"/>
      <c r="I1503" s="11"/>
      <c r="J1503" s="12">
        <f t="shared" si="117"/>
        <v>1</v>
      </c>
      <c r="K1503" s="31">
        <f t="shared" si="118"/>
        <v>990</v>
      </c>
      <c r="L1503" s="37">
        <f t="shared" si="115"/>
        <v>990</v>
      </c>
      <c r="M1503" s="37"/>
      <c r="N1503" s="37">
        <f t="shared" si="119"/>
        <v>0</v>
      </c>
    </row>
    <row r="1504" spans="1:14" x14ac:dyDescent="0.3">
      <c r="A1504" s="105" t="s">
        <v>94</v>
      </c>
      <c r="B1504" s="106">
        <v>15</v>
      </c>
      <c r="C1504" s="106">
        <v>15</v>
      </c>
      <c r="D1504" s="44"/>
      <c r="E1504" s="44"/>
      <c r="F1504" s="30">
        <f t="shared" si="116"/>
        <v>0</v>
      </c>
      <c r="G1504" s="11"/>
      <c r="H1504" s="11"/>
      <c r="I1504" s="11"/>
      <c r="J1504" s="12">
        <f t="shared" si="117"/>
        <v>0</v>
      </c>
      <c r="K1504" s="31">
        <f t="shared" si="118"/>
        <v>1025</v>
      </c>
      <c r="L1504" s="37">
        <f t="shared" si="115"/>
        <v>0</v>
      </c>
      <c r="M1504" s="37"/>
      <c r="N1504" s="37">
        <f t="shared" si="119"/>
        <v>0</v>
      </c>
    </row>
    <row r="1505" spans="1:14" x14ac:dyDescent="0.3">
      <c r="A1505" s="105" t="s">
        <v>95</v>
      </c>
      <c r="B1505" s="106">
        <v>10</v>
      </c>
      <c r="C1505" s="106">
        <v>10</v>
      </c>
      <c r="D1505" s="44"/>
      <c r="E1505" s="44"/>
      <c r="F1505" s="30">
        <f t="shared" si="116"/>
        <v>0</v>
      </c>
      <c r="G1505" s="11"/>
      <c r="H1505" s="11"/>
      <c r="I1505" s="11"/>
      <c r="J1505" s="12">
        <f t="shared" si="117"/>
        <v>0</v>
      </c>
      <c r="K1505" s="31">
        <f t="shared" si="118"/>
        <v>1620</v>
      </c>
      <c r="L1505" s="37">
        <f t="shared" si="115"/>
        <v>0</v>
      </c>
      <c r="M1505" s="37"/>
      <c r="N1505" s="37">
        <f t="shared" si="119"/>
        <v>0</v>
      </c>
    </row>
    <row r="1506" spans="1:14" x14ac:dyDescent="0.3">
      <c r="A1506" s="105" t="s">
        <v>96</v>
      </c>
      <c r="B1506" s="106">
        <v>8</v>
      </c>
      <c r="C1506" s="106">
        <v>8</v>
      </c>
      <c r="D1506" s="44"/>
      <c r="E1506" s="44"/>
      <c r="F1506" s="30">
        <f t="shared" si="116"/>
        <v>0</v>
      </c>
      <c r="G1506" s="11"/>
      <c r="H1506" s="11"/>
      <c r="I1506" s="11"/>
      <c r="J1506" s="12">
        <f t="shared" si="117"/>
        <v>0</v>
      </c>
      <c r="K1506" s="31">
        <f t="shared" si="118"/>
        <v>2130</v>
      </c>
      <c r="L1506" s="37">
        <f t="shared" si="115"/>
        <v>0</v>
      </c>
      <c r="M1506" s="37"/>
      <c r="N1506" s="37">
        <f t="shared" si="119"/>
        <v>0</v>
      </c>
    </row>
    <row r="1507" spans="1:14" x14ac:dyDescent="0.3">
      <c r="A1507" s="105" t="s">
        <v>97</v>
      </c>
      <c r="B1507" s="106">
        <v>15</v>
      </c>
      <c r="C1507" s="106">
        <v>15</v>
      </c>
      <c r="D1507" s="44">
        <v>5</v>
      </c>
      <c r="E1507" s="44"/>
      <c r="F1507" s="30">
        <f t="shared" si="116"/>
        <v>0.33333333333333331</v>
      </c>
      <c r="G1507" s="11"/>
      <c r="H1507" s="11"/>
      <c r="I1507" s="11"/>
      <c r="J1507" s="12">
        <f t="shared" si="117"/>
        <v>5</v>
      </c>
      <c r="K1507" s="31">
        <f t="shared" si="118"/>
        <v>880</v>
      </c>
      <c r="L1507" s="37">
        <f t="shared" si="115"/>
        <v>4400</v>
      </c>
      <c r="M1507" s="37"/>
      <c r="N1507" s="37">
        <f t="shared" si="119"/>
        <v>0</v>
      </c>
    </row>
    <row r="1508" spans="1:14" x14ac:dyDescent="0.3">
      <c r="A1508" s="105" t="s">
        <v>98</v>
      </c>
      <c r="B1508" s="106">
        <v>15</v>
      </c>
      <c r="C1508" s="106">
        <v>15</v>
      </c>
      <c r="D1508" s="44"/>
      <c r="E1508" s="44"/>
      <c r="F1508" s="30">
        <f t="shared" si="116"/>
        <v>0</v>
      </c>
      <c r="G1508" s="11"/>
      <c r="H1508" s="11"/>
      <c r="I1508" s="11"/>
      <c r="J1508" s="12">
        <f t="shared" si="117"/>
        <v>0</v>
      </c>
      <c r="K1508" s="31">
        <f t="shared" si="118"/>
        <v>915</v>
      </c>
      <c r="L1508" s="37">
        <f t="shared" si="115"/>
        <v>0</v>
      </c>
      <c r="M1508" s="37"/>
      <c r="N1508" s="37">
        <f t="shared" si="119"/>
        <v>0</v>
      </c>
    </row>
    <row r="1509" spans="1:14" x14ac:dyDescent="0.3">
      <c r="A1509" s="105" t="s">
        <v>99</v>
      </c>
      <c r="B1509" s="106">
        <v>3</v>
      </c>
      <c r="C1509" s="106">
        <v>3</v>
      </c>
      <c r="D1509" s="44"/>
      <c r="E1509" s="44"/>
      <c r="F1509" s="30">
        <f t="shared" si="116"/>
        <v>0</v>
      </c>
      <c r="G1509" s="11"/>
      <c r="H1509" s="11"/>
      <c r="I1509" s="11"/>
      <c r="J1509" s="12">
        <f t="shared" si="117"/>
        <v>0</v>
      </c>
      <c r="K1509" s="31">
        <f t="shared" si="118"/>
        <v>1970</v>
      </c>
      <c r="L1509" s="37">
        <f t="shared" si="115"/>
        <v>0</v>
      </c>
      <c r="M1509" s="37"/>
      <c r="N1509" s="37">
        <f t="shared" si="119"/>
        <v>0</v>
      </c>
    </row>
    <row r="1510" spans="1:14" x14ac:dyDescent="0.3">
      <c r="A1510" s="105" t="s">
        <v>100</v>
      </c>
      <c r="B1510" s="106">
        <v>3</v>
      </c>
      <c r="C1510" s="106">
        <v>3</v>
      </c>
      <c r="D1510" s="44">
        <v>7</v>
      </c>
      <c r="E1510" s="44"/>
      <c r="F1510" s="30">
        <f t="shared" si="116"/>
        <v>2.3333333333333335</v>
      </c>
      <c r="G1510" s="11"/>
      <c r="H1510" s="11"/>
      <c r="I1510" s="11"/>
      <c r="J1510" s="12">
        <f t="shared" si="117"/>
        <v>7</v>
      </c>
      <c r="K1510" s="31">
        <f t="shared" si="118"/>
        <v>2035</v>
      </c>
      <c r="L1510" s="37">
        <f t="shared" si="115"/>
        <v>14245</v>
      </c>
      <c r="M1510" s="37"/>
      <c r="N1510" s="37">
        <f t="shared" si="119"/>
        <v>0</v>
      </c>
    </row>
    <row r="1511" spans="1:14" x14ac:dyDescent="0.3">
      <c r="A1511" s="105" t="s">
        <v>101</v>
      </c>
      <c r="B1511" s="106">
        <v>8</v>
      </c>
      <c r="C1511" s="106">
        <v>8</v>
      </c>
      <c r="D1511" s="44">
        <v>1</v>
      </c>
      <c r="E1511" s="44"/>
      <c r="F1511" s="30">
        <f t="shared" si="116"/>
        <v>0.125</v>
      </c>
      <c r="G1511" s="11"/>
      <c r="H1511" s="11"/>
      <c r="I1511" s="11"/>
      <c r="J1511" s="12">
        <f t="shared" si="117"/>
        <v>1</v>
      </c>
      <c r="K1511" s="31">
        <f t="shared" si="118"/>
        <v>2120</v>
      </c>
      <c r="L1511" s="37">
        <f t="shared" si="115"/>
        <v>2120</v>
      </c>
      <c r="M1511" s="37"/>
      <c r="N1511" s="37">
        <f t="shared" si="119"/>
        <v>0</v>
      </c>
    </row>
    <row r="1512" spans="1:14" x14ac:dyDescent="0.3">
      <c r="A1512" s="105" t="s">
        <v>102</v>
      </c>
      <c r="B1512" s="106">
        <v>10</v>
      </c>
      <c r="C1512" s="106">
        <v>10</v>
      </c>
      <c r="D1512" s="44"/>
      <c r="E1512" s="44"/>
      <c r="F1512" s="30">
        <f t="shared" si="116"/>
        <v>0</v>
      </c>
      <c r="G1512" s="11"/>
      <c r="H1512" s="11"/>
      <c r="I1512" s="11"/>
      <c r="J1512" s="12">
        <f t="shared" si="117"/>
        <v>0</v>
      </c>
      <c r="K1512" s="31">
        <f t="shared" si="118"/>
        <v>1980</v>
      </c>
      <c r="L1512" s="37">
        <f t="shared" si="115"/>
        <v>0</v>
      </c>
      <c r="M1512" s="37"/>
      <c r="N1512" s="37">
        <f t="shared" si="119"/>
        <v>0</v>
      </c>
    </row>
    <row r="1513" spans="1:14" x14ac:dyDescent="0.3">
      <c r="A1513" s="105" t="s">
        <v>103</v>
      </c>
      <c r="B1513" s="106">
        <v>12</v>
      </c>
      <c r="C1513" s="106">
        <v>12</v>
      </c>
      <c r="D1513" s="44"/>
      <c r="E1513" s="44"/>
      <c r="F1513" s="30">
        <f t="shared" si="116"/>
        <v>0</v>
      </c>
      <c r="G1513" s="11"/>
      <c r="H1513" s="11"/>
      <c r="I1513" s="11"/>
      <c r="J1513" s="12">
        <f t="shared" si="117"/>
        <v>0</v>
      </c>
      <c r="K1513" s="31">
        <f t="shared" si="118"/>
        <v>875</v>
      </c>
      <c r="L1513" s="37">
        <f t="shared" si="115"/>
        <v>0</v>
      </c>
      <c r="M1513" s="37"/>
      <c r="N1513" s="37">
        <f t="shared" si="119"/>
        <v>0</v>
      </c>
    </row>
    <row r="1514" spans="1:14" ht="19.5" thickBot="1" x14ac:dyDescent="0.35">
      <c r="A1514" s="105" t="s">
        <v>104</v>
      </c>
      <c r="B1514" s="106">
        <v>3</v>
      </c>
      <c r="C1514" s="106">
        <v>3</v>
      </c>
      <c r="D1514" s="44"/>
      <c r="E1514" s="44"/>
      <c r="F1514" s="30">
        <f t="shared" si="116"/>
        <v>0</v>
      </c>
      <c r="G1514" s="11"/>
      <c r="H1514" s="11"/>
      <c r="I1514" s="11"/>
      <c r="J1514" s="12">
        <f t="shared" si="117"/>
        <v>0</v>
      </c>
      <c r="K1514" s="31">
        <f t="shared" si="118"/>
        <v>2145</v>
      </c>
      <c r="L1514" s="37">
        <f t="shared" si="115"/>
        <v>0</v>
      </c>
      <c r="M1514" s="37"/>
      <c r="N1514" s="37">
        <f t="shared" si="119"/>
        <v>0</v>
      </c>
    </row>
    <row r="1515" spans="1:14" ht="19.5" thickBot="1" x14ac:dyDescent="0.35">
      <c r="A1515" s="56" t="s">
        <v>105</v>
      </c>
      <c r="B1515" s="57" t="s">
        <v>74</v>
      </c>
      <c r="C1515" s="58">
        <v>150</v>
      </c>
      <c r="D1515" s="44"/>
      <c r="E1515" s="44"/>
      <c r="F1515" s="30">
        <f t="shared" si="116"/>
        <v>0</v>
      </c>
      <c r="G1515" s="11"/>
      <c r="H1515" s="11"/>
      <c r="I1515" s="11"/>
      <c r="J1515" s="12">
        <f t="shared" si="117"/>
        <v>0</v>
      </c>
      <c r="K1515" s="31">
        <f t="shared" si="118"/>
        <v>21.06</v>
      </c>
      <c r="L1515" s="37">
        <f t="shared" si="115"/>
        <v>0</v>
      </c>
      <c r="M1515" s="37"/>
      <c r="N1515" s="37">
        <f t="shared" si="119"/>
        <v>0</v>
      </c>
    </row>
    <row r="1516" spans="1:14" x14ac:dyDescent="0.3">
      <c r="A1516" s="107"/>
      <c r="B1516" s="108"/>
      <c r="C1516" s="108"/>
      <c r="D1516" s="11"/>
      <c r="E1516" s="11"/>
      <c r="F1516" s="30" t="e">
        <f t="shared" si="116"/>
        <v>#DIV/0!</v>
      </c>
      <c r="G1516" s="11"/>
      <c r="H1516" s="11"/>
      <c r="I1516" s="11"/>
      <c r="J1516" s="12">
        <f t="shared" si="117"/>
        <v>0</v>
      </c>
      <c r="K1516" s="31">
        <f t="shared" si="118"/>
        <v>116.5</v>
      </c>
      <c r="L1516" s="37">
        <f t="shared" si="115"/>
        <v>0</v>
      </c>
      <c r="M1516" s="37"/>
      <c r="N1516" s="37">
        <f t="shared" si="119"/>
        <v>0</v>
      </c>
    </row>
    <row r="1517" spans="1:14" x14ac:dyDescent="0.3">
      <c r="A1517" s="107"/>
      <c r="B1517" s="108"/>
      <c r="C1517" s="108"/>
      <c r="D1517" s="11"/>
      <c r="E1517" s="11"/>
      <c r="F1517" s="30" t="e">
        <f t="shared" si="116"/>
        <v>#DIV/0!</v>
      </c>
      <c r="G1517" s="11"/>
      <c r="H1517" s="11"/>
      <c r="I1517" s="11"/>
      <c r="J1517" s="12">
        <f t="shared" si="117"/>
        <v>0</v>
      </c>
      <c r="K1517" s="31">
        <f t="shared" si="118"/>
        <v>0</v>
      </c>
      <c r="L1517" s="37">
        <f t="shared" si="115"/>
        <v>0</v>
      </c>
      <c r="M1517" s="37"/>
      <c r="N1517" s="37">
        <f t="shared" si="119"/>
        <v>0</v>
      </c>
    </row>
    <row r="1518" spans="1:14" x14ac:dyDescent="0.3">
      <c r="A1518" s="107"/>
      <c r="B1518" s="108"/>
      <c r="C1518" s="108"/>
      <c r="D1518" s="11"/>
      <c r="E1518" s="11"/>
      <c r="F1518" s="30" t="e">
        <f t="shared" si="116"/>
        <v>#DIV/0!</v>
      </c>
      <c r="G1518" s="11"/>
      <c r="H1518" s="11"/>
      <c r="I1518" s="11"/>
      <c r="J1518" s="12">
        <f t="shared" si="117"/>
        <v>0</v>
      </c>
      <c r="K1518" s="31">
        <f t="shared" si="118"/>
        <v>23</v>
      </c>
      <c r="L1518" s="37">
        <f t="shared" si="115"/>
        <v>0</v>
      </c>
      <c r="M1518" s="37"/>
      <c r="N1518" s="37">
        <f t="shared" si="119"/>
        <v>0</v>
      </c>
    </row>
    <row r="1519" spans="1:14" x14ac:dyDescent="0.3">
      <c r="A1519" s="107"/>
      <c r="B1519" s="108"/>
      <c r="C1519" s="108"/>
      <c r="D1519" s="11"/>
      <c r="E1519" s="11"/>
      <c r="F1519" s="30" t="e">
        <f t="shared" si="116"/>
        <v>#DIV/0!</v>
      </c>
      <c r="G1519" s="11"/>
      <c r="H1519" s="11"/>
      <c r="I1519" s="11"/>
      <c r="J1519" s="12">
        <f t="shared" si="117"/>
        <v>0</v>
      </c>
      <c r="K1519" s="31">
        <f t="shared" si="118"/>
        <v>0</v>
      </c>
      <c r="L1519" s="37">
        <f t="shared" si="115"/>
        <v>0</v>
      </c>
      <c r="M1519" s="37"/>
      <c r="N1519" s="37">
        <f t="shared" si="119"/>
        <v>0</v>
      </c>
    </row>
    <row r="1520" spans="1:14" x14ac:dyDescent="0.3">
      <c r="A1520" s="11"/>
      <c r="B1520" s="10"/>
      <c r="C1520" s="10"/>
      <c r="D1520" s="11"/>
      <c r="E1520" s="11"/>
      <c r="F1520" s="30" t="e">
        <f t="shared" si="116"/>
        <v>#DIV/0!</v>
      </c>
      <c r="G1520" s="11"/>
      <c r="H1520" s="11"/>
      <c r="I1520" s="11"/>
      <c r="J1520" s="12">
        <f t="shared" si="117"/>
        <v>0</v>
      </c>
      <c r="K1520" s="31">
        <f t="shared" si="118"/>
        <v>0</v>
      </c>
      <c r="L1520" s="37">
        <f t="shared" si="115"/>
        <v>0</v>
      </c>
      <c r="M1520" s="37"/>
      <c r="N1520" s="37">
        <f t="shared" si="119"/>
        <v>0</v>
      </c>
    </row>
    <row r="1521" spans="1:14" x14ac:dyDescent="0.3">
      <c r="A1521" s="11"/>
      <c r="B1521" s="10"/>
      <c r="C1521" s="10"/>
      <c r="D1521" s="11"/>
      <c r="E1521" s="11"/>
      <c r="F1521" s="30" t="e">
        <f t="shared" si="116"/>
        <v>#DIV/0!</v>
      </c>
      <c r="G1521" s="11"/>
      <c r="H1521" s="11"/>
      <c r="I1521" s="11"/>
      <c r="J1521" s="12">
        <f t="shared" si="117"/>
        <v>0</v>
      </c>
      <c r="K1521" s="31">
        <f t="shared" si="118"/>
        <v>0</v>
      </c>
      <c r="L1521" s="37">
        <f t="shared" si="115"/>
        <v>0</v>
      </c>
      <c r="M1521" s="37"/>
      <c r="N1521" s="37">
        <f t="shared" si="119"/>
        <v>0</v>
      </c>
    </row>
    <row r="1522" spans="1:14" x14ac:dyDescent="0.3">
      <c r="A1522" s="11"/>
      <c r="B1522" s="10"/>
      <c r="C1522" s="10"/>
      <c r="D1522" s="11"/>
      <c r="E1522" s="11"/>
      <c r="F1522" s="30" t="e">
        <f t="shared" si="116"/>
        <v>#DIV/0!</v>
      </c>
      <c r="G1522" s="11"/>
      <c r="H1522" s="11"/>
      <c r="I1522" s="11"/>
      <c r="J1522" s="12">
        <f t="shared" si="117"/>
        <v>0</v>
      </c>
      <c r="K1522" s="31">
        <f t="shared" si="118"/>
        <v>0</v>
      </c>
      <c r="L1522" s="37">
        <f t="shared" si="115"/>
        <v>0</v>
      </c>
      <c r="M1522" s="37"/>
      <c r="N1522" s="37">
        <f t="shared" si="119"/>
        <v>0</v>
      </c>
    </row>
    <row r="1523" spans="1:14" x14ac:dyDescent="0.3">
      <c r="A1523" s="11" t="s">
        <v>33</v>
      </c>
      <c r="B1523" s="11"/>
      <c r="C1523" s="13"/>
      <c r="D1523" s="111">
        <f t="shared" ref="D1523:J1523" si="120">SUM(D1461:D1522)</f>
        <v>40</v>
      </c>
      <c r="E1523" s="111">
        <f t="shared" si="120"/>
        <v>0</v>
      </c>
      <c r="F1523" s="111" t="e">
        <f t="shared" si="120"/>
        <v>#DIV/0!</v>
      </c>
      <c r="G1523" s="111">
        <f t="shared" si="120"/>
        <v>0</v>
      </c>
      <c r="H1523" s="111">
        <f t="shared" si="120"/>
        <v>0</v>
      </c>
      <c r="I1523" s="111">
        <f t="shared" si="120"/>
        <v>0</v>
      </c>
      <c r="J1523" s="12">
        <f t="shared" si="120"/>
        <v>40</v>
      </c>
      <c r="K1523" s="111"/>
      <c r="L1523" s="111">
        <f>SUM(L1461:L1522)</f>
        <v>46247.5</v>
      </c>
      <c r="M1523" s="111">
        <f>SUM(M1461:M1522)</f>
        <v>0</v>
      </c>
      <c r="N1523" s="111">
        <f>SUM(N1461:N1522)</f>
        <v>0</v>
      </c>
    </row>
    <row r="1524" spans="1:14" x14ac:dyDescent="0.3">
      <c r="A1524" s="113"/>
      <c r="B1524" s="114"/>
      <c r="C1524" s="115"/>
      <c r="D1524" s="116"/>
      <c r="E1524" s="116"/>
      <c r="F1524" s="7" t="s">
        <v>106</v>
      </c>
      <c r="G1524" s="7" t="s">
        <v>123</v>
      </c>
      <c r="H1524" s="7" t="s">
        <v>124</v>
      </c>
      <c r="I1524" s="7" t="s">
        <v>125</v>
      </c>
      <c r="J1524" s="7" t="s">
        <v>126</v>
      </c>
      <c r="K1524" s="117"/>
      <c r="L1524" s="117"/>
      <c r="M1524" s="7" t="s">
        <v>107</v>
      </c>
      <c r="N1524" s="118"/>
    </row>
    <row r="1525" spans="1:14" ht="31.5" x14ac:dyDescent="0.5">
      <c r="A1525" s="113"/>
      <c r="B1525" s="114"/>
      <c r="C1525" s="115"/>
      <c r="D1525" s="116"/>
      <c r="E1525" s="116"/>
      <c r="F1525" s="121"/>
      <c r="G1525" s="121"/>
      <c r="H1525" s="121"/>
      <c r="I1525" s="121"/>
      <c r="J1525" s="121"/>
      <c r="K1525" s="122"/>
      <c r="L1525" s="121">
        <f>+F1525-G1525-H1525-I1525-J1525</f>
        <v>0</v>
      </c>
      <c r="M1525" s="123"/>
      <c r="N1525" s="124"/>
    </row>
    <row r="1526" spans="1:14" x14ac:dyDescent="0.3">
      <c r="A1526" s="177" t="s">
        <v>109</v>
      </c>
      <c r="B1526" s="178"/>
      <c r="C1526" s="178"/>
      <c r="D1526" s="178"/>
      <c r="E1526" s="178"/>
      <c r="F1526" s="178"/>
      <c r="G1526" s="178"/>
      <c r="H1526" s="178"/>
      <c r="I1526" s="178"/>
      <c r="J1526" s="179"/>
      <c r="K1526" s="125"/>
      <c r="L1526" s="12">
        <v>346</v>
      </c>
      <c r="M1526" s="126"/>
      <c r="N1526" s="127"/>
    </row>
    <row r="1527" spans="1:14" x14ac:dyDescent="0.3">
      <c r="A1527" s="180" t="s">
        <v>110</v>
      </c>
      <c r="B1527" s="181"/>
      <c r="C1527" s="181"/>
      <c r="D1527" s="181"/>
      <c r="E1527" s="181"/>
      <c r="F1527" s="181"/>
      <c r="G1527" s="181"/>
      <c r="H1527" s="181"/>
      <c r="I1527" s="181"/>
      <c r="J1527" s="182"/>
      <c r="K1527" s="129"/>
      <c r="L1527" s="12"/>
      <c r="M1527" s="126"/>
      <c r="N1527" s="127"/>
    </row>
    <row r="1528" spans="1:14" x14ac:dyDescent="0.3">
      <c r="A1528" s="160" t="s">
        <v>111</v>
      </c>
      <c r="B1528" s="161"/>
      <c r="C1528" s="161"/>
      <c r="D1528" s="161"/>
      <c r="E1528" s="161"/>
      <c r="F1528" s="161"/>
      <c r="G1528" s="161"/>
      <c r="H1528" s="161"/>
      <c r="I1528" s="161"/>
      <c r="J1528" s="162"/>
      <c r="K1528" s="130"/>
      <c r="L1528" s="12"/>
      <c r="M1528" s="131">
        <f>+L1528/L1523%</f>
        <v>0</v>
      </c>
      <c r="N1528" s="127"/>
    </row>
    <row r="1529" spans="1:14" x14ac:dyDescent="0.3">
      <c r="A1529" s="163" t="s">
        <v>112</v>
      </c>
      <c r="B1529" s="164"/>
      <c r="C1529" s="164"/>
      <c r="D1529" s="164"/>
      <c r="E1529" s="164"/>
      <c r="F1529" s="164"/>
      <c r="G1529" s="164"/>
      <c r="H1529" s="164"/>
      <c r="I1529" s="164"/>
      <c r="J1529" s="165"/>
      <c r="K1529" s="132"/>
      <c r="L1529" s="12">
        <f>+E1545</f>
        <v>0</v>
      </c>
      <c r="M1529" s="126"/>
      <c r="N1529" s="127"/>
    </row>
    <row r="1530" spans="1:14" x14ac:dyDescent="0.3">
      <c r="A1530" s="166" t="s">
        <v>113</v>
      </c>
      <c r="B1530" s="167"/>
      <c r="C1530" s="167"/>
      <c r="D1530" s="167"/>
      <c r="E1530" s="167"/>
      <c r="F1530" s="167"/>
      <c r="G1530" s="167"/>
      <c r="H1530" s="167"/>
      <c r="I1530" s="167"/>
      <c r="J1530" s="168"/>
      <c r="K1530" s="134"/>
      <c r="L1530" s="12">
        <f>+M1545</f>
        <v>15600</v>
      </c>
      <c r="M1530" s="126"/>
      <c r="N1530" s="127"/>
    </row>
    <row r="1531" spans="1:14" x14ac:dyDescent="0.3">
      <c r="A1531" s="169"/>
      <c r="B1531" s="170"/>
      <c r="C1531" s="170"/>
      <c r="D1531" s="170"/>
      <c r="E1531" s="170"/>
      <c r="F1531" s="170"/>
      <c r="G1531" s="170"/>
      <c r="H1531" s="170"/>
      <c r="I1531" s="170"/>
      <c r="J1531" s="171"/>
      <c r="K1531" s="128"/>
      <c r="L1531" s="126">
        <v>0.5</v>
      </c>
      <c r="M1531" s="126"/>
      <c r="N1531" s="127"/>
    </row>
    <row r="1532" spans="1:14" x14ac:dyDescent="0.3">
      <c r="A1532" s="169"/>
      <c r="B1532" s="170"/>
      <c r="C1532" s="170"/>
      <c r="D1532" s="170"/>
      <c r="E1532" s="170"/>
      <c r="F1532" s="170"/>
      <c r="G1532" s="170"/>
      <c r="H1532" s="170"/>
      <c r="I1532" s="170"/>
      <c r="J1532" s="171"/>
      <c r="K1532" s="128"/>
      <c r="L1532" s="126"/>
      <c r="M1532" s="126"/>
      <c r="N1532" s="127"/>
    </row>
    <row r="1533" spans="1:14" x14ac:dyDescent="0.3">
      <c r="A1533" s="169" t="s">
        <v>114</v>
      </c>
      <c r="B1533" s="170"/>
      <c r="C1533" s="170"/>
      <c r="D1533" s="170"/>
      <c r="E1533" s="170"/>
      <c r="F1533" s="170"/>
      <c r="G1533" s="170"/>
      <c r="H1533" s="170"/>
      <c r="I1533" s="170"/>
      <c r="J1533" s="171"/>
      <c r="K1533" s="136"/>
      <c r="L1533" s="111">
        <f>+L1523-L1526-L1527-L1528-L1529+L1530-L1531-L1532</f>
        <v>61501</v>
      </c>
      <c r="M1533" s="126"/>
      <c r="N1533" s="127"/>
    </row>
    <row r="1534" spans="1:14" ht="19.5" thickBot="1" x14ac:dyDescent="0.35">
      <c r="L1534" s="3">
        <f>45901+10600+5000</f>
        <v>61501</v>
      </c>
      <c r="M1534" s="138">
        <f>+L1534-L1533</f>
        <v>0</v>
      </c>
    </row>
    <row r="1535" spans="1:14" ht="19.5" thickBot="1" x14ac:dyDescent="0.35">
      <c r="A1535" s="157" t="s">
        <v>115</v>
      </c>
      <c r="B1535" s="158"/>
      <c r="C1535" s="158"/>
      <c r="D1535" s="158"/>
      <c r="E1535" s="158"/>
      <c r="F1535" s="159"/>
      <c r="G1535" s="127"/>
      <c r="H1535" s="157" t="s">
        <v>116</v>
      </c>
      <c r="I1535" s="158"/>
      <c r="J1535" s="159"/>
      <c r="K1535" s="157" t="s">
        <v>117</v>
      </c>
      <c r="L1535" s="158"/>
      <c r="M1535" s="159"/>
      <c r="N1535" s="139"/>
    </row>
    <row r="1536" spans="1:14" ht="19.5" thickBot="1" x14ac:dyDescent="0.35">
      <c r="A1536" s="140" t="s">
        <v>118</v>
      </c>
      <c r="B1536" s="157" t="s">
        <v>119</v>
      </c>
      <c r="C1536" s="159"/>
      <c r="D1536" s="140" t="s">
        <v>120</v>
      </c>
      <c r="E1536" s="157" t="s">
        <v>22</v>
      </c>
      <c r="F1536" s="159"/>
      <c r="G1536" s="127"/>
      <c r="H1536" s="157" t="s">
        <v>119</v>
      </c>
      <c r="I1536" s="159"/>
      <c r="J1536" s="140" t="s">
        <v>22</v>
      </c>
      <c r="K1536" s="157" t="s">
        <v>119</v>
      </c>
      <c r="L1536" s="159"/>
      <c r="M1536" s="140" t="s">
        <v>22</v>
      </c>
      <c r="N1536" s="139"/>
    </row>
    <row r="1537" spans="1:14" ht="19.5" thickBot="1" x14ac:dyDescent="0.35">
      <c r="A1537" s="141"/>
      <c r="B1537" s="153"/>
      <c r="C1537" s="154"/>
      <c r="D1537" s="141"/>
      <c r="E1537" s="155"/>
      <c r="F1537" s="156"/>
      <c r="G1537" s="127"/>
      <c r="H1537" s="153"/>
      <c r="I1537" s="154"/>
      <c r="J1537" s="142"/>
      <c r="K1537" s="153"/>
      <c r="L1537" s="154"/>
      <c r="M1537" s="143">
        <v>10600</v>
      </c>
      <c r="N1537" s="144"/>
    </row>
    <row r="1538" spans="1:14" ht="19.5" thickBot="1" x14ac:dyDescent="0.35">
      <c r="A1538" s="141"/>
      <c r="B1538" s="153"/>
      <c r="C1538" s="154"/>
      <c r="D1538" s="141"/>
      <c r="E1538" s="155"/>
      <c r="F1538" s="156"/>
      <c r="G1538" s="127"/>
      <c r="H1538" s="153"/>
      <c r="I1538" s="154"/>
      <c r="J1538" s="142"/>
      <c r="K1538" s="153"/>
      <c r="L1538" s="154"/>
      <c r="M1538" s="143">
        <v>5000</v>
      </c>
      <c r="N1538" s="144"/>
    </row>
    <row r="1539" spans="1:14" ht="19.5" thickBot="1" x14ac:dyDescent="0.35">
      <c r="A1539" s="141"/>
      <c r="B1539" s="153"/>
      <c r="C1539" s="154"/>
      <c r="D1539" s="141"/>
      <c r="E1539" s="155"/>
      <c r="F1539" s="156"/>
      <c r="G1539" s="127"/>
      <c r="H1539" s="153"/>
      <c r="I1539" s="154"/>
      <c r="J1539" s="142"/>
      <c r="K1539" s="153"/>
      <c r="L1539" s="154"/>
      <c r="M1539" s="143"/>
      <c r="N1539" s="144"/>
    </row>
    <row r="1540" spans="1:14" ht="19.5" thickBot="1" x14ac:dyDescent="0.35">
      <c r="A1540" s="141"/>
      <c r="B1540" s="153"/>
      <c r="C1540" s="154"/>
      <c r="D1540" s="141"/>
      <c r="E1540" s="155"/>
      <c r="F1540" s="156"/>
      <c r="G1540" s="127"/>
      <c r="H1540" s="153"/>
      <c r="I1540" s="154"/>
      <c r="J1540" s="142"/>
      <c r="K1540" s="153"/>
      <c r="L1540" s="154"/>
      <c r="M1540" s="143"/>
      <c r="N1540" s="144"/>
    </row>
    <row r="1541" spans="1:14" ht="19.5" thickBot="1" x14ac:dyDescent="0.35">
      <c r="A1541" s="141"/>
      <c r="B1541" s="153"/>
      <c r="C1541" s="154"/>
      <c r="D1541" s="141"/>
      <c r="E1541" s="155"/>
      <c r="F1541" s="156"/>
      <c r="G1541" s="127"/>
      <c r="H1541" s="153"/>
      <c r="I1541" s="154"/>
      <c r="J1541" s="142"/>
      <c r="K1541" s="153"/>
      <c r="L1541" s="154"/>
      <c r="M1541" s="143"/>
      <c r="N1541" s="144"/>
    </row>
    <row r="1542" spans="1:14" ht="19.5" thickBot="1" x14ac:dyDescent="0.35">
      <c r="A1542" s="141"/>
      <c r="B1542" s="153"/>
      <c r="C1542" s="154"/>
      <c r="D1542" s="141"/>
      <c r="E1542" s="155"/>
      <c r="F1542" s="156"/>
      <c r="G1542" s="127"/>
      <c r="H1542" s="153"/>
      <c r="I1542" s="154"/>
      <c r="J1542" s="142"/>
      <c r="K1542" s="153"/>
      <c r="L1542" s="154"/>
      <c r="M1542" s="143"/>
      <c r="N1542" s="144"/>
    </row>
    <row r="1543" spans="1:14" ht="19.5" thickBot="1" x14ac:dyDescent="0.35">
      <c r="A1543" s="141"/>
      <c r="B1543" s="153"/>
      <c r="C1543" s="154"/>
      <c r="D1543" s="141"/>
      <c r="E1543" s="155"/>
      <c r="F1543" s="156"/>
      <c r="G1543" s="127"/>
      <c r="H1543" s="153"/>
      <c r="I1543" s="154"/>
      <c r="J1543" s="142"/>
      <c r="K1543" s="153"/>
      <c r="L1543" s="154"/>
      <c r="M1543" s="143"/>
      <c r="N1543" s="144"/>
    </row>
    <row r="1544" spans="1:14" ht="19.5" thickBot="1" x14ac:dyDescent="0.35">
      <c r="A1544" s="141"/>
      <c r="B1544" s="153"/>
      <c r="C1544" s="154"/>
      <c r="D1544" s="141"/>
      <c r="E1544" s="155"/>
      <c r="F1544" s="156"/>
      <c r="G1544" s="127"/>
      <c r="H1544" s="153"/>
      <c r="I1544" s="154"/>
      <c r="J1544" s="142"/>
      <c r="K1544" s="153"/>
      <c r="L1544" s="154"/>
      <c r="M1544" s="143"/>
      <c r="N1544" s="144"/>
    </row>
    <row r="1545" spans="1:14" ht="19.5" thickBot="1" x14ac:dyDescent="0.35">
      <c r="A1545" s="141" t="s">
        <v>121</v>
      </c>
      <c r="B1545" s="153"/>
      <c r="C1545" s="154"/>
      <c r="D1545" s="141"/>
      <c r="E1545" s="155">
        <f>SUM(E1537:F1544)</f>
        <v>0</v>
      </c>
      <c r="F1545" s="156"/>
      <c r="G1545" s="127"/>
      <c r="H1545" s="153" t="s">
        <v>121</v>
      </c>
      <c r="I1545" s="154"/>
      <c r="J1545" s="140">
        <f>SUM(J1537:J1544)</f>
        <v>0</v>
      </c>
      <c r="K1545" s="153" t="s">
        <v>121</v>
      </c>
      <c r="L1545" s="154"/>
      <c r="M1545" s="145">
        <f>SUM(M1537:M1544)</f>
        <v>15600</v>
      </c>
      <c r="N1545" s="139"/>
    </row>
    <row r="1548" spans="1:14" x14ac:dyDescent="0.3">
      <c r="A1548" s="172" t="s">
        <v>0</v>
      </c>
      <c r="B1548" s="172"/>
      <c r="C1548" s="172"/>
      <c r="D1548" s="172"/>
      <c r="E1548" s="172"/>
      <c r="F1548" s="172"/>
      <c r="G1548" s="172"/>
      <c r="H1548" s="172"/>
      <c r="I1548" s="172"/>
      <c r="J1548" s="172"/>
      <c r="K1548" s="172"/>
      <c r="L1548" s="172"/>
      <c r="M1548" s="1"/>
      <c r="N1548" s="2"/>
    </row>
    <row r="1549" spans="1:14" x14ac:dyDescent="0.3">
      <c r="A1549" s="1" t="s">
        <v>1</v>
      </c>
      <c r="B1549" s="2" t="s">
        <v>142</v>
      </c>
      <c r="J1549" s="1" t="s">
        <v>3</v>
      </c>
      <c r="K1549" s="173">
        <f>+K1458</f>
        <v>0</v>
      </c>
      <c r="L1549" s="173"/>
      <c r="M1549" s="173"/>
      <c r="N1549" s="6"/>
    </row>
    <row r="1550" spans="1:14" x14ac:dyDescent="0.3">
      <c r="A1550" s="174"/>
      <c r="B1550" s="175"/>
      <c r="C1550" s="176"/>
      <c r="D1550" s="169" t="s">
        <v>6</v>
      </c>
      <c r="E1550" s="170"/>
      <c r="F1550" s="171"/>
      <c r="G1550" s="7" t="s">
        <v>7</v>
      </c>
      <c r="H1550" s="7" t="s">
        <v>7</v>
      </c>
      <c r="I1550" s="7" t="s">
        <v>8</v>
      </c>
      <c r="J1550" s="8" t="s">
        <v>9</v>
      </c>
      <c r="K1550" s="7" t="s">
        <v>10</v>
      </c>
      <c r="L1550" s="9"/>
      <c r="M1550" s="7" t="s">
        <v>11</v>
      </c>
      <c r="N1550" s="7" t="s">
        <v>12</v>
      </c>
    </row>
    <row r="1551" spans="1:14" x14ac:dyDescent="0.3">
      <c r="A1551" s="12" t="s">
        <v>16</v>
      </c>
      <c r="B1551" s="7" t="s">
        <v>17</v>
      </c>
      <c r="C1551" s="13" t="s">
        <v>18</v>
      </c>
      <c r="D1551" s="7">
        <v>1</v>
      </c>
      <c r="E1551" s="7">
        <v>2</v>
      </c>
      <c r="F1551" s="14" t="s">
        <v>19</v>
      </c>
      <c r="G1551" s="7" t="s">
        <v>20</v>
      </c>
      <c r="H1551" s="7" t="s">
        <v>20</v>
      </c>
      <c r="I1551" s="7"/>
      <c r="J1551" s="7" t="s">
        <v>20</v>
      </c>
      <c r="K1551" s="7" t="s">
        <v>21</v>
      </c>
      <c r="L1551" s="7" t="s">
        <v>22</v>
      </c>
      <c r="M1551" s="7" t="s">
        <v>23</v>
      </c>
      <c r="N1551" s="7" t="s">
        <v>22</v>
      </c>
    </row>
    <row r="1552" spans="1:14" x14ac:dyDescent="0.3">
      <c r="A1552" s="16" t="s">
        <v>35</v>
      </c>
      <c r="B1552" s="17" t="s">
        <v>36</v>
      </c>
      <c r="C1552" s="17">
        <v>72</v>
      </c>
      <c r="D1552" s="29">
        <v>12</v>
      </c>
      <c r="E1552" s="29"/>
      <c r="F1552" s="30">
        <f>+(E1552+D1552)/C1552</f>
        <v>0.16666666666666666</v>
      </c>
      <c r="G1552" s="32"/>
      <c r="H1552" s="32"/>
      <c r="I1552" s="32"/>
      <c r="J1552" s="34">
        <f>+D1552+E1552-G1552-H1552-I1552</f>
        <v>12</v>
      </c>
      <c r="K1552" s="31">
        <f>+K1461</f>
        <v>381.13</v>
      </c>
      <c r="L1552" s="24">
        <f t="shared" ref="L1552:L1613" si="121">+J1552*K1552</f>
        <v>4573.5599999999995</v>
      </c>
      <c r="M1552" s="24"/>
      <c r="N1552" s="24">
        <f>+K1552*I1552</f>
        <v>0</v>
      </c>
    </row>
    <row r="1553" spans="1:14" x14ac:dyDescent="0.3">
      <c r="A1553" s="16" t="s">
        <v>37</v>
      </c>
      <c r="B1553" s="17" t="s">
        <v>38</v>
      </c>
      <c r="C1553" s="17">
        <v>36</v>
      </c>
      <c r="D1553" s="29">
        <v>1</v>
      </c>
      <c r="E1553" s="29"/>
      <c r="F1553" s="30">
        <f t="shared" ref="F1553:F1613" si="122">+(E1553+D1553)/C1553</f>
        <v>2.7777777777777776E-2</v>
      </c>
      <c r="G1553" s="32"/>
      <c r="H1553" s="32"/>
      <c r="I1553" s="32"/>
      <c r="J1553" s="34">
        <f t="shared" ref="J1553:J1613" si="123">+D1553+E1553-G1553-H1553-I1553</f>
        <v>1</v>
      </c>
      <c r="K1553" s="31">
        <f t="shared" ref="K1553:K1613" si="124">+K1462</f>
        <v>741.2</v>
      </c>
      <c r="L1553" s="24">
        <f t="shared" si="121"/>
        <v>741.2</v>
      </c>
      <c r="M1553" s="24"/>
      <c r="N1553" s="24">
        <f t="shared" ref="N1553:N1613" si="125">+K1553*I1553</f>
        <v>0</v>
      </c>
    </row>
    <row r="1554" spans="1:14" x14ac:dyDescent="0.3">
      <c r="A1554" s="16" t="s">
        <v>39</v>
      </c>
      <c r="B1554" s="17" t="s">
        <v>40</v>
      </c>
      <c r="C1554" s="17">
        <v>18</v>
      </c>
      <c r="D1554" s="29"/>
      <c r="E1554" s="29"/>
      <c r="F1554" s="30">
        <f t="shared" si="122"/>
        <v>0</v>
      </c>
      <c r="G1554" s="32"/>
      <c r="H1554" s="32"/>
      <c r="I1554" s="32"/>
      <c r="J1554" s="12">
        <f t="shared" si="123"/>
        <v>0</v>
      </c>
      <c r="K1554" s="31">
        <f t="shared" si="124"/>
        <v>1263.5999999999999</v>
      </c>
      <c r="L1554" s="37">
        <f t="shared" si="121"/>
        <v>0</v>
      </c>
      <c r="M1554" s="37"/>
      <c r="N1554" s="37">
        <f t="shared" si="125"/>
        <v>0</v>
      </c>
    </row>
    <row r="1555" spans="1:14" x14ac:dyDescent="0.3">
      <c r="A1555" s="16" t="s">
        <v>41</v>
      </c>
      <c r="B1555" s="17" t="s">
        <v>42</v>
      </c>
      <c r="C1555" s="17">
        <v>10</v>
      </c>
      <c r="D1555" s="29"/>
      <c r="E1555" s="29"/>
      <c r="F1555" s="30">
        <f t="shared" si="122"/>
        <v>0</v>
      </c>
      <c r="G1555" s="32"/>
      <c r="H1555" s="32"/>
      <c r="I1555" s="32"/>
      <c r="J1555" s="34">
        <f t="shared" si="123"/>
        <v>0</v>
      </c>
      <c r="K1555" s="31">
        <f t="shared" si="124"/>
        <v>2059.1999999999998</v>
      </c>
      <c r="L1555" s="24">
        <f t="shared" si="121"/>
        <v>0</v>
      </c>
      <c r="M1555" s="24"/>
      <c r="N1555" s="24">
        <f t="shared" si="125"/>
        <v>0</v>
      </c>
    </row>
    <row r="1556" spans="1:14" x14ac:dyDescent="0.3">
      <c r="A1556" s="16" t="s">
        <v>43</v>
      </c>
      <c r="B1556" s="17" t="s">
        <v>36</v>
      </c>
      <c r="C1556" s="17">
        <v>72</v>
      </c>
      <c r="D1556" s="29"/>
      <c r="E1556" s="29"/>
      <c r="F1556" s="30">
        <f t="shared" si="122"/>
        <v>0</v>
      </c>
      <c r="G1556" s="32"/>
      <c r="H1556" s="32"/>
      <c r="I1556" s="32"/>
      <c r="J1556" s="34">
        <f t="shared" si="123"/>
        <v>0</v>
      </c>
      <c r="K1556" s="31">
        <f t="shared" si="124"/>
        <v>409.5</v>
      </c>
      <c r="L1556" s="24">
        <f t="shared" si="121"/>
        <v>0</v>
      </c>
      <c r="M1556" s="24"/>
      <c r="N1556" s="24">
        <f t="shared" si="125"/>
        <v>0</v>
      </c>
    </row>
    <row r="1557" spans="1:14" x14ac:dyDescent="0.3">
      <c r="A1557" s="16" t="s">
        <v>44</v>
      </c>
      <c r="B1557" s="17" t="s">
        <v>38</v>
      </c>
      <c r="C1557" s="17">
        <v>36</v>
      </c>
      <c r="D1557" s="29"/>
      <c r="E1557" s="29"/>
      <c r="F1557" s="30">
        <f t="shared" si="122"/>
        <v>0</v>
      </c>
      <c r="G1557" s="32"/>
      <c r="H1557" s="32"/>
      <c r="I1557" s="32"/>
      <c r="J1557" s="34">
        <f t="shared" si="123"/>
        <v>0</v>
      </c>
      <c r="K1557" s="31">
        <f t="shared" si="124"/>
        <v>803.79</v>
      </c>
      <c r="L1557" s="24">
        <f t="shared" si="121"/>
        <v>0</v>
      </c>
      <c r="M1557" s="24"/>
      <c r="N1557" s="24">
        <f t="shared" si="125"/>
        <v>0</v>
      </c>
    </row>
    <row r="1558" spans="1:14" x14ac:dyDescent="0.3">
      <c r="A1558" s="16" t="s">
        <v>45</v>
      </c>
      <c r="B1558" s="17" t="s">
        <v>36</v>
      </c>
      <c r="C1558" s="17">
        <v>72</v>
      </c>
      <c r="D1558" s="29">
        <v>13</v>
      </c>
      <c r="E1558" s="29"/>
      <c r="F1558" s="30">
        <f t="shared" si="122"/>
        <v>0.18055555555555555</v>
      </c>
      <c r="G1558" s="32"/>
      <c r="H1558" s="32"/>
      <c r="I1558" s="32"/>
      <c r="J1558" s="34">
        <f t="shared" si="123"/>
        <v>13</v>
      </c>
      <c r="K1558" s="31">
        <f t="shared" si="124"/>
        <v>409.5</v>
      </c>
      <c r="L1558" s="24">
        <f t="shared" si="121"/>
        <v>5323.5</v>
      </c>
      <c r="M1558" s="24"/>
      <c r="N1558" s="24">
        <f t="shared" si="125"/>
        <v>0</v>
      </c>
    </row>
    <row r="1559" spans="1:14" x14ac:dyDescent="0.3">
      <c r="A1559" s="16" t="s">
        <v>46</v>
      </c>
      <c r="B1559" s="17" t="s">
        <v>38</v>
      </c>
      <c r="C1559" s="17">
        <v>36</v>
      </c>
      <c r="D1559" s="29"/>
      <c r="E1559" s="29"/>
      <c r="F1559" s="30">
        <f t="shared" si="122"/>
        <v>0</v>
      </c>
      <c r="G1559" s="32"/>
      <c r="H1559" s="32"/>
      <c r="I1559" s="32"/>
      <c r="J1559" s="34">
        <f t="shared" si="123"/>
        <v>0</v>
      </c>
      <c r="K1559" s="31">
        <f t="shared" si="124"/>
        <v>803.79</v>
      </c>
      <c r="L1559" s="24">
        <f t="shared" si="121"/>
        <v>0</v>
      </c>
      <c r="M1559" s="24"/>
      <c r="N1559" s="24">
        <f t="shared" si="125"/>
        <v>0</v>
      </c>
    </row>
    <row r="1560" spans="1:14" x14ac:dyDescent="0.3">
      <c r="A1560" s="16" t="s">
        <v>47</v>
      </c>
      <c r="B1560" s="17" t="s">
        <v>48</v>
      </c>
      <c r="C1560" s="17">
        <v>8</v>
      </c>
      <c r="D1560" s="29"/>
      <c r="E1560" s="29"/>
      <c r="F1560" s="30">
        <f t="shared" si="122"/>
        <v>0</v>
      </c>
      <c r="G1560" s="32"/>
      <c r="H1560" s="32"/>
      <c r="I1560" s="32"/>
      <c r="J1560" s="34">
        <f t="shared" si="123"/>
        <v>0</v>
      </c>
      <c r="K1560" s="31">
        <f t="shared" si="124"/>
        <v>2767.05</v>
      </c>
      <c r="L1560" s="24">
        <f t="shared" si="121"/>
        <v>0</v>
      </c>
      <c r="M1560" s="24"/>
      <c r="N1560" s="24">
        <f t="shared" si="125"/>
        <v>0</v>
      </c>
    </row>
    <row r="1561" spans="1:14" x14ac:dyDescent="0.3">
      <c r="A1561" s="35" t="s">
        <v>49</v>
      </c>
      <c r="B1561" s="17" t="s">
        <v>50</v>
      </c>
      <c r="C1561" s="38">
        <v>72</v>
      </c>
      <c r="D1561" s="29">
        <v>2</v>
      </c>
      <c r="E1561" s="29"/>
      <c r="F1561" s="30">
        <f t="shared" si="122"/>
        <v>2.7777777777777776E-2</v>
      </c>
      <c r="G1561" s="32"/>
      <c r="H1561" s="32"/>
      <c r="I1561" s="32"/>
      <c r="J1561" s="12">
        <f t="shared" si="123"/>
        <v>2</v>
      </c>
      <c r="K1561" s="31">
        <f t="shared" si="124"/>
        <v>444.6</v>
      </c>
      <c r="L1561" s="37">
        <f t="shared" si="121"/>
        <v>889.2</v>
      </c>
      <c r="M1561" s="37"/>
      <c r="N1561" s="37">
        <f t="shared" si="125"/>
        <v>0</v>
      </c>
    </row>
    <row r="1562" spans="1:14" x14ac:dyDescent="0.3">
      <c r="A1562" s="16" t="s">
        <v>51</v>
      </c>
      <c r="B1562" s="17" t="s">
        <v>52</v>
      </c>
      <c r="C1562" s="17">
        <v>36</v>
      </c>
      <c r="D1562" s="29"/>
      <c r="E1562" s="29"/>
      <c r="F1562" s="30">
        <f t="shared" si="122"/>
        <v>0</v>
      </c>
      <c r="G1562" s="32"/>
      <c r="H1562" s="32"/>
      <c r="I1562" s="32"/>
      <c r="J1562" s="34">
        <f t="shared" si="123"/>
        <v>0</v>
      </c>
      <c r="K1562" s="31">
        <f t="shared" si="124"/>
        <v>868.73</v>
      </c>
      <c r="L1562" s="24">
        <f t="shared" si="121"/>
        <v>0</v>
      </c>
      <c r="M1562" s="24"/>
      <c r="N1562" s="24">
        <f t="shared" si="125"/>
        <v>0</v>
      </c>
    </row>
    <row r="1563" spans="1:14" x14ac:dyDescent="0.3">
      <c r="A1563" s="16" t="s">
        <v>53</v>
      </c>
      <c r="B1563" s="17" t="s">
        <v>48</v>
      </c>
      <c r="C1563" s="17">
        <v>8</v>
      </c>
      <c r="D1563" s="29"/>
      <c r="E1563" s="29"/>
      <c r="F1563" s="30">
        <f t="shared" si="122"/>
        <v>0</v>
      </c>
      <c r="G1563" s="32"/>
      <c r="H1563" s="32"/>
      <c r="I1563" s="32"/>
      <c r="J1563" s="34">
        <f t="shared" si="123"/>
        <v>0</v>
      </c>
      <c r="K1563" s="31">
        <f t="shared" si="124"/>
        <v>2416.0500000000002</v>
      </c>
      <c r="L1563" s="24">
        <f t="shared" si="121"/>
        <v>0</v>
      </c>
      <c r="M1563" s="24"/>
      <c r="N1563" s="24">
        <f t="shared" si="125"/>
        <v>0</v>
      </c>
    </row>
    <row r="1564" spans="1:14" x14ac:dyDescent="0.3">
      <c r="A1564" s="16" t="s">
        <v>54</v>
      </c>
      <c r="B1564" s="17" t="s">
        <v>50</v>
      </c>
      <c r="C1564" s="17">
        <v>72</v>
      </c>
      <c r="D1564" s="29">
        <v>29</v>
      </c>
      <c r="E1564" s="29"/>
      <c r="F1564" s="30">
        <f t="shared" si="122"/>
        <v>0.40277777777777779</v>
      </c>
      <c r="G1564" s="32"/>
      <c r="H1564" s="32"/>
      <c r="I1564" s="32"/>
      <c r="J1564" s="34">
        <f t="shared" si="123"/>
        <v>29</v>
      </c>
      <c r="K1564" s="31">
        <f t="shared" si="124"/>
        <v>377.33</v>
      </c>
      <c r="L1564" s="24">
        <f t="shared" si="121"/>
        <v>10942.57</v>
      </c>
      <c r="M1564" s="24"/>
      <c r="N1564" s="24">
        <f t="shared" si="125"/>
        <v>0</v>
      </c>
    </row>
    <row r="1565" spans="1:14" x14ac:dyDescent="0.3">
      <c r="A1565" s="16" t="s">
        <v>55</v>
      </c>
      <c r="B1565" s="17" t="s">
        <v>56</v>
      </c>
      <c r="C1565" s="17">
        <v>15</v>
      </c>
      <c r="D1565" s="44"/>
      <c r="E1565" s="44"/>
      <c r="F1565" s="30">
        <f t="shared" si="122"/>
        <v>0</v>
      </c>
      <c r="G1565" s="11"/>
      <c r="H1565" s="11"/>
      <c r="I1565" s="11"/>
      <c r="J1565" s="12">
        <f t="shared" si="123"/>
        <v>0</v>
      </c>
      <c r="K1565" s="45">
        <f t="shared" si="124"/>
        <v>1158.3</v>
      </c>
      <c r="L1565" s="37">
        <f t="shared" si="121"/>
        <v>0</v>
      </c>
      <c r="M1565" s="37"/>
      <c r="N1565" s="37">
        <f t="shared" si="125"/>
        <v>0</v>
      </c>
    </row>
    <row r="1566" spans="1:14" x14ac:dyDescent="0.3">
      <c r="A1566" s="16" t="s">
        <v>57</v>
      </c>
      <c r="B1566" s="17" t="s">
        <v>50</v>
      </c>
      <c r="C1566" s="17">
        <v>72</v>
      </c>
      <c r="D1566" s="29">
        <v>4</v>
      </c>
      <c r="E1566" s="29"/>
      <c r="F1566" s="30">
        <f t="shared" si="122"/>
        <v>5.5555555555555552E-2</v>
      </c>
      <c r="G1566" s="32"/>
      <c r="H1566" s="32"/>
      <c r="I1566" s="32"/>
      <c r="J1566" s="34">
        <f t="shared" si="123"/>
        <v>4</v>
      </c>
      <c r="K1566" s="31">
        <f t="shared" si="124"/>
        <v>424.13</v>
      </c>
      <c r="L1566" s="24">
        <f t="shared" si="121"/>
        <v>1696.52</v>
      </c>
      <c r="M1566" s="24"/>
      <c r="N1566" s="24">
        <f t="shared" si="125"/>
        <v>0</v>
      </c>
    </row>
    <row r="1567" spans="1:14" x14ac:dyDescent="0.3">
      <c r="A1567" s="16" t="s">
        <v>58</v>
      </c>
      <c r="B1567" s="17" t="s">
        <v>59</v>
      </c>
      <c r="C1567" s="17">
        <v>15</v>
      </c>
      <c r="D1567" s="29"/>
      <c r="E1567" s="29"/>
      <c r="F1567" s="30">
        <f t="shared" si="122"/>
        <v>0</v>
      </c>
      <c r="G1567" s="32"/>
      <c r="H1567" s="32"/>
      <c r="I1567" s="32"/>
      <c r="J1567" s="34">
        <f t="shared" si="123"/>
        <v>0</v>
      </c>
      <c r="K1567" s="31">
        <f t="shared" si="124"/>
        <v>1199.25</v>
      </c>
      <c r="L1567" s="24">
        <f t="shared" si="121"/>
        <v>0</v>
      </c>
      <c r="M1567" s="24"/>
      <c r="N1567" s="24">
        <f t="shared" si="125"/>
        <v>0</v>
      </c>
    </row>
    <row r="1568" spans="1:14" x14ac:dyDescent="0.3">
      <c r="A1568" s="16" t="s">
        <v>60</v>
      </c>
      <c r="B1568" s="17" t="s">
        <v>50</v>
      </c>
      <c r="C1568" s="17">
        <v>72</v>
      </c>
      <c r="D1568" s="29"/>
      <c r="E1568" s="29"/>
      <c r="F1568" s="30">
        <f t="shared" si="122"/>
        <v>0</v>
      </c>
      <c r="G1568" s="32"/>
      <c r="H1568" s="32"/>
      <c r="I1568" s="32"/>
      <c r="J1568" s="34">
        <f t="shared" si="123"/>
        <v>0</v>
      </c>
      <c r="K1568" s="31">
        <f t="shared" si="124"/>
        <v>381.13</v>
      </c>
      <c r="L1568" s="24">
        <f t="shared" si="121"/>
        <v>0</v>
      </c>
      <c r="M1568" s="24"/>
      <c r="N1568" s="24">
        <f t="shared" si="125"/>
        <v>0</v>
      </c>
    </row>
    <row r="1569" spans="1:14" x14ac:dyDescent="0.3">
      <c r="A1569" s="16" t="s">
        <v>61</v>
      </c>
      <c r="B1569" s="17" t="s">
        <v>50</v>
      </c>
      <c r="C1569" s="38">
        <v>72</v>
      </c>
      <c r="D1569" s="44">
        <v>3</v>
      </c>
      <c r="E1569" s="44"/>
      <c r="F1569" s="30">
        <f t="shared" si="122"/>
        <v>4.1666666666666664E-2</v>
      </c>
      <c r="G1569" s="11"/>
      <c r="H1569" s="11"/>
      <c r="I1569" s="11"/>
      <c r="J1569" s="12">
        <f t="shared" si="123"/>
        <v>3</v>
      </c>
      <c r="K1569" s="31">
        <f t="shared" si="124"/>
        <v>424.13</v>
      </c>
      <c r="L1569" s="37">
        <f t="shared" si="121"/>
        <v>1272.3899999999999</v>
      </c>
      <c r="M1569" s="37"/>
      <c r="N1569" s="37">
        <f t="shared" si="125"/>
        <v>0</v>
      </c>
    </row>
    <row r="1570" spans="1:14" x14ac:dyDescent="0.3">
      <c r="A1570" s="35" t="s">
        <v>62</v>
      </c>
      <c r="B1570" s="17" t="s">
        <v>50</v>
      </c>
      <c r="C1570" s="38">
        <v>72</v>
      </c>
      <c r="D1570" s="44"/>
      <c r="E1570" s="44"/>
      <c r="F1570" s="30">
        <f t="shared" si="122"/>
        <v>0</v>
      </c>
      <c r="G1570" s="11"/>
      <c r="H1570" s="11"/>
      <c r="I1570" s="11"/>
      <c r="J1570" s="12">
        <f t="shared" si="123"/>
        <v>0</v>
      </c>
      <c r="K1570" s="31">
        <f t="shared" si="124"/>
        <v>330.23</v>
      </c>
      <c r="L1570" s="37">
        <f t="shared" si="121"/>
        <v>0</v>
      </c>
      <c r="M1570" s="37"/>
      <c r="N1570" s="37">
        <f t="shared" si="125"/>
        <v>0</v>
      </c>
    </row>
    <row r="1571" spans="1:14" x14ac:dyDescent="0.3">
      <c r="A1571" s="35" t="s">
        <v>63</v>
      </c>
      <c r="B1571" s="17" t="s">
        <v>50</v>
      </c>
      <c r="C1571" s="38">
        <v>72</v>
      </c>
      <c r="D1571" s="44"/>
      <c r="E1571" s="44"/>
      <c r="F1571" s="30">
        <f t="shared" si="122"/>
        <v>0</v>
      </c>
      <c r="G1571" s="11"/>
      <c r="H1571" s="11"/>
      <c r="I1571" s="11"/>
      <c r="J1571" s="12">
        <f t="shared" si="123"/>
        <v>0</v>
      </c>
      <c r="K1571" s="31">
        <f t="shared" si="124"/>
        <v>424.13</v>
      </c>
      <c r="L1571" s="37">
        <f t="shared" si="121"/>
        <v>0</v>
      </c>
      <c r="M1571" s="37"/>
      <c r="N1571" s="37">
        <f t="shared" si="125"/>
        <v>0</v>
      </c>
    </row>
    <row r="1572" spans="1:14" x14ac:dyDescent="0.3">
      <c r="A1572" s="35" t="s">
        <v>64</v>
      </c>
      <c r="B1572" s="17" t="s">
        <v>65</v>
      </c>
      <c r="C1572" s="38">
        <v>72</v>
      </c>
      <c r="D1572" s="44"/>
      <c r="E1572" s="44"/>
      <c r="F1572" s="30">
        <f t="shared" si="122"/>
        <v>0</v>
      </c>
      <c r="G1572" s="11"/>
      <c r="H1572" s="11"/>
      <c r="I1572" s="11"/>
      <c r="J1572" s="12">
        <f t="shared" si="123"/>
        <v>0</v>
      </c>
      <c r="K1572" s="31">
        <f t="shared" si="124"/>
        <v>389.61</v>
      </c>
      <c r="L1572" s="37">
        <f t="shared" si="121"/>
        <v>0</v>
      </c>
      <c r="M1572" s="37"/>
      <c r="N1572" s="37">
        <f t="shared" si="125"/>
        <v>0</v>
      </c>
    </row>
    <row r="1573" spans="1:14" x14ac:dyDescent="0.3">
      <c r="A1573" s="35" t="s">
        <v>66</v>
      </c>
      <c r="B1573" s="17" t="s">
        <v>65</v>
      </c>
      <c r="C1573" s="38">
        <v>72</v>
      </c>
      <c r="D1573" s="44"/>
      <c r="E1573" s="44"/>
      <c r="F1573" s="30">
        <f t="shared" si="122"/>
        <v>0</v>
      </c>
      <c r="G1573" s="11"/>
      <c r="H1573" s="11"/>
      <c r="I1573" s="11"/>
      <c r="J1573" s="12">
        <f t="shared" si="123"/>
        <v>0</v>
      </c>
      <c r="K1573" s="31">
        <f t="shared" si="124"/>
        <v>389.61</v>
      </c>
      <c r="L1573" s="37">
        <f t="shared" si="121"/>
        <v>0</v>
      </c>
      <c r="M1573" s="37"/>
      <c r="N1573" s="37">
        <f t="shared" si="125"/>
        <v>0</v>
      </c>
    </row>
    <row r="1574" spans="1:14" x14ac:dyDescent="0.3">
      <c r="A1574" s="47" t="s">
        <v>67</v>
      </c>
      <c r="B1574" s="48" t="s">
        <v>59</v>
      </c>
      <c r="C1574" s="49">
        <v>25</v>
      </c>
      <c r="D1574" s="44"/>
      <c r="E1574" s="44"/>
      <c r="F1574" s="30">
        <f t="shared" si="122"/>
        <v>0</v>
      </c>
      <c r="G1574" s="11"/>
      <c r="H1574" s="11"/>
      <c r="I1574" s="11"/>
      <c r="J1574" s="12">
        <f t="shared" si="123"/>
        <v>0</v>
      </c>
      <c r="K1574" s="31">
        <f t="shared" si="124"/>
        <v>169.65</v>
      </c>
      <c r="L1574" s="37">
        <f t="shared" si="121"/>
        <v>0</v>
      </c>
      <c r="M1574" s="37"/>
      <c r="N1574" s="37">
        <f t="shared" si="125"/>
        <v>0</v>
      </c>
    </row>
    <row r="1575" spans="1:14" x14ac:dyDescent="0.3">
      <c r="A1575" s="47" t="s">
        <v>68</v>
      </c>
      <c r="B1575" s="48" t="s">
        <v>42</v>
      </c>
      <c r="C1575" s="49">
        <v>50</v>
      </c>
      <c r="D1575" s="44">
        <v>15</v>
      </c>
      <c r="E1575" s="44"/>
      <c r="F1575" s="30">
        <f t="shared" si="122"/>
        <v>0.3</v>
      </c>
      <c r="G1575" s="11"/>
      <c r="H1575" s="11"/>
      <c r="I1575" s="11"/>
      <c r="J1575" s="12">
        <f t="shared" si="123"/>
        <v>15</v>
      </c>
      <c r="K1575" s="31">
        <f t="shared" si="124"/>
        <v>88.92</v>
      </c>
      <c r="L1575" s="37">
        <f t="shared" si="121"/>
        <v>1333.8</v>
      </c>
      <c r="M1575" s="37"/>
      <c r="N1575" s="37">
        <f t="shared" si="125"/>
        <v>0</v>
      </c>
    </row>
    <row r="1576" spans="1:14" x14ac:dyDescent="0.3">
      <c r="A1576" s="47" t="s">
        <v>69</v>
      </c>
      <c r="B1576" s="48" t="s">
        <v>52</v>
      </c>
      <c r="C1576" s="49">
        <v>12</v>
      </c>
      <c r="D1576" s="44">
        <v>6</v>
      </c>
      <c r="E1576" s="44"/>
      <c r="F1576" s="30">
        <f t="shared" si="122"/>
        <v>0.5</v>
      </c>
      <c r="G1576" s="11"/>
      <c r="H1576" s="11"/>
      <c r="I1576" s="11"/>
      <c r="J1576" s="12">
        <f t="shared" si="123"/>
        <v>6</v>
      </c>
      <c r="K1576" s="31">
        <f t="shared" si="124"/>
        <v>123.94</v>
      </c>
      <c r="L1576" s="37">
        <f t="shared" si="121"/>
        <v>743.64</v>
      </c>
      <c r="M1576" s="37"/>
      <c r="N1576" s="37">
        <f t="shared" si="125"/>
        <v>0</v>
      </c>
    </row>
    <row r="1577" spans="1:14" ht="19.5" thickBot="1" x14ac:dyDescent="0.35">
      <c r="A1577" s="47" t="s">
        <v>70</v>
      </c>
      <c r="B1577" s="48" t="s">
        <v>50</v>
      </c>
      <c r="C1577" s="49">
        <v>60</v>
      </c>
      <c r="D1577" s="44">
        <v>6</v>
      </c>
      <c r="E1577" s="44"/>
      <c r="F1577" s="30">
        <f t="shared" si="122"/>
        <v>0.1</v>
      </c>
      <c r="G1577" s="11"/>
      <c r="H1577" s="11"/>
      <c r="I1577" s="11"/>
      <c r="J1577" s="12">
        <f t="shared" si="123"/>
        <v>6</v>
      </c>
      <c r="K1577" s="31">
        <f t="shared" si="124"/>
        <v>67.180000000000007</v>
      </c>
      <c r="L1577" s="37">
        <f t="shared" si="121"/>
        <v>403.08000000000004</v>
      </c>
      <c r="M1577" s="37"/>
      <c r="N1577" s="37">
        <f t="shared" si="125"/>
        <v>0</v>
      </c>
    </row>
    <row r="1578" spans="1:14" ht="19.5" thickBot="1" x14ac:dyDescent="0.35">
      <c r="A1578" s="56" t="s">
        <v>71</v>
      </c>
      <c r="B1578" s="57" t="s">
        <v>50</v>
      </c>
      <c r="C1578" s="58">
        <v>60</v>
      </c>
      <c r="D1578" s="44">
        <v>10</v>
      </c>
      <c r="E1578" s="44"/>
      <c r="F1578" s="30">
        <f t="shared" si="122"/>
        <v>0.16666666666666666</v>
      </c>
      <c r="G1578" s="11"/>
      <c r="H1578" s="11"/>
      <c r="I1578" s="11"/>
      <c r="J1578" s="12">
        <f t="shared" si="123"/>
        <v>10</v>
      </c>
      <c r="K1578" s="31">
        <f t="shared" si="124"/>
        <v>67.180000000000007</v>
      </c>
      <c r="L1578" s="37">
        <f t="shared" si="121"/>
        <v>671.80000000000007</v>
      </c>
      <c r="M1578" s="37"/>
      <c r="N1578" s="37">
        <f t="shared" si="125"/>
        <v>0</v>
      </c>
    </row>
    <row r="1579" spans="1:14" ht="19.5" thickBot="1" x14ac:dyDescent="0.35">
      <c r="A1579" s="56" t="s">
        <v>72</v>
      </c>
      <c r="B1579" s="57" t="s">
        <v>50</v>
      </c>
      <c r="C1579" s="58">
        <v>60</v>
      </c>
      <c r="D1579" s="44">
        <v>8</v>
      </c>
      <c r="E1579" s="44"/>
      <c r="F1579" s="30">
        <f t="shared" si="122"/>
        <v>0.13333333333333333</v>
      </c>
      <c r="G1579" s="11"/>
      <c r="H1579" s="11"/>
      <c r="I1579" s="11"/>
      <c r="J1579" s="12">
        <f t="shared" si="123"/>
        <v>8</v>
      </c>
      <c r="K1579" s="31">
        <f t="shared" si="124"/>
        <v>67.180000000000007</v>
      </c>
      <c r="L1579" s="37">
        <f t="shared" si="121"/>
        <v>537.44000000000005</v>
      </c>
      <c r="M1579" s="37"/>
      <c r="N1579" s="37">
        <f t="shared" si="125"/>
        <v>0</v>
      </c>
    </row>
    <row r="1580" spans="1:14" ht="19.5" thickBot="1" x14ac:dyDescent="0.35">
      <c r="A1580" s="56" t="s">
        <v>73</v>
      </c>
      <c r="B1580" s="57" t="s">
        <v>74</v>
      </c>
      <c r="C1580" s="58">
        <v>150</v>
      </c>
      <c r="D1580" s="44"/>
      <c r="E1580" s="44"/>
      <c r="F1580" s="30">
        <f t="shared" si="122"/>
        <v>0</v>
      </c>
      <c r="G1580" s="11"/>
      <c r="H1580" s="11"/>
      <c r="I1580" s="11"/>
      <c r="J1580" s="12">
        <f t="shared" si="123"/>
        <v>0</v>
      </c>
      <c r="K1580" s="31">
        <f t="shared" si="124"/>
        <v>21.06</v>
      </c>
      <c r="L1580" s="37">
        <f t="shared" si="121"/>
        <v>0</v>
      </c>
      <c r="M1580" s="37"/>
      <c r="N1580" s="37">
        <f t="shared" si="125"/>
        <v>0</v>
      </c>
    </row>
    <row r="1581" spans="1:14" ht="19.5" thickBot="1" x14ac:dyDescent="0.35">
      <c r="A1581" s="66" t="s">
        <v>75</v>
      </c>
      <c r="B1581" s="67" t="s">
        <v>76</v>
      </c>
      <c r="C1581" s="68">
        <v>120</v>
      </c>
      <c r="D1581" s="44">
        <v>27</v>
      </c>
      <c r="E1581" s="44"/>
      <c r="F1581" s="30">
        <f t="shared" si="122"/>
        <v>0.22500000000000001</v>
      </c>
      <c r="G1581" s="11"/>
      <c r="H1581" s="11"/>
      <c r="I1581" s="11"/>
      <c r="J1581" s="12">
        <f t="shared" si="123"/>
        <v>27</v>
      </c>
      <c r="K1581" s="31">
        <f t="shared" si="124"/>
        <v>78.98</v>
      </c>
      <c r="L1581" s="37">
        <f t="shared" si="121"/>
        <v>2132.46</v>
      </c>
      <c r="M1581" s="37"/>
      <c r="N1581" s="37">
        <f t="shared" si="125"/>
        <v>0</v>
      </c>
    </row>
    <row r="1582" spans="1:14" ht="19.5" thickBot="1" x14ac:dyDescent="0.35">
      <c r="A1582" s="66" t="s">
        <v>77</v>
      </c>
      <c r="B1582" s="67" t="s">
        <v>78</v>
      </c>
      <c r="C1582" s="68">
        <v>60</v>
      </c>
      <c r="D1582" s="44">
        <v>21</v>
      </c>
      <c r="E1582" s="44"/>
      <c r="F1582" s="30">
        <f t="shared" si="122"/>
        <v>0.35</v>
      </c>
      <c r="G1582" s="11"/>
      <c r="H1582" s="11"/>
      <c r="I1582" s="11"/>
      <c r="J1582" s="12">
        <f t="shared" si="123"/>
        <v>21</v>
      </c>
      <c r="K1582" s="31">
        <f t="shared" si="124"/>
        <v>154.44</v>
      </c>
      <c r="L1582" s="37">
        <f t="shared" si="121"/>
        <v>3243.24</v>
      </c>
      <c r="M1582" s="37"/>
      <c r="N1582" s="37">
        <f t="shared" si="125"/>
        <v>0</v>
      </c>
    </row>
    <row r="1583" spans="1:14" ht="19.5" thickBot="1" x14ac:dyDescent="0.35">
      <c r="A1583" s="66" t="s">
        <v>79</v>
      </c>
      <c r="B1583" s="67" t="s">
        <v>50</v>
      </c>
      <c r="C1583" s="68">
        <v>30</v>
      </c>
      <c r="D1583" s="44">
        <v>18</v>
      </c>
      <c r="E1583" s="44"/>
      <c r="F1583" s="30">
        <f t="shared" si="122"/>
        <v>0.6</v>
      </c>
      <c r="G1583" s="11"/>
      <c r="H1583" s="11"/>
      <c r="I1583" s="11"/>
      <c r="J1583" s="12">
        <f t="shared" si="123"/>
        <v>18</v>
      </c>
      <c r="K1583" s="31">
        <f t="shared" si="124"/>
        <v>274.95</v>
      </c>
      <c r="L1583" s="37">
        <f t="shared" si="121"/>
        <v>4949.0999999999995</v>
      </c>
      <c r="M1583" s="37"/>
      <c r="N1583" s="37">
        <f t="shared" si="125"/>
        <v>0</v>
      </c>
    </row>
    <row r="1584" spans="1:14" ht="19.5" thickBot="1" x14ac:dyDescent="0.35">
      <c r="A1584" s="66" t="s">
        <v>80</v>
      </c>
      <c r="B1584" s="67" t="s">
        <v>59</v>
      </c>
      <c r="C1584" s="68">
        <v>12</v>
      </c>
      <c r="D1584" s="44"/>
      <c r="E1584" s="44"/>
      <c r="F1584" s="30">
        <f t="shared" si="122"/>
        <v>0</v>
      </c>
      <c r="G1584" s="11"/>
      <c r="H1584" s="11"/>
      <c r="I1584" s="11"/>
      <c r="J1584" s="12">
        <f t="shared" si="123"/>
        <v>0</v>
      </c>
      <c r="K1584" s="31">
        <f t="shared" si="124"/>
        <v>1023.75</v>
      </c>
      <c r="L1584" s="37">
        <f t="shared" si="121"/>
        <v>0</v>
      </c>
      <c r="M1584" s="37"/>
      <c r="N1584" s="37">
        <f t="shared" si="125"/>
        <v>0</v>
      </c>
    </row>
    <row r="1585" spans="1:14" ht="19.5" thickBot="1" x14ac:dyDescent="0.35">
      <c r="A1585" s="76" t="s">
        <v>81</v>
      </c>
      <c r="B1585" s="77" t="s">
        <v>82</v>
      </c>
      <c r="C1585" s="78">
        <v>18</v>
      </c>
      <c r="D1585" s="44">
        <v>2</v>
      </c>
      <c r="E1585" s="44"/>
      <c r="F1585" s="30">
        <f t="shared" si="122"/>
        <v>0.1111111111111111</v>
      </c>
      <c r="G1585" s="11"/>
      <c r="H1585" s="11"/>
      <c r="I1585" s="11"/>
      <c r="J1585" s="12">
        <f t="shared" si="123"/>
        <v>2</v>
      </c>
      <c r="K1585" s="31">
        <f t="shared" si="124"/>
        <v>558.67999999999995</v>
      </c>
      <c r="L1585" s="37">
        <f t="shared" si="121"/>
        <v>1117.3599999999999</v>
      </c>
      <c r="M1585" s="37"/>
      <c r="N1585" s="37">
        <f t="shared" si="125"/>
        <v>0</v>
      </c>
    </row>
    <row r="1586" spans="1:14" ht="19.5" thickBot="1" x14ac:dyDescent="0.35">
      <c r="A1586" s="76" t="s">
        <v>83</v>
      </c>
      <c r="B1586" s="77" t="s">
        <v>59</v>
      </c>
      <c r="C1586" s="78">
        <v>12</v>
      </c>
      <c r="D1586" s="44">
        <v>2</v>
      </c>
      <c r="E1586" s="44"/>
      <c r="F1586" s="30">
        <f t="shared" si="122"/>
        <v>0.16666666666666666</v>
      </c>
      <c r="G1586" s="11"/>
      <c r="H1586" s="11"/>
      <c r="I1586" s="11"/>
      <c r="J1586" s="12">
        <f t="shared" si="123"/>
        <v>2</v>
      </c>
      <c r="K1586" s="31">
        <f t="shared" si="124"/>
        <v>1092.2</v>
      </c>
      <c r="L1586" s="37">
        <f t="shared" si="121"/>
        <v>2184.4</v>
      </c>
      <c r="M1586" s="37"/>
      <c r="N1586" s="37">
        <f t="shared" si="125"/>
        <v>0</v>
      </c>
    </row>
    <row r="1587" spans="1:14" ht="19.5" thickBot="1" x14ac:dyDescent="0.35">
      <c r="A1587" s="76" t="s">
        <v>84</v>
      </c>
      <c r="B1587" s="77" t="s">
        <v>85</v>
      </c>
      <c r="C1587" s="78">
        <v>4</v>
      </c>
      <c r="D1587" s="44"/>
      <c r="E1587" s="44"/>
      <c r="F1587" s="30">
        <f t="shared" si="122"/>
        <v>0</v>
      </c>
      <c r="G1587" s="11"/>
      <c r="H1587" s="11"/>
      <c r="I1587" s="11"/>
      <c r="J1587" s="12">
        <f t="shared" si="123"/>
        <v>0</v>
      </c>
      <c r="K1587" s="31">
        <f t="shared" si="124"/>
        <v>2670.53</v>
      </c>
      <c r="L1587" s="37">
        <f t="shared" si="121"/>
        <v>0</v>
      </c>
      <c r="M1587" s="37"/>
      <c r="N1587" s="37">
        <f t="shared" si="125"/>
        <v>0</v>
      </c>
    </row>
    <row r="1588" spans="1:14" ht="19.5" thickBot="1" x14ac:dyDescent="0.35">
      <c r="A1588" s="86" t="s">
        <v>86</v>
      </c>
      <c r="B1588" s="87" t="s">
        <v>87</v>
      </c>
      <c r="C1588" s="88">
        <v>48</v>
      </c>
      <c r="D1588" s="44"/>
      <c r="E1588" s="44"/>
      <c r="F1588" s="30">
        <f t="shared" si="122"/>
        <v>0</v>
      </c>
      <c r="G1588" s="11"/>
      <c r="H1588" s="11"/>
      <c r="I1588" s="11"/>
      <c r="J1588" s="12">
        <f t="shared" si="123"/>
        <v>0</v>
      </c>
      <c r="K1588" s="31">
        <f t="shared" si="124"/>
        <v>46.8</v>
      </c>
      <c r="L1588" s="37">
        <f t="shared" si="121"/>
        <v>0</v>
      </c>
      <c r="M1588" s="37"/>
      <c r="N1588" s="37">
        <f t="shared" si="125"/>
        <v>0</v>
      </c>
    </row>
    <row r="1589" spans="1:14" ht="19.5" thickBot="1" x14ac:dyDescent="0.35">
      <c r="A1589" s="86" t="s">
        <v>88</v>
      </c>
      <c r="B1589" s="87" t="s">
        <v>87</v>
      </c>
      <c r="C1589" s="88">
        <v>48</v>
      </c>
      <c r="D1589" s="44"/>
      <c r="E1589" s="44"/>
      <c r="F1589" s="30">
        <f t="shared" si="122"/>
        <v>0</v>
      </c>
      <c r="G1589" s="11"/>
      <c r="H1589" s="11"/>
      <c r="I1589" s="11"/>
      <c r="J1589" s="12">
        <f t="shared" si="123"/>
        <v>0</v>
      </c>
      <c r="K1589" s="31">
        <f t="shared" si="124"/>
        <v>46.8</v>
      </c>
      <c r="L1589" s="37">
        <f t="shared" si="121"/>
        <v>0</v>
      </c>
      <c r="M1589" s="37"/>
      <c r="N1589" s="37">
        <f t="shared" si="125"/>
        <v>0</v>
      </c>
    </row>
    <row r="1590" spans="1:14" x14ac:dyDescent="0.3">
      <c r="A1590" s="96" t="s">
        <v>89</v>
      </c>
      <c r="B1590" s="97">
        <v>25</v>
      </c>
      <c r="C1590" s="97">
        <v>25</v>
      </c>
      <c r="D1590" s="44">
        <v>136</v>
      </c>
      <c r="E1590" s="44"/>
      <c r="F1590" s="30">
        <f t="shared" si="122"/>
        <v>5.44</v>
      </c>
      <c r="G1590" s="11"/>
      <c r="H1590" s="11"/>
      <c r="I1590" s="11"/>
      <c r="J1590" s="12">
        <f t="shared" si="123"/>
        <v>136</v>
      </c>
      <c r="K1590" s="31">
        <f t="shared" si="124"/>
        <v>111.25</v>
      </c>
      <c r="L1590" s="37">
        <f t="shared" si="121"/>
        <v>15130</v>
      </c>
      <c r="M1590" s="37"/>
      <c r="N1590" s="37">
        <f t="shared" si="125"/>
        <v>0</v>
      </c>
    </row>
    <row r="1591" spans="1:14" x14ac:dyDescent="0.3">
      <c r="A1591" s="105" t="s">
        <v>90</v>
      </c>
      <c r="B1591" s="106">
        <v>10</v>
      </c>
      <c r="C1591" s="106">
        <v>10</v>
      </c>
      <c r="D1591" s="44">
        <v>1</v>
      </c>
      <c r="E1591" s="44"/>
      <c r="F1591" s="30">
        <f t="shared" si="122"/>
        <v>0.1</v>
      </c>
      <c r="G1591" s="11"/>
      <c r="H1591" s="11"/>
      <c r="I1591" s="11"/>
      <c r="J1591" s="12">
        <f t="shared" si="123"/>
        <v>1</v>
      </c>
      <c r="K1591" s="31">
        <f t="shared" si="124"/>
        <v>1760</v>
      </c>
      <c r="L1591" s="37">
        <f t="shared" si="121"/>
        <v>1760</v>
      </c>
      <c r="M1591" s="37"/>
      <c r="N1591" s="37">
        <f t="shared" si="125"/>
        <v>0</v>
      </c>
    </row>
    <row r="1592" spans="1:14" x14ac:dyDescent="0.3">
      <c r="A1592" s="105" t="s">
        <v>91</v>
      </c>
      <c r="B1592" s="106">
        <v>8</v>
      </c>
      <c r="C1592" s="106">
        <v>8</v>
      </c>
      <c r="D1592" s="44"/>
      <c r="E1592" s="44"/>
      <c r="F1592" s="30">
        <f t="shared" si="122"/>
        <v>0</v>
      </c>
      <c r="G1592" s="11"/>
      <c r="H1592" s="11"/>
      <c r="I1592" s="11"/>
      <c r="J1592" s="12">
        <f t="shared" si="123"/>
        <v>0</v>
      </c>
      <c r="K1592" s="31">
        <f t="shared" si="124"/>
        <v>2365</v>
      </c>
      <c r="L1592" s="37">
        <f t="shared" si="121"/>
        <v>0</v>
      </c>
      <c r="M1592" s="37"/>
      <c r="N1592" s="37">
        <f t="shared" si="125"/>
        <v>0</v>
      </c>
    </row>
    <row r="1593" spans="1:14" x14ac:dyDescent="0.3">
      <c r="A1593" s="105" t="s">
        <v>92</v>
      </c>
      <c r="B1593" s="106">
        <v>8</v>
      </c>
      <c r="C1593" s="106">
        <v>8</v>
      </c>
      <c r="D1593" s="44"/>
      <c r="E1593" s="44"/>
      <c r="F1593" s="30">
        <f t="shared" si="122"/>
        <v>0</v>
      </c>
      <c r="G1593" s="11"/>
      <c r="H1593" s="11"/>
      <c r="I1593" s="11"/>
      <c r="J1593" s="12">
        <f t="shared" si="123"/>
        <v>0</v>
      </c>
      <c r="K1593" s="31">
        <f t="shared" si="124"/>
        <v>2065</v>
      </c>
      <c r="L1593" s="37">
        <f t="shared" si="121"/>
        <v>0</v>
      </c>
      <c r="M1593" s="37"/>
      <c r="N1593" s="37">
        <f t="shared" si="125"/>
        <v>0</v>
      </c>
    </row>
    <row r="1594" spans="1:14" x14ac:dyDescent="0.3">
      <c r="A1594" s="105" t="s">
        <v>93</v>
      </c>
      <c r="B1594" s="106">
        <v>15</v>
      </c>
      <c r="C1594" s="106">
        <v>15</v>
      </c>
      <c r="D1594" s="44"/>
      <c r="E1594" s="44"/>
      <c r="F1594" s="30">
        <f t="shared" si="122"/>
        <v>0</v>
      </c>
      <c r="G1594" s="11"/>
      <c r="H1594" s="11"/>
      <c r="I1594" s="11"/>
      <c r="J1594" s="12">
        <f t="shared" si="123"/>
        <v>0</v>
      </c>
      <c r="K1594" s="31">
        <f t="shared" si="124"/>
        <v>990</v>
      </c>
      <c r="L1594" s="37">
        <f t="shared" si="121"/>
        <v>0</v>
      </c>
      <c r="M1594" s="37"/>
      <c r="N1594" s="37">
        <f t="shared" si="125"/>
        <v>0</v>
      </c>
    </row>
    <row r="1595" spans="1:14" x14ac:dyDescent="0.3">
      <c r="A1595" s="105" t="s">
        <v>94</v>
      </c>
      <c r="B1595" s="106">
        <v>15</v>
      </c>
      <c r="C1595" s="106">
        <v>15</v>
      </c>
      <c r="D1595" s="44"/>
      <c r="E1595" s="44"/>
      <c r="F1595" s="30">
        <f t="shared" si="122"/>
        <v>0</v>
      </c>
      <c r="G1595" s="11"/>
      <c r="H1595" s="11"/>
      <c r="I1595" s="11"/>
      <c r="J1595" s="12">
        <f t="shared" si="123"/>
        <v>0</v>
      </c>
      <c r="K1595" s="31">
        <f t="shared" si="124"/>
        <v>1025</v>
      </c>
      <c r="L1595" s="37">
        <f t="shared" si="121"/>
        <v>0</v>
      </c>
      <c r="M1595" s="37"/>
      <c r="N1595" s="37">
        <f t="shared" si="125"/>
        <v>0</v>
      </c>
    </row>
    <row r="1596" spans="1:14" x14ac:dyDescent="0.3">
      <c r="A1596" s="105" t="s">
        <v>95</v>
      </c>
      <c r="B1596" s="106">
        <v>10</v>
      </c>
      <c r="C1596" s="106">
        <v>10</v>
      </c>
      <c r="D1596" s="44"/>
      <c r="E1596" s="44"/>
      <c r="F1596" s="30">
        <f t="shared" si="122"/>
        <v>0</v>
      </c>
      <c r="G1596" s="11"/>
      <c r="H1596" s="11"/>
      <c r="I1596" s="11"/>
      <c r="J1596" s="12">
        <f t="shared" si="123"/>
        <v>0</v>
      </c>
      <c r="K1596" s="31">
        <f t="shared" si="124"/>
        <v>1620</v>
      </c>
      <c r="L1596" s="37">
        <f t="shared" si="121"/>
        <v>0</v>
      </c>
      <c r="M1596" s="37"/>
      <c r="N1596" s="37">
        <f t="shared" si="125"/>
        <v>0</v>
      </c>
    </row>
    <row r="1597" spans="1:14" x14ac:dyDescent="0.3">
      <c r="A1597" s="105" t="s">
        <v>96</v>
      </c>
      <c r="B1597" s="106">
        <v>8</v>
      </c>
      <c r="C1597" s="106">
        <v>8</v>
      </c>
      <c r="D1597" s="44"/>
      <c r="E1597" s="44"/>
      <c r="F1597" s="30">
        <f t="shared" si="122"/>
        <v>0</v>
      </c>
      <c r="G1597" s="11"/>
      <c r="H1597" s="11"/>
      <c r="I1597" s="11"/>
      <c r="J1597" s="12">
        <f t="shared" si="123"/>
        <v>0</v>
      </c>
      <c r="K1597" s="31">
        <f t="shared" si="124"/>
        <v>2130</v>
      </c>
      <c r="L1597" s="37">
        <f t="shared" si="121"/>
        <v>0</v>
      </c>
      <c r="M1597" s="37"/>
      <c r="N1597" s="37">
        <f t="shared" si="125"/>
        <v>0</v>
      </c>
    </row>
    <row r="1598" spans="1:14" x14ac:dyDescent="0.3">
      <c r="A1598" s="105" t="s">
        <v>97</v>
      </c>
      <c r="B1598" s="106">
        <v>15</v>
      </c>
      <c r="C1598" s="106">
        <v>15</v>
      </c>
      <c r="D1598" s="44"/>
      <c r="E1598" s="44"/>
      <c r="F1598" s="30">
        <f t="shared" si="122"/>
        <v>0</v>
      </c>
      <c r="G1598" s="11"/>
      <c r="H1598" s="11"/>
      <c r="I1598" s="11"/>
      <c r="J1598" s="12">
        <f t="shared" si="123"/>
        <v>0</v>
      </c>
      <c r="K1598" s="31">
        <f t="shared" si="124"/>
        <v>880</v>
      </c>
      <c r="L1598" s="37">
        <f t="shared" si="121"/>
        <v>0</v>
      </c>
      <c r="M1598" s="37"/>
      <c r="N1598" s="37">
        <f t="shared" si="125"/>
        <v>0</v>
      </c>
    </row>
    <row r="1599" spans="1:14" x14ac:dyDescent="0.3">
      <c r="A1599" s="105" t="s">
        <v>98</v>
      </c>
      <c r="B1599" s="106">
        <v>15</v>
      </c>
      <c r="C1599" s="106">
        <v>15</v>
      </c>
      <c r="D1599" s="44"/>
      <c r="E1599" s="44"/>
      <c r="F1599" s="30">
        <f t="shared" si="122"/>
        <v>0</v>
      </c>
      <c r="G1599" s="11"/>
      <c r="H1599" s="11"/>
      <c r="I1599" s="11"/>
      <c r="J1599" s="12">
        <f t="shared" si="123"/>
        <v>0</v>
      </c>
      <c r="K1599" s="31">
        <f t="shared" si="124"/>
        <v>915</v>
      </c>
      <c r="L1599" s="37">
        <f t="shared" si="121"/>
        <v>0</v>
      </c>
      <c r="M1599" s="37"/>
      <c r="N1599" s="37">
        <f t="shared" si="125"/>
        <v>0</v>
      </c>
    </row>
    <row r="1600" spans="1:14" x14ac:dyDescent="0.3">
      <c r="A1600" s="105" t="s">
        <v>99</v>
      </c>
      <c r="B1600" s="106">
        <v>3</v>
      </c>
      <c r="C1600" s="106">
        <v>3</v>
      </c>
      <c r="D1600" s="44"/>
      <c r="E1600" s="44"/>
      <c r="F1600" s="30">
        <f t="shared" si="122"/>
        <v>0</v>
      </c>
      <c r="G1600" s="11"/>
      <c r="H1600" s="11"/>
      <c r="I1600" s="11"/>
      <c r="J1600" s="12">
        <f t="shared" si="123"/>
        <v>0</v>
      </c>
      <c r="K1600" s="31">
        <f t="shared" si="124"/>
        <v>1970</v>
      </c>
      <c r="L1600" s="37">
        <f t="shared" si="121"/>
        <v>0</v>
      </c>
      <c r="M1600" s="37"/>
      <c r="N1600" s="37">
        <f t="shared" si="125"/>
        <v>0</v>
      </c>
    </row>
    <row r="1601" spans="1:14" x14ac:dyDescent="0.3">
      <c r="A1601" s="105" t="s">
        <v>100</v>
      </c>
      <c r="B1601" s="106">
        <v>3</v>
      </c>
      <c r="C1601" s="106">
        <v>3</v>
      </c>
      <c r="D1601" s="44"/>
      <c r="E1601" s="44"/>
      <c r="F1601" s="30">
        <f t="shared" si="122"/>
        <v>0</v>
      </c>
      <c r="G1601" s="11"/>
      <c r="H1601" s="11"/>
      <c r="I1601" s="11"/>
      <c r="J1601" s="12">
        <f t="shared" si="123"/>
        <v>0</v>
      </c>
      <c r="K1601" s="31">
        <f t="shared" si="124"/>
        <v>2035</v>
      </c>
      <c r="L1601" s="37">
        <f t="shared" si="121"/>
        <v>0</v>
      </c>
      <c r="M1601" s="37"/>
      <c r="N1601" s="37">
        <f t="shared" si="125"/>
        <v>0</v>
      </c>
    </row>
    <row r="1602" spans="1:14" x14ac:dyDescent="0.3">
      <c r="A1602" s="105" t="s">
        <v>101</v>
      </c>
      <c r="B1602" s="106">
        <v>8</v>
      </c>
      <c r="C1602" s="106">
        <v>8</v>
      </c>
      <c r="D1602" s="44"/>
      <c r="E1602" s="44"/>
      <c r="F1602" s="30">
        <f t="shared" si="122"/>
        <v>0</v>
      </c>
      <c r="G1602" s="11"/>
      <c r="H1602" s="11"/>
      <c r="I1602" s="11"/>
      <c r="J1602" s="12">
        <f t="shared" si="123"/>
        <v>0</v>
      </c>
      <c r="K1602" s="31">
        <f t="shared" si="124"/>
        <v>2120</v>
      </c>
      <c r="L1602" s="37">
        <f t="shared" si="121"/>
        <v>0</v>
      </c>
      <c r="M1602" s="37"/>
      <c r="N1602" s="37">
        <f t="shared" si="125"/>
        <v>0</v>
      </c>
    </row>
    <row r="1603" spans="1:14" x14ac:dyDescent="0.3">
      <c r="A1603" s="105" t="s">
        <v>102</v>
      </c>
      <c r="B1603" s="106">
        <v>10</v>
      </c>
      <c r="C1603" s="106">
        <v>10</v>
      </c>
      <c r="D1603" s="44"/>
      <c r="E1603" s="44"/>
      <c r="F1603" s="30">
        <f t="shared" si="122"/>
        <v>0</v>
      </c>
      <c r="G1603" s="11"/>
      <c r="H1603" s="11"/>
      <c r="I1603" s="11"/>
      <c r="J1603" s="12">
        <f t="shared" si="123"/>
        <v>0</v>
      </c>
      <c r="K1603" s="31">
        <f t="shared" si="124"/>
        <v>1980</v>
      </c>
      <c r="L1603" s="37">
        <f t="shared" si="121"/>
        <v>0</v>
      </c>
      <c r="M1603" s="37"/>
      <c r="N1603" s="37">
        <f t="shared" si="125"/>
        <v>0</v>
      </c>
    </row>
    <row r="1604" spans="1:14" x14ac:dyDescent="0.3">
      <c r="A1604" s="105" t="s">
        <v>103</v>
      </c>
      <c r="B1604" s="106">
        <v>12</v>
      </c>
      <c r="C1604" s="106">
        <v>12</v>
      </c>
      <c r="D1604" s="44"/>
      <c r="E1604" s="44"/>
      <c r="F1604" s="30">
        <f t="shared" si="122"/>
        <v>0</v>
      </c>
      <c r="G1604" s="11"/>
      <c r="H1604" s="11"/>
      <c r="I1604" s="11"/>
      <c r="J1604" s="12">
        <f t="shared" si="123"/>
        <v>0</v>
      </c>
      <c r="K1604" s="31">
        <f t="shared" si="124"/>
        <v>875</v>
      </c>
      <c r="L1604" s="37">
        <f t="shared" si="121"/>
        <v>0</v>
      </c>
      <c r="M1604" s="37"/>
      <c r="N1604" s="37">
        <f t="shared" si="125"/>
        <v>0</v>
      </c>
    </row>
    <row r="1605" spans="1:14" ht="19.5" thickBot="1" x14ac:dyDescent="0.35">
      <c r="A1605" s="105" t="s">
        <v>104</v>
      </c>
      <c r="B1605" s="106">
        <v>3</v>
      </c>
      <c r="C1605" s="106">
        <v>3</v>
      </c>
      <c r="D1605" s="44"/>
      <c r="E1605" s="44"/>
      <c r="F1605" s="30">
        <f t="shared" si="122"/>
        <v>0</v>
      </c>
      <c r="G1605" s="11"/>
      <c r="H1605" s="11"/>
      <c r="I1605" s="11"/>
      <c r="J1605" s="12">
        <f t="shared" si="123"/>
        <v>0</v>
      </c>
      <c r="K1605" s="31">
        <f t="shared" si="124"/>
        <v>2145</v>
      </c>
      <c r="L1605" s="37">
        <f t="shared" si="121"/>
        <v>0</v>
      </c>
      <c r="M1605" s="37"/>
      <c r="N1605" s="37">
        <f t="shared" si="125"/>
        <v>0</v>
      </c>
    </row>
    <row r="1606" spans="1:14" ht="19.5" thickBot="1" x14ac:dyDescent="0.35">
      <c r="A1606" s="56" t="s">
        <v>105</v>
      </c>
      <c r="B1606" s="57" t="s">
        <v>74</v>
      </c>
      <c r="C1606" s="58">
        <v>150</v>
      </c>
      <c r="D1606" s="44"/>
      <c r="E1606" s="44"/>
      <c r="F1606" s="30">
        <f t="shared" si="122"/>
        <v>0</v>
      </c>
      <c r="G1606" s="11"/>
      <c r="H1606" s="11"/>
      <c r="I1606" s="11"/>
      <c r="J1606" s="12">
        <f t="shared" si="123"/>
        <v>0</v>
      </c>
      <c r="K1606" s="31">
        <f t="shared" si="124"/>
        <v>21.06</v>
      </c>
      <c r="L1606" s="37">
        <f t="shared" si="121"/>
        <v>0</v>
      </c>
      <c r="M1606" s="37"/>
      <c r="N1606" s="37">
        <f t="shared" si="125"/>
        <v>0</v>
      </c>
    </row>
    <row r="1607" spans="1:14" x14ac:dyDescent="0.3">
      <c r="A1607" s="107"/>
      <c r="B1607" s="108"/>
      <c r="C1607" s="108"/>
      <c r="D1607" s="11"/>
      <c r="E1607" s="11"/>
      <c r="F1607" s="30" t="e">
        <f t="shared" si="122"/>
        <v>#DIV/0!</v>
      </c>
      <c r="G1607" s="11"/>
      <c r="H1607" s="11"/>
      <c r="I1607" s="11"/>
      <c r="J1607" s="12">
        <f t="shared" si="123"/>
        <v>0</v>
      </c>
      <c r="K1607" s="31">
        <f t="shared" si="124"/>
        <v>116.5</v>
      </c>
      <c r="L1607" s="37">
        <f t="shared" si="121"/>
        <v>0</v>
      </c>
      <c r="M1607" s="37"/>
      <c r="N1607" s="37">
        <f t="shared" si="125"/>
        <v>0</v>
      </c>
    </row>
    <row r="1608" spans="1:14" x14ac:dyDescent="0.3">
      <c r="A1608" s="107"/>
      <c r="B1608" s="108"/>
      <c r="C1608" s="108"/>
      <c r="D1608" s="11"/>
      <c r="E1608" s="11"/>
      <c r="F1608" s="30" t="e">
        <f t="shared" si="122"/>
        <v>#DIV/0!</v>
      </c>
      <c r="G1608" s="11"/>
      <c r="H1608" s="11"/>
      <c r="I1608" s="11"/>
      <c r="J1608" s="12">
        <f t="shared" si="123"/>
        <v>0</v>
      </c>
      <c r="K1608" s="31">
        <f t="shared" si="124"/>
        <v>0</v>
      </c>
      <c r="L1608" s="37">
        <f t="shared" si="121"/>
        <v>0</v>
      </c>
      <c r="M1608" s="37"/>
      <c r="N1608" s="37">
        <f t="shared" si="125"/>
        <v>0</v>
      </c>
    </row>
    <row r="1609" spans="1:14" x14ac:dyDescent="0.3">
      <c r="A1609" s="107"/>
      <c r="B1609" s="108"/>
      <c r="C1609" s="108"/>
      <c r="D1609" s="11"/>
      <c r="E1609" s="11"/>
      <c r="F1609" s="30" t="e">
        <f t="shared" si="122"/>
        <v>#DIV/0!</v>
      </c>
      <c r="G1609" s="11"/>
      <c r="H1609" s="11"/>
      <c r="I1609" s="11"/>
      <c r="J1609" s="12">
        <f t="shared" si="123"/>
        <v>0</v>
      </c>
      <c r="K1609" s="31">
        <f t="shared" si="124"/>
        <v>23</v>
      </c>
      <c r="L1609" s="37">
        <f t="shared" si="121"/>
        <v>0</v>
      </c>
      <c r="M1609" s="37"/>
      <c r="N1609" s="37">
        <f t="shared" si="125"/>
        <v>0</v>
      </c>
    </row>
    <row r="1610" spans="1:14" x14ac:dyDescent="0.3">
      <c r="A1610" s="107"/>
      <c r="B1610" s="108"/>
      <c r="C1610" s="108"/>
      <c r="D1610" s="11"/>
      <c r="E1610" s="11"/>
      <c r="F1610" s="30" t="e">
        <f t="shared" si="122"/>
        <v>#DIV/0!</v>
      </c>
      <c r="G1610" s="11"/>
      <c r="H1610" s="11"/>
      <c r="I1610" s="11"/>
      <c r="J1610" s="12">
        <f t="shared" si="123"/>
        <v>0</v>
      </c>
      <c r="K1610" s="31">
        <f t="shared" si="124"/>
        <v>0</v>
      </c>
      <c r="L1610" s="37">
        <f t="shared" si="121"/>
        <v>0</v>
      </c>
      <c r="M1610" s="37"/>
      <c r="N1610" s="37">
        <f t="shared" si="125"/>
        <v>0</v>
      </c>
    </row>
    <row r="1611" spans="1:14" x14ac:dyDescent="0.3">
      <c r="A1611" s="11"/>
      <c r="B1611" s="10"/>
      <c r="C1611" s="10"/>
      <c r="D1611" s="11"/>
      <c r="E1611" s="11"/>
      <c r="F1611" s="30" t="e">
        <f t="shared" si="122"/>
        <v>#DIV/0!</v>
      </c>
      <c r="G1611" s="11"/>
      <c r="H1611" s="11"/>
      <c r="I1611" s="11"/>
      <c r="J1611" s="12">
        <f t="shared" si="123"/>
        <v>0</v>
      </c>
      <c r="K1611" s="31">
        <f t="shared" si="124"/>
        <v>0</v>
      </c>
      <c r="L1611" s="37">
        <f t="shared" si="121"/>
        <v>0</v>
      </c>
      <c r="M1611" s="37"/>
      <c r="N1611" s="37">
        <f t="shared" si="125"/>
        <v>0</v>
      </c>
    </row>
    <row r="1612" spans="1:14" x14ac:dyDescent="0.3">
      <c r="A1612" s="11"/>
      <c r="B1612" s="10"/>
      <c r="C1612" s="10"/>
      <c r="D1612" s="11"/>
      <c r="E1612" s="11"/>
      <c r="F1612" s="30" t="e">
        <f t="shared" si="122"/>
        <v>#DIV/0!</v>
      </c>
      <c r="G1612" s="11"/>
      <c r="H1612" s="11"/>
      <c r="I1612" s="11"/>
      <c r="J1612" s="12">
        <f t="shared" si="123"/>
        <v>0</v>
      </c>
      <c r="K1612" s="31">
        <f t="shared" si="124"/>
        <v>0</v>
      </c>
      <c r="L1612" s="37">
        <f t="shared" si="121"/>
        <v>0</v>
      </c>
      <c r="M1612" s="37"/>
      <c r="N1612" s="37">
        <f t="shared" si="125"/>
        <v>0</v>
      </c>
    </row>
    <row r="1613" spans="1:14" x14ac:dyDescent="0.3">
      <c r="A1613" s="11"/>
      <c r="B1613" s="10"/>
      <c r="C1613" s="10"/>
      <c r="D1613" s="11"/>
      <c r="E1613" s="11"/>
      <c r="F1613" s="30" t="e">
        <f t="shared" si="122"/>
        <v>#DIV/0!</v>
      </c>
      <c r="G1613" s="11"/>
      <c r="H1613" s="11"/>
      <c r="I1613" s="11"/>
      <c r="J1613" s="12">
        <f t="shared" si="123"/>
        <v>0</v>
      </c>
      <c r="K1613" s="31">
        <f t="shared" si="124"/>
        <v>0</v>
      </c>
      <c r="L1613" s="37">
        <f t="shared" si="121"/>
        <v>0</v>
      </c>
      <c r="M1613" s="37"/>
      <c r="N1613" s="37">
        <f t="shared" si="125"/>
        <v>0</v>
      </c>
    </row>
    <row r="1614" spans="1:14" x14ac:dyDescent="0.3">
      <c r="A1614" s="11" t="s">
        <v>33</v>
      </c>
      <c r="B1614" s="11"/>
      <c r="C1614" s="13"/>
      <c r="D1614" s="111">
        <f t="shared" ref="D1614:J1614" si="126">SUM(D1552:D1613)</f>
        <v>316</v>
      </c>
      <c r="E1614" s="111">
        <f t="shared" si="126"/>
        <v>0</v>
      </c>
      <c r="F1614" s="111" t="e">
        <f t="shared" si="126"/>
        <v>#DIV/0!</v>
      </c>
      <c r="G1614" s="111">
        <f t="shared" si="126"/>
        <v>0</v>
      </c>
      <c r="H1614" s="111">
        <f t="shared" si="126"/>
        <v>0</v>
      </c>
      <c r="I1614" s="111">
        <f t="shared" si="126"/>
        <v>0</v>
      </c>
      <c r="J1614" s="12">
        <f t="shared" si="126"/>
        <v>316</v>
      </c>
      <c r="K1614" s="111"/>
      <c r="L1614" s="111">
        <f>SUM(L1552:L1613)</f>
        <v>59645.259999999995</v>
      </c>
      <c r="M1614" s="111">
        <f>SUM(M1552:M1613)</f>
        <v>0</v>
      </c>
      <c r="N1614" s="111">
        <f>SUM(N1552:N1613)</f>
        <v>0</v>
      </c>
    </row>
    <row r="1615" spans="1:14" x14ac:dyDescent="0.3">
      <c r="A1615" s="113"/>
      <c r="B1615" s="114"/>
      <c r="C1615" s="115"/>
      <c r="D1615" s="116"/>
      <c r="E1615" s="116"/>
      <c r="F1615" s="7" t="s">
        <v>106</v>
      </c>
      <c r="G1615" s="7" t="s">
        <v>123</v>
      </c>
      <c r="H1615" s="7" t="s">
        <v>124</v>
      </c>
      <c r="I1615" s="7" t="s">
        <v>125</v>
      </c>
      <c r="J1615" s="7" t="s">
        <v>126</v>
      </c>
      <c r="K1615" s="117"/>
      <c r="L1615" s="117"/>
      <c r="M1615" s="7" t="s">
        <v>107</v>
      </c>
      <c r="N1615" s="118"/>
    </row>
    <row r="1616" spans="1:14" ht="31.5" x14ac:dyDescent="0.5">
      <c r="A1616" s="113"/>
      <c r="B1616" s="114"/>
      <c r="C1616" s="115"/>
      <c r="D1616" s="116"/>
      <c r="E1616" s="116"/>
      <c r="F1616" s="121"/>
      <c r="G1616" s="121"/>
      <c r="H1616" s="121"/>
      <c r="I1616" s="121"/>
      <c r="J1616" s="121"/>
      <c r="K1616" s="122"/>
      <c r="L1616" s="121">
        <f>+F1616-G1616-H1616-I1616-J1616</f>
        <v>0</v>
      </c>
      <c r="M1616" s="123"/>
      <c r="N1616" s="124"/>
    </row>
    <row r="1617" spans="1:14" x14ac:dyDescent="0.3">
      <c r="A1617" s="177" t="s">
        <v>109</v>
      </c>
      <c r="B1617" s="178"/>
      <c r="C1617" s="178"/>
      <c r="D1617" s="178"/>
      <c r="E1617" s="178"/>
      <c r="F1617" s="178"/>
      <c r="G1617" s="178"/>
      <c r="H1617" s="178"/>
      <c r="I1617" s="178"/>
      <c r="J1617" s="179"/>
      <c r="K1617" s="125"/>
      <c r="L1617" s="12">
        <v>1579</v>
      </c>
      <c r="M1617" s="126"/>
      <c r="N1617" s="127"/>
    </row>
    <row r="1618" spans="1:14" x14ac:dyDescent="0.3">
      <c r="A1618" s="180" t="s">
        <v>110</v>
      </c>
      <c r="B1618" s="181"/>
      <c r="C1618" s="181"/>
      <c r="D1618" s="181"/>
      <c r="E1618" s="181"/>
      <c r="F1618" s="181"/>
      <c r="G1618" s="181"/>
      <c r="H1618" s="181"/>
      <c r="I1618" s="181"/>
      <c r="J1618" s="182"/>
      <c r="K1618" s="129"/>
      <c r="L1618" s="12">
        <v>-744</v>
      </c>
      <c r="M1618" s="126"/>
      <c r="N1618" s="127"/>
    </row>
    <row r="1619" spans="1:14" x14ac:dyDescent="0.3">
      <c r="A1619" s="160" t="s">
        <v>111</v>
      </c>
      <c r="B1619" s="161"/>
      <c r="C1619" s="161"/>
      <c r="D1619" s="161"/>
      <c r="E1619" s="161"/>
      <c r="F1619" s="161"/>
      <c r="G1619" s="161"/>
      <c r="H1619" s="161"/>
      <c r="I1619" s="161"/>
      <c r="J1619" s="162"/>
      <c r="K1619" s="130"/>
      <c r="L1619" s="12"/>
      <c r="M1619" s="131">
        <f>+L1619/L1614%</f>
        <v>0</v>
      </c>
      <c r="N1619" s="127"/>
    </row>
    <row r="1620" spans="1:14" x14ac:dyDescent="0.3">
      <c r="A1620" s="163" t="s">
        <v>112</v>
      </c>
      <c r="B1620" s="164"/>
      <c r="C1620" s="164"/>
      <c r="D1620" s="164"/>
      <c r="E1620" s="164"/>
      <c r="F1620" s="164"/>
      <c r="G1620" s="164"/>
      <c r="H1620" s="164"/>
      <c r="I1620" s="164"/>
      <c r="J1620" s="165"/>
      <c r="K1620" s="132"/>
      <c r="L1620" s="12">
        <f>+E1636</f>
        <v>11428</v>
      </c>
      <c r="M1620" s="126"/>
      <c r="N1620" s="127"/>
    </row>
    <row r="1621" spans="1:14" x14ac:dyDescent="0.3">
      <c r="A1621" s="166" t="s">
        <v>113</v>
      </c>
      <c r="B1621" s="167"/>
      <c r="C1621" s="167"/>
      <c r="D1621" s="167"/>
      <c r="E1621" s="167"/>
      <c r="F1621" s="167"/>
      <c r="G1621" s="167"/>
      <c r="H1621" s="167"/>
      <c r="I1621" s="167"/>
      <c r="J1621" s="168"/>
      <c r="K1621" s="134"/>
      <c r="L1621" s="12">
        <f>+M1636</f>
        <v>0</v>
      </c>
      <c r="M1621" s="126"/>
      <c r="N1621" s="127"/>
    </row>
    <row r="1622" spans="1:14" x14ac:dyDescent="0.3">
      <c r="A1622" s="169"/>
      <c r="B1622" s="170"/>
      <c r="C1622" s="170"/>
      <c r="D1622" s="170"/>
      <c r="E1622" s="170"/>
      <c r="F1622" s="170"/>
      <c r="G1622" s="170"/>
      <c r="H1622" s="170"/>
      <c r="I1622" s="170"/>
      <c r="J1622" s="171"/>
      <c r="K1622" s="128"/>
      <c r="L1622" s="126">
        <v>182</v>
      </c>
      <c r="M1622" s="126"/>
      <c r="N1622" s="127"/>
    </row>
    <row r="1623" spans="1:14" x14ac:dyDescent="0.3">
      <c r="A1623" s="169"/>
      <c r="B1623" s="170"/>
      <c r="C1623" s="170"/>
      <c r="D1623" s="170"/>
      <c r="E1623" s="170"/>
      <c r="F1623" s="170"/>
      <c r="G1623" s="170"/>
      <c r="H1623" s="170"/>
      <c r="I1623" s="170"/>
      <c r="J1623" s="171"/>
      <c r="K1623" s="128"/>
      <c r="L1623" s="126"/>
      <c r="M1623" s="126"/>
      <c r="N1623" s="127"/>
    </row>
    <row r="1624" spans="1:14" x14ac:dyDescent="0.3">
      <c r="A1624" s="169" t="s">
        <v>114</v>
      </c>
      <c r="B1624" s="170"/>
      <c r="C1624" s="170"/>
      <c r="D1624" s="170"/>
      <c r="E1624" s="170"/>
      <c r="F1624" s="170"/>
      <c r="G1624" s="170"/>
      <c r="H1624" s="170"/>
      <c r="I1624" s="170"/>
      <c r="J1624" s="171"/>
      <c r="K1624" s="136"/>
      <c r="L1624" s="111">
        <f>+L1614-L1617-L1618-L1619-L1620+L1621-L1622-L1623</f>
        <v>47200.259999999995</v>
      </c>
      <c r="M1624" s="126"/>
      <c r="N1624" s="127"/>
    </row>
    <row r="1625" spans="1:14" ht="19.5" thickBot="1" x14ac:dyDescent="0.35">
      <c r="L1625" s="3">
        <v>47200</v>
      </c>
      <c r="M1625" s="138">
        <f>+L1625-L1624</f>
        <v>-0.25999999999476131</v>
      </c>
    </row>
    <row r="1626" spans="1:14" ht="19.5" thickBot="1" x14ac:dyDescent="0.35">
      <c r="A1626" s="157" t="s">
        <v>115</v>
      </c>
      <c r="B1626" s="158"/>
      <c r="C1626" s="158"/>
      <c r="D1626" s="158"/>
      <c r="E1626" s="158"/>
      <c r="F1626" s="159"/>
      <c r="G1626" s="127"/>
      <c r="H1626" s="157" t="s">
        <v>116</v>
      </c>
      <c r="I1626" s="158"/>
      <c r="J1626" s="159"/>
      <c r="K1626" s="157" t="s">
        <v>117</v>
      </c>
      <c r="L1626" s="158"/>
      <c r="M1626" s="159"/>
      <c r="N1626" s="139"/>
    </row>
    <row r="1627" spans="1:14" ht="19.5" thickBot="1" x14ac:dyDescent="0.35">
      <c r="A1627" s="140" t="s">
        <v>118</v>
      </c>
      <c r="B1627" s="157" t="s">
        <v>119</v>
      </c>
      <c r="C1627" s="159"/>
      <c r="D1627" s="140" t="s">
        <v>120</v>
      </c>
      <c r="E1627" s="157" t="s">
        <v>22</v>
      </c>
      <c r="F1627" s="159"/>
      <c r="G1627" s="127"/>
      <c r="H1627" s="157" t="s">
        <v>119</v>
      </c>
      <c r="I1627" s="159"/>
      <c r="J1627" s="140" t="s">
        <v>22</v>
      </c>
      <c r="K1627" s="157" t="s">
        <v>119</v>
      </c>
      <c r="L1627" s="159"/>
      <c r="M1627" s="140" t="s">
        <v>22</v>
      </c>
      <c r="N1627" s="139"/>
    </row>
    <row r="1628" spans="1:14" ht="19.5" thickBot="1" x14ac:dyDescent="0.35">
      <c r="A1628" s="141"/>
      <c r="B1628" s="153"/>
      <c r="C1628" s="154"/>
      <c r="D1628" s="141"/>
      <c r="E1628" s="155">
        <v>5264</v>
      </c>
      <c r="F1628" s="156"/>
      <c r="G1628" s="127"/>
      <c r="H1628" s="153"/>
      <c r="I1628" s="154"/>
      <c r="J1628" s="142"/>
      <c r="K1628" s="153"/>
      <c r="L1628" s="154"/>
      <c r="M1628" s="143"/>
      <c r="N1628" s="144"/>
    </row>
    <row r="1629" spans="1:14" ht="19.5" thickBot="1" x14ac:dyDescent="0.35">
      <c r="A1629" s="141"/>
      <c r="B1629" s="153"/>
      <c r="C1629" s="154"/>
      <c r="D1629" s="141"/>
      <c r="E1629" s="155">
        <v>4215</v>
      </c>
      <c r="F1629" s="156"/>
      <c r="G1629" s="127"/>
      <c r="H1629" s="153"/>
      <c r="I1629" s="154"/>
      <c r="J1629" s="142"/>
      <c r="K1629" s="153"/>
      <c r="L1629" s="154"/>
      <c r="M1629" s="143"/>
      <c r="N1629" s="144"/>
    </row>
    <row r="1630" spans="1:14" ht="19.5" thickBot="1" x14ac:dyDescent="0.35">
      <c r="A1630" s="141"/>
      <c r="B1630" s="153"/>
      <c r="C1630" s="154"/>
      <c r="D1630" s="141"/>
      <c r="E1630" s="155">
        <v>1949</v>
      </c>
      <c r="F1630" s="156"/>
      <c r="G1630" s="127"/>
      <c r="H1630" s="153"/>
      <c r="I1630" s="154"/>
      <c r="J1630" s="142"/>
      <c r="K1630" s="153"/>
      <c r="L1630" s="154"/>
      <c r="M1630" s="143"/>
      <c r="N1630" s="144"/>
    </row>
    <row r="1631" spans="1:14" ht="19.5" thickBot="1" x14ac:dyDescent="0.35">
      <c r="A1631" s="141"/>
      <c r="B1631" s="153"/>
      <c r="C1631" s="154"/>
      <c r="D1631" s="141"/>
      <c r="E1631" s="155"/>
      <c r="F1631" s="156"/>
      <c r="G1631" s="127"/>
      <c r="H1631" s="153"/>
      <c r="I1631" s="154"/>
      <c r="J1631" s="142"/>
      <c r="K1631" s="153"/>
      <c r="L1631" s="154"/>
      <c r="M1631" s="143"/>
      <c r="N1631" s="144"/>
    </row>
    <row r="1632" spans="1:14" ht="19.5" thickBot="1" x14ac:dyDescent="0.35">
      <c r="A1632" s="141"/>
      <c r="B1632" s="153"/>
      <c r="C1632" s="154"/>
      <c r="D1632" s="141"/>
      <c r="E1632" s="155"/>
      <c r="F1632" s="156"/>
      <c r="G1632" s="127"/>
      <c r="H1632" s="153"/>
      <c r="I1632" s="154"/>
      <c r="J1632" s="142"/>
      <c r="K1632" s="153"/>
      <c r="L1632" s="154"/>
      <c r="M1632" s="143"/>
      <c r="N1632" s="144"/>
    </row>
    <row r="1633" spans="1:14" ht="19.5" thickBot="1" x14ac:dyDescent="0.35">
      <c r="A1633" s="141"/>
      <c r="B1633" s="153"/>
      <c r="C1633" s="154"/>
      <c r="D1633" s="141"/>
      <c r="E1633" s="155"/>
      <c r="F1633" s="156"/>
      <c r="G1633" s="127"/>
      <c r="H1633" s="153"/>
      <c r="I1633" s="154"/>
      <c r="J1633" s="142"/>
      <c r="K1633" s="153"/>
      <c r="L1633" s="154"/>
      <c r="M1633" s="143"/>
      <c r="N1633" s="144"/>
    </row>
    <row r="1634" spans="1:14" ht="19.5" thickBot="1" x14ac:dyDescent="0.35">
      <c r="A1634" s="141"/>
      <c r="B1634" s="153"/>
      <c r="C1634" s="154"/>
      <c r="D1634" s="141"/>
      <c r="E1634" s="155"/>
      <c r="F1634" s="156"/>
      <c r="G1634" s="127"/>
      <c r="H1634" s="153"/>
      <c r="I1634" s="154"/>
      <c r="J1634" s="142"/>
      <c r="K1634" s="153"/>
      <c r="L1634" s="154"/>
      <c r="M1634" s="143"/>
      <c r="N1634" s="144"/>
    </row>
    <row r="1635" spans="1:14" ht="19.5" thickBot="1" x14ac:dyDescent="0.35">
      <c r="A1635" s="141"/>
      <c r="B1635" s="153"/>
      <c r="C1635" s="154"/>
      <c r="D1635" s="141"/>
      <c r="E1635" s="155"/>
      <c r="F1635" s="156"/>
      <c r="G1635" s="127"/>
      <c r="H1635" s="153"/>
      <c r="I1635" s="154"/>
      <c r="J1635" s="142"/>
      <c r="K1635" s="153"/>
      <c r="L1635" s="154"/>
      <c r="M1635" s="143"/>
      <c r="N1635" s="144"/>
    </row>
    <row r="1636" spans="1:14" ht="19.5" thickBot="1" x14ac:dyDescent="0.35">
      <c r="A1636" s="141" t="s">
        <v>121</v>
      </c>
      <c r="B1636" s="153"/>
      <c r="C1636" s="154"/>
      <c r="D1636" s="141"/>
      <c r="E1636" s="155">
        <f>SUM(E1628:F1635)</f>
        <v>11428</v>
      </c>
      <c r="F1636" s="156"/>
      <c r="G1636" s="127"/>
      <c r="H1636" s="153" t="s">
        <v>121</v>
      </c>
      <c r="I1636" s="154"/>
      <c r="J1636" s="140">
        <f>SUM(J1628:J1635)</f>
        <v>0</v>
      </c>
      <c r="K1636" s="153" t="s">
        <v>121</v>
      </c>
      <c r="L1636" s="154"/>
      <c r="M1636" s="145">
        <f>SUM(M1628:M1635)</f>
        <v>0</v>
      </c>
      <c r="N1636" s="139"/>
    </row>
    <row r="1639" spans="1:14" x14ac:dyDescent="0.3">
      <c r="A1639" s="172" t="s">
        <v>0</v>
      </c>
      <c r="B1639" s="172"/>
      <c r="C1639" s="172"/>
      <c r="D1639" s="172"/>
      <c r="E1639" s="172"/>
      <c r="F1639" s="172"/>
      <c r="G1639" s="172"/>
      <c r="H1639" s="172"/>
      <c r="I1639" s="172"/>
      <c r="J1639" s="172"/>
      <c r="K1639" s="172"/>
      <c r="L1639" s="172"/>
      <c r="M1639" s="1"/>
      <c r="N1639" s="2"/>
    </row>
    <row r="1640" spans="1:14" x14ac:dyDescent="0.3">
      <c r="A1640" s="1" t="s">
        <v>1</v>
      </c>
      <c r="B1640" s="2" t="s">
        <v>143</v>
      </c>
      <c r="J1640" s="1" t="s">
        <v>3</v>
      </c>
      <c r="K1640" s="173">
        <f>+K1549</f>
        <v>0</v>
      </c>
      <c r="L1640" s="173"/>
      <c r="M1640" s="173"/>
      <c r="N1640" s="6"/>
    </row>
    <row r="1641" spans="1:14" x14ac:dyDescent="0.3">
      <c r="A1641" s="174"/>
      <c r="B1641" s="175"/>
      <c r="C1641" s="176"/>
      <c r="D1641" s="169" t="s">
        <v>6</v>
      </c>
      <c r="E1641" s="170"/>
      <c r="F1641" s="171"/>
      <c r="G1641" s="7" t="s">
        <v>7</v>
      </c>
      <c r="H1641" s="7" t="s">
        <v>7</v>
      </c>
      <c r="I1641" s="7" t="s">
        <v>8</v>
      </c>
      <c r="J1641" s="8" t="s">
        <v>9</v>
      </c>
      <c r="K1641" s="7" t="s">
        <v>10</v>
      </c>
      <c r="L1641" s="9"/>
      <c r="M1641" s="7" t="s">
        <v>11</v>
      </c>
      <c r="N1641" s="7" t="s">
        <v>12</v>
      </c>
    </row>
    <row r="1642" spans="1:14" x14ac:dyDescent="0.3">
      <c r="A1642" s="12" t="s">
        <v>16</v>
      </c>
      <c r="B1642" s="7" t="s">
        <v>17</v>
      </c>
      <c r="C1642" s="13" t="s">
        <v>18</v>
      </c>
      <c r="D1642" s="7">
        <v>1</v>
      </c>
      <c r="E1642" s="7">
        <v>2</v>
      </c>
      <c r="F1642" s="14" t="s">
        <v>19</v>
      </c>
      <c r="G1642" s="7" t="s">
        <v>20</v>
      </c>
      <c r="H1642" s="7" t="s">
        <v>20</v>
      </c>
      <c r="I1642" s="7"/>
      <c r="J1642" s="7" t="s">
        <v>20</v>
      </c>
      <c r="K1642" s="7" t="s">
        <v>21</v>
      </c>
      <c r="L1642" s="7" t="s">
        <v>22</v>
      </c>
      <c r="M1642" s="7" t="s">
        <v>23</v>
      </c>
      <c r="N1642" s="7" t="s">
        <v>22</v>
      </c>
    </row>
    <row r="1643" spans="1:14" x14ac:dyDescent="0.3">
      <c r="A1643" s="16" t="s">
        <v>35</v>
      </c>
      <c r="B1643" s="17" t="s">
        <v>36</v>
      </c>
      <c r="C1643" s="17">
        <v>72</v>
      </c>
      <c r="D1643" s="29">
        <v>2</v>
      </c>
      <c r="E1643" s="29"/>
      <c r="F1643" s="30">
        <f>+(E1643+D1643)/C1643</f>
        <v>2.7777777777777776E-2</v>
      </c>
      <c r="G1643" s="32"/>
      <c r="H1643" s="32"/>
      <c r="I1643" s="32"/>
      <c r="J1643" s="34">
        <f>+D1643+E1643-G1643-H1643-I1643</f>
        <v>2</v>
      </c>
      <c r="K1643" s="31">
        <f>+K1552</f>
        <v>381.13</v>
      </c>
      <c r="L1643" s="24">
        <f t="shared" ref="L1643:L1704" si="127">+J1643*K1643</f>
        <v>762.26</v>
      </c>
      <c r="M1643" s="24"/>
      <c r="N1643" s="24">
        <f>+K1643*I1643</f>
        <v>0</v>
      </c>
    </row>
    <row r="1644" spans="1:14" x14ac:dyDescent="0.3">
      <c r="A1644" s="16" t="s">
        <v>37</v>
      </c>
      <c r="B1644" s="17" t="s">
        <v>38</v>
      </c>
      <c r="C1644" s="17">
        <v>36</v>
      </c>
      <c r="D1644" s="29"/>
      <c r="E1644" s="29"/>
      <c r="F1644" s="30">
        <f t="shared" ref="F1644:F1704" si="128">+(E1644+D1644)/C1644</f>
        <v>0</v>
      </c>
      <c r="G1644" s="32"/>
      <c r="H1644" s="32"/>
      <c r="I1644" s="32"/>
      <c r="J1644" s="34">
        <f t="shared" ref="J1644:J1704" si="129">+D1644+E1644-G1644-H1644-I1644</f>
        <v>0</v>
      </c>
      <c r="K1644" s="31">
        <f t="shared" ref="K1644:K1704" si="130">+K1553</f>
        <v>741.2</v>
      </c>
      <c r="L1644" s="24">
        <f t="shared" si="127"/>
        <v>0</v>
      </c>
      <c r="M1644" s="24"/>
      <c r="N1644" s="24">
        <f t="shared" ref="N1644:N1704" si="131">+K1644*I1644</f>
        <v>0</v>
      </c>
    </row>
    <row r="1645" spans="1:14" x14ac:dyDescent="0.3">
      <c r="A1645" s="16" t="s">
        <v>39</v>
      </c>
      <c r="B1645" s="17" t="s">
        <v>40</v>
      </c>
      <c r="C1645" s="17">
        <v>18</v>
      </c>
      <c r="D1645" s="29"/>
      <c r="E1645" s="29"/>
      <c r="F1645" s="30">
        <f t="shared" si="128"/>
        <v>0</v>
      </c>
      <c r="G1645" s="32"/>
      <c r="H1645" s="32"/>
      <c r="I1645" s="32"/>
      <c r="J1645" s="12">
        <f t="shared" si="129"/>
        <v>0</v>
      </c>
      <c r="K1645" s="31">
        <f t="shared" si="130"/>
        <v>1263.5999999999999</v>
      </c>
      <c r="L1645" s="37">
        <f t="shared" si="127"/>
        <v>0</v>
      </c>
      <c r="M1645" s="37"/>
      <c r="N1645" s="37">
        <f t="shared" si="131"/>
        <v>0</v>
      </c>
    </row>
    <row r="1646" spans="1:14" x14ac:dyDescent="0.3">
      <c r="A1646" s="16" t="s">
        <v>41</v>
      </c>
      <c r="B1646" s="17" t="s">
        <v>42</v>
      </c>
      <c r="C1646" s="17">
        <v>10</v>
      </c>
      <c r="D1646" s="29"/>
      <c r="E1646" s="29"/>
      <c r="F1646" s="30">
        <f t="shared" si="128"/>
        <v>0</v>
      </c>
      <c r="G1646" s="32"/>
      <c r="H1646" s="32"/>
      <c r="I1646" s="32"/>
      <c r="J1646" s="34">
        <f t="shared" si="129"/>
        <v>0</v>
      </c>
      <c r="K1646" s="31">
        <f t="shared" si="130"/>
        <v>2059.1999999999998</v>
      </c>
      <c r="L1646" s="24">
        <f t="shared" si="127"/>
        <v>0</v>
      </c>
      <c r="M1646" s="24"/>
      <c r="N1646" s="24">
        <f t="shared" si="131"/>
        <v>0</v>
      </c>
    </row>
    <row r="1647" spans="1:14" x14ac:dyDescent="0.3">
      <c r="A1647" s="16" t="s">
        <v>43</v>
      </c>
      <c r="B1647" s="17" t="s">
        <v>36</v>
      </c>
      <c r="C1647" s="17">
        <v>72</v>
      </c>
      <c r="D1647" s="29"/>
      <c r="E1647" s="29"/>
      <c r="F1647" s="30">
        <f t="shared" si="128"/>
        <v>0</v>
      </c>
      <c r="G1647" s="32"/>
      <c r="H1647" s="32"/>
      <c r="I1647" s="32"/>
      <c r="J1647" s="34">
        <f t="shared" si="129"/>
        <v>0</v>
      </c>
      <c r="K1647" s="31">
        <f t="shared" si="130"/>
        <v>409.5</v>
      </c>
      <c r="L1647" s="24">
        <f t="shared" si="127"/>
        <v>0</v>
      </c>
      <c r="M1647" s="24"/>
      <c r="N1647" s="24">
        <f t="shared" si="131"/>
        <v>0</v>
      </c>
    </row>
    <row r="1648" spans="1:14" x14ac:dyDescent="0.3">
      <c r="A1648" s="16" t="s">
        <v>44</v>
      </c>
      <c r="B1648" s="17" t="s">
        <v>38</v>
      </c>
      <c r="C1648" s="17">
        <v>36</v>
      </c>
      <c r="D1648" s="29"/>
      <c r="E1648" s="29"/>
      <c r="F1648" s="30">
        <f t="shared" si="128"/>
        <v>0</v>
      </c>
      <c r="G1648" s="32"/>
      <c r="H1648" s="32"/>
      <c r="I1648" s="32"/>
      <c r="J1648" s="34">
        <f t="shared" si="129"/>
        <v>0</v>
      </c>
      <c r="K1648" s="31">
        <f t="shared" si="130"/>
        <v>803.79</v>
      </c>
      <c r="L1648" s="24">
        <f t="shared" si="127"/>
        <v>0</v>
      </c>
      <c r="M1648" s="24"/>
      <c r="N1648" s="24">
        <f t="shared" si="131"/>
        <v>0</v>
      </c>
    </row>
    <row r="1649" spans="1:14" x14ac:dyDescent="0.3">
      <c r="A1649" s="16" t="s">
        <v>45</v>
      </c>
      <c r="B1649" s="17" t="s">
        <v>36</v>
      </c>
      <c r="C1649" s="17">
        <v>72</v>
      </c>
      <c r="D1649" s="29">
        <v>2</v>
      </c>
      <c r="E1649" s="29"/>
      <c r="F1649" s="30">
        <f t="shared" si="128"/>
        <v>2.7777777777777776E-2</v>
      </c>
      <c r="G1649" s="32"/>
      <c r="H1649" s="32"/>
      <c r="I1649" s="32"/>
      <c r="J1649" s="34">
        <f t="shared" si="129"/>
        <v>2</v>
      </c>
      <c r="K1649" s="31">
        <f t="shared" si="130"/>
        <v>409.5</v>
      </c>
      <c r="L1649" s="24">
        <f t="shared" si="127"/>
        <v>819</v>
      </c>
      <c r="M1649" s="24"/>
      <c r="N1649" s="24">
        <f t="shared" si="131"/>
        <v>0</v>
      </c>
    </row>
    <row r="1650" spans="1:14" x14ac:dyDescent="0.3">
      <c r="A1650" s="16" t="s">
        <v>46</v>
      </c>
      <c r="B1650" s="17" t="s">
        <v>38</v>
      </c>
      <c r="C1650" s="17">
        <v>36</v>
      </c>
      <c r="D1650" s="29"/>
      <c r="E1650" s="29"/>
      <c r="F1650" s="30">
        <f t="shared" si="128"/>
        <v>0</v>
      </c>
      <c r="G1650" s="32"/>
      <c r="H1650" s="32"/>
      <c r="I1650" s="32"/>
      <c r="J1650" s="34">
        <f t="shared" si="129"/>
        <v>0</v>
      </c>
      <c r="K1650" s="31">
        <f t="shared" si="130"/>
        <v>803.79</v>
      </c>
      <c r="L1650" s="24">
        <f t="shared" si="127"/>
        <v>0</v>
      </c>
      <c r="M1650" s="24"/>
      <c r="N1650" s="24">
        <f t="shared" si="131"/>
        <v>0</v>
      </c>
    </row>
    <row r="1651" spans="1:14" x14ac:dyDescent="0.3">
      <c r="A1651" s="16" t="s">
        <v>47</v>
      </c>
      <c r="B1651" s="17" t="s">
        <v>48</v>
      </c>
      <c r="C1651" s="17">
        <v>8</v>
      </c>
      <c r="D1651" s="29"/>
      <c r="E1651" s="29"/>
      <c r="F1651" s="30">
        <f t="shared" si="128"/>
        <v>0</v>
      </c>
      <c r="G1651" s="32"/>
      <c r="H1651" s="32"/>
      <c r="I1651" s="32"/>
      <c r="J1651" s="34">
        <f t="shared" si="129"/>
        <v>0</v>
      </c>
      <c r="K1651" s="31">
        <f t="shared" si="130"/>
        <v>2767.05</v>
      </c>
      <c r="L1651" s="24">
        <f t="shared" si="127"/>
        <v>0</v>
      </c>
      <c r="M1651" s="24"/>
      <c r="N1651" s="24">
        <f t="shared" si="131"/>
        <v>0</v>
      </c>
    </row>
    <row r="1652" spans="1:14" x14ac:dyDescent="0.3">
      <c r="A1652" s="35" t="s">
        <v>49</v>
      </c>
      <c r="B1652" s="17" t="s">
        <v>50</v>
      </c>
      <c r="C1652" s="38">
        <v>72</v>
      </c>
      <c r="D1652" s="29"/>
      <c r="E1652" s="29"/>
      <c r="F1652" s="30">
        <f t="shared" si="128"/>
        <v>0</v>
      </c>
      <c r="G1652" s="32"/>
      <c r="H1652" s="32"/>
      <c r="I1652" s="32"/>
      <c r="J1652" s="12">
        <f t="shared" si="129"/>
        <v>0</v>
      </c>
      <c r="K1652" s="31">
        <f t="shared" si="130"/>
        <v>444.6</v>
      </c>
      <c r="L1652" s="37">
        <f t="shared" si="127"/>
        <v>0</v>
      </c>
      <c r="M1652" s="37"/>
      <c r="N1652" s="37">
        <f t="shared" si="131"/>
        <v>0</v>
      </c>
    </row>
    <row r="1653" spans="1:14" x14ac:dyDescent="0.3">
      <c r="A1653" s="16" t="s">
        <v>51</v>
      </c>
      <c r="B1653" s="17" t="s">
        <v>52</v>
      </c>
      <c r="C1653" s="17">
        <v>36</v>
      </c>
      <c r="D1653" s="29"/>
      <c r="E1653" s="29"/>
      <c r="F1653" s="30">
        <f t="shared" si="128"/>
        <v>0</v>
      </c>
      <c r="G1653" s="32"/>
      <c r="H1653" s="32"/>
      <c r="I1653" s="32"/>
      <c r="J1653" s="34">
        <f t="shared" si="129"/>
        <v>0</v>
      </c>
      <c r="K1653" s="31">
        <f t="shared" si="130"/>
        <v>868.73</v>
      </c>
      <c r="L1653" s="24">
        <f t="shared" si="127"/>
        <v>0</v>
      </c>
      <c r="M1653" s="24"/>
      <c r="N1653" s="24">
        <f t="shared" si="131"/>
        <v>0</v>
      </c>
    </row>
    <row r="1654" spans="1:14" x14ac:dyDescent="0.3">
      <c r="A1654" s="16" t="s">
        <v>53</v>
      </c>
      <c r="B1654" s="17" t="s">
        <v>48</v>
      </c>
      <c r="C1654" s="17">
        <v>8</v>
      </c>
      <c r="D1654" s="29"/>
      <c r="E1654" s="29"/>
      <c r="F1654" s="30">
        <f t="shared" si="128"/>
        <v>0</v>
      </c>
      <c r="G1654" s="32"/>
      <c r="H1654" s="32"/>
      <c r="I1654" s="32"/>
      <c r="J1654" s="34">
        <f t="shared" si="129"/>
        <v>0</v>
      </c>
      <c r="K1654" s="31">
        <f t="shared" si="130"/>
        <v>2416.0500000000002</v>
      </c>
      <c r="L1654" s="24">
        <f t="shared" si="127"/>
        <v>0</v>
      </c>
      <c r="M1654" s="24"/>
      <c r="N1654" s="24">
        <f t="shared" si="131"/>
        <v>0</v>
      </c>
    </row>
    <row r="1655" spans="1:14" x14ac:dyDescent="0.3">
      <c r="A1655" s="16" t="s">
        <v>54</v>
      </c>
      <c r="B1655" s="17" t="s">
        <v>50</v>
      </c>
      <c r="C1655" s="17">
        <v>72</v>
      </c>
      <c r="D1655" s="29">
        <v>6</v>
      </c>
      <c r="E1655" s="29"/>
      <c r="F1655" s="30">
        <f t="shared" si="128"/>
        <v>8.3333333333333329E-2</v>
      </c>
      <c r="G1655" s="32"/>
      <c r="H1655" s="32"/>
      <c r="I1655" s="32"/>
      <c r="J1655" s="34">
        <f t="shared" si="129"/>
        <v>6</v>
      </c>
      <c r="K1655" s="31">
        <f t="shared" si="130"/>
        <v>377.33</v>
      </c>
      <c r="L1655" s="24">
        <f t="shared" si="127"/>
        <v>2263.98</v>
      </c>
      <c r="M1655" s="24"/>
      <c r="N1655" s="24">
        <f t="shared" si="131"/>
        <v>0</v>
      </c>
    </row>
    <row r="1656" spans="1:14" x14ac:dyDescent="0.3">
      <c r="A1656" s="16" t="s">
        <v>55</v>
      </c>
      <c r="B1656" s="17" t="s">
        <v>56</v>
      </c>
      <c r="C1656" s="17">
        <v>15</v>
      </c>
      <c r="D1656" s="44"/>
      <c r="E1656" s="44"/>
      <c r="F1656" s="30">
        <f t="shared" si="128"/>
        <v>0</v>
      </c>
      <c r="G1656" s="11"/>
      <c r="H1656" s="11"/>
      <c r="I1656" s="11"/>
      <c r="J1656" s="12">
        <f t="shared" si="129"/>
        <v>0</v>
      </c>
      <c r="K1656" s="45">
        <f t="shared" si="130"/>
        <v>1158.3</v>
      </c>
      <c r="L1656" s="37">
        <f t="shared" si="127"/>
        <v>0</v>
      </c>
      <c r="M1656" s="37"/>
      <c r="N1656" s="37">
        <f t="shared" si="131"/>
        <v>0</v>
      </c>
    </row>
    <row r="1657" spans="1:14" x14ac:dyDescent="0.3">
      <c r="A1657" s="16" t="s">
        <v>57</v>
      </c>
      <c r="B1657" s="17" t="s">
        <v>50</v>
      </c>
      <c r="C1657" s="17">
        <v>72</v>
      </c>
      <c r="D1657" s="29">
        <v>1</v>
      </c>
      <c r="E1657" s="29"/>
      <c r="F1657" s="30">
        <f t="shared" si="128"/>
        <v>1.3888888888888888E-2</v>
      </c>
      <c r="G1657" s="32"/>
      <c r="H1657" s="32"/>
      <c r="I1657" s="32"/>
      <c r="J1657" s="34">
        <f t="shared" si="129"/>
        <v>1</v>
      </c>
      <c r="K1657" s="31">
        <f t="shared" si="130"/>
        <v>424.13</v>
      </c>
      <c r="L1657" s="24">
        <f t="shared" si="127"/>
        <v>424.13</v>
      </c>
      <c r="M1657" s="24"/>
      <c r="N1657" s="24">
        <f t="shared" si="131"/>
        <v>0</v>
      </c>
    </row>
    <row r="1658" spans="1:14" x14ac:dyDescent="0.3">
      <c r="A1658" s="16" t="s">
        <v>58</v>
      </c>
      <c r="B1658" s="17" t="s">
        <v>59</v>
      </c>
      <c r="C1658" s="17">
        <v>15</v>
      </c>
      <c r="D1658" s="29"/>
      <c r="E1658" s="29"/>
      <c r="F1658" s="30">
        <f t="shared" si="128"/>
        <v>0</v>
      </c>
      <c r="G1658" s="32"/>
      <c r="H1658" s="32"/>
      <c r="I1658" s="32"/>
      <c r="J1658" s="34">
        <f t="shared" si="129"/>
        <v>0</v>
      </c>
      <c r="K1658" s="31">
        <f t="shared" si="130"/>
        <v>1199.25</v>
      </c>
      <c r="L1658" s="24">
        <f t="shared" si="127"/>
        <v>0</v>
      </c>
      <c r="M1658" s="24"/>
      <c r="N1658" s="24">
        <f t="shared" si="131"/>
        <v>0</v>
      </c>
    </row>
    <row r="1659" spans="1:14" x14ac:dyDescent="0.3">
      <c r="A1659" s="16" t="s">
        <v>60</v>
      </c>
      <c r="B1659" s="17" t="s">
        <v>50</v>
      </c>
      <c r="C1659" s="17">
        <v>72</v>
      </c>
      <c r="D1659" s="29"/>
      <c r="E1659" s="29"/>
      <c r="F1659" s="30">
        <f t="shared" si="128"/>
        <v>0</v>
      </c>
      <c r="G1659" s="32"/>
      <c r="H1659" s="32"/>
      <c r="I1659" s="32"/>
      <c r="J1659" s="34">
        <f t="shared" si="129"/>
        <v>0</v>
      </c>
      <c r="K1659" s="31">
        <f t="shared" si="130"/>
        <v>381.13</v>
      </c>
      <c r="L1659" s="24">
        <f t="shared" si="127"/>
        <v>0</v>
      </c>
      <c r="M1659" s="24"/>
      <c r="N1659" s="24">
        <f t="shared" si="131"/>
        <v>0</v>
      </c>
    </row>
    <row r="1660" spans="1:14" x14ac:dyDescent="0.3">
      <c r="A1660" s="16" t="s">
        <v>61</v>
      </c>
      <c r="B1660" s="17" t="s">
        <v>50</v>
      </c>
      <c r="C1660" s="38">
        <v>72</v>
      </c>
      <c r="D1660" s="44">
        <v>3</v>
      </c>
      <c r="E1660" s="44"/>
      <c r="F1660" s="30">
        <f t="shared" si="128"/>
        <v>4.1666666666666664E-2</v>
      </c>
      <c r="G1660" s="11"/>
      <c r="H1660" s="11"/>
      <c r="I1660" s="11"/>
      <c r="J1660" s="12">
        <f t="shared" si="129"/>
        <v>3</v>
      </c>
      <c r="K1660" s="31">
        <f t="shared" si="130"/>
        <v>424.13</v>
      </c>
      <c r="L1660" s="37">
        <f t="shared" si="127"/>
        <v>1272.3899999999999</v>
      </c>
      <c r="M1660" s="37"/>
      <c r="N1660" s="37">
        <f t="shared" si="131"/>
        <v>0</v>
      </c>
    </row>
    <row r="1661" spans="1:14" x14ac:dyDescent="0.3">
      <c r="A1661" s="35" t="s">
        <v>62</v>
      </c>
      <c r="B1661" s="17" t="s">
        <v>50</v>
      </c>
      <c r="C1661" s="38">
        <v>72</v>
      </c>
      <c r="D1661" s="44"/>
      <c r="E1661" s="44"/>
      <c r="F1661" s="30">
        <f t="shared" si="128"/>
        <v>0</v>
      </c>
      <c r="G1661" s="11"/>
      <c r="H1661" s="11"/>
      <c r="I1661" s="11"/>
      <c r="J1661" s="12">
        <f t="shared" si="129"/>
        <v>0</v>
      </c>
      <c r="K1661" s="31">
        <f t="shared" si="130"/>
        <v>330.23</v>
      </c>
      <c r="L1661" s="37">
        <f t="shared" si="127"/>
        <v>0</v>
      </c>
      <c r="M1661" s="37"/>
      <c r="N1661" s="37">
        <f t="shared" si="131"/>
        <v>0</v>
      </c>
    </row>
    <row r="1662" spans="1:14" x14ac:dyDescent="0.3">
      <c r="A1662" s="35" t="s">
        <v>63</v>
      </c>
      <c r="B1662" s="17" t="s">
        <v>50</v>
      </c>
      <c r="C1662" s="38">
        <v>72</v>
      </c>
      <c r="D1662" s="44"/>
      <c r="E1662" s="44"/>
      <c r="F1662" s="30">
        <f t="shared" si="128"/>
        <v>0</v>
      </c>
      <c r="G1662" s="11"/>
      <c r="H1662" s="11"/>
      <c r="I1662" s="11"/>
      <c r="J1662" s="12">
        <f t="shared" si="129"/>
        <v>0</v>
      </c>
      <c r="K1662" s="31">
        <f t="shared" si="130"/>
        <v>424.13</v>
      </c>
      <c r="L1662" s="37">
        <f t="shared" si="127"/>
        <v>0</v>
      </c>
      <c r="M1662" s="37"/>
      <c r="N1662" s="37">
        <f t="shared" si="131"/>
        <v>0</v>
      </c>
    </row>
    <row r="1663" spans="1:14" x14ac:dyDescent="0.3">
      <c r="A1663" s="35" t="s">
        <v>64</v>
      </c>
      <c r="B1663" s="17" t="s">
        <v>65</v>
      </c>
      <c r="C1663" s="38">
        <v>72</v>
      </c>
      <c r="D1663" s="44"/>
      <c r="E1663" s="44"/>
      <c r="F1663" s="30">
        <f t="shared" si="128"/>
        <v>0</v>
      </c>
      <c r="G1663" s="11"/>
      <c r="H1663" s="11"/>
      <c r="I1663" s="11"/>
      <c r="J1663" s="12">
        <f t="shared" si="129"/>
        <v>0</v>
      </c>
      <c r="K1663" s="31">
        <f t="shared" si="130"/>
        <v>389.61</v>
      </c>
      <c r="L1663" s="37">
        <f t="shared" si="127"/>
        <v>0</v>
      </c>
      <c r="M1663" s="37"/>
      <c r="N1663" s="37">
        <f t="shared" si="131"/>
        <v>0</v>
      </c>
    </row>
    <row r="1664" spans="1:14" x14ac:dyDescent="0.3">
      <c r="A1664" s="35" t="s">
        <v>66</v>
      </c>
      <c r="B1664" s="17" t="s">
        <v>65</v>
      </c>
      <c r="C1664" s="38">
        <v>72</v>
      </c>
      <c r="D1664" s="44">
        <v>4</v>
      </c>
      <c r="E1664" s="44"/>
      <c r="F1664" s="30">
        <f t="shared" si="128"/>
        <v>5.5555555555555552E-2</v>
      </c>
      <c r="G1664" s="11"/>
      <c r="H1664" s="11"/>
      <c r="I1664" s="11"/>
      <c r="J1664" s="12">
        <f t="shared" si="129"/>
        <v>4</v>
      </c>
      <c r="K1664" s="31">
        <f t="shared" si="130"/>
        <v>389.61</v>
      </c>
      <c r="L1664" s="37">
        <f t="shared" si="127"/>
        <v>1558.44</v>
      </c>
      <c r="M1664" s="37"/>
      <c r="N1664" s="37">
        <f t="shared" si="131"/>
        <v>0</v>
      </c>
    </row>
    <row r="1665" spans="1:14" x14ac:dyDescent="0.3">
      <c r="A1665" s="47" t="s">
        <v>67</v>
      </c>
      <c r="B1665" s="48" t="s">
        <v>59</v>
      </c>
      <c r="C1665" s="49">
        <v>25</v>
      </c>
      <c r="D1665" s="44">
        <v>3</v>
      </c>
      <c r="E1665" s="44"/>
      <c r="F1665" s="30">
        <f t="shared" si="128"/>
        <v>0.12</v>
      </c>
      <c r="G1665" s="11"/>
      <c r="H1665" s="11"/>
      <c r="I1665" s="11"/>
      <c r="J1665" s="12">
        <f t="shared" si="129"/>
        <v>3</v>
      </c>
      <c r="K1665" s="31">
        <f t="shared" si="130"/>
        <v>169.65</v>
      </c>
      <c r="L1665" s="37">
        <f t="shared" si="127"/>
        <v>508.95000000000005</v>
      </c>
      <c r="M1665" s="37"/>
      <c r="N1665" s="37">
        <f t="shared" si="131"/>
        <v>0</v>
      </c>
    </row>
    <row r="1666" spans="1:14" x14ac:dyDescent="0.3">
      <c r="A1666" s="47" t="s">
        <v>68</v>
      </c>
      <c r="B1666" s="48" t="s">
        <v>42</v>
      </c>
      <c r="C1666" s="49">
        <v>50</v>
      </c>
      <c r="D1666" s="44">
        <v>6</v>
      </c>
      <c r="E1666" s="44"/>
      <c r="F1666" s="30">
        <f t="shared" si="128"/>
        <v>0.12</v>
      </c>
      <c r="G1666" s="11"/>
      <c r="H1666" s="11"/>
      <c r="I1666" s="11"/>
      <c r="J1666" s="12">
        <f t="shared" si="129"/>
        <v>6</v>
      </c>
      <c r="K1666" s="31">
        <f t="shared" si="130"/>
        <v>88.92</v>
      </c>
      <c r="L1666" s="37">
        <f t="shared" si="127"/>
        <v>533.52</v>
      </c>
      <c r="M1666" s="37"/>
      <c r="N1666" s="37">
        <f t="shared" si="131"/>
        <v>0</v>
      </c>
    </row>
    <row r="1667" spans="1:14" x14ac:dyDescent="0.3">
      <c r="A1667" s="47" t="s">
        <v>69</v>
      </c>
      <c r="B1667" s="48" t="s">
        <v>52</v>
      </c>
      <c r="C1667" s="49">
        <v>12</v>
      </c>
      <c r="D1667" s="44">
        <v>10</v>
      </c>
      <c r="E1667" s="44"/>
      <c r="F1667" s="30">
        <f t="shared" si="128"/>
        <v>0.83333333333333337</v>
      </c>
      <c r="G1667" s="11"/>
      <c r="H1667" s="11"/>
      <c r="I1667" s="11"/>
      <c r="J1667" s="12">
        <f t="shared" si="129"/>
        <v>10</v>
      </c>
      <c r="K1667" s="31">
        <f t="shared" si="130"/>
        <v>123.94</v>
      </c>
      <c r="L1667" s="37">
        <f t="shared" si="127"/>
        <v>1239.4000000000001</v>
      </c>
      <c r="M1667" s="37"/>
      <c r="N1667" s="37">
        <f t="shared" si="131"/>
        <v>0</v>
      </c>
    </row>
    <row r="1668" spans="1:14" ht="19.5" thickBot="1" x14ac:dyDescent="0.35">
      <c r="A1668" s="47" t="s">
        <v>70</v>
      </c>
      <c r="B1668" s="48" t="s">
        <v>50</v>
      </c>
      <c r="C1668" s="49">
        <v>60</v>
      </c>
      <c r="D1668" s="44">
        <v>9</v>
      </c>
      <c r="E1668" s="44"/>
      <c r="F1668" s="30">
        <f t="shared" si="128"/>
        <v>0.15</v>
      </c>
      <c r="G1668" s="11"/>
      <c r="H1668" s="11"/>
      <c r="I1668" s="11"/>
      <c r="J1668" s="12">
        <f t="shared" si="129"/>
        <v>9</v>
      </c>
      <c r="K1668" s="31">
        <f t="shared" si="130"/>
        <v>67.180000000000007</v>
      </c>
      <c r="L1668" s="37">
        <f t="shared" si="127"/>
        <v>604.62000000000012</v>
      </c>
      <c r="M1668" s="37"/>
      <c r="N1668" s="37">
        <f t="shared" si="131"/>
        <v>0</v>
      </c>
    </row>
    <row r="1669" spans="1:14" ht="19.5" thickBot="1" x14ac:dyDescent="0.35">
      <c r="A1669" s="56" t="s">
        <v>71</v>
      </c>
      <c r="B1669" s="57" t="s">
        <v>50</v>
      </c>
      <c r="C1669" s="58">
        <v>60</v>
      </c>
      <c r="D1669" s="44">
        <v>14</v>
      </c>
      <c r="E1669" s="44"/>
      <c r="F1669" s="30">
        <f t="shared" si="128"/>
        <v>0.23333333333333334</v>
      </c>
      <c r="G1669" s="11"/>
      <c r="H1669" s="11"/>
      <c r="I1669" s="11"/>
      <c r="J1669" s="12">
        <f t="shared" si="129"/>
        <v>14</v>
      </c>
      <c r="K1669" s="31">
        <f t="shared" si="130"/>
        <v>67.180000000000007</v>
      </c>
      <c r="L1669" s="37">
        <f t="shared" si="127"/>
        <v>940.5200000000001</v>
      </c>
      <c r="M1669" s="37"/>
      <c r="N1669" s="37">
        <f t="shared" si="131"/>
        <v>0</v>
      </c>
    </row>
    <row r="1670" spans="1:14" ht="19.5" thickBot="1" x14ac:dyDescent="0.35">
      <c r="A1670" s="56" t="s">
        <v>72</v>
      </c>
      <c r="B1670" s="57" t="s">
        <v>50</v>
      </c>
      <c r="C1670" s="58">
        <v>60</v>
      </c>
      <c r="D1670" s="44">
        <v>7</v>
      </c>
      <c r="E1670" s="44"/>
      <c r="F1670" s="30">
        <f t="shared" si="128"/>
        <v>0.11666666666666667</v>
      </c>
      <c r="G1670" s="11"/>
      <c r="H1670" s="11"/>
      <c r="I1670" s="11"/>
      <c r="J1670" s="12">
        <f t="shared" si="129"/>
        <v>7</v>
      </c>
      <c r="K1670" s="31">
        <f t="shared" si="130"/>
        <v>67.180000000000007</v>
      </c>
      <c r="L1670" s="37">
        <f t="shared" si="127"/>
        <v>470.26000000000005</v>
      </c>
      <c r="M1670" s="37"/>
      <c r="N1670" s="37">
        <f t="shared" si="131"/>
        <v>0</v>
      </c>
    </row>
    <row r="1671" spans="1:14" ht="19.5" thickBot="1" x14ac:dyDescent="0.35">
      <c r="A1671" s="56" t="s">
        <v>73</v>
      </c>
      <c r="B1671" s="57" t="s">
        <v>74</v>
      </c>
      <c r="C1671" s="58">
        <v>150</v>
      </c>
      <c r="D1671" s="44"/>
      <c r="E1671" s="44"/>
      <c r="F1671" s="30">
        <f t="shared" si="128"/>
        <v>0</v>
      </c>
      <c r="G1671" s="11"/>
      <c r="H1671" s="11"/>
      <c r="I1671" s="11"/>
      <c r="J1671" s="12">
        <f t="shared" si="129"/>
        <v>0</v>
      </c>
      <c r="K1671" s="31">
        <f t="shared" si="130"/>
        <v>21.06</v>
      </c>
      <c r="L1671" s="37">
        <f t="shared" si="127"/>
        <v>0</v>
      </c>
      <c r="M1671" s="37"/>
      <c r="N1671" s="37">
        <f t="shared" si="131"/>
        <v>0</v>
      </c>
    </row>
    <row r="1672" spans="1:14" ht="19.5" thickBot="1" x14ac:dyDescent="0.35">
      <c r="A1672" s="66" t="s">
        <v>75</v>
      </c>
      <c r="B1672" s="67" t="s">
        <v>76</v>
      </c>
      <c r="C1672" s="68">
        <v>120</v>
      </c>
      <c r="D1672" s="44">
        <v>8</v>
      </c>
      <c r="E1672" s="44"/>
      <c r="F1672" s="30">
        <f t="shared" si="128"/>
        <v>6.6666666666666666E-2</v>
      </c>
      <c r="G1672" s="11"/>
      <c r="H1672" s="11"/>
      <c r="I1672" s="11"/>
      <c r="J1672" s="12">
        <f t="shared" si="129"/>
        <v>8</v>
      </c>
      <c r="K1672" s="31">
        <f t="shared" si="130"/>
        <v>78.98</v>
      </c>
      <c r="L1672" s="37">
        <f t="shared" si="127"/>
        <v>631.84</v>
      </c>
      <c r="M1672" s="37"/>
      <c r="N1672" s="37">
        <f t="shared" si="131"/>
        <v>0</v>
      </c>
    </row>
    <row r="1673" spans="1:14" ht="19.5" thickBot="1" x14ac:dyDescent="0.35">
      <c r="A1673" s="66" t="s">
        <v>77</v>
      </c>
      <c r="B1673" s="67" t="s">
        <v>78</v>
      </c>
      <c r="C1673" s="68">
        <v>60</v>
      </c>
      <c r="D1673" s="44"/>
      <c r="E1673" s="44"/>
      <c r="F1673" s="30">
        <f t="shared" si="128"/>
        <v>0</v>
      </c>
      <c r="G1673" s="11"/>
      <c r="H1673" s="11"/>
      <c r="I1673" s="11"/>
      <c r="J1673" s="12">
        <f t="shared" si="129"/>
        <v>0</v>
      </c>
      <c r="K1673" s="31">
        <f t="shared" si="130"/>
        <v>154.44</v>
      </c>
      <c r="L1673" s="37">
        <f t="shared" si="127"/>
        <v>0</v>
      </c>
      <c r="M1673" s="37"/>
      <c r="N1673" s="37">
        <f t="shared" si="131"/>
        <v>0</v>
      </c>
    </row>
    <row r="1674" spans="1:14" ht="19.5" thickBot="1" x14ac:dyDescent="0.35">
      <c r="A1674" s="66" t="s">
        <v>79</v>
      </c>
      <c r="B1674" s="67" t="s">
        <v>50</v>
      </c>
      <c r="C1674" s="68">
        <v>30</v>
      </c>
      <c r="D1674" s="44">
        <v>3</v>
      </c>
      <c r="E1674" s="44"/>
      <c r="F1674" s="30">
        <f t="shared" si="128"/>
        <v>0.1</v>
      </c>
      <c r="G1674" s="11"/>
      <c r="H1674" s="11"/>
      <c r="I1674" s="11"/>
      <c r="J1674" s="12">
        <f t="shared" si="129"/>
        <v>3</v>
      </c>
      <c r="K1674" s="31">
        <f t="shared" si="130"/>
        <v>274.95</v>
      </c>
      <c r="L1674" s="37">
        <f t="shared" si="127"/>
        <v>824.84999999999991</v>
      </c>
      <c r="M1674" s="37"/>
      <c r="N1674" s="37">
        <f t="shared" si="131"/>
        <v>0</v>
      </c>
    </row>
    <row r="1675" spans="1:14" ht="19.5" thickBot="1" x14ac:dyDescent="0.35">
      <c r="A1675" s="66" t="s">
        <v>80</v>
      </c>
      <c r="B1675" s="67" t="s">
        <v>59</v>
      </c>
      <c r="C1675" s="68">
        <v>12</v>
      </c>
      <c r="D1675" s="44"/>
      <c r="E1675" s="44"/>
      <c r="F1675" s="30">
        <f t="shared" si="128"/>
        <v>0</v>
      </c>
      <c r="G1675" s="11"/>
      <c r="H1675" s="11"/>
      <c r="I1675" s="11"/>
      <c r="J1675" s="12">
        <f t="shared" si="129"/>
        <v>0</v>
      </c>
      <c r="K1675" s="31">
        <f t="shared" si="130"/>
        <v>1023.75</v>
      </c>
      <c r="L1675" s="37">
        <f t="shared" si="127"/>
        <v>0</v>
      </c>
      <c r="M1675" s="37"/>
      <c r="N1675" s="37">
        <f t="shared" si="131"/>
        <v>0</v>
      </c>
    </row>
    <row r="1676" spans="1:14" ht="19.5" thickBot="1" x14ac:dyDescent="0.35">
      <c r="A1676" s="76" t="s">
        <v>81</v>
      </c>
      <c r="B1676" s="77" t="s">
        <v>82</v>
      </c>
      <c r="C1676" s="78">
        <v>18</v>
      </c>
      <c r="D1676" s="44">
        <v>2</v>
      </c>
      <c r="E1676" s="44"/>
      <c r="F1676" s="30">
        <f t="shared" si="128"/>
        <v>0.1111111111111111</v>
      </c>
      <c r="G1676" s="11"/>
      <c r="H1676" s="11"/>
      <c r="I1676" s="11"/>
      <c r="J1676" s="12">
        <f t="shared" si="129"/>
        <v>2</v>
      </c>
      <c r="K1676" s="31">
        <f t="shared" si="130"/>
        <v>558.67999999999995</v>
      </c>
      <c r="L1676" s="37">
        <f t="shared" si="127"/>
        <v>1117.3599999999999</v>
      </c>
      <c r="M1676" s="37"/>
      <c r="N1676" s="37">
        <f t="shared" si="131"/>
        <v>0</v>
      </c>
    </row>
    <row r="1677" spans="1:14" ht="19.5" thickBot="1" x14ac:dyDescent="0.35">
      <c r="A1677" s="76" t="s">
        <v>83</v>
      </c>
      <c r="B1677" s="77" t="s">
        <v>59</v>
      </c>
      <c r="C1677" s="78">
        <v>12</v>
      </c>
      <c r="D1677" s="44">
        <v>3</v>
      </c>
      <c r="E1677" s="44"/>
      <c r="F1677" s="30">
        <f t="shared" si="128"/>
        <v>0.25</v>
      </c>
      <c r="G1677" s="11"/>
      <c r="H1677" s="11"/>
      <c r="I1677" s="11"/>
      <c r="J1677" s="12">
        <f t="shared" si="129"/>
        <v>3</v>
      </c>
      <c r="K1677" s="31">
        <f t="shared" si="130"/>
        <v>1092.2</v>
      </c>
      <c r="L1677" s="37">
        <f t="shared" si="127"/>
        <v>3276.6000000000004</v>
      </c>
      <c r="M1677" s="37"/>
      <c r="N1677" s="37">
        <f t="shared" si="131"/>
        <v>0</v>
      </c>
    </row>
    <row r="1678" spans="1:14" ht="19.5" thickBot="1" x14ac:dyDescent="0.35">
      <c r="A1678" s="76" t="s">
        <v>84</v>
      </c>
      <c r="B1678" s="77" t="s">
        <v>85</v>
      </c>
      <c r="C1678" s="78">
        <v>4</v>
      </c>
      <c r="D1678" s="44"/>
      <c r="E1678" s="44"/>
      <c r="F1678" s="30">
        <f t="shared" si="128"/>
        <v>0</v>
      </c>
      <c r="G1678" s="11"/>
      <c r="H1678" s="11"/>
      <c r="I1678" s="11"/>
      <c r="J1678" s="12">
        <f t="shared" si="129"/>
        <v>0</v>
      </c>
      <c r="K1678" s="31">
        <f t="shared" si="130"/>
        <v>2670.53</v>
      </c>
      <c r="L1678" s="37">
        <f t="shared" si="127"/>
        <v>0</v>
      </c>
      <c r="M1678" s="37"/>
      <c r="N1678" s="37">
        <f t="shared" si="131"/>
        <v>0</v>
      </c>
    </row>
    <row r="1679" spans="1:14" ht="19.5" thickBot="1" x14ac:dyDescent="0.35">
      <c r="A1679" s="86" t="s">
        <v>86</v>
      </c>
      <c r="B1679" s="87" t="s">
        <v>87</v>
      </c>
      <c r="C1679" s="88">
        <v>48</v>
      </c>
      <c r="D1679" s="44"/>
      <c r="E1679" s="44"/>
      <c r="F1679" s="30">
        <f t="shared" si="128"/>
        <v>0</v>
      </c>
      <c r="G1679" s="11"/>
      <c r="H1679" s="11"/>
      <c r="I1679" s="11"/>
      <c r="J1679" s="12">
        <f t="shared" si="129"/>
        <v>0</v>
      </c>
      <c r="K1679" s="31">
        <f t="shared" si="130"/>
        <v>46.8</v>
      </c>
      <c r="L1679" s="37">
        <f t="shared" si="127"/>
        <v>0</v>
      </c>
      <c r="M1679" s="37"/>
      <c r="N1679" s="37">
        <f t="shared" si="131"/>
        <v>0</v>
      </c>
    </row>
    <row r="1680" spans="1:14" ht="19.5" thickBot="1" x14ac:dyDescent="0.35">
      <c r="A1680" s="86" t="s">
        <v>88</v>
      </c>
      <c r="B1680" s="87" t="s">
        <v>87</v>
      </c>
      <c r="C1680" s="88">
        <v>48</v>
      </c>
      <c r="D1680" s="44"/>
      <c r="E1680" s="44"/>
      <c r="F1680" s="30">
        <f t="shared" si="128"/>
        <v>0</v>
      </c>
      <c r="G1680" s="11"/>
      <c r="H1680" s="11"/>
      <c r="I1680" s="11"/>
      <c r="J1680" s="12">
        <f t="shared" si="129"/>
        <v>0</v>
      </c>
      <c r="K1680" s="31">
        <f t="shared" si="130"/>
        <v>46.8</v>
      </c>
      <c r="L1680" s="37">
        <f t="shared" si="127"/>
        <v>0</v>
      </c>
      <c r="M1680" s="37"/>
      <c r="N1680" s="37">
        <f t="shared" si="131"/>
        <v>0</v>
      </c>
    </row>
    <row r="1681" spans="1:14" x14ac:dyDescent="0.3">
      <c r="A1681" s="96" t="s">
        <v>89</v>
      </c>
      <c r="B1681" s="97">
        <v>25</v>
      </c>
      <c r="C1681" s="97">
        <v>25</v>
      </c>
      <c r="D1681" s="44">
        <v>191</v>
      </c>
      <c r="E1681" s="44"/>
      <c r="F1681" s="30">
        <f t="shared" si="128"/>
        <v>7.64</v>
      </c>
      <c r="G1681" s="11"/>
      <c r="H1681" s="11"/>
      <c r="I1681" s="11"/>
      <c r="J1681" s="12">
        <f t="shared" si="129"/>
        <v>191</v>
      </c>
      <c r="K1681" s="31">
        <f t="shared" si="130"/>
        <v>111.25</v>
      </c>
      <c r="L1681" s="37">
        <f t="shared" si="127"/>
        <v>21248.75</v>
      </c>
      <c r="M1681" s="37"/>
      <c r="N1681" s="37">
        <f t="shared" si="131"/>
        <v>0</v>
      </c>
    </row>
    <row r="1682" spans="1:14" x14ac:dyDescent="0.3">
      <c r="A1682" s="105" t="s">
        <v>90</v>
      </c>
      <c r="B1682" s="106">
        <v>10</v>
      </c>
      <c r="C1682" s="106">
        <v>10</v>
      </c>
      <c r="D1682" s="44"/>
      <c r="E1682" s="44"/>
      <c r="F1682" s="30">
        <f t="shared" si="128"/>
        <v>0</v>
      </c>
      <c r="G1682" s="11"/>
      <c r="H1682" s="11"/>
      <c r="I1682" s="11"/>
      <c r="J1682" s="12">
        <f t="shared" si="129"/>
        <v>0</v>
      </c>
      <c r="K1682" s="31">
        <f t="shared" si="130"/>
        <v>1760</v>
      </c>
      <c r="L1682" s="37">
        <f t="shared" si="127"/>
        <v>0</v>
      </c>
      <c r="M1682" s="37"/>
      <c r="N1682" s="37">
        <f t="shared" si="131"/>
        <v>0</v>
      </c>
    </row>
    <row r="1683" spans="1:14" x14ac:dyDescent="0.3">
      <c r="A1683" s="105" t="s">
        <v>91</v>
      </c>
      <c r="B1683" s="106">
        <v>8</v>
      </c>
      <c r="C1683" s="106">
        <v>8</v>
      </c>
      <c r="D1683" s="44"/>
      <c r="E1683" s="44"/>
      <c r="F1683" s="30">
        <f t="shared" si="128"/>
        <v>0</v>
      </c>
      <c r="G1683" s="11"/>
      <c r="H1683" s="11"/>
      <c r="I1683" s="11"/>
      <c r="J1683" s="12">
        <f t="shared" si="129"/>
        <v>0</v>
      </c>
      <c r="K1683" s="31">
        <f t="shared" si="130"/>
        <v>2365</v>
      </c>
      <c r="L1683" s="37">
        <f t="shared" si="127"/>
        <v>0</v>
      </c>
      <c r="M1683" s="37"/>
      <c r="N1683" s="37">
        <f t="shared" si="131"/>
        <v>0</v>
      </c>
    </row>
    <row r="1684" spans="1:14" x14ac:dyDescent="0.3">
      <c r="A1684" s="105" t="s">
        <v>92</v>
      </c>
      <c r="B1684" s="106">
        <v>8</v>
      </c>
      <c r="C1684" s="106">
        <v>8</v>
      </c>
      <c r="D1684" s="44"/>
      <c r="E1684" s="44"/>
      <c r="F1684" s="30">
        <f t="shared" si="128"/>
        <v>0</v>
      </c>
      <c r="G1684" s="11"/>
      <c r="H1684" s="11"/>
      <c r="I1684" s="11"/>
      <c r="J1684" s="12">
        <f t="shared" si="129"/>
        <v>0</v>
      </c>
      <c r="K1684" s="31">
        <f t="shared" si="130"/>
        <v>2065</v>
      </c>
      <c r="L1684" s="37">
        <f t="shared" si="127"/>
        <v>0</v>
      </c>
      <c r="M1684" s="37"/>
      <c r="N1684" s="37">
        <f t="shared" si="131"/>
        <v>0</v>
      </c>
    </row>
    <row r="1685" spans="1:14" x14ac:dyDescent="0.3">
      <c r="A1685" s="105" t="s">
        <v>93</v>
      </c>
      <c r="B1685" s="106">
        <v>15</v>
      </c>
      <c r="C1685" s="106">
        <v>15</v>
      </c>
      <c r="D1685" s="44"/>
      <c r="E1685" s="44"/>
      <c r="F1685" s="30">
        <f t="shared" si="128"/>
        <v>0</v>
      </c>
      <c r="G1685" s="11"/>
      <c r="H1685" s="11"/>
      <c r="I1685" s="11"/>
      <c r="J1685" s="12">
        <f t="shared" si="129"/>
        <v>0</v>
      </c>
      <c r="K1685" s="31">
        <f t="shared" si="130"/>
        <v>990</v>
      </c>
      <c r="L1685" s="37">
        <f t="shared" si="127"/>
        <v>0</v>
      </c>
      <c r="M1685" s="37"/>
      <c r="N1685" s="37">
        <f t="shared" si="131"/>
        <v>0</v>
      </c>
    </row>
    <row r="1686" spans="1:14" x14ac:dyDescent="0.3">
      <c r="A1686" s="105" t="s">
        <v>94</v>
      </c>
      <c r="B1686" s="106">
        <v>15</v>
      </c>
      <c r="C1686" s="106">
        <v>15</v>
      </c>
      <c r="D1686" s="44"/>
      <c r="E1686" s="44"/>
      <c r="F1686" s="30">
        <f t="shared" si="128"/>
        <v>0</v>
      </c>
      <c r="G1686" s="11"/>
      <c r="H1686" s="11"/>
      <c r="I1686" s="11"/>
      <c r="J1686" s="12">
        <f t="shared" si="129"/>
        <v>0</v>
      </c>
      <c r="K1686" s="31">
        <f t="shared" si="130"/>
        <v>1025</v>
      </c>
      <c r="L1686" s="37">
        <f t="shared" si="127"/>
        <v>0</v>
      </c>
      <c r="M1686" s="37"/>
      <c r="N1686" s="37">
        <f t="shared" si="131"/>
        <v>0</v>
      </c>
    </row>
    <row r="1687" spans="1:14" x14ac:dyDescent="0.3">
      <c r="A1687" s="105" t="s">
        <v>95</v>
      </c>
      <c r="B1687" s="106">
        <v>10</v>
      </c>
      <c r="C1687" s="106">
        <v>10</v>
      </c>
      <c r="D1687" s="44"/>
      <c r="E1687" s="44"/>
      <c r="F1687" s="30">
        <f t="shared" si="128"/>
        <v>0</v>
      </c>
      <c r="G1687" s="11"/>
      <c r="H1687" s="11"/>
      <c r="I1687" s="11"/>
      <c r="J1687" s="12">
        <f t="shared" si="129"/>
        <v>0</v>
      </c>
      <c r="K1687" s="31">
        <f t="shared" si="130"/>
        <v>1620</v>
      </c>
      <c r="L1687" s="37">
        <f t="shared" si="127"/>
        <v>0</v>
      </c>
      <c r="M1687" s="37"/>
      <c r="N1687" s="37">
        <f t="shared" si="131"/>
        <v>0</v>
      </c>
    </row>
    <row r="1688" spans="1:14" x14ac:dyDescent="0.3">
      <c r="A1688" s="105" t="s">
        <v>96</v>
      </c>
      <c r="B1688" s="106">
        <v>8</v>
      </c>
      <c r="C1688" s="106">
        <v>8</v>
      </c>
      <c r="D1688" s="44"/>
      <c r="E1688" s="44"/>
      <c r="F1688" s="30">
        <f t="shared" si="128"/>
        <v>0</v>
      </c>
      <c r="G1688" s="11"/>
      <c r="H1688" s="11"/>
      <c r="I1688" s="11"/>
      <c r="J1688" s="12">
        <f t="shared" si="129"/>
        <v>0</v>
      </c>
      <c r="K1688" s="31">
        <f t="shared" si="130"/>
        <v>2130</v>
      </c>
      <c r="L1688" s="37">
        <f t="shared" si="127"/>
        <v>0</v>
      </c>
      <c r="M1688" s="37"/>
      <c r="N1688" s="37">
        <f t="shared" si="131"/>
        <v>0</v>
      </c>
    </row>
    <row r="1689" spans="1:14" x14ac:dyDescent="0.3">
      <c r="A1689" s="105" t="s">
        <v>97</v>
      </c>
      <c r="B1689" s="106">
        <v>15</v>
      </c>
      <c r="C1689" s="106">
        <v>15</v>
      </c>
      <c r="D1689" s="44"/>
      <c r="E1689" s="44"/>
      <c r="F1689" s="30">
        <f t="shared" si="128"/>
        <v>0</v>
      </c>
      <c r="G1689" s="11"/>
      <c r="H1689" s="11"/>
      <c r="I1689" s="11"/>
      <c r="J1689" s="12">
        <f t="shared" si="129"/>
        <v>0</v>
      </c>
      <c r="K1689" s="31">
        <f t="shared" si="130"/>
        <v>880</v>
      </c>
      <c r="L1689" s="37">
        <f t="shared" si="127"/>
        <v>0</v>
      </c>
      <c r="M1689" s="37"/>
      <c r="N1689" s="37">
        <f t="shared" si="131"/>
        <v>0</v>
      </c>
    </row>
    <row r="1690" spans="1:14" x14ac:dyDescent="0.3">
      <c r="A1690" s="105" t="s">
        <v>98</v>
      </c>
      <c r="B1690" s="106">
        <v>15</v>
      </c>
      <c r="C1690" s="106">
        <v>15</v>
      </c>
      <c r="D1690" s="44"/>
      <c r="E1690" s="44"/>
      <c r="F1690" s="30">
        <f t="shared" si="128"/>
        <v>0</v>
      </c>
      <c r="G1690" s="11"/>
      <c r="H1690" s="11"/>
      <c r="I1690" s="11"/>
      <c r="J1690" s="12">
        <f t="shared" si="129"/>
        <v>0</v>
      </c>
      <c r="K1690" s="31">
        <f t="shared" si="130"/>
        <v>915</v>
      </c>
      <c r="L1690" s="37">
        <f t="shared" si="127"/>
        <v>0</v>
      </c>
      <c r="M1690" s="37"/>
      <c r="N1690" s="37">
        <f t="shared" si="131"/>
        <v>0</v>
      </c>
    </row>
    <row r="1691" spans="1:14" x14ac:dyDescent="0.3">
      <c r="A1691" s="105" t="s">
        <v>99</v>
      </c>
      <c r="B1691" s="106">
        <v>3</v>
      </c>
      <c r="C1691" s="106">
        <v>3</v>
      </c>
      <c r="D1691" s="44"/>
      <c r="E1691" s="44"/>
      <c r="F1691" s="30">
        <f t="shared" si="128"/>
        <v>0</v>
      </c>
      <c r="G1691" s="11"/>
      <c r="H1691" s="11"/>
      <c r="I1691" s="11"/>
      <c r="J1691" s="12">
        <f t="shared" si="129"/>
        <v>0</v>
      </c>
      <c r="K1691" s="31">
        <f t="shared" si="130"/>
        <v>1970</v>
      </c>
      <c r="L1691" s="37">
        <f t="shared" si="127"/>
        <v>0</v>
      </c>
      <c r="M1691" s="37"/>
      <c r="N1691" s="37">
        <f t="shared" si="131"/>
        <v>0</v>
      </c>
    </row>
    <row r="1692" spans="1:14" x14ac:dyDescent="0.3">
      <c r="A1692" s="105" t="s">
        <v>100</v>
      </c>
      <c r="B1692" s="106">
        <v>3</v>
      </c>
      <c r="C1692" s="106">
        <v>3</v>
      </c>
      <c r="D1692" s="44"/>
      <c r="E1692" s="44"/>
      <c r="F1692" s="30">
        <f t="shared" si="128"/>
        <v>0</v>
      </c>
      <c r="G1692" s="11"/>
      <c r="H1692" s="11"/>
      <c r="I1692" s="11"/>
      <c r="J1692" s="12">
        <f t="shared" si="129"/>
        <v>0</v>
      </c>
      <c r="K1692" s="31">
        <f t="shared" si="130"/>
        <v>2035</v>
      </c>
      <c r="L1692" s="37">
        <f t="shared" si="127"/>
        <v>0</v>
      </c>
      <c r="M1692" s="37"/>
      <c r="N1692" s="37">
        <f t="shared" si="131"/>
        <v>0</v>
      </c>
    </row>
    <row r="1693" spans="1:14" x14ac:dyDescent="0.3">
      <c r="A1693" s="105" t="s">
        <v>101</v>
      </c>
      <c r="B1693" s="106">
        <v>8</v>
      </c>
      <c r="C1693" s="106">
        <v>8</v>
      </c>
      <c r="D1693" s="44"/>
      <c r="E1693" s="44"/>
      <c r="F1693" s="30">
        <f t="shared" si="128"/>
        <v>0</v>
      </c>
      <c r="G1693" s="11"/>
      <c r="H1693" s="11"/>
      <c r="I1693" s="11"/>
      <c r="J1693" s="12">
        <f t="shared" si="129"/>
        <v>0</v>
      </c>
      <c r="K1693" s="31">
        <f t="shared" si="130"/>
        <v>2120</v>
      </c>
      <c r="L1693" s="37">
        <f t="shared" si="127"/>
        <v>0</v>
      </c>
      <c r="M1693" s="37"/>
      <c r="N1693" s="37">
        <f t="shared" si="131"/>
        <v>0</v>
      </c>
    </row>
    <row r="1694" spans="1:14" x14ac:dyDescent="0.3">
      <c r="A1694" s="105" t="s">
        <v>102</v>
      </c>
      <c r="B1694" s="106">
        <v>10</v>
      </c>
      <c r="C1694" s="106">
        <v>10</v>
      </c>
      <c r="D1694" s="44"/>
      <c r="E1694" s="44"/>
      <c r="F1694" s="30">
        <f t="shared" si="128"/>
        <v>0</v>
      </c>
      <c r="G1694" s="11"/>
      <c r="H1694" s="11"/>
      <c r="I1694" s="11"/>
      <c r="J1694" s="12">
        <f t="shared" si="129"/>
        <v>0</v>
      </c>
      <c r="K1694" s="31">
        <f t="shared" si="130"/>
        <v>1980</v>
      </c>
      <c r="L1694" s="37">
        <f t="shared" si="127"/>
        <v>0</v>
      </c>
      <c r="M1694" s="37"/>
      <c r="N1694" s="37">
        <f t="shared" si="131"/>
        <v>0</v>
      </c>
    </row>
    <row r="1695" spans="1:14" x14ac:dyDescent="0.3">
      <c r="A1695" s="105" t="s">
        <v>103</v>
      </c>
      <c r="B1695" s="106">
        <v>12</v>
      </c>
      <c r="C1695" s="106">
        <v>12</v>
      </c>
      <c r="D1695" s="44"/>
      <c r="E1695" s="44"/>
      <c r="F1695" s="30">
        <f t="shared" si="128"/>
        <v>0</v>
      </c>
      <c r="G1695" s="11"/>
      <c r="H1695" s="11"/>
      <c r="I1695" s="11"/>
      <c r="J1695" s="12">
        <f t="shared" si="129"/>
        <v>0</v>
      </c>
      <c r="K1695" s="31">
        <f t="shared" si="130"/>
        <v>875</v>
      </c>
      <c r="L1695" s="37">
        <f t="shared" si="127"/>
        <v>0</v>
      </c>
      <c r="M1695" s="37"/>
      <c r="N1695" s="37">
        <f t="shared" si="131"/>
        <v>0</v>
      </c>
    </row>
    <row r="1696" spans="1:14" ht="19.5" thickBot="1" x14ac:dyDescent="0.35">
      <c r="A1696" s="105" t="s">
        <v>104</v>
      </c>
      <c r="B1696" s="106">
        <v>3</v>
      </c>
      <c r="C1696" s="106">
        <v>3</v>
      </c>
      <c r="D1696" s="44"/>
      <c r="E1696" s="44"/>
      <c r="F1696" s="30">
        <f t="shared" si="128"/>
        <v>0</v>
      </c>
      <c r="G1696" s="11"/>
      <c r="H1696" s="11"/>
      <c r="I1696" s="11"/>
      <c r="J1696" s="12">
        <f t="shared" si="129"/>
        <v>0</v>
      </c>
      <c r="K1696" s="31">
        <f t="shared" si="130"/>
        <v>2145</v>
      </c>
      <c r="L1696" s="37">
        <f t="shared" si="127"/>
        <v>0</v>
      </c>
      <c r="M1696" s="37"/>
      <c r="N1696" s="37">
        <f t="shared" si="131"/>
        <v>0</v>
      </c>
    </row>
    <row r="1697" spans="1:14" ht="19.5" thickBot="1" x14ac:dyDescent="0.35">
      <c r="A1697" s="56" t="s">
        <v>105</v>
      </c>
      <c r="B1697" s="57" t="s">
        <v>74</v>
      </c>
      <c r="C1697" s="58">
        <v>150</v>
      </c>
      <c r="D1697" s="44"/>
      <c r="E1697" s="44"/>
      <c r="F1697" s="30">
        <f t="shared" si="128"/>
        <v>0</v>
      </c>
      <c r="G1697" s="11"/>
      <c r="H1697" s="11"/>
      <c r="I1697" s="11"/>
      <c r="J1697" s="12">
        <f t="shared" si="129"/>
        <v>0</v>
      </c>
      <c r="K1697" s="31">
        <f t="shared" si="130"/>
        <v>21.06</v>
      </c>
      <c r="L1697" s="37">
        <f t="shared" si="127"/>
        <v>0</v>
      </c>
      <c r="M1697" s="37"/>
      <c r="N1697" s="37">
        <f t="shared" si="131"/>
        <v>0</v>
      </c>
    </row>
    <row r="1698" spans="1:14" x14ac:dyDescent="0.3">
      <c r="A1698" s="107"/>
      <c r="B1698" s="108"/>
      <c r="C1698" s="108"/>
      <c r="D1698" s="11"/>
      <c r="E1698" s="11"/>
      <c r="F1698" s="30" t="e">
        <f t="shared" si="128"/>
        <v>#DIV/0!</v>
      </c>
      <c r="G1698" s="11"/>
      <c r="H1698" s="11"/>
      <c r="I1698" s="11"/>
      <c r="J1698" s="12">
        <f t="shared" si="129"/>
        <v>0</v>
      </c>
      <c r="K1698" s="31">
        <f t="shared" si="130"/>
        <v>116.5</v>
      </c>
      <c r="L1698" s="37">
        <f t="shared" si="127"/>
        <v>0</v>
      </c>
      <c r="M1698" s="37"/>
      <c r="N1698" s="37">
        <f t="shared" si="131"/>
        <v>0</v>
      </c>
    </row>
    <row r="1699" spans="1:14" x14ac:dyDescent="0.3">
      <c r="A1699" s="107"/>
      <c r="B1699" s="108"/>
      <c r="C1699" s="108"/>
      <c r="D1699" s="11"/>
      <c r="E1699" s="11"/>
      <c r="F1699" s="30" t="e">
        <f t="shared" si="128"/>
        <v>#DIV/0!</v>
      </c>
      <c r="G1699" s="11"/>
      <c r="H1699" s="11"/>
      <c r="I1699" s="11"/>
      <c r="J1699" s="12">
        <f t="shared" si="129"/>
        <v>0</v>
      </c>
      <c r="K1699" s="31">
        <f t="shared" si="130"/>
        <v>0</v>
      </c>
      <c r="L1699" s="37">
        <f t="shared" si="127"/>
        <v>0</v>
      </c>
      <c r="M1699" s="37"/>
      <c r="N1699" s="37">
        <f t="shared" si="131"/>
        <v>0</v>
      </c>
    </row>
    <row r="1700" spans="1:14" x14ac:dyDescent="0.3">
      <c r="A1700" s="107"/>
      <c r="B1700" s="108"/>
      <c r="C1700" s="108"/>
      <c r="D1700" s="11"/>
      <c r="E1700" s="11"/>
      <c r="F1700" s="30" t="e">
        <f t="shared" si="128"/>
        <v>#DIV/0!</v>
      </c>
      <c r="G1700" s="11"/>
      <c r="H1700" s="11"/>
      <c r="I1700" s="11"/>
      <c r="J1700" s="12">
        <f t="shared" si="129"/>
        <v>0</v>
      </c>
      <c r="K1700" s="31">
        <f t="shared" si="130"/>
        <v>23</v>
      </c>
      <c r="L1700" s="37">
        <f t="shared" si="127"/>
        <v>0</v>
      </c>
      <c r="M1700" s="37"/>
      <c r="N1700" s="37">
        <f t="shared" si="131"/>
        <v>0</v>
      </c>
    </row>
    <row r="1701" spans="1:14" x14ac:dyDescent="0.3">
      <c r="A1701" s="107"/>
      <c r="B1701" s="108"/>
      <c r="C1701" s="108"/>
      <c r="D1701" s="11"/>
      <c r="E1701" s="11"/>
      <c r="F1701" s="30" t="e">
        <f t="shared" si="128"/>
        <v>#DIV/0!</v>
      </c>
      <c r="G1701" s="11"/>
      <c r="H1701" s="11"/>
      <c r="I1701" s="11"/>
      <c r="J1701" s="12">
        <f t="shared" si="129"/>
        <v>0</v>
      </c>
      <c r="K1701" s="31">
        <f t="shared" si="130"/>
        <v>0</v>
      </c>
      <c r="L1701" s="37">
        <f t="shared" si="127"/>
        <v>0</v>
      </c>
      <c r="M1701" s="37"/>
      <c r="N1701" s="37">
        <f t="shared" si="131"/>
        <v>0</v>
      </c>
    </row>
    <row r="1702" spans="1:14" x14ac:dyDescent="0.3">
      <c r="A1702" s="11"/>
      <c r="B1702" s="10"/>
      <c r="C1702" s="10"/>
      <c r="D1702" s="11"/>
      <c r="E1702" s="11"/>
      <c r="F1702" s="30" t="e">
        <f t="shared" si="128"/>
        <v>#DIV/0!</v>
      </c>
      <c r="G1702" s="11"/>
      <c r="H1702" s="11"/>
      <c r="I1702" s="11"/>
      <c r="J1702" s="12">
        <f t="shared" si="129"/>
        <v>0</v>
      </c>
      <c r="K1702" s="31">
        <f t="shared" si="130"/>
        <v>0</v>
      </c>
      <c r="L1702" s="37">
        <f t="shared" si="127"/>
        <v>0</v>
      </c>
      <c r="M1702" s="37"/>
      <c r="N1702" s="37">
        <f t="shared" si="131"/>
        <v>0</v>
      </c>
    </row>
    <row r="1703" spans="1:14" x14ac:dyDescent="0.3">
      <c r="A1703" s="11"/>
      <c r="B1703" s="10"/>
      <c r="C1703" s="10"/>
      <c r="D1703" s="11"/>
      <c r="E1703" s="11"/>
      <c r="F1703" s="30" t="e">
        <f t="shared" si="128"/>
        <v>#DIV/0!</v>
      </c>
      <c r="G1703" s="11"/>
      <c r="H1703" s="11"/>
      <c r="I1703" s="11"/>
      <c r="J1703" s="12">
        <f t="shared" si="129"/>
        <v>0</v>
      </c>
      <c r="K1703" s="31">
        <f t="shared" si="130"/>
        <v>0</v>
      </c>
      <c r="L1703" s="37">
        <f t="shared" si="127"/>
        <v>0</v>
      </c>
      <c r="M1703" s="37"/>
      <c r="N1703" s="37">
        <f t="shared" si="131"/>
        <v>0</v>
      </c>
    </row>
    <row r="1704" spans="1:14" x14ac:dyDescent="0.3">
      <c r="A1704" s="11"/>
      <c r="B1704" s="10"/>
      <c r="C1704" s="10"/>
      <c r="D1704" s="11"/>
      <c r="E1704" s="11"/>
      <c r="F1704" s="30" t="e">
        <f t="shared" si="128"/>
        <v>#DIV/0!</v>
      </c>
      <c r="G1704" s="11"/>
      <c r="H1704" s="11"/>
      <c r="I1704" s="11"/>
      <c r="J1704" s="12">
        <f t="shared" si="129"/>
        <v>0</v>
      </c>
      <c r="K1704" s="31">
        <f t="shared" si="130"/>
        <v>0</v>
      </c>
      <c r="L1704" s="37">
        <f t="shared" si="127"/>
        <v>0</v>
      </c>
      <c r="M1704" s="37"/>
      <c r="N1704" s="37">
        <f t="shared" si="131"/>
        <v>0</v>
      </c>
    </row>
    <row r="1705" spans="1:14" x14ac:dyDescent="0.3">
      <c r="A1705" s="11" t="s">
        <v>33</v>
      </c>
      <c r="B1705" s="11"/>
      <c r="C1705" s="13"/>
      <c r="D1705" s="111">
        <f t="shared" ref="D1705:J1705" si="132">SUM(D1643:D1704)</f>
        <v>274</v>
      </c>
      <c r="E1705" s="111">
        <f t="shared" si="132"/>
        <v>0</v>
      </c>
      <c r="F1705" s="111" t="e">
        <f t="shared" si="132"/>
        <v>#DIV/0!</v>
      </c>
      <c r="G1705" s="111">
        <f t="shared" si="132"/>
        <v>0</v>
      </c>
      <c r="H1705" s="111">
        <f t="shared" si="132"/>
        <v>0</v>
      </c>
      <c r="I1705" s="111">
        <f t="shared" si="132"/>
        <v>0</v>
      </c>
      <c r="J1705" s="12">
        <f t="shared" si="132"/>
        <v>274</v>
      </c>
      <c r="K1705" s="111"/>
      <c r="L1705" s="111">
        <f>SUM(L1643:L1704)</f>
        <v>38496.870000000003</v>
      </c>
      <c r="M1705" s="111">
        <f>SUM(M1643:M1704)</f>
        <v>0</v>
      </c>
      <c r="N1705" s="111">
        <f>SUM(N1643:N1704)</f>
        <v>0</v>
      </c>
    </row>
    <row r="1706" spans="1:14" x14ac:dyDescent="0.3">
      <c r="A1706" s="113"/>
      <c r="B1706" s="114"/>
      <c r="C1706" s="115"/>
      <c r="D1706" s="116"/>
      <c r="E1706" s="116"/>
      <c r="F1706" s="7" t="s">
        <v>106</v>
      </c>
      <c r="G1706" s="7" t="s">
        <v>123</v>
      </c>
      <c r="H1706" s="7" t="s">
        <v>124</v>
      </c>
      <c r="I1706" s="7" t="s">
        <v>125</v>
      </c>
      <c r="J1706" s="7" t="s">
        <v>126</v>
      </c>
      <c r="K1706" s="117"/>
      <c r="L1706" s="117"/>
      <c r="M1706" s="7" t="s">
        <v>107</v>
      </c>
      <c r="N1706" s="118"/>
    </row>
    <row r="1707" spans="1:14" ht="31.5" x14ac:dyDescent="0.5">
      <c r="A1707" s="113"/>
      <c r="B1707" s="114"/>
      <c r="C1707" s="115"/>
      <c r="D1707" s="116"/>
      <c r="E1707" s="116"/>
      <c r="F1707" s="121"/>
      <c r="G1707" s="121"/>
      <c r="H1707" s="121"/>
      <c r="I1707" s="121"/>
      <c r="J1707" s="121"/>
      <c r="K1707" s="122"/>
      <c r="L1707" s="121">
        <f>+F1707-G1707-H1707-I1707-J1707</f>
        <v>0</v>
      </c>
      <c r="M1707" s="123"/>
      <c r="N1707" s="124"/>
    </row>
    <row r="1708" spans="1:14" x14ac:dyDescent="0.3">
      <c r="A1708" s="177" t="s">
        <v>109</v>
      </c>
      <c r="B1708" s="178"/>
      <c r="C1708" s="178"/>
      <c r="D1708" s="178"/>
      <c r="E1708" s="178"/>
      <c r="F1708" s="178"/>
      <c r="G1708" s="178"/>
      <c r="H1708" s="178"/>
      <c r="I1708" s="178"/>
      <c r="J1708" s="179"/>
      <c r="K1708" s="125"/>
      <c r="L1708" s="12">
        <v>784</v>
      </c>
      <c r="M1708" s="126"/>
      <c r="N1708" s="127"/>
    </row>
    <row r="1709" spans="1:14" x14ac:dyDescent="0.3">
      <c r="A1709" s="180" t="s">
        <v>110</v>
      </c>
      <c r="B1709" s="181"/>
      <c r="C1709" s="181"/>
      <c r="D1709" s="181"/>
      <c r="E1709" s="181"/>
      <c r="F1709" s="181"/>
      <c r="G1709" s="181"/>
      <c r="H1709" s="181"/>
      <c r="I1709" s="181"/>
      <c r="J1709" s="182"/>
      <c r="K1709" s="129"/>
      <c r="L1709" s="12">
        <v>-219</v>
      </c>
      <c r="M1709" s="126"/>
      <c r="N1709" s="127"/>
    </row>
    <row r="1710" spans="1:14" x14ac:dyDescent="0.3">
      <c r="A1710" s="160" t="s">
        <v>111</v>
      </c>
      <c r="B1710" s="161"/>
      <c r="C1710" s="161"/>
      <c r="D1710" s="161"/>
      <c r="E1710" s="161"/>
      <c r="F1710" s="161"/>
      <c r="G1710" s="161"/>
      <c r="H1710" s="161"/>
      <c r="I1710" s="161"/>
      <c r="J1710" s="162"/>
      <c r="K1710" s="130"/>
      <c r="L1710" s="12"/>
      <c r="M1710" s="131">
        <f>+L1710/L1705%</f>
        <v>0</v>
      </c>
      <c r="N1710" s="127"/>
    </row>
    <row r="1711" spans="1:14" x14ac:dyDescent="0.3">
      <c r="A1711" s="163" t="s">
        <v>112</v>
      </c>
      <c r="B1711" s="164"/>
      <c r="C1711" s="164"/>
      <c r="D1711" s="164"/>
      <c r="E1711" s="164"/>
      <c r="F1711" s="164"/>
      <c r="G1711" s="164"/>
      <c r="H1711" s="164"/>
      <c r="I1711" s="164"/>
      <c r="J1711" s="165"/>
      <c r="K1711" s="132"/>
      <c r="L1711" s="12">
        <f>+E1727</f>
        <v>2848</v>
      </c>
      <c r="M1711" s="126"/>
      <c r="N1711" s="127"/>
    </row>
    <row r="1712" spans="1:14" x14ac:dyDescent="0.3">
      <c r="A1712" s="166" t="s">
        <v>113</v>
      </c>
      <c r="B1712" s="167"/>
      <c r="C1712" s="167"/>
      <c r="D1712" s="167"/>
      <c r="E1712" s="167"/>
      <c r="F1712" s="167"/>
      <c r="G1712" s="167"/>
      <c r="H1712" s="167"/>
      <c r="I1712" s="167"/>
      <c r="J1712" s="168"/>
      <c r="K1712" s="134"/>
      <c r="L1712" s="12">
        <f>+M1727</f>
        <v>0</v>
      </c>
      <c r="M1712" s="126"/>
      <c r="N1712" s="127"/>
    </row>
    <row r="1713" spans="1:14" x14ac:dyDescent="0.3">
      <c r="A1713" s="169"/>
      <c r="B1713" s="170"/>
      <c r="C1713" s="170"/>
      <c r="D1713" s="170"/>
      <c r="E1713" s="170"/>
      <c r="F1713" s="170"/>
      <c r="G1713" s="170"/>
      <c r="H1713" s="170"/>
      <c r="I1713" s="170"/>
      <c r="J1713" s="171"/>
      <c r="K1713" s="128"/>
      <c r="L1713" s="126">
        <v>50</v>
      </c>
      <c r="M1713" s="126"/>
      <c r="N1713" s="127"/>
    </row>
    <row r="1714" spans="1:14" x14ac:dyDescent="0.3">
      <c r="A1714" s="169"/>
      <c r="B1714" s="170"/>
      <c r="C1714" s="170"/>
      <c r="D1714" s="170"/>
      <c r="E1714" s="170"/>
      <c r="F1714" s="170"/>
      <c r="G1714" s="170"/>
      <c r="H1714" s="170"/>
      <c r="I1714" s="170"/>
      <c r="J1714" s="171"/>
      <c r="K1714" s="128"/>
      <c r="L1714" s="126"/>
      <c r="M1714" s="126"/>
      <c r="N1714" s="127"/>
    </row>
    <row r="1715" spans="1:14" x14ac:dyDescent="0.3">
      <c r="A1715" s="169" t="s">
        <v>114</v>
      </c>
      <c r="B1715" s="170"/>
      <c r="C1715" s="170"/>
      <c r="D1715" s="170"/>
      <c r="E1715" s="170"/>
      <c r="F1715" s="170"/>
      <c r="G1715" s="170"/>
      <c r="H1715" s="170"/>
      <c r="I1715" s="170"/>
      <c r="J1715" s="171"/>
      <c r="K1715" s="136"/>
      <c r="L1715" s="111">
        <f>+L1705-L1708-L1709-L1710-L1711+L1712-L1713-L1714</f>
        <v>35033.870000000003</v>
      </c>
      <c r="M1715" s="126"/>
      <c r="N1715" s="127"/>
    </row>
    <row r="1716" spans="1:14" ht="19.5" thickBot="1" x14ac:dyDescent="0.35">
      <c r="L1716" s="3">
        <v>35034</v>
      </c>
      <c r="M1716" s="138">
        <f>+L1716-L1715</f>
        <v>0.12999999999738066</v>
      </c>
    </row>
    <row r="1717" spans="1:14" ht="19.5" thickBot="1" x14ac:dyDescent="0.35">
      <c r="A1717" s="157" t="s">
        <v>115</v>
      </c>
      <c r="B1717" s="158"/>
      <c r="C1717" s="158"/>
      <c r="D1717" s="158"/>
      <c r="E1717" s="158"/>
      <c r="F1717" s="159"/>
      <c r="G1717" s="127"/>
      <c r="H1717" s="157" t="s">
        <v>116</v>
      </c>
      <c r="I1717" s="158"/>
      <c r="J1717" s="159"/>
      <c r="K1717" s="157" t="s">
        <v>117</v>
      </c>
      <c r="L1717" s="158"/>
      <c r="M1717" s="159"/>
      <c r="N1717" s="139"/>
    </row>
    <row r="1718" spans="1:14" ht="19.5" thickBot="1" x14ac:dyDescent="0.35">
      <c r="A1718" s="140" t="s">
        <v>118</v>
      </c>
      <c r="B1718" s="157" t="s">
        <v>119</v>
      </c>
      <c r="C1718" s="159"/>
      <c r="D1718" s="140" t="s">
        <v>120</v>
      </c>
      <c r="E1718" s="157" t="s">
        <v>22</v>
      </c>
      <c r="F1718" s="159"/>
      <c r="G1718" s="127"/>
      <c r="H1718" s="157" t="s">
        <v>119</v>
      </c>
      <c r="I1718" s="159"/>
      <c r="J1718" s="140" t="s">
        <v>22</v>
      </c>
      <c r="K1718" s="157" t="s">
        <v>119</v>
      </c>
      <c r="L1718" s="159"/>
      <c r="M1718" s="140" t="s">
        <v>22</v>
      </c>
      <c r="N1718" s="139"/>
    </row>
    <row r="1719" spans="1:14" ht="19.5" thickBot="1" x14ac:dyDescent="0.35">
      <c r="A1719" s="141"/>
      <c r="B1719" s="153"/>
      <c r="C1719" s="154"/>
      <c r="D1719" s="141"/>
      <c r="E1719" s="155">
        <v>2848</v>
      </c>
      <c r="F1719" s="156"/>
      <c r="G1719" s="127"/>
      <c r="H1719" s="153"/>
      <c r="I1719" s="154"/>
      <c r="J1719" s="142"/>
      <c r="K1719" s="153"/>
      <c r="L1719" s="154"/>
      <c r="M1719" s="143"/>
      <c r="N1719" s="144"/>
    </row>
    <row r="1720" spans="1:14" ht="19.5" thickBot="1" x14ac:dyDescent="0.35">
      <c r="A1720" s="141"/>
      <c r="B1720" s="153"/>
      <c r="C1720" s="154"/>
      <c r="D1720" s="141"/>
      <c r="E1720" s="155"/>
      <c r="F1720" s="156"/>
      <c r="G1720" s="127"/>
      <c r="H1720" s="153"/>
      <c r="I1720" s="154"/>
      <c r="J1720" s="142"/>
      <c r="K1720" s="153"/>
      <c r="L1720" s="154"/>
      <c r="M1720" s="143"/>
      <c r="N1720" s="144"/>
    </row>
    <row r="1721" spans="1:14" ht="19.5" thickBot="1" x14ac:dyDescent="0.35">
      <c r="A1721" s="141"/>
      <c r="B1721" s="153"/>
      <c r="C1721" s="154"/>
      <c r="D1721" s="141"/>
      <c r="E1721" s="155"/>
      <c r="F1721" s="156"/>
      <c r="G1721" s="127"/>
      <c r="H1721" s="153"/>
      <c r="I1721" s="154"/>
      <c r="J1721" s="142"/>
      <c r="K1721" s="153"/>
      <c r="L1721" s="154"/>
      <c r="M1721" s="143"/>
      <c r="N1721" s="144"/>
    </row>
    <row r="1722" spans="1:14" ht="19.5" thickBot="1" x14ac:dyDescent="0.35">
      <c r="A1722" s="141"/>
      <c r="B1722" s="153"/>
      <c r="C1722" s="154"/>
      <c r="D1722" s="141"/>
      <c r="E1722" s="155"/>
      <c r="F1722" s="156"/>
      <c r="G1722" s="127"/>
      <c r="H1722" s="153"/>
      <c r="I1722" s="154"/>
      <c r="J1722" s="142"/>
      <c r="K1722" s="153"/>
      <c r="L1722" s="154"/>
      <c r="M1722" s="143"/>
      <c r="N1722" s="144"/>
    </row>
    <row r="1723" spans="1:14" ht="19.5" thickBot="1" x14ac:dyDescent="0.35">
      <c r="A1723" s="141"/>
      <c r="B1723" s="153"/>
      <c r="C1723" s="154"/>
      <c r="D1723" s="141"/>
      <c r="E1723" s="155"/>
      <c r="F1723" s="156"/>
      <c r="G1723" s="127"/>
      <c r="H1723" s="153"/>
      <c r="I1723" s="154"/>
      <c r="J1723" s="142"/>
      <c r="K1723" s="153"/>
      <c r="L1723" s="154"/>
      <c r="M1723" s="143"/>
      <c r="N1723" s="144"/>
    </row>
    <row r="1724" spans="1:14" ht="19.5" thickBot="1" x14ac:dyDescent="0.35">
      <c r="A1724" s="141"/>
      <c r="B1724" s="153"/>
      <c r="C1724" s="154"/>
      <c r="D1724" s="141"/>
      <c r="E1724" s="155"/>
      <c r="F1724" s="156"/>
      <c r="G1724" s="127"/>
      <c r="H1724" s="153"/>
      <c r="I1724" s="154"/>
      <c r="J1724" s="142"/>
      <c r="K1724" s="153"/>
      <c r="L1724" s="154"/>
      <c r="M1724" s="143"/>
      <c r="N1724" s="144"/>
    </row>
    <row r="1725" spans="1:14" ht="19.5" thickBot="1" x14ac:dyDescent="0.35">
      <c r="A1725" s="141"/>
      <c r="B1725" s="153"/>
      <c r="C1725" s="154"/>
      <c r="D1725" s="141"/>
      <c r="E1725" s="155"/>
      <c r="F1725" s="156"/>
      <c r="G1725" s="127"/>
      <c r="H1725" s="153"/>
      <c r="I1725" s="154"/>
      <c r="J1725" s="142"/>
      <c r="K1725" s="153"/>
      <c r="L1725" s="154"/>
      <c r="M1725" s="143"/>
      <c r="N1725" s="144"/>
    </row>
    <row r="1726" spans="1:14" ht="19.5" thickBot="1" x14ac:dyDescent="0.35">
      <c r="A1726" s="141"/>
      <c r="B1726" s="153"/>
      <c r="C1726" s="154"/>
      <c r="D1726" s="141"/>
      <c r="E1726" s="155"/>
      <c r="F1726" s="156"/>
      <c r="G1726" s="127"/>
      <c r="H1726" s="153"/>
      <c r="I1726" s="154"/>
      <c r="J1726" s="142"/>
      <c r="K1726" s="153"/>
      <c r="L1726" s="154"/>
      <c r="M1726" s="143"/>
      <c r="N1726" s="144"/>
    </row>
    <row r="1727" spans="1:14" ht="19.5" thickBot="1" x14ac:dyDescent="0.35">
      <c r="A1727" s="141" t="s">
        <v>121</v>
      </c>
      <c r="B1727" s="153"/>
      <c r="C1727" s="154"/>
      <c r="D1727" s="141"/>
      <c r="E1727" s="155">
        <f>SUM(E1719:F1726)</f>
        <v>2848</v>
      </c>
      <c r="F1727" s="156"/>
      <c r="G1727" s="127"/>
      <c r="H1727" s="153" t="s">
        <v>121</v>
      </c>
      <c r="I1727" s="154"/>
      <c r="J1727" s="140">
        <f>SUM(J1719:J1726)</f>
        <v>0</v>
      </c>
      <c r="K1727" s="153" t="s">
        <v>121</v>
      </c>
      <c r="L1727" s="154"/>
      <c r="M1727" s="145">
        <f>SUM(M1719:M1726)</f>
        <v>0</v>
      </c>
      <c r="N1727" s="139"/>
    </row>
    <row r="1730" spans="1:14" x14ac:dyDescent="0.3">
      <c r="A1730" s="172" t="s">
        <v>0</v>
      </c>
      <c r="B1730" s="172"/>
      <c r="C1730" s="172"/>
      <c r="D1730" s="172"/>
      <c r="E1730" s="172"/>
      <c r="F1730" s="172"/>
      <c r="G1730" s="172"/>
      <c r="H1730" s="172"/>
      <c r="I1730" s="172"/>
      <c r="J1730" s="172"/>
      <c r="K1730" s="172"/>
      <c r="L1730" s="172"/>
      <c r="M1730" s="1"/>
      <c r="N1730" s="2"/>
    </row>
    <row r="1731" spans="1:14" x14ac:dyDescent="0.3">
      <c r="A1731" s="1" t="s">
        <v>1</v>
      </c>
      <c r="B1731" s="2" t="s">
        <v>144</v>
      </c>
      <c r="J1731" s="1" t="s">
        <v>3</v>
      </c>
      <c r="K1731" s="173">
        <f>+K1640</f>
        <v>0</v>
      </c>
      <c r="L1731" s="173"/>
      <c r="M1731" s="173"/>
      <c r="N1731" s="6"/>
    </row>
    <row r="1732" spans="1:14" x14ac:dyDescent="0.3">
      <c r="A1732" s="174"/>
      <c r="B1732" s="175"/>
      <c r="C1732" s="176"/>
      <c r="D1732" s="169" t="s">
        <v>6</v>
      </c>
      <c r="E1732" s="170"/>
      <c r="F1732" s="171"/>
      <c r="G1732" s="7" t="s">
        <v>7</v>
      </c>
      <c r="H1732" s="7" t="s">
        <v>7</v>
      </c>
      <c r="I1732" s="7" t="s">
        <v>8</v>
      </c>
      <c r="J1732" s="8" t="s">
        <v>9</v>
      </c>
      <c r="K1732" s="7" t="s">
        <v>10</v>
      </c>
      <c r="L1732" s="9"/>
      <c r="M1732" s="7" t="s">
        <v>11</v>
      </c>
      <c r="N1732" s="7" t="s">
        <v>12</v>
      </c>
    </row>
    <row r="1733" spans="1:14" x14ac:dyDescent="0.3">
      <c r="A1733" s="12" t="s">
        <v>16</v>
      </c>
      <c r="B1733" s="7" t="s">
        <v>17</v>
      </c>
      <c r="C1733" s="13" t="s">
        <v>18</v>
      </c>
      <c r="D1733" s="7">
        <v>1</v>
      </c>
      <c r="E1733" s="7">
        <v>2</v>
      </c>
      <c r="F1733" s="14" t="s">
        <v>19</v>
      </c>
      <c r="G1733" s="7" t="s">
        <v>20</v>
      </c>
      <c r="H1733" s="7" t="s">
        <v>20</v>
      </c>
      <c r="I1733" s="7"/>
      <c r="J1733" s="7" t="s">
        <v>20</v>
      </c>
      <c r="K1733" s="7" t="s">
        <v>21</v>
      </c>
      <c r="L1733" s="7" t="s">
        <v>22</v>
      </c>
      <c r="M1733" s="7" t="s">
        <v>23</v>
      </c>
      <c r="N1733" s="7" t="s">
        <v>22</v>
      </c>
    </row>
    <row r="1734" spans="1:14" x14ac:dyDescent="0.3">
      <c r="A1734" s="16" t="s">
        <v>35</v>
      </c>
      <c r="B1734" s="17" t="s">
        <v>36</v>
      </c>
      <c r="C1734" s="17">
        <v>72</v>
      </c>
      <c r="D1734" s="29">
        <v>4</v>
      </c>
      <c r="E1734" s="29"/>
      <c r="F1734" s="30">
        <f>+(E1734+D1734)/C1734</f>
        <v>5.5555555555555552E-2</v>
      </c>
      <c r="G1734" s="32"/>
      <c r="H1734" s="32"/>
      <c r="I1734" s="32"/>
      <c r="J1734" s="34">
        <f>+D1734+E1734-G1734-H1734-I1734</f>
        <v>4</v>
      </c>
      <c r="K1734" s="31">
        <f>+K1643</f>
        <v>381.13</v>
      </c>
      <c r="L1734" s="24">
        <f t="shared" ref="L1734:L1795" si="133">+J1734*K1734</f>
        <v>1524.52</v>
      </c>
      <c r="M1734" s="24"/>
      <c r="N1734" s="24">
        <f>+K1734*I1734</f>
        <v>0</v>
      </c>
    </row>
    <row r="1735" spans="1:14" x14ac:dyDescent="0.3">
      <c r="A1735" s="16" t="s">
        <v>37</v>
      </c>
      <c r="B1735" s="17" t="s">
        <v>38</v>
      </c>
      <c r="C1735" s="17">
        <v>36</v>
      </c>
      <c r="D1735" s="29"/>
      <c r="E1735" s="29"/>
      <c r="F1735" s="30">
        <f t="shared" ref="F1735:F1795" si="134">+(E1735+D1735)/C1735</f>
        <v>0</v>
      </c>
      <c r="G1735" s="32"/>
      <c r="H1735" s="32"/>
      <c r="I1735" s="32"/>
      <c r="J1735" s="34">
        <f t="shared" ref="J1735:J1795" si="135">+D1735+E1735-G1735-H1735-I1735</f>
        <v>0</v>
      </c>
      <c r="K1735" s="31">
        <f t="shared" ref="K1735:K1795" si="136">+K1644</f>
        <v>741.2</v>
      </c>
      <c r="L1735" s="24">
        <f t="shared" si="133"/>
        <v>0</v>
      </c>
      <c r="M1735" s="24"/>
      <c r="N1735" s="24">
        <f t="shared" ref="N1735:N1795" si="137">+K1735*I1735</f>
        <v>0</v>
      </c>
    </row>
    <row r="1736" spans="1:14" x14ac:dyDescent="0.3">
      <c r="A1736" s="16" t="s">
        <v>39</v>
      </c>
      <c r="B1736" s="17" t="s">
        <v>40</v>
      </c>
      <c r="C1736" s="17">
        <v>18</v>
      </c>
      <c r="D1736" s="29"/>
      <c r="E1736" s="29"/>
      <c r="F1736" s="30">
        <f t="shared" si="134"/>
        <v>0</v>
      </c>
      <c r="G1736" s="32"/>
      <c r="H1736" s="32"/>
      <c r="I1736" s="32"/>
      <c r="J1736" s="12">
        <f t="shared" si="135"/>
        <v>0</v>
      </c>
      <c r="K1736" s="31">
        <f t="shared" si="136"/>
        <v>1263.5999999999999</v>
      </c>
      <c r="L1736" s="37">
        <f t="shared" si="133"/>
        <v>0</v>
      </c>
      <c r="M1736" s="37"/>
      <c r="N1736" s="37">
        <f t="shared" si="137"/>
        <v>0</v>
      </c>
    </row>
    <row r="1737" spans="1:14" x14ac:dyDescent="0.3">
      <c r="A1737" s="16" t="s">
        <v>41</v>
      </c>
      <c r="B1737" s="17" t="s">
        <v>42</v>
      </c>
      <c r="C1737" s="17">
        <v>10</v>
      </c>
      <c r="D1737" s="29"/>
      <c r="E1737" s="29"/>
      <c r="F1737" s="30">
        <f t="shared" si="134"/>
        <v>0</v>
      </c>
      <c r="G1737" s="32"/>
      <c r="H1737" s="32"/>
      <c r="I1737" s="32"/>
      <c r="J1737" s="34">
        <f t="shared" si="135"/>
        <v>0</v>
      </c>
      <c r="K1737" s="31">
        <f t="shared" si="136"/>
        <v>2059.1999999999998</v>
      </c>
      <c r="L1737" s="24">
        <f t="shared" si="133"/>
        <v>0</v>
      </c>
      <c r="M1737" s="24"/>
      <c r="N1737" s="24">
        <f t="shared" si="137"/>
        <v>0</v>
      </c>
    </row>
    <row r="1738" spans="1:14" x14ac:dyDescent="0.3">
      <c r="A1738" s="16" t="s">
        <v>43</v>
      </c>
      <c r="B1738" s="17" t="s">
        <v>36</v>
      </c>
      <c r="C1738" s="17">
        <v>72</v>
      </c>
      <c r="D1738" s="29"/>
      <c r="E1738" s="29"/>
      <c r="F1738" s="30">
        <f t="shared" si="134"/>
        <v>0</v>
      </c>
      <c r="G1738" s="32"/>
      <c r="H1738" s="32"/>
      <c r="I1738" s="32"/>
      <c r="J1738" s="34">
        <f t="shared" si="135"/>
        <v>0</v>
      </c>
      <c r="K1738" s="31">
        <f t="shared" si="136"/>
        <v>409.5</v>
      </c>
      <c r="L1738" s="24">
        <f t="shared" si="133"/>
        <v>0</v>
      </c>
      <c r="M1738" s="24"/>
      <c r="N1738" s="24">
        <f t="shared" si="137"/>
        <v>0</v>
      </c>
    </row>
    <row r="1739" spans="1:14" x14ac:dyDescent="0.3">
      <c r="A1739" s="16" t="s">
        <v>44</v>
      </c>
      <c r="B1739" s="17" t="s">
        <v>38</v>
      </c>
      <c r="C1739" s="17">
        <v>36</v>
      </c>
      <c r="D1739" s="29"/>
      <c r="E1739" s="29"/>
      <c r="F1739" s="30">
        <f t="shared" si="134"/>
        <v>0</v>
      </c>
      <c r="G1739" s="32"/>
      <c r="H1739" s="32"/>
      <c r="I1739" s="32"/>
      <c r="J1739" s="34">
        <f t="shared" si="135"/>
        <v>0</v>
      </c>
      <c r="K1739" s="31">
        <f t="shared" si="136"/>
        <v>803.79</v>
      </c>
      <c r="L1739" s="24">
        <f t="shared" si="133"/>
        <v>0</v>
      </c>
      <c r="M1739" s="24"/>
      <c r="N1739" s="24">
        <f t="shared" si="137"/>
        <v>0</v>
      </c>
    </row>
    <row r="1740" spans="1:14" x14ac:dyDescent="0.3">
      <c r="A1740" s="16" t="s">
        <v>45</v>
      </c>
      <c r="B1740" s="17" t="s">
        <v>36</v>
      </c>
      <c r="C1740" s="17">
        <v>72</v>
      </c>
      <c r="D1740" s="29">
        <v>11</v>
      </c>
      <c r="E1740" s="29"/>
      <c r="F1740" s="30">
        <f t="shared" si="134"/>
        <v>0.15277777777777779</v>
      </c>
      <c r="G1740" s="32"/>
      <c r="H1740" s="32"/>
      <c r="I1740" s="32"/>
      <c r="J1740" s="34">
        <f t="shared" si="135"/>
        <v>11</v>
      </c>
      <c r="K1740" s="31">
        <f t="shared" si="136"/>
        <v>409.5</v>
      </c>
      <c r="L1740" s="24">
        <f t="shared" si="133"/>
        <v>4504.5</v>
      </c>
      <c r="M1740" s="24"/>
      <c r="N1740" s="24">
        <f t="shared" si="137"/>
        <v>0</v>
      </c>
    </row>
    <row r="1741" spans="1:14" x14ac:dyDescent="0.3">
      <c r="A1741" s="16" t="s">
        <v>46</v>
      </c>
      <c r="B1741" s="17" t="s">
        <v>38</v>
      </c>
      <c r="C1741" s="17">
        <v>36</v>
      </c>
      <c r="D1741" s="29">
        <v>1</v>
      </c>
      <c r="E1741" s="29"/>
      <c r="F1741" s="30">
        <f t="shared" si="134"/>
        <v>2.7777777777777776E-2</v>
      </c>
      <c r="G1741" s="32"/>
      <c r="H1741" s="32"/>
      <c r="I1741" s="32"/>
      <c r="J1741" s="34">
        <f t="shared" si="135"/>
        <v>1</v>
      </c>
      <c r="K1741" s="31">
        <f t="shared" si="136"/>
        <v>803.79</v>
      </c>
      <c r="L1741" s="24">
        <f t="shared" si="133"/>
        <v>803.79</v>
      </c>
      <c r="M1741" s="24"/>
      <c r="N1741" s="24">
        <f t="shared" si="137"/>
        <v>0</v>
      </c>
    </row>
    <row r="1742" spans="1:14" x14ac:dyDescent="0.3">
      <c r="A1742" s="16" t="s">
        <v>47</v>
      </c>
      <c r="B1742" s="17" t="s">
        <v>48</v>
      </c>
      <c r="C1742" s="17">
        <v>8</v>
      </c>
      <c r="D1742" s="29"/>
      <c r="E1742" s="29"/>
      <c r="F1742" s="30">
        <f t="shared" si="134"/>
        <v>0</v>
      </c>
      <c r="G1742" s="32"/>
      <c r="H1742" s="32"/>
      <c r="I1742" s="32"/>
      <c r="J1742" s="34">
        <f t="shared" si="135"/>
        <v>0</v>
      </c>
      <c r="K1742" s="31">
        <f t="shared" si="136"/>
        <v>2767.05</v>
      </c>
      <c r="L1742" s="24">
        <f t="shared" si="133"/>
        <v>0</v>
      </c>
      <c r="M1742" s="24"/>
      <c r="N1742" s="24">
        <f t="shared" si="137"/>
        <v>0</v>
      </c>
    </row>
    <row r="1743" spans="1:14" x14ac:dyDescent="0.3">
      <c r="A1743" s="35" t="s">
        <v>49</v>
      </c>
      <c r="B1743" s="17" t="s">
        <v>50</v>
      </c>
      <c r="C1743" s="38">
        <v>72</v>
      </c>
      <c r="D1743" s="29"/>
      <c r="E1743" s="29"/>
      <c r="F1743" s="30">
        <f t="shared" si="134"/>
        <v>0</v>
      </c>
      <c r="G1743" s="32"/>
      <c r="H1743" s="32"/>
      <c r="I1743" s="32"/>
      <c r="J1743" s="12">
        <f t="shared" si="135"/>
        <v>0</v>
      </c>
      <c r="K1743" s="31">
        <f t="shared" si="136"/>
        <v>444.6</v>
      </c>
      <c r="L1743" s="37">
        <f t="shared" si="133"/>
        <v>0</v>
      </c>
      <c r="M1743" s="37"/>
      <c r="N1743" s="37">
        <f t="shared" si="137"/>
        <v>0</v>
      </c>
    </row>
    <row r="1744" spans="1:14" x14ac:dyDescent="0.3">
      <c r="A1744" s="16" t="s">
        <v>51</v>
      </c>
      <c r="B1744" s="17" t="s">
        <v>52</v>
      </c>
      <c r="C1744" s="17">
        <v>36</v>
      </c>
      <c r="D1744" s="29"/>
      <c r="E1744" s="29"/>
      <c r="F1744" s="30">
        <f t="shared" si="134"/>
        <v>0</v>
      </c>
      <c r="G1744" s="32"/>
      <c r="H1744" s="32"/>
      <c r="I1744" s="32"/>
      <c r="J1744" s="34">
        <f t="shared" si="135"/>
        <v>0</v>
      </c>
      <c r="K1744" s="31">
        <f t="shared" si="136"/>
        <v>868.73</v>
      </c>
      <c r="L1744" s="24">
        <f t="shared" si="133"/>
        <v>0</v>
      </c>
      <c r="M1744" s="24"/>
      <c r="N1744" s="24">
        <f t="shared" si="137"/>
        <v>0</v>
      </c>
    </row>
    <row r="1745" spans="1:14" x14ac:dyDescent="0.3">
      <c r="A1745" s="16" t="s">
        <v>53</v>
      </c>
      <c r="B1745" s="17" t="s">
        <v>48</v>
      </c>
      <c r="C1745" s="17">
        <v>8</v>
      </c>
      <c r="D1745" s="29"/>
      <c r="E1745" s="29"/>
      <c r="F1745" s="30">
        <f t="shared" si="134"/>
        <v>0</v>
      </c>
      <c r="G1745" s="32"/>
      <c r="H1745" s="32"/>
      <c r="I1745" s="32"/>
      <c r="J1745" s="34">
        <f t="shared" si="135"/>
        <v>0</v>
      </c>
      <c r="K1745" s="31">
        <f t="shared" si="136"/>
        <v>2416.0500000000002</v>
      </c>
      <c r="L1745" s="24">
        <f t="shared" si="133"/>
        <v>0</v>
      </c>
      <c r="M1745" s="24"/>
      <c r="N1745" s="24">
        <f t="shared" si="137"/>
        <v>0</v>
      </c>
    </row>
    <row r="1746" spans="1:14" x14ac:dyDescent="0.3">
      <c r="A1746" s="16" t="s">
        <v>54</v>
      </c>
      <c r="B1746" s="17" t="s">
        <v>50</v>
      </c>
      <c r="C1746" s="17">
        <v>72</v>
      </c>
      <c r="D1746" s="29">
        <v>5</v>
      </c>
      <c r="E1746" s="29"/>
      <c r="F1746" s="30">
        <f t="shared" si="134"/>
        <v>6.9444444444444448E-2</v>
      </c>
      <c r="G1746" s="32"/>
      <c r="H1746" s="32"/>
      <c r="I1746" s="32"/>
      <c r="J1746" s="34">
        <f t="shared" si="135"/>
        <v>5</v>
      </c>
      <c r="K1746" s="31">
        <f t="shared" si="136"/>
        <v>377.33</v>
      </c>
      <c r="L1746" s="24">
        <f t="shared" si="133"/>
        <v>1886.6499999999999</v>
      </c>
      <c r="M1746" s="24"/>
      <c r="N1746" s="24">
        <f t="shared" si="137"/>
        <v>0</v>
      </c>
    </row>
    <row r="1747" spans="1:14" x14ac:dyDescent="0.3">
      <c r="A1747" s="16" t="s">
        <v>55</v>
      </c>
      <c r="B1747" s="17" t="s">
        <v>56</v>
      </c>
      <c r="C1747" s="17">
        <v>15</v>
      </c>
      <c r="D1747" s="44"/>
      <c r="E1747" s="44"/>
      <c r="F1747" s="30">
        <f t="shared" si="134"/>
        <v>0</v>
      </c>
      <c r="G1747" s="11"/>
      <c r="H1747" s="11"/>
      <c r="I1747" s="11"/>
      <c r="J1747" s="12">
        <f t="shared" si="135"/>
        <v>0</v>
      </c>
      <c r="K1747" s="45">
        <f t="shared" si="136"/>
        <v>1158.3</v>
      </c>
      <c r="L1747" s="37">
        <f t="shared" si="133"/>
        <v>0</v>
      </c>
      <c r="M1747" s="37"/>
      <c r="N1747" s="37">
        <f t="shared" si="137"/>
        <v>0</v>
      </c>
    </row>
    <row r="1748" spans="1:14" x14ac:dyDescent="0.3">
      <c r="A1748" s="16" t="s">
        <v>57</v>
      </c>
      <c r="B1748" s="17" t="s">
        <v>50</v>
      </c>
      <c r="C1748" s="17">
        <v>72</v>
      </c>
      <c r="D1748" s="29"/>
      <c r="E1748" s="29"/>
      <c r="F1748" s="30">
        <f t="shared" si="134"/>
        <v>0</v>
      </c>
      <c r="G1748" s="32"/>
      <c r="H1748" s="32"/>
      <c r="I1748" s="32"/>
      <c r="J1748" s="34">
        <f t="shared" si="135"/>
        <v>0</v>
      </c>
      <c r="K1748" s="31">
        <f t="shared" si="136"/>
        <v>424.13</v>
      </c>
      <c r="L1748" s="24">
        <f t="shared" si="133"/>
        <v>0</v>
      </c>
      <c r="M1748" s="24"/>
      <c r="N1748" s="24">
        <f t="shared" si="137"/>
        <v>0</v>
      </c>
    </row>
    <row r="1749" spans="1:14" x14ac:dyDescent="0.3">
      <c r="A1749" s="16" t="s">
        <v>58</v>
      </c>
      <c r="B1749" s="17" t="s">
        <v>59</v>
      </c>
      <c r="C1749" s="17">
        <v>15</v>
      </c>
      <c r="D1749" s="29"/>
      <c r="E1749" s="29"/>
      <c r="F1749" s="30">
        <f t="shared" si="134"/>
        <v>0</v>
      </c>
      <c r="G1749" s="32"/>
      <c r="H1749" s="32"/>
      <c r="I1749" s="32"/>
      <c r="J1749" s="34">
        <f t="shared" si="135"/>
        <v>0</v>
      </c>
      <c r="K1749" s="31">
        <f t="shared" si="136"/>
        <v>1199.25</v>
      </c>
      <c r="L1749" s="24">
        <f t="shared" si="133"/>
        <v>0</v>
      </c>
      <c r="M1749" s="24"/>
      <c r="N1749" s="24">
        <f t="shared" si="137"/>
        <v>0</v>
      </c>
    </row>
    <row r="1750" spans="1:14" x14ac:dyDescent="0.3">
      <c r="A1750" s="16" t="s">
        <v>60</v>
      </c>
      <c r="B1750" s="17" t="s">
        <v>50</v>
      </c>
      <c r="C1750" s="17">
        <v>72</v>
      </c>
      <c r="D1750" s="29"/>
      <c r="E1750" s="29"/>
      <c r="F1750" s="30">
        <f t="shared" si="134"/>
        <v>0</v>
      </c>
      <c r="G1750" s="32"/>
      <c r="H1750" s="32"/>
      <c r="I1750" s="32"/>
      <c r="J1750" s="34">
        <f t="shared" si="135"/>
        <v>0</v>
      </c>
      <c r="K1750" s="31">
        <f t="shared" si="136"/>
        <v>381.13</v>
      </c>
      <c r="L1750" s="24">
        <f t="shared" si="133"/>
        <v>0</v>
      </c>
      <c r="M1750" s="24"/>
      <c r="N1750" s="24">
        <f t="shared" si="137"/>
        <v>0</v>
      </c>
    </row>
    <row r="1751" spans="1:14" x14ac:dyDescent="0.3">
      <c r="A1751" s="16" t="s">
        <v>61</v>
      </c>
      <c r="B1751" s="17" t="s">
        <v>50</v>
      </c>
      <c r="C1751" s="38">
        <v>72</v>
      </c>
      <c r="D1751" s="44"/>
      <c r="E1751" s="44"/>
      <c r="F1751" s="30">
        <f t="shared" si="134"/>
        <v>0</v>
      </c>
      <c r="G1751" s="11"/>
      <c r="H1751" s="11"/>
      <c r="I1751" s="11"/>
      <c r="J1751" s="12">
        <f t="shared" si="135"/>
        <v>0</v>
      </c>
      <c r="K1751" s="31">
        <f t="shared" si="136"/>
        <v>424.13</v>
      </c>
      <c r="L1751" s="37">
        <f t="shared" si="133"/>
        <v>0</v>
      </c>
      <c r="M1751" s="37"/>
      <c r="N1751" s="37">
        <f t="shared" si="137"/>
        <v>0</v>
      </c>
    </row>
    <row r="1752" spans="1:14" x14ac:dyDescent="0.3">
      <c r="A1752" s="35" t="s">
        <v>62</v>
      </c>
      <c r="B1752" s="17" t="s">
        <v>50</v>
      </c>
      <c r="C1752" s="38">
        <v>72</v>
      </c>
      <c r="D1752" s="44">
        <v>2</v>
      </c>
      <c r="E1752" s="44"/>
      <c r="F1752" s="30">
        <f t="shared" si="134"/>
        <v>2.7777777777777776E-2</v>
      </c>
      <c r="G1752" s="11"/>
      <c r="H1752" s="11"/>
      <c r="I1752" s="11"/>
      <c r="J1752" s="12">
        <f t="shared" si="135"/>
        <v>2</v>
      </c>
      <c r="K1752" s="31">
        <f t="shared" si="136"/>
        <v>330.23</v>
      </c>
      <c r="L1752" s="37">
        <f t="shared" si="133"/>
        <v>660.46</v>
      </c>
      <c r="M1752" s="37"/>
      <c r="N1752" s="37">
        <f t="shared" si="137"/>
        <v>0</v>
      </c>
    </row>
    <row r="1753" spans="1:14" x14ac:dyDescent="0.3">
      <c r="A1753" s="35" t="s">
        <v>63</v>
      </c>
      <c r="B1753" s="17" t="s">
        <v>50</v>
      </c>
      <c r="C1753" s="38">
        <v>72</v>
      </c>
      <c r="D1753" s="44"/>
      <c r="E1753" s="44"/>
      <c r="F1753" s="30">
        <f t="shared" si="134"/>
        <v>0</v>
      </c>
      <c r="G1753" s="11"/>
      <c r="H1753" s="11"/>
      <c r="I1753" s="11"/>
      <c r="J1753" s="12">
        <f t="shared" si="135"/>
        <v>0</v>
      </c>
      <c r="K1753" s="31">
        <f t="shared" si="136"/>
        <v>424.13</v>
      </c>
      <c r="L1753" s="37">
        <f t="shared" si="133"/>
        <v>0</v>
      </c>
      <c r="M1753" s="37"/>
      <c r="N1753" s="37">
        <f t="shared" si="137"/>
        <v>0</v>
      </c>
    </row>
    <row r="1754" spans="1:14" x14ac:dyDescent="0.3">
      <c r="A1754" s="35" t="s">
        <v>64</v>
      </c>
      <c r="B1754" s="17" t="s">
        <v>65</v>
      </c>
      <c r="C1754" s="38">
        <v>72</v>
      </c>
      <c r="D1754" s="44"/>
      <c r="E1754" s="44"/>
      <c r="F1754" s="30">
        <f t="shared" si="134"/>
        <v>0</v>
      </c>
      <c r="G1754" s="11"/>
      <c r="H1754" s="11"/>
      <c r="I1754" s="11"/>
      <c r="J1754" s="12">
        <f t="shared" si="135"/>
        <v>0</v>
      </c>
      <c r="K1754" s="31">
        <f t="shared" si="136"/>
        <v>389.61</v>
      </c>
      <c r="L1754" s="37">
        <f t="shared" si="133"/>
        <v>0</v>
      </c>
      <c r="M1754" s="37"/>
      <c r="N1754" s="37">
        <f t="shared" si="137"/>
        <v>0</v>
      </c>
    </row>
    <row r="1755" spans="1:14" x14ac:dyDescent="0.3">
      <c r="A1755" s="35" t="s">
        <v>66</v>
      </c>
      <c r="B1755" s="17" t="s">
        <v>65</v>
      </c>
      <c r="C1755" s="38">
        <v>72</v>
      </c>
      <c r="D1755" s="44"/>
      <c r="E1755" s="44"/>
      <c r="F1755" s="30">
        <f t="shared" si="134"/>
        <v>0</v>
      </c>
      <c r="G1755" s="11"/>
      <c r="H1755" s="11"/>
      <c r="I1755" s="11"/>
      <c r="J1755" s="12">
        <f t="shared" si="135"/>
        <v>0</v>
      </c>
      <c r="K1755" s="31">
        <f t="shared" si="136"/>
        <v>389.61</v>
      </c>
      <c r="L1755" s="37">
        <f t="shared" si="133"/>
        <v>0</v>
      </c>
      <c r="M1755" s="37"/>
      <c r="N1755" s="37">
        <f t="shared" si="137"/>
        <v>0</v>
      </c>
    </row>
    <row r="1756" spans="1:14" x14ac:dyDescent="0.3">
      <c r="A1756" s="47" t="s">
        <v>67</v>
      </c>
      <c r="B1756" s="48" t="s">
        <v>59</v>
      </c>
      <c r="C1756" s="49">
        <v>25</v>
      </c>
      <c r="D1756" s="44"/>
      <c r="E1756" s="44"/>
      <c r="F1756" s="30">
        <f t="shared" si="134"/>
        <v>0</v>
      </c>
      <c r="G1756" s="11"/>
      <c r="H1756" s="11"/>
      <c r="I1756" s="11"/>
      <c r="J1756" s="12">
        <f t="shared" si="135"/>
        <v>0</v>
      </c>
      <c r="K1756" s="31">
        <f t="shared" si="136"/>
        <v>169.65</v>
      </c>
      <c r="L1756" s="37">
        <f t="shared" si="133"/>
        <v>0</v>
      </c>
      <c r="M1756" s="37"/>
      <c r="N1756" s="37">
        <f t="shared" si="137"/>
        <v>0</v>
      </c>
    </row>
    <row r="1757" spans="1:14" x14ac:dyDescent="0.3">
      <c r="A1757" s="47" t="s">
        <v>68</v>
      </c>
      <c r="B1757" s="48" t="s">
        <v>42</v>
      </c>
      <c r="C1757" s="49">
        <v>50</v>
      </c>
      <c r="D1757" s="44">
        <v>4</v>
      </c>
      <c r="E1757" s="44"/>
      <c r="F1757" s="30">
        <f t="shared" si="134"/>
        <v>0.08</v>
      </c>
      <c r="G1757" s="11"/>
      <c r="H1757" s="11"/>
      <c r="I1757" s="11"/>
      <c r="J1757" s="12">
        <f t="shared" si="135"/>
        <v>4</v>
      </c>
      <c r="K1757" s="31">
        <f t="shared" si="136"/>
        <v>88.92</v>
      </c>
      <c r="L1757" s="37">
        <f t="shared" si="133"/>
        <v>355.68</v>
      </c>
      <c r="M1757" s="37"/>
      <c r="N1757" s="37">
        <f t="shared" si="137"/>
        <v>0</v>
      </c>
    </row>
    <row r="1758" spans="1:14" x14ac:dyDescent="0.3">
      <c r="A1758" s="47" t="s">
        <v>69</v>
      </c>
      <c r="B1758" s="48" t="s">
        <v>52</v>
      </c>
      <c r="C1758" s="49">
        <v>12</v>
      </c>
      <c r="D1758" s="44">
        <v>6</v>
      </c>
      <c r="E1758" s="44"/>
      <c r="F1758" s="30">
        <f t="shared" si="134"/>
        <v>0.5</v>
      </c>
      <c r="G1758" s="11"/>
      <c r="H1758" s="11"/>
      <c r="I1758" s="11"/>
      <c r="J1758" s="12">
        <f t="shared" si="135"/>
        <v>6</v>
      </c>
      <c r="K1758" s="31">
        <f t="shared" si="136"/>
        <v>123.94</v>
      </c>
      <c r="L1758" s="37">
        <f t="shared" si="133"/>
        <v>743.64</v>
      </c>
      <c r="M1758" s="37"/>
      <c r="N1758" s="37">
        <f t="shared" si="137"/>
        <v>0</v>
      </c>
    </row>
    <row r="1759" spans="1:14" ht="19.5" thickBot="1" x14ac:dyDescent="0.35">
      <c r="A1759" s="47" t="s">
        <v>70</v>
      </c>
      <c r="B1759" s="48" t="s">
        <v>50</v>
      </c>
      <c r="C1759" s="49">
        <v>60</v>
      </c>
      <c r="D1759" s="44">
        <v>11</v>
      </c>
      <c r="E1759" s="44"/>
      <c r="F1759" s="30">
        <f t="shared" si="134"/>
        <v>0.18333333333333332</v>
      </c>
      <c r="G1759" s="11"/>
      <c r="H1759" s="11"/>
      <c r="I1759" s="11"/>
      <c r="J1759" s="12">
        <f t="shared" si="135"/>
        <v>11</v>
      </c>
      <c r="K1759" s="31">
        <f t="shared" si="136"/>
        <v>67.180000000000007</v>
      </c>
      <c r="L1759" s="37">
        <f t="shared" si="133"/>
        <v>738.98</v>
      </c>
      <c r="M1759" s="37"/>
      <c r="N1759" s="37">
        <f t="shared" si="137"/>
        <v>0</v>
      </c>
    </row>
    <row r="1760" spans="1:14" ht="19.5" thickBot="1" x14ac:dyDescent="0.35">
      <c r="A1760" s="56" t="s">
        <v>71</v>
      </c>
      <c r="B1760" s="57" t="s">
        <v>50</v>
      </c>
      <c r="C1760" s="58">
        <v>60</v>
      </c>
      <c r="D1760" s="44">
        <v>5</v>
      </c>
      <c r="E1760" s="44"/>
      <c r="F1760" s="30">
        <f t="shared" si="134"/>
        <v>8.3333333333333329E-2</v>
      </c>
      <c r="G1760" s="11"/>
      <c r="H1760" s="11"/>
      <c r="I1760" s="11"/>
      <c r="J1760" s="12">
        <f t="shared" si="135"/>
        <v>5</v>
      </c>
      <c r="K1760" s="31">
        <f t="shared" si="136"/>
        <v>67.180000000000007</v>
      </c>
      <c r="L1760" s="37">
        <f t="shared" si="133"/>
        <v>335.90000000000003</v>
      </c>
      <c r="M1760" s="37"/>
      <c r="N1760" s="37">
        <f t="shared" si="137"/>
        <v>0</v>
      </c>
    </row>
    <row r="1761" spans="1:14" ht="19.5" thickBot="1" x14ac:dyDescent="0.35">
      <c r="A1761" s="56" t="s">
        <v>72</v>
      </c>
      <c r="B1761" s="57" t="s">
        <v>50</v>
      </c>
      <c r="C1761" s="58">
        <v>60</v>
      </c>
      <c r="D1761" s="44">
        <v>6</v>
      </c>
      <c r="E1761" s="44"/>
      <c r="F1761" s="30">
        <f t="shared" si="134"/>
        <v>0.1</v>
      </c>
      <c r="G1761" s="11"/>
      <c r="H1761" s="11"/>
      <c r="I1761" s="11"/>
      <c r="J1761" s="12">
        <f t="shared" si="135"/>
        <v>6</v>
      </c>
      <c r="K1761" s="31">
        <f t="shared" si="136"/>
        <v>67.180000000000007</v>
      </c>
      <c r="L1761" s="37">
        <f t="shared" si="133"/>
        <v>403.08000000000004</v>
      </c>
      <c r="M1761" s="37"/>
      <c r="N1761" s="37">
        <f t="shared" si="137"/>
        <v>0</v>
      </c>
    </row>
    <row r="1762" spans="1:14" ht="19.5" thickBot="1" x14ac:dyDescent="0.35">
      <c r="A1762" s="56" t="s">
        <v>73</v>
      </c>
      <c r="B1762" s="57" t="s">
        <v>74</v>
      </c>
      <c r="C1762" s="58">
        <v>150</v>
      </c>
      <c r="D1762" s="44"/>
      <c r="E1762" s="44"/>
      <c r="F1762" s="30">
        <f t="shared" si="134"/>
        <v>0</v>
      </c>
      <c r="G1762" s="11"/>
      <c r="H1762" s="11"/>
      <c r="I1762" s="11"/>
      <c r="J1762" s="12">
        <f t="shared" si="135"/>
        <v>0</v>
      </c>
      <c r="K1762" s="31">
        <f t="shared" si="136"/>
        <v>21.06</v>
      </c>
      <c r="L1762" s="37">
        <f t="shared" si="133"/>
        <v>0</v>
      </c>
      <c r="M1762" s="37"/>
      <c r="N1762" s="37">
        <f t="shared" si="137"/>
        <v>0</v>
      </c>
    </row>
    <row r="1763" spans="1:14" ht="19.5" thickBot="1" x14ac:dyDescent="0.35">
      <c r="A1763" s="66" t="s">
        <v>75</v>
      </c>
      <c r="B1763" s="67" t="s">
        <v>76</v>
      </c>
      <c r="C1763" s="68">
        <v>120</v>
      </c>
      <c r="D1763" s="44"/>
      <c r="E1763" s="44"/>
      <c r="F1763" s="30">
        <f t="shared" si="134"/>
        <v>0</v>
      </c>
      <c r="G1763" s="11"/>
      <c r="H1763" s="11"/>
      <c r="I1763" s="11"/>
      <c r="J1763" s="12">
        <f t="shared" si="135"/>
        <v>0</v>
      </c>
      <c r="K1763" s="31">
        <f t="shared" si="136"/>
        <v>78.98</v>
      </c>
      <c r="L1763" s="37">
        <f t="shared" si="133"/>
        <v>0</v>
      </c>
      <c r="M1763" s="37"/>
      <c r="N1763" s="37">
        <f t="shared" si="137"/>
        <v>0</v>
      </c>
    </row>
    <row r="1764" spans="1:14" ht="19.5" thickBot="1" x14ac:dyDescent="0.35">
      <c r="A1764" s="66" t="s">
        <v>77</v>
      </c>
      <c r="B1764" s="67" t="s">
        <v>78</v>
      </c>
      <c r="C1764" s="68">
        <v>60</v>
      </c>
      <c r="D1764" s="44">
        <v>4</v>
      </c>
      <c r="E1764" s="44"/>
      <c r="F1764" s="30">
        <f t="shared" si="134"/>
        <v>6.6666666666666666E-2</v>
      </c>
      <c r="G1764" s="11"/>
      <c r="H1764" s="11"/>
      <c r="I1764" s="11"/>
      <c r="J1764" s="12">
        <f t="shared" si="135"/>
        <v>4</v>
      </c>
      <c r="K1764" s="31">
        <f t="shared" si="136"/>
        <v>154.44</v>
      </c>
      <c r="L1764" s="37">
        <f t="shared" si="133"/>
        <v>617.76</v>
      </c>
      <c r="M1764" s="37"/>
      <c r="N1764" s="37">
        <f t="shared" si="137"/>
        <v>0</v>
      </c>
    </row>
    <row r="1765" spans="1:14" ht="19.5" thickBot="1" x14ac:dyDescent="0.35">
      <c r="A1765" s="66" t="s">
        <v>79</v>
      </c>
      <c r="B1765" s="67" t="s">
        <v>50</v>
      </c>
      <c r="C1765" s="68">
        <v>30</v>
      </c>
      <c r="D1765" s="44">
        <v>4</v>
      </c>
      <c r="E1765" s="44"/>
      <c r="F1765" s="30">
        <f t="shared" si="134"/>
        <v>0.13333333333333333</v>
      </c>
      <c r="G1765" s="11"/>
      <c r="H1765" s="11"/>
      <c r="I1765" s="11"/>
      <c r="J1765" s="12">
        <f t="shared" si="135"/>
        <v>4</v>
      </c>
      <c r="K1765" s="31">
        <f t="shared" si="136"/>
        <v>274.95</v>
      </c>
      <c r="L1765" s="37">
        <f t="shared" si="133"/>
        <v>1099.8</v>
      </c>
      <c r="M1765" s="37"/>
      <c r="N1765" s="37">
        <f t="shared" si="137"/>
        <v>0</v>
      </c>
    </row>
    <row r="1766" spans="1:14" ht="19.5" thickBot="1" x14ac:dyDescent="0.35">
      <c r="A1766" s="66" t="s">
        <v>80</v>
      </c>
      <c r="B1766" s="67" t="s">
        <v>59</v>
      </c>
      <c r="C1766" s="68">
        <v>12</v>
      </c>
      <c r="D1766" s="44"/>
      <c r="E1766" s="44"/>
      <c r="F1766" s="30">
        <f t="shared" si="134"/>
        <v>0</v>
      </c>
      <c r="G1766" s="11"/>
      <c r="H1766" s="11"/>
      <c r="I1766" s="11"/>
      <c r="J1766" s="12">
        <f t="shared" si="135"/>
        <v>0</v>
      </c>
      <c r="K1766" s="31">
        <f t="shared" si="136"/>
        <v>1023.75</v>
      </c>
      <c r="L1766" s="37">
        <f t="shared" si="133"/>
        <v>0</v>
      </c>
      <c r="M1766" s="37"/>
      <c r="N1766" s="37">
        <f t="shared" si="137"/>
        <v>0</v>
      </c>
    </row>
    <row r="1767" spans="1:14" ht="19.5" thickBot="1" x14ac:dyDescent="0.35">
      <c r="A1767" s="76" t="s">
        <v>81</v>
      </c>
      <c r="B1767" s="77" t="s">
        <v>82</v>
      </c>
      <c r="C1767" s="78">
        <v>18</v>
      </c>
      <c r="D1767" s="44">
        <v>2</v>
      </c>
      <c r="E1767" s="44"/>
      <c r="F1767" s="30">
        <f t="shared" si="134"/>
        <v>0.1111111111111111</v>
      </c>
      <c r="G1767" s="11"/>
      <c r="H1767" s="11"/>
      <c r="I1767" s="11"/>
      <c r="J1767" s="12">
        <f t="shared" si="135"/>
        <v>2</v>
      </c>
      <c r="K1767" s="31">
        <f t="shared" si="136"/>
        <v>558.67999999999995</v>
      </c>
      <c r="L1767" s="37">
        <f t="shared" si="133"/>
        <v>1117.3599999999999</v>
      </c>
      <c r="M1767" s="37"/>
      <c r="N1767" s="37">
        <f t="shared" si="137"/>
        <v>0</v>
      </c>
    </row>
    <row r="1768" spans="1:14" ht="19.5" thickBot="1" x14ac:dyDescent="0.35">
      <c r="A1768" s="76" t="s">
        <v>83</v>
      </c>
      <c r="B1768" s="77" t="s">
        <v>59</v>
      </c>
      <c r="C1768" s="78">
        <v>12</v>
      </c>
      <c r="D1768" s="44">
        <v>1</v>
      </c>
      <c r="E1768" s="44"/>
      <c r="F1768" s="30">
        <f t="shared" si="134"/>
        <v>8.3333333333333329E-2</v>
      </c>
      <c r="G1768" s="11"/>
      <c r="H1768" s="11"/>
      <c r="I1768" s="11"/>
      <c r="J1768" s="12">
        <f t="shared" si="135"/>
        <v>1</v>
      </c>
      <c r="K1768" s="31">
        <f t="shared" si="136"/>
        <v>1092.2</v>
      </c>
      <c r="L1768" s="37">
        <f t="shared" si="133"/>
        <v>1092.2</v>
      </c>
      <c r="M1768" s="37"/>
      <c r="N1768" s="37">
        <f t="shared" si="137"/>
        <v>0</v>
      </c>
    </row>
    <row r="1769" spans="1:14" ht="19.5" thickBot="1" x14ac:dyDescent="0.35">
      <c r="A1769" s="76" t="s">
        <v>84</v>
      </c>
      <c r="B1769" s="77" t="s">
        <v>85</v>
      </c>
      <c r="C1769" s="78">
        <v>4</v>
      </c>
      <c r="D1769" s="44"/>
      <c r="E1769" s="44"/>
      <c r="F1769" s="30">
        <f t="shared" si="134"/>
        <v>0</v>
      </c>
      <c r="G1769" s="11"/>
      <c r="H1769" s="11"/>
      <c r="I1769" s="11"/>
      <c r="J1769" s="12">
        <f t="shared" si="135"/>
        <v>0</v>
      </c>
      <c r="K1769" s="31">
        <f t="shared" si="136"/>
        <v>2670.53</v>
      </c>
      <c r="L1769" s="37">
        <f t="shared" si="133"/>
        <v>0</v>
      </c>
      <c r="M1769" s="37"/>
      <c r="N1769" s="37">
        <f t="shared" si="137"/>
        <v>0</v>
      </c>
    </row>
    <row r="1770" spans="1:14" ht="19.5" thickBot="1" x14ac:dyDescent="0.35">
      <c r="A1770" s="86" t="s">
        <v>86</v>
      </c>
      <c r="B1770" s="87" t="s">
        <v>87</v>
      </c>
      <c r="C1770" s="88">
        <v>48</v>
      </c>
      <c r="D1770" s="44"/>
      <c r="E1770" s="44"/>
      <c r="F1770" s="30">
        <f t="shared" si="134"/>
        <v>0</v>
      </c>
      <c r="G1770" s="11"/>
      <c r="H1770" s="11"/>
      <c r="I1770" s="11"/>
      <c r="J1770" s="12">
        <f t="shared" si="135"/>
        <v>0</v>
      </c>
      <c r="K1770" s="31">
        <f t="shared" si="136"/>
        <v>46.8</v>
      </c>
      <c r="L1770" s="37">
        <f t="shared" si="133"/>
        <v>0</v>
      </c>
      <c r="M1770" s="37"/>
      <c r="N1770" s="37">
        <f t="shared" si="137"/>
        <v>0</v>
      </c>
    </row>
    <row r="1771" spans="1:14" ht="19.5" thickBot="1" x14ac:dyDescent="0.35">
      <c r="A1771" s="86" t="s">
        <v>88</v>
      </c>
      <c r="B1771" s="87" t="s">
        <v>87</v>
      </c>
      <c r="C1771" s="88">
        <v>48</v>
      </c>
      <c r="D1771" s="44"/>
      <c r="E1771" s="44"/>
      <c r="F1771" s="30">
        <f t="shared" si="134"/>
        <v>0</v>
      </c>
      <c r="G1771" s="11"/>
      <c r="H1771" s="11"/>
      <c r="I1771" s="11"/>
      <c r="J1771" s="12">
        <f t="shared" si="135"/>
        <v>0</v>
      </c>
      <c r="K1771" s="31">
        <f t="shared" si="136"/>
        <v>46.8</v>
      </c>
      <c r="L1771" s="37">
        <f t="shared" si="133"/>
        <v>0</v>
      </c>
      <c r="M1771" s="37"/>
      <c r="N1771" s="37">
        <f t="shared" si="137"/>
        <v>0</v>
      </c>
    </row>
    <row r="1772" spans="1:14" x14ac:dyDescent="0.3">
      <c r="A1772" s="96" t="s">
        <v>89</v>
      </c>
      <c r="B1772" s="97">
        <v>25</v>
      </c>
      <c r="C1772" s="97">
        <v>25</v>
      </c>
      <c r="D1772" s="44">
        <v>471</v>
      </c>
      <c r="E1772" s="44"/>
      <c r="F1772" s="30">
        <f t="shared" si="134"/>
        <v>18.84</v>
      </c>
      <c r="G1772" s="11"/>
      <c r="H1772" s="11"/>
      <c r="I1772" s="11"/>
      <c r="J1772" s="12">
        <f t="shared" si="135"/>
        <v>471</v>
      </c>
      <c r="K1772" s="31">
        <f t="shared" si="136"/>
        <v>111.25</v>
      </c>
      <c r="L1772" s="37">
        <f t="shared" si="133"/>
        <v>52398.75</v>
      </c>
      <c r="M1772" s="37"/>
      <c r="N1772" s="37">
        <f t="shared" si="137"/>
        <v>0</v>
      </c>
    </row>
    <row r="1773" spans="1:14" x14ac:dyDescent="0.3">
      <c r="A1773" s="105" t="s">
        <v>90</v>
      </c>
      <c r="B1773" s="106">
        <v>10</v>
      </c>
      <c r="C1773" s="106">
        <v>10</v>
      </c>
      <c r="D1773" s="44"/>
      <c r="E1773" s="44"/>
      <c r="F1773" s="30">
        <f t="shared" si="134"/>
        <v>0</v>
      </c>
      <c r="G1773" s="11"/>
      <c r="H1773" s="11"/>
      <c r="I1773" s="11"/>
      <c r="J1773" s="12">
        <f t="shared" si="135"/>
        <v>0</v>
      </c>
      <c r="K1773" s="31">
        <f t="shared" si="136"/>
        <v>1760</v>
      </c>
      <c r="L1773" s="37">
        <f t="shared" si="133"/>
        <v>0</v>
      </c>
      <c r="M1773" s="37"/>
      <c r="N1773" s="37">
        <f t="shared" si="137"/>
        <v>0</v>
      </c>
    </row>
    <row r="1774" spans="1:14" x14ac:dyDescent="0.3">
      <c r="A1774" s="105" t="s">
        <v>91</v>
      </c>
      <c r="B1774" s="106">
        <v>8</v>
      </c>
      <c r="C1774" s="106">
        <v>8</v>
      </c>
      <c r="D1774" s="44"/>
      <c r="E1774" s="44"/>
      <c r="F1774" s="30">
        <f t="shared" si="134"/>
        <v>0</v>
      </c>
      <c r="G1774" s="11"/>
      <c r="H1774" s="11"/>
      <c r="I1774" s="11"/>
      <c r="J1774" s="12">
        <f t="shared" si="135"/>
        <v>0</v>
      </c>
      <c r="K1774" s="31">
        <f t="shared" si="136"/>
        <v>2365</v>
      </c>
      <c r="L1774" s="37">
        <f t="shared" si="133"/>
        <v>0</v>
      </c>
      <c r="M1774" s="37"/>
      <c r="N1774" s="37">
        <f t="shared" si="137"/>
        <v>0</v>
      </c>
    </row>
    <row r="1775" spans="1:14" x14ac:dyDescent="0.3">
      <c r="A1775" s="105" t="s">
        <v>92</v>
      </c>
      <c r="B1775" s="106">
        <v>8</v>
      </c>
      <c r="C1775" s="106">
        <v>8</v>
      </c>
      <c r="D1775" s="44"/>
      <c r="E1775" s="44"/>
      <c r="F1775" s="30">
        <f t="shared" si="134"/>
        <v>0</v>
      </c>
      <c r="G1775" s="11"/>
      <c r="H1775" s="11"/>
      <c r="I1775" s="11"/>
      <c r="J1775" s="12">
        <f t="shared" si="135"/>
        <v>0</v>
      </c>
      <c r="K1775" s="31">
        <f t="shared" si="136"/>
        <v>2065</v>
      </c>
      <c r="L1775" s="37">
        <f t="shared" si="133"/>
        <v>0</v>
      </c>
      <c r="M1775" s="37"/>
      <c r="N1775" s="37">
        <f t="shared" si="137"/>
        <v>0</v>
      </c>
    </row>
    <row r="1776" spans="1:14" x14ac:dyDescent="0.3">
      <c r="A1776" s="105" t="s">
        <v>93</v>
      </c>
      <c r="B1776" s="106">
        <v>15</v>
      </c>
      <c r="C1776" s="106">
        <v>15</v>
      </c>
      <c r="D1776" s="44"/>
      <c r="E1776" s="44"/>
      <c r="F1776" s="30">
        <f t="shared" si="134"/>
        <v>0</v>
      </c>
      <c r="G1776" s="11"/>
      <c r="H1776" s="11"/>
      <c r="I1776" s="11"/>
      <c r="J1776" s="12">
        <f t="shared" si="135"/>
        <v>0</v>
      </c>
      <c r="K1776" s="31">
        <f t="shared" si="136"/>
        <v>990</v>
      </c>
      <c r="L1776" s="37">
        <f t="shared" si="133"/>
        <v>0</v>
      </c>
      <c r="M1776" s="37"/>
      <c r="N1776" s="37">
        <f t="shared" si="137"/>
        <v>0</v>
      </c>
    </row>
    <row r="1777" spans="1:14" x14ac:dyDescent="0.3">
      <c r="A1777" s="105" t="s">
        <v>94</v>
      </c>
      <c r="B1777" s="106">
        <v>15</v>
      </c>
      <c r="C1777" s="106">
        <v>15</v>
      </c>
      <c r="D1777" s="44"/>
      <c r="E1777" s="44"/>
      <c r="F1777" s="30">
        <f t="shared" si="134"/>
        <v>0</v>
      </c>
      <c r="G1777" s="11"/>
      <c r="H1777" s="11"/>
      <c r="I1777" s="11"/>
      <c r="J1777" s="12">
        <f t="shared" si="135"/>
        <v>0</v>
      </c>
      <c r="K1777" s="31">
        <f t="shared" si="136"/>
        <v>1025</v>
      </c>
      <c r="L1777" s="37">
        <f t="shared" si="133"/>
        <v>0</v>
      </c>
      <c r="M1777" s="37"/>
      <c r="N1777" s="37">
        <f t="shared" si="137"/>
        <v>0</v>
      </c>
    </row>
    <row r="1778" spans="1:14" x14ac:dyDescent="0.3">
      <c r="A1778" s="105" t="s">
        <v>95</v>
      </c>
      <c r="B1778" s="106">
        <v>10</v>
      </c>
      <c r="C1778" s="106">
        <v>10</v>
      </c>
      <c r="D1778" s="44"/>
      <c r="E1778" s="44"/>
      <c r="F1778" s="30">
        <f t="shared" si="134"/>
        <v>0</v>
      </c>
      <c r="G1778" s="11"/>
      <c r="H1778" s="11"/>
      <c r="I1778" s="11"/>
      <c r="J1778" s="12">
        <f t="shared" si="135"/>
        <v>0</v>
      </c>
      <c r="K1778" s="31">
        <f t="shared" si="136"/>
        <v>1620</v>
      </c>
      <c r="L1778" s="37">
        <f t="shared" si="133"/>
        <v>0</v>
      </c>
      <c r="M1778" s="37"/>
      <c r="N1778" s="37">
        <f t="shared" si="137"/>
        <v>0</v>
      </c>
    </row>
    <row r="1779" spans="1:14" x14ac:dyDescent="0.3">
      <c r="A1779" s="105" t="s">
        <v>96</v>
      </c>
      <c r="B1779" s="106">
        <v>8</v>
      </c>
      <c r="C1779" s="106">
        <v>8</v>
      </c>
      <c r="D1779" s="44"/>
      <c r="E1779" s="44"/>
      <c r="F1779" s="30">
        <f t="shared" si="134"/>
        <v>0</v>
      </c>
      <c r="G1779" s="11"/>
      <c r="H1779" s="11"/>
      <c r="I1779" s="11"/>
      <c r="J1779" s="12">
        <f t="shared" si="135"/>
        <v>0</v>
      </c>
      <c r="K1779" s="31">
        <f t="shared" si="136"/>
        <v>2130</v>
      </c>
      <c r="L1779" s="37">
        <f t="shared" si="133"/>
        <v>0</v>
      </c>
      <c r="M1779" s="37"/>
      <c r="N1779" s="37">
        <f t="shared" si="137"/>
        <v>0</v>
      </c>
    </row>
    <row r="1780" spans="1:14" x14ac:dyDescent="0.3">
      <c r="A1780" s="105" t="s">
        <v>97</v>
      </c>
      <c r="B1780" s="106">
        <v>15</v>
      </c>
      <c r="C1780" s="106">
        <v>15</v>
      </c>
      <c r="D1780" s="44"/>
      <c r="E1780" s="44"/>
      <c r="F1780" s="30">
        <f t="shared" si="134"/>
        <v>0</v>
      </c>
      <c r="G1780" s="11"/>
      <c r="H1780" s="11"/>
      <c r="I1780" s="11"/>
      <c r="J1780" s="12">
        <f t="shared" si="135"/>
        <v>0</v>
      </c>
      <c r="K1780" s="31">
        <f t="shared" si="136"/>
        <v>880</v>
      </c>
      <c r="L1780" s="37">
        <f t="shared" si="133"/>
        <v>0</v>
      </c>
      <c r="M1780" s="37"/>
      <c r="N1780" s="37">
        <f t="shared" si="137"/>
        <v>0</v>
      </c>
    </row>
    <row r="1781" spans="1:14" x14ac:dyDescent="0.3">
      <c r="A1781" s="105" t="s">
        <v>98</v>
      </c>
      <c r="B1781" s="106">
        <v>15</v>
      </c>
      <c r="C1781" s="106">
        <v>15</v>
      </c>
      <c r="D1781" s="44"/>
      <c r="E1781" s="44"/>
      <c r="F1781" s="30">
        <f t="shared" si="134"/>
        <v>0</v>
      </c>
      <c r="G1781" s="11"/>
      <c r="H1781" s="11"/>
      <c r="I1781" s="11"/>
      <c r="J1781" s="12">
        <f t="shared" si="135"/>
        <v>0</v>
      </c>
      <c r="K1781" s="31">
        <f t="shared" si="136"/>
        <v>915</v>
      </c>
      <c r="L1781" s="37">
        <f t="shared" si="133"/>
        <v>0</v>
      </c>
      <c r="M1781" s="37"/>
      <c r="N1781" s="37">
        <f t="shared" si="137"/>
        <v>0</v>
      </c>
    </row>
    <row r="1782" spans="1:14" x14ac:dyDescent="0.3">
      <c r="A1782" s="105" t="s">
        <v>99</v>
      </c>
      <c r="B1782" s="106">
        <v>3</v>
      </c>
      <c r="C1782" s="106">
        <v>3</v>
      </c>
      <c r="D1782" s="44"/>
      <c r="E1782" s="44"/>
      <c r="F1782" s="30">
        <f t="shared" si="134"/>
        <v>0</v>
      </c>
      <c r="G1782" s="11"/>
      <c r="H1782" s="11"/>
      <c r="I1782" s="11"/>
      <c r="J1782" s="12">
        <f t="shared" si="135"/>
        <v>0</v>
      </c>
      <c r="K1782" s="31">
        <f t="shared" si="136"/>
        <v>1970</v>
      </c>
      <c r="L1782" s="37">
        <f t="shared" si="133"/>
        <v>0</v>
      </c>
      <c r="M1782" s="37"/>
      <c r="N1782" s="37">
        <f t="shared" si="137"/>
        <v>0</v>
      </c>
    </row>
    <row r="1783" spans="1:14" x14ac:dyDescent="0.3">
      <c r="A1783" s="105" t="s">
        <v>100</v>
      </c>
      <c r="B1783" s="106">
        <v>3</v>
      </c>
      <c r="C1783" s="106">
        <v>3</v>
      </c>
      <c r="D1783" s="44"/>
      <c r="E1783" s="44"/>
      <c r="F1783" s="30">
        <f t="shared" si="134"/>
        <v>0</v>
      </c>
      <c r="G1783" s="11"/>
      <c r="H1783" s="11"/>
      <c r="I1783" s="11"/>
      <c r="J1783" s="12">
        <f t="shared" si="135"/>
        <v>0</v>
      </c>
      <c r="K1783" s="31">
        <f t="shared" si="136"/>
        <v>2035</v>
      </c>
      <c r="L1783" s="37">
        <f t="shared" si="133"/>
        <v>0</v>
      </c>
      <c r="M1783" s="37"/>
      <c r="N1783" s="37">
        <f t="shared" si="137"/>
        <v>0</v>
      </c>
    </row>
    <row r="1784" spans="1:14" x14ac:dyDescent="0.3">
      <c r="A1784" s="105" t="s">
        <v>101</v>
      </c>
      <c r="B1784" s="106">
        <v>8</v>
      </c>
      <c r="C1784" s="106">
        <v>8</v>
      </c>
      <c r="D1784" s="44"/>
      <c r="E1784" s="44"/>
      <c r="F1784" s="30">
        <f t="shared" si="134"/>
        <v>0</v>
      </c>
      <c r="G1784" s="11"/>
      <c r="H1784" s="11"/>
      <c r="I1784" s="11"/>
      <c r="J1784" s="12">
        <f t="shared" si="135"/>
        <v>0</v>
      </c>
      <c r="K1784" s="31">
        <f t="shared" si="136"/>
        <v>2120</v>
      </c>
      <c r="L1784" s="37">
        <f t="shared" si="133"/>
        <v>0</v>
      </c>
      <c r="M1784" s="37"/>
      <c r="N1784" s="37">
        <f t="shared" si="137"/>
        <v>0</v>
      </c>
    </row>
    <row r="1785" spans="1:14" x14ac:dyDescent="0.3">
      <c r="A1785" s="105" t="s">
        <v>102</v>
      </c>
      <c r="B1785" s="106">
        <v>10</v>
      </c>
      <c r="C1785" s="106">
        <v>10</v>
      </c>
      <c r="D1785" s="44"/>
      <c r="E1785" s="44"/>
      <c r="F1785" s="30">
        <f t="shared" si="134"/>
        <v>0</v>
      </c>
      <c r="G1785" s="11"/>
      <c r="H1785" s="11"/>
      <c r="I1785" s="11"/>
      <c r="J1785" s="12">
        <f t="shared" si="135"/>
        <v>0</v>
      </c>
      <c r="K1785" s="31">
        <f t="shared" si="136"/>
        <v>1980</v>
      </c>
      <c r="L1785" s="37">
        <f t="shared" si="133"/>
        <v>0</v>
      </c>
      <c r="M1785" s="37"/>
      <c r="N1785" s="37">
        <f t="shared" si="137"/>
        <v>0</v>
      </c>
    </row>
    <row r="1786" spans="1:14" x14ac:dyDescent="0.3">
      <c r="A1786" s="105" t="s">
        <v>103</v>
      </c>
      <c r="B1786" s="106">
        <v>12</v>
      </c>
      <c r="C1786" s="106">
        <v>12</v>
      </c>
      <c r="D1786" s="44"/>
      <c r="E1786" s="44"/>
      <c r="F1786" s="30">
        <f t="shared" si="134"/>
        <v>0</v>
      </c>
      <c r="G1786" s="11"/>
      <c r="H1786" s="11"/>
      <c r="I1786" s="11"/>
      <c r="J1786" s="12">
        <f t="shared" si="135"/>
        <v>0</v>
      </c>
      <c r="K1786" s="31">
        <f t="shared" si="136"/>
        <v>875</v>
      </c>
      <c r="L1786" s="37">
        <f t="shared" si="133"/>
        <v>0</v>
      </c>
      <c r="M1786" s="37"/>
      <c r="N1786" s="37">
        <f t="shared" si="137"/>
        <v>0</v>
      </c>
    </row>
    <row r="1787" spans="1:14" ht="19.5" thickBot="1" x14ac:dyDescent="0.35">
      <c r="A1787" s="105" t="s">
        <v>104</v>
      </c>
      <c r="B1787" s="106">
        <v>3</v>
      </c>
      <c r="C1787" s="106">
        <v>3</v>
      </c>
      <c r="D1787" s="44"/>
      <c r="E1787" s="44"/>
      <c r="F1787" s="30">
        <f t="shared" si="134"/>
        <v>0</v>
      </c>
      <c r="G1787" s="11"/>
      <c r="H1787" s="11"/>
      <c r="I1787" s="11"/>
      <c r="J1787" s="12">
        <f t="shared" si="135"/>
        <v>0</v>
      </c>
      <c r="K1787" s="31">
        <f t="shared" si="136"/>
        <v>2145</v>
      </c>
      <c r="L1787" s="37">
        <f t="shared" si="133"/>
        <v>0</v>
      </c>
      <c r="M1787" s="37"/>
      <c r="N1787" s="37">
        <f t="shared" si="137"/>
        <v>0</v>
      </c>
    </row>
    <row r="1788" spans="1:14" ht="19.5" thickBot="1" x14ac:dyDescent="0.35">
      <c r="A1788" s="56" t="s">
        <v>105</v>
      </c>
      <c r="B1788" s="57" t="s">
        <v>74</v>
      </c>
      <c r="C1788" s="58">
        <v>150</v>
      </c>
      <c r="D1788" s="44"/>
      <c r="E1788" s="44"/>
      <c r="F1788" s="30">
        <f t="shared" si="134"/>
        <v>0</v>
      </c>
      <c r="G1788" s="11"/>
      <c r="H1788" s="11"/>
      <c r="I1788" s="11"/>
      <c r="J1788" s="12">
        <f t="shared" si="135"/>
        <v>0</v>
      </c>
      <c r="K1788" s="31">
        <f t="shared" si="136"/>
        <v>21.06</v>
      </c>
      <c r="L1788" s="37">
        <f t="shared" si="133"/>
        <v>0</v>
      </c>
      <c r="M1788" s="37"/>
      <c r="N1788" s="37">
        <f t="shared" si="137"/>
        <v>0</v>
      </c>
    </row>
    <row r="1789" spans="1:14" x14ac:dyDescent="0.3">
      <c r="A1789" s="107"/>
      <c r="B1789" s="108"/>
      <c r="C1789" s="108"/>
      <c r="D1789" s="11"/>
      <c r="E1789" s="11"/>
      <c r="F1789" s="30" t="e">
        <f t="shared" si="134"/>
        <v>#DIV/0!</v>
      </c>
      <c r="G1789" s="11"/>
      <c r="H1789" s="11"/>
      <c r="I1789" s="11"/>
      <c r="J1789" s="12">
        <f t="shared" si="135"/>
        <v>0</v>
      </c>
      <c r="K1789" s="31">
        <f t="shared" si="136"/>
        <v>116.5</v>
      </c>
      <c r="L1789" s="37">
        <f t="shared" si="133"/>
        <v>0</v>
      </c>
      <c r="M1789" s="37"/>
      <c r="N1789" s="37">
        <f t="shared" si="137"/>
        <v>0</v>
      </c>
    </row>
    <row r="1790" spans="1:14" x14ac:dyDescent="0.3">
      <c r="A1790" s="107"/>
      <c r="B1790" s="108"/>
      <c r="C1790" s="108"/>
      <c r="D1790" s="11"/>
      <c r="E1790" s="11"/>
      <c r="F1790" s="30" t="e">
        <f t="shared" si="134"/>
        <v>#DIV/0!</v>
      </c>
      <c r="G1790" s="11"/>
      <c r="H1790" s="11"/>
      <c r="I1790" s="11"/>
      <c r="J1790" s="12">
        <f t="shared" si="135"/>
        <v>0</v>
      </c>
      <c r="K1790" s="31">
        <f t="shared" si="136"/>
        <v>0</v>
      </c>
      <c r="L1790" s="37">
        <f t="shared" si="133"/>
        <v>0</v>
      </c>
      <c r="M1790" s="37"/>
      <c r="N1790" s="37">
        <f t="shared" si="137"/>
        <v>0</v>
      </c>
    </row>
    <row r="1791" spans="1:14" x14ac:dyDescent="0.3">
      <c r="A1791" s="107"/>
      <c r="B1791" s="108"/>
      <c r="C1791" s="108"/>
      <c r="D1791" s="11"/>
      <c r="E1791" s="11"/>
      <c r="F1791" s="30" t="e">
        <f t="shared" si="134"/>
        <v>#DIV/0!</v>
      </c>
      <c r="G1791" s="11"/>
      <c r="H1791" s="11"/>
      <c r="I1791" s="11"/>
      <c r="J1791" s="12">
        <f t="shared" si="135"/>
        <v>0</v>
      </c>
      <c r="K1791" s="31">
        <f t="shared" si="136"/>
        <v>23</v>
      </c>
      <c r="L1791" s="37">
        <f t="shared" si="133"/>
        <v>0</v>
      </c>
      <c r="M1791" s="37"/>
      <c r="N1791" s="37">
        <f t="shared" si="137"/>
        <v>0</v>
      </c>
    </row>
    <row r="1792" spans="1:14" x14ac:dyDescent="0.3">
      <c r="A1792" s="107"/>
      <c r="B1792" s="108"/>
      <c r="C1792" s="108"/>
      <c r="D1792" s="11"/>
      <c r="E1792" s="11"/>
      <c r="F1792" s="30" t="e">
        <f t="shared" si="134"/>
        <v>#DIV/0!</v>
      </c>
      <c r="G1792" s="11"/>
      <c r="H1792" s="11"/>
      <c r="I1792" s="11"/>
      <c r="J1792" s="12">
        <f t="shared" si="135"/>
        <v>0</v>
      </c>
      <c r="K1792" s="31">
        <f t="shared" si="136"/>
        <v>0</v>
      </c>
      <c r="L1792" s="37">
        <f t="shared" si="133"/>
        <v>0</v>
      </c>
      <c r="M1792" s="37"/>
      <c r="N1792" s="37">
        <f t="shared" si="137"/>
        <v>0</v>
      </c>
    </row>
    <row r="1793" spans="1:14" x14ac:dyDescent="0.3">
      <c r="A1793" s="11"/>
      <c r="B1793" s="10"/>
      <c r="C1793" s="10"/>
      <c r="D1793" s="11"/>
      <c r="E1793" s="11"/>
      <c r="F1793" s="30" t="e">
        <f t="shared" si="134"/>
        <v>#DIV/0!</v>
      </c>
      <c r="G1793" s="11"/>
      <c r="H1793" s="11"/>
      <c r="I1793" s="11"/>
      <c r="J1793" s="12">
        <f t="shared" si="135"/>
        <v>0</v>
      </c>
      <c r="K1793" s="31">
        <f t="shared" si="136"/>
        <v>0</v>
      </c>
      <c r="L1793" s="37">
        <f t="shared" si="133"/>
        <v>0</v>
      </c>
      <c r="M1793" s="37"/>
      <c r="N1793" s="37">
        <f t="shared" si="137"/>
        <v>0</v>
      </c>
    </row>
    <row r="1794" spans="1:14" x14ac:dyDescent="0.3">
      <c r="A1794" s="11"/>
      <c r="B1794" s="10"/>
      <c r="C1794" s="10"/>
      <c r="D1794" s="11"/>
      <c r="E1794" s="11"/>
      <c r="F1794" s="30" t="e">
        <f t="shared" si="134"/>
        <v>#DIV/0!</v>
      </c>
      <c r="G1794" s="11"/>
      <c r="H1794" s="11"/>
      <c r="I1794" s="11"/>
      <c r="J1794" s="12">
        <f t="shared" si="135"/>
        <v>0</v>
      </c>
      <c r="K1794" s="31">
        <f t="shared" si="136"/>
        <v>0</v>
      </c>
      <c r="L1794" s="37">
        <f t="shared" si="133"/>
        <v>0</v>
      </c>
      <c r="M1794" s="37"/>
      <c r="N1794" s="37">
        <f t="shared" si="137"/>
        <v>0</v>
      </c>
    </row>
    <row r="1795" spans="1:14" x14ac:dyDescent="0.3">
      <c r="A1795" s="11"/>
      <c r="B1795" s="10"/>
      <c r="C1795" s="10"/>
      <c r="D1795" s="11"/>
      <c r="E1795" s="11"/>
      <c r="F1795" s="30" t="e">
        <f t="shared" si="134"/>
        <v>#DIV/0!</v>
      </c>
      <c r="G1795" s="11"/>
      <c r="H1795" s="11"/>
      <c r="I1795" s="11"/>
      <c r="J1795" s="12">
        <f t="shared" si="135"/>
        <v>0</v>
      </c>
      <c r="K1795" s="31">
        <f t="shared" si="136"/>
        <v>0</v>
      </c>
      <c r="L1795" s="37">
        <f t="shared" si="133"/>
        <v>0</v>
      </c>
      <c r="M1795" s="37"/>
      <c r="N1795" s="37">
        <f t="shared" si="137"/>
        <v>0</v>
      </c>
    </row>
    <row r="1796" spans="1:14" x14ac:dyDescent="0.3">
      <c r="A1796" s="11" t="s">
        <v>33</v>
      </c>
      <c r="B1796" s="11"/>
      <c r="C1796" s="13"/>
      <c r="D1796" s="111">
        <f t="shared" ref="D1796:J1796" si="138">SUM(D1734:D1795)</f>
        <v>537</v>
      </c>
      <c r="E1796" s="111">
        <f t="shared" si="138"/>
        <v>0</v>
      </c>
      <c r="F1796" s="111" t="e">
        <f t="shared" si="138"/>
        <v>#DIV/0!</v>
      </c>
      <c r="G1796" s="111">
        <f t="shared" si="138"/>
        <v>0</v>
      </c>
      <c r="H1796" s="111">
        <f t="shared" si="138"/>
        <v>0</v>
      </c>
      <c r="I1796" s="111">
        <f t="shared" si="138"/>
        <v>0</v>
      </c>
      <c r="J1796" s="12">
        <f t="shared" si="138"/>
        <v>537</v>
      </c>
      <c r="K1796" s="111"/>
      <c r="L1796" s="111">
        <f>SUM(L1734:L1795)</f>
        <v>68283.070000000007</v>
      </c>
      <c r="M1796" s="111">
        <f>SUM(M1734:M1795)</f>
        <v>0</v>
      </c>
      <c r="N1796" s="111">
        <f>SUM(N1734:N1795)</f>
        <v>0</v>
      </c>
    </row>
    <row r="1797" spans="1:14" x14ac:dyDescent="0.3">
      <c r="A1797" s="113"/>
      <c r="B1797" s="114"/>
      <c r="C1797" s="115"/>
      <c r="D1797" s="116"/>
      <c r="E1797" s="116"/>
      <c r="F1797" s="7" t="s">
        <v>106</v>
      </c>
      <c r="G1797" s="7" t="s">
        <v>123</v>
      </c>
      <c r="H1797" s="7" t="s">
        <v>124</v>
      </c>
      <c r="I1797" s="7" t="s">
        <v>125</v>
      </c>
      <c r="J1797" s="7" t="s">
        <v>126</v>
      </c>
      <c r="K1797" s="117"/>
      <c r="L1797" s="117"/>
      <c r="M1797" s="7" t="s">
        <v>107</v>
      </c>
      <c r="N1797" s="118"/>
    </row>
    <row r="1798" spans="1:14" ht="31.5" x14ac:dyDescent="0.5">
      <c r="A1798" s="113"/>
      <c r="B1798" s="114"/>
      <c r="C1798" s="115"/>
      <c r="D1798" s="116"/>
      <c r="E1798" s="116"/>
      <c r="F1798" s="121"/>
      <c r="G1798" s="121"/>
      <c r="H1798" s="121"/>
      <c r="I1798" s="121"/>
      <c r="J1798" s="121"/>
      <c r="K1798" s="122"/>
      <c r="L1798" s="121">
        <f>+F1798-G1798-H1798-I1798-J1798</f>
        <v>0</v>
      </c>
      <c r="M1798" s="123"/>
      <c r="N1798" s="124"/>
    </row>
    <row r="1799" spans="1:14" x14ac:dyDescent="0.3">
      <c r="A1799" s="177" t="s">
        <v>109</v>
      </c>
      <c r="B1799" s="178"/>
      <c r="C1799" s="178"/>
      <c r="D1799" s="178"/>
      <c r="E1799" s="178"/>
      <c r="F1799" s="178"/>
      <c r="G1799" s="178"/>
      <c r="H1799" s="178"/>
      <c r="I1799" s="178"/>
      <c r="J1799" s="179"/>
      <c r="K1799" s="125"/>
      <c r="L1799" s="12">
        <v>981</v>
      </c>
      <c r="M1799" s="126"/>
      <c r="N1799" s="127"/>
    </row>
    <row r="1800" spans="1:14" x14ac:dyDescent="0.3">
      <c r="A1800" s="180" t="s">
        <v>110</v>
      </c>
      <c r="B1800" s="181"/>
      <c r="C1800" s="181"/>
      <c r="D1800" s="181"/>
      <c r="E1800" s="181"/>
      <c r="F1800" s="181"/>
      <c r="G1800" s="181"/>
      <c r="H1800" s="181"/>
      <c r="I1800" s="181"/>
      <c r="J1800" s="182"/>
      <c r="K1800" s="129"/>
      <c r="L1800" s="12">
        <v>-305</v>
      </c>
      <c r="M1800" s="126"/>
      <c r="N1800" s="127"/>
    </row>
    <row r="1801" spans="1:14" x14ac:dyDescent="0.3">
      <c r="A1801" s="160" t="s">
        <v>111</v>
      </c>
      <c r="B1801" s="161"/>
      <c r="C1801" s="161"/>
      <c r="D1801" s="161"/>
      <c r="E1801" s="161"/>
      <c r="F1801" s="161"/>
      <c r="G1801" s="161"/>
      <c r="H1801" s="161"/>
      <c r="I1801" s="161"/>
      <c r="J1801" s="162"/>
      <c r="K1801" s="130"/>
      <c r="L1801" s="12"/>
      <c r="M1801" s="131">
        <f>+L1801/L1796%</f>
        <v>0</v>
      </c>
      <c r="N1801" s="127"/>
    </row>
    <row r="1802" spans="1:14" x14ac:dyDescent="0.3">
      <c r="A1802" s="163" t="s">
        <v>112</v>
      </c>
      <c r="B1802" s="164"/>
      <c r="C1802" s="164"/>
      <c r="D1802" s="164"/>
      <c r="E1802" s="164"/>
      <c r="F1802" s="164"/>
      <c r="G1802" s="164"/>
      <c r="H1802" s="164"/>
      <c r="I1802" s="164"/>
      <c r="J1802" s="165"/>
      <c r="K1802" s="132"/>
      <c r="L1802" s="12">
        <f>+E1818</f>
        <v>22800</v>
      </c>
      <c r="M1802" s="126"/>
      <c r="N1802" s="127"/>
    </row>
    <row r="1803" spans="1:14" x14ac:dyDescent="0.3">
      <c r="A1803" s="166" t="s">
        <v>113</v>
      </c>
      <c r="B1803" s="167"/>
      <c r="C1803" s="167"/>
      <c r="D1803" s="167"/>
      <c r="E1803" s="167"/>
      <c r="F1803" s="167"/>
      <c r="G1803" s="167"/>
      <c r="H1803" s="167"/>
      <c r="I1803" s="167"/>
      <c r="J1803" s="168"/>
      <c r="K1803" s="134"/>
      <c r="L1803" s="12">
        <f>+M1818</f>
        <v>0</v>
      </c>
      <c r="M1803" s="126"/>
      <c r="N1803" s="127"/>
    </row>
    <row r="1804" spans="1:14" x14ac:dyDescent="0.3">
      <c r="A1804" s="169"/>
      <c r="B1804" s="170"/>
      <c r="C1804" s="170"/>
      <c r="D1804" s="170"/>
      <c r="E1804" s="170"/>
      <c r="F1804" s="170"/>
      <c r="G1804" s="170"/>
      <c r="H1804" s="170"/>
      <c r="I1804" s="170"/>
      <c r="J1804" s="171"/>
      <c r="K1804" s="128"/>
      <c r="L1804" s="126">
        <v>63</v>
      </c>
      <c r="M1804" s="126"/>
      <c r="N1804" s="127"/>
    </row>
    <row r="1805" spans="1:14" x14ac:dyDescent="0.3">
      <c r="A1805" s="169"/>
      <c r="B1805" s="170"/>
      <c r="C1805" s="170"/>
      <c r="D1805" s="170"/>
      <c r="E1805" s="170"/>
      <c r="F1805" s="170"/>
      <c r="G1805" s="170"/>
      <c r="H1805" s="170"/>
      <c r="I1805" s="170"/>
      <c r="J1805" s="171"/>
      <c r="K1805" s="128"/>
      <c r="L1805" s="126"/>
      <c r="M1805" s="126"/>
      <c r="N1805" s="127"/>
    </row>
    <row r="1806" spans="1:14" x14ac:dyDescent="0.3">
      <c r="A1806" s="169" t="s">
        <v>114</v>
      </c>
      <c r="B1806" s="170"/>
      <c r="C1806" s="170"/>
      <c r="D1806" s="170"/>
      <c r="E1806" s="170"/>
      <c r="F1806" s="170"/>
      <c r="G1806" s="170"/>
      <c r="H1806" s="170"/>
      <c r="I1806" s="170"/>
      <c r="J1806" s="171"/>
      <c r="K1806" s="136"/>
      <c r="L1806" s="111">
        <f>+L1796-L1799-L1800-L1801-L1802+L1803-L1804-L1805</f>
        <v>44744.070000000007</v>
      </c>
      <c r="M1806" s="126"/>
      <c r="N1806" s="127"/>
    </row>
    <row r="1807" spans="1:14" ht="19.5" thickBot="1" x14ac:dyDescent="0.35">
      <c r="L1807" s="3">
        <v>44744</v>
      </c>
      <c r="M1807" s="138">
        <f>+L1807-L1806</f>
        <v>-7.0000000006984919E-2</v>
      </c>
    </row>
    <row r="1808" spans="1:14" ht="19.5" thickBot="1" x14ac:dyDescent="0.35">
      <c r="A1808" s="157" t="s">
        <v>115</v>
      </c>
      <c r="B1808" s="158"/>
      <c r="C1808" s="158"/>
      <c r="D1808" s="158"/>
      <c r="E1808" s="158"/>
      <c r="F1808" s="159"/>
      <c r="G1808" s="127"/>
      <c r="H1808" s="157" t="s">
        <v>116</v>
      </c>
      <c r="I1808" s="158"/>
      <c r="J1808" s="159"/>
      <c r="K1808" s="157" t="s">
        <v>117</v>
      </c>
      <c r="L1808" s="158"/>
      <c r="M1808" s="159"/>
      <c r="N1808" s="139"/>
    </row>
    <row r="1809" spans="1:14" ht="19.5" thickBot="1" x14ac:dyDescent="0.35">
      <c r="A1809" s="140" t="s">
        <v>118</v>
      </c>
      <c r="B1809" s="157" t="s">
        <v>119</v>
      </c>
      <c r="C1809" s="159"/>
      <c r="D1809" s="140" t="s">
        <v>120</v>
      </c>
      <c r="E1809" s="157" t="s">
        <v>22</v>
      </c>
      <c r="F1809" s="159"/>
      <c r="G1809" s="127"/>
      <c r="H1809" s="157" t="s">
        <v>119</v>
      </c>
      <c r="I1809" s="159"/>
      <c r="J1809" s="140" t="s">
        <v>22</v>
      </c>
      <c r="K1809" s="157" t="s">
        <v>119</v>
      </c>
      <c r="L1809" s="159"/>
      <c r="M1809" s="140" t="s">
        <v>22</v>
      </c>
      <c r="N1809" s="139"/>
    </row>
    <row r="1810" spans="1:14" ht="19.5" thickBot="1" x14ac:dyDescent="0.35">
      <c r="A1810" s="141"/>
      <c r="B1810" s="153"/>
      <c r="C1810" s="154"/>
      <c r="D1810" s="141"/>
      <c r="E1810" s="155">
        <v>8893</v>
      </c>
      <c r="F1810" s="156"/>
      <c r="G1810" s="127"/>
      <c r="H1810" s="153"/>
      <c r="I1810" s="154"/>
      <c r="J1810" s="142"/>
      <c r="K1810" s="153"/>
      <c r="L1810" s="154"/>
      <c r="M1810" s="143"/>
      <c r="N1810" s="144"/>
    </row>
    <row r="1811" spans="1:14" ht="19.5" thickBot="1" x14ac:dyDescent="0.35">
      <c r="A1811" s="141"/>
      <c r="B1811" s="153"/>
      <c r="C1811" s="154"/>
      <c r="D1811" s="141"/>
      <c r="E1811" s="155">
        <v>5563</v>
      </c>
      <c r="F1811" s="156"/>
      <c r="G1811" s="127"/>
      <c r="H1811" s="153"/>
      <c r="I1811" s="154"/>
      <c r="J1811" s="142"/>
      <c r="K1811" s="153"/>
      <c r="L1811" s="154"/>
      <c r="M1811" s="143"/>
      <c r="N1811" s="144"/>
    </row>
    <row r="1812" spans="1:14" ht="19.5" thickBot="1" x14ac:dyDescent="0.35">
      <c r="A1812" s="141"/>
      <c r="B1812" s="153"/>
      <c r="C1812" s="154"/>
      <c r="D1812" s="141"/>
      <c r="E1812" s="155">
        <v>5563</v>
      </c>
      <c r="F1812" s="156"/>
      <c r="G1812" s="127"/>
      <c r="H1812" s="153"/>
      <c r="I1812" s="154"/>
      <c r="J1812" s="142"/>
      <c r="K1812" s="153"/>
      <c r="L1812" s="154"/>
      <c r="M1812" s="143"/>
      <c r="N1812" s="144"/>
    </row>
    <row r="1813" spans="1:14" ht="19.5" thickBot="1" x14ac:dyDescent="0.35">
      <c r="A1813" s="141"/>
      <c r="B1813" s="153"/>
      <c r="C1813" s="154"/>
      <c r="D1813" s="141"/>
      <c r="E1813" s="155">
        <v>2781</v>
      </c>
      <c r="F1813" s="156"/>
      <c r="G1813" s="127"/>
      <c r="H1813" s="153"/>
      <c r="I1813" s="154"/>
      <c r="J1813" s="142"/>
      <c r="K1813" s="153"/>
      <c r="L1813" s="154"/>
      <c r="M1813" s="143"/>
      <c r="N1813" s="144"/>
    </row>
    <row r="1814" spans="1:14" ht="19.5" thickBot="1" x14ac:dyDescent="0.35">
      <c r="A1814" s="141"/>
      <c r="B1814" s="153"/>
      <c r="C1814" s="154"/>
      <c r="D1814" s="141"/>
      <c r="E1814" s="155"/>
      <c r="F1814" s="156"/>
      <c r="G1814" s="127"/>
      <c r="H1814" s="153"/>
      <c r="I1814" s="154"/>
      <c r="J1814" s="142"/>
      <c r="K1814" s="153"/>
      <c r="L1814" s="154"/>
      <c r="M1814" s="143"/>
      <c r="N1814" s="144"/>
    </row>
    <row r="1815" spans="1:14" ht="19.5" thickBot="1" x14ac:dyDescent="0.35">
      <c r="A1815" s="141"/>
      <c r="B1815" s="153"/>
      <c r="C1815" s="154"/>
      <c r="D1815" s="141"/>
      <c r="E1815" s="155"/>
      <c r="F1815" s="156"/>
      <c r="G1815" s="127"/>
      <c r="H1815" s="153"/>
      <c r="I1815" s="154"/>
      <c r="J1815" s="142"/>
      <c r="K1815" s="153"/>
      <c r="L1815" s="154"/>
      <c r="M1815" s="143"/>
      <c r="N1815" s="144"/>
    </row>
    <row r="1816" spans="1:14" ht="19.5" thickBot="1" x14ac:dyDescent="0.35">
      <c r="A1816" s="141"/>
      <c r="B1816" s="153"/>
      <c r="C1816" s="154"/>
      <c r="D1816" s="141"/>
      <c r="E1816" s="155"/>
      <c r="F1816" s="156"/>
      <c r="G1816" s="127"/>
      <c r="H1816" s="153"/>
      <c r="I1816" s="154"/>
      <c r="J1816" s="142"/>
      <c r="K1816" s="153"/>
      <c r="L1816" s="154"/>
      <c r="M1816" s="143"/>
      <c r="N1816" s="144"/>
    </row>
    <row r="1817" spans="1:14" ht="19.5" thickBot="1" x14ac:dyDescent="0.35">
      <c r="A1817" s="141"/>
      <c r="B1817" s="153"/>
      <c r="C1817" s="154"/>
      <c r="D1817" s="141"/>
      <c r="E1817" s="155"/>
      <c r="F1817" s="156"/>
      <c r="G1817" s="127"/>
      <c r="H1817" s="153"/>
      <c r="I1817" s="154"/>
      <c r="J1817" s="142"/>
      <c r="K1817" s="153"/>
      <c r="L1817" s="154"/>
      <c r="M1817" s="143"/>
      <c r="N1817" s="144"/>
    </row>
    <row r="1818" spans="1:14" ht="19.5" thickBot="1" x14ac:dyDescent="0.35">
      <c r="A1818" s="141" t="s">
        <v>121</v>
      </c>
      <c r="B1818" s="153"/>
      <c r="C1818" s="154"/>
      <c r="D1818" s="141"/>
      <c r="E1818" s="155">
        <f>SUM(E1810:F1817)</f>
        <v>22800</v>
      </c>
      <c r="F1818" s="156"/>
      <c r="G1818" s="127"/>
      <c r="H1818" s="153" t="s">
        <v>121</v>
      </c>
      <c r="I1818" s="154"/>
      <c r="J1818" s="140">
        <f>SUM(J1810:J1817)</f>
        <v>0</v>
      </c>
      <c r="K1818" s="153" t="s">
        <v>121</v>
      </c>
      <c r="L1818" s="154"/>
      <c r="M1818" s="145">
        <f>SUM(M1810:M1817)</f>
        <v>0</v>
      </c>
      <c r="N1818" s="139"/>
    </row>
    <row r="1821" spans="1:14" x14ac:dyDescent="0.3">
      <c r="A1821" s="172" t="s">
        <v>0</v>
      </c>
      <c r="B1821" s="172"/>
      <c r="C1821" s="172"/>
      <c r="D1821" s="172"/>
      <c r="E1821" s="172"/>
      <c r="F1821" s="172"/>
      <c r="G1821" s="172"/>
      <c r="H1821" s="172"/>
      <c r="I1821" s="172"/>
      <c r="J1821" s="172"/>
      <c r="K1821" s="172"/>
      <c r="L1821" s="172"/>
      <c r="M1821" s="1"/>
      <c r="N1821" s="2"/>
    </row>
    <row r="1822" spans="1:14" x14ac:dyDescent="0.3">
      <c r="A1822" s="1" t="s">
        <v>1</v>
      </c>
      <c r="B1822" s="2" t="s">
        <v>145</v>
      </c>
      <c r="J1822" s="1" t="s">
        <v>3</v>
      </c>
      <c r="K1822" s="173">
        <f>+K1731</f>
        <v>0</v>
      </c>
      <c r="L1822" s="173"/>
      <c r="M1822" s="173"/>
      <c r="N1822" s="6"/>
    </row>
    <row r="1823" spans="1:14" x14ac:dyDescent="0.3">
      <c r="A1823" s="174"/>
      <c r="B1823" s="175"/>
      <c r="C1823" s="176"/>
      <c r="D1823" s="169" t="s">
        <v>6</v>
      </c>
      <c r="E1823" s="170"/>
      <c r="F1823" s="171"/>
      <c r="G1823" s="7" t="s">
        <v>7</v>
      </c>
      <c r="H1823" s="7" t="s">
        <v>7</v>
      </c>
      <c r="I1823" s="7" t="s">
        <v>8</v>
      </c>
      <c r="J1823" s="8" t="s">
        <v>9</v>
      </c>
      <c r="K1823" s="7" t="s">
        <v>10</v>
      </c>
      <c r="L1823" s="9"/>
      <c r="M1823" s="7" t="s">
        <v>11</v>
      </c>
      <c r="N1823" s="7" t="s">
        <v>12</v>
      </c>
    </row>
    <row r="1824" spans="1:14" x14ac:dyDescent="0.3">
      <c r="A1824" s="12" t="s">
        <v>16</v>
      </c>
      <c r="B1824" s="7" t="s">
        <v>17</v>
      </c>
      <c r="C1824" s="13" t="s">
        <v>18</v>
      </c>
      <c r="D1824" s="7">
        <v>1</v>
      </c>
      <c r="E1824" s="7">
        <v>2</v>
      </c>
      <c r="F1824" s="14" t="s">
        <v>19</v>
      </c>
      <c r="G1824" s="7" t="s">
        <v>20</v>
      </c>
      <c r="H1824" s="7" t="s">
        <v>20</v>
      </c>
      <c r="I1824" s="7"/>
      <c r="J1824" s="7" t="s">
        <v>20</v>
      </c>
      <c r="K1824" s="7" t="s">
        <v>21</v>
      </c>
      <c r="L1824" s="7" t="s">
        <v>22</v>
      </c>
      <c r="M1824" s="7" t="s">
        <v>23</v>
      </c>
      <c r="N1824" s="7" t="s">
        <v>22</v>
      </c>
    </row>
    <row r="1825" spans="1:14" x14ac:dyDescent="0.3">
      <c r="A1825" s="16" t="s">
        <v>35</v>
      </c>
      <c r="B1825" s="17" t="s">
        <v>36</v>
      </c>
      <c r="C1825" s="17">
        <v>72</v>
      </c>
      <c r="D1825" s="29"/>
      <c r="E1825" s="29"/>
      <c r="F1825" s="30">
        <f>+(E1825+D1825)/C1825</f>
        <v>0</v>
      </c>
      <c r="G1825" s="32"/>
      <c r="H1825" s="32"/>
      <c r="I1825" s="32"/>
      <c r="J1825" s="34">
        <f>+D1825+E1825-G1825-H1825-I1825</f>
        <v>0</v>
      </c>
      <c r="K1825" s="31">
        <f>+K1734</f>
        <v>381.13</v>
      </c>
      <c r="L1825" s="24">
        <f t="shared" ref="L1825:L1886" si="139">+J1825*K1825</f>
        <v>0</v>
      </c>
      <c r="M1825" s="24"/>
      <c r="N1825" s="24">
        <f>+K1825*I1825</f>
        <v>0</v>
      </c>
    </row>
    <row r="1826" spans="1:14" x14ac:dyDescent="0.3">
      <c r="A1826" s="16" t="s">
        <v>37</v>
      </c>
      <c r="B1826" s="17" t="s">
        <v>38</v>
      </c>
      <c r="C1826" s="17">
        <v>36</v>
      </c>
      <c r="D1826" s="29"/>
      <c r="E1826" s="29"/>
      <c r="F1826" s="30">
        <f t="shared" ref="F1826:F1886" si="140">+(E1826+D1826)/C1826</f>
        <v>0</v>
      </c>
      <c r="G1826" s="32"/>
      <c r="H1826" s="32"/>
      <c r="I1826" s="32"/>
      <c r="J1826" s="34">
        <f t="shared" ref="J1826:J1886" si="141">+D1826+E1826-G1826-H1826-I1826</f>
        <v>0</v>
      </c>
      <c r="K1826" s="31">
        <f t="shared" ref="K1826:K1886" si="142">+K1735</f>
        <v>741.2</v>
      </c>
      <c r="L1826" s="24">
        <f t="shared" si="139"/>
        <v>0</v>
      </c>
      <c r="M1826" s="24"/>
      <c r="N1826" s="24">
        <f t="shared" ref="N1826:N1886" si="143">+K1826*I1826</f>
        <v>0</v>
      </c>
    </row>
    <row r="1827" spans="1:14" x14ac:dyDescent="0.3">
      <c r="A1827" s="16" t="s">
        <v>39</v>
      </c>
      <c r="B1827" s="17" t="s">
        <v>40</v>
      </c>
      <c r="C1827" s="17">
        <v>18</v>
      </c>
      <c r="D1827" s="29"/>
      <c r="E1827" s="29"/>
      <c r="F1827" s="30">
        <f t="shared" si="140"/>
        <v>0</v>
      </c>
      <c r="G1827" s="32"/>
      <c r="H1827" s="32"/>
      <c r="I1827" s="32"/>
      <c r="J1827" s="12">
        <f t="shared" si="141"/>
        <v>0</v>
      </c>
      <c r="K1827" s="31">
        <f t="shared" si="142"/>
        <v>1263.5999999999999</v>
      </c>
      <c r="L1827" s="37">
        <f t="shared" si="139"/>
        <v>0</v>
      </c>
      <c r="M1827" s="37"/>
      <c r="N1827" s="37">
        <f t="shared" si="143"/>
        <v>0</v>
      </c>
    </row>
    <row r="1828" spans="1:14" x14ac:dyDescent="0.3">
      <c r="A1828" s="16" t="s">
        <v>41</v>
      </c>
      <c r="B1828" s="17" t="s">
        <v>42</v>
      </c>
      <c r="C1828" s="17">
        <v>10</v>
      </c>
      <c r="D1828" s="29"/>
      <c r="E1828" s="29"/>
      <c r="F1828" s="30">
        <f t="shared" si="140"/>
        <v>0</v>
      </c>
      <c r="G1828" s="32"/>
      <c r="H1828" s="32"/>
      <c r="I1828" s="32"/>
      <c r="J1828" s="34">
        <f t="shared" si="141"/>
        <v>0</v>
      </c>
      <c r="K1828" s="31">
        <f t="shared" si="142"/>
        <v>2059.1999999999998</v>
      </c>
      <c r="L1828" s="24">
        <f t="shared" si="139"/>
        <v>0</v>
      </c>
      <c r="M1828" s="24"/>
      <c r="N1828" s="24">
        <f t="shared" si="143"/>
        <v>0</v>
      </c>
    </row>
    <row r="1829" spans="1:14" x14ac:dyDescent="0.3">
      <c r="A1829" s="16" t="s">
        <v>43</v>
      </c>
      <c r="B1829" s="17" t="s">
        <v>36</v>
      </c>
      <c r="C1829" s="17">
        <v>72</v>
      </c>
      <c r="D1829" s="29">
        <v>5</v>
      </c>
      <c r="E1829" s="29"/>
      <c r="F1829" s="30">
        <f t="shared" si="140"/>
        <v>6.9444444444444448E-2</v>
      </c>
      <c r="G1829" s="32"/>
      <c r="H1829" s="32"/>
      <c r="I1829" s="32"/>
      <c r="J1829" s="34">
        <f t="shared" si="141"/>
        <v>5</v>
      </c>
      <c r="K1829" s="31">
        <f t="shared" si="142"/>
        <v>409.5</v>
      </c>
      <c r="L1829" s="24">
        <f t="shared" si="139"/>
        <v>2047.5</v>
      </c>
      <c r="M1829" s="24"/>
      <c r="N1829" s="24">
        <f t="shared" si="143"/>
        <v>0</v>
      </c>
    </row>
    <row r="1830" spans="1:14" x14ac:dyDescent="0.3">
      <c r="A1830" s="16" t="s">
        <v>44</v>
      </c>
      <c r="B1830" s="17" t="s">
        <v>38</v>
      </c>
      <c r="C1830" s="17">
        <v>36</v>
      </c>
      <c r="D1830" s="29"/>
      <c r="E1830" s="29"/>
      <c r="F1830" s="30">
        <f t="shared" si="140"/>
        <v>0</v>
      </c>
      <c r="G1830" s="32"/>
      <c r="H1830" s="32"/>
      <c r="I1830" s="32"/>
      <c r="J1830" s="34">
        <f t="shared" si="141"/>
        <v>0</v>
      </c>
      <c r="K1830" s="31">
        <f t="shared" si="142"/>
        <v>803.79</v>
      </c>
      <c r="L1830" s="24">
        <f t="shared" si="139"/>
        <v>0</v>
      </c>
      <c r="M1830" s="24"/>
      <c r="N1830" s="24">
        <f t="shared" si="143"/>
        <v>0</v>
      </c>
    </row>
    <row r="1831" spans="1:14" x14ac:dyDescent="0.3">
      <c r="A1831" s="16" t="s">
        <v>45</v>
      </c>
      <c r="B1831" s="17" t="s">
        <v>36</v>
      </c>
      <c r="C1831" s="17">
        <v>72</v>
      </c>
      <c r="D1831" s="29">
        <v>5</v>
      </c>
      <c r="E1831" s="29"/>
      <c r="F1831" s="30">
        <f t="shared" si="140"/>
        <v>6.9444444444444448E-2</v>
      </c>
      <c r="G1831" s="32"/>
      <c r="H1831" s="32"/>
      <c r="I1831" s="32"/>
      <c r="J1831" s="34">
        <f t="shared" si="141"/>
        <v>5</v>
      </c>
      <c r="K1831" s="31">
        <f t="shared" si="142"/>
        <v>409.5</v>
      </c>
      <c r="L1831" s="24">
        <f t="shared" si="139"/>
        <v>2047.5</v>
      </c>
      <c r="M1831" s="24"/>
      <c r="N1831" s="24">
        <f t="shared" si="143"/>
        <v>0</v>
      </c>
    </row>
    <row r="1832" spans="1:14" x14ac:dyDescent="0.3">
      <c r="A1832" s="16" t="s">
        <v>46</v>
      </c>
      <c r="B1832" s="17" t="s">
        <v>38</v>
      </c>
      <c r="C1832" s="17">
        <v>36</v>
      </c>
      <c r="D1832" s="29">
        <v>2</v>
      </c>
      <c r="E1832" s="29"/>
      <c r="F1832" s="30">
        <f t="shared" si="140"/>
        <v>5.5555555555555552E-2</v>
      </c>
      <c r="G1832" s="32"/>
      <c r="H1832" s="32"/>
      <c r="I1832" s="32"/>
      <c r="J1832" s="34">
        <f t="shared" si="141"/>
        <v>2</v>
      </c>
      <c r="K1832" s="31">
        <f t="shared" si="142"/>
        <v>803.79</v>
      </c>
      <c r="L1832" s="24">
        <f t="shared" si="139"/>
        <v>1607.58</v>
      </c>
      <c r="M1832" s="24"/>
      <c r="N1832" s="24">
        <f t="shared" si="143"/>
        <v>0</v>
      </c>
    </row>
    <row r="1833" spans="1:14" x14ac:dyDescent="0.3">
      <c r="A1833" s="16" t="s">
        <v>47</v>
      </c>
      <c r="B1833" s="17" t="s">
        <v>48</v>
      </c>
      <c r="C1833" s="17">
        <v>8</v>
      </c>
      <c r="D1833" s="29"/>
      <c r="E1833" s="29"/>
      <c r="F1833" s="30">
        <f t="shared" si="140"/>
        <v>0</v>
      </c>
      <c r="G1833" s="32"/>
      <c r="H1833" s="32"/>
      <c r="I1833" s="32"/>
      <c r="J1833" s="34">
        <f t="shared" si="141"/>
        <v>0</v>
      </c>
      <c r="K1833" s="31">
        <f t="shared" si="142"/>
        <v>2767.05</v>
      </c>
      <c r="L1833" s="24">
        <f t="shared" si="139"/>
        <v>0</v>
      </c>
      <c r="M1833" s="24"/>
      <c r="N1833" s="24">
        <f t="shared" si="143"/>
        <v>0</v>
      </c>
    </row>
    <row r="1834" spans="1:14" x14ac:dyDescent="0.3">
      <c r="A1834" s="35" t="s">
        <v>49</v>
      </c>
      <c r="B1834" s="17" t="s">
        <v>50</v>
      </c>
      <c r="C1834" s="38">
        <v>72</v>
      </c>
      <c r="D1834" s="29"/>
      <c r="E1834" s="29"/>
      <c r="F1834" s="30">
        <f t="shared" si="140"/>
        <v>0</v>
      </c>
      <c r="G1834" s="32"/>
      <c r="H1834" s="32"/>
      <c r="I1834" s="32"/>
      <c r="J1834" s="12">
        <f t="shared" si="141"/>
        <v>0</v>
      </c>
      <c r="K1834" s="31">
        <f t="shared" si="142"/>
        <v>444.6</v>
      </c>
      <c r="L1834" s="37">
        <f t="shared" si="139"/>
        <v>0</v>
      </c>
      <c r="M1834" s="37"/>
      <c r="N1834" s="37">
        <f t="shared" si="143"/>
        <v>0</v>
      </c>
    </row>
    <row r="1835" spans="1:14" x14ac:dyDescent="0.3">
      <c r="A1835" s="16" t="s">
        <v>51</v>
      </c>
      <c r="B1835" s="17" t="s">
        <v>52</v>
      </c>
      <c r="C1835" s="17">
        <v>36</v>
      </c>
      <c r="D1835" s="29"/>
      <c r="E1835" s="29"/>
      <c r="F1835" s="30">
        <f t="shared" si="140"/>
        <v>0</v>
      </c>
      <c r="G1835" s="32"/>
      <c r="H1835" s="32"/>
      <c r="I1835" s="32"/>
      <c r="J1835" s="34">
        <f t="shared" si="141"/>
        <v>0</v>
      </c>
      <c r="K1835" s="31">
        <f t="shared" si="142"/>
        <v>868.73</v>
      </c>
      <c r="L1835" s="24">
        <f t="shared" si="139"/>
        <v>0</v>
      </c>
      <c r="M1835" s="24"/>
      <c r="N1835" s="24">
        <f t="shared" si="143"/>
        <v>0</v>
      </c>
    </row>
    <row r="1836" spans="1:14" x14ac:dyDescent="0.3">
      <c r="A1836" s="16" t="s">
        <v>53</v>
      </c>
      <c r="B1836" s="17" t="s">
        <v>48</v>
      </c>
      <c r="C1836" s="17">
        <v>8</v>
      </c>
      <c r="D1836" s="29"/>
      <c r="E1836" s="29"/>
      <c r="F1836" s="30">
        <f t="shared" si="140"/>
        <v>0</v>
      </c>
      <c r="G1836" s="32"/>
      <c r="H1836" s="32"/>
      <c r="I1836" s="32"/>
      <c r="J1836" s="34">
        <f t="shared" si="141"/>
        <v>0</v>
      </c>
      <c r="K1836" s="31">
        <f t="shared" si="142"/>
        <v>2416.0500000000002</v>
      </c>
      <c r="L1836" s="24">
        <f t="shared" si="139"/>
        <v>0</v>
      </c>
      <c r="M1836" s="24"/>
      <c r="N1836" s="24">
        <f t="shared" si="143"/>
        <v>0</v>
      </c>
    </row>
    <row r="1837" spans="1:14" x14ac:dyDescent="0.3">
      <c r="A1837" s="16" t="s">
        <v>54</v>
      </c>
      <c r="B1837" s="17" t="s">
        <v>50</v>
      </c>
      <c r="C1837" s="17">
        <v>72</v>
      </c>
      <c r="D1837" s="29">
        <v>5</v>
      </c>
      <c r="E1837" s="29"/>
      <c r="F1837" s="30">
        <f t="shared" si="140"/>
        <v>6.9444444444444448E-2</v>
      </c>
      <c r="G1837" s="32"/>
      <c r="H1837" s="32"/>
      <c r="I1837" s="32"/>
      <c r="J1837" s="34">
        <f t="shared" si="141"/>
        <v>5</v>
      </c>
      <c r="K1837" s="31">
        <f t="shared" si="142"/>
        <v>377.33</v>
      </c>
      <c r="L1837" s="24">
        <f t="shared" si="139"/>
        <v>1886.6499999999999</v>
      </c>
      <c r="M1837" s="24"/>
      <c r="N1837" s="24">
        <f t="shared" si="143"/>
        <v>0</v>
      </c>
    </row>
    <row r="1838" spans="1:14" x14ac:dyDescent="0.3">
      <c r="A1838" s="16" t="s">
        <v>55</v>
      </c>
      <c r="B1838" s="17" t="s">
        <v>56</v>
      </c>
      <c r="C1838" s="17">
        <v>15</v>
      </c>
      <c r="D1838" s="44"/>
      <c r="E1838" s="44"/>
      <c r="F1838" s="30">
        <f t="shared" si="140"/>
        <v>0</v>
      </c>
      <c r="G1838" s="11"/>
      <c r="H1838" s="11"/>
      <c r="I1838" s="11"/>
      <c r="J1838" s="12">
        <f t="shared" si="141"/>
        <v>0</v>
      </c>
      <c r="K1838" s="45">
        <f t="shared" si="142"/>
        <v>1158.3</v>
      </c>
      <c r="L1838" s="37">
        <f t="shared" si="139"/>
        <v>0</v>
      </c>
      <c r="M1838" s="37"/>
      <c r="N1838" s="37">
        <f t="shared" si="143"/>
        <v>0</v>
      </c>
    </row>
    <row r="1839" spans="1:14" x14ac:dyDescent="0.3">
      <c r="A1839" s="16" t="s">
        <v>57</v>
      </c>
      <c r="B1839" s="17" t="s">
        <v>50</v>
      </c>
      <c r="C1839" s="17">
        <v>72</v>
      </c>
      <c r="D1839" s="29">
        <v>5</v>
      </c>
      <c r="E1839" s="29"/>
      <c r="F1839" s="30">
        <f t="shared" si="140"/>
        <v>6.9444444444444448E-2</v>
      </c>
      <c r="G1839" s="32"/>
      <c r="H1839" s="32"/>
      <c r="I1839" s="32"/>
      <c r="J1839" s="34">
        <f t="shared" si="141"/>
        <v>5</v>
      </c>
      <c r="K1839" s="31">
        <f t="shared" si="142"/>
        <v>424.13</v>
      </c>
      <c r="L1839" s="24">
        <f t="shared" si="139"/>
        <v>2120.65</v>
      </c>
      <c r="M1839" s="24"/>
      <c r="N1839" s="24">
        <f t="shared" si="143"/>
        <v>0</v>
      </c>
    </row>
    <row r="1840" spans="1:14" x14ac:dyDescent="0.3">
      <c r="A1840" s="16" t="s">
        <v>58</v>
      </c>
      <c r="B1840" s="17" t="s">
        <v>59</v>
      </c>
      <c r="C1840" s="17">
        <v>15</v>
      </c>
      <c r="D1840" s="29"/>
      <c r="E1840" s="29"/>
      <c r="F1840" s="30">
        <f t="shared" si="140"/>
        <v>0</v>
      </c>
      <c r="G1840" s="32"/>
      <c r="H1840" s="32"/>
      <c r="I1840" s="32"/>
      <c r="J1840" s="34">
        <f t="shared" si="141"/>
        <v>0</v>
      </c>
      <c r="K1840" s="31">
        <f t="shared" si="142"/>
        <v>1199.25</v>
      </c>
      <c r="L1840" s="24">
        <f t="shared" si="139"/>
        <v>0</v>
      </c>
      <c r="M1840" s="24"/>
      <c r="N1840" s="24">
        <f t="shared" si="143"/>
        <v>0</v>
      </c>
    </row>
    <row r="1841" spans="1:14" x14ac:dyDescent="0.3">
      <c r="A1841" s="16" t="s">
        <v>60</v>
      </c>
      <c r="B1841" s="17" t="s">
        <v>50</v>
      </c>
      <c r="C1841" s="17">
        <v>72</v>
      </c>
      <c r="D1841" s="29"/>
      <c r="E1841" s="29"/>
      <c r="F1841" s="30">
        <f t="shared" si="140"/>
        <v>0</v>
      </c>
      <c r="G1841" s="32"/>
      <c r="H1841" s="32"/>
      <c r="I1841" s="32"/>
      <c r="J1841" s="34">
        <f t="shared" si="141"/>
        <v>0</v>
      </c>
      <c r="K1841" s="31">
        <f t="shared" si="142"/>
        <v>381.13</v>
      </c>
      <c r="L1841" s="24">
        <f t="shared" si="139"/>
        <v>0</v>
      </c>
      <c r="M1841" s="24"/>
      <c r="N1841" s="24">
        <f t="shared" si="143"/>
        <v>0</v>
      </c>
    </row>
    <row r="1842" spans="1:14" x14ac:dyDescent="0.3">
      <c r="A1842" s="16" t="s">
        <v>61</v>
      </c>
      <c r="B1842" s="17" t="s">
        <v>50</v>
      </c>
      <c r="C1842" s="38">
        <v>72</v>
      </c>
      <c r="D1842" s="44"/>
      <c r="E1842" s="44"/>
      <c r="F1842" s="30">
        <f t="shared" si="140"/>
        <v>0</v>
      </c>
      <c r="G1842" s="11"/>
      <c r="H1842" s="11"/>
      <c r="I1842" s="11"/>
      <c r="J1842" s="12">
        <f t="shared" si="141"/>
        <v>0</v>
      </c>
      <c r="K1842" s="31">
        <f t="shared" si="142"/>
        <v>424.13</v>
      </c>
      <c r="L1842" s="37">
        <f t="shared" si="139"/>
        <v>0</v>
      </c>
      <c r="M1842" s="37"/>
      <c r="N1842" s="37">
        <f t="shared" si="143"/>
        <v>0</v>
      </c>
    </row>
    <row r="1843" spans="1:14" x14ac:dyDescent="0.3">
      <c r="A1843" s="35" t="s">
        <v>62</v>
      </c>
      <c r="B1843" s="17" t="s">
        <v>50</v>
      </c>
      <c r="C1843" s="38">
        <v>72</v>
      </c>
      <c r="D1843" s="44"/>
      <c r="E1843" s="44"/>
      <c r="F1843" s="30">
        <f t="shared" si="140"/>
        <v>0</v>
      </c>
      <c r="G1843" s="11"/>
      <c r="H1843" s="11"/>
      <c r="I1843" s="11"/>
      <c r="J1843" s="12">
        <f t="shared" si="141"/>
        <v>0</v>
      </c>
      <c r="K1843" s="31">
        <f t="shared" si="142"/>
        <v>330.23</v>
      </c>
      <c r="L1843" s="37">
        <f t="shared" si="139"/>
        <v>0</v>
      </c>
      <c r="M1843" s="37"/>
      <c r="N1843" s="37">
        <f t="shared" si="143"/>
        <v>0</v>
      </c>
    </row>
    <row r="1844" spans="1:14" x14ac:dyDescent="0.3">
      <c r="A1844" s="35" t="s">
        <v>63</v>
      </c>
      <c r="B1844" s="17" t="s">
        <v>50</v>
      </c>
      <c r="C1844" s="38">
        <v>72</v>
      </c>
      <c r="D1844" s="44">
        <v>5</v>
      </c>
      <c r="E1844" s="44"/>
      <c r="F1844" s="30">
        <f t="shared" si="140"/>
        <v>6.9444444444444448E-2</v>
      </c>
      <c r="G1844" s="11"/>
      <c r="H1844" s="11"/>
      <c r="I1844" s="11"/>
      <c r="J1844" s="12">
        <f t="shared" si="141"/>
        <v>5</v>
      </c>
      <c r="K1844" s="31">
        <f t="shared" si="142"/>
        <v>424.13</v>
      </c>
      <c r="L1844" s="37">
        <f t="shared" si="139"/>
        <v>2120.65</v>
      </c>
      <c r="M1844" s="37"/>
      <c r="N1844" s="37">
        <f t="shared" si="143"/>
        <v>0</v>
      </c>
    </row>
    <row r="1845" spans="1:14" x14ac:dyDescent="0.3">
      <c r="A1845" s="35" t="s">
        <v>64</v>
      </c>
      <c r="B1845" s="17" t="s">
        <v>65</v>
      </c>
      <c r="C1845" s="38">
        <v>72</v>
      </c>
      <c r="D1845" s="44">
        <v>4</v>
      </c>
      <c r="E1845" s="44"/>
      <c r="F1845" s="30">
        <f t="shared" si="140"/>
        <v>5.5555555555555552E-2</v>
      </c>
      <c r="G1845" s="11"/>
      <c r="H1845" s="11"/>
      <c r="I1845" s="11"/>
      <c r="J1845" s="12">
        <f t="shared" si="141"/>
        <v>4</v>
      </c>
      <c r="K1845" s="31">
        <f t="shared" si="142"/>
        <v>389.61</v>
      </c>
      <c r="L1845" s="37">
        <f t="shared" si="139"/>
        <v>1558.44</v>
      </c>
      <c r="M1845" s="37"/>
      <c r="N1845" s="37">
        <f t="shared" si="143"/>
        <v>0</v>
      </c>
    </row>
    <row r="1846" spans="1:14" x14ac:dyDescent="0.3">
      <c r="A1846" s="35" t="s">
        <v>66</v>
      </c>
      <c r="B1846" s="17" t="s">
        <v>65</v>
      </c>
      <c r="C1846" s="38">
        <v>72</v>
      </c>
      <c r="D1846" s="44">
        <v>4</v>
      </c>
      <c r="E1846" s="44"/>
      <c r="F1846" s="30">
        <f t="shared" si="140"/>
        <v>5.5555555555555552E-2</v>
      </c>
      <c r="G1846" s="11"/>
      <c r="H1846" s="11"/>
      <c r="I1846" s="11"/>
      <c r="J1846" s="12">
        <f t="shared" si="141"/>
        <v>4</v>
      </c>
      <c r="K1846" s="31">
        <f t="shared" si="142"/>
        <v>389.61</v>
      </c>
      <c r="L1846" s="37">
        <f t="shared" si="139"/>
        <v>1558.44</v>
      </c>
      <c r="M1846" s="37"/>
      <c r="N1846" s="37">
        <f t="shared" si="143"/>
        <v>0</v>
      </c>
    </row>
    <row r="1847" spans="1:14" x14ac:dyDescent="0.3">
      <c r="A1847" s="47" t="s">
        <v>67</v>
      </c>
      <c r="B1847" s="48" t="s">
        <v>59</v>
      </c>
      <c r="C1847" s="49">
        <v>25</v>
      </c>
      <c r="D1847" s="44">
        <v>4</v>
      </c>
      <c r="E1847" s="44"/>
      <c r="F1847" s="30">
        <f t="shared" si="140"/>
        <v>0.16</v>
      </c>
      <c r="G1847" s="11"/>
      <c r="H1847" s="11"/>
      <c r="I1847" s="11"/>
      <c r="J1847" s="12">
        <f t="shared" si="141"/>
        <v>4</v>
      </c>
      <c r="K1847" s="31">
        <f t="shared" si="142"/>
        <v>169.65</v>
      </c>
      <c r="L1847" s="37">
        <f t="shared" si="139"/>
        <v>678.6</v>
      </c>
      <c r="M1847" s="37"/>
      <c r="N1847" s="37">
        <f t="shared" si="143"/>
        <v>0</v>
      </c>
    </row>
    <row r="1848" spans="1:14" x14ac:dyDescent="0.3">
      <c r="A1848" s="47" t="s">
        <v>68</v>
      </c>
      <c r="B1848" s="48" t="s">
        <v>42</v>
      </c>
      <c r="C1848" s="49">
        <v>50</v>
      </c>
      <c r="D1848" s="44">
        <v>4</v>
      </c>
      <c r="E1848" s="44"/>
      <c r="F1848" s="30">
        <f t="shared" si="140"/>
        <v>0.08</v>
      </c>
      <c r="G1848" s="11"/>
      <c r="H1848" s="11"/>
      <c r="I1848" s="11"/>
      <c r="J1848" s="12">
        <f t="shared" si="141"/>
        <v>4</v>
      </c>
      <c r="K1848" s="31">
        <f t="shared" si="142"/>
        <v>88.92</v>
      </c>
      <c r="L1848" s="37">
        <f t="shared" si="139"/>
        <v>355.68</v>
      </c>
      <c r="M1848" s="37"/>
      <c r="N1848" s="37">
        <f t="shared" si="143"/>
        <v>0</v>
      </c>
    </row>
    <row r="1849" spans="1:14" x14ac:dyDescent="0.3">
      <c r="A1849" s="47" t="s">
        <v>69</v>
      </c>
      <c r="B1849" s="48" t="s">
        <v>52</v>
      </c>
      <c r="C1849" s="49">
        <v>12</v>
      </c>
      <c r="D1849" s="44">
        <v>7</v>
      </c>
      <c r="E1849" s="44"/>
      <c r="F1849" s="30">
        <f t="shared" si="140"/>
        <v>0.58333333333333337</v>
      </c>
      <c r="G1849" s="11"/>
      <c r="H1849" s="11"/>
      <c r="I1849" s="11"/>
      <c r="J1849" s="12">
        <f t="shared" si="141"/>
        <v>7</v>
      </c>
      <c r="K1849" s="31">
        <f t="shared" si="142"/>
        <v>123.94</v>
      </c>
      <c r="L1849" s="37">
        <f t="shared" si="139"/>
        <v>867.57999999999993</v>
      </c>
      <c r="M1849" s="37"/>
      <c r="N1849" s="37">
        <f t="shared" si="143"/>
        <v>0</v>
      </c>
    </row>
    <row r="1850" spans="1:14" ht="19.5" thickBot="1" x14ac:dyDescent="0.35">
      <c r="A1850" s="47" t="s">
        <v>70</v>
      </c>
      <c r="B1850" s="48" t="s">
        <v>50</v>
      </c>
      <c r="C1850" s="49">
        <v>60</v>
      </c>
      <c r="D1850" s="44">
        <v>3</v>
      </c>
      <c r="E1850" s="44"/>
      <c r="F1850" s="30">
        <f t="shared" si="140"/>
        <v>0.05</v>
      </c>
      <c r="G1850" s="11"/>
      <c r="H1850" s="11"/>
      <c r="I1850" s="11"/>
      <c r="J1850" s="12">
        <f t="shared" si="141"/>
        <v>3</v>
      </c>
      <c r="K1850" s="31">
        <f t="shared" si="142"/>
        <v>67.180000000000007</v>
      </c>
      <c r="L1850" s="37">
        <f t="shared" si="139"/>
        <v>201.54000000000002</v>
      </c>
      <c r="M1850" s="37"/>
      <c r="N1850" s="37">
        <f t="shared" si="143"/>
        <v>0</v>
      </c>
    </row>
    <row r="1851" spans="1:14" ht="19.5" thickBot="1" x14ac:dyDescent="0.35">
      <c r="A1851" s="56" t="s">
        <v>71</v>
      </c>
      <c r="B1851" s="57" t="s">
        <v>50</v>
      </c>
      <c r="C1851" s="58">
        <v>60</v>
      </c>
      <c r="D1851" s="44">
        <v>9</v>
      </c>
      <c r="E1851" s="44"/>
      <c r="F1851" s="30">
        <f t="shared" si="140"/>
        <v>0.15</v>
      </c>
      <c r="G1851" s="11"/>
      <c r="H1851" s="11"/>
      <c r="I1851" s="11"/>
      <c r="J1851" s="12">
        <f t="shared" si="141"/>
        <v>9</v>
      </c>
      <c r="K1851" s="31">
        <f t="shared" si="142"/>
        <v>67.180000000000007</v>
      </c>
      <c r="L1851" s="37">
        <f t="shared" si="139"/>
        <v>604.62000000000012</v>
      </c>
      <c r="M1851" s="37"/>
      <c r="N1851" s="37">
        <f t="shared" si="143"/>
        <v>0</v>
      </c>
    </row>
    <row r="1852" spans="1:14" ht="19.5" thickBot="1" x14ac:dyDescent="0.35">
      <c r="A1852" s="56" t="s">
        <v>72</v>
      </c>
      <c r="B1852" s="57" t="s">
        <v>50</v>
      </c>
      <c r="C1852" s="58">
        <v>60</v>
      </c>
      <c r="D1852" s="44">
        <v>1</v>
      </c>
      <c r="E1852" s="44"/>
      <c r="F1852" s="30">
        <f t="shared" si="140"/>
        <v>1.6666666666666666E-2</v>
      </c>
      <c r="G1852" s="11"/>
      <c r="H1852" s="11"/>
      <c r="I1852" s="11"/>
      <c r="J1852" s="12">
        <f t="shared" si="141"/>
        <v>1</v>
      </c>
      <c r="K1852" s="31">
        <f t="shared" si="142"/>
        <v>67.180000000000007</v>
      </c>
      <c r="L1852" s="37">
        <f t="shared" si="139"/>
        <v>67.180000000000007</v>
      </c>
      <c r="M1852" s="37"/>
      <c r="N1852" s="37">
        <f t="shared" si="143"/>
        <v>0</v>
      </c>
    </row>
    <row r="1853" spans="1:14" ht="19.5" thickBot="1" x14ac:dyDescent="0.35">
      <c r="A1853" s="56" t="s">
        <v>73</v>
      </c>
      <c r="B1853" s="57" t="s">
        <v>74</v>
      </c>
      <c r="C1853" s="58">
        <v>150</v>
      </c>
      <c r="D1853" s="44"/>
      <c r="E1853" s="44"/>
      <c r="F1853" s="30">
        <f t="shared" si="140"/>
        <v>0</v>
      </c>
      <c r="G1853" s="11"/>
      <c r="H1853" s="11"/>
      <c r="I1853" s="11"/>
      <c r="J1853" s="12">
        <f t="shared" si="141"/>
        <v>0</v>
      </c>
      <c r="K1853" s="31">
        <f t="shared" si="142"/>
        <v>21.06</v>
      </c>
      <c r="L1853" s="37">
        <f t="shared" si="139"/>
        <v>0</v>
      </c>
      <c r="M1853" s="37"/>
      <c r="N1853" s="37">
        <f t="shared" si="143"/>
        <v>0</v>
      </c>
    </row>
    <row r="1854" spans="1:14" ht="19.5" thickBot="1" x14ac:dyDescent="0.35">
      <c r="A1854" s="66" t="s">
        <v>75</v>
      </c>
      <c r="B1854" s="67" t="s">
        <v>76</v>
      </c>
      <c r="C1854" s="68">
        <v>120</v>
      </c>
      <c r="D1854" s="44">
        <v>18</v>
      </c>
      <c r="E1854" s="44"/>
      <c r="F1854" s="30">
        <f t="shared" si="140"/>
        <v>0.15</v>
      </c>
      <c r="G1854" s="11"/>
      <c r="H1854" s="11"/>
      <c r="I1854" s="11"/>
      <c r="J1854" s="12">
        <f t="shared" si="141"/>
        <v>18</v>
      </c>
      <c r="K1854" s="31">
        <f t="shared" si="142"/>
        <v>78.98</v>
      </c>
      <c r="L1854" s="37">
        <f t="shared" si="139"/>
        <v>1421.64</v>
      </c>
      <c r="M1854" s="37"/>
      <c r="N1854" s="37">
        <f t="shared" si="143"/>
        <v>0</v>
      </c>
    </row>
    <row r="1855" spans="1:14" ht="19.5" thickBot="1" x14ac:dyDescent="0.35">
      <c r="A1855" s="66" t="s">
        <v>77</v>
      </c>
      <c r="B1855" s="67" t="s">
        <v>78</v>
      </c>
      <c r="C1855" s="68">
        <v>60</v>
      </c>
      <c r="D1855" s="44">
        <v>10</v>
      </c>
      <c r="E1855" s="44"/>
      <c r="F1855" s="30">
        <f t="shared" si="140"/>
        <v>0.16666666666666666</v>
      </c>
      <c r="G1855" s="11"/>
      <c r="H1855" s="11"/>
      <c r="I1855" s="11"/>
      <c r="J1855" s="12">
        <f t="shared" si="141"/>
        <v>10</v>
      </c>
      <c r="K1855" s="31">
        <f t="shared" si="142"/>
        <v>154.44</v>
      </c>
      <c r="L1855" s="37">
        <f t="shared" si="139"/>
        <v>1544.4</v>
      </c>
      <c r="M1855" s="37"/>
      <c r="N1855" s="37">
        <f t="shared" si="143"/>
        <v>0</v>
      </c>
    </row>
    <row r="1856" spans="1:14" ht="19.5" thickBot="1" x14ac:dyDescent="0.35">
      <c r="A1856" s="66" t="s">
        <v>79</v>
      </c>
      <c r="B1856" s="67" t="s">
        <v>50</v>
      </c>
      <c r="C1856" s="68">
        <v>30</v>
      </c>
      <c r="D1856" s="44">
        <v>6</v>
      </c>
      <c r="E1856" s="44"/>
      <c r="F1856" s="30">
        <f t="shared" si="140"/>
        <v>0.2</v>
      </c>
      <c r="G1856" s="11"/>
      <c r="H1856" s="11"/>
      <c r="I1856" s="11"/>
      <c r="J1856" s="12">
        <f t="shared" si="141"/>
        <v>6</v>
      </c>
      <c r="K1856" s="31">
        <f t="shared" si="142"/>
        <v>274.95</v>
      </c>
      <c r="L1856" s="37">
        <f t="shared" si="139"/>
        <v>1649.6999999999998</v>
      </c>
      <c r="M1856" s="37"/>
      <c r="N1856" s="37">
        <f t="shared" si="143"/>
        <v>0</v>
      </c>
    </row>
    <row r="1857" spans="1:14" ht="19.5" thickBot="1" x14ac:dyDescent="0.35">
      <c r="A1857" s="66" t="s">
        <v>80</v>
      </c>
      <c r="B1857" s="67" t="s">
        <v>59</v>
      </c>
      <c r="C1857" s="68">
        <v>12</v>
      </c>
      <c r="D1857" s="44"/>
      <c r="E1857" s="44"/>
      <c r="F1857" s="30">
        <f t="shared" si="140"/>
        <v>0</v>
      </c>
      <c r="G1857" s="11"/>
      <c r="H1857" s="11"/>
      <c r="I1857" s="11"/>
      <c r="J1857" s="12">
        <f t="shared" si="141"/>
        <v>0</v>
      </c>
      <c r="K1857" s="31">
        <f t="shared" si="142"/>
        <v>1023.75</v>
      </c>
      <c r="L1857" s="37">
        <f t="shared" si="139"/>
        <v>0</v>
      </c>
      <c r="M1857" s="37"/>
      <c r="N1857" s="37">
        <f t="shared" si="143"/>
        <v>0</v>
      </c>
    </row>
    <row r="1858" spans="1:14" ht="19.5" thickBot="1" x14ac:dyDescent="0.35">
      <c r="A1858" s="76" t="s">
        <v>81</v>
      </c>
      <c r="B1858" s="77" t="s">
        <v>82</v>
      </c>
      <c r="C1858" s="78">
        <v>18</v>
      </c>
      <c r="D1858" s="44"/>
      <c r="E1858" s="44"/>
      <c r="F1858" s="30">
        <f t="shared" si="140"/>
        <v>0</v>
      </c>
      <c r="G1858" s="11"/>
      <c r="H1858" s="11"/>
      <c r="I1858" s="11"/>
      <c r="J1858" s="12">
        <f t="shared" si="141"/>
        <v>0</v>
      </c>
      <c r="K1858" s="31">
        <f t="shared" si="142"/>
        <v>558.67999999999995</v>
      </c>
      <c r="L1858" s="37">
        <f t="shared" si="139"/>
        <v>0</v>
      </c>
      <c r="M1858" s="37"/>
      <c r="N1858" s="37">
        <f t="shared" si="143"/>
        <v>0</v>
      </c>
    </row>
    <row r="1859" spans="1:14" ht="19.5" thickBot="1" x14ac:dyDescent="0.35">
      <c r="A1859" s="76" t="s">
        <v>83</v>
      </c>
      <c r="B1859" s="77" t="s">
        <v>59</v>
      </c>
      <c r="C1859" s="78">
        <v>12</v>
      </c>
      <c r="D1859" s="44"/>
      <c r="E1859" s="44"/>
      <c r="F1859" s="30">
        <f t="shared" si="140"/>
        <v>0</v>
      </c>
      <c r="G1859" s="11"/>
      <c r="H1859" s="11"/>
      <c r="I1859" s="11"/>
      <c r="J1859" s="12">
        <f t="shared" si="141"/>
        <v>0</v>
      </c>
      <c r="K1859" s="31">
        <f t="shared" si="142"/>
        <v>1092.2</v>
      </c>
      <c r="L1859" s="37">
        <f t="shared" si="139"/>
        <v>0</v>
      </c>
      <c r="M1859" s="37"/>
      <c r="N1859" s="37">
        <f t="shared" si="143"/>
        <v>0</v>
      </c>
    </row>
    <row r="1860" spans="1:14" ht="19.5" thickBot="1" x14ac:dyDescent="0.35">
      <c r="A1860" s="76" t="s">
        <v>84</v>
      </c>
      <c r="B1860" s="77" t="s">
        <v>85</v>
      </c>
      <c r="C1860" s="78">
        <v>4</v>
      </c>
      <c r="D1860" s="44"/>
      <c r="E1860" s="44"/>
      <c r="F1860" s="30">
        <f t="shared" si="140"/>
        <v>0</v>
      </c>
      <c r="G1860" s="11"/>
      <c r="H1860" s="11"/>
      <c r="I1860" s="11"/>
      <c r="J1860" s="12">
        <f t="shared" si="141"/>
        <v>0</v>
      </c>
      <c r="K1860" s="31">
        <f t="shared" si="142"/>
        <v>2670.53</v>
      </c>
      <c r="L1860" s="37">
        <f t="shared" si="139"/>
        <v>0</v>
      </c>
      <c r="M1860" s="37"/>
      <c r="N1860" s="37">
        <f t="shared" si="143"/>
        <v>0</v>
      </c>
    </row>
    <row r="1861" spans="1:14" ht="19.5" thickBot="1" x14ac:dyDescent="0.35">
      <c r="A1861" s="86" t="s">
        <v>86</v>
      </c>
      <c r="B1861" s="87" t="s">
        <v>87</v>
      </c>
      <c r="C1861" s="88">
        <v>48</v>
      </c>
      <c r="D1861" s="44">
        <v>4</v>
      </c>
      <c r="E1861" s="44"/>
      <c r="F1861" s="30">
        <f t="shared" si="140"/>
        <v>8.3333333333333329E-2</v>
      </c>
      <c r="G1861" s="11"/>
      <c r="H1861" s="11"/>
      <c r="I1861" s="11"/>
      <c r="J1861" s="12">
        <f t="shared" si="141"/>
        <v>4</v>
      </c>
      <c r="K1861" s="31">
        <f t="shared" si="142"/>
        <v>46.8</v>
      </c>
      <c r="L1861" s="37">
        <f t="shared" si="139"/>
        <v>187.2</v>
      </c>
      <c r="M1861" s="37"/>
      <c r="N1861" s="37">
        <f t="shared" si="143"/>
        <v>0</v>
      </c>
    </row>
    <row r="1862" spans="1:14" ht="19.5" thickBot="1" x14ac:dyDescent="0.35">
      <c r="A1862" s="86" t="s">
        <v>88</v>
      </c>
      <c r="B1862" s="87" t="s">
        <v>87</v>
      </c>
      <c r="C1862" s="88">
        <v>48</v>
      </c>
      <c r="D1862" s="44">
        <v>6</v>
      </c>
      <c r="E1862" s="44"/>
      <c r="F1862" s="30">
        <f t="shared" si="140"/>
        <v>0.125</v>
      </c>
      <c r="G1862" s="11"/>
      <c r="H1862" s="11"/>
      <c r="I1862" s="11"/>
      <c r="J1862" s="12">
        <f t="shared" si="141"/>
        <v>6</v>
      </c>
      <c r="K1862" s="31">
        <f t="shared" si="142"/>
        <v>46.8</v>
      </c>
      <c r="L1862" s="37">
        <f t="shared" si="139"/>
        <v>280.79999999999995</v>
      </c>
      <c r="M1862" s="37"/>
      <c r="N1862" s="37">
        <f t="shared" si="143"/>
        <v>0</v>
      </c>
    </row>
    <row r="1863" spans="1:14" x14ac:dyDescent="0.3">
      <c r="A1863" s="96" t="s">
        <v>89</v>
      </c>
      <c r="B1863" s="97">
        <v>25</v>
      </c>
      <c r="C1863" s="97">
        <v>25</v>
      </c>
      <c r="D1863" s="44">
        <v>278</v>
      </c>
      <c r="E1863" s="44"/>
      <c r="F1863" s="30">
        <f t="shared" si="140"/>
        <v>11.12</v>
      </c>
      <c r="G1863" s="11"/>
      <c r="H1863" s="11"/>
      <c r="I1863" s="11"/>
      <c r="J1863" s="12">
        <f t="shared" si="141"/>
        <v>278</v>
      </c>
      <c r="K1863" s="31">
        <f t="shared" si="142"/>
        <v>111.25</v>
      </c>
      <c r="L1863" s="37">
        <f t="shared" si="139"/>
        <v>30927.5</v>
      </c>
      <c r="M1863" s="37"/>
      <c r="N1863" s="37">
        <f t="shared" si="143"/>
        <v>0</v>
      </c>
    </row>
    <row r="1864" spans="1:14" x14ac:dyDescent="0.3">
      <c r="A1864" s="105" t="s">
        <v>90</v>
      </c>
      <c r="B1864" s="106">
        <v>10</v>
      </c>
      <c r="C1864" s="106">
        <v>10</v>
      </c>
      <c r="D1864" s="44"/>
      <c r="E1864" s="44"/>
      <c r="F1864" s="30">
        <f t="shared" si="140"/>
        <v>0</v>
      </c>
      <c r="G1864" s="11"/>
      <c r="H1864" s="11"/>
      <c r="I1864" s="11"/>
      <c r="J1864" s="12">
        <f t="shared" si="141"/>
        <v>0</v>
      </c>
      <c r="K1864" s="31">
        <f t="shared" si="142"/>
        <v>1760</v>
      </c>
      <c r="L1864" s="37">
        <f t="shared" si="139"/>
        <v>0</v>
      </c>
      <c r="M1864" s="37"/>
      <c r="N1864" s="37">
        <f t="shared" si="143"/>
        <v>0</v>
      </c>
    </row>
    <row r="1865" spans="1:14" x14ac:dyDescent="0.3">
      <c r="A1865" s="105" t="s">
        <v>91</v>
      </c>
      <c r="B1865" s="106">
        <v>8</v>
      </c>
      <c r="C1865" s="106">
        <v>8</v>
      </c>
      <c r="D1865" s="44"/>
      <c r="E1865" s="44"/>
      <c r="F1865" s="30">
        <f t="shared" si="140"/>
        <v>0</v>
      </c>
      <c r="G1865" s="11"/>
      <c r="H1865" s="11"/>
      <c r="I1865" s="11"/>
      <c r="J1865" s="12">
        <f t="shared" si="141"/>
        <v>0</v>
      </c>
      <c r="K1865" s="31">
        <f t="shared" si="142"/>
        <v>2365</v>
      </c>
      <c r="L1865" s="37">
        <f t="shared" si="139"/>
        <v>0</v>
      </c>
      <c r="M1865" s="37"/>
      <c r="N1865" s="37">
        <f t="shared" si="143"/>
        <v>0</v>
      </c>
    </row>
    <row r="1866" spans="1:14" x14ac:dyDescent="0.3">
      <c r="A1866" s="105" t="s">
        <v>92</v>
      </c>
      <c r="B1866" s="106">
        <v>8</v>
      </c>
      <c r="C1866" s="106">
        <v>8</v>
      </c>
      <c r="D1866" s="44"/>
      <c r="E1866" s="44"/>
      <c r="F1866" s="30">
        <f t="shared" si="140"/>
        <v>0</v>
      </c>
      <c r="G1866" s="11"/>
      <c r="H1866" s="11"/>
      <c r="I1866" s="11"/>
      <c r="J1866" s="12">
        <f t="shared" si="141"/>
        <v>0</v>
      </c>
      <c r="K1866" s="31">
        <f t="shared" si="142"/>
        <v>2065</v>
      </c>
      <c r="L1866" s="37">
        <f t="shared" si="139"/>
        <v>0</v>
      </c>
      <c r="M1866" s="37"/>
      <c r="N1866" s="37">
        <f t="shared" si="143"/>
        <v>0</v>
      </c>
    </row>
    <row r="1867" spans="1:14" x14ac:dyDescent="0.3">
      <c r="A1867" s="105" t="s">
        <v>93</v>
      </c>
      <c r="B1867" s="106">
        <v>15</v>
      </c>
      <c r="C1867" s="106">
        <v>15</v>
      </c>
      <c r="D1867" s="44"/>
      <c r="E1867" s="44"/>
      <c r="F1867" s="30">
        <f t="shared" si="140"/>
        <v>0</v>
      </c>
      <c r="G1867" s="11"/>
      <c r="H1867" s="11"/>
      <c r="I1867" s="11"/>
      <c r="J1867" s="12">
        <f t="shared" si="141"/>
        <v>0</v>
      </c>
      <c r="K1867" s="31">
        <f t="shared" si="142"/>
        <v>990</v>
      </c>
      <c r="L1867" s="37">
        <f t="shared" si="139"/>
        <v>0</v>
      </c>
      <c r="M1867" s="37"/>
      <c r="N1867" s="37">
        <f t="shared" si="143"/>
        <v>0</v>
      </c>
    </row>
    <row r="1868" spans="1:14" x14ac:dyDescent="0.3">
      <c r="A1868" s="105" t="s">
        <v>94</v>
      </c>
      <c r="B1868" s="106">
        <v>15</v>
      </c>
      <c r="C1868" s="106">
        <v>15</v>
      </c>
      <c r="D1868" s="44"/>
      <c r="E1868" s="44"/>
      <c r="F1868" s="30">
        <f t="shared" si="140"/>
        <v>0</v>
      </c>
      <c r="G1868" s="11"/>
      <c r="H1868" s="11"/>
      <c r="I1868" s="11"/>
      <c r="J1868" s="12">
        <f t="shared" si="141"/>
        <v>0</v>
      </c>
      <c r="K1868" s="31">
        <f t="shared" si="142"/>
        <v>1025</v>
      </c>
      <c r="L1868" s="37">
        <f t="shared" si="139"/>
        <v>0</v>
      </c>
      <c r="M1868" s="37"/>
      <c r="N1868" s="37">
        <f t="shared" si="143"/>
        <v>0</v>
      </c>
    </row>
    <row r="1869" spans="1:14" x14ac:dyDescent="0.3">
      <c r="A1869" s="105" t="s">
        <v>95</v>
      </c>
      <c r="B1869" s="106">
        <v>10</v>
      </c>
      <c r="C1869" s="106">
        <v>10</v>
      </c>
      <c r="D1869" s="44"/>
      <c r="E1869" s="44"/>
      <c r="F1869" s="30">
        <f t="shared" si="140"/>
        <v>0</v>
      </c>
      <c r="G1869" s="11"/>
      <c r="H1869" s="11"/>
      <c r="I1869" s="11"/>
      <c r="J1869" s="12">
        <f t="shared" si="141"/>
        <v>0</v>
      </c>
      <c r="K1869" s="31">
        <f t="shared" si="142"/>
        <v>1620</v>
      </c>
      <c r="L1869" s="37">
        <f t="shared" si="139"/>
        <v>0</v>
      </c>
      <c r="M1869" s="37"/>
      <c r="N1869" s="37">
        <f t="shared" si="143"/>
        <v>0</v>
      </c>
    </row>
    <row r="1870" spans="1:14" x14ac:dyDescent="0.3">
      <c r="A1870" s="105" t="s">
        <v>96</v>
      </c>
      <c r="B1870" s="106">
        <v>8</v>
      </c>
      <c r="C1870" s="106">
        <v>8</v>
      </c>
      <c r="D1870" s="44"/>
      <c r="E1870" s="44"/>
      <c r="F1870" s="30">
        <f t="shared" si="140"/>
        <v>0</v>
      </c>
      <c r="G1870" s="11"/>
      <c r="H1870" s="11"/>
      <c r="I1870" s="11"/>
      <c r="J1870" s="12">
        <f t="shared" si="141"/>
        <v>0</v>
      </c>
      <c r="K1870" s="31">
        <f t="shared" si="142"/>
        <v>2130</v>
      </c>
      <c r="L1870" s="37">
        <f t="shared" si="139"/>
        <v>0</v>
      </c>
      <c r="M1870" s="37"/>
      <c r="N1870" s="37">
        <f t="shared" si="143"/>
        <v>0</v>
      </c>
    </row>
    <row r="1871" spans="1:14" x14ac:dyDescent="0.3">
      <c r="A1871" s="105" t="s">
        <v>97</v>
      </c>
      <c r="B1871" s="106">
        <v>15</v>
      </c>
      <c r="C1871" s="106">
        <v>15</v>
      </c>
      <c r="D1871" s="44"/>
      <c r="E1871" s="44"/>
      <c r="F1871" s="30">
        <f t="shared" si="140"/>
        <v>0</v>
      </c>
      <c r="G1871" s="11"/>
      <c r="H1871" s="11"/>
      <c r="I1871" s="11"/>
      <c r="J1871" s="12">
        <f t="shared" si="141"/>
        <v>0</v>
      </c>
      <c r="K1871" s="31">
        <f t="shared" si="142"/>
        <v>880</v>
      </c>
      <c r="L1871" s="37">
        <f t="shared" si="139"/>
        <v>0</v>
      </c>
      <c r="M1871" s="37"/>
      <c r="N1871" s="37">
        <f t="shared" si="143"/>
        <v>0</v>
      </c>
    </row>
    <row r="1872" spans="1:14" x14ac:dyDescent="0.3">
      <c r="A1872" s="105" t="s">
        <v>98</v>
      </c>
      <c r="B1872" s="106">
        <v>15</v>
      </c>
      <c r="C1872" s="106">
        <v>15</v>
      </c>
      <c r="D1872" s="44"/>
      <c r="E1872" s="44"/>
      <c r="F1872" s="30">
        <f t="shared" si="140"/>
        <v>0</v>
      </c>
      <c r="G1872" s="11"/>
      <c r="H1872" s="11"/>
      <c r="I1872" s="11"/>
      <c r="J1872" s="12">
        <f t="shared" si="141"/>
        <v>0</v>
      </c>
      <c r="K1872" s="31">
        <f t="shared" si="142"/>
        <v>915</v>
      </c>
      <c r="L1872" s="37">
        <f t="shared" si="139"/>
        <v>0</v>
      </c>
      <c r="M1872" s="37"/>
      <c r="N1872" s="37">
        <f t="shared" si="143"/>
        <v>0</v>
      </c>
    </row>
    <row r="1873" spans="1:14" x14ac:dyDescent="0.3">
      <c r="A1873" s="105" t="s">
        <v>99</v>
      </c>
      <c r="B1873" s="106">
        <v>3</v>
      </c>
      <c r="C1873" s="106">
        <v>3</v>
      </c>
      <c r="D1873" s="44"/>
      <c r="E1873" s="44"/>
      <c r="F1873" s="30">
        <f t="shared" si="140"/>
        <v>0</v>
      </c>
      <c r="G1873" s="11"/>
      <c r="H1873" s="11"/>
      <c r="I1873" s="11"/>
      <c r="J1873" s="12">
        <f t="shared" si="141"/>
        <v>0</v>
      </c>
      <c r="K1873" s="31">
        <f t="shared" si="142"/>
        <v>1970</v>
      </c>
      <c r="L1873" s="37">
        <f t="shared" si="139"/>
        <v>0</v>
      </c>
      <c r="M1873" s="37"/>
      <c r="N1873" s="37">
        <f t="shared" si="143"/>
        <v>0</v>
      </c>
    </row>
    <row r="1874" spans="1:14" x14ac:dyDescent="0.3">
      <c r="A1874" s="105" t="s">
        <v>100</v>
      </c>
      <c r="B1874" s="106">
        <v>3</v>
      </c>
      <c r="C1874" s="106">
        <v>3</v>
      </c>
      <c r="D1874" s="44"/>
      <c r="E1874" s="44"/>
      <c r="F1874" s="30">
        <f t="shared" si="140"/>
        <v>0</v>
      </c>
      <c r="G1874" s="11"/>
      <c r="H1874" s="11"/>
      <c r="I1874" s="11"/>
      <c r="J1874" s="12">
        <f t="shared" si="141"/>
        <v>0</v>
      </c>
      <c r="K1874" s="31">
        <f t="shared" si="142"/>
        <v>2035</v>
      </c>
      <c r="L1874" s="37">
        <f t="shared" si="139"/>
        <v>0</v>
      </c>
      <c r="M1874" s="37"/>
      <c r="N1874" s="37">
        <f t="shared" si="143"/>
        <v>0</v>
      </c>
    </row>
    <row r="1875" spans="1:14" x14ac:dyDescent="0.3">
      <c r="A1875" s="105" t="s">
        <v>101</v>
      </c>
      <c r="B1875" s="106">
        <v>8</v>
      </c>
      <c r="C1875" s="106">
        <v>8</v>
      </c>
      <c r="D1875" s="44"/>
      <c r="E1875" s="44"/>
      <c r="F1875" s="30">
        <f t="shared" si="140"/>
        <v>0</v>
      </c>
      <c r="G1875" s="11"/>
      <c r="H1875" s="11"/>
      <c r="I1875" s="11"/>
      <c r="J1875" s="12">
        <f t="shared" si="141"/>
        <v>0</v>
      </c>
      <c r="K1875" s="31">
        <f t="shared" si="142"/>
        <v>2120</v>
      </c>
      <c r="L1875" s="37">
        <f t="shared" si="139"/>
        <v>0</v>
      </c>
      <c r="M1875" s="37"/>
      <c r="N1875" s="37">
        <f t="shared" si="143"/>
        <v>0</v>
      </c>
    </row>
    <row r="1876" spans="1:14" x14ac:dyDescent="0.3">
      <c r="A1876" s="105" t="s">
        <v>102</v>
      </c>
      <c r="B1876" s="106">
        <v>10</v>
      </c>
      <c r="C1876" s="106">
        <v>10</v>
      </c>
      <c r="D1876" s="44"/>
      <c r="E1876" s="44"/>
      <c r="F1876" s="30">
        <f t="shared" si="140"/>
        <v>0</v>
      </c>
      <c r="G1876" s="11"/>
      <c r="H1876" s="11"/>
      <c r="I1876" s="11"/>
      <c r="J1876" s="12">
        <f t="shared" si="141"/>
        <v>0</v>
      </c>
      <c r="K1876" s="31">
        <f t="shared" si="142"/>
        <v>1980</v>
      </c>
      <c r="L1876" s="37">
        <f t="shared" si="139"/>
        <v>0</v>
      </c>
      <c r="M1876" s="37"/>
      <c r="N1876" s="37">
        <f t="shared" si="143"/>
        <v>0</v>
      </c>
    </row>
    <row r="1877" spans="1:14" x14ac:dyDescent="0.3">
      <c r="A1877" s="105" t="s">
        <v>103</v>
      </c>
      <c r="B1877" s="106">
        <v>12</v>
      </c>
      <c r="C1877" s="106">
        <v>12</v>
      </c>
      <c r="D1877" s="44"/>
      <c r="E1877" s="44"/>
      <c r="F1877" s="30">
        <f t="shared" si="140"/>
        <v>0</v>
      </c>
      <c r="G1877" s="11"/>
      <c r="H1877" s="11"/>
      <c r="I1877" s="11"/>
      <c r="J1877" s="12">
        <f t="shared" si="141"/>
        <v>0</v>
      </c>
      <c r="K1877" s="31">
        <f t="shared" si="142"/>
        <v>875</v>
      </c>
      <c r="L1877" s="37">
        <f t="shared" si="139"/>
        <v>0</v>
      </c>
      <c r="M1877" s="37"/>
      <c r="N1877" s="37">
        <f t="shared" si="143"/>
        <v>0</v>
      </c>
    </row>
    <row r="1878" spans="1:14" ht="19.5" thickBot="1" x14ac:dyDescent="0.35">
      <c r="A1878" s="105" t="s">
        <v>104</v>
      </c>
      <c r="B1878" s="106">
        <v>3</v>
      </c>
      <c r="C1878" s="106">
        <v>3</v>
      </c>
      <c r="D1878" s="44"/>
      <c r="E1878" s="44"/>
      <c r="F1878" s="30">
        <f t="shared" si="140"/>
        <v>0</v>
      </c>
      <c r="G1878" s="11"/>
      <c r="H1878" s="11"/>
      <c r="I1878" s="11"/>
      <c r="J1878" s="12">
        <f t="shared" si="141"/>
        <v>0</v>
      </c>
      <c r="K1878" s="31">
        <f t="shared" si="142"/>
        <v>2145</v>
      </c>
      <c r="L1878" s="37">
        <f t="shared" si="139"/>
        <v>0</v>
      </c>
      <c r="M1878" s="37"/>
      <c r="N1878" s="37">
        <f t="shared" si="143"/>
        <v>0</v>
      </c>
    </row>
    <row r="1879" spans="1:14" ht="19.5" thickBot="1" x14ac:dyDescent="0.35">
      <c r="A1879" s="56" t="s">
        <v>105</v>
      </c>
      <c r="B1879" s="57" t="s">
        <v>74</v>
      </c>
      <c r="C1879" s="58">
        <v>150</v>
      </c>
      <c r="D1879" s="44"/>
      <c r="E1879" s="44"/>
      <c r="F1879" s="30">
        <f t="shared" si="140"/>
        <v>0</v>
      </c>
      <c r="G1879" s="11"/>
      <c r="H1879" s="11"/>
      <c r="I1879" s="11"/>
      <c r="J1879" s="12">
        <f t="shared" si="141"/>
        <v>0</v>
      </c>
      <c r="K1879" s="31">
        <f t="shared" si="142"/>
        <v>21.06</v>
      </c>
      <c r="L1879" s="37">
        <f t="shared" si="139"/>
        <v>0</v>
      </c>
      <c r="M1879" s="37"/>
      <c r="N1879" s="37">
        <f t="shared" si="143"/>
        <v>0</v>
      </c>
    </row>
    <row r="1880" spans="1:14" x14ac:dyDescent="0.3">
      <c r="A1880" s="107"/>
      <c r="B1880" s="108"/>
      <c r="C1880" s="108"/>
      <c r="D1880" s="11"/>
      <c r="E1880" s="11"/>
      <c r="F1880" s="30" t="e">
        <f t="shared" si="140"/>
        <v>#DIV/0!</v>
      </c>
      <c r="G1880" s="11"/>
      <c r="H1880" s="11"/>
      <c r="I1880" s="11"/>
      <c r="J1880" s="12">
        <f t="shared" si="141"/>
        <v>0</v>
      </c>
      <c r="K1880" s="31">
        <f t="shared" si="142"/>
        <v>116.5</v>
      </c>
      <c r="L1880" s="37">
        <f t="shared" si="139"/>
        <v>0</v>
      </c>
      <c r="M1880" s="37"/>
      <c r="N1880" s="37">
        <f t="shared" si="143"/>
        <v>0</v>
      </c>
    </row>
    <row r="1881" spans="1:14" x14ac:dyDescent="0.3">
      <c r="A1881" s="107"/>
      <c r="B1881" s="108"/>
      <c r="C1881" s="108"/>
      <c r="D1881" s="11"/>
      <c r="E1881" s="11"/>
      <c r="F1881" s="30" t="e">
        <f t="shared" si="140"/>
        <v>#DIV/0!</v>
      </c>
      <c r="G1881" s="11"/>
      <c r="H1881" s="11"/>
      <c r="I1881" s="11"/>
      <c r="J1881" s="12">
        <f t="shared" si="141"/>
        <v>0</v>
      </c>
      <c r="K1881" s="31">
        <f t="shared" si="142"/>
        <v>0</v>
      </c>
      <c r="L1881" s="37">
        <f t="shared" si="139"/>
        <v>0</v>
      </c>
      <c r="M1881" s="37"/>
      <c r="N1881" s="37">
        <f t="shared" si="143"/>
        <v>0</v>
      </c>
    </row>
    <row r="1882" spans="1:14" x14ac:dyDescent="0.3">
      <c r="A1882" s="107"/>
      <c r="B1882" s="108"/>
      <c r="C1882" s="108"/>
      <c r="D1882" s="11"/>
      <c r="E1882" s="11"/>
      <c r="F1882" s="30" t="e">
        <f t="shared" si="140"/>
        <v>#DIV/0!</v>
      </c>
      <c r="G1882" s="11"/>
      <c r="H1882" s="11"/>
      <c r="I1882" s="11"/>
      <c r="J1882" s="12">
        <f t="shared" si="141"/>
        <v>0</v>
      </c>
      <c r="K1882" s="31">
        <f t="shared" si="142"/>
        <v>23</v>
      </c>
      <c r="L1882" s="37">
        <f t="shared" si="139"/>
        <v>0</v>
      </c>
      <c r="M1882" s="37"/>
      <c r="N1882" s="37">
        <f t="shared" si="143"/>
        <v>0</v>
      </c>
    </row>
    <row r="1883" spans="1:14" x14ac:dyDescent="0.3">
      <c r="A1883" s="107"/>
      <c r="B1883" s="108"/>
      <c r="C1883" s="108"/>
      <c r="D1883" s="11"/>
      <c r="E1883" s="11"/>
      <c r="F1883" s="30" t="e">
        <f t="shared" si="140"/>
        <v>#DIV/0!</v>
      </c>
      <c r="G1883" s="11"/>
      <c r="H1883" s="11"/>
      <c r="I1883" s="11"/>
      <c r="J1883" s="12">
        <f t="shared" si="141"/>
        <v>0</v>
      </c>
      <c r="K1883" s="31">
        <f t="shared" si="142"/>
        <v>0</v>
      </c>
      <c r="L1883" s="37">
        <f t="shared" si="139"/>
        <v>0</v>
      </c>
      <c r="M1883" s="37"/>
      <c r="N1883" s="37">
        <f t="shared" si="143"/>
        <v>0</v>
      </c>
    </row>
    <row r="1884" spans="1:14" x14ac:dyDescent="0.3">
      <c r="A1884" s="11"/>
      <c r="B1884" s="10"/>
      <c r="C1884" s="10"/>
      <c r="D1884" s="11"/>
      <c r="E1884" s="11"/>
      <c r="F1884" s="30" t="e">
        <f t="shared" si="140"/>
        <v>#DIV/0!</v>
      </c>
      <c r="G1884" s="11"/>
      <c r="H1884" s="11"/>
      <c r="I1884" s="11"/>
      <c r="J1884" s="12">
        <f t="shared" si="141"/>
        <v>0</v>
      </c>
      <c r="K1884" s="31">
        <f t="shared" si="142"/>
        <v>0</v>
      </c>
      <c r="L1884" s="37">
        <f t="shared" si="139"/>
        <v>0</v>
      </c>
      <c r="M1884" s="37"/>
      <c r="N1884" s="37">
        <f t="shared" si="143"/>
        <v>0</v>
      </c>
    </row>
    <row r="1885" spans="1:14" x14ac:dyDescent="0.3">
      <c r="A1885" s="11"/>
      <c r="B1885" s="10"/>
      <c r="C1885" s="10"/>
      <c r="D1885" s="11"/>
      <c r="E1885" s="11"/>
      <c r="F1885" s="30" t="e">
        <f t="shared" si="140"/>
        <v>#DIV/0!</v>
      </c>
      <c r="G1885" s="11"/>
      <c r="H1885" s="11"/>
      <c r="I1885" s="11"/>
      <c r="J1885" s="12">
        <f t="shared" si="141"/>
        <v>0</v>
      </c>
      <c r="K1885" s="31">
        <f t="shared" si="142"/>
        <v>0</v>
      </c>
      <c r="L1885" s="37">
        <f t="shared" si="139"/>
        <v>0</v>
      </c>
      <c r="M1885" s="37"/>
      <c r="N1885" s="37">
        <f t="shared" si="143"/>
        <v>0</v>
      </c>
    </row>
    <row r="1886" spans="1:14" x14ac:dyDescent="0.3">
      <c r="A1886" s="11"/>
      <c r="B1886" s="10"/>
      <c r="C1886" s="10"/>
      <c r="D1886" s="11"/>
      <c r="E1886" s="11"/>
      <c r="F1886" s="30" t="e">
        <f t="shared" si="140"/>
        <v>#DIV/0!</v>
      </c>
      <c r="G1886" s="11"/>
      <c r="H1886" s="11"/>
      <c r="I1886" s="11"/>
      <c r="J1886" s="12">
        <f t="shared" si="141"/>
        <v>0</v>
      </c>
      <c r="K1886" s="31">
        <f t="shared" si="142"/>
        <v>0</v>
      </c>
      <c r="L1886" s="37">
        <f t="shared" si="139"/>
        <v>0</v>
      </c>
      <c r="M1886" s="37"/>
      <c r="N1886" s="37">
        <f t="shared" si="143"/>
        <v>0</v>
      </c>
    </row>
    <row r="1887" spans="1:14" x14ac:dyDescent="0.3">
      <c r="A1887" s="11" t="s">
        <v>33</v>
      </c>
      <c r="B1887" s="11"/>
      <c r="C1887" s="13"/>
      <c r="D1887" s="111">
        <f t="shared" ref="D1887:J1887" si="144">SUM(D1825:D1886)</f>
        <v>385</v>
      </c>
      <c r="E1887" s="111">
        <f t="shared" si="144"/>
        <v>0</v>
      </c>
      <c r="F1887" s="111" t="e">
        <f t="shared" si="144"/>
        <v>#DIV/0!</v>
      </c>
      <c r="G1887" s="111">
        <f t="shared" si="144"/>
        <v>0</v>
      </c>
      <c r="H1887" s="111">
        <f t="shared" si="144"/>
        <v>0</v>
      </c>
      <c r="I1887" s="111">
        <f t="shared" si="144"/>
        <v>0</v>
      </c>
      <c r="J1887" s="12">
        <f t="shared" si="144"/>
        <v>385</v>
      </c>
      <c r="K1887" s="111"/>
      <c r="L1887" s="111">
        <f>SUM(L1825:L1886)</f>
        <v>53733.850000000006</v>
      </c>
      <c r="M1887" s="111">
        <f>SUM(M1825:M1886)</f>
        <v>0</v>
      </c>
      <c r="N1887" s="111">
        <f>SUM(N1825:N1886)</f>
        <v>0</v>
      </c>
    </row>
    <row r="1888" spans="1:14" x14ac:dyDescent="0.3">
      <c r="A1888" s="113"/>
      <c r="B1888" s="114"/>
      <c r="C1888" s="115"/>
      <c r="D1888" s="116"/>
      <c r="E1888" s="116"/>
      <c r="F1888" s="7" t="s">
        <v>106</v>
      </c>
      <c r="G1888" s="7" t="s">
        <v>123</v>
      </c>
      <c r="H1888" s="7" t="s">
        <v>124</v>
      </c>
      <c r="I1888" s="7" t="s">
        <v>125</v>
      </c>
      <c r="J1888" s="7" t="s">
        <v>126</v>
      </c>
      <c r="K1888" s="117"/>
      <c r="L1888" s="117"/>
      <c r="M1888" s="7" t="s">
        <v>107</v>
      </c>
      <c r="N1888" s="118"/>
    </row>
    <row r="1889" spans="1:14" ht="31.5" x14ac:dyDescent="0.5">
      <c r="A1889" s="113"/>
      <c r="B1889" s="114"/>
      <c r="C1889" s="115"/>
      <c r="D1889" s="116"/>
      <c r="E1889" s="116"/>
      <c r="F1889" s="121"/>
      <c r="G1889" s="121"/>
      <c r="H1889" s="121"/>
      <c r="I1889" s="121"/>
      <c r="J1889" s="121"/>
      <c r="K1889" s="122"/>
      <c r="L1889" s="121">
        <f>+F1889-G1889-H1889-I1889-J1889</f>
        <v>0</v>
      </c>
      <c r="M1889" s="123"/>
      <c r="N1889" s="124"/>
    </row>
    <row r="1890" spans="1:14" x14ac:dyDescent="0.3">
      <c r="A1890" s="177" t="s">
        <v>109</v>
      </c>
      <c r="B1890" s="178"/>
      <c r="C1890" s="178"/>
      <c r="D1890" s="178"/>
      <c r="E1890" s="178"/>
      <c r="F1890" s="178"/>
      <c r="G1890" s="178"/>
      <c r="H1890" s="178"/>
      <c r="I1890" s="178"/>
      <c r="J1890" s="179"/>
      <c r="K1890" s="125"/>
      <c r="L1890" s="12">
        <v>1397</v>
      </c>
      <c r="M1890" s="126"/>
      <c r="N1890" s="127"/>
    </row>
    <row r="1891" spans="1:14" x14ac:dyDescent="0.3">
      <c r="A1891" s="180" t="s">
        <v>110</v>
      </c>
      <c r="B1891" s="181"/>
      <c r="C1891" s="181"/>
      <c r="D1891" s="181"/>
      <c r="E1891" s="181"/>
      <c r="F1891" s="181"/>
      <c r="G1891" s="181"/>
      <c r="H1891" s="181"/>
      <c r="I1891" s="181"/>
      <c r="J1891" s="182"/>
      <c r="K1891" s="129"/>
      <c r="L1891" s="12">
        <v>-33</v>
      </c>
      <c r="M1891" s="126"/>
      <c r="N1891" s="127"/>
    </row>
    <row r="1892" spans="1:14" x14ac:dyDescent="0.3">
      <c r="A1892" s="160" t="s">
        <v>111</v>
      </c>
      <c r="B1892" s="161"/>
      <c r="C1892" s="161"/>
      <c r="D1892" s="161"/>
      <c r="E1892" s="161"/>
      <c r="F1892" s="161"/>
      <c r="G1892" s="161"/>
      <c r="H1892" s="161"/>
      <c r="I1892" s="161"/>
      <c r="J1892" s="162"/>
      <c r="K1892" s="130"/>
      <c r="L1892" s="12"/>
      <c r="M1892" s="131">
        <f>+L1892/L1887%</f>
        <v>0</v>
      </c>
      <c r="N1892" s="127"/>
    </row>
    <row r="1893" spans="1:14" x14ac:dyDescent="0.3">
      <c r="A1893" s="163" t="s">
        <v>112</v>
      </c>
      <c r="B1893" s="164"/>
      <c r="C1893" s="164"/>
      <c r="D1893" s="164"/>
      <c r="E1893" s="164"/>
      <c r="F1893" s="164"/>
      <c r="G1893" s="164"/>
      <c r="H1893" s="164"/>
      <c r="I1893" s="164"/>
      <c r="J1893" s="165"/>
      <c r="K1893" s="132"/>
      <c r="L1893" s="12">
        <f>+E1909</f>
        <v>36004</v>
      </c>
      <c r="M1893" s="126"/>
      <c r="N1893" s="127"/>
    </row>
    <row r="1894" spans="1:14" x14ac:dyDescent="0.3">
      <c r="A1894" s="166" t="s">
        <v>113</v>
      </c>
      <c r="B1894" s="167"/>
      <c r="C1894" s="167"/>
      <c r="D1894" s="167"/>
      <c r="E1894" s="167"/>
      <c r="F1894" s="167"/>
      <c r="G1894" s="167"/>
      <c r="H1894" s="167"/>
      <c r="I1894" s="167"/>
      <c r="J1894" s="168"/>
      <c r="K1894" s="134"/>
      <c r="L1894" s="12">
        <f>+M1909</f>
        <v>57357</v>
      </c>
      <c r="M1894" s="126"/>
      <c r="N1894" s="127"/>
    </row>
    <row r="1895" spans="1:14" x14ac:dyDescent="0.3">
      <c r="A1895" s="169"/>
      <c r="B1895" s="170"/>
      <c r="C1895" s="170"/>
      <c r="D1895" s="170"/>
      <c r="E1895" s="170"/>
      <c r="F1895" s="170"/>
      <c r="G1895" s="170"/>
      <c r="H1895" s="170"/>
      <c r="I1895" s="170"/>
      <c r="J1895" s="171"/>
      <c r="K1895" s="128"/>
      <c r="L1895" s="126">
        <v>86</v>
      </c>
      <c r="M1895" s="126"/>
      <c r="N1895" s="127"/>
    </row>
    <row r="1896" spans="1:14" x14ac:dyDescent="0.3">
      <c r="A1896" s="169"/>
      <c r="B1896" s="170"/>
      <c r="C1896" s="170"/>
      <c r="D1896" s="170"/>
      <c r="E1896" s="170"/>
      <c r="F1896" s="170"/>
      <c r="G1896" s="170"/>
      <c r="H1896" s="170"/>
      <c r="I1896" s="170"/>
      <c r="J1896" s="171"/>
      <c r="K1896" s="128"/>
      <c r="L1896" s="126"/>
      <c r="M1896" s="126"/>
      <c r="N1896" s="127"/>
    </row>
    <row r="1897" spans="1:14" x14ac:dyDescent="0.3">
      <c r="A1897" s="169" t="s">
        <v>114</v>
      </c>
      <c r="B1897" s="170"/>
      <c r="C1897" s="170"/>
      <c r="D1897" s="170"/>
      <c r="E1897" s="170"/>
      <c r="F1897" s="170"/>
      <c r="G1897" s="170"/>
      <c r="H1897" s="170"/>
      <c r="I1897" s="170"/>
      <c r="J1897" s="171"/>
      <c r="K1897" s="136"/>
      <c r="L1897" s="111">
        <f>+L1887-L1890-L1891-L1892-L1893+L1894-L1895-L1896</f>
        <v>73636.850000000006</v>
      </c>
      <c r="M1897" s="126"/>
      <c r="N1897" s="127"/>
    </row>
    <row r="1898" spans="1:14" ht="19.5" thickBot="1" x14ac:dyDescent="0.35">
      <c r="L1898" s="3">
        <v>73637</v>
      </c>
      <c r="M1898" s="138">
        <f>+L1898-L1897</f>
        <v>0.14999999999417923</v>
      </c>
    </row>
    <row r="1899" spans="1:14" ht="19.5" thickBot="1" x14ac:dyDescent="0.35">
      <c r="A1899" s="157" t="s">
        <v>115</v>
      </c>
      <c r="B1899" s="158"/>
      <c r="C1899" s="158"/>
      <c r="D1899" s="158"/>
      <c r="E1899" s="158"/>
      <c r="F1899" s="159"/>
      <c r="G1899" s="127"/>
      <c r="H1899" s="157" t="s">
        <v>116</v>
      </c>
      <c r="I1899" s="158"/>
      <c r="J1899" s="159"/>
      <c r="K1899" s="157" t="s">
        <v>117</v>
      </c>
      <c r="L1899" s="158"/>
      <c r="M1899" s="159"/>
      <c r="N1899" s="139"/>
    </row>
    <row r="1900" spans="1:14" ht="19.5" thickBot="1" x14ac:dyDescent="0.35">
      <c r="A1900" s="140" t="s">
        <v>118</v>
      </c>
      <c r="B1900" s="157" t="s">
        <v>119</v>
      </c>
      <c r="C1900" s="159"/>
      <c r="D1900" s="140" t="s">
        <v>120</v>
      </c>
      <c r="E1900" s="157" t="s">
        <v>22</v>
      </c>
      <c r="F1900" s="159"/>
      <c r="G1900" s="127"/>
      <c r="H1900" s="157" t="s">
        <v>119</v>
      </c>
      <c r="I1900" s="159"/>
      <c r="J1900" s="140" t="s">
        <v>22</v>
      </c>
      <c r="K1900" s="157" t="s">
        <v>119</v>
      </c>
      <c r="L1900" s="159"/>
      <c r="M1900" s="140" t="s">
        <v>22</v>
      </c>
      <c r="N1900" s="139"/>
    </row>
    <row r="1901" spans="1:14" ht="19.5" thickBot="1" x14ac:dyDescent="0.35">
      <c r="A1901" s="141"/>
      <c r="B1901" s="153"/>
      <c r="C1901" s="154"/>
      <c r="D1901" s="141"/>
      <c r="E1901" s="155">
        <v>25379</v>
      </c>
      <c r="F1901" s="156"/>
      <c r="G1901" s="127"/>
      <c r="H1901" s="153"/>
      <c r="I1901" s="154"/>
      <c r="J1901" s="142"/>
      <c r="K1901" s="153"/>
      <c r="L1901" s="154"/>
      <c r="M1901" s="143">
        <v>57357</v>
      </c>
      <c r="N1901" s="144"/>
    </row>
    <row r="1902" spans="1:14" ht="19.5" thickBot="1" x14ac:dyDescent="0.35">
      <c r="A1902" s="141"/>
      <c r="B1902" s="153"/>
      <c r="C1902" s="154"/>
      <c r="D1902" s="141"/>
      <c r="E1902" s="155">
        <v>10625</v>
      </c>
      <c r="F1902" s="156"/>
      <c r="G1902" s="127"/>
      <c r="H1902" s="153"/>
      <c r="I1902" s="154"/>
      <c r="J1902" s="142"/>
      <c r="K1902" s="153"/>
      <c r="L1902" s="154"/>
      <c r="M1902" s="143"/>
      <c r="N1902" s="144"/>
    </row>
    <row r="1903" spans="1:14" ht="19.5" thickBot="1" x14ac:dyDescent="0.35">
      <c r="A1903" s="141"/>
      <c r="B1903" s="153"/>
      <c r="C1903" s="154"/>
      <c r="D1903" s="141"/>
      <c r="E1903" s="155"/>
      <c r="F1903" s="156"/>
      <c r="G1903" s="127"/>
      <c r="H1903" s="153"/>
      <c r="I1903" s="154"/>
      <c r="J1903" s="142"/>
      <c r="K1903" s="153"/>
      <c r="L1903" s="154"/>
      <c r="M1903" s="143"/>
      <c r="N1903" s="144"/>
    </row>
    <row r="1904" spans="1:14" ht="19.5" thickBot="1" x14ac:dyDescent="0.35">
      <c r="A1904" s="141"/>
      <c r="B1904" s="153"/>
      <c r="C1904" s="154"/>
      <c r="D1904" s="141"/>
      <c r="E1904" s="155"/>
      <c r="F1904" s="156"/>
      <c r="G1904" s="127"/>
      <c r="H1904" s="153"/>
      <c r="I1904" s="154"/>
      <c r="J1904" s="142"/>
      <c r="K1904" s="153"/>
      <c r="L1904" s="154"/>
      <c r="M1904" s="143"/>
      <c r="N1904" s="144"/>
    </row>
    <row r="1905" spans="1:14" ht="19.5" thickBot="1" x14ac:dyDescent="0.35">
      <c r="A1905" s="141"/>
      <c r="B1905" s="153"/>
      <c r="C1905" s="154"/>
      <c r="D1905" s="141"/>
      <c r="E1905" s="155"/>
      <c r="F1905" s="156"/>
      <c r="G1905" s="127"/>
      <c r="H1905" s="153"/>
      <c r="I1905" s="154"/>
      <c r="J1905" s="142"/>
      <c r="K1905" s="153"/>
      <c r="L1905" s="154"/>
      <c r="M1905" s="143"/>
      <c r="N1905" s="144"/>
    </row>
    <row r="1906" spans="1:14" ht="19.5" thickBot="1" x14ac:dyDescent="0.35">
      <c r="A1906" s="141"/>
      <c r="B1906" s="153"/>
      <c r="C1906" s="154"/>
      <c r="D1906" s="141"/>
      <c r="E1906" s="155"/>
      <c r="F1906" s="156"/>
      <c r="G1906" s="127"/>
      <c r="H1906" s="153"/>
      <c r="I1906" s="154"/>
      <c r="J1906" s="142"/>
      <c r="K1906" s="153"/>
      <c r="L1906" s="154"/>
      <c r="M1906" s="143"/>
      <c r="N1906" s="144"/>
    </row>
    <row r="1907" spans="1:14" ht="19.5" thickBot="1" x14ac:dyDescent="0.35">
      <c r="A1907" s="141"/>
      <c r="B1907" s="153"/>
      <c r="C1907" s="154"/>
      <c r="D1907" s="141"/>
      <c r="E1907" s="155"/>
      <c r="F1907" s="156"/>
      <c r="G1907" s="127"/>
      <c r="H1907" s="153"/>
      <c r="I1907" s="154"/>
      <c r="J1907" s="142"/>
      <c r="K1907" s="153"/>
      <c r="L1907" s="154"/>
      <c r="M1907" s="143"/>
      <c r="N1907" s="144"/>
    </row>
    <row r="1908" spans="1:14" ht="19.5" thickBot="1" x14ac:dyDescent="0.35">
      <c r="A1908" s="141"/>
      <c r="B1908" s="153"/>
      <c r="C1908" s="154"/>
      <c r="D1908" s="141"/>
      <c r="E1908" s="155"/>
      <c r="F1908" s="156"/>
      <c r="G1908" s="127"/>
      <c r="H1908" s="153"/>
      <c r="I1908" s="154"/>
      <c r="J1908" s="142"/>
      <c r="K1908" s="153"/>
      <c r="L1908" s="154"/>
      <c r="M1908" s="143"/>
      <c r="N1908" s="144"/>
    </row>
    <row r="1909" spans="1:14" ht="19.5" thickBot="1" x14ac:dyDescent="0.35">
      <c r="A1909" s="141" t="s">
        <v>121</v>
      </c>
      <c r="B1909" s="153"/>
      <c r="C1909" s="154"/>
      <c r="D1909" s="141"/>
      <c r="E1909" s="155">
        <f>SUM(E1901:F1908)</f>
        <v>36004</v>
      </c>
      <c r="F1909" s="156"/>
      <c r="G1909" s="127"/>
      <c r="H1909" s="153" t="s">
        <v>121</v>
      </c>
      <c r="I1909" s="154"/>
      <c r="J1909" s="140">
        <f>SUM(J1901:J1908)</f>
        <v>0</v>
      </c>
      <c r="K1909" s="153" t="s">
        <v>121</v>
      </c>
      <c r="L1909" s="154"/>
      <c r="M1909" s="145">
        <f>SUM(M1901:M1908)</f>
        <v>57357</v>
      </c>
      <c r="N1909" s="139"/>
    </row>
    <row r="1912" spans="1:14" x14ac:dyDescent="0.3">
      <c r="A1912" s="172" t="s">
        <v>0</v>
      </c>
      <c r="B1912" s="172"/>
      <c r="C1912" s="172"/>
      <c r="D1912" s="172"/>
      <c r="E1912" s="172"/>
      <c r="F1912" s="172"/>
      <c r="G1912" s="172"/>
      <c r="H1912" s="172"/>
      <c r="I1912" s="172"/>
      <c r="J1912" s="172"/>
      <c r="K1912" s="172"/>
      <c r="L1912" s="172"/>
      <c r="M1912" s="1"/>
      <c r="N1912" s="2"/>
    </row>
    <row r="1913" spans="1:14" x14ac:dyDescent="0.3">
      <c r="A1913" s="1" t="s">
        <v>1</v>
      </c>
      <c r="B1913" s="2" t="s">
        <v>146</v>
      </c>
      <c r="J1913" s="1" t="s">
        <v>3</v>
      </c>
      <c r="K1913" s="173">
        <f>+K1822</f>
        <v>0</v>
      </c>
      <c r="L1913" s="173"/>
      <c r="M1913" s="173"/>
      <c r="N1913" s="6"/>
    </row>
    <row r="1914" spans="1:14" x14ac:dyDescent="0.3">
      <c r="A1914" s="174"/>
      <c r="B1914" s="175"/>
      <c r="C1914" s="176"/>
      <c r="D1914" s="169" t="s">
        <v>6</v>
      </c>
      <c r="E1914" s="170"/>
      <c r="F1914" s="171"/>
      <c r="G1914" s="7" t="s">
        <v>7</v>
      </c>
      <c r="H1914" s="7" t="s">
        <v>7</v>
      </c>
      <c r="I1914" s="7" t="s">
        <v>8</v>
      </c>
      <c r="J1914" s="8" t="s">
        <v>9</v>
      </c>
      <c r="K1914" s="7" t="s">
        <v>10</v>
      </c>
      <c r="L1914" s="9"/>
      <c r="M1914" s="7" t="s">
        <v>11</v>
      </c>
      <c r="N1914" s="7" t="s">
        <v>12</v>
      </c>
    </row>
    <row r="1915" spans="1:14" x14ac:dyDescent="0.3">
      <c r="A1915" s="12" t="s">
        <v>16</v>
      </c>
      <c r="B1915" s="7" t="s">
        <v>17</v>
      </c>
      <c r="C1915" s="13" t="s">
        <v>18</v>
      </c>
      <c r="D1915" s="7">
        <v>1</v>
      </c>
      <c r="E1915" s="7">
        <v>2</v>
      </c>
      <c r="F1915" s="14" t="s">
        <v>19</v>
      </c>
      <c r="G1915" s="7" t="s">
        <v>20</v>
      </c>
      <c r="H1915" s="7" t="s">
        <v>20</v>
      </c>
      <c r="I1915" s="7"/>
      <c r="J1915" s="7" t="s">
        <v>20</v>
      </c>
      <c r="K1915" s="7" t="s">
        <v>21</v>
      </c>
      <c r="L1915" s="7" t="s">
        <v>22</v>
      </c>
      <c r="M1915" s="7" t="s">
        <v>23</v>
      </c>
      <c r="N1915" s="7" t="s">
        <v>22</v>
      </c>
    </row>
    <row r="1916" spans="1:14" x14ac:dyDescent="0.3">
      <c r="A1916" s="16" t="s">
        <v>35</v>
      </c>
      <c r="B1916" s="17" t="s">
        <v>36</v>
      </c>
      <c r="C1916" s="17">
        <v>72</v>
      </c>
      <c r="D1916" s="29">
        <v>12</v>
      </c>
      <c r="E1916" s="29"/>
      <c r="F1916" s="30">
        <f>+(E1916+D1916)/C1916</f>
        <v>0.16666666666666666</v>
      </c>
      <c r="G1916" s="32"/>
      <c r="H1916" s="32"/>
      <c r="I1916" s="32"/>
      <c r="J1916" s="34">
        <f>+D1916+E1916-G1916-H1916-I1916</f>
        <v>12</v>
      </c>
      <c r="K1916" s="31">
        <f>+K1825</f>
        <v>381.13</v>
      </c>
      <c r="L1916" s="24">
        <f t="shared" ref="L1916:L1977" si="145">+J1916*K1916</f>
        <v>4573.5599999999995</v>
      </c>
      <c r="M1916" s="24"/>
      <c r="N1916" s="24">
        <f>+K1916*I1916</f>
        <v>0</v>
      </c>
    </row>
    <row r="1917" spans="1:14" x14ac:dyDescent="0.3">
      <c r="A1917" s="16" t="s">
        <v>37</v>
      </c>
      <c r="B1917" s="17" t="s">
        <v>38</v>
      </c>
      <c r="C1917" s="17">
        <v>36</v>
      </c>
      <c r="D1917" s="29"/>
      <c r="E1917" s="29"/>
      <c r="F1917" s="30">
        <f t="shared" ref="F1917:F1977" si="146">+(E1917+D1917)/C1917</f>
        <v>0</v>
      </c>
      <c r="G1917" s="32"/>
      <c r="H1917" s="32"/>
      <c r="I1917" s="32"/>
      <c r="J1917" s="34">
        <f t="shared" ref="J1917:J1977" si="147">+D1917+E1917-G1917-H1917-I1917</f>
        <v>0</v>
      </c>
      <c r="K1917" s="31">
        <f t="shared" ref="K1917:K1977" si="148">+K1826</f>
        <v>741.2</v>
      </c>
      <c r="L1917" s="24">
        <f t="shared" si="145"/>
        <v>0</v>
      </c>
      <c r="M1917" s="24"/>
      <c r="N1917" s="24">
        <f t="shared" ref="N1917:N1977" si="149">+K1917*I1917</f>
        <v>0</v>
      </c>
    </row>
    <row r="1918" spans="1:14" x14ac:dyDescent="0.3">
      <c r="A1918" s="16" t="s">
        <v>39</v>
      </c>
      <c r="B1918" s="17" t="s">
        <v>40</v>
      </c>
      <c r="C1918" s="17">
        <v>18</v>
      </c>
      <c r="D1918" s="29"/>
      <c r="E1918" s="29"/>
      <c r="F1918" s="30">
        <f t="shared" si="146"/>
        <v>0</v>
      </c>
      <c r="G1918" s="32"/>
      <c r="H1918" s="32"/>
      <c r="I1918" s="32"/>
      <c r="J1918" s="12">
        <f t="shared" si="147"/>
        <v>0</v>
      </c>
      <c r="K1918" s="31">
        <f t="shared" si="148"/>
        <v>1263.5999999999999</v>
      </c>
      <c r="L1918" s="37">
        <f t="shared" si="145"/>
        <v>0</v>
      </c>
      <c r="M1918" s="37"/>
      <c r="N1918" s="37">
        <f t="shared" si="149"/>
        <v>0</v>
      </c>
    </row>
    <row r="1919" spans="1:14" x14ac:dyDescent="0.3">
      <c r="A1919" s="16" t="s">
        <v>41</v>
      </c>
      <c r="B1919" s="17" t="s">
        <v>42</v>
      </c>
      <c r="C1919" s="17">
        <v>10</v>
      </c>
      <c r="D1919" s="29"/>
      <c r="E1919" s="29"/>
      <c r="F1919" s="30">
        <f t="shared" si="146"/>
        <v>0</v>
      </c>
      <c r="G1919" s="32"/>
      <c r="H1919" s="32"/>
      <c r="I1919" s="32"/>
      <c r="J1919" s="34">
        <f t="shared" si="147"/>
        <v>0</v>
      </c>
      <c r="K1919" s="31">
        <f t="shared" si="148"/>
        <v>2059.1999999999998</v>
      </c>
      <c r="L1919" s="24">
        <f t="shared" si="145"/>
        <v>0</v>
      </c>
      <c r="M1919" s="24"/>
      <c r="N1919" s="24">
        <f t="shared" si="149"/>
        <v>0</v>
      </c>
    </row>
    <row r="1920" spans="1:14" x14ac:dyDescent="0.3">
      <c r="A1920" s="16" t="s">
        <v>43</v>
      </c>
      <c r="B1920" s="17" t="s">
        <v>36</v>
      </c>
      <c r="C1920" s="17">
        <v>72</v>
      </c>
      <c r="D1920" s="29"/>
      <c r="E1920" s="29"/>
      <c r="F1920" s="30">
        <f t="shared" si="146"/>
        <v>0</v>
      </c>
      <c r="G1920" s="32"/>
      <c r="H1920" s="32"/>
      <c r="I1920" s="32"/>
      <c r="J1920" s="34">
        <f t="shared" si="147"/>
        <v>0</v>
      </c>
      <c r="K1920" s="31">
        <f t="shared" si="148"/>
        <v>409.5</v>
      </c>
      <c r="L1920" s="24">
        <f t="shared" si="145"/>
        <v>0</v>
      </c>
      <c r="M1920" s="24"/>
      <c r="N1920" s="24">
        <f t="shared" si="149"/>
        <v>0</v>
      </c>
    </row>
    <row r="1921" spans="1:14" x14ac:dyDescent="0.3">
      <c r="A1921" s="16" t="s">
        <v>44</v>
      </c>
      <c r="B1921" s="17" t="s">
        <v>38</v>
      </c>
      <c r="C1921" s="17">
        <v>36</v>
      </c>
      <c r="D1921" s="29"/>
      <c r="E1921" s="29"/>
      <c r="F1921" s="30">
        <f t="shared" si="146"/>
        <v>0</v>
      </c>
      <c r="G1921" s="32"/>
      <c r="H1921" s="32"/>
      <c r="I1921" s="32"/>
      <c r="J1921" s="34">
        <f t="shared" si="147"/>
        <v>0</v>
      </c>
      <c r="K1921" s="31">
        <f t="shared" si="148"/>
        <v>803.79</v>
      </c>
      <c r="L1921" s="24">
        <f t="shared" si="145"/>
        <v>0</v>
      </c>
      <c r="M1921" s="24"/>
      <c r="N1921" s="24">
        <f t="shared" si="149"/>
        <v>0</v>
      </c>
    </row>
    <row r="1922" spans="1:14" x14ac:dyDescent="0.3">
      <c r="A1922" s="16" t="s">
        <v>45</v>
      </c>
      <c r="B1922" s="17" t="s">
        <v>36</v>
      </c>
      <c r="C1922" s="17">
        <v>72</v>
      </c>
      <c r="D1922" s="29">
        <v>11</v>
      </c>
      <c r="E1922" s="29"/>
      <c r="F1922" s="30">
        <f t="shared" si="146"/>
        <v>0.15277777777777779</v>
      </c>
      <c r="G1922" s="32"/>
      <c r="H1922" s="32"/>
      <c r="I1922" s="32"/>
      <c r="J1922" s="34">
        <f t="shared" si="147"/>
        <v>11</v>
      </c>
      <c r="K1922" s="31">
        <f t="shared" si="148"/>
        <v>409.5</v>
      </c>
      <c r="L1922" s="24">
        <f t="shared" si="145"/>
        <v>4504.5</v>
      </c>
      <c r="M1922" s="24"/>
      <c r="N1922" s="24">
        <f t="shared" si="149"/>
        <v>0</v>
      </c>
    </row>
    <row r="1923" spans="1:14" x14ac:dyDescent="0.3">
      <c r="A1923" s="16" t="s">
        <v>46</v>
      </c>
      <c r="B1923" s="17" t="s">
        <v>38</v>
      </c>
      <c r="C1923" s="17">
        <v>36</v>
      </c>
      <c r="D1923" s="29"/>
      <c r="E1923" s="29"/>
      <c r="F1923" s="30">
        <f t="shared" si="146"/>
        <v>0</v>
      </c>
      <c r="G1923" s="32"/>
      <c r="H1923" s="32"/>
      <c r="I1923" s="32"/>
      <c r="J1923" s="34">
        <f t="shared" si="147"/>
        <v>0</v>
      </c>
      <c r="K1923" s="31">
        <f t="shared" si="148"/>
        <v>803.79</v>
      </c>
      <c r="L1923" s="24">
        <f t="shared" si="145"/>
        <v>0</v>
      </c>
      <c r="M1923" s="24"/>
      <c r="N1923" s="24">
        <f t="shared" si="149"/>
        <v>0</v>
      </c>
    </row>
    <row r="1924" spans="1:14" x14ac:dyDescent="0.3">
      <c r="A1924" s="16" t="s">
        <v>47</v>
      </c>
      <c r="B1924" s="17" t="s">
        <v>48</v>
      </c>
      <c r="C1924" s="17">
        <v>8</v>
      </c>
      <c r="D1924" s="29"/>
      <c r="E1924" s="29"/>
      <c r="F1924" s="30">
        <f t="shared" si="146"/>
        <v>0</v>
      </c>
      <c r="G1924" s="32"/>
      <c r="H1924" s="32"/>
      <c r="I1924" s="32"/>
      <c r="J1924" s="34">
        <f t="shared" si="147"/>
        <v>0</v>
      </c>
      <c r="K1924" s="31">
        <f t="shared" si="148"/>
        <v>2767.05</v>
      </c>
      <c r="L1924" s="24">
        <f t="shared" si="145"/>
        <v>0</v>
      </c>
      <c r="M1924" s="24"/>
      <c r="N1924" s="24">
        <f t="shared" si="149"/>
        <v>0</v>
      </c>
    </row>
    <row r="1925" spans="1:14" x14ac:dyDescent="0.3">
      <c r="A1925" s="35" t="s">
        <v>49</v>
      </c>
      <c r="B1925" s="17" t="s">
        <v>50</v>
      </c>
      <c r="C1925" s="38">
        <v>72</v>
      </c>
      <c r="D1925" s="29">
        <v>5</v>
      </c>
      <c r="E1925" s="29"/>
      <c r="F1925" s="30">
        <f t="shared" si="146"/>
        <v>6.9444444444444448E-2</v>
      </c>
      <c r="G1925" s="32"/>
      <c r="H1925" s="32"/>
      <c r="I1925" s="32"/>
      <c r="J1925" s="12">
        <f t="shared" si="147"/>
        <v>5</v>
      </c>
      <c r="K1925" s="31">
        <f t="shared" si="148"/>
        <v>444.6</v>
      </c>
      <c r="L1925" s="37">
        <f t="shared" si="145"/>
        <v>2223</v>
      </c>
      <c r="M1925" s="37"/>
      <c r="N1925" s="37">
        <f t="shared" si="149"/>
        <v>0</v>
      </c>
    </row>
    <row r="1926" spans="1:14" x14ac:dyDescent="0.3">
      <c r="A1926" s="16" t="s">
        <v>51</v>
      </c>
      <c r="B1926" s="17" t="s">
        <v>52</v>
      </c>
      <c r="C1926" s="17">
        <v>36</v>
      </c>
      <c r="D1926" s="29"/>
      <c r="E1926" s="29"/>
      <c r="F1926" s="30">
        <f t="shared" si="146"/>
        <v>0</v>
      </c>
      <c r="G1926" s="32"/>
      <c r="H1926" s="32"/>
      <c r="I1926" s="32"/>
      <c r="J1926" s="34">
        <f t="shared" si="147"/>
        <v>0</v>
      </c>
      <c r="K1926" s="31">
        <f t="shared" si="148"/>
        <v>868.73</v>
      </c>
      <c r="L1926" s="24">
        <f t="shared" si="145"/>
        <v>0</v>
      </c>
      <c r="M1926" s="24"/>
      <c r="N1926" s="24">
        <f t="shared" si="149"/>
        <v>0</v>
      </c>
    </row>
    <row r="1927" spans="1:14" x14ac:dyDescent="0.3">
      <c r="A1927" s="16" t="s">
        <v>53</v>
      </c>
      <c r="B1927" s="17" t="s">
        <v>48</v>
      </c>
      <c r="C1927" s="17">
        <v>8</v>
      </c>
      <c r="D1927" s="29"/>
      <c r="E1927" s="29"/>
      <c r="F1927" s="30">
        <f t="shared" si="146"/>
        <v>0</v>
      </c>
      <c r="G1927" s="32"/>
      <c r="H1927" s="32"/>
      <c r="I1927" s="32"/>
      <c r="J1927" s="34">
        <f t="shared" si="147"/>
        <v>0</v>
      </c>
      <c r="K1927" s="31">
        <f t="shared" si="148"/>
        <v>2416.0500000000002</v>
      </c>
      <c r="L1927" s="24">
        <f t="shared" si="145"/>
        <v>0</v>
      </c>
      <c r="M1927" s="24"/>
      <c r="N1927" s="24">
        <f t="shared" si="149"/>
        <v>0</v>
      </c>
    </row>
    <row r="1928" spans="1:14" x14ac:dyDescent="0.3">
      <c r="A1928" s="16" t="s">
        <v>54</v>
      </c>
      <c r="B1928" s="17" t="s">
        <v>50</v>
      </c>
      <c r="C1928" s="17">
        <v>72</v>
      </c>
      <c r="D1928" s="29">
        <v>8</v>
      </c>
      <c r="E1928" s="29"/>
      <c r="F1928" s="30">
        <f t="shared" si="146"/>
        <v>0.1111111111111111</v>
      </c>
      <c r="G1928" s="32"/>
      <c r="H1928" s="32"/>
      <c r="I1928" s="32"/>
      <c r="J1928" s="34">
        <f t="shared" si="147"/>
        <v>8</v>
      </c>
      <c r="K1928" s="31">
        <f t="shared" si="148"/>
        <v>377.33</v>
      </c>
      <c r="L1928" s="24">
        <f t="shared" si="145"/>
        <v>3018.64</v>
      </c>
      <c r="M1928" s="24"/>
      <c r="N1928" s="24">
        <f t="shared" si="149"/>
        <v>0</v>
      </c>
    </row>
    <row r="1929" spans="1:14" x14ac:dyDescent="0.3">
      <c r="A1929" s="16" t="s">
        <v>55</v>
      </c>
      <c r="B1929" s="17" t="s">
        <v>56</v>
      </c>
      <c r="C1929" s="17">
        <v>15</v>
      </c>
      <c r="D1929" s="44"/>
      <c r="E1929" s="44"/>
      <c r="F1929" s="30">
        <f t="shared" si="146"/>
        <v>0</v>
      </c>
      <c r="G1929" s="11"/>
      <c r="H1929" s="11"/>
      <c r="I1929" s="11"/>
      <c r="J1929" s="12">
        <f t="shared" si="147"/>
        <v>0</v>
      </c>
      <c r="K1929" s="45">
        <f t="shared" si="148"/>
        <v>1158.3</v>
      </c>
      <c r="L1929" s="37">
        <f t="shared" si="145"/>
        <v>0</v>
      </c>
      <c r="M1929" s="37"/>
      <c r="N1929" s="37">
        <f t="shared" si="149"/>
        <v>0</v>
      </c>
    </row>
    <row r="1930" spans="1:14" x14ac:dyDescent="0.3">
      <c r="A1930" s="16" t="s">
        <v>57</v>
      </c>
      <c r="B1930" s="17" t="s">
        <v>50</v>
      </c>
      <c r="C1930" s="17">
        <v>72</v>
      </c>
      <c r="D1930" s="29"/>
      <c r="E1930" s="29"/>
      <c r="F1930" s="30">
        <f t="shared" si="146"/>
        <v>0</v>
      </c>
      <c r="G1930" s="32"/>
      <c r="H1930" s="32"/>
      <c r="I1930" s="32"/>
      <c r="J1930" s="34">
        <f t="shared" si="147"/>
        <v>0</v>
      </c>
      <c r="K1930" s="31">
        <f t="shared" si="148"/>
        <v>424.13</v>
      </c>
      <c r="L1930" s="24">
        <f t="shared" si="145"/>
        <v>0</v>
      </c>
      <c r="M1930" s="24"/>
      <c r="N1930" s="24">
        <f t="shared" si="149"/>
        <v>0</v>
      </c>
    </row>
    <row r="1931" spans="1:14" x14ac:dyDescent="0.3">
      <c r="A1931" s="16" t="s">
        <v>58</v>
      </c>
      <c r="B1931" s="17" t="s">
        <v>59</v>
      </c>
      <c r="C1931" s="17">
        <v>15</v>
      </c>
      <c r="D1931" s="29"/>
      <c r="E1931" s="29"/>
      <c r="F1931" s="30">
        <f t="shared" si="146"/>
        <v>0</v>
      </c>
      <c r="G1931" s="32"/>
      <c r="H1931" s="32"/>
      <c r="I1931" s="32"/>
      <c r="J1931" s="34">
        <f t="shared" si="147"/>
        <v>0</v>
      </c>
      <c r="K1931" s="31">
        <f t="shared" si="148"/>
        <v>1199.25</v>
      </c>
      <c r="L1931" s="24">
        <f t="shared" si="145"/>
        <v>0</v>
      </c>
      <c r="M1931" s="24"/>
      <c r="N1931" s="24">
        <f t="shared" si="149"/>
        <v>0</v>
      </c>
    </row>
    <row r="1932" spans="1:14" x14ac:dyDescent="0.3">
      <c r="A1932" s="16" t="s">
        <v>60</v>
      </c>
      <c r="B1932" s="17" t="s">
        <v>50</v>
      </c>
      <c r="C1932" s="17">
        <v>72</v>
      </c>
      <c r="D1932" s="29"/>
      <c r="E1932" s="29"/>
      <c r="F1932" s="30">
        <f t="shared" si="146"/>
        <v>0</v>
      </c>
      <c r="G1932" s="32"/>
      <c r="H1932" s="32"/>
      <c r="I1932" s="32"/>
      <c r="J1932" s="34">
        <f t="shared" si="147"/>
        <v>0</v>
      </c>
      <c r="K1932" s="31">
        <f t="shared" si="148"/>
        <v>381.13</v>
      </c>
      <c r="L1932" s="24">
        <f t="shared" si="145"/>
        <v>0</v>
      </c>
      <c r="M1932" s="24"/>
      <c r="N1932" s="24">
        <f t="shared" si="149"/>
        <v>0</v>
      </c>
    </row>
    <row r="1933" spans="1:14" x14ac:dyDescent="0.3">
      <c r="A1933" s="16" t="s">
        <v>61</v>
      </c>
      <c r="B1933" s="17" t="s">
        <v>50</v>
      </c>
      <c r="C1933" s="38">
        <v>72</v>
      </c>
      <c r="D1933" s="44"/>
      <c r="E1933" s="44"/>
      <c r="F1933" s="30">
        <f t="shared" si="146"/>
        <v>0</v>
      </c>
      <c r="G1933" s="11"/>
      <c r="H1933" s="11"/>
      <c r="I1933" s="11"/>
      <c r="J1933" s="12">
        <f t="shared" si="147"/>
        <v>0</v>
      </c>
      <c r="K1933" s="31">
        <f t="shared" si="148"/>
        <v>424.13</v>
      </c>
      <c r="L1933" s="37">
        <f t="shared" si="145"/>
        <v>0</v>
      </c>
      <c r="M1933" s="37"/>
      <c r="N1933" s="37">
        <f t="shared" si="149"/>
        <v>0</v>
      </c>
    </row>
    <row r="1934" spans="1:14" x14ac:dyDescent="0.3">
      <c r="A1934" s="35" t="s">
        <v>62</v>
      </c>
      <c r="B1934" s="17" t="s">
        <v>50</v>
      </c>
      <c r="C1934" s="38">
        <v>72</v>
      </c>
      <c r="D1934" s="44"/>
      <c r="E1934" s="44"/>
      <c r="F1934" s="30">
        <f t="shared" si="146"/>
        <v>0</v>
      </c>
      <c r="G1934" s="11"/>
      <c r="H1934" s="11"/>
      <c r="I1934" s="11"/>
      <c r="J1934" s="12">
        <f t="shared" si="147"/>
        <v>0</v>
      </c>
      <c r="K1934" s="31">
        <f t="shared" si="148"/>
        <v>330.23</v>
      </c>
      <c r="L1934" s="37">
        <f t="shared" si="145"/>
        <v>0</v>
      </c>
      <c r="M1934" s="37"/>
      <c r="N1934" s="37">
        <f t="shared" si="149"/>
        <v>0</v>
      </c>
    </row>
    <row r="1935" spans="1:14" x14ac:dyDescent="0.3">
      <c r="A1935" s="35" t="s">
        <v>63</v>
      </c>
      <c r="B1935" s="17" t="s">
        <v>50</v>
      </c>
      <c r="C1935" s="38">
        <v>72</v>
      </c>
      <c r="D1935" s="44"/>
      <c r="E1935" s="44"/>
      <c r="F1935" s="30">
        <f t="shared" si="146"/>
        <v>0</v>
      </c>
      <c r="G1935" s="11"/>
      <c r="H1935" s="11"/>
      <c r="I1935" s="11"/>
      <c r="J1935" s="12">
        <f t="shared" si="147"/>
        <v>0</v>
      </c>
      <c r="K1935" s="31">
        <f t="shared" si="148"/>
        <v>424.13</v>
      </c>
      <c r="L1935" s="37">
        <f t="shared" si="145"/>
        <v>0</v>
      </c>
      <c r="M1935" s="37"/>
      <c r="N1935" s="37">
        <f t="shared" si="149"/>
        <v>0</v>
      </c>
    </row>
    <row r="1936" spans="1:14" x14ac:dyDescent="0.3">
      <c r="A1936" s="35" t="s">
        <v>64</v>
      </c>
      <c r="B1936" s="17" t="s">
        <v>65</v>
      </c>
      <c r="C1936" s="38">
        <v>72</v>
      </c>
      <c r="D1936" s="44">
        <v>2</v>
      </c>
      <c r="E1936" s="44"/>
      <c r="F1936" s="30">
        <f t="shared" si="146"/>
        <v>2.7777777777777776E-2</v>
      </c>
      <c r="G1936" s="11"/>
      <c r="H1936" s="11"/>
      <c r="I1936" s="11"/>
      <c r="J1936" s="12">
        <f t="shared" si="147"/>
        <v>2</v>
      </c>
      <c r="K1936" s="31">
        <f t="shared" si="148"/>
        <v>389.61</v>
      </c>
      <c r="L1936" s="37">
        <f t="shared" si="145"/>
        <v>779.22</v>
      </c>
      <c r="M1936" s="37"/>
      <c r="N1936" s="37">
        <f t="shared" si="149"/>
        <v>0</v>
      </c>
    </row>
    <row r="1937" spans="1:14" x14ac:dyDescent="0.3">
      <c r="A1937" s="35" t="s">
        <v>66</v>
      </c>
      <c r="B1937" s="17" t="s">
        <v>65</v>
      </c>
      <c r="C1937" s="38">
        <v>72</v>
      </c>
      <c r="D1937" s="44">
        <v>3</v>
      </c>
      <c r="E1937" s="44"/>
      <c r="F1937" s="30">
        <f t="shared" si="146"/>
        <v>4.1666666666666664E-2</v>
      </c>
      <c r="G1937" s="11"/>
      <c r="H1937" s="11"/>
      <c r="I1937" s="11"/>
      <c r="J1937" s="12">
        <f t="shared" si="147"/>
        <v>3</v>
      </c>
      <c r="K1937" s="31">
        <f t="shared" si="148"/>
        <v>389.61</v>
      </c>
      <c r="L1937" s="37">
        <f t="shared" si="145"/>
        <v>1168.83</v>
      </c>
      <c r="M1937" s="37"/>
      <c r="N1937" s="37">
        <f t="shared" si="149"/>
        <v>0</v>
      </c>
    </row>
    <row r="1938" spans="1:14" x14ac:dyDescent="0.3">
      <c r="A1938" s="47" t="s">
        <v>67</v>
      </c>
      <c r="B1938" s="48" t="s">
        <v>59</v>
      </c>
      <c r="C1938" s="49">
        <v>25</v>
      </c>
      <c r="D1938" s="44">
        <v>3</v>
      </c>
      <c r="E1938" s="44"/>
      <c r="F1938" s="30">
        <f t="shared" si="146"/>
        <v>0.12</v>
      </c>
      <c r="G1938" s="11"/>
      <c r="H1938" s="11"/>
      <c r="I1938" s="11"/>
      <c r="J1938" s="12">
        <f t="shared" si="147"/>
        <v>3</v>
      </c>
      <c r="K1938" s="31">
        <f t="shared" si="148"/>
        <v>169.65</v>
      </c>
      <c r="L1938" s="37">
        <f t="shared" si="145"/>
        <v>508.95000000000005</v>
      </c>
      <c r="M1938" s="37"/>
      <c r="N1938" s="37">
        <f t="shared" si="149"/>
        <v>0</v>
      </c>
    </row>
    <row r="1939" spans="1:14" x14ac:dyDescent="0.3">
      <c r="A1939" s="47" t="s">
        <v>68</v>
      </c>
      <c r="B1939" s="48" t="s">
        <v>42</v>
      </c>
      <c r="C1939" s="49">
        <v>50</v>
      </c>
      <c r="D1939" s="44">
        <v>3</v>
      </c>
      <c r="E1939" s="44"/>
      <c r="F1939" s="30">
        <f t="shared" si="146"/>
        <v>0.06</v>
      </c>
      <c r="G1939" s="11"/>
      <c r="H1939" s="11"/>
      <c r="I1939" s="11"/>
      <c r="J1939" s="12">
        <f t="shared" si="147"/>
        <v>3</v>
      </c>
      <c r="K1939" s="31">
        <f t="shared" si="148"/>
        <v>88.92</v>
      </c>
      <c r="L1939" s="37">
        <f t="shared" si="145"/>
        <v>266.76</v>
      </c>
      <c r="M1939" s="37"/>
      <c r="N1939" s="37">
        <f t="shared" si="149"/>
        <v>0</v>
      </c>
    </row>
    <row r="1940" spans="1:14" x14ac:dyDescent="0.3">
      <c r="A1940" s="47" t="s">
        <v>69</v>
      </c>
      <c r="B1940" s="48" t="s">
        <v>52</v>
      </c>
      <c r="C1940" s="49">
        <v>12</v>
      </c>
      <c r="D1940" s="44">
        <v>6</v>
      </c>
      <c r="E1940" s="44"/>
      <c r="F1940" s="30">
        <f t="shared" si="146"/>
        <v>0.5</v>
      </c>
      <c r="G1940" s="11"/>
      <c r="H1940" s="11"/>
      <c r="I1940" s="11"/>
      <c r="J1940" s="12">
        <f t="shared" si="147"/>
        <v>6</v>
      </c>
      <c r="K1940" s="31">
        <f t="shared" si="148"/>
        <v>123.94</v>
      </c>
      <c r="L1940" s="37">
        <f t="shared" si="145"/>
        <v>743.64</v>
      </c>
      <c r="M1940" s="37"/>
      <c r="N1940" s="37">
        <f t="shared" si="149"/>
        <v>0</v>
      </c>
    </row>
    <row r="1941" spans="1:14" ht="19.5" thickBot="1" x14ac:dyDescent="0.35">
      <c r="A1941" s="47" t="s">
        <v>70</v>
      </c>
      <c r="B1941" s="48" t="s">
        <v>50</v>
      </c>
      <c r="C1941" s="49">
        <v>60</v>
      </c>
      <c r="D1941" s="44">
        <v>6</v>
      </c>
      <c r="E1941" s="44"/>
      <c r="F1941" s="30">
        <f t="shared" si="146"/>
        <v>0.1</v>
      </c>
      <c r="G1941" s="11"/>
      <c r="H1941" s="11"/>
      <c r="I1941" s="11"/>
      <c r="J1941" s="12">
        <f t="shared" si="147"/>
        <v>6</v>
      </c>
      <c r="K1941" s="31">
        <f t="shared" si="148"/>
        <v>67.180000000000007</v>
      </c>
      <c r="L1941" s="37">
        <f t="shared" si="145"/>
        <v>403.08000000000004</v>
      </c>
      <c r="M1941" s="37"/>
      <c r="N1941" s="37">
        <f t="shared" si="149"/>
        <v>0</v>
      </c>
    </row>
    <row r="1942" spans="1:14" ht="19.5" thickBot="1" x14ac:dyDescent="0.35">
      <c r="A1942" s="56" t="s">
        <v>71</v>
      </c>
      <c r="B1942" s="57" t="s">
        <v>50</v>
      </c>
      <c r="C1942" s="58">
        <v>60</v>
      </c>
      <c r="D1942" s="44">
        <v>14</v>
      </c>
      <c r="E1942" s="44"/>
      <c r="F1942" s="30">
        <f t="shared" si="146"/>
        <v>0.23333333333333334</v>
      </c>
      <c r="G1942" s="11"/>
      <c r="H1942" s="11"/>
      <c r="I1942" s="11"/>
      <c r="J1942" s="12">
        <f t="shared" si="147"/>
        <v>14</v>
      </c>
      <c r="K1942" s="31">
        <f t="shared" si="148"/>
        <v>67.180000000000007</v>
      </c>
      <c r="L1942" s="37">
        <f t="shared" si="145"/>
        <v>940.5200000000001</v>
      </c>
      <c r="M1942" s="37"/>
      <c r="N1942" s="37">
        <f t="shared" si="149"/>
        <v>0</v>
      </c>
    </row>
    <row r="1943" spans="1:14" ht="19.5" thickBot="1" x14ac:dyDescent="0.35">
      <c r="A1943" s="56" t="s">
        <v>72</v>
      </c>
      <c r="B1943" s="57" t="s">
        <v>50</v>
      </c>
      <c r="C1943" s="58">
        <v>60</v>
      </c>
      <c r="D1943" s="44">
        <v>6</v>
      </c>
      <c r="E1943" s="44"/>
      <c r="F1943" s="30">
        <f t="shared" si="146"/>
        <v>0.1</v>
      </c>
      <c r="G1943" s="11"/>
      <c r="H1943" s="11"/>
      <c r="I1943" s="11"/>
      <c r="J1943" s="12">
        <f t="shared" si="147"/>
        <v>6</v>
      </c>
      <c r="K1943" s="31">
        <f t="shared" si="148"/>
        <v>67.180000000000007</v>
      </c>
      <c r="L1943" s="37">
        <f t="shared" si="145"/>
        <v>403.08000000000004</v>
      </c>
      <c r="M1943" s="37"/>
      <c r="N1943" s="37">
        <f t="shared" si="149"/>
        <v>0</v>
      </c>
    </row>
    <row r="1944" spans="1:14" ht="19.5" thickBot="1" x14ac:dyDescent="0.35">
      <c r="A1944" s="56" t="s">
        <v>73</v>
      </c>
      <c r="B1944" s="57" t="s">
        <v>74</v>
      </c>
      <c r="C1944" s="58">
        <v>150</v>
      </c>
      <c r="D1944" s="44"/>
      <c r="E1944" s="44"/>
      <c r="F1944" s="30">
        <f t="shared" si="146"/>
        <v>0</v>
      </c>
      <c r="G1944" s="11"/>
      <c r="H1944" s="11"/>
      <c r="I1944" s="11"/>
      <c r="J1944" s="12">
        <f t="shared" si="147"/>
        <v>0</v>
      </c>
      <c r="K1944" s="31">
        <f t="shared" si="148"/>
        <v>21.06</v>
      </c>
      <c r="L1944" s="37">
        <f t="shared" si="145"/>
        <v>0</v>
      </c>
      <c r="M1944" s="37"/>
      <c r="N1944" s="37">
        <f t="shared" si="149"/>
        <v>0</v>
      </c>
    </row>
    <row r="1945" spans="1:14" ht="19.5" thickBot="1" x14ac:dyDescent="0.35">
      <c r="A1945" s="66" t="s">
        <v>75</v>
      </c>
      <c r="B1945" s="67" t="s">
        <v>76</v>
      </c>
      <c r="C1945" s="68">
        <v>120</v>
      </c>
      <c r="D1945" s="44">
        <v>18</v>
      </c>
      <c r="E1945" s="44"/>
      <c r="F1945" s="30">
        <f t="shared" si="146"/>
        <v>0.15</v>
      </c>
      <c r="G1945" s="11"/>
      <c r="H1945" s="11"/>
      <c r="I1945" s="11"/>
      <c r="J1945" s="12">
        <f t="shared" si="147"/>
        <v>18</v>
      </c>
      <c r="K1945" s="31">
        <f t="shared" si="148"/>
        <v>78.98</v>
      </c>
      <c r="L1945" s="37">
        <f t="shared" si="145"/>
        <v>1421.64</v>
      </c>
      <c r="M1945" s="37"/>
      <c r="N1945" s="37">
        <f t="shared" si="149"/>
        <v>0</v>
      </c>
    </row>
    <row r="1946" spans="1:14" ht="19.5" thickBot="1" x14ac:dyDescent="0.35">
      <c r="A1946" s="66" t="s">
        <v>77</v>
      </c>
      <c r="B1946" s="67" t="s">
        <v>78</v>
      </c>
      <c r="C1946" s="68">
        <v>60</v>
      </c>
      <c r="D1946" s="44">
        <v>3</v>
      </c>
      <c r="E1946" s="44"/>
      <c r="F1946" s="30">
        <f t="shared" si="146"/>
        <v>0.05</v>
      </c>
      <c r="G1946" s="11"/>
      <c r="H1946" s="11"/>
      <c r="I1946" s="11"/>
      <c r="J1946" s="12">
        <f t="shared" si="147"/>
        <v>3</v>
      </c>
      <c r="K1946" s="31">
        <f t="shared" si="148"/>
        <v>154.44</v>
      </c>
      <c r="L1946" s="37">
        <f t="shared" si="145"/>
        <v>463.32</v>
      </c>
      <c r="M1946" s="37"/>
      <c r="N1946" s="37">
        <f t="shared" si="149"/>
        <v>0</v>
      </c>
    </row>
    <row r="1947" spans="1:14" ht="19.5" thickBot="1" x14ac:dyDescent="0.35">
      <c r="A1947" s="66" t="s">
        <v>79</v>
      </c>
      <c r="B1947" s="67" t="s">
        <v>50</v>
      </c>
      <c r="C1947" s="68">
        <v>30</v>
      </c>
      <c r="D1947" s="44">
        <v>3</v>
      </c>
      <c r="E1947" s="44"/>
      <c r="F1947" s="30">
        <f t="shared" si="146"/>
        <v>0.1</v>
      </c>
      <c r="G1947" s="11"/>
      <c r="H1947" s="11"/>
      <c r="I1947" s="11"/>
      <c r="J1947" s="12">
        <f t="shared" si="147"/>
        <v>3</v>
      </c>
      <c r="K1947" s="31">
        <f t="shared" si="148"/>
        <v>274.95</v>
      </c>
      <c r="L1947" s="37">
        <f t="shared" si="145"/>
        <v>824.84999999999991</v>
      </c>
      <c r="M1947" s="37"/>
      <c r="N1947" s="37">
        <f t="shared" si="149"/>
        <v>0</v>
      </c>
    </row>
    <row r="1948" spans="1:14" ht="19.5" thickBot="1" x14ac:dyDescent="0.35">
      <c r="A1948" s="66" t="s">
        <v>80</v>
      </c>
      <c r="B1948" s="67" t="s">
        <v>59</v>
      </c>
      <c r="C1948" s="68">
        <v>12</v>
      </c>
      <c r="D1948" s="44"/>
      <c r="E1948" s="44"/>
      <c r="F1948" s="30">
        <f t="shared" si="146"/>
        <v>0</v>
      </c>
      <c r="G1948" s="11"/>
      <c r="H1948" s="11"/>
      <c r="I1948" s="11"/>
      <c r="J1948" s="12">
        <f t="shared" si="147"/>
        <v>0</v>
      </c>
      <c r="K1948" s="31">
        <f t="shared" si="148"/>
        <v>1023.75</v>
      </c>
      <c r="L1948" s="37">
        <f t="shared" si="145"/>
        <v>0</v>
      </c>
      <c r="M1948" s="37"/>
      <c r="N1948" s="37">
        <f t="shared" si="149"/>
        <v>0</v>
      </c>
    </row>
    <row r="1949" spans="1:14" ht="19.5" thickBot="1" x14ac:dyDescent="0.35">
      <c r="A1949" s="76" t="s">
        <v>81</v>
      </c>
      <c r="B1949" s="77" t="s">
        <v>82</v>
      </c>
      <c r="C1949" s="78">
        <v>18</v>
      </c>
      <c r="D1949" s="44">
        <v>3</v>
      </c>
      <c r="E1949" s="44"/>
      <c r="F1949" s="30">
        <f t="shared" si="146"/>
        <v>0.16666666666666666</v>
      </c>
      <c r="G1949" s="11"/>
      <c r="H1949" s="11"/>
      <c r="I1949" s="11"/>
      <c r="J1949" s="12">
        <f t="shared" si="147"/>
        <v>3</v>
      </c>
      <c r="K1949" s="31">
        <f t="shared" si="148"/>
        <v>558.67999999999995</v>
      </c>
      <c r="L1949" s="37">
        <f t="shared" si="145"/>
        <v>1676.04</v>
      </c>
      <c r="M1949" s="37"/>
      <c r="N1949" s="37">
        <f t="shared" si="149"/>
        <v>0</v>
      </c>
    </row>
    <row r="1950" spans="1:14" ht="19.5" thickBot="1" x14ac:dyDescent="0.35">
      <c r="A1950" s="76" t="s">
        <v>83</v>
      </c>
      <c r="B1950" s="77" t="s">
        <v>59</v>
      </c>
      <c r="C1950" s="78">
        <v>12</v>
      </c>
      <c r="D1950" s="44"/>
      <c r="E1950" s="44"/>
      <c r="F1950" s="30">
        <f t="shared" si="146"/>
        <v>0</v>
      </c>
      <c r="G1950" s="11"/>
      <c r="H1950" s="11"/>
      <c r="I1950" s="11"/>
      <c r="J1950" s="12">
        <f t="shared" si="147"/>
        <v>0</v>
      </c>
      <c r="K1950" s="31">
        <f t="shared" si="148"/>
        <v>1092.2</v>
      </c>
      <c r="L1950" s="37">
        <f t="shared" si="145"/>
        <v>0</v>
      </c>
      <c r="M1950" s="37"/>
      <c r="N1950" s="37">
        <f t="shared" si="149"/>
        <v>0</v>
      </c>
    </row>
    <row r="1951" spans="1:14" ht="19.5" thickBot="1" x14ac:dyDescent="0.35">
      <c r="A1951" s="76" t="s">
        <v>84</v>
      </c>
      <c r="B1951" s="77" t="s">
        <v>85</v>
      </c>
      <c r="C1951" s="78">
        <v>4</v>
      </c>
      <c r="D1951" s="44"/>
      <c r="E1951" s="44"/>
      <c r="F1951" s="30">
        <f t="shared" si="146"/>
        <v>0</v>
      </c>
      <c r="G1951" s="11"/>
      <c r="H1951" s="11"/>
      <c r="I1951" s="11"/>
      <c r="J1951" s="12">
        <f t="shared" si="147"/>
        <v>0</v>
      </c>
      <c r="K1951" s="31">
        <f t="shared" si="148"/>
        <v>2670.53</v>
      </c>
      <c r="L1951" s="37">
        <f t="shared" si="145"/>
        <v>0</v>
      </c>
      <c r="M1951" s="37"/>
      <c r="N1951" s="37">
        <f t="shared" si="149"/>
        <v>0</v>
      </c>
    </row>
    <row r="1952" spans="1:14" ht="19.5" thickBot="1" x14ac:dyDescent="0.35">
      <c r="A1952" s="86" t="s">
        <v>86</v>
      </c>
      <c r="B1952" s="87" t="s">
        <v>87</v>
      </c>
      <c r="C1952" s="88">
        <v>48</v>
      </c>
      <c r="D1952" s="44">
        <v>1</v>
      </c>
      <c r="E1952" s="44"/>
      <c r="F1952" s="30">
        <f t="shared" si="146"/>
        <v>2.0833333333333332E-2</v>
      </c>
      <c r="G1952" s="11"/>
      <c r="H1952" s="11"/>
      <c r="I1952" s="11"/>
      <c r="J1952" s="12">
        <f t="shared" si="147"/>
        <v>1</v>
      </c>
      <c r="K1952" s="31">
        <f t="shared" si="148"/>
        <v>46.8</v>
      </c>
      <c r="L1952" s="37">
        <f t="shared" si="145"/>
        <v>46.8</v>
      </c>
      <c r="M1952" s="37"/>
      <c r="N1952" s="37">
        <f t="shared" si="149"/>
        <v>0</v>
      </c>
    </row>
    <row r="1953" spans="1:14" ht="19.5" thickBot="1" x14ac:dyDescent="0.35">
      <c r="A1953" s="86" t="s">
        <v>88</v>
      </c>
      <c r="B1953" s="87" t="s">
        <v>87</v>
      </c>
      <c r="C1953" s="88">
        <v>48</v>
      </c>
      <c r="D1953" s="44">
        <v>6</v>
      </c>
      <c r="E1953" s="44"/>
      <c r="F1953" s="30">
        <f t="shared" si="146"/>
        <v>0.125</v>
      </c>
      <c r="G1953" s="11"/>
      <c r="H1953" s="11"/>
      <c r="I1953" s="11"/>
      <c r="J1953" s="12">
        <f t="shared" si="147"/>
        <v>6</v>
      </c>
      <c r="K1953" s="31">
        <f t="shared" si="148"/>
        <v>46.8</v>
      </c>
      <c r="L1953" s="37">
        <f t="shared" si="145"/>
        <v>280.79999999999995</v>
      </c>
      <c r="M1953" s="37"/>
      <c r="N1953" s="37">
        <f t="shared" si="149"/>
        <v>0</v>
      </c>
    </row>
    <row r="1954" spans="1:14" x14ac:dyDescent="0.3">
      <c r="A1954" s="96" t="s">
        <v>89</v>
      </c>
      <c r="B1954" s="97">
        <v>25</v>
      </c>
      <c r="C1954" s="97">
        <v>25</v>
      </c>
      <c r="D1954" s="44">
        <v>244</v>
      </c>
      <c r="E1954" s="44"/>
      <c r="F1954" s="30">
        <f t="shared" si="146"/>
        <v>9.76</v>
      </c>
      <c r="G1954" s="11"/>
      <c r="H1954" s="11"/>
      <c r="I1954" s="11"/>
      <c r="J1954" s="12">
        <f t="shared" si="147"/>
        <v>244</v>
      </c>
      <c r="K1954" s="31">
        <f t="shared" si="148"/>
        <v>111.25</v>
      </c>
      <c r="L1954" s="37">
        <f t="shared" si="145"/>
        <v>27145</v>
      </c>
      <c r="M1954" s="37"/>
      <c r="N1954" s="37">
        <f t="shared" si="149"/>
        <v>0</v>
      </c>
    </row>
    <row r="1955" spans="1:14" x14ac:dyDescent="0.3">
      <c r="A1955" s="105" t="s">
        <v>90</v>
      </c>
      <c r="B1955" s="106">
        <v>10</v>
      </c>
      <c r="C1955" s="106">
        <v>10</v>
      </c>
      <c r="D1955" s="44">
        <v>1</v>
      </c>
      <c r="E1955" s="44"/>
      <c r="F1955" s="30">
        <f t="shared" si="146"/>
        <v>0.1</v>
      </c>
      <c r="G1955" s="11"/>
      <c r="H1955" s="11"/>
      <c r="I1955" s="11"/>
      <c r="J1955" s="12">
        <f t="shared" si="147"/>
        <v>1</v>
      </c>
      <c r="K1955" s="31">
        <f t="shared" si="148"/>
        <v>1760</v>
      </c>
      <c r="L1955" s="37">
        <f t="shared" si="145"/>
        <v>1760</v>
      </c>
      <c r="M1955" s="37"/>
      <c r="N1955" s="37">
        <f t="shared" si="149"/>
        <v>0</v>
      </c>
    </row>
    <row r="1956" spans="1:14" x14ac:dyDescent="0.3">
      <c r="A1956" s="105" t="s">
        <v>91</v>
      </c>
      <c r="B1956" s="106">
        <v>8</v>
      </c>
      <c r="C1956" s="106">
        <v>8</v>
      </c>
      <c r="D1956" s="44"/>
      <c r="E1956" s="44"/>
      <c r="F1956" s="30">
        <f t="shared" si="146"/>
        <v>0</v>
      </c>
      <c r="G1956" s="11"/>
      <c r="H1956" s="11"/>
      <c r="I1956" s="11"/>
      <c r="J1956" s="12">
        <f t="shared" si="147"/>
        <v>0</v>
      </c>
      <c r="K1956" s="31">
        <f t="shared" si="148"/>
        <v>2365</v>
      </c>
      <c r="L1956" s="37">
        <f t="shared" si="145"/>
        <v>0</v>
      </c>
      <c r="M1956" s="37"/>
      <c r="N1956" s="37">
        <f t="shared" si="149"/>
        <v>0</v>
      </c>
    </row>
    <row r="1957" spans="1:14" x14ac:dyDescent="0.3">
      <c r="A1957" s="105" t="s">
        <v>92</v>
      </c>
      <c r="B1957" s="106">
        <v>8</v>
      </c>
      <c r="C1957" s="106">
        <v>8</v>
      </c>
      <c r="D1957" s="44"/>
      <c r="E1957" s="44"/>
      <c r="F1957" s="30">
        <f t="shared" si="146"/>
        <v>0</v>
      </c>
      <c r="G1957" s="11"/>
      <c r="H1957" s="11"/>
      <c r="I1957" s="11"/>
      <c r="J1957" s="12">
        <f t="shared" si="147"/>
        <v>0</v>
      </c>
      <c r="K1957" s="31">
        <f t="shared" si="148"/>
        <v>2065</v>
      </c>
      <c r="L1957" s="37">
        <f t="shared" si="145"/>
        <v>0</v>
      </c>
      <c r="M1957" s="37"/>
      <c r="N1957" s="37">
        <f t="shared" si="149"/>
        <v>0</v>
      </c>
    </row>
    <row r="1958" spans="1:14" x14ac:dyDescent="0.3">
      <c r="A1958" s="105" t="s">
        <v>93</v>
      </c>
      <c r="B1958" s="106">
        <v>15</v>
      </c>
      <c r="C1958" s="106">
        <v>15</v>
      </c>
      <c r="D1958" s="44"/>
      <c r="E1958" s="44"/>
      <c r="F1958" s="30">
        <f t="shared" si="146"/>
        <v>0</v>
      </c>
      <c r="G1958" s="11"/>
      <c r="H1958" s="11"/>
      <c r="I1958" s="11"/>
      <c r="J1958" s="12">
        <f t="shared" si="147"/>
        <v>0</v>
      </c>
      <c r="K1958" s="31">
        <f t="shared" si="148"/>
        <v>990</v>
      </c>
      <c r="L1958" s="37">
        <f t="shared" si="145"/>
        <v>0</v>
      </c>
      <c r="M1958" s="37"/>
      <c r="N1958" s="37">
        <f t="shared" si="149"/>
        <v>0</v>
      </c>
    </row>
    <row r="1959" spans="1:14" x14ac:dyDescent="0.3">
      <c r="A1959" s="105" t="s">
        <v>94</v>
      </c>
      <c r="B1959" s="106">
        <v>15</v>
      </c>
      <c r="C1959" s="106">
        <v>15</v>
      </c>
      <c r="D1959" s="44"/>
      <c r="E1959" s="44"/>
      <c r="F1959" s="30">
        <f t="shared" si="146"/>
        <v>0</v>
      </c>
      <c r="G1959" s="11"/>
      <c r="H1959" s="11"/>
      <c r="I1959" s="11"/>
      <c r="J1959" s="12">
        <f t="shared" si="147"/>
        <v>0</v>
      </c>
      <c r="K1959" s="31">
        <f t="shared" si="148"/>
        <v>1025</v>
      </c>
      <c r="L1959" s="37">
        <f t="shared" si="145"/>
        <v>0</v>
      </c>
      <c r="M1959" s="37"/>
      <c r="N1959" s="37">
        <f t="shared" si="149"/>
        <v>0</v>
      </c>
    </row>
    <row r="1960" spans="1:14" x14ac:dyDescent="0.3">
      <c r="A1960" s="105" t="s">
        <v>95</v>
      </c>
      <c r="B1960" s="106">
        <v>10</v>
      </c>
      <c r="C1960" s="106">
        <v>10</v>
      </c>
      <c r="D1960" s="44"/>
      <c r="E1960" s="44"/>
      <c r="F1960" s="30">
        <f t="shared" si="146"/>
        <v>0</v>
      </c>
      <c r="G1960" s="11"/>
      <c r="H1960" s="11"/>
      <c r="I1960" s="11"/>
      <c r="J1960" s="12">
        <f t="shared" si="147"/>
        <v>0</v>
      </c>
      <c r="K1960" s="31">
        <f t="shared" si="148"/>
        <v>1620</v>
      </c>
      <c r="L1960" s="37">
        <f t="shared" si="145"/>
        <v>0</v>
      </c>
      <c r="M1960" s="37"/>
      <c r="N1960" s="37">
        <f t="shared" si="149"/>
        <v>0</v>
      </c>
    </row>
    <row r="1961" spans="1:14" x14ac:dyDescent="0.3">
      <c r="A1961" s="105" t="s">
        <v>96</v>
      </c>
      <c r="B1961" s="106">
        <v>8</v>
      </c>
      <c r="C1961" s="106">
        <v>8</v>
      </c>
      <c r="D1961" s="44"/>
      <c r="E1961" s="44"/>
      <c r="F1961" s="30">
        <f t="shared" si="146"/>
        <v>0</v>
      </c>
      <c r="G1961" s="11"/>
      <c r="H1961" s="11"/>
      <c r="I1961" s="11"/>
      <c r="J1961" s="12">
        <f t="shared" si="147"/>
        <v>0</v>
      </c>
      <c r="K1961" s="31">
        <f t="shared" si="148"/>
        <v>2130</v>
      </c>
      <c r="L1961" s="37">
        <f t="shared" si="145"/>
        <v>0</v>
      </c>
      <c r="M1961" s="37"/>
      <c r="N1961" s="37">
        <f t="shared" si="149"/>
        <v>0</v>
      </c>
    </row>
    <row r="1962" spans="1:14" x14ac:dyDescent="0.3">
      <c r="A1962" s="105" t="s">
        <v>97</v>
      </c>
      <c r="B1962" s="106">
        <v>15</v>
      </c>
      <c r="C1962" s="106">
        <v>15</v>
      </c>
      <c r="D1962" s="44"/>
      <c r="E1962" s="44"/>
      <c r="F1962" s="30">
        <f t="shared" si="146"/>
        <v>0</v>
      </c>
      <c r="G1962" s="11"/>
      <c r="H1962" s="11"/>
      <c r="I1962" s="11"/>
      <c r="J1962" s="12">
        <f t="shared" si="147"/>
        <v>0</v>
      </c>
      <c r="K1962" s="31">
        <f t="shared" si="148"/>
        <v>880</v>
      </c>
      <c r="L1962" s="37">
        <f t="shared" si="145"/>
        <v>0</v>
      </c>
      <c r="M1962" s="37"/>
      <c r="N1962" s="37">
        <f t="shared" si="149"/>
        <v>0</v>
      </c>
    </row>
    <row r="1963" spans="1:14" x14ac:dyDescent="0.3">
      <c r="A1963" s="105" t="s">
        <v>98</v>
      </c>
      <c r="B1963" s="106">
        <v>15</v>
      </c>
      <c r="C1963" s="106">
        <v>15</v>
      </c>
      <c r="D1963" s="44"/>
      <c r="E1963" s="44"/>
      <c r="F1963" s="30">
        <f t="shared" si="146"/>
        <v>0</v>
      </c>
      <c r="G1963" s="11"/>
      <c r="H1963" s="11"/>
      <c r="I1963" s="11"/>
      <c r="J1963" s="12">
        <f t="shared" si="147"/>
        <v>0</v>
      </c>
      <c r="K1963" s="31">
        <f t="shared" si="148"/>
        <v>915</v>
      </c>
      <c r="L1963" s="37">
        <f t="shared" si="145"/>
        <v>0</v>
      </c>
      <c r="M1963" s="37"/>
      <c r="N1963" s="37">
        <f t="shared" si="149"/>
        <v>0</v>
      </c>
    </row>
    <row r="1964" spans="1:14" x14ac:dyDescent="0.3">
      <c r="A1964" s="105" t="s">
        <v>99</v>
      </c>
      <c r="B1964" s="106">
        <v>3</v>
      </c>
      <c r="C1964" s="106">
        <v>3</v>
      </c>
      <c r="D1964" s="44"/>
      <c r="E1964" s="44"/>
      <c r="F1964" s="30">
        <f t="shared" si="146"/>
        <v>0</v>
      </c>
      <c r="G1964" s="11"/>
      <c r="H1964" s="11"/>
      <c r="I1964" s="11"/>
      <c r="J1964" s="12">
        <f t="shared" si="147"/>
        <v>0</v>
      </c>
      <c r="K1964" s="31">
        <f t="shared" si="148"/>
        <v>1970</v>
      </c>
      <c r="L1964" s="37">
        <f t="shared" si="145"/>
        <v>0</v>
      </c>
      <c r="M1964" s="37"/>
      <c r="N1964" s="37">
        <f t="shared" si="149"/>
        <v>0</v>
      </c>
    </row>
    <row r="1965" spans="1:14" x14ac:dyDescent="0.3">
      <c r="A1965" s="105" t="s">
        <v>100</v>
      </c>
      <c r="B1965" s="106">
        <v>3</v>
      </c>
      <c r="C1965" s="106">
        <v>3</v>
      </c>
      <c r="D1965" s="44"/>
      <c r="E1965" s="44"/>
      <c r="F1965" s="30">
        <f t="shared" si="146"/>
        <v>0</v>
      </c>
      <c r="G1965" s="11"/>
      <c r="H1965" s="11"/>
      <c r="I1965" s="11"/>
      <c r="J1965" s="12">
        <f t="shared" si="147"/>
        <v>0</v>
      </c>
      <c r="K1965" s="31">
        <f t="shared" si="148"/>
        <v>2035</v>
      </c>
      <c r="L1965" s="37">
        <f t="shared" si="145"/>
        <v>0</v>
      </c>
      <c r="M1965" s="37"/>
      <c r="N1965" s="37">
        <f t="shared" si="149"/>
        <v>0</v>
      </c>
    </row>
    <row r="1966" spans="1:14" x14ac:dyDescent="0.3">
      <c r="A1966" s="105" t="s">
        <v>101</v>
      </c>
      <c r="B1966" s="106">
        <v>8</v>
      </c>
      <c r="C1966" s="106">
        <v>8</v>
      </c>
      <c r="D1966" s="44"/>
      <c r="E1966" s="44"/>
      <c r="F1966" s="30">
        <f t="shared" si="146"/>
        <v>0</v>
      </c>
      <c r="G1966" s="11"/>
      <c r="H1966" s="11"/>
      <c r="I1966" s="11"/>
      <c r="J1966" s="12">
        <f t="shared" si="147"/>
        <v>0</v>
      </c>
      <c r="K1966" s="31">
        <f t="shared" si="148"/>
        <v>2120</v>
      </c>
      <c r="L1966" s="37">
        <f t="shared" si="145"/>
        <v>0</v>
      </c>
      <c r="M1966" s="37"/>
      <c r="N1966" s="37">
        <f t="shared" si="149"/>
        <v>0</v>
      </c>
    </row>
    <row r="1967" spans="1:14" x14ac:dyDescent="0.3">
      <c r="A1967" s="105" t="s">
        <v>102</v>
      </c>
      <c r="B1967" s="106">
        <v>10</v>
      </c>
      <c r="C1967" s="106">
        <v>10</v>
      </c>
      <c r="D1967" s="44"/>
      <c r="E1967" s="44"/>
      <c r="F1967" s="30">
        <f t="shared" si="146"/>
        <v>0</v>
      </c>
      <c r="G1967" s="11"/>
      <c r="H1967" s="11"/>
      <c r="I1967" s="11"/>
      <c r="J1967" s="12">
        <f t="shared" si="147"/>
        <v>0</v>
      </c>
      <c r="K1967" s="31">
        <f t="shared" si="148"/>
        <v>1980</v>
      </c>
      <c r="L1967" s="37">
        <f t="shared" si="145"/>
        <v>0</v>
      </c>
      <c r="M1967" s="37"/>
      <c r="N1967" s="37">
        <f t="shared" si="149"/>
        <v>0</v>
      </c>
    </row>
    <row r="1968" spans="1:14" x14ac:dyDescent="0.3">
      <c r="A1968" s="105" t="s">
        <v>103</v>
      </c>
      <c r="B1968" s="106">
        <v>12</v>
      </c>
      <c r="C1968" s="106">
        <v>12</v>
      </c>
      <c r="D1968" s="44"/>
      <c r="E1968" s="44"/>
      <c r="F1968" s="30">
        <f t="shared" si="146"/>
        <v>0</v>
      </c>
      <c r="G1968" s="11"/>
      <c r="H1968" s="11"/>
      <c r="I1968" s="11"/>
      <c r="J1968" s="12">
        <f t="shared" si="147"/>
        <v>0</v>
      </c>
      <c r="K1968" s="31">
        <f t="shared" si="148"/>
        <v>875</v>
      </c>
      <c r="L1968" s="37">
        <f t="shared" si="145"/>
        <v>0</v>
      </c>
      <c r="M1968" s="37"/>
      <c r="N1968" s="37">
        <f t="shared" si="149"/>
        <v>0</v>
      </c>
    </row>
    <row r="1969" spans="1:14" ht="19.5" thickBot="1" x14ac:dyDescent="0.35">
      <c r="A1969" s="105" t="s">
        <v>104</v>
      </c>
      <c r="B1969" s="106">
        <v>3</v>
      </c>
      <c r="C1969" s="106">
        <v>3</v>
      </c>
      <c r="D1969" s="44"/>
      <c r="E1969" s="44"/>
      <c r="F1969" s="30">
        <f t="shared" si="146"/>
        <v>0</v>
      </c>
      <c r="G1969" s="11"/>
      <c r="H1969" s="11"/>
      <c r="I1969" s="11"/>
      <c r="J1969" s="12">
        <f t="shared" si="147"/>
        <v>0</v>
      </c>
      <c r="K1969" s="31">
        <f t="shared" si="148"/>
        <v>2145</v>
      </c>
      <c r="L1969" s="37">
        <f t="shared" si="145"/>
        <v>0</v>
      </c>
      <c r="M1969" s="37"/>
      <c r="N1969" s="37">
        <f t="shared" si="149"/>
        <v>0</v>
      </c>
    </row>
    <row r="1970" spans="1:14" ht="19.5" thickBot="1" x14ac:dyDescent="0.35">
      <c r="A1970" s="56" t="s">
        <v>105</v>
      </c>
      <c r="B1970" s="57" t="s">
        <v>74</v>
      </c>
      <c r="C1970" s="58">
        <v>150</v>
      </c>
      <c r="D1970" s="44"/>
      <c r="E1970" s="44"/>
      <c r="F1970" s="30">
        <f t="shared" si="146"/>
        <v>0</v>
      </c>
      <c r="G1970" s="11"/>
      <c r="H1970" s="11"/>
      <c r="I1970" s="11"/>
      <c r="J1970" s="12">
        <f t="shared" si="147"/>
        <v>0</v>
      </c>
      <c r="K1970" s="31">
        <f t="shared" si="148"/>
        <v>21.06</v>
      </c>
      <c r="L1970" s="37">
        <f t="shared" si="145"/>
        <v>0</v>
      </c>
      <c r="M1970" s="37"/>
      <c r="N1970" s="37">
        <f t="shared" si="149"/>
        <v>0</v>
      </c>
    </row>
    <row r="1971" spans="1:14" x14ac:dyDescent="0.3">
      <c r="A1971" s="107"/>
      <c r="B1971" s="108"/>
      <c r="C1971" s="108"/>
      <c r="D1971" s="11"/>
      <c r="E1971" s="11"/>
      <c r="F1971" s="30" t="e">
        <f t="shared" si="146"/>
        <v>#DIV/0!</v>
      </c>
      <c r="G1971" s="11"/>
      <c r="H1971" s="11"/>
      <c r="I1971" s="11"/>
      <c r="J1971" s="12">
        <f t="shared" si="147"/>
        <v>0</v>
      </c>
      <c r="K1971" s="31">
        <f t="shared" si="148"/>
        <v>116.5</v>
      </c>
      <c r="L1971" s="37">
        <f t="shared" si="145"/>
        <v>0</v>
      </c>
      <c r="M1971" s="37"/>
      <c r="N1971" s="37">
        <f t="shared" si="149"/>
        <v>0</v>
      </c>
    </row>
    <row r="1972" spans="1:14" x14ac:dyDescent="0.3">
      <c r="A1972" s="107"/>
      <c r="B1972" s="108"/>
      <c r="C1972" s="108"/>
      <c r="D1972" s="11"/>
      <c r="E1972" s="11"/>
      <c r="F1972" s="30" t="e">
        <f t="shared" si="146"/>
        <v>#DIV/0!</v>
      </c>
      <c r="G1972" s="11"/>
      <c r="H1972" s="11"/>
      <c r="I1972" s="11"/>
      <c r="J1972" s="12">
        <f t="shared" si="147"/>
        <v>0</v>
      </c>
      <c r="K1972" s="31">
        <f t="shared" si="148"/>
        <v>0</v>
      </c>
      <c r="L1972" s="37">
        <f t="shared" si="145"/>
        <v>0</v>
      </c>
      <c r="M1972" s="37"/>
      <c r="N1972" s="37">
        <f t="shared" si="149"/>
        <v>0</v>
      </c>
    </row>
    <row r="1973" spans="1:14" x14ac:dyDescent="0.3">
      <c r="A1973" s="107"/>
      <c r="B1973" s="108"/>
      <c r="C1973" s="108"/>
      <c r="D1973" s="11"/>
      <c r="E1973" s="11"/>
      <c r="F1973" s="30" t="e">
        <f t="shared" si="146"/>
        <v>#DIV/0!</v>
      </c>
      <c r="G1973" s="11"/>
      <c r="H1973" s="11"/>
      <c r="I1973" s="11"/>
      <c r="J1973" s="12">
        <f t="shared" si="147"/>
        <v>0</v>
      </c>
      <c r="K1973" s="31">
        <f t="shared" si="148"/>
        <v>23</v>
      </c>
      <c r="L1973" s="37">
        <f t="shared" si="145"/>
        <v>0</v>
      </c>
      <c r="M1973" s="37"/>
      <c r="N1973" s="37">
        <f t="shared" si="149"/>
        <v>0</v>
      </c>
    </row>
    <row r="1974" spans="1:14" x14ac:dyDescent="0.3">
      <c r="A1974" s="107"/>
      <c r="B1974" s="108"/>
      <c r="C1974" s="108"/>
      <c r="D1974" s="11"/>
      <c r="E1974" s="11"/>
      <c r="F1974" s="30" t="e">
        <f t="shared" si="146"/>
        <v>#DIV/0!</v>
      </c>
      <c r="G1974" s="11"/>
      <c r="H1974" s="11"/>
      <c r="I1974" s="11"/>
      <c r="J1974" s="12">
        <f t="shared" si="147"/>
        <v>0</v>
      </c>
      <c r="K1974" s="31">
        <f t="shared" si="148"/>
        <v>0</v>
      </c>
      <c r="L1974" s="37">
        <f t="shared" si="145"/>
        <v>0</v>
      </c>
      <c r="M1974" s="37"/>
      <c r="N1974" s="37">
        <f t="shared" si="149"/>
        <v>0</v>
      </c>
    </row>
    <row r="1975" spans="1:14" x14ac:dyDescent="0.3">
      <c r="A1975" s="11"/>
      <c r="B1975" s="10"/>
      <c r="C1975" s="10"/>
      <c r="D1975" s="11"/>
      <c r="E1975" s="11"/>
      <c r="F1975" s="30" t="e">
        <f t="shared" si="146"/>
        <v>#DIV/0!</v>
      </c>
      <c r="G1975" s="11"/>
      <c r="H1975" s="11"/>
      <c r="I1975" s="11"/>
      <c r="J1975" s="12">
        <f t="shared" si="147"/>
        <v>0</v>
      </c>
      <c r="K1975" s="31">
        <f t="shared" si="148"/>
        <v>0</v>
      </c>
      <c r="L1975" s="37">
        <f t="shared" si="145"/>
        <v>0</v>
      </c>
      <c r="M1975" s="37"/>
      <c r="N1975" s="37">
        <f t="shared" si="149"/>
        <v>0</v>
      </c>
    </row>
    <row r="1976" spans="1:14" x14ac:dyDescent="0.3">
      <c r="A1976" s="11"/>
      <c r="B1976" s="10"/>
      <c r="C1976" s="10"/>
      <c r="D1976" s="11"/>
      <c r="E1976" s="11"/>
      <c r="F1976" s="30" t="e">
        <f t="shared" si="146"/>
        <v>#DIV/0!</v>
      </c>
      <c r="G1976" s="11"/>
      <c r="H1976" s="11"/>
      <c r="I1976" s="11"/>
      <c r="J1976" s="12">
        <f t="shared" si="147"/>
        <v>0</v>
      </c>
      <c r="K1976" s="31">
        <f t="shared" si="148"/>
        <v>0</v>
      </c>
      <c r="L1976" s="37">
        <f t="shared" si="145"/>
        <v>0</v>
      </c>
      <c r="M1976" s="37"/>
      <c r="N1976" s="37">
        <f t="shared" si="149"/>
        <v>0</v>
      </c>
    </row>
    <row r="1977" spans="1:14" x14ac:dyDescent="0.3">
      <c r="A1977" s="11"/>
      <c r="B1977" s="10"/>
      <c r="C1977" s="10"/>
      <c r="D1977" s="11"/>
      <c r="E1977" s="11"/>
      <c r="F1977" s="30" t="e">
        <f t="shared" si="146"/>
        <v>#DIV/0!</v>
      </c>
      <c r="G1977" s="11"/>
      <c r="H1977" s="11"/>
      <c r="I1977" s="11"/>
      <c r="J1977" s="12">
        <f t="shared" si="147"/>
        <v>0</v>
      </c>
      <c r="K1977" s="31">
        <f t="shared" si="148"/>
        <v>0</v>
      </c>
      <c r="L1977" s="37">
        <f t="shared" si="145"/>
        <v>0</v>
      </c>
      <c r="M1977" s="37"/>
      <c r="N1977" s="37">
        <f t="shared" si="149"/>
        <v>0</v>
      </c>
    </row>
    <row r="1978" spans="1:14" x14ac:dyDescent="0.3">
      <c r="A1978" s="11" t="s">
        <v>33</v>
      </c>
      <c r="B1978" s="11"/>
      <c r="C1978" s="13"/>
      <c r="D1978" s="111">
        <f t="shared" ref="D1978:J1978" si="150">SUM(D1916:D1977)</f>
        <v>358</v>
      </c>
      <c r="E1978" s="111">
        <f t="shared" si="150"/>
        <v>0</v>
      </c>
      <c r="F1978" s="111" t="e">
        <f t="shared" si="150"/>
        <v>#DIV/0!</v>
      </c>
      <c r="G1978" s="111">
        <f t="shared" si="150"/>
        <v>0</v>
      </c>
      <c r="H1978" s="111">
        <f t="shared" si="150"/>
        <v>0</v>
      </c>
      <c r="I1978" s="111">
        <f t="shared" si="150"/>
        <v>0</v>
      </c>
      <c r="J1978" s="12">
        <f t="shared" si="150"/>
        <v>358</v>
      </c>
      <c r="K1978" s="111"/>
      <c r="L1978" s="111">
        <f>SUM(L1916:L1977)</f>
        <v>53152.229999999996</v>
      </c>
      <c r="M1978" s="111">
        <f>SUM(M1916:M1977)</f>
        <v>0</v>
      </c>
      <c r="N1978" s="111">
        <f>SUM(N1916:N1977)</f>
        <v>0</v>
      </c>
    </row>
    <row r="1979" spans="1:14" x14ac:dyDescent="0.3">
      <c r="A1979" s="113"/>
      <c r="B1979" s="114"/>
      <c r="C1979" s="115"/>
      <c r="D1979" s="116"/>
      <c r="E1979" s="116"/>
      <c r="F1979" s="7" t="s">
        <v>106</v>
      </c>
      <c r="G1979" s="7" t="s">
        <v>123</v>
      </c>
      <c r="H1979" s="7" t="s">
        <v>124</v>
      </c>
      <c r="I1979" s="7" t="s">
        <v>125</v>
      </c>
      <c r="J1979" s="7" t="s">
        <v>126</v>
      </c>
      <c r="K1979" s="117"/>
      <c r="L1979" s="117"/>
      <c r="M1979" s="7" t="s">
        <v>107</v>
      </c>
      <c r="N1979" s="118"/>
    </row>
    <row r="1980" spans="1:14" ht="31.5" x14ac:dyDescent="0.5">
      <c r="A1980" s="113"/>
      <c r="B1980" s="114"/>
      <c r="C1980" s="115"/>
      <c r="D1980" s="116"/>
      <c r="E1980" s="116"/>
      <c r="F1980" s="121"/>
      <c r="G1980" s="121"/>
      <c r="H1980" s="121"/>
      <c r="I1980" s="121"/>
      <c r="J1980" s="121"/>
      <c r="K1980" s="122"/>
      <c r="L1980" s="121">
        <f>+F1980-G1980-H1980-I1980-J1980</f>
        <v>0</v>
      </c>
      <c r="M1980" s="123"/>
      <c r="N1980" s="124"/>
    </row>
    <row r="1981" spans="1:14" x14ac:dyDescent="0.3">
      <c r="A1981" s="177" t="s">
        <v>109</v>
      </c>
      <c r="B1981" s="178"/>
      <c r="C1981" s="178"/>
      <c r="D1981" s="178"/>
      <c r="E1981" s="178"/>
      <c r="F1981" s="178"/>
      <c r="G1981" s="178"/>
      <c r="H1981" s="178"/>
      <c r="I1981" s="178"/>
      <c r="J1981" s="179"/>
      <c r="K1981" s="125"/>
      <c r="L1981" s="12">
        <v>1095</v>
      </c>
      <c r="M1981" s="126"/>
      <c r="N1981" s="127"/>
    </row>
    <row r="1982" spans="1:14" x14ac:dyDescent="0.3">
      <c r="A1982" s="180" t="s">
        <v>110</v>
      </c>
      <c r="B1982" s="181"/>
      <c r="C1982" s="181"/>
      <c r="D1982" s="181"/>
      <c r="E1982" s="181"/>
      <c r="F1982" s="181"/>
      <c r="G1982" s="181"/>
      <c r="H1982" s="181"/>
      <c r="I1982" s="181"/>
      <c r="J1982" s="182"/>
      <c r="K1982" s="129"/>
      <c r="L1982" s="12">
        <v>-53</v>
      </c>
      <c r="M1982" s="126"/>
      <c r="N1982" s="127"/>
    </row>
    <row r="1983" spans="1:14" x14ac:dyDescent="0.3">
      <c r="A1983" s="160" t="s">
        <v>111</v>
      </c>
      <c r="B1983" s="161"/>
      <c r="C1983" s="161"/>
      <c r="D1983" s="161"/>
      <c r="E1983" s="161"/>
      <c r="F1983" s="161"/>
      <c r="G1983" s="161"/>
      <c r="H1983" s="161"/>
      <c r="I1983" s="161"/>
      <c r="J1983" s="162"/>
      <c r="K1983" s="130"/>
      <c r="L1983" s="12"/>
      <c r="M1983" s="131">
        <f>+L1983/L1978%</f>
        <v>0</v>
      </c>
      <c r="N1983" s="127"/>
    </row>
    <row r="1984" spans="1:14" x14ac:dyDescent="0.3">
      <c r="A1984" s="163" t="s">
        <v>112</v>
      </c>
      <c r="B1984" s="164"/>
      <c r="C1984" s="164"/>
      <c r="D1984" s="164"/>
      <c r="E1984" s="164"/>
      <c r="F1984" s="164"/>
      <c r="G1984" s="164"/>
      <c r="H1984" s="164"/>
      <c r="I1984" s="164"/>
      <c r="J1984" s="165"/>
      <c r="K1984" s="132"/>
      <c r="L1984" s="12">
        <f>+E2000</f>
        <v>12278</v>
      </c>
      <c r="M1984" s="126"/>
      <c r="N1984" s="127"/>
    </row>
    <row r="1985" spans="1:14" x14ac:dyDescent="0.3">
      <c r="A1985" s="166" t="s">
        <v>113</v>
      </c>
      <c r="B1985" s="167"/>
      <c r="C1985" s="167"/>
      <c r="D1985" s="167"/>
      <c r="E1985" s="167"/>
      <c r="F1985" s="167"/>
      <c r="G1985" s="167"/>
      <c r="H1985" s="167"/>
      <c r="I1985" s="167"/>
      <c r="J1985" s="168"/>
      <c r="K1985" s="134"/>
      <c r="L1985" s="12">
        <f>+M2000</f>
        <v>0</v>
      </c>
      <c r="M1985" s="126"/>
      <c r="N1985" s="127"/>
    </row>
    <row r="1986" spans="1:14" x14ac:dyDescent="0.3">
      <c r="A1986" s="169"/>
      <c r="B1986" s="170"/>
      <c r="C1986" s="170"/>
      <c r="D1986" s="170"/>
      <c r="E1986" s="170"/>
      <c r="F1986" s="170"/>
      <c r="G1986" s="170"/>
      <c r="H1986" s="170"/>
      <c r="I1986" s="170"/>
      <c r="J1986" s="171"/>
      <c r="K1986" s="128"/>
      <c r="L1986" s="126">
        <v>92</v>
      </c>
      <c r="M1986" s="126"/>
      <c r="N1986" s="127"/>
    </row>
    <row r="1987" spans="1:14" x14ac:dyDescent="0.3">
      <c r="A1987" s="169"/>
      <c r="B1987" s="170"/>
      <c r="C1987" s="170"/>
      <c r="D1987" s="170"/>
      <c r="E1987" s="170"/>
      <c r="F1987" s="170"/>
      <c r="G1987" s="170"/>
      <c r="H1987" s="170"/>
      <c r="I1987" s="170"/>
      <c r="J1987" s="171"/>
      <c r="K1987" s="128"/>
      <c r="L1987" s="126"/>
      <c r="M1987" s="126"/>
      <c r="N1987" s="127"/>
    </row>
    <row r="1988" spans="1:14" x14ac:dyDescent="0.3">
      <c r="A1988" s="169" t="s">
        <v>114</v>
      </c>
      <c r="B1988" s="170"/>
      <c r="C1988" s="170"/>
      <c r="D1988" s="170"/>
      <c r="E1988" s="170"/>
      <c r="F1988" s="170"/>
      <c r="G1988" s="170"/>
      <c r="H1988" s="170"/>
      <c r="I1988" s="170"/>
      <c r="J1988" s="171"/>
      <c r="K1988" s="136"/>
      <c r="L1988" s="111">
        <f>+L1978-L1981-L1982-L1983-L1984+L1985-L1986-L1987</f>
        <v>39740.229999999996</v>
      </c>
      <c r="M1988" s="126"/>
      <c r="N1988" s="127"/>
    </row>
    <row r="1989" spans="1:14" ht="19.5" thickBot="1" x14ac:dyDescent="0.35">
      <c r="L1989" s="3">
        <v>39740</v>
      </c>
      <c r="M1989" s="138">
        <f>+L1989-L1988</f>
        <v>-0.22999999999592546</v>
      </c>
    </row>
    <row r="1990" spans="1:14" ht="19.5" thickBot="1" x14ac:dyDescent="0.35">
      <c r="A1990" s="157" t="s">
        <v>115</v>
      </c>
      <c r="B1990" s="158"/>
      <c r="C1990" s="158"/>
      <c r="D1990" s="158"/>
      <c r="E1990" s="158"/>
      <c r="F1990" s="159"/>
      <c r="G1990" s="127"/>
      <c r="H1990" s="157" t="s">
        <v>116</v>
      </c>
      <c r="I1990" s="158"/>
      <c r="J1990" s="159"/>
      <c r="K1990" s="157" t="s">
        <v>117</v>
      </c>
      <c r="L1990" s="158"/>
      <c r="M1990" s="159"/>
      <c r="N1990" s="139"/>
    </row>
    <row r="1991" spans="1:14" ht="19.5" thickBot="1" x14ac:dyDescent="0.35">
      <c r="A1991" s="140" t="s">
        <v>118</v>
      </c>
      <c r="B1991" s="157" t="s">
        <v>119</v>
      </c>
      <c r="C1991" s="159"/>
      <c r="D1991" s="140" t="s">
        <v>120</v>
      </c>
      <c r="E1991" s="157" t="s">
        <v>22</v>
      </c>
      <c r="F1991" s="159"/>
      <c r="G1991" s="127"/>
      <c r="H1991" s="157" t="s">
        <v>119</v>
      </c>
      <c r="I1991" s="159"/>
      <c r="J1991" s="140" t="s">
        <v>22</v>
      </c>
      <c r="K1991" s="157" t="s">
        <v>119</v>
      </c>
      <c r="L1991" s="159"/>
      <c r="M1991" s="140" t="s">
        <v>22</v>
      </c>
      <c r="N1991" s="139"/>
    </row>
    <row r="1992" spans="1:14" ht="19.5" thickBot="1" x14ac:dyDescent="0.35">
      <c r="A1992" s="141"/>
      <c r="B1992" s="153"/>
      <c r="C1992" s="154"/>
      <c r="D1992" s="141"/>
      <c r="E1992" s="155">
        <v>6754</v>
      </c>
      <c r="F1992" s="156"/>
      <c r="G1992" s="127"/>
      <c r="H1992" s="153"/>
      <c r="I1992" s="154"/>
      <c r="J1992" s="142"/>
      <c r="K1992" s="153"/>
      <c r="L1992" s="154"/>
      <c r="M1992" s="143"/>
      <c r="N1992" s="144"/>
    </row>
    <row r="1993" spans="1:14" ht="19.5" thickBot="1" x14ac:dyDescent="0.35">
      <c r="A1993" s="141"/>
      <c r="B1993" s="153"/>
      <c r="C1993" s="154"/>
      <c r="D1993" s="141"/>
      <c r="E1993" s="155">
        <v>5524</v>
      </c>
      <c r="F1993" s="156"/>
      <c r="G1993" s="127"/>
      <c r="H1993" s="153"/>
      <c r="I1993" s="154"/>
      <c r="J1993" s="142"/>
      <c r="K1993" s="153"/>
      <c r="L1993" s="154"/>
      <c r="M1993" s="143"/>
      <c r="N1993" s="144"/>
    </row>
    <row r="1994" spans="1:14" ht="19.5" thickBot="1" x14ac:dyDescent="0.35">
      <c r="A1994" s="141"/>
      <c r="B1994" s="153"/>
      <c r="C1994" s="154"/>
      <c r="D1994" s="141"/>
      <c r="E1994" s="155"/>
      <c r="F1994" s="156"/>
      <c r="G1994" s="127"/>
      <c r="H1994" s="153"/>
      <c r="I1994" s="154"/>
      <c r="J1994" s="142"/>
      <c r="K1994" s="153"/>
      <c r="L1994" s="154"/>
      <c r="M1994" s="143"/>
      <c r="N1994" s="144"/>
    </row>
    <row r="1995" spans="1:14" ht="19.5" thickBot="1" x14ac:dyDescent="0.35">
      <c r="A1995" s="141"/>
      <c r="B1995" s="153"/>
      <c r="C1995" s="154"/>
      <c r="D1995" s="141"/>
      <c r="E1995" s="155"/>
      <c r="F1995" s="156"/>
      <c r="G1995" s="127"/>
      <c r="H1995" s="153"/>
      <c r="I1995" s="154"/>
      <c r="J1995" s="142"/>
      <c r="K1995" s="153"/>
      <c r="L1995" s="154"/>
      <c r="M1995" s="143"/>
      <c r="N1995" s="144"/>
    </row>
    <row r="1996" spans="1:14" ht="19.5" thickBot="1" x14ac:dyDescent="0.35">
      <c r="A1996" s="141"/>
      <c r="B1996" s="153"/>
      <c r="C1996" s="154"/>
      <c r="D1996" s="141"/>
      <c r="E1996" s="155"/>
      <c r="F1996" s="156"/>
      <c r="G1996" s="127"/>
      <c r="H1996" s="153"/>
      <c r="I1996" s="154"/>
      <c r="J1996" s="142"/>
      <c r="K1996" s="153"/>
      <c r="L1996" s="154"/>
      <c r="M1996" s="143"/>
      <c r="N1996" s="144"/>
    </row>
    <row r="1997" spans="1:14" ht="19.5" thickBot="1" x14ac:dyDescent="0.35">
      <c r="A1997" s="141"/>
      <c r="B1997" s="153"/>
      <c r="C1997" s="154"/>
      <c r="D1997" s="141"/>
      <c r="E1997" s="155"/>
      <c r="F1997" s="156"/>
      <c r="G1997" s="127"/>
      <c r="H1997" s="153"/>
      <c r="I1997" s="154"/>
      <c r="J1997" s="142"/>
      <c r="K1997" s="153"/>
      <c r="L1997" s="154"/>
      <c r="M1997" s="143"/>
      <c r="N1997" s="144"/>
    </row>
    <row r="1998" spans="1:14" ht="19.5" thickBot="1" x14ac:dyDescent="0.35">
      <c r="A1998" s="141"/>
      <c r="B1998" s="153"/>
      <c r="C1998" s="154"/>
      <c r="D1998" s="141"/>
      <c r="E1998" s="155"/>
      <c r="F1998" s="156"/>
      <c r="G1998" s="127"/>
      <c r="H1998" s="153"/>
      <c r="I1998" s="154"/>
      <c r="J1998" s="142"/>
      <c r="K1998" s="153"/>
      <c r="L1998" s="154"/>
      <c r="M1998" s="143"/>
      <c r="N1998" s="144"/>
    </row>
    <row r="1999" spans="1:14" ht="19.5" thickBot="1" x14ac:dyDescent="0.35">
      <c r="A1999" s="141"/>
      <c r="B1999" s="153"/>
      <c r="C1999" s="154"/>
      <c r="D1999" s="141"/>
      <c r="E1999" s="155"/>
      <c r="F1999" s="156"/>
      <c r="G1999" s="127"/>
      <c r="H1999" s="153"/>
      <c r="I1999" s="154"/>
      <c r="J1999" s="142"/>
      <c r="K1999" s="153"/>
      <c r="L1999" s="154"/>
      <c r="M1999" s="143"/>
      <c r="N1999" s="144"/>
    </row>
    <row r="2000" spans="1:14" ht="19.5" thickBot="1" x14ac:dyDescent="0.35">
      <c r="A2000" s="141" t="s">
        <v>121</v>
      </c>
      <c r="B2000" s="153"/>
      <c r="C2000" s="154"/>
      <c r="D2000" s="141"/>
      <c r="E2000" s="155">
        <f>SUM(E1992:F1999)</f>
        <v>12278</v>
      </c>
      <c r="F2000" s="156"/>
      <c r="G2000" s="127"/>
      <c r="H2000" s="153" t="s">
        <v>121</v>
      </c>
      <c r="I2000" s="154"/>
      <c r="J2000" s="140">
        <f>SUM(J1992:J1999)</f>
        <v>0</v>
      </c>
      <c r="K2000" s="153" t="s">
        <v>121</v>
      </c>
      <c r="L2000" s="154"/>
      <c r="M2000" s="145">
        <f>SUM(M1992:M1999)</f>
        <v>0</v>
      </c>
      <c r="N2000" s="139"/>
    </row>
    <row r="2003" spans="1:14" x14ac:dyDescent="0.3">
      <c r="A2003" s="172" t="s">
        <v>0</v>
      </c>
      <c r="B2003" s="172"/>
      <c r="C2003" s="172"/>
      <c r="D2003" s="172"/>
      <c r="E2003" s="172"/>
      <c r="F2003" s="172"/>
      <c r="G2003" s="172"/>
      <c r="H2003" s="172"/>
      <c r="I2003" s="172"/>
      <c r="J2003" s="172"/>
      <c r="K2003" s="172"/>
      <c r="L2003" s="172"/>
      <c r="M2003" s="1"/>
      <c r="N2003" s="2"/>
    </row>
    <row r="2004" spans="1:14" x14ac:dyDescent="0.3">
      <c r="A2004" s="1" t="s">
        <v>1</v>
      </c>
      <c r="B2004" s="2"/>
      <c r="J2004" s="1" t="s">
        <v>3</v>
      </c>
      <c r="K2004" s="173">
        <f>+K1913</f>
        <v>0</v>
      </c>
      <c r="L2004" s="173"/>
      <c r="M2004" s="173"/>
      <c r="N2004" s="6"/>
    </row>
    <row r="2005" spans="1:14" x14ac:dyDescent="0.3">
      <c r="A2005" s="174"/>
      <c r="B2005" s="175"/>
      <c r="C2005" s="176"/>
      <c r="D2005" s="169" t="s">
        <v>6</v>
      </c>
      <c r="E2005" s="170"/>
      <c r="F2005" s="171"/>
      <c r="G2005" s="7" t="s">
        <v>7</v>
      </c>
      <c r="H2005" s="7" t="s">
        <v>7</v>
      </c>
      <c r="I2005" s="7" t="s">
        <v>8</v>
      </c>
      <c r="J2005" s="8" t="s">
        <v>9</v>
      </c>
      <c r="K2005" s="7" t="s">
        <v>10</v>
      </c>
      <c r="L2005" s="9"/>
      <c r="M2005" s="7" t="s">
        <v>11</v>
      </c>
      <c r="N2005" s="7" t="s">
        <v>12</v>
      </c>
    </row>
    <row r="2006" spans="1:14" x14ac:dyDescent="0.3">
      <c r="A2006" s="12" t="s">
        <v>16</v>
      </c>
      <c r="B2006" s="7" t="s">
        <v>17</v>
      </c>
      <c r="C2006" s="13" t="s">
        <v>18</v>
      </c>
      <c r="D2006" s="7">
        <v>1</v>
      </c>
      <c r="E2006" s="7">
        <v>2</v>
      </c>
      <c r="F2006" s="14" t="s">
        <v>19</v>
      </c>
      <c r="G2006" s="7" t="s">
        <v>20</v>
      </c>
      <c r="H2006" s="7" t="s">
        <v>20</v>
      </c>
      <c r="I2006" s="7"/>
      <c r="J2006" s="7" t="s">
        <v>20</v>
      </c>
      <c r="K2006" s="7" t="s">
        <v>21</v>
      </c>
      <c r="L2006" s="7" t="s">
        <v>22</v>
      </c>
      <c r="M2006" s="7" t="s">
        <v>23</v>
      </c>
      <c r="N2006" s="7" t="s">
        <v>22</v>
      </c>
    </row>
    <row r="2007" spans="1:14" x14ac:dyDescent="0.3">
      <c r="A2007" s="16" t="s">
        <v>35</v>
      </c>
      <c r="B2007" s="17" t="s">
        <v>36</v>
      </c>
      <c r="C2007" s="17">
        <v>72</v>
      </c>
      <c r="D2007" s="29"/>
      <c r="E2007" s="29"/>
      <c r="F2007" s="30">
        <f>+(E2007+D2007)/C2007</f>
        <v>0</v>
      </c>
      <c r="G2007" s="32"/>
      <c r="H2007" s="32"/>
      <c r="I2007" s="32"/>
      <c r="J2007" s="34">
        <f>+D2007+E2007-G2007-H2007-I2007</f>
        <v>0</v>
      </c>
      <c r="K2007" s="31">
        <f>+K1916</f>
        <v>381.13</v>
      </c>
      <c r="L2007" s="24">
        <f t="shared" ref="L2007:L2068" si="151">+J2007*K2007</f>
        <v>0</v>
      </c>
      <c r="M2007" s="24"/>
      <c r="N2007" s="24">
        <f>+K2007*I2007</f>
        <v>0</v>
      </c>
    </row>
    <row r="2008" spans="1:14" x14ac:dyDescent="0.3">
      <c r="A2008" s="16" t="s">
        <v>37</v>
      </c>
      <c r="B2008" s="17" t="s">
        <v>38</v>
      </c>
      <c r="C2008" s="17">
        <v>36</v>
      </c>
      <c r="D2008" s="29"/>
      <c r="E2008" s="29"/>
      <c r="F2008" s="30">
        <f t="shared" ref="F2008:F2068" si="152">+(E2008+D2008)/C2008</f>
        <v>0</v>
      </c>
      <c r="G2008" s="32"/>
      <c r="H2008" s="32"/>
      <c r="I2008" s="32"/>
      <c r="J2008" s="34">
        <f t="shared" ref="J2008:J2068" si="153">+D2008+E2008-G2008-H2008-I2008</f>
        <v>0</v>
      </c>
      <c r="K2008" s="31">
        <f t="shared" ref="K2008:K2068" si="154">+K1917</f>
        <v>741.2</v>
      </c>
      <c r="L2008" s="24">
        <f t="shared" si="151"/>
        <v>0</v>
      </c>
      <c r="M2008" s="24"/>
      <c r="N2008" s="24">
        <f t="shared" ref="N2008:N2068" si="155">+K2008*I2008</f>
        <v>0</v>
      </c>
    </row>
    <row r="2009" spans="1:14" x14ac:dyDescent="0.3">
      <c r="A2009" s="16" t="s">
        <v>39</v>
      </c>
      <c r="B2009" s="17" t="s">
        <v>40</v>
      </c>
      <c r="C2009" s="17">
        <v>18</v>
      </c>
      <c r="D2009" s="29"/>
      <c r="E2009" s="29"/>
      <c r="F2009" s="30">
        <f t="shared" si="152"/>
        <v>0</v>
      </c>
      <c r="G2009" s="32"/>
      <c r="H2009" s="32"/>
      <c r="I2009" s="32"/>
      <c r="J2009" s="12">
        <f t="shared" si="153"/>
        <v>0</v>
      </c>
      <c r="K2009" s="31">
        <f t="shared" si="154"/>
        <v>1263.5999999999999</v>
      </c>
      <c r="L2009" s="37">
        <f t="shared" si="151"/>
        <v>0</v>
      </c>
      <c r="M2009" s="37"/>
      <c r="N2009" s="37">
        <f t="shared" si="155"/>
        <v>0</v>
      </c>
    </row>
    <row r="2010" spans="1:14" x14ac:dyDescent="0.3">
      <c r="A2010" s="16" t="s">
        <v>41</v>
      </c>
      <c r="B2010" s="17" t="s">
        <v>42</v>
      </c>
      <c r="C2010" s="17">
        <v>10</v>
      </c>
      <c r="D2010" s="29"/>
      <c r="E2010" s="29"/>
      <c r="F2010" s="30">
        <f t="shared" si="152"/>
        <v>0</v>
      </c>
      <c r="G2010" s="32"/>
      <c r="H2010" s="32"/>
      <c r="I2010" s="32"/>
      <c r="J2010" s="34">
        <f t="shared" si="153"/>
        <v>0</v>
      </c>
      <c r="K2010" s="31">
        <f t="shared" si="154"/>
        <v>2059.1999999999998</v>
      </c>
      <c r="L2010" s="24">
        <f t="shared" si="151"/>
        <v>0</v>
      </c>
      <c r="M2010" s="24"/>
      <c r="N2010" s="24">
        <f t="shared" si="155"/>
        <v>0</v>
      </c>
    </row>
    <row r="2011" spans="1:14" x14ac:dyDescent="0.3">
      <c r="A2011" s="16" t="s">
        <v>43</v>
      </c>
      <c r="B2011" s="17" t="s">
        <v>36</v>
      </c>
      <c r="C2011" s="17">
        <v>72</v>
      </c>
      <c r="D2011" s="29"/>
      <c r="E2011" s="29"/>
      <c r="F2011" s="30">
        <f t="shared" si="152"/>
        <v>0</v>
      </c>
      <c r="G2011" s="32"/>
      <c r="H2011" s="32"/>
      <c r="I2011" s="32"/>
      <c r="J2011" s="34">
        <f t="shared" si="153"/>
        <v>0</v>
      </c>
      <c r="K2011" s="31">
        <f t="shared" si="154"/>
        <v>409.5</v>
      </c>
      <c r="L2011" s="24">
        <f t="shared" si="151"/>
        <v>0</v>
      </c>
      <c r="M2011" s="24"/>
      <c r="N2011" s="24">
        <f t="shared" si="155"/>
        <v>0</v>
      </c>
    </row>
    <row r="2012" spans="1:14" x14ac:dyDescent="0.3">
      <c r="A2012" s="16" t="s">
        <v>44</v>
      </c>
      <c r="B2012" s="17" t="s">
        <v>38</v>
      </c>
      <c r="C2012" s="17">
        <v>36</v>
      </c>
      <c r="D2012" s="29"/>
      <c r="E2012" s="29"/>
      <c r="F2012" s="30">
        <f t="shared" si="152"/>
        <v>0</v>
      </c>
      <c r="G2012" s="32"/>
      <c r="H2012" s="32"/>
      <c r="I2012" s="32"/>
      <c r="J2012" s="34">
        <f t="shared" si="153"/>
        <v>0</v>
      </c>
      <c r="K2012" s="31">
        <f t="shared" si="154"/>
        <v>803.79</v>
      </c>
      <c r="L2012" s="24">
        <f t="shared" si="151"/>
        <v>0</v>
      </c>
      <c r="M2012" s="24"/>
      <c r="N2012" s="24">
        <f t="shared" si="155"/>
        <v>0</v>
      </c>
    </row>
    <row r="2013" spans="1:14" x14ac:dyDescent="0.3">
      <c r="A2013" s="16" t="s">
        <v>45</v>
      </c>
      <c r="B2013" s="17" t="s">
        <v>36</v>
      </c>
      <c r="C2013" s="17">
        <v>72</v>
      </c>
      <c r="D2013" s="29"/>
      <c r="E2013" s="29"/>
      <c r="F2013" s="30">
        <f t="shared" si="152"/>
        <v>0</v>
      </c>
      <c r="G2013" s="32"/>
      <c r="H2013" s="32"/>
      <c r="I2013" s="32"/>
      <c r="J2013" s="34">
        <f t="shared" si="153"/>
        <v>0</v>
      </c>
      <c r="K2013" s="31">
        <f t="shared" si="154"/>
        <v>409.5</v>
      </c>
      <c r="L2013" s="24">
        <f t="shared" si="151"/>
        <v>0</v>
      </c>
      <c r="M2013" s="24"/>
      <c r="N2013" s="24">
        <f t="shared" si="155"/>
        <v>0</v>
      </c>
    </row>
    <row r="2014" spans="1:14" x14ac:dyDescent="0.3">
      <c r="A2014" s="16" t="s">
        <v>46</v>
      </c>
      <c r="B2014" s="17" t="s">
        <v>38</v>
      </c>
      <c r="C2014" s="17">
        <v>36</v>
      </c>
      <c r="D2014" s="29"/>
      <c r="E2014" s="29"/>
      <c r="F2014" s="30">
        <f t="shared" si="152"/>
        <v>0</v>
      </c>
      <c r="G2014" s="32"/>
      <c r="H2014" s="32"/>
      <c r="I2014" s="32"/>
      <c r="J2014" s="34">
        <f t="shared" si="153"/>
        <v>0</v>
      </c>
      <c r="K2014" s="31">
        <f t="shared" si="154"/>
        <v>803.79</v>
      </c>
      <c r="L2014" s="24">
        <f t="shared" si="151"/>
        <v>0</v>
      </c>
      <c r="M2014" s="24"/>
      <c r="N2014" s="24">
        <f t="shared" si="155"/>
        <v>0</v>
      </c>
    </row>
    <row r="2015" spans="1:14" x14ac:dyDescent="0.3">
      <c r="A2015" s="16" t="s">
        <v>47</v>
      </c>
      <c r="B2015" s="17" t="s">
        <v>48</v>
      </c>
      <c r="C2015" s="17">
        <v>8</v>
      </c>
      <c r="D2015" s="29"/>
      <c r="E2015" s="29"/>
      <c r="F2015" s="30">
        <f t="shared" si="152"/>
        <v>0</v>
      </c>
      <c r="G2015" s="32"/>
      <c r="H2015" s="32"/>
      <c r="I2015" s="32"/>
      <c r="J2015" s="34">
        <f t="shared" si="153"/>
        <v>0</v>
      </c>
      <c r="K2015" s="31">
        <f t="shared" si="154"/>
        <v>2767.05</v>
      </c>
      <c r="L2015" s="24">
        <f t="shared" si="151"/>
        <v>0</v>
      </c>
      <c r="M2015" s="24"/>
      <c r="N2015" s="24">
        <f t="shared" si="155"/>
        <v>0</v>
      </c>
    </row>
    <row r="2016" spans="1:14" x14ac:dyDescent="0.3">
      <c r="A2016" s="35" t="s">
        <v>49</v>
      </c>
      <c r="B2016" s="17" t="s">
        <v>50</v>
      </c>
      <c r="C2016" s="38">
        <v>72</v>
      </c>
      <c r="D2016" s="29"/>
      <c r="E2016" s="29"/>
      <c r="F2016" s="30">
        <f t="shared" si="152"/>
        <v>0</v>
      </c>
      <c r="G2016" s="32"/>
      <c r="H2016" s="32"/>
      <c r="I2016" s="32"/>
      <c r="J2016" s="12">
        <f t="shared" si="153"/>
        <v>0</v>
      </c>
      <c r="K2016" s="31">
        <f t="shared" si="154"/>
        <v>444.6</v>
      </c>
      <c r="L2016" s="37">
        <f t="shared" si="151"/>
        <v>0</v>
      </c>
      <c r="M2016" s="37"/>
      <c r="N2016" s="37">
        <f t="shared" si="155"/>
        <v>0</v>
      </c>
    </row>
    <row r="2017" spans="1:14" x14ac:dyDescent="0.3">
      <c r="A2017" s="16" t="s">
        <v>51</v>
      </c>
      <c r="B2017" s="17" t="s">
        <v>52</v>
      </c>
      <c r="C2017" s="17">
        <v>36</v>
      </c>
      <c r="D2017" s="29"/>
      <c r="E2017" s="29"/>
      <c r="F2017" s="30">
        <f t="shared" si="152"/>
        <v>0</v>
      </c>
      <c r="G2017" s="32"/>
      <c r="H2017" s="32"/>
      <c r="I2017" s="32"/>
      <c r="J2017" s="34">
        <f t="shared" si="153"/>
        <v>0</v>
      </c>
      <c r="K2017" s="31">
        <f t="shared" si="154"/>
        <v>868.73</v>
      </c>
      <c r="L2017" s="24">
        <f t="shared" si="151"/>
        <v>0</v>
      </c>
      <c r="M2017" s="24"/>
      <c r="N2017" s="24">
        <f t="shared" si="155"/>
        <v>0</v>
      </c>
    </row>
    <row r="2018" spans="1:14" x14ac:dyDescent="0.3">
      <c r="A2018" s="16" t="s">
        <v>53</v>
      </c>
      <c r="B2018" s="17" t="s">
        <v>48</v>
      </c>
      <c r="C2018" s="17">
        <v>8</v>
      </c>
      <c r="D2018" s="29"/>
      <c r="E2018" s="29"/>
      <c r="F2018" s="30">
        <f t="shared" si="152"/>
        <v>0</v>
      </c>
      <c r="G2018" s="32"/>
      <c r="H2018" s="32"/>
      <c r="I2018" s="32"/>
      <c r="J2018" s="34">
        <f t="shared" si="153"/>
        <v>0</v>
      </c>
      <c r="K2018" s="31">
        <f t="shared" si="154"/>
        <v>2416.0500000000002</v>
      </c>
      <c r="L2018" s="24">
        <f t="shared" si="151"/>
        <v>0</v>
      </c>
      <c r="M2018" s="24"/>
      <c r="N2018" s="24">
        <f t="shared" si="155"/>
        <v>0</v>
      </c>
    </row>
    <row r="2019" spans="1:14" x14ac:dyDescent="0.3">
      <c r="A2019" s="16" t="s">
        <v>54</v>
      </c>
      <c r="B2019" s="17" t="s">
        <v>50</v>
      </c>
      <c r="C2019" s="17">
        <v>72</v>
      </c>
      <c r="D2019" s="29"/>
      <c r="E2019" s="29"/>
      <c r="F2019" s="30">
        <f t="shared" si="152"/>
        <v>0</v>
      </c>
      <c r="G2019" s="32"/>
      <c r="H2019" s="32"/>
      <c r="I2019" s="32"/>
      <c r="J2019" s="34">
        <f t="shared" si="153"/>
        <v>0</v>
      </c>
      <c r="K2019" s="31">
        <f t="shared" si="154"/>
        <v>377.33</v>
      </c>
      <c r="L2019" s="24">
        <f t="shared" si="151"/>
        <v>0</v>
      </c>
      <c r="M2019" s="24"/>
      <c r="N2019" s="24">
        <f t="shared" si="155"/>
        <v>0</v>
      </c>
    </row>
    <row r="2020" spans="1:14" x14ac:dyDescent="0.3">
      <c r="A2020" s="16" t="s">
        <v>55</v>
      </c>
      <c r="B2020" s="17" t="s">
        <v>56</v>
      </c>
      <c r="C2020" s="17">
        <v>15</v>
      </c>
      <c r="D2020" s="44"/>
      <c r="E2020" s="44"/>
      <c r="F2020" s="30">
        <f t="shared" si="152"/>
        <v>0</v>
      </c>
      <c r="G2020" s="11"/>
      <c r="H2020" s="11"/>
      <c r="I2020" s="11"/>
      <c r="J2020" s="12">
        <f t="shared" si="153"/>
        <v>0</v>
      </c>
      <c r="K2020" s="45">
        <f t="shared" si="154"/>
        <v>1158.3</v>
      </c>
      <c r="L2020" s="37">
        <f t="shared" si="151"/>
        <v>0</v>
      </c>
      <c r="M2020" s="37"/>
      <c r="N2020" s="37">
        <f t="shared" si="155"/>
        <v>0</v>
      </c>
    </row>
    <row r="2021" spans="1:14" x14ac:dyDescent="0.3">
      <c r="A2021" s="16" t="s">
        <v>57</v>
      </c>
      <c r="B2021" s="17" t="s">
        <v>50</v>
      </c>
      <c r="C2021" s="17">
        <v>72</v>
      </c>
      <c r="D2021" s="29"/>
      <c r="E2021" s="29"/>
      <c r="F2021" s="30">
        <f t="shared" si="152"/>
        <v>0</v>
      </c>
      <c r="G2021" s="32"/>
      <c r="H2021" s="32"/>
      <c r="I2021" s="32"/>
      <c r="J2021" s="34">
        <f t="shared" si="153"/>
        <v>0</v>
      </c>
      <c r="K2021" s="31">
        <f t="shared" si="154"/>
        <v>424.13</v>
      </c>
      <c r="L2021" s="24">
        <f t="shared" si="151"/>
        <v>0</v>
      </c>
      <c r="M2021" s="24"/>
      <c r="N2021" s="24">
        <f t="shared" si="155"/>
        <v>0</v>
      </c>
    </row>
    <row r="2022" spans="1:14" x14ac:dyDescent="0.3">
      <c r="A2022" s="16" t="s">
        <v>58</v>
      </c>
      <c r="B2022" s="17" t="s">
        <v>59</v>
      </c>
      <c r="C2022" s="17">
        <v>15</v>
      </c>
      <c r="D2022" s="29"/>
      <c r="E2022" s="29"/>
      <c r="F2022" s="30">
        <f t="shared" si="152"/>
        <v>0</v>
      </c>
      <c r="G2022" s="32"/>
      <c r="H2022" s="32"/>
      <c r="I2022" s="32"/>
      <c r="J2022" s="34">
        <f t="shared" si="153"/>
        <v>0</v>
      </c>
      <c r="K2022" s="31">
        <f t="shared" si="154"/>
        <v>1199.25</v>
      </c>
      <c r="L2022" s="24">
        <f t="shared" si="151"/>
        <v>0</v>
      </c>
      <c r="M2022" s="24"/>
      <c r="N2022" s="24">
        <f t="shared" si="155"/>
        <v>0</v>
      </c>
    </row>
    <row r="2023" spans="1:14" x14ac:dyDescent="0.3">
      <c r="A2023" s="16" t="s">
        <v>60</v>
      </c>
      <c r="B2023" s="17" t="s">
        <v>50</v>
      </c>
      <c r="C2023" s="17">
        <v>72</v>
      </c>
      <c r="D2023" s="29"/>
      <c r="E2023" s="29"/>
      <c r="F2023" s="30">
        <f t="shared" si="152"/>
        <v>0</v>
      </c>
      <c r="G2023" s="32"/>
      <c r="H2023" s="32"/>
      <c r="I2023" s="32"/>
      <c r="J2023" s="34">
        <f t="shared" si="153"/>
        <v>0</v>
      </c>
      <c r="K2023" s="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/row>
    <row r="2024" spans="1:14" x14ac:dyDescent="0.3">
      <c r="A2024" s="16" t="s">
        <v>61</v>
      </c>
      <c r="B2024" s="17" t="s">
        <v>50</v>
      </c>
      <c r="C2024" s="38">
        <v>72</v>
      </c>
      <c r="D2024" s="44"/>
      <c r="E2024" s="44"/>
      <c r="F2024" s="30">
        <f t="shared" si="152"/>
        <v>0</v>
      </c>
      <c r="G2024" s="11"/>
      <c r="H2024" s="11"/>
      <c r="I2024" s="11"/>
      <c r="J2024" s="12">
        <f t="shared" si="153"/>
        <v>0</v>
      </c>
      <c r="K2024" s="31">
        <f t="shared" si="154"/>
        <v>424.13</v>
      </c>
      <c r="L2024" s="37">
        <f t="shared" si="151"/>
        <v>0</v>
      </c>
      <c r="M2024" s="37"/>
      <c r="N2024" s="37">
        <f t="shared" si="155"/>
        <v>0</v>
      </c>
    </row>
    <row r="2025" spans="1:14" x14ac:dyDescent="0.3">
      <c r="A2025" s="35" t="s">
        <v>62</v>
      </c>
      <c r="B2025" s="17" t="s">
        <v>50</v>
      </c>
      <c r="C2025" s="38">
        <v>72</v>
      </c>
      <c r="D2025" s="44"/>
      <c r="E2025" s="44"/>
      <c r="F2025" s="30">
        <f t="shared" si="152"/>
        <v>0</v>
      </c>
      <c r="G2025" s="11"/>
      <c r="H2025" s="11"/>
      <c r="I2025" s="11"/>
      <c r="J2025" s="12">
        <f t="shared" si="153"/>
        <v>0</v>
      </c>
      <c r="K2025" s="31">
        <f t="shared" si="154"/>
        <v>330.23</v>
      </c>
      <c r="L2025" s="37">
        <f t="shared" si="151"/>
        <v>0</v>
      </c>
      <c r="M2025" s="37"/>
      <c r="N2025" s="37">
        <f t="shared" si="155"/>
        <v>0</v>
      </c>
    </row>
    <row r="2026" spans="1:14" x14ac:dyDescent="0.3">
      <c r="A2026" s="35" t="s">
        <v>63</v>
      </c>
      <c r="B2026" s="17" t="s">
        <v>50</v>
      </c>
      <c r="C2026" s="38">
        <v>72</v>
      </c>
      <c r="D2026" s="44"/>
      <c r="E2026" s="44"/>
      <c r="F2026" s="30">
        <f t="shared" si="152"/>
        <v>0</v>
      </c>
      <c r="G2026" s="11"/>
      <c r="H2026" s="11"/>
      <c r="I2026" s="11"/>
      <c r="J2026" s="12">
        <f t="shared" si="153"/>
        <v>0</v>
      </c>
      <c r="K2026" s="31">
        <f t="shared" si="154"/>
        <v>424.13</v>
      </c>
      <c r="L2026" s="37">
        <f t="shared" si="151"/>
        <v>0</v>
      </c>
      <c r="M2026" s="37"/>
      <c r="N2026" s="37">
        <f t="shared" si="155"/>
        <v>0</v>
      </c>
    </row>
    <row r="2027" spans="1:14" x14ac:dyDescent="0.3">
      <c r="A2027" s="35" t="s">
        <v>64</v>
      </c>
      <c r="B2027" s="17" t="s">
        <v>65</v>
      </c>
      <c r="C2027" s="38">
        <v>72</v>
      </c>
      <c r="D2027" s="44"/>
      <c r="E2027" s="44"/>
      <c r="F2027" s="30">
        <f t="shared" si="152"/>
        <v>0</v>
      </c>
      <c r="G2027" s="11"/>
      <c r="H2027" s="11"/>
      <c r="I2027" s="11"/>
      <c r="J2027" s="12">
        <f t="shared" si="153"/>
        <v>0</v>
      </c>
      <c r="K2027" s="31">
        <f t="shared" si="154"/>
        <v>389.61</v>
      </c>
      <c r="L2027" s="37">
        <f t="shared" si="151"/>
        <v>0</v>
      </c>
      <c r="M2027" s="37"/>
      <c r="N2027" s="37">
        <f t="shared" si="155"/>
        <v>0</v>
      </c>
    </row>
    <row r="2028" spans="1:14" x14ac:dyDescent="0.3">
      <c r="A2028" s="35" t="s">
        <v>66</v>
      </c>
      <c r="B2028" s="17" t="s">
        <v>65</v>
      </c>
      <c r="C2028" s="38">
        <v>72</v>
      </c>
      <c r="D2028" s="44"/>
      <c r="E2028" s="44"/>
      <c r="F2028" s="30">
        <f t="shared" si="152"/>
        <v>0</v>
      </c>
      <c r="G2028" s="11"/>
      <c r="H2028" s="11"/>
      <c r="I2028" s="11"/>
      <c r="J2028" s="12">
        <f t="shared" si="153"/>
        <v>0</v>
      </c>
      <c r="K2028" s="31">
        <f t="shared" si="154"/>
        <v>389.61</v>
      </c>
      <c r="L2028" s="37">
        <f t="shared" si="151"/>
        <v>0</v>
      </c>
      <c r="M2028" s="37"/>
      <c r="N2028" s="37">
        <f t="shared" si="155"/>
        <v>0</v>
      </c>
    </row>
    <row r="2029" spans="1:14" x14ac:dyDescent="0.3">
      <c r="A2029" s="47" t="s">
        <v>67</v>
      </c>
      <c r="B2029" s="48" t="s">
        <v>59</v>
      </c>
      <c r="C2029" s="49">
        <v>25</v>
      </c>
      <c r="D2029" s="44"/>
      <c r="E2029" s="44"/>
      <c r="F2029" s="30">
        <f t="shared" si="152"/>
        <v>0</v>
      </c>
      <c r="G2029" s="11"/>
      <c r="H2029" s="11"/>
      <c r="I2029" s="11"/>
      <c r="J2029" s="12">
        <f t="shared" si="153"/>
        <v>0</v>
      </c>
      <c r="K2029" s="31">
        <f t="shared" si="154"/>
        <v>169.65</v>
      </c>
      <c r="L2029" s="37">
        <f t="shared" si="151"/>
        <v>0</v>
      </c>
      <c r="M2029" s="37"/>
      <c r="N2029" s="37">
        <f t="shared" si="155"/>
        <v>0</v>
      </c>
    </row>
    <row r="2030" spans="1:14" x14ac:dyDescent="0.3">
      <c r="A2030" s="47" t="s">
        <v>68</v>
      </c>
      <c r="B2030" s="48" t="s">
        <v>42</v>
      </c>
      <c r="C2030" s="49">
        <v>50</v>
      </c>
      <c r="D2030" s="44"/>
      <c r="E2030" s="44"/>
      <c r="F2030" s="30">
        <f t="shared" si="152"/>
        <v>0</v>
      </c>
      <c r="G2030" s="11"/>
      <c r="H2030" s="11"/>
      <c r="I2030" s="11"/>
      <c r="J2030" s="12">
        <f t="shared" si="153"/>
        <v>0</v>
      </c>
      <c r="K2030" s="31">
        <f t="shared" si="154"/>
        <v>88.92</v>
      </c>
      <c r="L2030" s="37">
        <f t="shared" si="151"/>
        <v>0</v>
      </c>
      <c r="M2030" s="37"/>
      <c r="N2030" s="37">
        <f t="shared" si="155"/>
        <v>0</v>
      </c>
    </row>
    <row r="2031" spans="1:14" x14ac:dyDescent="0.3">
      <c r="A2031" s="47" t="s">
        <v>69</v>
      </c>
      <c r="B2031" s="48" t="s">
        <v>52</v>
      </c>
      <c r="C2031" s="49">
        <v>12</v>
      </c>
      <c r="D2031" s="44"/>
      <c r="E2031" s="44"/>
      <c r="F2031" s="30">
        <f t="shared" si="152"/>
        <v>0</v>
      </c>
      <c r="G2031" s="11"/>
      <c r="H2031" s="11"/>
      <c r="I2031" s="11"/>
      <c r="J2031" s="12">
        <f t="shared" si="153"/>
        <v>0</v>
      </c>
      <c r="K2031" s="31">
        <f t="shared" si="154"/>
        <v>123.94</v>
      </c>
      <c r="L2031" s="37">
        <f t="shared" si="151"/>
        <v>0</v>
      </c>
      <c r="M2031" s="37"/>
      <c r="N2031" s="37">
        <f t="shared" si="155"/>
        <v>0</v>
      </c>
    </row>
    <row r="2032" spans="1:14" ht="19.5" thickBot="1" x14ac:dyDescent="0.35">
      <c r="A2032" s="47" t="s">
        <v>70</v>
      </c>
      <c r="B2032" s="48" t="s">
        <v>50</v>
      </c>
      <c r="C2032" s="49">
        <v>60</v>
      </c>
      <c r="D2032" s="44"/>
      <c r="E2032" s="44"/>
      <c r="F2032" s="30">
        <f t="shared" si="152"/>
        <v>0</v>
      </c>
      <c r="G2032" s="11"/>
      <c r="H2032" s="11"/>
      <c r="I2032" s="11"/>
      <c r="J2032" s="12">
        <f t="shared" si="153"/>
        <v>0</v>
      </c>
      <c r="K2032" s="31">
        <f t="shared" si="154"/>
        <v>67.180000000000007</v>
      </c>
      <c r="L2032" s="37">
        <f t="shared" si="151"/>
        <v>0</v>
      </c>
      <c r="M2032" s="37"/>
      <c r="N2032" s="37">
        <f t="shared" si="155"/>
        <v>0</v>
      </c>
    </row>
    <row r="2033" spans="1:14" ht="19.5" thickBot="1" x14ac:dyDescent="0.35">
      <c r="A2033" s="56" t="s">
        <v>71</v>
      </c>
      <c r="B2033" s="57" t="s">
        <v>50</v>
      </c>
      <c r="C2033" s="58">
        <v>60</v>
      </c>
      <c r="D2033" s="44"/>
      <c r="E2033" s="44"/>
      <c r="F2033" s="30">
        <f t="shared" si="152"/>
        <v>0</v>
      </c>
      <c r="G2033" s="11"/>
      <c r="H2033" s="11"/>
      <c r="I2033" s="11"/>
      <c r="J2033" s="12">
        <f t="shared" si="153"/>
        <v>0</v>
      </c>
      <c r="K2033" s="31">
        <f t="shared" si="154"/>
        <v>67.180000000000007</v>
      </c>
      <c r="L2033" s="37">
        <f t="shared" si="151"/>
        <v>0</v>
      </c>
      <c r="M2033" s="37"/>
      <c r="N2033" s="37">
        <f t="shared" si="155"/>
        <v>0</v>
      </c>
    </row>
    <row r="2034" spans="1:14" ht="19.5" thickBot="1" x14ac:dyDescent="0.35">
      <c r="A2034" s="56" t="s">
        <v>72</v>
      </c>
      <c r="B2034" s="57" t="s">
        <v>50</v>
      </c>
      <c r="C2034" s="58">
        <v>60</v>
      </c>
      <c r="D2034" s="44"/>
      <c r="E2034" s="44"/>
      <c r="F2034" s="30">
        <f t="shared" si="152"/>
        <v>0</v>
      </c>
      <c r="G2034" s="11"/>
      <c r="H2034" s="11"/>
      <c r="I2034" s="11"/>
      <c r="J2034" s="12">
        <f t="shared" si="153"/>
        <v>0</v>
      </c>
      <c r="K2034" s="31">
        <f t="shared" si="154"/>
        <v>67.180000000000007</v>
      </c>
      <c r="L2034" s="37">
        <f t="shared" si="151"/>
        <v>0</v>
      </c>
      <c r="M2034" s="37"/>
      <c r="N2034" s="37">
        <f t="shared" si="155"/>
        <v>0</v>
      </c>
    </row>
    <row r="2035" spans="1:14" ht="19.5" thickBot="1" x14ac:dyDescent="0.35">
      <c r="A2035" s="56" t="s">
        <v>73</v>
      </c>
      <c r="B2035" s="57" t="s">
        <v>74</v>
      </c>
      <c r="C2035" s="58">
        <v>150</v>
      </c>
      <c r="D2035" s="44"/>
      <c r="E2035" s="44"/>
      <c r="F2035" s="30">
        <f t="shared" si="152"/>
        <v>0</v>
      </c>
      <c r="G2035" s="11"/>
      <c r="H2035" s="11"/>
      <c r="I2035" s="11"/>
      <c r="J2035" s="12">
        <f t="shared" si="153"/>
        <v>0</v>
      </c>
      <c r="K2035" s="31">
        <f t="shared" si="154"/>
        <v>21.06</v>
      </c>
      <c r="L2035" s="37">
        <f t="shared" si="151"/>
        <v>0</v>
      </c>
      <c r="M2035" s="37"/>
      <c r="N2035" s="37">
        <f t="shared" si="155"/>
        <v>0</v>
      </c>
    </row>
    <row r="2036" spans="1:14" ht="19.5" thickBot="1" x14ac:dyDescent="0.35">
      <c r="A2036" s="66" t="s">
        <v>75</v>
      </c>
      <c r="B2036" s="67" t="s">
        <v>76</v>
      </c>
      <c r="C2036" s="68">
        <v>120</v>
      </c>
      <c r="D2036" s="44"/>
      <c r="E2036" s="44"/>
      <c r="F2036" s="30">
        <f t="shared" si="152"/>
        <v>0</v>
      </c>
      <c r="G2036" s="11"/>
      <c r="H2036" s="11"/>
      <c r="I2036" s="11"/>
      <c r="J2036" s="12">
        <f t="shared" si="153"/>
        <v>0</v>
      </c>
      <c r="K2036" s="31">
        <f t="shared" si="154"/>
        <v>78.98</v>
      </c>
      <c r="L2036" s="37">
        <f t="shared" si="151"/>
        <v>0</v>
      </c>
      <c r="M2036" s="37"/>
      <c r="N2036" s="37">
        <f t="shared" si="155"/>
        <v>0</v>
      </c>
    </row>
    <row r="2037" spans="1:14" ht="19.5" thickBot="1" x14ac:dyDescent="0.35">
      <c r="A2037" s="66" t="s">
        <v>77</v>
      </c>
      <c r="B2037" s="67" t="s">
        <v>78</v>
      </c>
      <c r="C2037" s="68">
        <v>60</v>
      </c>
      <c r="D2037" s="44"/>
      <c r="E2037" s="44"/>
      <c r="F2037" s="30">
        <f t="shared" si="152"/>
        <v>0</v>
      </c>
      <c r="G2037" s="11"/>
      <c r="H2037" s="11"/>
      <c r="I2037" s="11"/>
      <c r="J2037" s="12">
        <f t="shared" si="153"/>
        <v>0</v>
      </c>
      <c r="K2037" s="31">
        <f t="shared" si="154"/>
        <v>154.44</v>
      </c>
      <c r="L2037" s="37">
        <f t="shared" si="151"/>
        <v>0</v>
      </c>
      <c r="M2037" s="37"/>
      <c r="N2037" s="37">
        <f t="shared" si="155"/>
        <v>0</v>
      </c>
    </row>
    <row r="2038" spans="1:14" ht="19.5" thickBot="1" x14ac:dyDescent="0.35">
      <c r="A2038" s="66" t="s">
        <v>79</v>
      </c>
      <c r="B2038" s="67" t="s">
        <v>50</v>
      </c>
      <c r="C2038" s="68">
        <v>30</v>
      </c>
      <c r="D2038" s="44"/>
      <c r="E2038" s="44"/>
      <c r="F2038" s="30">
        <f t="shared" si="152"/>
        <v>0</v>
      </c>
      <c r="G2038" s="11"/>
      <c r="H2038" s="11"/>
      <c r="I2038" s="11"/>
      <c r="J2038" s="12">
        <f t="shared" si="153"/>
        <v>0</v>
      </c>
      <c r="K2038" s="31">
        <f t="shared" si="154"/>
        <v>274.95</v>
      </c>
      <c r="L2038" s="37">
        <f t="shared" si="151"/>
        <v>0</v>
      </c>
      <c r="M2038" s="37"/>
      <c r="N2038" s="37">
        <f t="shared" si="155"/>
        <v>0</v>
      </c>
    </row>
    <row r="2039" spans="1:14" ht="19.5" thickBot="1" x14ac:dyDescent="0.35">
      <c r="A2039" s="66" t="s">
        <v>80</v>
      </c>
      <c r="B2039" s="67" t="s">
        <v>59</v>
      </c>
      <c r="C2039" s="68">
        <v>12</v>
      </c>
      <c r="D2039" s="44"/>
      <c r="E2039" s="44"/>
      <c r="F2039" s="30">
        <f t="shared" si="152"/>
        <v>0</v>
      </c>
      <c r="G2039" s="11"/>
      <c r="H2039" s="11"/>
      <c r="I2039" s="11"/>
      <c r="J2039" s="12">
        <f t="shared" si="153"/>
        <v>0</v>
      </c>
      <c r="K2039" s="31">
        <f t="shared" si="154"/>
        <v>1023.75</v>
      </c>
      <c r="L2039" s="37">
        <f t="shared" si="151"/>
        <v>0</v>
      </c>
      <c r="M2039" s="37"/>
      <c r="N2039" s="37">
        <f t="shared" si="155"/>
        <v>0</v>
      </c>
    </row>
    <row r="2040" spans="1:14" ht="19.5" thickBot="1" x14ac:dyDescent="0.35">
      <c r="A2040" s="76" t="s">
        <v>81</v>
      </c>
      <c r="B2040" s="77" t="s">
        <v>82</v>
      </c>
      <c r="C2040" s="78">
        <v>18</v>
      </c>
      <c r="D2040" s="44"/>
      <c r="E2040" s="44"/>
      <c r="F2040" s="30">
        <f t="shared" si="152"/>
        <v>0</v>
      </c>
      <c r="G2040" s="11"/>
      <c r="H2040" s="11"/>
      <c r="I2040" s="11"/>
      <c r="J2040" s="12">
        <f t="shared" si="153"/>
        <v>0</v>
      </c>
      <c r="K2040" s="31">
        <f t="shared" si="154"/>
        <v>558.67999999999995</v>
      </c>
      <c r="L2040" s="37">
        <f t="shared" si="151"/>
        <v>0</v>
      </c>
      <c r="M2040" s="37"/>
      <c r="N2040" s="37">
        <f t="shared" si="155"/>
        <v>0</v>
      </c>
    </row>
    <row r="2041" spans="1:14" ht="19.5" thickBot="1" x14ac:dyDescent="0.35">
      <c r="A2041" s="76" t="s">
        <v>83</v>
      </c>
      <c r="B2041" s="77" t="s">
        <v>59</v>
      </c>
      <c r="C2041" s="78">
        <v>12</v>
      </c>
      <c r="D2041" s="44"/>
      <c r="E2041" s="44"/>
      <c r="F2041" s="30">
        <f t="shared" si="152"/>
        <v>0</v>
      </c>
      <c r="G2041" s="11"/>
      <c r="H2041" s="11"/>
      <c r="I2041" s="11"/>
      <c r="J2041" s="12">
        <f t="shared" si="153"/>
        <v>0</v>
      </c>
      <c r="K2041" s="31">
        <f t="shared" si="154"/>
        <v>1092.2</v>
      </c>
      <c r="L2041" s="37">
        <f t="shared" si="151"/>
        <v>0</v>
      </c>
      <c r="M2041" s="37"/>
      <c r="N2041" s="37">
        <f t="shared" si="155"/>
        <v>0</v>
      </c>
    </row>
    <row r="2042" spans="1:14" ht="19.5" thickBot="1" x14ac:dyDescent="0.35">
      <c r="A2042" s="76" t="s">
        <v>84</v>
      </c>
      <c r="B2042" s="77" t="s">
        <v>85</v>
      </c>
      <c r="C2042" s="78">
        <v>4</v>
      </c>
      <c r="D2042" s="44"/>
      <c r="E2042" s="44"/>
      <c r="F2042" s="30">
        <f t="shared" si="152"/>
        <v>0</v>
      </c>
      <c r="G2042" s="11"/>
      <c r="H2042" s="11"/>
      <c r="I2042" s="11"/>
      <c r="J2042" s="12">
        <f t="shared" si="153"/>
        <v>0</v>
      </c>
      <c r="K2042" s="31">
        <f t="shared" si="154"/>
        <v>2670.53</v>
      </c>
      <c r="L2042" s="37">
        <f t="shared" si="151"/>
        <v>0</v>
      </c>
      <c r="M2042" s="37"/>
      <c r="N2042" s="37">
        <f t="shared" si="155"/>
        <v>0</v>
      </c>
    </row>
    <row r="2043" spans="1:14" ht="19.5" thickBot="1" x14ac:dyDescent="0.35">
      <c r="A2043" s="86" t="s">
        <v>86</v>
      </c>
      <c r="B2043" s="87" t="s">
        <v>87</v>
      </c>
      <c r="C2043" s="88">
        <v>48</v>
      </c>
      <c r="D2043" s="44"/>
      <c r="E2043" s="44"/>
      <c r="F2043" s="30">
        <f t="shared" si="152"/>
        <v>0</v>
      </c>
      <c r="G2043" s="11"/>
      <c r="H2043" s="11"/>
      <c r="I2043" s="11"/>
      <c r="J2043" s="12">
        <f t="shared" si="153"/>
        <v>0</v>
      </c>
      <c r="K2043" s="31">
        <f t="shared" si="154"/>
        <v>46.8</v>
      </c>
      <c r="L2043" s="37">
        <f t="shared" si="151"/>
        <v>0</v>
      </c>
      <c r="M2043" s="37"/>
      <c r="N2043" s="37">
        <f t="shared" si="155"/>
        <v>0</v>
      </c>
    </row>
    <row r="2044" spans="1:14" ht="19.5" thickBot="1" x14ac:dyDescent="0.35">
      <c r="A2044" s="86" t="s">
        <v>88</v>
      </c>
      <c r="B2044" s="87" t="s">
        <v>87</v>
      </c>
      <c r="C2044" s="88">
        <v>48</v>
      </c>
      <c r="D2044" s="44"/>
      <c r="E2044" s="44"/>
      <c r="F2044" s="30">
        <f t="shared" si="152"/>
        <v>0</v>
      </c>
      <c r="G2044" s="11"/>
      <c r="H2044" s="11"/>
      <c r="I2044" s="11"/>
      <c r="J2044" s="12">
        <f t="shared" si="153"/>
        <v>0</v>
      </c>
      <c r="K2044" s="31">
        <f t="shared" si="154"/>
        <v>46.8</v>
      </c>
      <c r="L2044" s="37">
        <f t="shared" si="151"/>
        <v>0</v>
      </c>
      <c r="M2044" s="37"/>
      <c r="N2044" s="37">
        <f t="shared" si="155"/>
        <v>0</v>
      </c>
    </row>
    <row r="2045" spans="1:14" x14ac:dyDescent="0.3">
      <c r="A2045" s="96" t="s">
        <v>89</v>
      </c>
      <c r="B2045" s="97">
        <v>25</v>
      </c>
      <c r="C2045" s="97">
        <v>25</v>
      </c>
      <c r="D2045" s="44"/>
      <c r="E2045" s="44"/>
      <c r="F2045" s="30">
        <f t="shared" si="152"/>
        <v>0</v>
      </c>
      <c r="G2045" s="11"/>
      <c r="H2045" s="11"/>
      <c r="I2045" s="11"/>
      <c r="J2045" s="12">
        <f t="shared" si="153"/>
        <v>0</v>
      </c>
      <c r="K2045" s="31">
        <f t="shared" si="154"/>
        <v>111.25</v>
      </c>
      <c r="L2045" s="37">
        <f t="shared" si="151"/>
        <v>0</v>
      </c>
      <c r="M2045" s="37"/>
      <c r="N2045" s="37">
        <f t="shared" si="155"/>
        <v>0</v>
      </c>
    </row>
    <row r="2046" spans="1:14" x14ac:dyDescent="0.3">
      <c r="A2046" s="105" t="s">
        <v>90</v>
      </c>
      <c r="B2046" s="106">
        <v>10</v>
      </c>
      <c r="C2046" s="106">
        <v>10</v>
      </c>
      <c r="D2046" s="44"/>
      <c r="E2046" s="44"/>
      <c r="F2046" s="30">
        <f t="shared" si="152"/>
        <v>0</v>
      </c>
      <c r="G2046" s="11"/>
      <c r="H2046" s="11"/>
      <c r="I2046" s="11"/>
      <c r="J2046" s="12">
        <f t="shared" si="153"/>
        <v>0</v>
      </c>
      <c r="K2046" s="31">
        <f t="shared" si="154"/>
        <v>1760</v>
      </c>
      <c r="L2046" s="37">
        <f t="shared" si="151"/>
        <v>0</v>
      </c>
      <c r="M2046" s="37"/>
      <c r="N2046" s="37">
        <f t="shared" si="155"/>
        <v>0</v>
      </c>
    </row>
    <row r="2047" spans="1:14" x14ac:dyDescent="0.3">
      <c r="A2047" s="105" t="s">
        <v>91</v>
      </c>
      <c r="B2047" s="106">
        <v>8</v>
      </c>
      <c r="C2047" s="106">
        <v>8</v>
      </c>
      <c r="D2047" s="44"/>
      <c r="E2047" s="44"/>
      <c r="F2047" s="30">
        <f t="shared" si="152"/>
        <v>0</v>
      </c>
      <c r="G2047" s="11"/>
      <c r="H2047" s="11"/>
      <c r="I2047" s="11"/>
      <c r="J2047" s="12">
        <f t="shared" si="153"/>
        <v>0</v>
      </c>
      <c r="K2047" s="31">
        <f t="shared" si="154"/>
        <v>2365</v>
      </c>
      <c r="L2047" s="37">
        <f t="shared" si="151"/>
        <v>0</v>
      </c>
      <c r="M2047" s="37"/>
      <c r="N2047" s="37">
        <f t="shared" si="155"/>
        <v>0</v>
      </c>
    </row>
    <row r="2048" spans="1:14" x14ac:dyDescent="0.3">
      <c r="A2048" s="105" t="s">
        <v>92</v>
      </c>
      <c r="B2048" s="106">
        <v>8</v>
      </c>
      <c r="C2048" s="106">
        <v>8</v>
      </c>
      <c r="D2048" s="44"/>
      <c r="E2048" s="44"/>
      <c r="F2048" s="30">
        <f t="shared" si="152"/>
        <v>0</v>
      </c>
      <c r="G2048" s="11"/>
      <c r="H2048" s="11"/>
      <c r="I2048" s="11"/>
      <c r="J2048" s="12">
        <f t="shared" si="153"/>
        <v>0</v>
      </c>
      <c r="K2048" s="31">
        <f t="shared" si="154"/>
        <v>2065</v>
      </c>
      <c r="L2048" s="37">
        <f t="shared" si="151"/>
        <v>0</v>
      </c>
      <c r="M2048" s="37"/>
      <c r="N2048" s="37">
        <f t="shared" si="155"/>
        <v>0</v>
      </c>
    </row>
    <row r="2049" spans="1:14" x14ac:dyDescent="0.3">
      <c r="A2049" s="105" t="s">
        <v>93</v>
      </c>
      <c r="B2049" s="106">
        <v>15</v>
      </c>
      <c r="C2049" s="106">
        <v>15</v>
      </c>
      <c r="D2049" s="44"/>
      <c r="E2049" s="44"/>
      <c r="F2049" s="30">
        <f t="shared" si="152"/>
        <v>0</v>
      </c>
      <c r="G2049" s="11"/>
      <c r="H2049" s="11"/>
      <c r="I2049" s="11"/>
      <c r="J2049" s="12">
        <f t="shared" si="153"/>
        <v>0</v>
      </c>
      <c r="K2049" s="31">
        <f t="shared" si="154"/>
        <v>990</v>
      </c>
      <c r="L2049" s="37">
        <f t="shared" si="151"/>
        <v>0</v>
      </c>
      <c r="M2049" s="37"/>
      <c r="N2049" s="37">
        <f t="shared" si="155"/>
        <v>0</v>
      </c>
    </row>
    <row r="2050" spans="1:14" x14ac:dyDescent="0.3">
      <c r="A2050" s="105" t="s">
        <v>94</v>
      </c>
      <c r="B2050" s="106">
        <v>15</v>
      </c>
      <c r="C2050" s="106">
        <v>15</v>
      </c>
      <c r="D2050" s="44"/>
      <c r="E2050" s="44"/>
      <c r="F2050" s="30">
        <f t="shared" si="152"/>
        <v>0</v>
      </c>
      <c r="G2050" s="11"/>
      <c r="H2050" s="11"/>
      <c r="I2050" s="11"/>
      <c r="J2050" s="12">
        <f t="shared" si="153"/>
        <v>0</v>
      </c>
      <c r="K2050" s="31">
        <f t="shared" si="154"/>
        <v>1025</v>
      </c>
      <c r="L2050" s="37">
        <f t="shared" si="151"/>
        <v>0</v>
      </c>
      <c r="M2050" s="37"/>
      <c r="N2050" s="37">
        <f t="shared" si="155"/>
        <v>0</v>
      </c>
    </row>
    <row r="2051" spans="1:14" x14ac:dyDescent="0.3">
      <c r="A2051" s="105" t="s">
        <v>95</v>
      </c>
      <c r="B2051" s="106">
        <v>10</v>
      </c>
      <c r="C2051" s="106">
        <v>10</v>
      </c>
      <c r="D2051" s="44"/>
      <c r="E2051" s="44"/>
      <c r="F2051" s="30">
        <f t="shared" si="152"/>
        <v>0</v>
      </c>
      <c r="G2051" s="11"/>
      <c r="H2051" s="11"/>
      <c r="I2051" s="11"/>
      <c r="J2051" s="12">
        <f t="shared" si="153"/>
        <v>0</v>
      </c>
      <c r="K2051" s="31">
        <f t="shared" si="154"/>
        <v>1620</v>
      </c>
      <c r="L2051" s="37">
        <f t="shared" si="151"/>
        <v>0</v>
      </c>
      <c r="M2051" s="37"/>
      <c r="N2051" s="37">
        <f t="shared" si="155"/>
        <v>0</v>
      </c>
    </row>
    <row r="2052" spans="1:14" x14ac:dyDescent="0.3">
      <c r="A2052" s="105" t="s">
        <v>96</v>
      </c>
      <c r="B2052" s="106">
        <v>8</v>
      </c>
      <c r="C2052" s="106">
        <v>8</v>
      </c>
      <c r="D2052" s="44"/>
      <c r="E2052" s="44"/>
      <c r="F2052" s="30">
        <f t="shared" si="152"/>
        <v>0</v>
      </c>
      <c r="G2052" s="11"/>
      <c r="H2052" s="11"/>
      <c r="I2052" s="11"/>
      <c r="J2052" s="12">
        <f t="shared" si="153"/>
        <v>0</v>
      </c>
      <c r="K2052" s="31">
        <f t="shared" si="154"/>
        <v>2130</v>
      </c>
      <c r="L2052" s="37">
        <f t="shared" si="151"/>
        <v>0</v>
      </c>
      <c r="M2052" s="37"/>
      <c r="N2052" s="37">
        <f t="shared" si="155"/>
        <v>0</v>
      </c>
    </row>
    <row r="2053" spans="1:14" x14ac:dyDescent="0.3">
      <c r="A2053" s="105" t="s">
        <v>97</v>
      </c>
      <c r="B2053" s="106">
        <v>15</v>
      </c>
      <c r="C2053" s="106">
        <v>15</v>
      </c>
      <c r="D2053" s="44"/>
      <c r="E2053" s="44"/>
      <c r="F2053" s="30">
        <f t="shared" si="152"/>
        <v>0</v>
      </c>
      <c r="G2053" s="11"/>
      <c r="H2053" s="11"/>
      <c r="I2053" s="11"/>
      <c r="J2053" s="12">
        <f t="shared" si="153"/>
        <v>0</v>
      </c>
      <c r="K2053" s="31">
        <f t="shared" si="154"/>
        <v>880</v>
      </c>
      <c r="L2053" s="37">
        <f t="shared" si="151"/>
        <v>0</v>
      </c>
      <c r="M2053" s="37"/>
      <c r="N2053" s="37">
        <f t="shared" si="155"/>
        <v>0</v>
      </c>
    </row>
    <row r="2054" spans="1:14" x14ac:dyDescent="0.3">
      <c r="A2054" s="105" t="s">
        <v>98</v>
      </c>
      <c r="B2054" s="106">
        <v>15</v>
      </c>
      <c r="C2054" s="106">
        <v>15</v>
      </c>
      <c r="D2054" s="44"/>
      <c r="E2054" s="44"/>
      <c r="F2054" s="30">
        <f t="shared" si="152"/>
        <v>0</v>
      </c>
      <c r="G2054" s="11"/>
      <c r="H2054" s="11"/>
      <c r="I2054" s="11"/>
      <c r="J2054" s="12">
        <f t="shared" si="153"/>
        <v>0</v>
      </c>
      <c r="K2054" s="31">
        <f t="shared" si="154"/>
        <v>915</v>
      </c>
      <c r="L2054" s="37">
        <f t="shared" si="151"/>
        <v>0</v>
      </c>
      <c r="M2054" s="37"/>
      <c r="N2054" s="37">
        <f t="shared" si="155"/>
        <v>0</v>
      </c>
    </row>
    <row r="2055" spans="1:14" x14ac:dyDescent="0.3">
      <c r="A2055" s="105" t="s">
        <v>99</v>
      </c>
      <c r="B2055" s="106">
        <v>3</v>
      </c>
      <c r="C2055" s="106">
        <v>3</v>
      </c>
      <c r="D2055" s="44"/>
      <c r="E2055" s="44"/>
      <c r="F2055" s="30">
        <f t="shared" si="152"/>
        <v>0</v>
      </c>
      <c r="G2055" s="11"/>
      <c r="H2055" s="11"/>
      <c r="I2055" s="11"/>
      <c r="J2055" s="12">
        <f t="shared" si="153"/>
        <v>0</v>
      </c>
      <c r="K2055" s="31">
        <f t="shared" si="154"/>
        <v>1970</v>
      </c>
      <c r="L2055" s="37">
        <f t="shared" si="151"/>
        <v>0</v>
      </c>
      <c r="M2055" s="37"/>
      <c r="N2055" s="37">
        <f t="shared" si="155"/>
        <v>0</v>
      </c>
    </row>
    <row r="2056" spans="1:14" x14ac:dyDescent="0.3">
      <c r="A2056" s="105" t="s">
        <v>100</v>
      </c>
      <c r="B2056" s="106">
        <v>3</v>
      </c>
      <c r="C2056" s="106">
        <v>3</v>
      </c>
      <c r="D2056" s="44"/>
      <c r="E2056" s="44"/>
      <c r="F2056" s="30">
        <f t="shared" si="152"/>
        <v>0</v>
      </c>
      <c r="G2056" s="11"/>
      <c r="H2056" s="11"/>
      <c r="I2056" s="11"/>
      <c r="J2056" s="12">
        <f t="shared" si="153"/>
        <v>0</v>
      </c>
      <c r="K2056" s="31">
        <f t="shared" si="154"/>
        <v>2035</v>
      </c>
      <c r="L2056" s="37">
        <f t="shared" si="151"/>
        <v>0</v>
      </c>
      <c r="M2056" s="37"/>
      <c r="N2056" s="37">
        <f t="shared" si="155"/>
        <v>0</v>
      </c>
    </row>
    <row r="2057" spans="1:14" x14ac:dyDescent="0.3">
      <c r="A2057" s="105" t="s">
        <v>101</v>
      </c>
      <c r="B2057" s="106">
        <v>8</v>
      </c>
      <c r="C2057" s="106">
        <v>8</v>
      </c>
      <c r="D2057" s="44"/>
      <c r="E2057" s="44"/>
      <c r="F2057" s="30">
        <f t="shared" si="152"/>
        <v>0</v>
      </c>
      <c r="G2057" s="11"/>
      <c r="H2057" s="11"/>
      <c r="I2057" s="11"/>
      <c r="J2057" s="12">
        <f t="shared" si="153"/>
        <v>0</v>
      </c>
      <c r="K2057" s="31">
        <f t="shared" si="154"/>
        <v>2120</v>
      </c>
      <c r="L2057" s="37">
        <f t="shared" si="151"/>
        <v>0</v>
      </c>
      <c r="M2057" s="37"/>
      <c r="N2057" s="37">
        <f t="shared" si="155"/>
        <v>0</v>
      </c>
    </row>
    <row r="2058" spans="1:14" x14ac:dyDescent="0.3">
      <c r="A2058" s="105" t="s">
        <v>102</v>
      </c>
      <c r="B2058" s="106">
        <v>10</v>
      </c>
      <c r="C2058" s="106">
        <v>10</v>
      </c>
      <c r="D2058" s="44"/>
      <c r="E2058" s="44"/>
      <c r="F2058" s="30">
        <f t="shared" si="152"/>
        <v>0</v>
      </c>
      <c r="G2058" s="11"/>
      <c r="H2058" s="11"/>
      <c r="I2058" s="11"/>
      <c r="J2058" s="12">
        <f t="shared" si="153"/>
        <v>0</v>
      </c>
      <c r="K2058" s="31">
        <f t="shared" si="154"/>
        <v>1980</v>
      </c>
      <c r="L2058" s="37">
        <f t="shared" si="151"/>
        <v>0</v>
      </c>
      <c r="M2058" s="37"/>
      <c r="N2058" s="37">
        <f t="shared" si="155"/>
        <v>0</v>
      </c>
    </row>
    <row r="2059" spans="1:14" x14ac:dyDescent="0.3">
      <c r="A2059" s="105" t="s">
        <v>103</v>
      </c>
      <c r="B2059" s="106">
        <v>12</v>
      </c>
      <c r="C2059" s="106">
        <v>12</v>
      </c>
      <c r="D2059" s="44"/>
      <c r="E2059" s="44"/>
      <c r="F2059" s="30">
        <f t="shared" si="152"/>
        <v>0</v>
      </c>
      <c r="G2059" s="11"/>
      <c r="H2059" s="11"/>
      <c r="I2059" s="11"/>
      <c r="J2059" s="12">
        <f t="shared" si="153"/>
        <v>0</v>
      </c>
      <c r="K2059" s="31">
        <f t="shared" si="154"/>
        <v>875</v>
      </c>
      <c r="L2059" s="37">
        <f t="shared" si="151"/>
        <v>0</v>
      </c>
      <c r="M2059" s="37"/>
      <c r="N2059" s="37">
        <f t="shared" si="155"/>
        <v>0</v>
      </c>
    </row>
    <row r="2060" spans="1:14" ht="19.5" thickBot="1" x14ac:dyDescent="0.35">
      <c r="A2060" s="105" t="s">
        <v>104</v>
      </c>
      <c r="B2060" s="106">
        <v>3</v>
      </c>
      <c r="C2060" s="106">
        <v>3</v>
      </c>
      <c r="D2060" s="44"/>
      <c r="E2060" s="44"/>
      <c r="F2060" s="30">
        <f t="shared" si="152"/>
        <v>0</v>
      </c>
      <c r="G2060" s="11"/>
      <c r="H2060" s="11"/>
      <c r="I2060" s="11"/>
      <c r="J2060" s="12">
        <f t="shared" si="153"/>
        <v>0</v>
      </c>
      <c r="K2060" s="31">
        <f t="shared" si="154"/>
        <v>2145</v>
      </c>
      <c r="L2060" s="37">
        <f t="shared" si="151"/>
        <v>0</v>
      </c>
      <c r="M2060" s="37"/>
      <c r="N2060" s="37">
        <f t="shared" si="155"/>
        <v>0</v>
      </c>
    </row>
    <row r="2061" spans="1:14" ht="19.5" thickBot="1" x14ac:dyDescent="0.35">
      <c r="A2061" s="56" t="s">
        <v>105</v>
      </c>
      <c r="B2061" s="57" t="s">
        <v>74</v>
      </c>
      <c r="C2061" s="58">
        <v>150</v>
      </c>
      <c r="D2061" s="44"/>
      <c r="E2061" s="44"/>
      <c r="F2061" s="30">
        <f t="shared" si="152"/>
        <v>0</v>
      </c>
      <c r="G2061" s="11"/>
      <c r="H2061" s="11"/>
      <c r="I2061" s="11"/>
      <c r="J2061" s="12">
        <f t="shared" si="153"/>
        <v>0</v>
      </c>
      <c r="K2061" s="31">
        <f t="shared" si="154"/>
        <v>21.06</v>
      </c>
      <c r="L2061" s="37">
        <f t="shared" si="151"/>
        <v>0</v>
      </c>
      <c r="M2061" s="37"/>
      <c r="N2061" s="37">
        <f t="shared" si="155"/>
        <v>0</v>
      </c>
    </row>
    <row r="2062" spans="1:14" x14ac:dyDescent="0.3">
      <c r="A2062" s="107"/>
      <c r="B2062" s="108"/>
      <c r="C2062" s="108"/>
      <c r="D2062" s="11"/>
      <c r="E2062" s="11"/>
      <c r="F2062" s="30" t="e">
        <f t="shared" si="152"/>
        <v>#DIV/0!</v>
      </c>
      <c r="G2062" s="11"/>
      <c r="H2062" s="11"/>
      <c r="I2062" s="11"/>
      <c r="J2062" s="12">
        <f t="shared" si="153"/>
        <v>0</v>
      </c>
      <c r="K2062" s="31">
        <f t="shared" si="154"/>
        <v>116.5</v>
      </c>
      <c r="L2062" s="37">
        <f t="shared" si="151"/>
        <v>0</v>
      </c>
      <c r="M2062" s="37"/>
      <c r="N2062" s="37">
        <f t="shared" si="155"/>
        <v>0</v>
      </c>
    </row>
    <row r="2063" spans="1:14" x14ac:dyDescent="0.3">
      <c r="A2063" s="107"/>
      <c r="B2063" s="108"/>
      <c r="C2063" s="108"/>
      <c r="D2063" s="11"/>
      <c r="E2063" s="11"/>
      <c r="F2063" s="30" t="e">
        <f t="shared" si="152"/>
        <v>#DIV/0!</v>
      </c>
      <c r="G2063" s="11"/>
      <c r="H2063" s="11"/>
      <c r="I2063" s="11"/>
      <c r="J2063" s="12">
        <f t="shared" si="153"/>
        <v>0</v>
      </c>
      <c r="K2063" s="31">
        <f t="shared" si="154"/>
        <v>0</v>
      </c>
      <c r="L2063" s="37">
        <f t="shared" si="151"/>
        <v>0</v>
      </c>
      <c r="M2063" s="37"/>
      <c r="N2063" s="37">
        <f t="shared" si="155"/>
        <v>0</v>
      </c>
    </row>
    <row r="2064" spans="1:14" x14ac:dyDescent="0.3">
      <c r="A2064" s="107"/>
      <c r="B2064" s="108"/>
      <c r="C2064" s="108"/>
      <c r="D2064" s="11"/>
      <c r="E2064" s="11"/>
      <c r="F2064" s="30" t="e">
        <f t="shared" si="152"/>
        <v>#DIV/0!</v>
      </c>
      <c r="G2064" s="11"/>
      <c r="H2064" s="11"/>
      <c r="I2064" s="11"/>
      <c r="J2064" s="12">
        <f t="shared" si="153"/>
        <v>0</v>
      </c>
      <c r="K2064" s="31">
        <f t="shared" si="154"/>
        <v>23</v>
      </c>
      <c r="L2064" s="37">
        <f t="shared" si="151"/>
        <v>0</v>
      </c>
      <c r="M2064" s="37"/>
      <c r="N2064" s="37">
        <f t="shared" si="155"/>
        <v>0</v>
      </c>
    </row>
    <row r="2065" spans="1:14" x14ac:dyDescent="0.3">
      <c r="A2065" s="107"/>
      <c r="B2065" s="108"/>
      <c r="C2065" s="108"/>
      <c r="D2065" s="11"/>
      <c r="E2065" s="11"/>
      <c r="F2065" s="30" t="e">
        <f t="shared" si="152"/>
        <v>#DIV/0!</v>
      </c>
      <c r="G2065" s="11"/>
      <c r="H2065" s="11"/>
      <c r="I2065" s="11"/>
      <c r="J2065" s="12">
        <f t="shared" si="153"/>
        <v>0</v>
      </c>
      <c r="K2065" s="31">
        <f t="shared" si="154"/>
        <v>0</v>
      </c>
      <c r="L2065" s="37">
        <f t="shared" si="151"/>
        <v>0</v>
      </c>
      <c r="M2065" s="37"/>
      <c r="N2065" s="37">
        <f t="shared" si="155"/>
        <v>0</v>
      </c>
    </row>
    <row r="2066" spans="1:14" x14ac:dyDescent="0.3">
      <c r="A2066" s="11"/>
      <c r="B2066" s="10"/>
      <c r="C2066" s="10"/>
      <c r="D2066" s="11"/>
      <c r="E2066" s="11"/>
      <c r="F2066" s="30" t="e">
        <f t="shared" si="152"/>
        <v>#DIV/0!</v>
      </c>
      <c r="G2066" s="11"/>
      <c r="H2066" s="11"/>
      <c r="I2066" s="11"/>
      <c r="J2066" s="12">
        <f t="shared" si="153"/>
        <v>0</v>
      </c>
      <c r="K2066" s="31">
        <f t="shared" si="154"/>
        <v>0</v>
      </c>
      <c r="L2066" s="37">
        <f t="shared" si="151"/>
        <v>0</v>
      </c>
      <c r="M2066" s="37"/>
      <c r="N2066" s="37">
        <f t="shared" si="155"/>
        <v>0</v>
      </c>
    </row>
    <row r="2067" spans="1:14" x14ac:dyDescent="0.3">
      <c r="A2067" s="11"/>
      <c r="B2067" s="10"/>
      <c r="C2067" s="10"/>
      <c r="D2067" s="11"/>
      <c r="E2067" s="11"/>
      <c r="F2067" s="30" t="e">
        <f t="shared" si="152"/>
        <v>#DIV/0!</v>
      </c>
      <c r="G2067" s="11"/>
      <c r="H2067" s="11"/>
      <c r="I2067" s="11"/>
      <c r="J2067" s="12">
        <f t="shared" si="153"/>
        <v>0</v>
      </c>
      <c r="K2067" s="31">
        <f t="shared" si="154"/>
        <v>0</v>
      </c>
      <c r="L2067" s="37">
        <f t="shared" si="151"/>
        <v>0</v>
      </c>
      <c r="M2067" s="37"/>
      <c r="N2067" s="37">
        <f t="shared" si="155"/>
        <v>0</v>
      </c>
    </row>
    <row r="2068" spans="1:14" x14ac:dyDescent="0.3">
      <c r="A2068" s="11"/>
      <c r="B2068" s="10"/>
      <c r="C2068" s="10"/>
      <c r="D2068" s="11"/>
      <c r="E2068" s="11"/>
      <c r="F2068" s="30" t="e">
        <f t="shared" si="152"/>
        <v>#DIV/0!</v>
      </c>
      <c r="G2068" s="11"/>
      <c r="H2068" s="11"/>
      <c r="I2068" s="11"/>
      <c r="J2068" s="12">
        <f t="shared" si="153"/>
        <v>0</v>
      </c>
      <c r="K2068" s="31">
        <f t="shared" si="154"/>
        <v>0</v>
      </c>
      <c r="L2068" s="37">
        <f t="shared" si="151"/>
        <v>0</v>
      </c>
      <c r="M2068" s="37"/>
      <c r="N2068" s="37">
        <f t="shared" si="155"/>
        <v>0</v>
      </c>
    </row>
    <row r="2069" spans="1:14" x14ac:dyDescent="0.3">
      <c r="A2069" s="11" t="s">
        <v>33</v>
      </c>
      <c r="B2069" s="11"/>
      <c r="C2069" s="13"/>
      <c r="D2069" s="111">
        <f t="shared" ref="D2069:J2069" si="156">SUM(D2007:D2068)</f>
        <v>0</v>
      </c>
      <c r="E2069" s="111">
        <f t="shared" si="156"/>
        <v>0</v>
      </c>
      <c r="F2069" s="111" t="e">
        <f t="shared" si="156"/>
        <v>#DIV/0!</v>
      </c>
      <c r="G2069" s="111">
        <f t="shared" si="156"/>
        <v>0</v>
      </c>
      <c r="H2069" s="111">
        <f t="shared" si="156"/>
        <v>0</v>
      </c>
      <c r="I2069" s="111">
        <f t="shared" si="156"/>
        <v>0</v>
      </c>
      <c r="J2069" s="12">
        <f t="shared" si="156"/>
        <v>0</v>
      </c>
      <c r="K2069" s="111"/>
      <c r="L2069" s="111">
        <f>SUM(L2007:L2068)</f>
        <v>0</v>
      </c>
      <c r="M2069" s="111">
        <f>SUM(M2007:M2068)</f>
        <v>0</v>
      </c>
      <c r="N2069" s="111">
        <f>SUM(N2007:N2068)</f>
        <v>0</v>
      </c>
    </row>
    <row r="2070" spans="1:14" x14ac:dyDescent="0.3">
      <c r="A2070" s="113"/>
      <c r="B2070" s="114"/>
      <c r="C2070" s="115"/>
      <c r="D2070" s="116"/>
      <c r="E2070" s="116"/>
      <c r="F2070" s="7" t="s">
        <v>106</v>
      </c>
      <c r="G2070" s="7" t="s">
        <v>123</v>
      </c>
      <c r="H2070" s="7" t="s">
        <v>124</v>
      </c>
      <c r="I2070" s="7" t="s">
        <v>125</v>
      </c>
      <c r="J2070" s="7" t="s">
        <v>126</v>
      </c>
      <c r="K2070" s="117"/>
      <c r="L2070" s="117"/>
      <c r="M2070" s="7" t="s">
        <v>107</v>
      </c>
      <c r="N2070" s="118"/>
    </row>
    <row r="2071" spans="1:14" ht="31.5" x14ac:dyDescent="0.5">
      <c r="A2071" s="113"/>
      <c r="B2071" s="114"/>
      <c r="C2071" s="115"/>
      <c r="D2071" s="116"/>
      <c r="E2071" s="116"/>
      <c r="F2071" s="121"/>
      <c r="G2071" s="121"/>
      <c r="H2071" s="121"/>
      <c r="I2071" s="121"/>
      <c r="J2071" s="121"/>
      <c r="K2071" s="122"/>
      <c r="L2071" s="121">
        <f>+F2071-G2071-H2071-I2071-J2071</f>
        <v>0</v>
      </c>
      <c r="M2071" s="123"/>
      <c r="N2071" s="124"/>
    </row>
    <row r="2072" spans="1:14" x14ac:dyDescent="0.3">
      <c r="A2072" s="177" t="s">
        <v>109</v>
      </c>
      <c r="B2072" s="178"/>
      <c r="C2072" s="178"/>
      <c r="D2072" s="178"/>
      <c r="E2072" s="178"/>
      <c r="F2072" s="178"/>
      <c r="G2072" s="178"/>
      <c r="H2072" s="178"/>
      <c r="I2072" s="178"/>
      <c r="J2072" s="179"/>
      <c r="K2072" s="125"/>
      <c r="L2072" s="12"/>
      <c r="M2072" s="126"/>
      <c r="N2072" s="127"/>
    </row>
    <row r="2073" spans="1:14" x14ac:dyDescent="0.3">
      <c r="A2073" s="180" t="s">
        <v>110</v>
      </c>
      <c r="B2073" s="181"/>
      <c r="C2073" s="181"/>
      <c r="D2073" s="181"/>
      <c r="E2073" s="181"/>
      <c r="F2073" s="181"/>
      <c r="G2073" s="181"/>
      <c r="H2073" s="181"/>
      <c r="I2073" s="181"/>
      <c r="J2073" s="182"/>
      <c r="K2073" s="129"/>
      <c r="L2073" s="12"/>
      <c r="M2073" s="126"/>
      <c r="N2073" s="127"/>
    </row>
    <row r="2074" spans="1:14" x14ac:dyDescent="0.3">
      <c r="A2074" s="160" t="s">
        <v>111</v>
      </c>
      <c r="B2074" s="161"/>
      <c r="C2074" s="161"/>
      <c r="D2074" s="161"/>
      <c r="E2074" s="161"/>
      <c r="F2074" s="161"/>
      <c r="G2074" s="161"/>
      <c r="H2074" s="161"/>
      <c r="I2074" s="161"/>
      <c r="J2074" s="162"/>
      <c r="K2074" s="130"/>
      <c r="L2074" s="12"/>
      <c r="M2074" s="131" t="e">
        <f>+L2074/L2069%</f>
        <v>#DIV/0!</v>
      </c>
      <c r="N2074" s="127"/>
    </row>
    <row r="2075" spans="1:14" x14ac:dyDescent="0.3">
      <c r="A2075" s="163" t="s">
        <v>112</v>
      </c>
      <c r="B2075" s="164"/>
      <c r="C2075" s="164"/>
      <c r="D2075" s="164"/>
      <c r="E2075" s="164"/>
      <c r="F2075" s="164"/>
      <c r="G2075" s="164"/>
      <c r="H2075" s="164"/>
      <c r="I2075" s="164"/>
      <c r="J2075" s="165"/>
      <c r="K2075" s="132"/>
      <c r="L2075" s="12">
        <f>+E2091</f>
        <v>0</v>
      </c>
      <c r="M2075" s="126"/>
      <c r="N2075" s="127"/>
    </row>
    <row r="2076" spans="1:14" x14ac:dyDescent="0.3">
      <c r="A2076" s="166" t="s">
        <v>113</v>
      </c>
      <c r="B2076" s="167"/>
      <c r="C2076" s="167"/>
      <c r="D2076" s="167"/>
      <c r="E2076" s="167"/>
      <c r="F2076" s="167"/>
      <c r="G2076" s="167"/>
      <c r="H2076" s="167"/>
      <c r="I2076" s="167"/>
      <c r="J2076" s="168"/>
      <c r="K2076" s="134"/>
      <c r="L2076" s="12">
        <f>+M2091</f>
        <v>0</v>
      </c>
      <c r="M2076" s="126"/>
      <c r="N2076" s="127"/>
    </row>
    <row r="2077" spans="1:14" x14ac:dyDescent="0.3">
      <c r="A2077" s="169"/>
      <c r="B2077" s="170"/>
      <c r="C2077" s="170"/>
      <c r="D2077" s="170"/>
      <c r="E2077" s="170"/>
      <c r="F2077" s="170"/>
      <c r="G2077" s="170"/>
      <c r="H2077" s="170"/>
      <c r="I2077" s="170"/>
      <c r="J2077" s="171"/>
      <c r="K2077" s="128"/>
      <c r="L2077" s="126"/>
      <c r="M2077" s="126"/>
      <c r="N2077" s="127"/>
    </row>
    <row r="2078" spans="1:14" x14ac:dyDescent="0.3">
      <c r="A2078" s="169"/>
      <c r="B2078" s="170"/>
      <c r="C2078" s="170"/>
      <c r="D2078" s="170"/>
      <c r="E2078" s="170"/>
      <c r="F2078" s="170"/>
      <c r="G2078" s="170"/>
      <c r="H2078" s="170"/>
      <c r="I2078" s="170"/>
      <c r="J2078" s="171"/>
      <c r="K2078" s="128"/>
      <c r="L2078" s="126"/>
      <c r="M2078" s="126"/>
      <c r="N2078" s="127"/>
    </row>
    <row r="2079" spans="1:14" x14ac:dyDescent="0.3">
      <c r="A2079" s="169" t="s">
        <v>114</v>
      </c>
      <c r="B2079" s="170"/>
      <c r="C2079" s="170"/>
      <c r="D2079" s="170"/>
      <c r="E2079" s="170"/>
      <c r="F2079" s="170"/>
      <c r="G2079" s="170"/>
      <c r="H2079" s="170"/>
      <c r="I2079" s="170"/>
      <c r="J2079" s="171"/>
      <c r="K2079" s="136"/>
      <c r="L2079" s="111">
        <f>+L2069-L2072-L2073-L2074-L2075+L2076-L2077-L2078</f>
        <v>0</v>
      </c>
      <c r="M2079" s="126"/>
      <c r="N2079" s="127"/>
    </row>
    <row r="2080" spans="1:14" ht="19.5" thickBot="1" x14ac:dyDescent="0.35">
      <c r="M2080" s="138">
        <f>+L2080-L2079</f>
        <v>0</v>
      </c>
    </row>
    <row r="2081" spans="1:14" ht="19.5" thickBot="1" x14ac:dyDescent="0.35">
      <c r="A2081" s="157" t="s">
        <v>115</v>
      </c>
      <c r="B2081" s="158"/>
      <c r="C2081" s="158"/>
      <c r="D2081" s="158"/>
      <c r="E2081" s="158"/>
      <c r="F2081" s="159"/>
      <c r="G2081" s="127"/>
      <c r="H2081" s="157" t="s">
        <v>116</v>
      </c>
      <c r="I2081" s="158"/>
      <c r="J2081" s="159"/>
      <c r="K2081" s="157" t="s">
        <v>117</v>
      </c>
      <c r="L2081" s="158"/>
      <c r="M2081" s="159"/>
      <c r="N2081" s="139"/>
    </row>
    <row r="2082" spans="1:14" ht="19.5" thickBot="1" x14ac:dyDescent="0.35">
      <c r="A2082" s="140" t="s">
        <v>118</v>
      </c>
      <c r="B2082" s="157" t="s">
        <v>119</v>
      </c>
      <c r="C2082" s="159"/>
      <c r="D2082" s="140" t="s">
        <v>120</v>
      </c>
      <c r="E2082" s="157" t="s">
        <v>22</v>
      </c>
      <c r="F2082" s="159"/>
      <c r="G2082" s="127"/>
      <c r="H2082" s="157" t="s">
        <v>119</v>
      </c>
      <c r="I2082" s="159"/>
      <c r="J2082" s="140" t="s">
        <v>22</v>
      </c>
      <c r="K2082" s="157" t="s">
        <v>119</v>
      </c>
      <c r="L2082" s="159"/>
      <c r="M2082" s="140" t="s">
        <v>22</v>
      </c>
      <c r="N2082" s="139"/>
    </row>
    <row r="2083" spans="1:14" ht="19.5" thickBot="1" x14ac:dyDescent="0.35">
      <c r="A2083" s="141"/>
      <c r="B2083" s="153"/>
      <c r="C2083" s="154"/>
      <c r="D2083" s="141"/>
      <c r="E2083" s="155"/>
      <c r="F2083" s="156"/>
      <c r="G2083" s="127"/>
      <c r="H2083" s="153"/>
      <c r="I2083" s="154"/>
      <c r="J2083" s="142"/>
      <c r="K2083" s="153"/>
      <c r="L2083" s="154"/>
      <c r="M2083" s="143"/>
      <c r="N2083" s="144"/>
    </row>
    <row r="2084" spans="1:14" ht="19.5" thickBot="1" x14ac:dyDescent="0.35">
      <c r="A2084" s="141"/>
      <c r="B2084" s="153"/>
      <c r="C2084" s="154"/>
      <c r="D2084" s="141"/>
      <c r="E2084" s="155"/>
      <c r="F2084" s="156"/>
      <c r="G2084" s="127"/>
      <c r="H2084" s="153"/>
      <c r="I2084" s="154"/>
      <c r="J2084" s="142"/>
      <c r="K2084" s="153"/>
      <c r="L2084" s="154"/>
      <c r="M2084" s="143"/>
      <c r="N2084" s="144"/>
    </row>
    <row r="2085" spans="1:14" ht="19.5" thickBot="1" x14ac:dyDescent="0.35">
      <c r="A2085" s="141"/>
      <c r="B2085" s="153"/>
      <c r="C2085" s="154"/>
      <c r="D2085" s="141"/>
      <c r="E2085" s="155"/>
      <c r="F2085" s="156"/>
      <c r="G2085" s="127"/>
      <c r="H2085" s="153"/>
      <c r="I2085" s="154"/>
      <c r="J2085" s="142"/>
      <c r="K2085" s="153"/>
      <c r="L2085" s="154"/>
      <c r="M2085" s="143"/>
      <c r="N2085" s="144"/>
    </row>
    <row r="2086" spans="1:14" ht="19.5" thickBot="1" x14ac:dyDescent="0.35">
      <c r="A2086" s="141"/>
      <c r="B2086" s="153"/>
      <c r="C2086" s="154"/>
      <c r="D2086" s="141"/>
      <c r="E2086" s="155"/>
      <c r="F2086" s="156"/>
      <c r="G2086" s="127"/>
      <c r="H2086" s="153"/>
      <c r="I2086" s="154"/>
      <c r="J2086" s="142"/>
      <c r="K2086" s="153"/>
      <c r="L2086" s="154"/>
      <c r="M2086" s="143"/>
      <c r="N2086" s="144"/>
    </row>
    <row r="2087" spans="1:14" ht="19.5" thickBot="1" x14ac:dyDescent="0.35">
      <c r="A2087" s="141"/>
      <c r="B2087" s="153"/>
      <c r="C2087" s="154"/>
      <c r="D2087" s="141"/>
      <c r="E2087" s="155"/>
      <c r="F2087" s="156"/>
      <c r="G2087" s="127"/>
      <c r="H2087" s="153"/>
      <c r="I2087" s="154"/>
      <c r="J2087" s="142"/>
      <c r="K2087" s="153"/>
      <c r="L2087" s="154"/>
      <c r="M2087" s="143"/>
      <c r="N2087" s="144"/>
    </row>
    <row r="2088" spans="1:14" ht="19.5" thickBot="1" x14ac:dyDescent="0.35">
      <c r="A2088" s="141"/>
      <c r="B2088" s="153"/>
      <c r="C2088" s="154"/>
      <c r="D2088" s="141"/>
      <c r="E2088" s="155"/>
      <c r="F2088" s="156"/>
      <c r="G2088" s="127"/>
      <c r="H2088" s="153"/>
      <c r="I2088" s="154"/>
      <c r="J2088" s="142"/>
      <c r="K2088" s="153"/>
      <c r="L2088" s="154"/>
      <c r="M2088" s="143"/>
      <c r="N2088" s="144"/>
    </row>
    <row r="2089" spans="1:14" ht="19.5" thickBot="1" x14ac:dyDescent="0.35">
      <c r="A2089" s="141"/>
      <c r="B2089" s="153"/>
      <c r="C2089" s="154"/>
      <c r="D2089" s="141"/>
      <c r="E2089" s="155"/>
      <c r="F2089" s="156"/>
      <c r="G2089" s="127"/>
      <c r="H2089" s="153"/>
      <c r="I2089" s="154"/>
      <c r="J2089" s="142"/>
      <c r="K2089" s="153"/>
      <c r="L2089" s="154"/>
      <c r="M2089" s="143"/>
      <c r="N2089" s="144"/>
    </row>
    <row r="2090" spans="1:14" ht="19.5" thickBot="1" x14ac:dyDescent="0.35">
      <c r="A2090" s="141"/>
      <c r="B2090" s="153"/>
      <c r="C2090" s="154"/>
      <c r="D2090" s="141"/>
      <c r="E2090" s="155"/>
      <c r="F2090" s="156"/>
      <c r="G2090" s="127"/>
      <c r="H2090" s="153"/>
      <c r="I2090" s="154"/>
      <c r="J2090" s="142"/>
      <c r="K2090" s="153"/>
      <c r="L2090" s="154"/>
      <c r="M2090" s="143"/>
      <c r="N2090" s="144"/>
    </row>
    <row r="2091" spans="1:14" ht="19.5" thickBot="1" x14ac:dyDescent="0.35">
      <c r="A2091" s="141" t="s">
        <v>121</v>
      </c>
      <c r="B2091" s="153"/>
      <c r="C2091" s="154"/>
      <c r="D2091" s="141"/>
      <c r="E2091" s="155">
        <f>SUM(E2083:F2090)</f>
        <v>0</v>
      </c>
      <c r="F2091" s="156"/>
      <c r="G2091" s="127"/>
      <c r="H2091" s="153" t="s">
        <v>121</v>
      </c>
      <c r="I2091" s="154"/>
      <c r="J2091" s="140">
        <f>SUM(J2083:J2090)</f>
        <v>0</v>
      </c>
      <c r="K2091" s="153" t="s">
        <v>121</v>
      </c>
      <c r="L2091" s="154"/>
      <c r="M2091" s="145">
        <f>SUM(M2083:M2090)</f>
        <v>0</v>
      </c>
      <c r="N2091" s="139"/>
    </row>
    <row r="2094" spans="1:14" x14ac:dyDescent="0.3">
      <c r="A2094" s="172" t="s">
        <v>0</v>
      </c>
      <c r="B2094" s="172"/>
      <c r="C2094" s="172"/>
      <c r="D2094" s="172"/>
      <c r="E2094" s="172"/>
      <c r="F2094" s="172"/>
      <c r="G2094" s="172"/>
      <c r="H2094" s="172"/>
      <c r="I2094" s="172"/>
      <c r="J2094" s="172"/>
      <c r="K2094" s="172"/>
      <c r="L2094" s="172"/>
      <c r="M2094" s="1"/>
      <c r="N2094" s="2"/>
    </row>
    <row r="2095" spans="1:14" x14ac:dyDescent="0.3">
      <c r="A2095" s="1" t="s">
        <v>1</v>
      </c>
      <c r="B2095" s="2"/>
      <c r="J2095" s="1" t="s">
        <v>3</v>
      </c>
      <c r="K2095" s="173">
        <f>+K2004</f>
        <v>0</v>
      </c>
      <c r="L2095" s="173"/>
      <c r="M2095" s="173"/>
      <c r="N2095" s="6"/>
    </row>
    <row r="2096" spans="1:14" x14ac:dyDescent="0.3">
      <c r="A2096" s="174"/>
      <c r="B2096" s="175"/>
      <c r="C2096" s="176"/>
      <c r="D2096" s="169" t="s">
        <v>6</v>
      </c>
      <c r="E2096" s="170"/>
      <c r="F2096" s="171"/>
      <c r="G2096" s="7" t="s">
        <v>7</v>
      </c>
      <c r="H2096" s="7" t="s">
        <v>7</v>
      </c>
      <c r="I2096" s="7" t="s">
        <v>8</v>
      </c>
      <c r="J2096" s="8" t="s">
        <v>9</v>
      </c>
      <c r="K2096" s="7" t="s">
        <v>10</v>
      </c>
      <c r="L2096" s="9"/>
      <c r="M2096" s="7" t="s">
        <v>11</v>
      </c>
      <c r="N2096" s="7" t="s">
        <v>12</v>
      </c>
    </row>
    <row r="2097" spans="1:14" x14ac:dyDescent="0.3">
      <c r="A2097" s="12" t="s">
        <v>16</v>
      </c>
      <c r="B2097" s="7" t="s">
        <v>17</v>
      </c>
      <c r="C2097" s="13" t="s">
        <v>18</v>
      </c>
      <c r="D2097" s="7">
        <v>1</v>
      </c>
      <c r="E2097" s="7">
        <v>2</v>
      </c>
      <c r="F2097" s="14" t="s">
        <v>19</v>
      </c>
      <c r="G2097" s="7" t="s">
        <v>20</v>
      </c>
      <c r="H2097" s="7" t="s">
        <v>20</v>
      </c>
      <c r="I2097" s="7"/>
      <c r="J2097" s="7" t="s">
        <v>20</v>
      </c>
      <c r="K2097" s="7" t="s">
        <v>21</v>
      </c>
      <c r="L2097" s="7" t="s">
        <v>22</v>
      </c>
      <c r="M2097" s="7" t="s">
        <v>23</v>
      </c>
      <c r="N2097" s="7" t="s">
        <v>22</v>
      </c>
    </row>
    <row r="2098" spans="1:14" x14ac:dyDescent="0.3">
      <c r="A2098" s="16" t="s">
        <v>35</v>
      </c>
      <c r="B2098" s="17" t="s">
        <v>36</v>
      </c>
      <c r="C2098" s="17">
        <v>72</v>
      </c>
      <c r="D2098" s="29"/>
      <c r="E2098" s="29"/>
      <c r="F2098" s="30">
        <f>+(E2098+D2098)/C2098</f>
        <v>0</v>
      </c>
      <c r="G2098" s="32"/>
      <c r="H2098" s="32"/>
      <c r="I2098" s="32"/>
      <c r="J2098" s="34">
        <f>+D2098+E2098-G2098-H2098-I2098</f>
        <v>0</v>
      </c>
      <c r="K2098" s="31">
        <f>+K2007</f>
        <v>381.13</v>
      </c>
      <c r="L2098" s="24">
        <f t="shared" ref="L2098:L2159" si="157">+J2098*K2098</f>
        <v>0</v>
      </c>
      <c r="M2098" s="24"/>
      <c r="N2098" s="24">
        <f>+K2098*I2098</f>
        <v>0</v>
      </c>
    </row>
    <row r="2099" spans="1:14" x14ac:dyDescent="0.3">
      <c r="A2099" s="16" t="s">
        <v>37</v>
      </c>
      <c r="B2099" s="17" t="s">
        <v>38</v>
      </c>
      <c r="C2099" s="17">
        <v>36</v>
      </c>
      <c r="D2099" s="29"/>
      <c r="E2099" s="29"/>
      <c r="F2099" s="30">
        <f t="shared" ref="F2099:F2159" si="158">+(E2099+D2099)/C2099</f>
        <v>0</v>
      </c>
      <c r="G2099" s="32"/>
      <c r="H2099" s="32"/>
      <c r="I2099" s="32"/>
      <c r="J2099" s="34">
        <f t="shared" ref="J2099:J2159" si="159">+D2099+E2099-G2099-H2099-I2099</f>
        <v>0</v>
      </c>
      <c r="K2099" s="31">
        <f t="shared" ref="K2099:K2159" si="160">+K2008</f>
        <v>741.2</v>
      </c>
      <c r="L2099" s="24">
        <f t="shared" si="157"/>
        <v>0</v>
      </c>
      <c r="M2099" s="24"/>
      <c r="N2099" s="24">
        <f t="shared" ref="N2099:N2159" si="161">+K2099*I2099</f>
        <v>0</v>
      </c>
    </row>
    <row r="2100" spans="1:14" x14ac:dyDescent="0.3">
      <c r="A2100" s="16" t="s">
        <v>39</v>
      </c>
      <c r="B2100" s="17" t="s">
        <v>40</v>
      </c>
      <c r="C2100" s="17">
        <v>18</v>
      </c>
      <c r="D2100" s="29"/>
      <c r="E2100" s="29"/>
      <c r="F2100" s="30">
        <f t="shared" si="158"/>
        <v>0</v>
      </c>
      <c r="G2100" s="32"/>
      <c r="H2100" s="32"/>
      <c r="I2100" s="32"/>
      <c r="J2100" s="12">
        <f t="shared" si="159"/>
        <v>0</v>
      </c>
      <c r="K2100" s="31">
        <f t="shared" si="160"/>
        <v>1263.5999999999999</v>
      </c>
      <c r="L2100" s="37">
        <f t="shared" si="157"/>
        <v>0</v>
      </c>
      <c r="M2100" s="37"/>
      <c r="N2100" s="37">
        <f t="shared" si="161"/>
        <v>0</v>
      </c>
    </row>
    <row r="2101" spans="1:14" x14ac:dyDescent="0.3">
      <c r="A2101" s="16" t="s">
        <v>41</v>
      </c>
      <c r="B2101" s="17" t="s">
        <v>42</v>
      </c>
      <c r="C2101" s="17">
        <v>10</v>
      </c>
      <c r="D2101" s="29"/>
      <c r="E2101" s="29"/>
      <c r="F2101" s="30">
        <f t="shared" si="158"/>
        <v>0</v>
      </c>
      <c r="G2101" s="32"/>
      <c r="H2101" s="32"/>
      <c r="I2101" s="32"/>
      <c r="J2101" s="34">
        <f t="shared" si="159"/>
        <v>0</v>
      </c>
      <c r="K2101" s="31">
        <f t="shared" si="160"/>
        <v>2059.1999999999998</v>
      </c>
      <c r="L2101" s="24">
        <f t="shared" si="157"/>
        <v>0</v>
      </c>
      <c r="M2101" s="24"/>
      <c r="N2101" s="24">
        <f t="shared" si="161"/>
        <v>0</v>
      </c>
    </row>
    <row r="2102" spans="1:14" x14ac:dyDescent="0.3">
      <c r="A2102" s="16" t="s">
        <v>43</v>
      </c>
      <c r="B2102" s="17" t="s">
        <v>36</v>
      </c>
      <c r="C2102" s="17">
        <v>72</v>
      </c>
      <c r="D2102" s="29"/>
      <c r="E2102" s="29"/>
      <c r="F2102" s="30">
        <f t="shared" si="158"/>
        <v>0</v>
      </c>
      <c r="G2102" s="32"/>
      <c r="H2102" s="32"/>
      <c r="I2102" s="32"/>
      <c r="J2102" s="34">
        <f t="shared" si="159"/>
        <v>0</v>
      </c>
      <c r="K2102" s="31">
        <f t="shared" si="160"/>
        <v>409.5</v>
      </c>
      <c r="L2102" s="24">
        <f t="shared" si="157"/>
        <v>0</v>
      </c>
      <c r="M2102" s="24"/>
      <c r="N2102" s="24">
        <f t="shared" si="161"/>
        <v>0</v>
      </c>
    </row>
    <row r="2103" spans="1:14" x14ac:dyDescent="0.3">
      <c r="A2103" s="16" t="s">
        <v>44</v>
      </c>
      <c r="B2103" s="17" t="s">
        <v>38</v>
      </c>
      <c r="C2103" s="17">
        <v>36</v>
      </c>
      <c r="D2103" s="29"/>
      <c r="E2103" s="29"/>
      <c r="F2103" s="30">
        <f t="shared" si="158"/>
        <v>0</v>
      </c>
      <c r="G2103" s="32"/>
      <c r="H2103" s="32"/>
      <c r="I2103" s="32"/>
      <c r="J2103" s="34">
        <f t="shared" si="159"/>
        <v>0</v>
      </c>
      <c r="K2103" s="31">
        <f t="shared" si="160"/>
        <v>803.79</v>
      </c>
      <c r="L2103" s="24">
        <f t="shared" si="157"/>
        <v>0</v>
      </c>
      <c r="M2103" s="24"/>
      <c r="N2103" s="24">
        <f t="shared" si="161"/>
        <v>0</v>
      </c>
    </row>
    <row r="2104" spans="1:14" x14ac:dyDescent="0.3">
      <c r="A2104" s="16" t="s">
        <v>45</v>
      </c>
      <c r="B2104" s="17" t="s">
        <v>36</v>
      </c>
      <c r="C2104" s="17">
        <v>72</v>
      </c>
      <c r="D2104" s="29"/>
      <c r="E2104" s="29"/>
      <c r="F2104" s="30">
        <f t="shared" si="158"/>
        <v>0</v>
      </c>
      <c r="G2104" s="32"/>
      <c r="H2104" s="32"/>
      <c r="I2104" s="32"/>
      <c r="J2104" s="34">
        <f t="shared" si="159"/>
        <v>0</v>
      </c>
      <c r="K2104" s="31">
        <f t="shared" si="160"/>
        <v>409.5</v>
      </c>
      <c r="L2104" s="24">
        <f t="shared" si="157"/>
        <v>0</v>
      </c>
      <c r="M2104" s="24"/>
      <c r="N2104" s="24">
        <f t="shared" si="161"/>
        <v>0</v>
      </c>
    </row>
    <row r="2105" spans="1:14" x14ac:dyDescent="0.3">
      <c r="A2105" s="16" t="s">
        <v>46</v>
      </c>
      <c r="B2105" s="17" t="s">
        <v>38</v>
      </c>
      <c r="C2105" s="17">
        <v>36</v>
      </c>
      <c r="D2105" s="29"/>
      <c r="E2105" s="29"/>
      <c r="F2105" s="30">
        <f t="shared" si="158"/>
        <v>0</v>
      </c>
      <c r="G2105" s="32"/>
      <c r="H2105" s="32"/>
      <c r="I2105" s="32"/>
      <c r="J2105" s="34">
        <f t="shared" si="159"/>
        <v>0</v>
      </c>
      <c r="K2105" s="31">
        <f t="shared" si="160"/>
        <v>803.79</v>
      </c>
      <c r="L2105" s="24">
        <f t="shared" si="157"/>
        <v>0</v>
      </c>
      <c r="M2105" s="24"/>
      <c r="N2105" s="24">
        <f t="shared" si="161"/>
        <v>0</v>
      </c>
    </row>
    <row r="2106" spans="1:14" x14ac:dyDescent="0.3">
      <c r="A2106" s="16" t="s">
        <v>47</v>
      </c>
      <c r="B2106" s="17" t="s">
        <v>48</v>
      </c>
      <c r="C2106" s="17">
        <v>8</v>
      </c>
      <c r="D2106" s="29"/>
      <c r="E2106" s="29"/>
      <c r="F2106" s="30">
        <f t="shared" si="158"/>
        <v>0</v>
      </c>
      <c r="G2106" s="32"/>
      <c r="H2106" s="32"/>
      <c r="I2106" s="32"/>
      <c r="J2106" s="34">
        <f t="shared" si="159"/>
        <v>0</v>
      </c>
      <c r="K2106" s="31">
        <f t="shared" si="160"/>
        <v>2767.05</v>
      </c>
      <c r="L2106" s="24">
        <f t="shared" si="157"/>
        <v>0</v>
      </c>
      <c r="M2106" s="24"/>
      <c r="N2106" s="24">
        <f t="shared" si="161"/>
        <v>0</v>
      </c>
    </row>
    <row r="2107" spans="1:14" x14ac:dyDescent="0.3">
      <c r="A2107" s="35" t="s">
        <v>49</v>
      </c>
      <c r="B2107" s="17" t="s">
        <v>50</v>
      </c>
      <c r="C2107" s="38">
        <v>72</v>
      </c>
      <c r="D2107" s="29"/>
      <c r="E2107" s="29"/>
      <c r="F2107" s="30">
        <f t="shared" si="158"/>
        <v>0</v>
      </c>
      <c r="G2107" s="32"/>
      <c r="H2107" s="32"/>
      <c r="I2107" s="32"/>
      <c r="J2107" s="12">
        <f t="shared" si="159"/>
        <v>0</v>
      </c>
      <c r="K2107" s="31">
        <f t="shared" si="160"/>
        <v>444.6</v>
      </c>
      <c r="L2107" s="37">
        <f t="shared" si="157"/>
        <v>0</v>
      </c>
      <c r="M2107" s="37"/>
      <c r="N2107" s="37">
        <f t="shared" si="161"/>
        <v>0</v>
      </c>
    </row>
    <row r="2108" spans="1:14" x14ac:dyDescent="0.3">
      <c r="A2108" s="16" t="s">
        <v>51</v>
      </c>
      <c r="B2108" s="17" t="s">
        <v>52</v>
      </c>
      <c r="C2108" s="17">
        <v>36</v>
      </c>
      <c r="D2108" s="29"/>
      <c r="E2108" s="29"/>
      <c r="F2108" s="30">
        <f t="shared" si="158"/>
        <v>0</v>
      </c>
      <c r="G2108" s="32"/>
      <c r="H2108" s="32"/>
      <c r="I2108" s="32"/>
      <c r="J2108" s="34">
        <f t="shared" si="159"/>
        <v>0</v>
      </c>
      <c r="K2108" s="31">
        <f t="shared" si="160"/>
        <v>868.73</v>
      </c>
      <c r="L2108" s="24">
        <f t="shared" si="157"/>
        <v>0</v>
      </c>
      <c r="M2108" s="24"/>
      <c r="N2108" s="24">
        <f t="shared" si="161"/>
        <v>0</v>
      </c>
    </row>
    <row r="2109" spans="1:14" x14ac:dyDescent="0.3">
      <c r="A2109" s="16" t="s">
        <v>53</v>
      </c>
      <c r="B2109" s="17" t="s">
        <v>48</v>
      </c>
      <c r="C2109" s="17">
        <v>8</v>
      </c>
      <c r="D2109" s="29"/>
      <c r="E2109" s="29"/>
      <c r="F2109" s="30">
        <f t="shared" si="158"/>
        <v>0</v>
      </c>
      <c r="G2109" s="32"/>
      <c r="H2109" s="32"/>
      <c r="I2109" s="32"/>
      <c r="J2109" s="34">
        <f t="shared" si="159"/>
        <v>0</v>
      </c>
      <c r="K2109" s="31">
        <f t="shared" si="160"/>
        <v>2416.0500000000002</v>
      </c>
      <c r="L2109" s="24">
        <f t="shared" si="157"/>
        <v>0</v>
      </c>
      <c r="M2109" s="24"/>
      <c r="N2109" s="24">
        <f t="shared" si="161"/>
        <v>0</v>
      </c>
    </row>
    <row r="2110" spans="1:14" x14ac:dyDescent="0.3">
      <c r="A2110" s="16" t="s">
        <v>54</v>
      </c>
      <c r="B2110" s="17" t="s">
        <v>50</v>
      </c>
      <c r="C2110" s="17">
        <v>72</v>
      </c>
      <c r="D2110" s="29"/>
      <c r="E2110" s="29"/>
      <c r="F2110" s="30">
        <f t="shared" si="158"/>
        <v>0</v>
      </c>
      <c r="G2110" s="32"/>
      <c r="H2110" s="32"/>
      <c r="I2110" s="32"/>
      <c r="J2110" s="34">
        <f t="shared" si="159"/>
        <v>0</v>
      </c>
      <c r="K2110" s="31">
        <f t="shared" si="160"/>
        <v>377.33</v>
      </c>
      <c r="L2110" s="24">
        <f t="shared" si="157"/>
        <v>0</v>
      </c>
      <c r="M2110" s="24"/>
      <c r="N2110" s="24">
        <f t="shared" si="161"/>
        <v>0</v>
      </c>
    </row>
    <row r="2111" spans="1:14" x14ac:dyDescent="0.3">
      <c r="A2111" s="16" t="s">
        <v>55</v>
      </c>
      <c r="B2111" s="17" t="s">
        <v>56</v>
      </c>
      <c r="C2111" s="17">
        <v>15</v>
      </c>
      <c r="D2111" s="44"/>
      <c r="E2111" s="44"/>
      <c r="F2111" s="30">
        <f t="shared" si="158"/>
        <v>0</v>
      </c>
      <c r="G2111" s="11"/>
      <c r="H2111" s="11"/>
      <c r="I2111" s="11"/>
      <c r="J2111" s="12">
        <f t="shared" si="159"/>
        <v>0</v>
      </c>
      <c r="K2111" s="45">
        <f t="shared" si="160"/>
        <v>1158.3</v>
      </c>
      <c r="L2111" s="37">
        <f t="shared" si="157"/>
        <v>0</v>
      </c>
      <c r="M2111" s="37"/>
      <c r="N2111" s="37">
        <f t="shared" si="161"/>
        <v>0</v>
      </c>
    </row>
    <row r="2112" spans="1:14" x14ac:dyDescent="0.3">
      <c r="A2112" s="16" t="s">
        <v>57</v>
      </c>
      <c r="B2112" s="17" t="s">
        <v>50</v>
      </c>
      <c r="C2112" s="17">
        <v>72</v>
      </c>
      <c r="D2112" s="29"/>
      <c r="E2112" s="29"/>
      <c r="F2112" s="30">
        <f t="shared" si="158"/>
        <v>0</v>
      </c>
      <c r="G2112" s="32"/>
      <c r="H2112" s="32"/>
      <c r="I2112" s="32"/>
      <c r="J2112" s="34">
        <f t="shared" si="159"/>
        <v>0</v>
      </c>
      <c r="K2112" s="31">
        <f t="shared" si="160"/>
        <v>424.13</v>
      </c>
      <c r="L2112" s="24">
        <f t="shared" si="157"/>
        <v>0</v>
      </c>
      <c r="M2112" s="24"/>
      <c r="N2112" s="24">
        <f t="shared" si="161"/>
        <v>0</v>
      </c>
    </row>
    <row r="2113" spans="1:14" x14ac:dyDescent="0.3">
      <c r="A2113" s="16" t="s">
        <v>58</v>
      </c>
      <c r="B2113" s="17" t="s">
        <v>59</v>
      </c>
      <c r="C2113" s="17">
        <v>15</v>
      </c>
      <c r="D2113" s="29"/>
      <c r="E2113" s="29"/>
      <c r="F2113" s="30">
        <f t="shared" si="158"/>
        <v>0</v>
      </c>
      <c r="G2113" s="32"/>
      <c r="H2113" s="32"/>
      <c r="I2113" s="32"/>
      <c r="J2113" s="34">
        <f t="shared" si="159"/>
        <v>0</v>
      </c>
      <c r="K2113" s="31">
        <f t="shared" si="160"/>
        <v>1199.25</v>
      </c>
      <c r="L2113" s="24">
        <f t="shared" si="157"/>
        <v>0</v>
      </c>
      <c r="M2113" s="24"/>
      <c r="N2113" s="24">
        <f t="shared" si="161"/>
        <v>0</v>
      </c>
    </row>
    <row r="2114" spans="1:14" x14ac:dyDescent="0.3">
      <c r="A2114" s="16" t="s">
        <v>60</v>
      </c>
      <c r="B2114" s="17" t="s">
        <v>50</v>
      </c>
      <c r="C2114" s="17">
        <v>72</v>
      </c>
      <c r="D2114" s="29"/>
      <c r="E2114" s="29"/>
      <c r="F2114" s="30">
        <f t="shared" si="158"/>
        <v>0</v>
      </c>
      <c r="G2114" s="32"/>
      <c r="H2114" s="32"/>
      <c r="I2114" s="32"/>
      <c r="J2114" s="34">
        <f t="shared" si="159"/>
        <v>0</v>
      </c>
      <c r="K2114" s="31">
        <f t="shared" si="160"/>
        <v>381.13</v>
      </c>
      <c r="L2114" s="24">
        <f t="shared" si="157"/>
        <v>0</v>
      </c>
      <c r="M2114" s="24"/>
      <c r="N2114" s="24">
        <f t="shared" si="161"/>
        <v>0</v>
      </c>
    </row>
    <row r="2115" spans="1:14" x14ac:dyDescent="0.3">
      <c r="A2115" s="16" t="s">
        <v>61</v>
      </c>
      <c r="B2115" s="17" t="s">
        <v>50</v>
      </c>
      <c r="C2115" s="38">
        <v>72</v>
      </c>
      <c r="D2115" s="44"/>
      <c r="E2115" s="44"/>
      <c r="F2115" s="30">
        <f t="shared" si="158"/>
        <v>0</v>
      </c>
      <c r="G2115" s="11"/>
      <c r="H2115" s="11"/>
      <c r="I2115" s="11"/>
      <c r="J2115" s="12">
        <f t="shared" si="159"/>
        <v>0</v>
      </c>
      <c r="K2115" s="31">
        <f t="shared" si="160"/>
        <v>424.13</v>
      </c>
      <c r="L2115" s="37">
        <f t="shared" si="157"/>
        <v>0</v>
      </c>
      <c r="M2115" s="37"/>
      <c r="N2115" s="37">
        <f t="shared" si="161"/>
        <v>0</v>
      </c>
    </row>
    <row r="2116" spans="1:14" x14ac:dyDescent="0.3">
      <c r="A2116" s="35" t="s">
        <v>62</v>
      </c>
      <c r="B2116" s="17" t="s">
        <v>50</v>
      </c>
      <c r="C2116" s="38">
        <v>72</v>
      </c>
      <c r="D2116" s="44"/>
      <c r="E2116" s="44"/>
      <c r="F2116" s="30">
        <f t="shared" si="158"/>
        <v>0</v>
      </c>
      <c r="G2116" s="11"/>
      <c r="H2116" s="11"/>
      <c r="I2116" s="11"/>
      <c r="J2116" s="12">
        <f t="shared" si="159"/>
        <v>0</v>
      </c>
      <c r="K2116" s="31">
        <f t="shared" si="160"/>
        <v>330.23</v>
      </c>
      <c r="L2116" s="37">
        <f t="shared" si="157"/>
        <v>0</v>
      </c>
      <c r="M2116" s="37"/>
      <c r="N2116" s="37">
        <f t="shared" si="161"/>
        <v>0</v>
      </c>
    </row>
    <row r="2117" spans="1:14" x14ac:dyDescent="0.3">
      <c r="A2117" s="35" t="s">
        <v>63</v>
      </c>
      <c r="B2117" s="17" t="s">
        <v>50</v>
      </c>
      <c r="C2117" s="38">
        <v>72</v>
      </c>
      <c r="D2117" s="44"/>
      <c r="E2117" s="44"/>
      <c r="F2117" s="30">
        <f t="shared" si="158"/>
        <v>0</v>
      </c>
      <c r="G2117" s="11"/>
      <c r="H2117" s="11"/>
      <c r="I2117" s="11"/>
      <c r="J2117" s="12">
        <f t="shared" si="159"/>
        <v>0</v>
      </c>
      <c r="K2117" s="31">
        <f t="shared" si="160"/>
        <v>424.13</v>
      </c>
      <c r="L2117" s="37">
        <f t="shared" si="157"/>
        <v>0</v>
      </c>
      <c r="M2117" s="37"/>
      <c r="N2117" s="37">
        <f t="shared" si="161"/>
        <v>0</v>
      </c>
    </row>
    <row r="2118" spans="1:14" x14ac:dyDescent="0.3">
      <c r="A2118" s="35" t="s">
        <v>64</v>
      </c>
      <c r="B2118" s="17" t="s">
        <v>65</v>
      </c>
      <c r="C2118" s="38">
        <v>72</v>
      </c>
      <c r="D2118" s="44"/>
      <c r="E2118" s="44"/>
      <c r="F2118" s="30">
        <f t="shared" si="158"/>
        <v>0</v>
      </c>
      <c r="G2118" s="11"/>
      <c r="H2118" s="11"/>
      <c r="I2118" s="11"/>
      <c r="J2118" s="12">
        <f t="shared" si="159"/>
        <v>0</v>
      </c>
      <c r="K2118" s="31">
        <f t="shared" si="160"/>
        <v>389.61</v>
      </c>
      <c r="L2118" s="37">
        <f t="shared" si="157"/>
        <v>0</v>
      </c>
      <c r="M2118" s="37"/>
      <c r="N2118" s="37">
        <f t="shared" si="161"/>
        <v>0</v>
      </c>
    </row>
    <row r="2119" spans="1:14" x14ac:dyDescent="0.3">
      <c r="A2119" s="35" t="s">
        <v>66</v>
      </c>
      <c r="B2119" s="17" t="s">
        <v>65</v>
      </c>
      <c r="C2119" s="38">
        <v>72</v>
      </c>
      <c r="D2119" s="44"/>
      <c r="E2119" s="44"/>
      <c r="F2119" s="30">
        <f t="shared" si="158"/>
        <v>0</v>
      </c>
      <c r="G2119" s="11"/>
      <c r="H2119" s="11"/>
      <c r="I2119" s="11"/>
      <c r="J2119" s="12">
        <f t="shared" si="159"/>
        <v>0</v>
      </c>
      <c r="K2119" s="31">
        <f t="shared" si="160"/>
        <v>389.61</v>
      </c>
      <c r="L2119" s="37">
        <f t="shared" si="157"/>
        <v>0</v>
      </c>
      <c r="M2119" s="37"/>
      <c r="N2119" s="37">
        <f t="shared" si="161"/>
        <v>0</v>
      </c>
    </row>
    <row r="2120" spans="1:14" x14ac:dyDescent="0.3">
      <c r="A2120" s="47" t="s">
        <v>67</v>
      </c>
      <c r="B2120" s="48" t="s">
        <v>59</v>
      </c>
      <c r="C2120" s="49">
        <v>25</v>
      </c>
      <c r="D2120" s="44"/>
      <c r="E2120" s="44"/>
      <c r="F2120" s="30">
        <f t="shared" si="158"/>
        <v>0</v>
      </c>
      <c r="G2120" s="11"/>
      <c r="H2120" s="11"/>
      <c r="I2120" s="11"/>
      <c r="J2120" s="12">
        <f t="shared" si="159"/>
        <v>0</v>
      </c>
      <c r="K2120" s="31">
        <f t="shared" si="160"/>
        <v>169.65</v>
      </c>
      <c r="L2120" s="37">
        <f t="shared" si="157"/>
        <v>0</v>
      </c>
      <c r="M2120" s="37"/>
      <c r="N2120" s="37">
        <f t="shared" si="161"/>
        <v>0</v>
      </c>
    </row>
    <row r="2121" spans="1:14" x14ac:dyDescent="0.3">
      <c r="A2121" s="47" t="s">
        <v>68</v>
      </c>
      <c r="B2121" s="48" t="s">
        <v>42</v>
      </c>
      <c r="C2121" s="49">
        <v>50</v>
      </c>
      <c r="D2121" s="44"/>
      <c r="E2121" s="44"/>
      <c r="F2121" s="30">
        <f t="shared" si="158"/>
        <v>0</v>
      </c>
      <c r="G2121" s="11"/>
      <c r="H2121" s="11"/>
      <c r="I2121" s="11"/>
      <c r="J2121" s="12">
        <f t="shared" si="159"/>
        <v>0</v>
      </c>
      <c r="K2121" s="31">
        <f t="shared" si="160"/>
        <v>88.92</v>
      </c>
      <c r="L2121" s="37">
        <f t="shared" si="157"/>
        <v>0</v>
      </c>
      <c r="M2121" s="37"/>
      <c r="N2121" s="37">
        <f t="shared" si="161"/>
        <v>0</v>
      </c>
    </row>
    <row r="2122" spans="1:14" x14ac:dyDescent="0.3">
      <c r="A2122" s="47" t="s">
        <v>69</v>
      </c>
      <c r="B2122" s="48" t="s">
        <v>52</v>
      </c>
      <c r="C2122" s="49">
        <v>12</v>
      </c>
      <c r="D2122" s="44"/>
      <c r="E2122" s="44"/>
      <c r="F2122" s="30">
        <f t="shared" si="158"/>
        <v>0</v>
      </c>
      <c r="G2122" s="11"/>
      <c r="H2122" s="11"/>
      <c r="I2122" s="11"/>
      <c r="J2122" s="12">
        <f t="shared" si="159"/>
        <v>0</v>
      </c>
      <c r="K2122" s="31">
        <f t="shared" si="160"/>
        <v>123.94</v>
      </c>
      <c r="L2122" s="37">
        <f t="shared" si="157"/>
        <v>0</v>
      </c>
      <c r="M2122" s="37"/>
      <c r="N2122" s="37">
        <f t="shared" si="161"/>
        <v>0</v>
      </c>
    </row>
    <row r="2123" spans="1:14" ht="19.5" thickBot="1" x14ac:dyDescent="0.35">
      <c r="A2123" s="47" t="s">
        <v>70</v>
      </c>
      <c r="B2123" s="48" t="s">
        <v>50</v>
      </c>
      <c r="C2123" s="49">
        <v>60</v>
      </c>
      <c r="D2123" s="44"/>
      <c r="E2123" s="44"/>
      <c r="F2123" s="30">
        <f t="shared" si="158"/>
        <v>0</v>
      </c>
      <c r="G2123" s="11"/>
      <c r="H2123" s="11"/>
      <c r="I2123" s="11"/>
      <c r="J2123" s="12">
        <f t="shared" si="159"/>
        <v>0</v>
      </c>
      <c r="K2123" s="31">
        <f t="shared" si="160"/>
        <v>67.180000000000007</v>
      </c>
      <c r="L2123" s="37">
        <f t="shared" si="157"/>
        <v>0</v>
      </c>
      <c r="M2123" s="37"/>
      <c r="N2123" s="37">
        <f t="shared" si="161"/>
        <v>0</v>
      </c>
    </row>
    <row r="2124" spans="1:14" ht="19.5" thickBot="1" x14ac:dyDescent="0.35">
      <c r="A2124" s="56" t="s">
        <v>71</v>
      </c>
      <c r="B2124" s="57" t="s">
        <v>50</v>
      </c>
      <c r="C2124" s="58">
        <v>60</v>
      </c>
      <c r="D2124" s="44"/>
      <c r="E2124" s="44"/>
      <c r="F2124" s="30">
        <f t="shared" si="158"/>
        <v>0</v>
      </c>
      <c r="G2124" s="11"/>
      <c r="H2124" s="11"/>
      <c r="I2124" s="11"/>
      <c r="J2124" s="12">
        <f t="shared" si="159"/>
        <v>0</v>
      </c>
      <c r="K2124" s="31">
        <f t="shared" si="160"/>
        <v>67.180000000000007</v>
      </c>
      <c r="L2124" s="37">
        <f t="shared" si="157"/>
        <v>0</v>
      </c>
      <c r="M2124" s="37"/>
      <c r="N2124" s="37">
        <f t="shared" si="161"/>
        <v>0</v>
      </c>
    </row>
    <row r="2125" spans="1:14" ht="19.5" thickBot="1" x14ac:dyDescent="0.35">
      <c r="A2125" s="56" t="s">
        <v>72</v>
      </c>
      <c r="B2125" s="57" t="s">
        <v>50</v>
      </c>
      <c r="C2125" s="58">
        <v>60</v>
      </c>
      <c r="D2125" s="44"/>
      <c r="E2125" s="44"/>
      <c r="F2125" s="30">
        <f t="shared" si="158"/>
        <v>0</v>
      </c>
      <c r="G2125" s="11"/>
      <c r="H2125" s="11"/>
      <c r="I2125" s="11"/>
      <c r="J2125" s="12">
        <f t="shared" si="159"/>
        <v>0</v>
      </c>
      <c r="K2125" s="31">
        <f t="shared" si="160"/>
        <v>67.180000000000007</v>
      </c>
      <c r="L2125" s="37">
        <f t="shared" si="157"/>
        <v>0</v>
      </c>
      <c r="M2125" s="37"/>
      <c r="N2125" s="37">
        <f t="shared" si="161"/>
        <v>0</v>
      </c>
    </row>
    <row r="2126" spans="1:14" ht="19.5" thickBot="1" x14ac:dyDescent="0.35">
      <c r="A2126" s="56" t="s">
        <v>73</v>
      </c>
      <c r="B2126" s="57" t="s">
        <v>74</v>
      </c>
      <c r="C2126" s="58">
        <v>150</v>
      </c>
      <c r="D2126" s="44"/>
      <c r="E2126" s="44"/>
      <c r="F2126" s="30">
        <f t="shared" si="158"/>
        <v>0</v>
      </c>
      <c r="G2126" s="11"/>
      <c r="H2126" s="11"/>
      <c r="I2126" s="11"/>
      <c r="J2126" s="12">
        <f t="shared" si="159"/>
        <v>0</v>
      </c>
      <c r="K2126" s="31">
        <f t="shared" si="160"/>
        <v>21.06</v>
      </c>
      <c r="L2126" s="37">
        <f t="shared" si="157"/>
        <v>0</v>
      </c>
      <c r="M2126" s="37"/>
      <c r="N2126" s="37">
        <f t="shared" si="161"/>
        <v>0</v>
      </c>
    </row>
    <row r="2127" spans="1:14" ht="19.5" thickBot="1" x14ac:dyDescent="0.35">
      <c r="A2127" s="66" t="s">
        <v>75</v>
      </c>
      <c r="B2127" s="67" t="s">
        <v>76</v>
      </c>
      <c r="C2127" s="68">
        <v>120</v>
      </c>
      <c r="D2127" s="44"/>
      <c r="E2127" s="44"/>
      <c r="F2127" s="30">
        <f t="shared" si="158"/>
        <v>0</v>
      </c>
      <c r="G2127" s="11"/>
      <c r="H2127" s="11"/>
      <c r="I2127" s="11"/>
      <c r="J2127" s="12">
        <f t="shared" si="159"/>
        <v>0</v>
      </c>
      <c r="K2127" s="31">
        <f t="shared" si="160"/>
        <v>78.98</v>
      </c>
      <c r="L2127" s="37">
        <f t="shared" si="157"/>
        <v>0</v>
      </c>
      <c r="M2127" s="37"/>
      <c r="N2127" s="37">
        <f t="shared" si="161"/>
        <v>0</v>
      </c>
    </row>
    <row r="2128" spans="1:14" ht="19.5" thickBot="1" x14ac:dyDescent="0.35">
      <c r="A2128" s="66" t="s">
        <v>77</v>
      </c>
      <c r="B2128" s="67" t="s">
        <v>78</v>
      </c>
      <c r="C2128" s="68">
        <v>60</v>
      </c>
      <c r="D2128" s="44"/>
      <c r="E2128" s="44"/>
      <c r="F2128" s="30">
        <f t="shared" si="158"/>
        <v>0</v>
      </c>
      <c r="G2128" s="11"/>
      <c r="H2128" s="11"/>
      <c r="I2128" s="11"/>
      <c r="J2128" s="12">
        <f t="shared" si="159"/>
        <v>0</v>
      </c>
      <c r="K2128" s="31">
        <f t="shared" si="160"/>
        <v>154.44</v>
      </c>
      <c r="L2128" s="37">
        <f t="shared" si="157"/>
        <v>0</v>
      </c>
      <c r="M2128" s="37"/>
      <c r="N2128" s="37">
        <f t="shared" si="161"/>
        <v>0</v>
      </c>
    </row>
    <row r="2129" spans="1:14" ht="19.5" thickBot="1" x14ac:dyDescent="0.35">
      <c r="A2129" s="66" t="s">
        <v>79</v>
      </c>
      <c r="B2129" s="67" t="s">
        <v>50</v>
      </c>
      <c r="C2129" s="68">
        <v>30</v>
      </c>
      <c r="D2129" s="44"/>
      <c r="E2129" s="44"/>
      <c r="F2129" s="30">
        <f t="shared" si="158"/>
        <v>0</v>
      </c>
      <c r="G2129" s="11"/>
      <c r="H2129" s="11"/>
      <c r="I2129" s="11"/>
      <c r="J2129" s="12">
        <f t="shared" si="159"/>
        <v>0</v>
      </c>
      <c r="K2129" s="31">
        <f t="shared" si="160"/>
        <v>274.95</v>
      </c>
      <c r="L2129" s="37">
        <f t="shared" si="157"/>
        <v>0</v>
      </c>
      <c r="M2129" s="37"/>
      <c r="N2129" s="37">
        <f t="shared" si="161"/>
        <v>0</v>
      </c>
    </row>
    <row r="2130" spans="1:14" ht="19.5" thickBot="1" x14ac:dyDescent="0.35">
      <c r="A2130" s="66" t="s">
        <v>80</v>
      </c>
      <c r="B2130" s="67" t="s">
        <v>59</v>
      </c>
      <c r="C2130" s="68">
        <v>12</v>
      </c>
      <c r="D2130" s="44"/>
      <c r="E2130" s="44"/>
      <c r="F2130" s="30">
        <f t="shared" si="158"/>
        <v>0</v>
      </c>
      <c r="G2130" s="11"/>
      <c r="H2130" s="11"/>
      <c r="I2130" s="11"/>
      <c r="J2130" s="12">
        <f t="shared" si="159"/>
        <v>0</v>
      </c>
      <c r="K2130" s="31">
        <f t="shared" si="160"/>
        <v>1023.75</v>
      </c>
      <c r="L2130" s="37">
        <f t="shared" si="157"/>
        <v>0</v>
      </c>
      <c r="M2130" s="37"/>
      <c r="N2130" s="37">
        <f t="shared" si="161"/>
        <v>0</v>
      </c>
    </row>
    <row r="2131" spans="1:14" ht="19.5" thickBot="1" x14ac:dyDescent="0.35">
      <c r="A2131" s="76" t="s">
        <v>81</v>
      </c>
      <c r="B2131" s="77" t="s">
        <v>82</v>
      </c>
      <c r="C2131" s="78">
        <v>18</v>
      </c>
      <c r="D2131" s="44"/>
      <c r="E2131" s="44"/>
      <c r="F2131" s="30">
        <f t="shared" si="158"/>
        <v>0</v>
      </c>
      <c r="G2131" s="11"/>
      <c r="H2131" s="11"/>
      <c r="I2131" s="11"/>
      <c r="J2131" s="12">
        <f t="shared" si="159"/>
        <v>0</v>
      </c>
      <c r="K2131" s="31">
        <f t="shared" si="160"/>
        <v>558.67999999999995</v>
      </c>
      <c r="L2131" s="37">
        <f t="shared" si="157"/>
        <v>0</v>
      </c>
      <c r="M2131" s="37"/>
      <c r="N2131" s="37">
        <f t="shared" si="161"/>
        <v>0</v>
      </c>
    </row>
    <row r="2132" spans="1:14" ht="19.5" thickBot="1" x14ac:dyDescent="0.35">
      <c r="A2132" s="76" t="s">
        <v>83</v>
      </c>
      <c r="B2132" s="77" t="s">
        <v>59</v>
      </c>
      <c r="C2132" s="78">
        <v>12</v>
      </c>
      <c r="D2132" s="44"/>
      <c r="E2132" s="44"/>
      <c r="F2132" s="30">
        <f t="shared" si="158"/>
        <v>0</v>
      </c>
      <c r="G2132" s="11"/>
      <c r="H2132" s="11"/>
      <c r="I2132" s="11"/>
      <c r="J2132" s="12">
        <f t="shared" si="159"/>
        <v>0</v>
      </c>
      <c r="K2132" s="31">
        <f t="shared" si="160"/>
        <v>1092.2</v>
      </c>
      <c r="L2132" s="37">
        <f t="shared" si="157"/>
        <v>0</v>
      </c>
      <c r="M2132" s="37"/>
      <c r="N2132" s="37">
        <f t="shared" si="161"/>
        <v>0</v>
      </c>
    </row>
    <row r="2133" spans="1:14" ht="19.5" thickBot="1" x14ac:dyDescent="0.35">
      <c r="A2133" s="76" t="s">
        <v>84</v>
      </c>
      <c r="B2133" s="77" t="s">
        <v>85</v>
      </c>
      <c r="C2133" s="78">
        <v>4</v>
      </c>
      <c r="D2133" s="44"/>
      <c r="E2133" s="44"/>
      <c r="F2133" s="30">
        <f t="shared" si="158"/>
        <v>0</v>
      </c>
      <c r="G2133" s="11"/>
      <c r="H2133" s="11"/>
      <c r="I2133" s="11"/>
      <c r="J2133" s="12">
        <f t="shared" si="159"/>
        <v>0</v>
      </c>
      <c r="K2133" s="31">
        <f t="shared" si="160"/>
        <v>2670.53</v>
      </c>
      <c r="L2133" s="37">
        <f t="shared" si="157"/>
        <v>0</v>
      </c>
      <c r="M2133" s="37"/>
      <c r="N2133" s="37">
        <f t="shared" si="161"/>
        <v>0</v>
      </c>
    </row>
    <row r="2134" spans="1:14" ht="19.5" thickBot="1" x14ac:dyDescent="0.35">
      <c r="A2134" s="86" t="s">
        <v>86</v>
      </c>
      <c r="B2134" s="87" t="s">
        <v>87</v>
      </c>
      <c r="C2134" s="88">
        <v>48</v>
      </c>
      <c r="D2134" s="44"/>
      <c r="E2134" s="44"/>
      <c r="F2134" s="30">
        <f t="shared" si="158"/>
        <v>0</v>
      </c>
      <c r="G2134" s="11"/>
      <c r="H2134" s="11"/>
      <c r="I2134" s="11"/>
      <c r="J2134" s="12">
        <f t="shared" si="159"/>
        <v>0</v>
      </c>
      <c r="K2134" s="31">
        <f t="shared" si="160"/>
        <v>46.8</v>
      </c>
      <c r="L2134" s="37">
        <f t="shared" si="157"/>
        <v>0</v>
      </c>
      <c r="M2134" s="37"/>
      <c r="N2134" s="37">
        <f t="shared" si="161"/>
        <v>0</v>
      </c>
    </row>
    <row r="2135" spans="1:14" ht="19.5" thickBot="1" x14ac:dyDescent="0.35">
      <c r="A2135" s="86" t="s">
        <v>88</v>
      </c>
      <c r="B2135" s="87" t="s">
        <v>87</v>
      </c>
      <c r="C2135" s="88">
        <v>48</v>
      </c>
      <c r="D2135" s="44"/>
      <c r="E2135" s="44"/>
      <c r="F2135" s="30">
        <f t="shared" si="158"/>
        <v>0</v>
      </c>
      <c r="G2135" s="11"/>
      <c r="H2135" s="11"/>
      <c r="I2135" s="11"/>
      <c r="J2135" s="12">
        <f t="shared" si="159"/>
        <v>0</v>
      </c>
      <c r="K2135" s="31">
        <f t="shared" si="160"/>
        <v>46.8</v>
      </c>
      <c r="L2135" s="37">
        <f t="shared" si="157"/>
        <v>0</v>
      </c>
      <c r="M2135" s="37"/>
      <c r="N2135" s="37">
        <f t="shared" si="161"/>
        <v>0</v>
      </c>
    </row>
    <row r="2136" spans="1:14" x14ac:dyDescent="0.3">
      <c r="A2136" s="96" t="s">
        <v>89</v>
      </c>
      <c r="B2136" s="97">
        <v>25</v>
      </c>
      <c r="C2136" s="97">
        <v>25</v>
      </c>
      <c r="D2136" s="44"/>
      <c r="E2136" s="44"/>
      <c r="F2136" s="30">
        <f t="shared" si="158"/>
        <v>0</v>
      </c>
      <c r="G2136" s="11"/>
      <c r="H2136" s="11"/>
      <c r="I2136" s="11"/>
      <c r="J2136" s="12">
        <f t="shared" si="159"/>
        <v>0</v>
      </c>
      <c r="K2136" s="31">
        <f t="shared" si="160"/>
        <v>111.25</v>
      </c>
      <c r="L2136" s="37">
        <f t="shared" si="157"/>
        <v>0</v>
      </c>
      <c r="M2136" s="37"/>
      <c r="N2136" s="37">
        <f t="shared" si="161"/>
        <v>0</v>
      </c>
    </row>
    <row r="2137" spans="1:14" x14ac:dyDescent="0.3">
      <c r="A2137" s="105" t="s">
        <v>90</v>
      </c>
      <c r="B2137" s="106">
        <v>10</v>
      </c>
      <c r="C2137" s="106">
        <v>10</v>
      </c>
      <c r="D2137" s="44"/>
      <c r="E2137" s="44"/>
      <c r="F2137" s="30">
        <f t="shared" si="158"/>
        <v>0</v>
      </c>
      <c r="G2137" s="11"/>
      <c r="H2137" s="11"/>
      <c r="I2137" s="11"/>
      <c r="J2137" s="12">
        <f t="shared" si="159"/>
        <v>0</v>
      </c>
      <c r="K2137" s="31">
        <f t="shared" si="160"/>
        <v>1760</v>
      </c>
      <c r="L2137" s="37">
        <f t="shared" si="157"/>
        <v>0</v>
      </c>
      <c r="M2137" s="37"/>
      <c r="N2137" s="37">
        <f t="shared" si="161"/>
        <v>0</v>
      </c>
    </row>
    <row r="2138" spans="1:14" x14ac:dyDescent="0.3">
      <c r="A2138" s="105" t="s">
        <v>91</v>
      </c>
      <c r="B2138" s="106">
        <v>8</v>
      </c>
      <c r="C2138" s="106">
        <v>8</v>
      </c>
      <c r="D2138" s="44"/>
      <c r="E2138" s="44"/>
      <c r="F2138" s="30">
        <f t="shared" si="158"/>
        <v>0</v>
      </c>
      <c r="G2138" s="11"/>
      <c r="H2138" s="11"/>
      <c r="I2138" s="11"/>
      <c r="J2138" s="12">
        <f t="shared" si="159"/>
        <v>0</v>
      </c>
      <c r="K2138" s="31">
        <f t="shared" si="160"/>
        <v>2365</v>
      </c>
      <c r="L2138" s="37">
        <f t="shared" si="157"/>
        <v>0</v>
      </c>
      <c r="M2138" s="37"/>
      <c r="N2138" s="37">
        <f t="shared" si="161"/>
        <v>0</v>
      </c>
    </row>
    <row r="2139" spans="1:14" x14ac:dyDescent="0.3">
      <c r="A2139" s="105" t="s">
        <v>92</v>
      </c>
      <c r="B2139" s="106">
        <v>8</v>
      </c>
      <c r="C2139" s="106">
        <v>8</v>
      </c>
      <c r="D2139" s="44"/>
      <c r="E2139" s="44"/>
      <c r="F2139" s="30">
        <f t="shared" si="158"/>
        <v>0</v>
      </c>
      <c r="G2139" s="11"/>
      <c r="H2139" s="11"/>
      <c r="I2139" s="11"/>
      <c r="J2139" s="12">
        <f t="shared" si="159"/>
        <v>0</v>
      </c>
      <c r="K2139" s="31">
        <f t="shared" si="160"/>
        <v>2065</v>
      </c>
      <c r="L2139" s="37">
        <f t="shared" si="157"/>
        <v>0</v>
      </c>
      <c r="M2139" s="37"/>
      <c r="N2139" s="37">
        <f t="shared" si="161"/>
        <v>0</v>
      </c>
    </row>
    <row r="2140" spans="1:14" x14ac:dyDescent="0.3">
      <c r="A2140" s="105" t="s">
        <v>93</v>
      </c>
      <c r="B2140" s="106">
        <v>15</v>
      </c>
      <c r="C2140" s="106">
        <v>15</v>
      </c>
      <c r="D2140" s="44"/>
      <c r="E2140" s="44"/>
      <c r="F2140" s="30">
        <f t="shared" si="158"/>
        <v>0</v>
      </c>
      <c r="G2140" s="11"/>
      <c r="H2140" s="11"/>
      <c r="I2140" s="11"/>
      <c r="J2140" s="12">
        <f t="shared" si="159"/>
        <v>0</v>
      </c>
      <c r="K2140" s="31">
        <f t="shared" si="160"/>
        <v>990</v>
      </c>
      <c r="L2140" s="37">
        <f t="shared" si="157"/>
        <v>0</v>
      </c>
      <c r="M2140" s="37"/>
      <c r="N2140" s="37">
        <f t="shared" si="161"/>
        <v>0</v>
      </c>
    </row>
    <row r="2141" spans="1:14" x14ac:dyDescent="0.3">
      <c r="A2141" s="105" t="s">
        <v>94</v>
      </c>
      <c r="B2141" s="106">
        <v>15</v>
      </c>
      <c r="C2141" s="106">
        <v>15</v>
      </c>
      <c r="D2141" s="44"/>
      <c r="E2141" s="44"/>
      <c r="F2141" s="30">
        <f t="shared" si="158"/>
        <v>0</v>
      </c>
      <c r="G2141" s="11"/>
      <c r="H2141" s="11"/>
      <c r="I2141" s="11"/>
      <c r="J2141" s="12">
        <f t="shared" si="159"/>
        <v>0</v>
      </c>
      <c r="K2141" s="31">
        <f t="shared" si="160"/>
        <v>1025</v>
      </c>
      <c r="L2141" s="37">
        <f t="shared" si="157"/>
        <v>0</v>
      </c>
      <c r="M2141" s="37"/>
      <c r="N2141" s="37">
        <f t="shared" si="161"/>
        <v>0</v>
      </c>
    </row>
    <row r="2142" spans="1:14" x14ac:dyDescent="0.3">
      <c r="A2142" s="105" t="s">
        <v>95</v>
      </c>
      <c r="B2142" s="106">
        <v>10</v>
      </c>
      <c r="C2142" s="106">
        <v>10</v>
      </c>
      <c r="D2142" s="44"/>
      <c r="E2142" s="44"/>
      <c r="F2142" s="30">
        <f t="shared" si="158"/>
        <v>0</v>
      </c>
      <c r="G2142" s="11"/>
      <c r="H2142" s="11"/>
      <c r="I2142" s="11"/>
      <c r="J2142" s="12">
        <f t="shared" si="159"/>
        <v>0</v>
      </c>
      <c r="K2142" s="31">
        <f t="shared" si="160"/>
        <v>1620</v>
      </c>
      <c r="L2142" s="37">
        <f t="shared" si="157"/>
        <v>0</v>
      </c>
      <c r="M2142" s="37"/>
      <c r="N2142" s="37">
        <f t="shared" si="161"/>
        <v>0</v>
      </c>
    </row>
    <row r="2143" spans="1:14" x14ac:dyDescent="0.3">
      <c r="A2143" s="105" t="s">
        <v>96</v>
      </c>
      <c r="B2143" s="106">
        <v>8</v>
      </c>
      <c r="C2143" s="106">
        <v>8</v>
      </c>
      <c r="D2143" s="44"/>
      <c r="E2143" s="44"/>
      <c r="F2143" s="30">
        <f t="shared" si="158"/>
        <v>0</v>
      </c>
      <c r="G2143" s="11"/>
      <c r="H2143" s="11"/>
      <c r="I2143" s="11"/>
      <c r="J2143" s="12">
        <f t="shared" si="159"/>
        <v>0</v>
      </c>
      <c r="K2143" s="31">
        <f t="shared" si="160"/>
        <v>2130</v>
      </c>
      <c r="L2143" s="37">
        <f t="shared" si="157"/>
        <v>0</v>
      </c>
      <c r="M2143" s="37"/>
      <c r="N2143" s="37">
        <f t="shared" si="161"/>
        <v>0</v>
      </c>
    </row>
    <row r="2144" spans="1:14" x14ac:dyDescent="0.3">
      <c r="A2144" s="105" t="s">
        <v>97</v>
      </c>
      <c r="B2144" s="106">
        <v>15</v>
      </c>
      <c r="C2144" s="106">
        <v>15</v>
      </c>
      <c r="D2144" s="44"/>
      <c r="E2144" s="44"/>
      <c r="F2144" s="30">
        <f t="shared" si="158"/>
        <v>0</v>
      </c>
      <c r="G2144" s="11"/>
      <c r="H2144" s="11"/>
      <c r="I2144" s="11"/>
      <c r="J2144" s="12">
        <f t="shared" si="159"/>
        <v>0</v>
      </c>
      <c r="K2144" s="31">
        <f t="shared" si="160"/>
        <v>880</v>
      </c>
      <c r="L2144" s="37">
        <f t="shared" si="157"/>
        <v>0</v>
      </c>
      <c r="M2144" s="37"/>
      <c r="N2144" s="37">
        <f t="shared" si="161"/>
        <v>0</v>
      </c>
    </row>
    <row r="2145" spans="1:14" x14ac:dyDescent="0.3">
      <c r="A2145" s="105" t="s">
        <v>98</v>
      </c>
      <c r="B2145" s="106">
        <v>15</v>
      </c>
      <c r="C2145" s="106">
        <v>15</v>
      </c>
      <c r="D2145" s="44"/>
      <c r="E2145" s="44"/>
      <c r="F2145" s="30">
        <f t="shared" si="158"/>
        <v>0</v>
      </c>
      <c r="G2145" s="11"/>
      <c r="H2145" s="11"/>
      <c r="I2145" s="11"/>
      <c r="J2145" s="12">
        <f t="shared" si="159"/>
        <v>0</v>
      </c>
      <c r="K2145" s="31">
        <f t="shared" si="160"/>
        <v>915</v>
      </c>
      <c r="L2145" s="37">
        <f t="shared" si="157"/>
        <v>0</v>
      </c>
      <c r="M2145" s="37"/>
      <c r="N2145" s="37">
        <f t="shared" si="161"/>
        <v>0</v>
      </c>
    </row>
    <row r="2146" spans="1:14" x14ac:dyDescent="0.3">
      <c r="A2146" s="105" t="s">
        <v>99</v>
      </c>
      <c r="B2146" s="106">
        <v>3</v>
      </c>
      <c r="C2146" s="106">
        <v>3</v>
      </c>
      <c r="D2146" s="44"/>
      <c r="E2146" s="44"/>
      <c r="F2146" s="30">
        <f t="shared" si="158"/>
        <v>0</v>
      </c>
      <c r="G2146" s="11"/>
      <c r="H2146" s="11"/>
      <c r="I2146" s="11"/>
      <c r="J2146" s="12">
        <f t="shared" si="159"/>
        <v>0</v>
      </c>
      <c r="K2146" s="31">
        <f t="shared" si="160"/>
        <v>1970</v>
      </c>
      <c r="L2146" s="37">
        <f t="shared" si="157"/>
        <v>0</v>
      </c>
      <c r="M2146" s="37"/>
      <c r="N2146" s="37">
        <f t="shared" si="161"/>
        <v>0</v>
      </c>
    </row>
    <row r="2147" spans="1:14" x14ac:dyDescent="0.3">
      <c r="A2147" s="105" t="s">
        <v>100</v>
      </c>
      <c r="B2147" s="106">
        <v>3</v>
      </c>
      <c r="C2147" s="106">
        <v>3</v>
      </c>
      <c r="D2147" s="44"/>
      <c r="E2147" s="44"/>
      <c r="F2147" s="30">
        <f t="shared" si="158"/>
        <v>0</v>
      </c>
      <c r="G2147" s="11"/>
      <c r="H2147" s="11"/>
      <c r="I2147" s="11"/>
      <c r="J2147" s="12">
        <f t="shared" si="159"/>
        <v>0</v>
      </c>
      <c r="K2147" s="31">
        <f t="shared" si="160"/>
        <v>2035</v>
      </c>
      <c r="L2147" s="37">
        <f t="shared" si="157"/>
        <v>0</v>
      </c>
      <c r="M2147" s="37"/>
      <c r="N2147" s="37">
        <f t="shared" si="161"/>
        <v>0</v>
      </c>
    </row>
    <row r="2148" spans="1:14" x14ac:dyDescent="0.3">
      <c r="A2148" s="105" t="s">
        <v>101</v>
      </c>
      <c r="B2148" s="106">
        <v>8</v>
      </c>
      <c r="C2148" s="106">
        <v>8</v>
      </c>
      <c r="D2148" s="44"/>
      <c r="E2148" s="44"/>
      <c r="F2148" s="30">
        <f t="shared" si="158"/>
        <v>0</v>
      </c>
      <c r="G2148" s="11"/>
      <c r="H2148" s="11"/>
      <c r="I2148" s="11"/>
      <c r="J2148" s="12">
        <f t="shared" si="159"/>
        <v>0</v>
      </c>
      <c r="K2148" s="31">
        <f t="shared" si="160"/>
        <v>2120</v>
      </c>
      <c r="L2148" s="37">
        <f t="shared" si="157"/>
        <v>0</v>
      </c>
      <c r="M2148" s="37"/>
      <c r="N2148" s="37">
        <f t="shared" si="161"/>
        <v>0</v>
      </c>
    </row>
    <row r="2149" spans="1:14" x14ac:dyDescent="0.3">
      <c r="A2149" s="105" t="s">
        <v>102</v>
      </c>
      <c r="B2149" s="106">
        <v>10</v>
      </c>
      <c r="C2149" s="106">
        <v>10</v>
      </c>
      <c r="D2149" s="44"/>
      <c r="E2149" s="44"/>
      <c r="F2149" s="30">
        <f t="shared" si="158"/>
        <v>0</v>
      </c>
      <c r="G2149" s="11"/>
      <c r="H2149" s="11"/>
      <c r="I2149" s="11"/>
      <c r="J2149" s="12">
        <f t="shared" si="159"/>
        <v>0</v>
      </c>
      <c r="K2149" s="31">
        <f t="shared" si="160"/>
        <v>1980</v>
      </c>
      <c r="L2149" s="37">
        <f t="shared" si="157"/>
        <v>0</v>
      </c>
      <c r="M2149" s="37"/>
      <c r="N2149" s="37">
        <f t="shared" si="161"/>
        <v>0</v>
      </c>
    </row>
    <row r="2150" spans="1:14" x14ac:dyDescent="0.3">
      <c r="A2150" s="105" t="s">
        <v>103</v>
      </c>
      <c r="B2150" s="106">
        <v>12</v>
      </c>
      <c r="C2150" s="106">
        <v>12</v>
      </c>
      <c r="D2150" s="44"/>
      <c r="E2150" s="44"/>
      <c r="F2150" s="30">
        <f t="shared" si="158"/>
        <v>0</v>
      </c>
      <c r="G2150" s="11"/>
      <c r="H2150" s="11"/>
      <c r="I2150" s="11"/>
      <c r="J2150" s="12">
        <f t="shared" si="159"/>
        <v>0</v>
      </c>
      <c r="K2150" s="31">
        <f t="shared" si="160"/>
        <v>875</v>
      </c>
      <c r="L2150" s="37">
        <f t="shared" si="157"/>
        <v>0</v>
      </c>
      <c r="M2150" s="37"/>
      <c r="N2150" s="37">
        <f t="shared" si="161"/>
        <v>0</v>
      </c>
    </row>
    <row r="2151" spans="1:14" ht="19.5" thickBot="1" x14ac:dyDescent="0.35">
      <c r="A2151" s="105" t="s">
        <v>104</v>
      </c>
      <c r="B2151" s="106">
        <v>3</v>
      </c>
      <c r="C2151" s="106">
        <v>3</v>
      </c>
      <c r="D2151" s="44"/>
      <c r="E2151" s="44"/>
      <c r="F2151" s="30">
        <f t="shared" si="158"/>
        <v>0</v>
      </c>
      <c r="G2151" s="11"/>
      <c r="H2151" s="11"/>
      <c r="I2151" s="11"/>
      <c r="J2151" s="12">
        <f t="shared" si="159"/>
        <v>0</v>
      </c>
      <c r="K2151" s="31">
        <f t="shared" si="160"/>
        <v>2145</v>
      </c>
      <c r="L2151" s="37">
        <f t="shared" si="157"/>
        <v>0</v>
      </c>
      <c r="M2151" s="37"/>
      <c r="N2151" s="37">
        <f t="shared" si="161"/>
        <v>0</v>
      </c>
    </row>
    <row r="2152" spans="1:14" ht="19.5" thickBot="1" x14ac:dyDescent="0.35">
      <c r="A2152" s="56" t="s">
        <v>105</v>
      </c>
      <c r="B2152" s="57" t="s">
        <v>74</v>
      </c>
      <c r="C2152" s="58">
        <v>150</v>
      </c>
      <c r="D2152" s="44"/>
      <c r="E2152" s="44"/>
      <c r="F2152" s="30">
        <f t="shared" si="158"/>
        <v>0</v>
      </c>
      <c r="G2152" s="11"/>
      <c r="H2152" s="11"/>
      <c r="I2152" s="11"/>
      <c r="J2152" s="12">
        <f t="shared" si="159"/>
        <v>0</v>
      </c>
      <c r="K2152" s="31">
        <f t="shared" si="160"/>
        <v>21.06</v>
      </c>
      <c r="L2152" s="37">
        <f t="shared" si="157"/>
        <v>0</v>
      </c>
      <c r="M2152" s="37"/>
      <c r="N2152" s="37">
        <f t="shared" si="161"/>
        <v>0</v>
      </c>
    </row>
    <row r="2153" spans="1:14" x14ac:dyDescent="0.3">
      <c r="A2153" s="107"/>
      <c r="B2153" s="108"/>
      <c r="C2153" s="108"/>
      <c r="D2153" s="11"/>
      <c r="E2153" s="11"/>
      <c r="F2153" s="30" t="e">
        <f t="shared" si="158"/>
        <v>#DIV/0!</v>
      </c>
      <c r="G2153" s="11"/>
      <c r="H2153" s="11"/>
      <c r="I2153" s="11"/>
      <c r="J2153" s="12">
        <f t="shared" si="159"/>
        <v>0</v>
      </c>
      <c r="K2153" s="31">
        <f t="shared" si="160"/>
        <v>116.5</v>
      </c>
      <c r="L2153" s="37">
        <f t="shared" si="157"/>
        <v>0</v>
      </c>
      <c r="M2153" s="37"/>
      <c r="N2153" s="37">
        <f t="shared" si="161"/>
        <v>0</v>
      </c>
    </row>
    <row r="2154" spans="1:14" x14ac:dyDescent="0.3">
      <c r="A2154" s="107"/>
      <c r="B2154" s="108"/>
      <c r="C2154" s="108"/>
      <c r="D2154" s="11"/>
      <c r="E2154" s="11"/>
      <c r="F2154" s="30" t="e">
        <f t="shared" si="158"/>
        <v>#DIV/0!</v>
      </c>
      <c r="G2154" s="11"/>
      <c r="H2154" s="11"/>
      <c r="I2154" s="11"/>
      <c r="J2154" s="12">
        <f t="shared" si="159"/>
        <v>0</v>
      </c>
      <c r="K2154" s="31">
        <f t="shared" si="160"/>
        <v>0</v>
      </c>
      <c r="L2154" s="37">
        <f t="shared" si="157"/>
        <v>0</v>
      </c>
      <c r="M2154" s="37"/>
      <c r="N2154" s="37">
        <f t="shared" si="161"/>
        <v>0</v>
      </c>
    </row>
    <row r="2155" spans="1:14" x14ac:dyDescent="0.3">
      <c r="A2155" s="107"/>
      <c r="B2155" s="108"/>
      <c r="C2155" s="108"/>
      <c r="D2155" s="11"/>
      <c r="E2155" s="11"/>
      <c r="F2155" s="30" t="e">
        <f t="shared" si="158"/>
        <v>#DIV/0!</v>
      </c>
      <c r="G2155" s="11"/>
      <c r="H2155" s="11"/>
      <c r="I2155" s="11"/>
      <c r="J2155" s="12">
        <f t="shared" si="159"/>
        <v>0</v>
      </c>
      <c r="K2155" s="31">
        <f t="shared" si="160"/>
        <v>23</v>
      </c>
      <c r="L2155" s="37">
        <f t="shared" si="157"/>
        <v>0</v>
      </c>
      <c r="M2155" s="37"/>
      <c r="N2155" s="37">
        <f t="shared" si="161"/>
        <v>0</v>
      </c>
    </row>
    <row r="2156" spans="1:14" x14ac:dyDescent="0.3">
      <c r="A2156" s="107"/>
      <c r="B2156" s="108"/>
      <c r="C2156" s="108"/>
      <c r="D2156" s="11"/>
      <c r="E2156" s="11"/>
      <c r="F2156" s="30" t="e">
        <f t="shared" si="158"/>
        <v>#DIV/0!</v>
      </c>
      <c r="G2156" s="11"/>
      <c r="H2156" s="11"/>
      <c r="I2156" s="11"/>
      <c r="J2156" s="12">
        <f t="shared" si="159"/>
        <v>0</v>
      </c>
      <c r="K2156" s="31">
        <f t="shared" si="160"/>
        <v>0</v>
      </c>
      <c r="L2156" s="37">
        <f t="shared" si="157"/>
        <v>0</v>
      </c>
      <c r="M2156" s="37"/>
      <c r="N2156" s="37">
        <f t="shared" si="161"/>
        <v>0</v>
      </c>
    </row>
    <row r="2157" spans="1:14" x14ac:dyDescent="0.3">
      <c r="A2157" s="11"/>
      <c r="B2157" s="10"/>
      <c r="C2157" s="10"/>
      <c r="D2157" s="11"/>
      <c r="E2157" s="11"/>
      <c r="F2157" s="30" t="e">
        <f t="shared" si="158"/>
        <v>#DIV/0!</v>
      </c>
      <c r="G2157" s="11"/>
      <c r="H2157" s="11"/>
      <c r="I2157" s="11"/>
      <c r="J2157" s="12">
        <f t="shared" si="159"/>
        <v>0</v>
      </c>
      <c r="K2157" s="31">
        <f t="shared" si="160"/>
        <v>0</v>
      </c>
      <c r="L2157" s="37">
        <f t="shared" si="157"/>
        <v>0</v>
      </c>
      <c r="M2157" s="37"/>
      <c r="N2157" s="37">
        <f t="shared" si="161"/>
        <v>0</v>
      </c>
    </row>
    <row r="2158" spans="1:14" x14ac:dyDescent="0.3">
      <c r="A2158" s="11"/>
      <c r="B2158" s="10"/>
      <c r="C2158" s="10"/>
      <c r="D2158" s="11"/>
      <c r="E2158" s="11"/>
      <c r="F2158" s="30" t="e">
        <f t="shared" si="158"/>
        <v>#DIV/0!</v>
      </c>
      <c r="G2158" s="11"/>
      <c r="H2158" s="11"/>
      <c r="I2158" s="11"/>
      <c r="J2158" s="12">
        <f t="shared" si="159"/>
        <v>0</v>
      </c>
      <c r="K2158" s="31">
        <f t="shared" si="160"/>
        <v>0</v>
      </c>
      <c r="L2158" s="37">
        <f t="shared" si="157"/>
        <v>0</v>
      </c>
      <c r="M2158" s="37"/>
      <c r="N2158" s="37">
        <f t="shared" si="161"/>
        <v>0</v>
      </c>
    </row>
    <row r="2159" spans="1:14" x14ac:dyDescent="0.3">
      <c r="A2159" s="11"/>
      <c r="B2159" s="10"/>
      <c r="C2159" s="10"/>
      <c r="D2159" s="11"/>
      <c r="E2159" s="11"/>
      <c r="F2159" s="30" t="e">
        <f t="shared" si="158"/>
        <v>#DIV/0!</v>
      </c>
      <c r="G2159" s="11"/>
      <c r="H2159" s="11"/>
      <c r="I2159" s="11"/>
      <c r="J2159" s="12">
        <f t="shared" si="159"/>
        <v>0</v>
      </c>
      <c r="K2159" s="31">
        <f t="shared" si="160"/>
        <v>0</v>
      </c>
      <c r="L2159" s="37">
        <f t="shared" si="157"/>
        <v>0</v>
      </c>
      <c r="M2159" s="37"/>
      <c r="N2159" s="37">
        <f t="shared" si="161"/>
        <v>0</v>
      </c>
    </row>
    <row r="2160" spans="1:14" x14ac:dyDescent="0.3">
      <c r="A2160" s="11" t="s">
        <v>33</v>
      </c>
      <c r="B2160" s="11"/>
      <c r="C2160" s="13"/>
      <c r="D2160" s="111">
        <f t="shared" ref="D2160:J2160" si="162">SUM(D2098:D2159)</f>
        <v>0</v>
      </c>
      <c r="E2160" s="111">
        <f t="shared" si="162"/>
        <v>0</v>
      </c>
      <c r="F2160" s="111" t="e">
        <f t="shared" si="162"/>
        <v>#DIV/0!</v>
      </c>
      <c r="G2160" s="111">
        <f t="shared" si="162"/>
        <v>0</v>
      </c>
      <c r="H2160" s="111">
        <f t="shared" si="162"/>
        <v>0</v>
      </c>
      <c r="I2160" s="111">
        <f t="shared" si="162"/>
        <v>0</v>
      </c>
      <c r="J2160" s="12">
        <f t="shared" si="162"/>
        <v>0</v>
      </c>
      <c r="K2160" s="111"/>
      <c r="L2160" s="111">
        <f>SUM(L2098:L2159)</f>
        <v>0</v>
      </c>
      <c r="M2160" s="111">
        <f>SUM(M2098:M2159)</f>
        <v>0</v>
      </c>
      <c r="N2160" s="111">
        <f>SUM(N2098:N2159)</f>
        <v>0</v>
      </c>
    </row>
    <row r="2161" spans="1:14" x14ac:dyDescent="0.3">
      <c r="A2161" s="113"/>
      <c r="B2161" s="114"/>
      <c r="C2161" s="115"/>
      <c r="D2161" s="116"/>
      <c r="E2161" s="116"/>
      <c r="F2161" s="7" t="s">
        <v>106</v>
      </c>
      <c r="G2161" s="7" t="s">
        <v>123</v>
      </c>
      <c r="H2161" s="7" t="s">
        <v>124</v>
      </c>
      <c r="I2161" s="7" t="s">
        <v>125</v>
      </c>
      <c r="J2161" s="7" t="s">
        <v>126</v>
      </c>
      <c r="K2161" s="117"/>
      <c r="L2161" s="117"/>
      <c r="M2161" s="7" t="s">
        <v>107</v>
      </c>
      <c r="N2161" s="118"/>
    </row>
    <row r="2162" spans="1:14" ht="31.5" x14ac:dyDescent="0.5">
      <c r="A2162" s="113"/>
      <c r="B2162" s="114"/>
      <c r="C2162" s="115"/>
      <c r="D2162" s="116"/>
      <c r="E2162" s="116"/>
      <c r="F2162" s="121"/>
      <c r="G2162" s="121"/>
      <c r="H2162" s="121"/>
      <c r="I2162" s="121"/>
      <c r="J2162" s="121"/>
      <c r="K2162" s="122"/>
      <c r="L2162" s="121">
        <f>+F2162-G2162-H2162-I2162-J2162</f>
        <v>0</v>
      </c>
      <c r="M2162" s="123"/>
      <c r="N2162" s="124"/>
    </row>
    <row r="2163" spans="1:14" x14ac:dyDescent="0.3">
      <c r="A2163" s="177" t="s">
        <v>109</v>
      </c>
      <c r="B2163" s="178"/>
      <c r="C2163" s="178"/>
      <c r="D2163" s="178"/>
      <c r="E2163" s="178"/>
      <c r="F2163" s="178"/>
      <c r="G2163" s="178"/>
      <c r="H2163" s="178"/>
      <c r="I2163" s="178"/>
      <c r="J2163" s="179"/>
      <c r="K2163" s="125"/>
      <c r="L2163" s="12"/>
      <c r="M2163" s="126"/>
      <c r="N2163" s="127"/>
    </row>
    <row r="2164" spans="1:14" x14ac:dyDescent="0.3">
      <c r="A2164" s="180" t="s">
        <v>110</v>
      </c>
      <c r="B2164" s="181"/>
      <c r="C2164" s="181"/>
      <c r="D2164" s="181"/>
      <c r="E2164" s="181"/>
      <c r="F2164" s="181"/>
      <c r="G2164" s="181"/>
      <c r="H2164" s="181"/>
      <c r="I2164" s="181"/>
      <c r="J2164" s="182"/>
      <c r="K2164" s="129"/>
      <c r="L2164" s="12"/>
      <c r="M2164" s="126"/>
      <c r="N2164" s="127"/>
    </row>
    <row r="2165" spans="1:14" x14ac:dyDescent="0.3">
      <c r="A2165" s="160" t="s">
        <v>111</v>
      </c>
      <c r="B2165" s="161"/>
      <c r="C2165" s="161"/>
      <c r="D2165" s="161"/>
      <c r="E2165" s="161"/>
      <c r="F2165" s="161"/>
      <c r="G2165" s="161"/>
      <c r="H2165" s="161"/>
      <c r="I2165" s="161"/>
      <c r="J2165" s="162"/>
      <c r="K2165" s="130"/>
      <c r="L2165" s="12"/>
      <c r="M2165" s="131" t="e">
        <f>+L2165/L2160%</f>
        <v>#DIV/0!</v>
      </c>
      <c r="N2165" s="127"/>
    </row>
    <row r="2166" spans="1:14" x14ac:dyDescent="0.3">
      <c r="A2166" s="163" t="s">
        <v>112</v>
      </c>
      <c r="B2166" s="164"/>
      <c r="C2166" s="164"/>
      <c r="D2166" s="164"/>
      <c r="E2166" s="164"/>
      <c r="F2166" s="164"/>
      <c r="G2166" s="164"/>
      <c r="H2166" s="164"/>
      <c r="I2166" s="164"/>
      <c r="J2166" s="165"/>
      <c r="K2166" s="132"/>
      <c r="L2166" s="12">
        <f>+E2182</f>
        <v>0</v>
      </c>
      <c r="M2166" s="126"/>
      <c r="N2166" s="127"/>
    </row>
    <row r="2167" spans="1:14" x14ac:dyDescent="0.3">
      <c r="A2167" s="166" t="s">
        <v>113</v>
      </c>
      <c r="B2167" s="167"/>
      <c r="C2167" s="167"/>
      <c r="D2167" s="167"/>
      <c r="E2167" s="167"/>
      <c r="F2167" s="167"/>
      <c r="G2167" s="167"/>
      <c r="H2167" s="167"/>
      <c r="I2167" s="167"/>
      <c r="J2167" s="168"/>
      <c r="K2167" s="134"/>
      <c r="L2167" s="12">
        <f>+M2182</f>
        <v>0</v>
      </c>
      <c r="M2167" s="126"/>
      <c r="N2167" s="127"/>
    </row>
    <row r="2168" spans="1:14" x14ac:dyDescent="0.3">
      <c r="A2168" s="169"/>
      <c r="B2168" s="170"/>
      <c r="C2168" s="170"/>
      <c r="D2168" s="170"/>
      <c r="E2168" s="170"/>
      <c r="F2168" s="170"/>
      <c r="G2168" s="170"/>
      <c r="H2168" s="170"/>
      <c r="I2168" s="170"/>
      <c r="J2168" s="171"/>
      <c r="K2168" s="128"/>
      <c r="L2168" s="126"/>
      <c r="M2168" s="126"/>
      <c r="N2168" s="127"/>
    </row>
    <row r="2169" spans="1:14" x14ac:dyDescent="0.3">
      <c r="A2169" s="169"/>
      <c r="B2169" s="170"/>
      <c r="C2169" s="170"/>
      <c r="D2169" s="170"/>
      <c r="E2169" s="170"/>
      <c r="F2169" s="170"/>
      <c r="G2169" s="170"/>
      <c r="H2169" s="170"/>
      <c r="I2169" s="170"/>
      <c r="J2169" s="171"/>
      <c r="K2169" s="128"/>
      <c r="L2169" s="126"/>
      <c r="M2169" s="126"/>
      <c r="N2169" s="127"/>
    </row>
    <row r="2170" spans="1:14" x14ac:dyDescent="0.3">
      <c r="A2170" s="169" t="s">
        <v>114</v>
      </c>
      <c r="B2170" s="170"/>
      <c r="C2170" s="170"/>
      <c r="D2170" s="170"/>
      <c r="E2170" s="170"/>
      <c r="F2170" s="170"/>
      <c r="G2170" s="170"/>
      <c r="H2170" s="170"/>
      <c r="I2170" s="170"/>
      <c r="J2170" s="171"/>
      <c r="K2170" s="136"/>
      <c r="L2170" s="111">
        <f>+L2160-L2163-L2164-L2165-L2166+L2167-L2168-L2169</f>
        <v>0</v>
      </c>
      <c r="M2170" s="126"/>
      <c r="N2170" s="127"/>
    </row>
    <row r="2171" spans="1:14" ht="19.5" thickBot="1" x14ac:dyDescent="0.35">
      <c r="M2171" s="138">
        <f>+L2171-L2170</f>
        <v>0</v>
      </c>
    </row>
    <row r="2172" spans="1:14" ht="19.5" thickBot="1" x14ac:dyDescent="0.35">
      <c r="A2172" s="157" t="s">
        <v>115</v>
      </c>
      <c r="B2172" s="158"/>
      <c r="C2172" s="158"/>
      <c r="D2172" s="158"/>
      <c r="E2172" s="158"/>
      <c r="F2172" s="159"/>
      <c r="G2172" s="127"/>
      <c r="H2172" s="157" t="s">
        <v>116</v>
      </c>
      <c r="I2172" s="158"/>
      <c r="J2172" s="159"/>
      <c r="K2172" s="157" t="s">
        <v>117</v>
      </c>
      <c r="L2172" s="158"/>
      <c r="M2172" s="159"/>
      <c r="N2172" s="139"/>
    </row>
    <row r="2173" spans="1:14" ht="19.5" thickBot="1" x14ac:dyDescent="0.35">
      <c r="A2173" s="140" t="s">
        <v>118</v>
      </c>
      <c r="B2173" s="157" t="s">
        <v>119</v>
      </c>
      <c r="C2173" s="159"/>
      <c r="D2173" s="140" t="s">
        <v>120</v>
      </c>
      <c r="E2173" s="157" t="s">
        <v>22</v>
      </c>
      <c r="F2173" s="159"/>
      <c r="G2173" s="127"/>
      <c r="H2173" s="157" t="s">
        <v>119</v>
      </c>
      <c r="I2173" s="159"/>
      <c r="J2173" s="140" t="s">
        <v>22</v>
      </c>
      <c r="K2173" s="157" t="s">
        <v>119</v>
      </c>
      <c r="L2173" s="159"/>
      <c r="M2173" s="140" t="s">
        <v>22</v>
      </c>
      <c r="N2173" s="139"/>
    </row>
    <row r="2174" spans="1:14" ht="19.5" thickBot="1" x14ac:dyDescent="0.35">
      <c r="A2174" s="141"/>
      <c r="B2174" s="153"/>
      <c r="C2174" s="154"/>
      <c r="D2174" s="141"/>
      <c r="E2174" s="155"/>
      <c r="F2174" s="156"/>
      <c r="G2174" s="127"/>
      <c r="H2174" s="153"/>
      <c r="I2174" s="154"/>
      <c r="J2174" s="142"/>
      <c r="K2174" s="153"/>
      <c r="L2174" s="154"/>
      <c r="M2174" s="143"/>
      <c r="N2174" s="144"/>
    </row>
    <row r="2175" spans="1:14" ht="19.5" thickBot="1" x14ac:dyDescent="0.35">
      <c r="A2175" s="141"/>
      <c r="B2175" s="153"/>
      <c r="C2175" s="154"/>
      <c r="D2175" s="141"/>
      <c r="E2175" s="155"/>
      <c r="F2175" s="156"/>
      <c r="G2175" s="127"/>
      <c r="H2175" s="153"/>
      <c r="I2175" s="154"/>
      <c r="J2175" s="142"/>
      <c r="K2175" s="153"/>
      <c r="L2175" s="154"/>
      <c r="M2175" s="143"/>
      <c r="N2175" s="144"/>
    </row>
    <row r="2176" spans="1:14" ht="19.5" thickBot="1" x14ac:dyDescent="0.35">
      <c r="A2176" s="141"/>
      <c r="B2176" s="153"/>
      <c r="C2176" s="154"/>
      <c r="D2176" s="141"/>
      <c r="E2176" s="155"/>
      <c r="F2176" s="156"/>
      <c r="G2176" s="127"/>
      <c r="H2176" s="153"/>
      <c r="I2176" s="154"/>
      <c r="J2176" s="142"/>
      <c r="K2176" s="153"/>
      <c r="L2176" s="154"/>
      <c r="M2176" s="143"/>
      <c r="N2176" s="144"/>
    </row>
    <row r="2177" spans="1:14" ht="19.5" thickBot="1" x14ac:dyDescent="0.35">
      <c r="A2177" s="141"/>
      <c r="B2177" s="153"/>
      <c r="C2177" s="154"/>
      <c r="D2177" s="141"/>
      <c r="E2177" s="155"/>
      <c r="F2177" s="156"/>
      <c r="G2177" s="127"/>
      <c r="H2177" s="153"/>
      <c r="I2177" s="154"/>
      <c r="J2177" s="142"/>
      <c r="K2177" s="153"/>
      <c r="L2177" s="154"/>
      <c r="M2177" s="143"/>
      <c r="N2177" s="144"/>
    </row>
    <row r="2178" spans="1:14" ht="19.5" thickBot="1" x14ac:dyDescent="0.35">
      <c r="A2178" s="141"/>
      <c r="B2178" s="153"/>
      <c r="C2178" s="154"/>
      <c r="D2178" s="141"/>
      <c r="E2178" s="155"/>
      <c r="F2178" s="156"/>
      <c r="G2178" s="127"/>
      <c r="H2178" s="153"/>
      <c r="I2178" s="154"/>
      <c r="J2178" s="142"/>
      <c r="K2178" s="153"/>
      <c r="L2178" s="154"/>
      <c r="M2178" s="143"/>
      <c r="N2178" s="144"/>
    </row>
    <row r="2179" spans="1:14" ht="19.5" thickBot="1" x14ac:dyDescent="0.35">
      <c r="A2179" s="141"/>
      <c r="B2179" s="153"/>
      <c r="C2179" s="154"/>
      <c r="D2179" s="141"/>
      <c r="E2179" s="155"/>
      <c r="F2179" s="156"/>
      <c r="G2179" s="127"/>
      <c r="H2179" s="153"/>
      <c r="I2179" s="154"/>
      <c r="J2179" s="142"/>
      <c r="K2179" s="153"/>
      <c r="L2179" s="154"/>
      <c r="M2179" s="143"/>
      <c r="N2179" s="144"/>
    </row>
    <row r="2180" spans="1:14" ht="19.5" thickBot="1" x14ac:dyDescent="0.35">
      <c r="A2180" s="141"/>
      <c r="B2180" s="153"/>
      <c r="C2180" s="154"/>
      <c r="D2180" s="141"/>
      <c r="E2180" s="155"/>
      <c r="F2180" s="156"/>
      <c r="G2180" s="127"/>
      <c r="H2180" s="153"/>
      <c r="I2180" s="154"/>
      <c r="J2180" s="142"/>
      <c r="K2180" s="153"/>
      <c r="L2180" s="154"/>
      <c r="M2180" s="143"/>
      <c r="N2180" s="144"/>
    </row>
    <row r="2181" spans="1:14" ht="19.5" thickBot="1" x14ac:dyDescent="0.35">
      <c r="A2181" s="141"/>
      <c r="B2181" s="153"/>
      <c r="C2181" s="154"/>
      <c r="D2181" s="141"/>
      <c r="E2181" s="155"/>
      <c r="F2181" s="156"/>
      <c r="G2181" s="127"/>
      <c r="H2181" s="153"/>
      <c r="I2181" s="154"/>
      <c r="J2181" s="142"/>
      <c r="K2181" s="153"/>
      <c r="L2181" s="154"/>
      <c r="M2181" s="143"/>
      <c r="N2181" s="144"/>
    </row>
    <row r="2182" spans="1:14" ht="19.5" thickBot="1" x14ac:dyDescent="0.35">
      <c r="A2182" s="141" t="s">
        <v>121</v>
      </c>
      <c r="B2182" s="153"/>
      <c r="C2182" s="154"/>
      <c r="D2182" s="141"/>
      <c r="E2182" s="155">
        <f>SUM(E2174:F2181)</f>
        <v>0</v>
      </c>
      <c r="F2182" s="156"/>
      <c r="G2182" s="127"/>
      <c r="H2182" s="153" t="s">
        <v>121</v>
      </c>
      <c r="I2182" s="154"/>
      <c r="J2182" s="140">
        <f>SUM(J2174:J2181)</f>
        <v>0</v>
      </c>
      <c r="K2182" s="153" t="s">
        <v>121</v>
      </c>
      <c r="L2182" s="154"/>
      <c r="M2182" s="145">
        <f>SUM(M2174:M2181)</f>
        <v>0</v>
      </c>
      <c r="N2182" s="139"/>
    </row>
    <row r="2185" spans="1:14" x14ac:dyDescent="0.3">
      <c r="A2185" s="172" t="s">
        <v>0</v>
      </c>
      <c r="B2185" s="172"/>
      <c r="C2185" s="172"/>
      <c r="D2185" s="172"/>
      <c r="E2185" s="172"/>
      <c r="F2185" s="172"/>
      <c r="G2185" s="172"/>
      <c r="H2185" s="172"/>
      <c r="I2185" s="172"/>
      <c r="J2185" s="172"/>
      <c r="K2185" s="172"/>
      <c r="L2185" s="172"/>
      <c r="M2185" s="1"/>
      <c r="N2185" s="2"/>
    </row>
    <row r="2186" spans="1:14" x14ac:dyDescent="0.3">
      <c r="A2186" s="1" t="s">
        <v>1</v>
      </c>
      <c r="B2186" s="2"/>
      <c r="J2186" s="1" t="s">
        <v>3</v>
      </c>
      <c r="K2186" s="173">
        <f>+K2095</f>
        <v>0</v>
      </c>
      <c r="L2186" s="173"/>
      <c r="M2186" s="173"/>
      <c r="N2186" s="6"/>
    </row>
    <row r="2187" spans="1:14" x14ac:dyDescent="0.3">
      <c r="A2187" s="174"/>
      <c r="B2187" s="175"/>
      <c r="C2187" s="176"/>
      <c r="D2187" s="169" t="s">
        <v>6</v>
      </c>
      <c r="E2187" s="170"/>
      <c r="F2187" s="171"/>
      <c r="G2187" s="7" t="s">
        <v>7</v>
      </c>
      <c r="H2187" s="7" t="s">
        <v>7</v>
      </c>
      <c r="I2187" s="7" t="s">
        <v>8</v>
      </c>
      <c r="J2187" s="8" t="s">
        <v>9</v>
      </c>
      <c r="K2187" s="7" t="s">
        <v>10</v>
      </c>
      <c r="L2187" s="9"/>
      <c r="M2187" s="7" t="s">
        <v>11</v>
      </c>
      <c r="N2187" s="7" t="s">
        <v>12</v>
      </c>
    </row>
    <row r="2188" spans="1:14" x14ac:dyDescent="0.3">
      <c r="A2188" s="12" t="s">
        <v>16</v>
      </c>
      <c r="B2188" s="7" t="s">
        <v>17</v>
      </c>
      <c r="C2188" s="13" t="s">
        <v>18</v>
      </c>
      <c r="D2188" s="7">
        <v>1</v>
      </c>
      <c r="E2188" s="7">
        <v>2</v>
      </c>
      <c r="F2188" s="14" t="s">
        <v>19</v>
      </c>
      <c r="G2188" s="7" t="s">
        <v>20</v>
      </c>
      <c r="H2188" s="7" t="s">
        <v>20</v>
      </c>
      <c r="I2188" s="7"/>
      <c r="J2188" s="7" t="s">
        <v>20</v>
      </c>
      <c r="K2188" s="7" t="s">
        <v>21</v>
      </c>
      <c r="L2188" s="7" t="s">
        <v>22</v>
      </c>
      <c r="M2188" s="7" t="s">
        <v>23</v>
      </c>
      <c r="N2188" s="7" t="s">
        <v>22</v>
      </c>
    </row>
    <row r="2189" spans="1:14" x14ac:dyDescent="0.3">
      <c r="A2189" s="16" t="s">
        <v>35</v>
      </c>
      <c r="B2189" s="17" t="s">
        <v>36</v>
      </c>
      <c r="C2189" s="17">
        <v>72</v>
      </c>
      <c r="D2189" s="29"/>
      <c r="E2189" s="29"/>
      <c r="F2189" s="30">
        <f>+(E2189+D2189)/C2189</f>
        <v>0</v>
      </c>
      <c r="G2189" s="32"/>
      <c r="H2189" s="32"/>
      <c r="I2189" s="32"/>
      <c r="J2189" s="34">
        <f>+D2189+E2189-G2189-H2189-I2189</f>
        <v>0</v>
      </c>
      <c r="K2189" s="31">
        <f>+K2098</f>
        <v>381.13</v>
      </c>
      <c r="L2189" s="24">
        <f t="shared" ref="L2189:L2250" si="163">+J2189*K2189</f>
        <v>0</v>
      </c>
      <c r="M2189" s="24"/>
      <c r="N2189" s="24">
        <f>+K2189*I2189</f>
        <v>0</v>
      </c>
    </row>
    <row r="2190" spans="1:14" x14ac:dyDescent="0.3">
      <c r="A2190" s="16" t="s">
        <v>37</v>
      </c>
      <c r="B2190" s="17" t="s">
        <v>38</v>
      </c>
      <c r="C2190" s="17">
        <v>36</v>
      </c>
      <c r="D2190" s="29"/>
      <c r="E2190" s="29"/>
      <c r="F2190" s="30">
        <f t="shared" ref="F2190:F2250" si="164">+(E2190+D2190)/C2190</f>
        <v>0</v>
      </c>
      <c r="G2190" s="32"/>
      <c r="H2190" s="32"/>
      <c r="I2190" s="32"/>
      <c r="J2190" s="34">
        <f t="shared" ref="J2190:J2250" si="165">+D2190+E2190-G2190-H2190-I2190</f>
        <v>0</v>
      </c>
      <c r="K2190" s="31">
        <f t="shared" ref="K2190:K2250" si="166">+K2099</f>
        <v>741.2</v>
      </c>
      <c r="L2190" s="24">
        <f t="shared" si="163"/>
        <v>0</v>
      </c>
      <c r="M2190" s="24"/>
      <c r="N2190" s="24">
        <f t="shared" ref="N2190:N2250" si="167">+K2190*I2190</f>
        <v>0</v>
      </c>
    </row>
    <row r="2191" spans="1:14" x14ac:dyDescent="0.3">
      <c r="A2191" s="16" t="s">
        <v>39</v>
      </c>
      <c r="B2191" s="17" t="s">
        <v>40</v>
      </c>
      <c r="C2191" s="17">
        <v>18</v>
      </c>
      <c r="D2191" s="29"/>
      <c r="E2191" s="29"/>
      <c r="F2191" s="30">
        <f t="shared" si="164"/>
        <v>0</v>
      </c>
      <c r="G2191" s="32"/>
      <c r="H2191" s="32"/>
      <c r="I2191" s="32"/>
      <c r="J2191" s="12">
        <f t="shared" si="165"/>
        <v>0</v>
      </c>
      <c r="K2191" s="31">
        <f t="shared" si="166"/>
        <v>1263.5999999999999</v>
      </c>
      <c r="L2191" s="37">
        <f t="shared" si="163"/>
        <v>0</v>
      </c>
      <c r="M2191" s="37"/>
      <c r="N2191" s="37">
        <f t="shared" si="167"/>
        <v>0</v>
      </c>
    </row>
    <row r="2192" spans="1:14" x14ac:dyDescent="0.3">
      <c r="A2192" s="16" t="s">
        <v>41</v>
      </c>
      <c r="B2192" s="17" t="s">
        <v>42</v>
      </c>
      <c r="C2192" s="17">
        <v>10</v>
      </c>
      <c r="D2192" s="29"/>
      <c r="E2192" s="29"/>
      <c r="F2192" s="30">
        <f t="shared" si="164"/>
        <v>0</v>
      </c>
      <c r="G2192" s="32"/>
      <c r="H2192" s="32"/>
      <c r="I2192" s="32"/>
      <c r="J2192" s="34">
        <f t="shared" si="165"/>
        <v>0</v>
      </c>
      <c r="K2192" s="31">
        <f t="shared" si="166"/>
        <v>2059.1999999999998</v>
      </c>
      <c r="L2192" s="24">
        <f t="shared" si="163"/>
        <v>0</v>
      </c>
      <c r="M2192" s="24"/>
      <c r="N2192" s="24">
        <f t="shared" si="167"/>
        <v>0</v>
      </c>
    </row>
    <row r="2193" spans="1:14" x14ac:dyDescent="0.3">
      <c r="A2193" s="16" t="s">
        <v>43</v>
      </c>
      <c r="B2193" s="17" t="s">
        <v>36</v>
      </c>
      <c r="C2193" s="17">
        <v>72</v>
      </c>
      <c r="D2193" s="29"/>
      <c r="E2193" s="29"/>
      <c r="F2193" s="30">
        <f t="shared" si="164"/>
        <v>0</v>
      </c>
      <c r="G2193" s="32"/>
      <c r="H2193" s="32"/>
      <c r="I2193" s="32"/>
      <c r="J2193" s="34">
        <f t="shared" si="165"/>
        <v>0</v>
      </c>
      <c r="K2193" s="31">
        <f t="shared" si="166"/>
        <v>409.5</v>
      </c>
      <c r="L2193" s="24">
        <f t="shared" si="163"/>
        <v>0</v>
      </c>
      <c r="M2193" s="24"/>
      <c r="N2193" s="24">
        <f t="shared" si="167"/>
        <v>0</v>
      </c>
    </row>
    <row r="2194" spans="1:14" x14ac:dyDescent="0.3">
      <c r="A2194" s="16" t="s">
        <v>44</v>
      </c>
      <c r="B2194" s="17" t="s">
        <v>38</v>
      </c>
      <c r="C2194" s="17">
        <v>36</v>
      </c>
      <c r="D2194" s="29"/>
      <c r="E2194" s="29"/>
      <c r="F2194" s="30">
        <f t="shared" si="164"/>
        <v>0</v>
      </c>
      <c r="G2194" s="32"/>
      <c r="H2194" s="32"/>
      <c r="I2194" s="32"/>
      <c r="J2194" s="34">
        <f t="shared" si="165"/>
        <v>0</v>
      </c>
      <c r="K2194" s="31">
        <f t="shared" si="166"/>
        <v>803.79</v>
      </c>
      <c r="L2194" s="24">
        <f t="shared" si="163"/>
        <v>0</v>
      </c>
      <c r="M2194" s="24"/>
      <c r="N2194" s="24">
        <f t="shared" si="167"/>
        <v>0</v>
      </c>
    </row>
    <row r="2195" spans="1:14" x14ac:dyDescent="0.3">
      <c r="A2195" s="16" t="s">
        <v>45</v>
      </c>
      <c r="B2195" s="17" t="s">
        <v>36</v>
      </c>
      <c r="C2195" s="17">
        <v>72</v>
      </c>
      <c r="D2195" s="29"/>
      <c r="E2195" s="29"/>
      <c r="F2195" s="30">
        <f t="shared" si="164"/>
        <v>0</v>
      </c>
      <c r="G2195" s="32"/>
      <c r="H2195" s="32"/>
      <c r="I2195" s="32"/>
      <c r="J2195" s="34">
        <f t="shared" si="165"/>
        <v>0</v>
      </c>
      <c r="K2195" s="31">
        <f t="shared" si="166"/>
        <v>409.5</v>
      </c>
      <c r="L2195" s="24">
        <f t="shared" si="163"/>
        <v>0</v>
      </c>
      <c r="M2195" s="24"/>
      <c r="N2195" s="24">
        <f t="shared" si="167"/>
        <v>0</v>
      </c>
    </row>
    <row r="2196" spans="1:14" x14ac:dyDescent="0.3">
      <c r="A2196" s="16" t="s">
        <v>46</v>
      </c>
      <c r="B2196" s="17" t="s">
        <v>38</v>
      </c>
      <c r="C2196" s="17">
        <v>36</v>
      </c>
      <c r="D2196" s="29"/>
      <c r="E2196" s="29"/>
      <c r="F2196" s="30">
        <f t="shared" si="164"/>
        <v>0</v>
      </c>
      <c r="G2196" s="32"/>
      <c r="H2196" s="32"/>
      <c r="I2196" s="32"/>
      <c r="J2196" s="34">
        <f t="shared" si="165"/>
        <v>0</v>
      </c>
      <c r="K2196" s="31">
        <f t="shared" si="166"/>
        <v>803.79</v>
      </c>
      <c r="L2196" s="24">
        <f t="shared" si="163"/>
        <v>0</v>
      </c>
      <c r="M2196" s="24"/>
      <c r="N2196" s="24">
        <f t="shared" si="167"/>
        <v>0</v>
      </c>
    </row>
    <row r="2197" spans="1:14" x14ac:dyDescent="0.3">
      <c r="A2197" s="16" t="s">
        <v>47</v>
      </c>
      <c r="B2197" s="17" t="s">
        <v>48</v>
      </c>
      <c r="C2197" s="17">
        <v>8</v>
      </c>
      <c r="D2197" s="29"/>
      <c r="E2197" s="29"/>
      <c r="F2197" s="30">
        <f t="shared" si="164"/>
        <v>0</v>
      </c>
      <c r="G2197" s="32"/>
      <c r="H2197" s="32"/>
      <c r="I2197" s="32"/>
      <c r="J2197" s="34">
        <f t="shared" si="165"/>
        <v>0</v>
      </c>
      <c r="K2197" s="31">
        <f t="shared" si="166"/>
        <v>2767.05</v>
      </c>
      <c r="L2197" s="24">
        <f t="shared" si="163"/>
        <v>0</v>
      </c>
      <c r="M2197" s="24"/>
      <c r="N2197" s="24">
        <f t="shared" si="167"/>
        <v>0</v>
      </c>
    </row>
    <row r="2198" spans="1:14" x14ac:dyDescent="0.3">
      <c r="A2198" s="35" t="s">
        <v>49</v>
      </c>
      <c r="B2198" s="17" t="s">
        <v>50</v>
      </c>
      <c r="C2198" s="38">
        <v>72</v>
      </c>
      <c r="D2198" s="29"/>
      <c r="E2198" s="29"/>
      <c r="F2198" s="30">
        <f t="shared" si="164"/>
        <v>0</v>
      </c>
      <c r="G2198" s="32"/>
      <c r="H2198" s="32"/>
      <c r="I2198" s="32"/>
      <c r="J2198" s="12">
        <f t="shared" si="165"/>
        <v>0</v>
      </c>
      <c r="K2198" s="31">
        <f t="shared" si="166"/>
        <v>444.6</v>
      </c>
      <c r="L2198" s="37">
        <f t="shared" si="163"/>
        <v>0</v>
      </c>
      <c r="M2198" s="37"/>
      <c r="N2198" s="37">
        <f t="shared" si="167"/>
        <v>0</v>
      </c>
    </row>
    <row r="2199" spans="1:14" x14ac:dyDescent="0.3">
      <c r="A2199" s="16" t="s">
        <v>51</v>
      </c>
      <c r="B2199" s="17" t="s">
        <v>52</v>
      </c>
      <c r="C2199" s="17">
        <v>36</v>
      </c>
      <c r="D2199" s="29"/>
      <c r="E2199" s="29"/>
      <c r="F2199" s="30">
        <f t="shared" si="164"/>
        <v>0</v>
      </c>
      <c r="G2199" s="32"/>
      <c r="H2199" s="32"/>
      <c r="I2199" s="32"/>
      <c r="J2199" s="34">
        <f t="shared" si="165"/>
        <v>0</v>
      </c>
      <c r="K2199" s="31">
        <f t="shared" si="166"/>
        <v>868.73</v>
      </c>
      <c r="L2199" s="24">
        <f t="shared" si="163"/>
        <v>0</v>
      </c>
      <c r="M2199" s="24"/>
      <c r="N2199" s="24">
        <f t="shared" si="167"/>
        <v>0</v>
      </c>
    </row>
    <row r="2200" spans="1:14" x14ac:dyDescent="0.3">
      <c r="A2200" s="16" t="s">
        <v>53</v>
      </c>
      <c r="B2200" s="17" t="s">
        <v>48</v>
      </c>
      <c r="C2200" s="17">
        <v>8</v>
      </c>
      <c r="D2200" s="29"/>
      <c r="E2200" s="29"/>
      <c r="F2200" s="30">
        <f t="shared" si="164"/>
        <v>0</v>
      </c>
      <c r="G2200" s="32"/>
      <c r="H2200" s="32"/>
      <c r="I2200" s="32"/>
      <c r="J2200" s="34">
        <f t="shared" si="165"/>
        <v>0</v>
      </c>
      <c r="K2200" s="31">
        <f t="shared" si="166"/>
        <v>2416.0500000000002</v>
      </c>
      <c r="L2200" s="24">
        <f t="shared" si="163"/>
        <v>0</v>
      </c>
      <c r="M2200" s="24"/>
      <c r="N2200" s="24">
        <f t="shared" si="167"/>
        <v>0</v>
      </c>
    </row>
    <row r="2201" spans="1:14" x14ac:dyDescent="0.3">
      <c r="A2201" s="16" t="s">
        <v>54</v>
      </c>
      <c r="B2201" s="17" t="s">
        <v>50</v>
      </c>
      <c r="C2201" s="17">
        <v>72</v>
      </c>
      <c r="D2201" s="29"/>
      <c r="E2201" s="29"/>
      <c r="F2201" s="30">
        <f t="shared" si="164"/>
        <v>0</v>
      </c>
      <c r="G2201" s="32"/>
      <c r="H2201" s="32"/>
      <c r="I2201" s="32"/>
      <c r="J2201" s="34">
        <f t="shared" si="165"/>
        <v>0</v>
      </c>
      <c r="K2201" s="31">
        <f t="shared" si="166"/>
        <v>377.33</v>
      </c>
      <c r="L2201" s="24">
        <f t="shared" si="163"/>
        <v>0</v>
      </c>
      <c r="M2201" s="24"/>
      <c r="N2201" s="24">
        <f t="shared" si="167"/>
        <v>0</v>
      </c>
    </row>
    <row r="2202" spans="1:14" x14ac:dyDescent="0.3">
      <c r="A2202" s="16" t="s">
        <v>55</v>
      </c>
      <c r="B2202" s="17" t="s">
        <v>56</v>
      </c>
      <c r="C2202" s="17">
        <v>15</v>
      </c>
      <c r="D2202" s="44"/>
      <c r="E2202" s="44"/>
      <c r="F2202" s="30">
        <f t="shared" si="164"/>
        <v>0</v>
      </c>
      <c r="G2202" s="11"/>
      <c r="H2202" s="11"/>
      <c r="I2202" s="11"/>
      <c r="J2202" s="12">
        <f t="shared" si="165"/>
        <v>0</v>
      </c>
      <c r="K2202" s="45">
        <f t="shared" si="166"/>
        <v>1158.3</v>
      </c>
      <c r="L2202" s="37">
        <f t="shared" si="163"/>
        <v>0</v>
      </c>
      <c r="M2202" s="37"/>
      <c r="N2202" s="37">
        <f t="shared" si="167"/>
        <v>0</v>
      </c>
    </row>
    <row r="2203" spans="1:14" x14ac:dyDescent="0.3">
      <c r="A2203" s="16" t="s">
        <v>57</v>
      </c>
      <c r="B2203" s="17" t="s">
        <v>50</v>
      </c>
      <c r="C2203" s="17">
        <v>72</v>
      </c>
      <c r="D2203" s="29"/>
      <c r="E2203" s="29"/>
      <c r="F2203" s="30">
        <f t="shared" si="164"/>
        <v>0</v>
      </c>
      <c r="G2203" s="32"/>
      <c r="H2203" s="32"/>
      <c r="I2203" s="32"/>
      <c r="J2203" s="34">
        <f t="shared" si="165"/>
        <v>0</v>
      </c>
      <c r="K2203" s="31">
        <f t="shared" si="166"/>
        <v>424.13</v>
      </c>
      <c r="L2203" s="24">
        <f t="shared" si="163"/>
        <v>0</v>
      </c>
      <c r="M2203" s="24"/>
      <c r="N2203" s="24">
        <f t="shared" si="167"/>
        <v>0</v>
      </c>
    </row>
    <row r="2204" spans="1:14" x14ac:dyDescent="0.3">
      <c r="A2204" s="16" t="s">
        <v>58</v>
      </c>
      <c r="B2204" s="17" t="s">
        <v>59</v>
      </c>
      <c r="C2204" s="17">
        <v>15</v>
      </c>
      <c r="D2204" s="29"/>
      <c r="E2204" s="29"/>
      <c r="F2204" s="30">
        <f t="shared" si="164"/>
        <v>0</v>
      </c>
      <c r="G2204" s="32"/>
      <c r="H2204" s="32"/>
      <c r="I2204" s="32"/>
      <c r="J2204" s="34">
        <f t="shared" si="165"/>
        <v>0</v>
      </c>
      <c r="K2204" s="31">
        <f t="shared" si="166"/>
        <v>1199.25</v>
      </c>
      <c r="L2204" s="24">
        <f t="shared" si="163"/>
        <v>0</v>
      </c>
      <c r="M2204" s="24"/>
      <c r="N2204" s="24">
        <f t="shared" si="167"/>
        <v>0</v>
      </c>
    </row>
    <row r="2205" spans="1:14" x14ac:dyDescent="0.3">
      <c r="A2205" s="16" t="s">
        <v>60</v>
      </c>
      <c r="B2205" s="17" t="s">
        <v>50</v>
      </c>
      <c r="C2205" s="17">
        <v>72</v>
      </c>
      <c r="D2205" s="29"/>
      <c r="E2205" s="29"/>
      <c r="F2205" s="30">
        <f t="shared" si="164"/>
        <v>0</v>
      </c>
      <c r="G2205" s="32"/>
      <c r="H2205" s="32"/>
      <c r="I2205" s="32"/>
      <c r="J2205" s="34">
        <f t="shared" si="165"/>
        <v>0</v>
      </c>
      <c r="K2205" s="31">
        <f t="shared" si="166"/>
        <v>381.13</v>
      </c>
      <c r="L2205" s="24">
        <f t="shared" si="163"/>
        <v>0</v>
      </c>
      <c r="M2205" s="24"/>
      <c r="N2205" s="24">
        <f t="shared" si="167"/>
        <v>0</v>
      </c>
    </row>
    <row r="2206" spans="1:14" x14ac:dyDescent="0.3">
      <c r="A2206" s="16" t="s">
        <v>61</v>
      </c>
      <c r="B2206" s="17" t="s">
        <v>50</v>
      </c>
      <c r="C2206" s="38">
        <v>72</v>
      </c>
      <c r="D2206" s="44"/>
      <c r="E2206" s="44"/>
      <c r="F2206" s="30">
        <f t="shared" si="164"/>
        <v>0</v>
      </c>
      <c r="G2206" s="11"/>
      <c r="H2206" s="11"/>
      <c r="I2206" s="11"/>
      <c r="J2206" s="12">
        <f t="shared" si="165"/>
        <v>0</v>
      </c>
      <c r="K2206" s="31">
        <f t="shared" si="166"/>
        <v>424.13</v>
      </c>
      <c r="L2206" s="37">
        <f t="shared" si="163"/>
        <v>0</v>
      </c>
      <c r="M2206" s="37"/>
      <c r="N2206" s="37">
        <f t="shared" si="167"/>
        <v>0</v>
      </c>
    </row>
    <row r="2207" spans="1:14" x14ac:dyDescent="0.3">
      <c r="A2207" s="35" t="s">
        <v>62</v>
      </c>
      <c r="B2207" s="17" t="s">
        <v>50</v>
      </c>
      <c r="C2207" s="38">
        <v>72</v>
      </c>
      <c r="D2207" s="44"/>
      <c r="E2207" s="44"/>
      <c r="F2207" s="30">
        <f t="shared" si="164"/>
        <v>0</v>
      </c>
      <c r="G2207" s="11"/>
      <c r="H2207" s="11"/>
      <c r="I2207" s="11"/>
      <c r="J2207" s="12">
        <f t="shared" si="165"/>
        <v>0</v>
      </c>
      <c r="K2207" s="31">
        <f t="shared" si="166"/>
        <v>330.23</v>
      </c>
      <c r="L2207" s="37">
        <f t="shared" si="163"/>
        <v>0</v>
      </c>
      <c r="M2207" s="37"/>
      <c r="N2207" s="37">
        <f t="shared" si="167"/>
        <v>0</v>
      </c>
    </row>
    <row r="2208" spans="1:14" x14ac:dyDescent="0.3">
      <c r="A2208" s="35" t="s">
        <v>63</v>
      </c>
      <c r="B2208" s="17" t="s">
        <v>50</v>
      </c>
      <c r="C2208" s="38">
        <v>72</v>
      </c>
      <c r="D2208" s="44"/>
      <c r="E2208" s="44"/>
      <c r="F2208" s="30">
        <f t="shared" si="164"/>
        <v>0</v>
      </c>
      <c r="G2208" s="11"/>
      <c r="H2208" s="11"/>
      <c r="I2208" s="11"/>
      <c r="J2208" s="12">
        <f t="shared" si="165"/>
        <v>0</v>
      </c>
      <c r="K2208" s="31">
        <f t="shared" si="166"/>
        <v>424.13</v>
      </c>
      <c r="L2208" s="37">
        <f t="shared" si="163"/>
        <v>0</v>
      </c>
      <c r="M2208" s="37"/>
      <c r="N2208" s="37">
        <f t="shared" si="167"/>
        <v>0</v>
      </c>
    </row>
    <row r="2209" spans="1:14" x14ac:dyDescent="0.3">
      <c r="A2209" s="35" t="s">
        <v>64</v>
      </c>
      <c r="B2209" s="17" t="s">
        <v>65</v>
      </c>
      <c r="C2209" s="38">
        <v>72</v>
      </c>
      <c r="D2209" s="44"/>
      <c r="E2209" s="44"/>
      <c r="F2209" s="30">
        <f t="shared" si="164"/>
        <v>0</v>
      </c>
      <c r="G2209" s="11"/>
      <c r="H2209" s="11"/>
      <c r="I2209" s="11"/>
      <c r="J2209" s="12">
        <f t="shared" si="165"/>
        <v>0</v>
      </c>
      <c r="K2209" s="31">
        <f t="shared" si="166"/>
        <v>389.61</v>
      </c>
      <c r="L2209" s="37">
        <f t="shared" si="163"/>
        <v>0</v>
      </c>
      <c r="M2209" s="37"/>
      <c r="N2209" s="37">
        <f t="shared" si="167"/>
        <v>0</v>
      </c>
    </row>
    <row r="2210" spans="1:14" x14ac:dyDescent="0.3">
      <c r="A2210" s="35" t="s">
        <v>66</v>
      </c>
      <c r="B2210" s="17" t="s">
        <v>65</v>
      </c>
      <c r="C2210" s="38">
        <v>72</v>
      </c>
      <c r="D2210" s="44"/>
      <c r="E2210" s="44"/>
      <c r="F2210" s="30">
        <f t="shared" si="164"/>
        <v>0</v>
      </c>
      <c r="G2210" s="11"/>
      <c r="H2210" s="11"/>
      <c r="I2210" s="11"/>
      <c r="J2210" s="12">
        <f t="shared" si="165"/>
        <v>0</v>
      </c>
      <c r="K2210" s="31">
        <f t="shared" si="166"/>
        <v>389.61</v>
      </c>
      <c r="L2210" s="37">
        <f t="shared" si="163"/>
        <v>0</v>
      </c>
      <c r="M2210" s="37"/>
      <c r="N2210" s="37">
        <f t="shared" si="167"/>
        <v>0</v>
      </c>
    </row>
    <row r="2211" spans="1:14" x14ac:dyDescent="0.3">
      <c r="A2211" s="47" t="s">
        <v>67</v>
      </c>
      <c r="B2211" s="48" t="s">
        <v>59</v>
      </c>
      <c r="C2211" s="49">
        <v>25</v>
      </c>
      <c r="D2211" s="44"/>
      <c r="E2211" s="44"/>
      <c r="F2211" s="30">
        <f t="shared" si="164"/>
        <v>0</v>
      </c>
      <c r="G2211" s="11"/>
      <c r="H2211" s="11"/>
      <c r="I2211" s="11"/>
      <c r="J2211" s="12">
        <f t="shared" si="165"/>
        <v>0</v>
      </c>
      <c r="K2211" s="31">
        <f t="shared" si="166"/>
        <v>169.65</v>
      </c>
      <c r="L2211" s="37">
        <f t="shared" si="163"/>
        <v>0</v>
      </c>
      <c r="M2211" s="37"/>
      <c r="N2211" s="37">
        <f t="shared" si="167"/>
        <v>0</v>
      </c>
    </row>
    <row r="2212" spans="1:14" x14ac:dyDescent="0.3">
      <c r="A2212" s="47" t="s">
        <v>68</v>
      </c>
      <c r="B2212" s="48" t="s">
        <v>42</v>
      </c>
      <c r="C2212" s="49">
        <v>50</v>
      </c>
      <c r="D2212" s="44"/>
      <c r="E2212" s="44"/>
      <c r="F2212" s="30">
        <f t="shared" si="164"/>
        <v>0</v>
      </c>
      <c r="G2212" s="11"/>
      <c r="H2212" s="11"/>
      <c r="I2212" s="11"/>
      <c r="J2212" s="12">
        <f t="shared" si="165"/>
        <v>0</v>
      </c>
      <c r="K2212" s="31">
        <f t="shared" si="166"/>
        <v>88.92</v>
      </c>
      <c r="L2212" s="37">
        <f t="shared" si="163"/>
        <v>0</v>
      </c>
      <c r="M2212" s="37"/>
      <c r="N2212" s="37">
        <f t="shared" si="167"/>
        <v>0</v>
      </c>
    </row>
    <row r="2213" spans="1:14" x14ac:dyDescent="0.3">
      <c r="A2213" s="47" t="s">
        <v>69</v>
      </c>
      <c r="B2213" s="48" t="s">
        <v>52</v>
      </c>
      <c r="C2213" s="49">
        <v>12</v>
      </c>
      <c r="D2213" s="44"/>
      <c r="E2213" s="44"/>
      <c r="F2213" s="30">
        <f t="shared" si="164"/>
        <v>0</v>
      </c>
      <c r="G2213" s="11"/>
      <c r="H2213" s="11"/>
      <c r="I2213" s="11"/>
      <c r="J2213" s="12">
        <f t="shared" si="165"/>
        <v>0</v>
      </c>
      <c r="K2213" s="31">
        <f t="shared" si="166"/>
        <v>123.94</v>
      </c>
      <c r="L2213" s="37">
        <f t="shared" si="163"/>
        <v>0</v>
      </c>
      <c r="M2213" s="37"/>
      <c r="N2213" s="37">
        <f t="shared" si="167"/>
        <v>0</v>
      </c>
    </row>
    <row r="2214" spans="1:14" ht="19.5" thickBot="1" x14ac:dyDescent="0.35">
      <c r="A2214" s="47" t="s">
        <v>70</v>
      </c>
      <c r="B2214" s="48" t="s">
        <v>50</v>
      </c>
      <c r="C2214" s="49">
        <v>60</v>
      </c>
      <c r="D2214" s="44"/>
      <c r="E2214" s="44"/>
      <c r="F2214" s="30">
        <f t="shared" si="164"/>
        <v>0</v>
      </c>
      <c r="G2214" s="11"/>
      <c r="H2214" s="11"/>
      <c r="I2214" s="11"/>
      <c r="J2214" s="12">
        <f t="shared" si="165"/>
        <v>0</v>
      </c>
      <c r="K2214" s="31">
        <f t="shared" si="166"/>
        <v>67.180000000000007</v>
      </c>
      <c r="L2214" s="37">
        <f t="shared" si="163"/>
        <v>0</v>
      </c>
      <c r="M2214" s="37"/>
      <c r="N2214" s="37">
        <f t="shared" si="167"/>
        <v>0</v>
      </c>
    </row>
    <row r="2215" spans="1:14" ht="19.5" thickBot="1" x14ac:dyDescent="0.35">
      <c r="A2215" s="56" t="s">
        <v>71</v>
      </c>
      <c r="B2215" s="57" t="s">
        <v>50</v>
      </c>
      <c r="C2215" s="58">
        <v>60</v>
      </c>
      <c r="D2215" s="44"/>
      <c r="E2215" s="44"/>
      <c r="F2215" s="30">
        <f t="shared" si="164"/>
        <v>0</v>
      </c>
      <c r="G2215" s="11"/>
      <c r="H2215" s="11"/>
      <c r="I2215" s="11"/>
      <c r="J2215" s="12">
        <f t="shared" si="165"/>
        <v>0</v>
      </c>
      <c r="K2215" s="31">
        <f t="shared" si="166"/>
        <v>67.180000000000007</v>
      </c>
      <c r="L2215" s="37">
        <f t="shared" si="163"/>
        <v>0</v>
      </c>
      <c r="M2215" s="37"/>
      <c r="N2215" s="37">
        <f t="shared" si="167"/>
        <v>0</v>
      </c>
    </row>
    <row r="2216" spans="1:14" ht="19.5" thickBot="1" x14ac:dyDescent="0.35">
      <c r="A2216" s="56" t="s">
        <v>72</v>
      </c>
      <c r="B2216" s="57" t="s">
        <v>50</v>
      </c>
      <c r="C2216" s="58">
        <v>60</v>
      </c>
      <c r="D2216" s="44"/>
      <c r="E2216" s="44"/>
      <c r="F2216" s="30">
        <f t="shared" si="164"/>
        <v>0</v>
      </c>
      <c r="G2216" s="11"/>
      <c r="H2216" s="11"/>
      <c r="I2216" s="11"/>
      <c r="J2216" s="12">
        <f t="shared" si="165"/>
        <v>0</v>
      </c>
      <c r="K2216" s="31">
        <f t="shared" si="166"/>
        <v>67.180000000000007</v>
      </c>
      <c r="L2216" s="37">
        <f t="shared" si="163"/>
        <v>0</v>
      </c>
      <c r="M2216" s="37"/>
      <c r="N2216" s="37">
        <f t="shared" si="167"/>
        <v>0</v>
      </c>
    </row>
    <row r="2217" spans="1:14" ht="19.5" thickBot="1" x14ac:dyDescent="0.35">
      <c r="A2217" s="56" t="s">
        <v>73</v>
      </c>
      <c r="B2217" s="57" t="s">
        <v>74</v>
      </c>
      <c r="C2217" s="58">
        <v>150</v>
      </c>
      <c r="D2217" s="44"/>
      <c r="E2217" s="44"/>
      <c r="F2217" s="30">
        <f t="shared" si="164"/>
        <v>0</v>
      </c>
      <c r="G2217" s="11"/>
      <c r="H2217" s="11"/>
      <c r="I2217" s="11"/>
      <c r="J2217" s="12">
        <f t="shared" si="165"/>
        <v>0</v>
      </c>
      <c r="K2217" s="31">
        <f t="shared" si="166"/>
        <v>21.06</v>
      </c>
      <c r="L2217" s="37">
        <f t="shared" si="163"/>
        <v>0</v>
      </c>
      <c r="M2217" s="37"/>
      <c r="N2217" s="37">
        <f t="shared" si="167"/>
        <v>0</v>
      </c>
    </row>
    <row r="2218" spans="1:14" ht="19.5" thickBot="1" x14ac:dyDescent="0.35">
      <c r="A2218" s="66" t="s">
        <v>75</v>
      </c>
      <c r="B2218" s="67" t="s">
        <v>76</v>
      </c>
      <c r="C2218" s="68">
        <v>120</v>
      </c>
      <c r="D2218" s="44"/>
      <c r="E2218" s="44"/>
      <c r="F2218" s="30">
        <f t="shared" si="164"/>
        <v>0</v>
      </c>
      <c r="G2218" s="11"/>
      <c r="H2218" s="11"/>
      <c r="I2218" s="11"/>
      <c r="J2218" s="12">
        <f t="shared" si="165"/>
        <v>0</v>
      </c>
      <c r="K2218" s="31">
        <f t="shared" si="166"/>
        <v>78.98</v>
      </c>
      <c r="L2218" s="37">
        <f t="shared" si="163"/>
        <v>0</v>
      </c>
      <c r="M2218" s="37"/>
      <c r="N2218" s="37">
        <f t="shared" si="167"/>
        <v>0</v>
      </c>
    </row>
    <row r="2219" spans="1:14" ht="19.5" thickBot="1" x14ac:dyDescent="0.35">
      <c r="A2219" s="66" t="s">
        <v>77</v>
      </c>
      <c r="B2219" s="67" t="s">
        <v>78</v>
      </c>
      <c r="C2219" s="68">
        <v>60</v>
      </c>
      <c r="D2219" s="44"/>
      <c r="E2219" s="44"/>
      <c r="F2219" s="30">
        <f t="shared" si="164"/>
        <v>0</v>
      </c>
      <c r="G2219" s="11"/>
      <c r="H2219" s="11"/>
      <c r="I2219" s="11"/>
      <c r="J2219" s="12">
        <f t="shared" si="165"/>
        <v>0</v>
      </c>
      <c r="K2219" s="31">
        <f t="shared" si="166"/>
        <v>154.44</v>
      </c>
      <c r="L2219" s="37">
        <f t="shared" si="163"/>
        <v>0</v>
      </c>
      <c r="M2219" s="37"/>
      <c r="N2219" s="37">
        <f t="shared" si="167"/>
        <v>0</v>
      </c>
    </row>
    <row r="2220" spans="1:14" ht="19.5" thickBot="1" x14ac:dyDescent="0.35">
      <c r="A2220" s="66" t="s">
        <v>79</v>
      </c>
      <c r="B2220" s="67" t="s">
        <v>50</v>
      </c>
      <c r="C2220" s="68">
        <v>30</v>
      </c>
      <c r="D2220" s="44"/>
      <c r="E2220" s="44"/>
      <c r="F2220" s="30">
        <f t="shared" si="164"/>
        <v>0</v>
      </c>
      <c r="G2220" s="11"/>
      <c r="H2220" s="11"/>
      <c r="I2220" s="11"/>
      <c r="J2220" s="12">
        <f t="shared" si="165"/>
        <v>0</v>
      </c>
      <c r="K2220" s="31">
        <f t="shared" si="166"/>
        <v>274.95</v>
      </c>
      <c r="L2220" s="37">
        <f t="shared" si="163"/>
        <v>0</v>
      </c>
      <c r="M2220" s="37"/>
      <c r="N2220" s="37">
        <f t="shared" si="167"/>
        <v>0</v>
      </c>
    </row>
    <row r="2221" spans="1:14" ht="19.5" thickBot="1" x14ac:dyDescent="0.35">
      <c r="A2221" s="66" t="s">
        <v>80</v>
      </c>
      <c r="B2221" s="67" t="s">
        <v>59</v>
      </c>
      <c r="C2221" s="68">
        <v>12</v>
      </c>
      <c r="D2221" s="44"/>
      <c r="E2221" s="44"/>
      <c r="F2221" s="30">
        <f t="shared" si="164"/>
        <v>0</v>
      </c>
      <c r="G2221" s="11"/>
      <c r="H2221" s="11"/>
      <c r="I2221" s="11"/>
      <c r="J2221" s="12">
        <f t="shared" si="165"/>
        <v>0</v>
      </c>
      <c r="K2221" s="31">
        <f t="shared" si="166"/>
        <v>1023.75</v>
      </c>
      <c r="L2221" s="37">
        <f t="shared" si="163"/>
        <v>0</v>
      </c>
      <c r="M2221" s="37"/>
      <c r="N2221" s="37">
        <f t="shared" si="167"/>
        <v>0</v>
      </c>
    </row>
    <row r="2222" spans="1:14" ht="19.5" thickBot="1" x14ac:dyDescent="0.35">
      <c r="A2222" s="76" t="s">
        <v>81</v>
      </c>
      <c r="B2222" s="77" t="s">
        <v>82</v>
      </c>
      <c r="C2222" s="78">
        <v>18</v>
      </c>
      <c r="D2222" s="44"/>
      <c r="E2222" s="44"/>
      <c r="F2222" s="30">
        <f t="shared" si="164"/>
        <v>0</v>
      </c>
      <c r="G2222" s="11"/>
      <c r="H2222" s="11"/>
      <c r="I2222" s="11"/>
      <c r="J2222" s="12">
        <f t="shared" si="165"/>
        <v>0</v>
      </c>
      <c r="K2222" s="31">
        <f t="shared" si="166"/>
        <v>558.67999999999995</v>
      </c>
      <c r="L2222" s="37">
        <f t="shared" si="163"/>
        <v>0</v>
      </c>
      <c r="M2222" s="37"/>
      <c r="N2222" s="37">
        <f t="shared" si="167"/>
        <v>0</v>
      </c>
    </row>
    <row r="2223" spans="1:14" ht="19.5" thickBot="1" x14ac:dyDescent="0.35">
      <c r="A2223" s="76" t="s">
        <v>83</v>
      </c>
      <c r="B2223" s="77" t="s">
        <v>59</v>
      </c>
      <c r="C2223" s="78">
        <v>12</v>
      </c>
      <c r="D2223" s="44"/>
      <c r="E2223" s="44"/>
      <c r="F2223" s="30">
        <f t="shared" si="164"/>
        <v>0</v>
      </c>
      <c r="G2223" s="11"/>
      <c r="H2223" s="11"/>
      <c r="I2223" s="11"/>
      <c r="J2223" s="12">
        <f t="shared" si="165"/>
        <v>0</v>
      </c>
      <c r="K2223" s="31">
        <f t="shared" si="166"/>
        <v>1092.2</v>
      </c>
      <c r="L2223" s="37">
        <f t="shared" si="163"/>
        <v>0</v>
      </c>
      <c r="M2223" s="37"/>
      <c r="N2223" s="37">
        <f t="shared" si="167"/>
        <v>0</v>
      </c>
    </row>
    <row r="2224" spans="1:14" ht="19.5" thickBot="1" x14ac:dyDescent="0.35">
      <c r="A2224" s="76" t="s">
        <v>84</v>
      </c>
      <c r="B2224" s="77" t="s">
        <v>85</v>
      </c>
      <c r="C2224" s="78">
        <v>4</v>
      </c>
      <c r="D2224" s="44"/>
      <c r="E2224" s="44"/>
      <c r="F2224" s="30">
        <f t="shared" si="164"/>
        <v>0</v>
      </c>
      <c r="G2224" s="11"/>
      <c r="H2224" s="11"/>
      <c r="I2224" s="11"/>
      <c r="J2224" s="12">
        <f t="shared" si="165"/>
        <v>0</v>
      </c>
      <c r="K2224" s="31">
        <f t="shared" si="166"/>
        <v>2670.53</v>
      </c>
      <c r="L2224" s="37">
        <f t="shared" si="163"/>
        <v>0</v>
      </c>
      <c r="M2224" s="37"/>
      <c r="N2224" s="37">
        <f t="shared" si="167"/>
        <v>0</v>
      </c>
    </row>
    <row r="2225" spans="1:14" ht="19.5" thickBot="1" x14ac:dyDescent="0.35">
      <c r="A2225" s="86" t="s">
        <v>86</v>
      </c>
      <c r="B2225" s="87" t="s">
        <v>87</v>
      </c>
      <c r="C2225" s="88">
        <v>48</v>
      </c>
      <c r="D2225" s="44"/>
      <c r="E2225" s="44"/>
      <c r="F2225" s="30">
        <f t="shared" si="164"/>
        <v>0</v>
      </c>
      <c r="G2225" s="11"/>
      <c r="H2225" s="11"/>
      <c r="I2225" s="11"/>
      <c r="J2225" s="12">
        <f t="shared" si="165"/>
        <v>0</v>
      </c>
      <c r="K2225" s="31">
        <f t="shared" si="166"/>
        <v>46.8</v>
      </c>
      <c r="L2225" s="37">
        <f t="shared" si="163"/>
        <v>0</v>
      </c>
      <c r="M2225" s="37"/>
      <c r="N2225" s="37">
        <f t="shared" si="167"/>
        <v>0</v>
      </c>
    </row>
    <row r="2226" spans="1:14" ht="19.5" thickBot="1" x14ac:dyDescent="0.35">
      <c r="A2226" s="86" t="s">
        <v>88</v>
      </c>
      <c r="B2226" s="87" t="s">
        <v>87</v>
      </c>
      <c r="C2226" s="88">
        <v>48</v>
      </c>
      <c r="D2226" s="44"/>
      <c r="E2226" s="44"/>
      <c r="F2226" s="30">
        <f t="shared" si="164"/>
        <v>0</v>
      </c>
      <c r="G2226" s="11"/>
      <c r="H2226" s="11"/>
      <c r="I2226" s="11"/>
      <c r="J2226" s="12">
        <f t="shared" si="165"/>
        <v>0</v>
      </c>
      <c r="K2226" s="31">
        <f t="shared" si="166"/>
        <v>46.8</v>
      </c>
      <c r="L2226" s="37">
        <f t="shared" si="163"/>
        <v>0</v>
      </c>
      <c r="M2226" s="37"/>
      <c r="N2226" s="37">
        <f t="shared" si="167"/>
        <v>0</v>
      </c>
    </row>
    <row r="2227" spans="1:14" x14ac:dyDescent="0.3">
      <c r="A2227" s="96" t="s">
        <v>89</v>
      </c>
      <c r="B2227" s="97">
        <v>25</v>
      </c>
      <c r="C2227" s="97">
        <v>25</v>
      </c>
      <c r="D2227" s="44"/>
      <c r="E2227" s="44"/>
      <c r="F2227" s="30">
        <f t="shared" si="164"/>
        <v>0</v>
      </c>
      <c r="G2227" s="11"/>
      <c r="H2227" s="11"/>
      <c r="I2227" s="11"/>
      <c r="J2227" s="12">
        <f t="shared" si="165"/>
        <v>0</v>
      </c>
      <c r="K2227" s="31">
        <f t="shared" si="166"/>
        <v>111.25</v>
      </c>
      <c r="L2227" s="37">
        <f t="shared" si="163"/>
        <v>0</v>
      </c>
      <c r="M2227" s="37"/>
      <c r="N2227" s="37">
        <f t="shared" si="167"/>
        <v>0</v>
      </c>
    </row>
    <row r="2228" spans="1:14" x14ac:dyDescent="0.3">
      <c r="A2228" s="105" t="s">
        <v>90</v>
      </c>
      <c r="B2228" s="106">
        <v>10</v>
      </c>
      <c r="C2228" s="106">
        <v>10</v>
      </c>
      <c r="D2228" s="44"/>
      <c r="E2228" s="44"/>
      <c r="F2228" s="30">
        <f t="shared" si="164"/>
        <v>0</v>
      </c>
      <c r="G2228" s="11"/>
      <c r="H2228" s="11"/>
      <c r="I2228" s="11"/>
      <c r="J2228" s="12">
        <f t="shared" si="165"/>
        <v>0</v>
      </c>
      <c r="K2228" s="31">
        <f t="shared" si="166"/>
        <v>1760</v>
      </c>
      <c r="L2228" s="37">
        <f t="shared" si="163"/>
        <v>0</v>
      </c>
      <c r="M2228" s="37"/>
      <c r="N2228" s="37">
        <f t="shared" si="167"/>
        <v>0</v>
      </c>
    </row>
    <row r="2229" spans="1:14" x14ac:dyDescent="0.3">
      <c r="A2229" s="105" t="s">
        <v>91</v>
      </c>
      <c r="B2229" s="106">
        <v>8</v>
      </c>
      <c r="C2229" s="106">
        <v>8</v>
      </c>
      <c r="D2229" s="44"/>
      <c r="E2229" s="44"/>
      <c r="F2229" s="30">
        <f t="shared" si="164"/>
        <v>0</v>
      </c>
      <c r="G2229" s="11"/>
      <c r="H2229" s="11"/>
      <c r="I2229" s="11"/>
      <c r="J2229" s="12">
        <f t="shared" si="165"/>
        <v>0</v>
      </c>
      <c r="K2229" s="31">
        <f t="shared" si="166"/>
        <v>2365</v>
      </c>
      <c r="L2229" s="37">
        <f t="shared" si="163"/>
        <v>0</v>
      </c>
      <c r="M2229" s="37"/>
      <c r="N2229" s="37">
        <f t="shared" si="167"/>
        <v>0</v>
      </c>
    </row>
    <row r="2230" spans="1:14" x14ac:dyDescent="0.3">
      <c r="A2230" s="105" t="s">
        <v>92</v>
      </c>
      <c r="B2230" s="106">
        <v>8</v>
      </c>
      <c r="C2230" s="106">
        <v>8</v>
      </c>
      <c r="D2230" s="44"/>
      <c r="E2230" s="44"/>
      <c r="F2230" s="30">
        <f t="shared" si="164"/>
        <v>0</v>
      </c>
      <c r="G2230" s="11"/>
      <c r="H2230" s="11"/>
      <c r="I2230" s="11"/>
      <c r="J2230" s="12">
        <f t="shared" si="165"/>
        <v>0</v>
      </c>
      <c r="K2230" s="31">
        <f t="shared" si="166"/>
        <v>2065</v>
      </c>
      <c r="L2230" s="37">
        <f t="shared" si="163"/>
        <v>0</v>
      </c>
      <c r="M2230" s="37"/>
      <c r="N2230" s="37">
        <f t="shared" si="167"/>
        <v>0</v>
      </c>
    </row>
    <row r="2231" spans="1:14" x14ac:dyDescent="0.3">
      <c r="A2231" s="105" t="s">
        <v>93</v>
      </c>
      <c r="B2231" s="106">
        <v>15</v>
      </c>
      <c r="C2231" s="106">
        <v>15</v>
      </c>
      <c r="D2231" s="44"/>
      <c r="E2231" s="44"/>
      <c r="F2231" s="30">
        <f t="shared" si="164"/>
        <v>0</v>
      </c>
      <c r="G2231" s="11"/>
      <c r="H2231" s="11"/>
      <c r="I2231" s="11"/>
      <c r="J2231" s="12">
        <f t="shared" si="165"/>
        <v>0</v>
      </c>
      <c r="K2231" s="31">
        <f t="shared" si="166"/>
        <v>990</v>
      </c>
      <c r="L2231" s="37">
        <f t="shared" si="163"/>
        <v>0</v>
      </c>
      <c r="M2231" s="37"/>
      <c r="N2231" s="37">
        <f t="shared" si="167"/>
        <v>0</v>
      </c>
    </row>
    <row r="2232" spans="1:14" x14ac:dyDescent="0.3">
      <c r="A2232" s="105" t="s">
        <v>94</v>
      </c>
      <c r="B2232" s="106">
        <v>15</v>
      </c>
      <c r="C2232" s="106">
        <v>15</v>
      </c>
      <c r="D2232" s="44"/>
      <c r="E2232" s="44"/>
      <c r="F2232" s="30">
        <f t="shared" si="164"/>
        <v>0</v>
      </c>
      <c r="G2232" s="11"/>
      <c r="H2232" s="11"/>
      <c r="I2232" s="11"/>
      <c r="J2232" s="12">
        <f t="shared" si="165"/>
        <v>0</v>
      </c>
      <c r="K2232" s="31">
        <f t="shared" si="166"/>
        <v>1025</v>
      </c>
      <c r="L2232" s="37">
        <f t="shared" si="163"/>
        <v>0</v>
      </c>
      <c r="M2232" s="37"/>
      <c r="N2232" s="37">
        <f t="shared" si="167"/>
        <v>0</v>
      </c>
    </row>
    <row r="2233" spans="1:14" x14ac:dyDescent="0.3">
      <c r="A2233" s="105" t="s">
        <v>95</v>
      </c>
      <c r="B2233" s="106">
        <v>10</v>
      </c>
      <c r="C2233" s="106">
        <v>10</v>
      </c>
      <c r="D2233" s="44"/>
      <c r="E2233" s="44"/>
      <c r="F2233" s="30">
        <f t="shared" si="164"/>
        <v>0</v>
      </c>
      <c r="G2233" s="11"/>
      <c r="H2233" s="11"/>
      <c r="I2233" s="11"/>
      <c r="J2233" s="12">
        <f t="shared" si="165"/>
        <v>0</v>
      </c>
      <c r="K2233" s="31">
        <f t="shared" si="166"/>
        <v>1620</v>
      </c>
      <c r="L2233" s="37">
        <f t="shared" si="163"/>
        <v>0</v>
      </c>
      <c r="M2233" s="37"/>
      <c r="N2233" s="37">
        <f t="shared" si="167"/>
        <v>0</v>
      </c>
    </row>
    <row r="2234" spans="1:14" x14ac:dyDescent="0.3">
      <c r="A2234" s="105" t="s">
        <v>96</v>
      </c>
      <c r="B2234" s="106">
        <v>8</v>
      </c>
      <c r="C2234" s="106">
        <v>8</v>
      </c>
      <c r="D2234" s="44"/>
      <c r="E2234" s="44"/>
      <c r="F2234" s="30">
        <f t="shared" si="164"/>
        <v>0</v>
      </c>
      <c r="G2234" s="11"/>
      <c r="H2234" s="11"/>
      <c r="I2234" s="11"/>
      <c r="J2234" s="12">
        <f t="shared" si="165"/>
        <v>0</v>
      </c>
      <c r="K2234" s="31">
        <f t="shared" si="166"/>
        <v>2130</v>
      </c>
      <c r="L2234" s="37">
        <f t="shared" si="163"/>
        <v>0</v>
      </c>
      <c r="M2234" s="37"/>
      <c r="N2234" s="37">
        <f t="shared" si="167"/>
        <v>0</v>
      </c>
    </row>
    <row r="2235" spans="1:14" x14ac:dyDescent="0.3">
      <c r="A2235" s="105" t="s">
        <v>97</v>
      </c>
      <c r="B2235" s="106">
        <v>15</v>
      </c>
      <c r="C2235" s="106">
        <v>15</v>
      </c>
      <c r="D2235" s="44"/>
      <c r="E2235" s="44"/>
      <c r="F2235" s="30">
        <f t="shared" si="164"/>
        <v>0</v>
      </c>
      <c r="G2235" s="11"/>
      <c r="H2235" s="11"/>
      <c r="I2235" s="11"/>
      <c r="J2235" s="12">
        <f t="shared" si="165"/>
        <v>0</v>
      </c>
      <c r="K2235" s="31">
        <f t="shared" si="166"/>
        <v>880</v>
      </c>
      <c r="L2235" s="37">
        <f t="shared" si="163"/>
        <v>0</v>
      </c>
      <c r="M2235" s="37"/>
      <c r="N2235" s="37">
        <f t="shared" si="167"/>
        <v>0</v>
      </c>
    </row>
    <row r="2236" spans="1:14" x14ac:dyDescent="0.3">
      <c r="A2236" s="105" t="s">
        <v>98</v>
      </c>
      <c r="B2236" s="106">
        <v>15</v>
      </c>
      <c r="C2236" s="106">
        <v>15</v>
      </c>
      <c r="D2236" s="44"/>
      <c r="E2236" s="44"/>
      <c r="F2236" s="30">
        <f t="shared" si="164"/>
        <v>0</v>
      </c>
      <c r="G2236" s="11"/>
      <c r="H2236" s="11"/>
      <c r="I2236" s="11"/>
      <c r="J2236" s="12">
        <f t="shared" si="165"/>
        <v>0</v>
      </c>
      <c r="K2236" s="31">
        <f t="shared" si="166"/>
        <v>915</v>
      </c>
      <c r="L2236" s="37">
        <f t="shared" si="163"/>
        <v>0</v>
      </c>
      <c r="M2236" s="37"/>
      <c r="N2236" s="37">
        <f t="shared" si="167"/>
        <v>0</v>
      </c>
    </row>
    <row r="2237" spans="1:14" x14ac:dyDescent="0.3">
      <c r="A2237" s="105" t="s">
        <v>99</v>
      </c>
      <c r="B2237" s="106">
        <v>3</v>
      </c>
      <c r="C2237" s="106">
        <v>3</v>
      </c>
      <c r="D2237" s="44"/>
      <c r="E2237" s="44"/>
      <c r="F2237" s="30">
        <f t="shared" si="164"/>
        <v>0</v>
      </c>
      <c r="G2237" s="11"/>
      <c r="H2237" s="11"/>
      <c r="I2237" s="11"/>
      <c r="J2237" s="12">
        <f t="shared" si="165"/>
        <v>0</v>
      </c>
      <c r="K2237" s="31">
        <f t="shared" si="166"/>
        <v>1970</v>
      </c>
      <c r="L2237" s="37">
        <f t="shared" si="163"/>
        <v>0</v>
      </c>
      <c r="M2237" s="37"/>
      <c r="N2237" s="37">
        <f t="shared" si="167"/>
        <v>0</v>
      </c>
    </row>
    <row r="2238" spans="1:14" x14ac:dyDescent="0.3">
      <c r="A2238" s="105" t="s">
        <v>100</v>
      </c>
      <c r="B2238" s="106">
        <v>3</v>
      </c>
      <c r="C2238" s="106">
        <v>3</v>
      </c>
      <c r="D2238" s="44"/>
      <c r="E2238" s="44"/>
      <c r="F2238" s="30">
        <f t="shared" si="164"/>
        <v>0</v>
      </c>
      <c r="G2238" s="11"/>
      <c r="H2238" s="11"/>
      <c r="I2238" s="11"/>
      <c r="J2238" s="12">
        <f t="shared" si="165"/>
        <v>0</v>
      </c>
      <c r="K2238" s="31">
        <f t="shared" si="166"/>
        <v>2035</v>
      </c>
      <c r="L2238" s="37">
        <f t="shared" si="163"/>
        <v>0</v>
      </c>
      <c r="M2238" s="37"/>
      <c r="N2238" s="37">
        <f t="shared" si="167"/>
        <v>0</v>
      </c>
    </row>
    <row r="2239" spans="1:14" x14ac:dyDescent="0.3">
      <c r="A2239" s="105" t="s">
        <v>101</v>
      </c>
      <c r="B2239" s="106">
        <v>8</v>
      </c>
      <c r="C2239" s="106">
        <v>8</v>
      </c>
      <c r="D2239" s="44"/>
      <c r="E2239" s="44"/>
      <c r="F2239" s="30">
        <f t="shared" si="164"/>
        <v>0</v>
      </c>
      <c r="G2239" s="11"/>
      <c r="H2239" s="11"/>
      <c r="I2239" s="11"/>
      <c r="J2239" s="12">
        <f t="shared" si="165"/>
        <v>0</v>
      </c>
      <c r="K2239" s="31">
        <f t="shared" si="166"/>
        <v>2120</v>
      </c>
      <c r="L2239" s="37">
        <f t="shared" si="163"/>
        <v>0</v>
      </c>
      <c r="M2239" s="37"/>
      <c r="N2239" s="37">
        <f t="shared" si="167"/>
        <v>0</v>
      </c>
    </row>
    <row r="2240" spans="1:14" x14ac:dyDescent="0.3">
      <c r="A2240" s="105" t="s">
        <v>102</v>
      </c>
      <c r="B2240" s="106">
        <v>10</v>
      </c>
      <c r="C2240" s="106">
        <v>10</v>
      </c>
      <c r="D2240" s="44"/>
      <c r="E2240" s="44"/>
      <c r="F2240" s="30">
        <f t="shared" si="164"/>
        <v>0</v>
      </c>
      <c r="G2240" s="11"/>
      <c r="H2240" s="11"/>
      <c r="I2240" s="11"/>
      <c r="J2240" s="12">
        <f t="shared" si="165"/>
        <v>0</v>
      </c>
      <c r="K2240" s="31">
        <f t="shared" si="166"/>
        <v>1980</v>
      </c>
      <c r="L2240" s="37">
        <f t="shared" si="163"/>
        <v>0</v>
      </c>
      <c r="M2240" s="37"/>
      <c r="N2240" s="37">
        <f t="shared" si="167"/>
        <v>0</v>
      </c>
    </row>
    <row r="2241" spans="1:14" x14ac:dyDescent="0.3">
      <c r="A2241" s="105" t="s">
        <v>103</v>
      </c>
      <c r="B2241" s="106">
        <v>12</v>
      </c>
      <c r="C2241" s="106">
        <v>12</v>
      </c>
      <c r="D2241" s="44"/>
      <c r="E2241" s="44"/>
      <c r="F2241" s="30">
        <f t="shared" si="164"/>
        <v>0</v>
      </c>
      <c r="G2241" s="11"/>
      <c r="H2241" s="11"/>
      <c r="I2241" s="11"/>
      <c r="J2241" s="12">
        <f t="shared" si="165"/>
        <v>0</v>
      </c>
      <c r="K2241" s="31">
        <f t="shared" si="166"/>
        <v>875</v>
      </c>
      <c r="L2241" s="37">
        <f t="shared" si="163"/>
        <v>0</v>
      </c>
      <c r="M2241" s="37"/>
      <c r="N2241" s="37">
        <f t="shared" si="167"/>
        <v>0</v>
      </c>
    </row>
    <row r="2242" spans="1:14" ht="19.5" thickBot="1" x14ac:dyDescent="0.35">
      <c r="A2242" s="105" t="s">
        <v>104</v>
      </c>
      <c r="B2242" s="106">
        <v>3</v>
      </c>
      <c r="C2242" s="106">
        <v>3</v>
      </c>
      <c r="D2242" s="44"/>
      <c r="E2242" s="44"/>
      <c r="F2242" s="30">
        <f t="shared" si="164"/>
        <v>0</v>
      </c>
      <c r="G2242" s="11"/>
      <c r="H2242" s="11"/>
      <c r="I2242" s="11"/>
      <c r="J2242" s="12">
        <f t="shared" si="165"/>
        <v>0</v>
      </c>
      <c r="K2242" s="31">
        <f t="shared" si="166"/>
        <v>2145</v>
      </c>
      <c r="L2242" s="37">
        <f t="shared" si="163"/>
        <v>0</v>
      </c>
      <c r="M2242" s="37"/>
      <c r="N2242" s="37">
        <f t="shared" si="167"/>
        <v>0</v>
      </c>
    </row>
    <row r="2243" spans="1:14" ht="19.5" thickBot="1" x14ac:dyDescent="0.35">
      <c r="A2243" s="56" t="s">
        <v>105</v>
      </c>
      <c r="B2243" s="57" t="s">
        <v>74</v>
      </c>
      <c r="C2243" s="58">
        <v>150</v>
      </c>
      <c r="D2243" s="44"/>
      <c r="E2243" s="44"/>
      <c r="F2243" s="30">
        <f t="shared" si="164"/>
        <v>0</v>
      </c>
      <c r="G2243" s="11"/>
      <c r="H2243" s="11"/>
      <c r="I2243" s="11"/>
      <c r="J2243" s="12">
        <f t="shared" si="165"/>
        <v>0</v>
      </c>
      <c r="K2243" s="31">
        <f t="shared" si="166"/>
        <v>21.06</v>
      </c>
      <c r="L2243" s="37">
        <f t="shared" si="163"/>
        <v>0</v>
      </c>
      <c r="M2243" s="37"/>
      <c r="N2243" s="37">
        <f t="shared" si="167"/>
        <v>0</v>
      </c>
    </row>
    <row r="2244" spans="1:14" x14ac:dyDescent="0.3">
      <c r="A2244" s="107"/>
      <c r="B2244" s="108"/>
      <c r="C2244" s="108"/>
      <c r="D2244" s="11"/>
      <c r="E2244" s="11"/>
      <c r="F2244" s="30" t="e">
        <f t="shared" si="164"/>
        <v>#DIV/0!</v>
      </c>
      <c r="G2244" s="11"/>
      <c r="H2244" s="11"/>
      <c r="I2244" s="11"/>
      <c r="J2244" s="12">
        <f t="shared" si="165"/>
        <v>0</v>
      </c>
      <c r="K2244" s="31">
        <f t="shared" si="166"/>
        <v>116.5</v>
      </c>
      <c r="L2244" s="37">
        <f t="shared" si="163"/>
        <v>0</v>
      </c>
      <c r="M2244" s="37"/>
      <c r="N2244" s="37">
        <f t="shared" si="167"/>
        <v>0</v>
      </c>
    </row>
    <row r="2245" spans="1:14" x14ac:dyDescent="0.3">
      <c r="A2245" s="107"/>
      <c r="B2245" s="108"/>
      <c r="C2245" s="108"/>
      <c r="D2245" s="11"/>
      <c r="E2245" s="11"/>
      <c r="F2245" s="30" t="e">
        <f t="shared" si="164"/>
        <v>#DIV/0!</v>
      </c>
      <c r="G2245" s="11"/>
      <c r="H2245" s="11"/>
      <c r="I2245" s="11"/>
      <c r="J2245" s="12">
        <f t="shared" si="165"/>
        <v>0</v>
      </c>
      <c r="K2245" s="31">
        <f t="shared" si="166"/>
        <v>0</v>
      </c>
      <c r="L2245" s="37">
        <f t="shared" si="163"/>
        <v>0</v>
      </c>
      <c r="M2245" s="37"/>
      <c r="N2245" s="37">
        <f t="shared" si="167"/>
        <v>0</v>
      </c>
    </row>
    <row r="2246" spans="1:14" x14ac:dyDescent="0.3">
      <c r="A2246" s="107"/>
      <c r="B2246" s="108"/>
      <c r="C2246" s="108"/>
      <c r="D2246" s="11"/>
      <c r="E2246" s="11"/>
      <c r="F2246" s="30" t="e">
        <f t="shared" si="164"/>
        <v>#DIV/0!</v>
      </c>
      <c r="G2246" s="11"/>
      <c r="H2246" s="11"/>
      <c r="I2246" s="11"/>
      <c r="J2246" s="12">
        <f t="shared" si="165"/>
        <v>0</v>
      </c>
      <c r="K2246" s="31">
        <f t="shared" si="166"/>
        <v>23</v>
      </c>
      <c r="L2246" s="37">
        <f t="shared" si="163"/>
        <v>0</v>
      </c>
      <c r="M2246" s="37"/>
      <c r="N2246" s="37">
        <f t="shared" si="167"/>
        <v>0</v>
      </c>
    </row>
    <row r="2247" spans="1:14" x14ac:dyDescent="0.3">
      <c r="A2247" s="107"/>
      <c r="B2247" s="108"/>
      <c r="C2247" s="108"/>
      <c r="D2247" s="11"/>
      <c r="E2247" s="11"/>
      <c r="F2247" s="30" t="e">
        <f t="shared" si="164"/>
        <v>#DIV/0!</v>
      </c>
      <c r="G2247" s="11"/>
      <c r="H2247" s="11"/>
      <c r="I2247" s="11"/>
      <c r="J2247" s="12">
        <f t="shared" si="165"/>
        <v>0</v>
      </c>
      <c r="K2247" s="31">
        <f t="shared" si="166"/>
        <v>0</v>
      </c>
      <c r="L2247" s="37">
        <f t="shared" si="163"/>
        <v>0</v>
      </c>
      <c r="M2247" s="37"/>
      <c r="N2247" s="37">
        <f t="shared" si="167"/>
        <v>0</v>
      </c>
    </row>
    <row r="2248" spans="1:14" x14ac:dyDescent="0.3">
      <c r="A2248" s="11"/>
      <c r="B2248" s="10"/>
      <c r="C2248" s="10"/>
      <c r="D2248" s="11"/>
      <c r="E2248" s="11"/>
      <c r="F2248" s="30" t="e">
        <f t="shared" si="164"/>
        <v>#DIV/0!</v>
      </c>
      <c r="G2248" s="11"/>
      <c r="H2248" s="11"/>
      <c r="I2248" s="11"/>
      <c r="J2248" s="12">
        <f t="shared" si="165"/>
        <v>0</v>
      </c>
      <c r="K2248" s="31">
        <f t="shared" si="166"/>
        <v>0</v>
      </c>
      <c r="L2248" s="37">
        <f t="shared" si="163"/>
        <v>0</v>
      </c>
      <c r="M2248" s="37"/>
      <c r="N2248" s="37">
        <f t="shared" si="167"/>
        <v>0</v>
      </c>
    </row>
    <row r="2249" spans="1:14" x14ac:dyDescent="0.3">
      <c r="A2249" s="11"/>
      <c r="B2249" s="10"/>
      <c r="C2249" s="10"/>
      <c r="D2249" s="11"/>
      <c r="E2249" s="11"/>
      <c r="F2249" s="30" t="e">
        <f t="shared" si="164"/>
        <v>#DIV/0!</v>
      </c>
      <c r="G2249" s="11"/>
      <c r="H2249" s="11"/>
      <c r="I2249" s="11"/>
      <c r="J2249" s="12">
        <f t="shared" si="165"/>
        <v>0</v>
      </c>
      <c r="K2249" s="31">
        <f t="shared" si="166"/>
        <v>0</v>
      </c>
      <c r="L2249" s="37">
        <f t="shared" si="163"/>
        <v>0</v>
      </c>
      <c r="M2249" s="37"/>
      <c r="N2249" s="37">
        <f t="shared" si="167"/>
        <v>0</v>
      </c>
    </row>
    <row r="2250" spans="1:14" x14ac:dyDescent="0.3">
      <c r="A2250" s="11"/>
      <c r="B2250" s="10"/>
      <c r="C2250" s="10"/>
      <c r="D2250" s="11"/>
      <c r="E2250" s="11"/>
      <c r="F2250" s="30" t="e">
        <f t="shared" si="164"/>
        <v>#DIV/0!</v>
      </c>
      <c r="G2250" s="11"/>
      <c r="H2250" s="11"/>
      <c r="I2250" s="11"/>
      <c r="J2250" s="12">
        <f t="shared" si="165"/>
        <v>0</v>
      </c>
      <c r="K2250" s="31">
        <f t="shared" si="166"/>
        <v>0</v>
      </c>
      <c r="L2250" s="37">
        <f t="shared" si="163"/>
        <v>0</v>
      </c>
      <c r="M2250" s="37"/>
      <c r="N2250" s="37">
        <f t="shared" si="167"/>
        <v>0</v>
      </c>
    </row>
    <row r="2251" spans="1:14" x14ac:dyDescent="0.3">
      <c r="A2251" s="11" t="s">
        <v>33</v>
      </c>
      <c r="B2251" s="11"/>
      <c r="C2251" s="13"/>
      <c r="D2251" s="111">
        <f t="shared" ref="D2251:J2251" si="168">SUM(D2189:D2250)</f>
        <v>0</v>
      </c>
      <c r="E2251" s="111">
        <f t="shared" si="168"/>
        <v>0</v>
      </c>
      <c r="F2251" s="111" t="e">
        <f t="shared" si="168"/>
        <v>#DIV/0!</v>
      </c>
      <c r="G2251" s="111">
        <f t="shared" si="168"/>
        <v>0</v>
      </c>
      <c r="H2251" s="111">
        <f t="shared" si="168"/>
        <v>0</v>
      </c>
      <c r="I2251" s="111">
        <f t="shared" si="168"/>
        <v>0</v>
      </c>
      <c r="J2251" s="12">
        <f t="shared" si="168"/>
        <v>0</v>
      </c>
      <c r="K2251" s="111"/>
      <c r="L2251" s="111">
        <f>SUM(L2189:L2250)</f>
        <v>0</v>
      </c>
      <c r="M2251" s="111">
        <f>SUM(M2189:M2250)</f>
        <v>0</v>
      </c>
      <c r="N2251" s="111">
        <f>SUM(N2189:N2250)</f>
        <v>0</v>
      </c>
    </row>
    <row r="2252" spans="1:14" x14ac:dyDescent="0.3">
      <c r="A2252" s="113"/>
      <c r="B2252" s="114"/>
      <c r="C2252" s="115"/>
      <c r="D2252" s="116"/>
      <c r="E2252" s="116"/>
      <c r="F2252" s="7" t="s">
        <v>106</v>
      </c>
      <c r="G2252" s="7" t="s">
        <v>123</v>
      </c>
      <c r="H2252" s="7" t="s">
        <v>124</v>
      </c>
      <c r="I2252" s="7" t="s">
        <v>125</v>
      </c>
      <c r="J2252" s="7" t="s">
        <v>126</v>
      </c>
      <c r="K2252" s="117"/>
      <c r="L2252" s="117"/>
      <c r="M2252" s="7" t="s">
        <v>107</v>
      </c>
      <c r="N2252" s="118"/>
    </row>
    <row r="2253" spans="1:14" ht="31.5" x14ac:dyDescent="0.5">
      <c r="A2253" s="113"/>
      <c r="B2253" s="114"/>
      <c r="C2253" s="115"/>
      <c r="D2253" s="116"/>
      <c r="E2253" s="116"/>
      <c r="F2253" s="121"/>
      <c r="G2253" s="121"/>
      <c r="H2253" s="121"/>
      <c r="I2253" s="121"/>
      <c r="J2253" s="121"/>
      <c r="K2253" s="122"/>
      <c r="L2253" s="121">
        <f>+F2253-G2253-H2253-I2253-J2253</f>
        <v>0</v>
      </c>
      <c r="M2253" s="123"/>
      <c r="N2253" s="124"/>
    </row>
    <row r="2254" spans="1:14" x14ac:dyDescent="0.3">
      <c r="A2254" s="177" t="s">
        <v>109</v>
      </c>
      <c r="B2254" s="178"/>
      <c r="C2254" s="178"/>
      <c r="D2254" s="178"/>
      <c r="E2254" s="178"/>
      <c r="F2254" s="178"/>
      <c r="G2254" s="178"/>
      <c r="H2254" s="178"/>
      <c r="I2254" s="178"/>
      <c r="J2254" s="179"/>
      <c r="K2254" s="125"/>
      <c r="L2254" s="12"/>
      <c r="M2254" s="126"/>
      <c r="N2254" s="127"/>
    </row>
    <row r="2255" spans="1:14" x14ac:dyDescent="0.3">
      <c r="A2255" s="180" t="s">
        <v>110</v>
      </c>
      <c r="B2255" s="181"/>
      <c r="C2255" s="181"/>
      <c r="D2255" s="181"/>
      <c r="E2255" s="181"/>
      <c r="F2255" s="181"/>
      <c r="G2255" s="181"/>
      <c r="H2255" s="181"/>
      <c r="I2255" s="181"/>
      <c r="J2255" s="182"/>
      <c r="K2255" s="129"/>
      <c r="L2255" s="12"/>
      <c r="M2255" s="126"/>
      <c r="N2255" s="127"/>
    </row>
    <row r="2256" spans="1:14" x14ac:dyDescent="0.3">
      <c r="A2256" s="160" t="s">
        <v>111</v>
      </c>
      <c r="B2256" s="161"/>
      <c r="C2256" s="161"/>
      <c r="D2256" s="161"/>
      <c r="E2256" s="161"/>
      <c r="F2256" s="161"/>
      <c r="G2256" s="161"/>
      <c r="H2256" s="161"/>
      <c r="I2256" s="161"/>
      <c r="J2256" s="162"/>
      <c r="K2256" s="130"/>
      <c r="L2256" s="12"/>
      <c r="M2256" s="131" t="e">
        <f>+L2256/L2251%</f>
        <v>#DIV/0!</v>
      </c>
      <c r="N2256" s="127"/>
    </row>
    <row r="2257" spans="1:14" x14ac:dyDescent="0.3">
      <c r="A2257" s="163" t="s">
        <v>112</v>
      </c>
      <c r="B2257" s="164"/>
      <c r="C2257" s="164"/>
      <c r="D2257" s="164"/>
      <c r="E2257" s="164"/>
      <c r="F2257" s="164"/>
      <c r="G2257" s="164"/>
      <c r="H2257" s="164"/>
      <c r="I2257" s="164"/>
      <c r="J2257" s="165"/>
      <c r="K2257" s="132"/>
      <c r="L2257" s="12">
        <f>+E2273</f>
        <v>0</v>
      </c>
      <c r="M2257" s="126"/>
      <c r="N2257" s="127"/>
    </row>
    <row r="2258" spans="1:14" x14ac:dyDescent="0.3">
      <c r="A2258" s="166" t="s">
        <v>113</v>
      </c>
      <c r="B2258" s="167"/>
      <c r="C2258" s="167"/>
      <c r="D2258" s="167"/>
      <c r="E2258" s="167"/>
      <c r="F2258" s="167"/>
      <c r="G2258" s="167"/>
      <c r="H2258" s="167"/>
      <c r="I2258" s="167"/>
      <c r="J2258" s="168"/>
      <c r="K2258" s="134"/>
      <c r="L2258" s="12">
        <f>+M2273</f>
        <v>0</v>
      </c>
      <c r="M2258" s="126"/>
      <c r="N2258" s="127"/>
    </row>
    <row r="2259" spans="1:14" x14ac:dyDescent="0.3">
      <c r="A2259" s="169"/>
      <c r="B2259" s="170"/>
      <c r="C2259" s="170"/>
      <c r="D2259" s="170"/>
      <c r="E2259" s="170"/>
      <c r="F2259" s="170"/>
      <c r="G2259" s="170"/>
      <c r="H2259" s="170"/>
      <c r="I2259" s="170"/>
      <c r="J2259" s="171"/>
      <c r="K2259" s="128"/>
      <c r="L2259" s="126"/>
      <c r="M2259" s="126"/>
      <c r="N2259" s="127"/>
    </row>
    <row r="2260" spans="1:14" x14ac:dyDescent="0.3">
      <c r="A2260" s="169"/>
      <c r="B2260" s="170"/>
      <c r="C2260" s="170"/>
      <c r="D2260" s="170"/>
      <c r="E2260" s="170"/>
      <c r="F2260" s="170"/>
      <c r="G2260" s="170"/>
      <c r="H2260" s="170"/>
      <c r="I2260" s="170"/>
      <c r="J2260" s="171"/>
      <c r="K2260" s="128"/>
      <c r="L2260" s="126"/>
      <c r="M2260" s="126"/>
      <c r="N2260" s="127"/>
    </row>
    <row r="2261" spans="1:14" x14ac:dyDescent="0.3">
      <c r="A2261" s="169" t="s">
        <v>114</v>
      </c>
      <c r="B2261" s="170"/>
      <c r="C2261" s="170"/>
      <c r="D2261" s="170"/>
      <c r="E2261" s="170"/>
      <c r="F2261" s="170"/>
      <c r="G2261" s="170"/>
      <c r="H2261" s="170"/>
      <c r="I2261" s="170"/>
      <c r="J2261" s="171"/>
      <c r="K2261" s="136"/>
      <c r="L2261" s="111">
        <f>+L2251-L2254-L2255-L2256-L2257+L2258-L2259-L2260</f>
        <v>0</v>
      </c>
      <c r="M2261" s="126"/>
      <c r="N2261" s="127"/>
    </row>
    <row r="2262" spans="1:14" ht="19.5" thickBot="1" x14ac:dyDescent="0.35">
      <c r="M2262" s="138">
        <f>+L2262-L2261</f>
        <v>0</v>
      </c>
    </row>
    <row r="2263" spans="1:14" ht="19.5" thickBot="1" x14ac:dyDescent="0.35">
      <c r="A2263" s="157" t="s">
        <v>115</v>
      </c>
      <c r="B2263" s="158"/>
      <c r="C2263" s="158"/>
      <c r="D2263" s="158"/>
      <c r="E2263" s="158"/>
      <c r="F2263" s="159"/>
      <c r="G2263" s="127"/>
      <c r="H2263" s="157" t="s">
        <v>116</v>
      </c>
      <c r="I2263" s="158"/>
      <c r="J2263" s="159"/>
      <c r="K2263" s="157" t="s">
        <v>117</v>
      </c>
      <c r="L2263" s="158"/>
      <c r="M2263" s="159"/>
      <c r="N2263" s="139"/>
    </row>
    <row r="2264" spans="1:14" ht="19.5" thickBot="1" x14ac:dyDescent="0.35">
      <c r="A2264" s="140" t="s">
        <v>118</v>
      </c>
      <c r="B2264" s="157" t="s">
        <v>119</v>
      </c>
      <c r="C2264" s="159"/>
      <c r="D2264" s="140" t="s">
        <v>120</v>
      </c>
      <c r="E2264" s="157" t="s">
        <v>22</v>
      </c>
      <c r="F2264" s="159"/>
      <c r="G2264" s="127"/>
      <c r="H2264" s="157" t="s">
        <v>119</v>
      </c>
      <c r="I2264" s="159"/>
      <c r="J2264" s="140" t="s">
        <v>22</v>
      </c>
      <c r="K2264" s="157" t="s">
        <v>119</v>
      </c>
      <c r="L2264" s="159"/>
      <c r="M2264" s="140" t="s">
        <v>22</v>
      </c>
      <c r="N2264" s="139"/>
    </row>
    <row r="2265" spans="1:14" ht="19.5" thickBot="1" x14ac:dyDescent="0.35">
      <c r="A2265" s="141"/>
      <c r="B2265" s="153"/>
      <c r="C2265" s="154"/>
      <c r="D2265" s="141"/>
      <c r="E2265" s="155"/>
      <c r="F2265" s="156"/>
      <c r="G2265" s="127"/>
      <c r="H2265" s="153"/>
      <c r="I2265" s="154"/>
      <c r="J2265" s="142"/>
      <c r="K2265" s="153"/>
      <c r="L2265" s="154"/>
      <c r="M2265" s="143"/>
      <c r="N2265" s="144"/>
    </row>
    <row r="2266" spans="1:14" ht="19.5" thickBot="1" x14ac:dyDescent="0.35">
      <c r="A2266" s="141"/>
      <c r="B2266" s="153"/>
      <c r="C2266" s="154"/>
      <c r="D2266" s="141"/>
      <c r="E2266" s="155"/>
      <c r="F2266" s="156"/>
      <c r="G2266" s="127"/>
      <c r="H2266" s="153"/>
      <c r="I2266" s="154"/>
      <c r="J2266" s="142"/>
      <c r="K2266" s="153"/>
      <c r="L2266" s="154"/>
      <c r="M2266" s="143"/>
      <c r="N2266" s="144"/>
    </row>
    <row r="2267" spans="1:14" ht="19.5" thickBot="1" x14ac:dyDescent="0.35">
      <c r="A2267" s="141"/>
      <c r="B2267" s="153"/>
      <c r="C2267" s="154"/>
      <c r="D2267" s="141"/>
      <c r="E2267" s="155"/>
      <c r="F2267" s="156"/>
      <c r="G2267" s="127"/>
      <c r="H2267" s="153"/>
      <c r="I2267" s="154"/>
      <c r="J2267" s="142"/>
      <c r="K2267" s="153"/>
      <c r="L2267" s="154"/>
      <c r="M2267" s="143"/>
      <c r="N2267" s="144"/>
    </row>
    <row r="2268" spans="1:14" ht="19.5" thickBot="1" x14ac:dyDescent="0.35">
      <c r="A2268" s="141"/>
      <c r="B2268" s="153"/>
      <c r="C2268" s="154"/>
      <c r="D2268" s="141"/>
      <c r="E2268" s="155"/>
      <c r="F2268" s="156"/>
      <c r="G2268" s="127"/>
      <c r="H2268" s="153"/>
      <c r="I2268" s="154"/>
      <c r="J2268" s="142"/>
      <c r="K2268" s="153"/>
      <c r="L2268" s="154"/>
      <c r="M2268" s="143"/>
      <c r="N2268" s="144"/>
    </row>
    <row r="2269" spans="1:14" ht="19.5" thickBot="1" x14ac:dyDescent="0.35">
      <c r="A2269" s="141"/>
      <c r="B2269" s="153"/>
      <c r="C2269" s="154"/>
      <c r="D2269" s="141"/>
      <c r="E2269" s="155"/>
      <c r="F2269" s="156"/>
      <c r="G2269" s="127"/>
      <c r="H2269" s="153"/>
      <c r="I2269" s="154"/>
      <c r="J2269" s="142"/>
      <c r="K2269" s="153"/>
      <c r="L2269" s="154"/>
      <c r="M2269" s="143"/>
      <c r="N2269" s="144"/>
    </row>
    <row r="2270" spans="1:14" ht="19.5" thickBot="1" x14ac:dyDescent="0.35">
      <c r="A2270" s="141"/>
      <c r="B2270" s="153"/>
      <c r="C2270" s="154"/>
      <c r="D2270" s="141"/>
      <c r="E2270" s="155"/>
      <c r="F2270" s="156"/>
      <c r="G2270" s="127"/>
      <c r="H2270" s="153"/>
      <c r="I2270" s="154"/>
      <c r="J2270" s="142"/>
      <c r="K2270" s="153"/>
      <c r="L2270" s="154"/>
      <c r="M2270" s="143"/>
      <c r="N2270" s="144"/>
    </row>
    <row r="2271" spans="1:14" ht="19.5" thickBot="1" x14ac:dyDescent="0.35">
      <c r="A2271" s="141"/>
      <c r="B2271" s="153"/>
      <c r="C2271" s="154"/>
      <c r="D2271" s="141"/>
      <c r="E2271" s="155"/>
      <c r="F2271" s="156"/>
      <c r="G2271" s="127"/>
      <c r="H2271" s="153"/>
      <c r="I2271" s="154"/>
      <c r="J2271" s="142"/>
      <c r="K2271" s="153"/>
      <c r="L2271" s="154"/>
      <c r="M2271" s="143"/>
      <c r="N2271" s="144"/>
    </row>
    <row r="2272" spans="1:14" ht="19.5" thickBot="1" x14ac:dyDescent="0.35">
      <c r="A2272" s="141"/>
      <c r="B2272" s="153"/>
      <c r="C2272" s="154"/>
      <c r="D2272" s="141"/>
      <c r="E2272" s="155"/>
      <c r="F2272" s="156"/>
      <c r="G2272" s="127"/>
      <c r="H2272" s="153"/>
      <c r="I2272" s="154"/>
      <c r="J2272" s="142"/>
      <c r="K2272" s="153"/>
      <c r="L2272" s="154"/>
      <c r="M2272" s="143"/>
      <c r="N2272" s="144"/>
    </row>
    <row r="2273" spans="1:14" ht="19.5" thickBot="1" x14ac:dyDescent="0.35">
      <c r="A2273" s="141" t="s">
        <v>121</v>
      </c>
      <c r="B2273" s="153"/>
      <c r="C2273" s="154"/>
      <c r="D2273" s="141"/>
      <c r="E2273" s="155">
        <f>SUM(E2265:F2272)</f>
        <v>0</v>
      </c>
      <c r="F2273" s="156"/>
      <c r="G2273" s="127"/>
      <c r="H2273" s="153" t="s">
        <v>121</v>
      </c>
      <c r="I2273" s="154"/>
      <c r="J2273" s="140">
        <f>SUM(J2265:J2272)</f>
        <v>0</v>
      </c>
      <c r="K2273" s="153" t="s">
        <v>121</v>
      </c>
      <c r="L2273" s="154"/>
      <c r="M2273" s="145">
        <f>SUM(M2265:M2272)</f>
        <v>0</v>
      </c>
      <c r="N2273" s="139"/>
    </row>
    <row r="2276" spans="1:14" x14ac:dyDescent="0.3">
      <c r="A2276" s="172" t="s">
        <v>0</v>
      </c>
      <c r="B2276" s="172"/>
      <c r="C2276" s="172"/>
      <c r="D2276" s="172"/>
      <c r="E2276" s="172"/>
      <c r="F2276" s="172"/>
      <c r="G2276" s="172"/>
      <c r="H2276" s="172"/>
      <c r="I2276" s="172"/>
      <c r="J2276" s="172"/>
      <c r="K2276" s="172"/>
      <c r="L2276" s="172"/>
      <c r="M2276" s="1"/>
      <c r="N2276" s="2"/>
    </row>
    <row r="2277" spans="1:14" x14ac:dyDescent="0.3">
      <c r="A2277" s="1" t="s">
        <v>1</v>
      </c>
      <c r="B2277" s="2"/>
      <c r="J2277" s="1" t="s">
        <v>3</v>
      </c>
      <c r="K2277" s="173">
        <f>+K2186</f>
        <v>0</v>
      </c>
      <c r="L2277" s="173"/>
      <c r="M2277" s="173"/>
      <c r="N2277" s="6"/>
    </row>
    <row r="2278" spans="1:14" x14ac:dyDescent="0.3">
      <c r="A2278" s="174"/>
      <c r="B2278" s="175"/>
      <c r="C2278" s="176"/>
      <c r="D2278" s="169" t="s">
        <v>6</v>
      </c>
      <c r="E2278" s="170"/>
      <c r="F2278" s="171"/>
      <c r="G2278" s="7" t="s">
        <v>7</v>
      </c>
      <c r="H2278" s="7" t="s">
        <v>7</v>
      </c>
      <c r="I2278" s="7" t="s">
        <v>8</v>
      </c>
      <c r="J2278" s="8" t="s">
        <v>9</v>
      </c>
      <c r="K2278" s="7" t="s">
        <v>10</v>
      </c>
      <c r="L2278" s="9"/>
      <c r="M2278" s="7" t="s">
        <v>11</v>
      </c>
      <c r="N2278" s="7" t="s">
        <v>12</v>
      </c>
    </row>
    <row r="2279" spans="1:14" x14ac:dyDescent="0.3">
      <c r="A2279" s="12" t="s">
        <v>16</v>
      </c>
      <c r="B2279" s="7" t="s">
        <v>17</v>
      </c>
      <c r="C2279" s="13" t="s">
        <v>18</v>
      </c>
      <c r="D2279" s="7">
        <v>1</v>
      </c>
      <c r="E2279" s="7">
        <v>2</v>
      </c>
      <c r="F2279" s="14" t="s">
        <v>19</v>
      </c>
      <c r="G2279" s="7" t="s">
        <v>20</v>
      </c>
      <c r="H2279" s="7" t="s">
        <v>20</v>
      </c>
      <c r="I2279" s="7"/>
      <c r="J2279" s="7" t="s">
        <v>20</v>
      </c>
      <c r="K2279" s="7" t="s">
        <v>21</v>
      </c>
      <c r="L2279" s="7" t="s">
        <v>22</v>
      </c>
      <c r="M2279" s="7" t="s">
        <v>23</v>
      </c>
      <c r="N2279" s="7" t="s">
        <v>22</v>
      </c>
    </row>
    <row r="2280" spans="1:14" x14ac:dyDescent="0.3">
      <c r="A2280" s="16" t="s">
        <v>35</v>
      </c>
      <c r="B2280" s="17" t="s">
        <v>36</v>
      </c>
      <c r="C2280" s="17">
        <v>72</v>
      </c>
      <c r="D2280" s="29"/>
      <c r="E2280" s="29"/>
      <c r="F2280" s="30">
        <f>+(E2280+D2280)/C2280</f>
        <v>0</v>
      </c>
      <c r="G2280" s="32"/>
      <c r="H2280" s="32"/>
      <c r="I2280" s="32"/>
      <c r="J2280" s="34">
        <f>+D2280+E2280-G2280-H2280-I2280</f>
        <v>0</v>
      </c>
      <c r="K2280" s="31">
        <f>+K2189</f>
        <v>381.13</v>
      </c>
      <c r="L2280" s="24">
        <f t="shared" ref="L2280:L2341" si="169">+J2280*K2280</f>
        <v>0</v>
      </c>
      <c r="M2280" s="24"/>
      <c r="N2280" s="24">
        <f>+K2280*I2280</f>
        <v>0</v>
      </c>
    </row>
    <row r="2281" spans="1:14" x14ac:dyDescent="0.3">
      <c r="A2281" s="16" t="s">
        <v>37</v>
      </c>
      <c r="B2281" s="17" t="s">
        <v>38</v>
      </c>
      <c r="C2281" s="17">
        <v>36</v>
      </c>
      <c r="D2281" s="29"/>
      <c r="E2281" s="29"/>
      <c r="F2281" s="30">
        <f t="shared" ref="F2281:F2341" si="170">+(E2281+D2281)/C2281</f>
        <v>0</v>
      </c>
      <c r="G2281" s="32"/>
      <c r="H2281" s="32"/>
      <c r="I2281" s="32"/>
      <c r="J2281" s="34">
        <f t="shared" ref="J2281:J2341" si="171">+D2281+E2281-G2281-H2281-I2281</f>
        <v>0</v>
      </c>
      <c r="K2281" s="31">
        <f t="shared" ref="K2281:K2341" si="172">+K2190</f>
        <v>741.2</v>
      </c>
      <c r="L2281" s="24">
        <f t="shared" si="169"/>
        <v>0</v>
      </c>
      <c r="M2281" s="24"/>
      <c r="N2281" s="24">
        <f t="shared" ref="N2281:N2341" si="173">+K2281*I2281</f>
        <v>0</v>
      </c>
    </row>
    <row r="2282" spans="1:14" x14ac:dyDescent="0.3">
      <c r="A2282" s="16" t="s">
        <v>39</v>
      </c>
      <c r="B2282" s="17" t="s">
        <v>40</v>
      </c>
      <c r="C2282" s="17">
        <v>18</v>
      </c>
      <c r="D2282" s="29"/>
      <c r="E2282" s="29"/>
      <c r="F2282" s="30">
        <f t="shared" si="170"/>
        <v>0</v>
      </c>
      <c r="G2282" s="32"/>
      <c r="H2282" s="32"/>
      <c r="I2282" s="32"/>
      <c r="J2282" s="12">
        <f t="shared" si="171"/>
        <v>0</v>
      </c>
      <c r="K2282" s="31">
        <f t="shared" si="172"/>
        <v>1263.5999999999999</v>
      </c>
      <c r="L2282" s="37">
        <f t="shared" si="169"/>
        <v>0</v>
      </c>
      <c r="M2282" s="37"/>
      <c r="N2282" s="37">
        <f t="shared" si="173"/>
        <v>0</v>
      </c>
    </row>
    <row r="2283" spans="1:14" x14ac:dyDescent="0.3">
      <c r="A2283" s="16" t="s">
        <v>41</v>
      </c>
      <c r="B2283" s="17" t="s">
        <v>42</v>
      </c>
      <c r="C2283" s="17">
        <v>10</v>
      </c>
      <c r="D2283" s="29"/>
      <c r="E2283" s="29"/>
      <c r="F2283" s="30">
        <f t="shared" si="170"/>
        <v>0</v>
      </c>
      <c r="G2283" s="32"/>
      <c r="H2283" s="32"/>
      <c r="I2283" s="32"/>
      <c r="J2283" s="34">
        <f t="shared" si="171"/>
        <v>0</v>
      </c>
      <c r="K2283" s="31">
        <f t="shared" si="172"/>
        <v>2059.1999999999998</v>
      </c>
      <c r="L2283" s="24">
        <f t="shared" si="169"/>
        <v>0</v>
      </c>
      <c r="M2283" s="24"/>
      <c r="N2283" s="24">
        <f t="shared" si="173"/>
        <v>0</v>
      </c>
    </row>
    <row r="2284" spans="1:14" x14ac:dyDescent="0.3">
      <c r="A2284" s="16" t="s">
        <v>43</v>
      </c>
      <c r="B2284" s="17" t="s">
        <v>36</v>
      </c>
      <c r="C2284" s="17">
        <v>72</v>
      </c>
      <c r="D2284" s="29"/>
      <c r="E2284" s="29"/>
      <c r="F2284" s="30">
        <f t="shared" si="170"/>
        <v>0</v>
      </c>
      <c r="G2284" s="32"/>
      <c r="H2284" s="32"/>
      <c r="I2284" s="32"/>
      <c r="J2284" s="34">
        <f t="shared" si="171"/>
        <v>0</v>
      </c>
      <c r="K2284" s="31">
        <f t="shared" si="172"/>
        <v>409.5</v>
      </c>
      <c r="L2284" s="24">
        <f t="shared" si="169"/>
        <v>0</v>
      </c>
      <c r="M2284" s="24"/>
      <c r="N2284" s="24">
        <f t="shared" si="173"/>
        <v>0</v>
      </c>
    </row>
    <row r="2285" spans="1:14" x14ac:dyDescent="0.3">
      <c r="A2285" s="16" t="s">
        <v>44</v>
      </c>
      <c r="B2285" s="17" t="s">
        <v>38</v>
      </c>
      <c r="C2285" s="17">
        <v>36</v>
      </c>
      <c r="D2285" s="29"/>
      <c r="E2285" s="29"/>
      <c r="F2285" s="30">
        <f t="shared" si="170"/>
        <v>0</v>
      </c>
      <c r="G2285" s="32"/>
      <c r="H2285" s="32"/>
      <c r="I2285" s="32"/>
      <c r="J2285" s="34">
        <f t="shared" si="171"/>
        <v>0</v>
      </c>
      <c r="K2285" s="31">
        <f t="shared" si="172"/>
        <v>803.79</v>
      </c>
      <c r="L2285" s="24">
        <f t="shared" si="169"/>
        <v>0</v>
      </c>
      <c r="M2285" s="24"/>
      <c r="N2285" s="24">
        <f t="shared" si="173"/>
        <v>0</v>
      </c>
    </row>
    <row r="2286" spans="1:14" x14ac:dyDescent="0.3">
      <c r="A2286" s="16" t="s">
        <v>45</v>
      </c>
      <c r="B2286" s="17" t="s">
        <v>36</v>
      </c>
      <c r="C2286" s="17">
        <v>72</v>
      </c>
      <c r="D2286" s="29"/>
      <c r="E2286" s="29"/>
      <c r="F2286" s="30">
        <f t="shared" si="170"/>
        <v>0</v>
      </c>
      <c r="G2286" s="32"/>
      <c r="H2286" s="32"/>
      <c r="I2286" s="32"/>
      <c r="J2286" s="34">
        <f t="shared" si="171"/>
        <v>0</v>
      </c>
      <c r="K2286" s="31">
        <f t="shared" si="172"/>
        <v>409.5</v>
      </c>
      <c r="L2286" s="24">
        <f t="shared" si="169"/>
        <v>0</v>
      </c>
      <c r="M2286" s="24"/>
      <c r="N2286" s="24">
        <f t="shared" si="173"/>
        <v>0</v>
      </c>
    </row>
    <row r="2287" spans="1:14" x14ac:dyDescent="0.3">
      <c r="A2287" s="16" t="s">
        <v>46</v>
      </c>
      <c r="B2287" s="17" t="s">
        <v>38</v>
      </c>
      <c r="C2287" s="17">
        <v>36</v>
      </c>
      <c r="D2287" s="29"/>
      <c r="E2287" s="29"/>
      <c r="F2287" s="30">
        <f t="shared" si="170"/>
        <v>0</v>
      </c>
      <c r="G2287" s="32"/>
      <c r="H2287" s="32"/>
      <c r="I2287" s="32"/>
      <c r="J2287" s="34">
        <f t="shared" si="171"/>
        <v>0</v>
      </c>
      <c r="K2287" s="31">
        <f t="shared" si="172"/>
        <v>803.79</v>
      </c>
      <c r="L2287" s="24">
        <f t="shared" si="169"/>
        <v>0</v>
      </c>
      <c r="M2287" s="24"/>
      <c r="N2287" s="24">
        <f t="shared" si="173"/>
        <v>0</v>
      </c>
    </row>
    <row r="2288" spans="1:14" x14ac:dyDescent="0.3">
      <c r="A2288" s="16" t="s">
        <v>47</v>
      </c>
      <c r="B2288" s="17" t="s">
        <v>48</v>
      </c>
      <c r="C2288" s="17">
        <v>8</v>
      </c>
      <c r="D2288" s="29"/>
      <c r="E2288" s="29"/>
      <c r="F2288" s="30">
        <f t="shared" si="170"/>
        <v>0</v>
      </c>
      <c r="G2288" s="32"/>
      <c r="H2288" s="32"/>
      <c r="I2288" s="32"/>
      <c r="J2288" s="34">
        <f t="shared" si="171"/>
        <v>0</v>
      </c>
      <c r="K2288" s="31">
        <f t="shared" si="172"/>
        <v>2767.05</v>
      </c>
      <c r="L2288" s="24">
        <f t="shared" si="169"/>
        <v>0</v>
      </c>
      <c r="M2288" s="24"/>
      <c r="N2288" s="24">
        <f t="shared" si="173"/>
        <v>0</v>
      </c>
    </row>
    <row r="2289" spans="1:14" x14ac:dyDescent="0.3">
      <c r="A2289" s="35" t="s">
        <v>49</v>
      </c>
      <c r="B2289" s="17" t="s">
        <v>50</v>
      </c>
      <c r="C2289" s="38">
        <v>72</v>
      </c>
      <c r="D2289" s="29"/>
      <c r="E2289" s="29"/>
      <c r="F2289" s="30">
        <f t="shared" si="170"/>
        <v>0</v>
      </c>
      <c r="G2289" s="32"/>
      <c r="H2289" s="32"/>
      <c r="I2289" s="32"/>
      <c r="J2289" s="12">
        <f t="shared" si="171"/>
        <v>0</v>
      </c>
      <c r="K2289" s="31">
        <f t="shared" si="172"/>
        <v>444.6</v>
      </c>
      <c r="L2289" s="37">
        <f t="shared" si="169"/>
        <v>0</v>
      </c>
      <c r="M2289" s="37"/>
      <c r="N2289" s="37">
        <f t="shared" si="173"/>
        <v>0</v>
      </c>
    </row>
    <row r="2290" spans="1:14" x14ac:dyDescent="0.3">
      <c r="A2290" s="16" t="s">
        <v>51</v>
      </c>
      <c r="B2290" s="17" t="s">
        <v>52</v>
      </c>
      <c r="C2290" s="17">
        <v>36</v>
      </c>
      <c r="D2290" s="29"/>
      <c r="E2290" s="29"/>
      <c r="F2290" s="30">
        <f t="shared" si="170"/>
        <v>0</v>
      </c>
      <c r="G2290" s="32"/>
      <c r="H2290" s="32"/>
      <c r="I2290" s="32"/>
      <c r="J2290" s="34">
        <f t="shared" si="171"/>
        <v>0</v>
      </c>
      <c r="K2290" s="31">
        <f t="shared" si="172"/>
        <v>868.73</v>
      </c>
      <c r="L2290" s="24">
        <f t="shared" si="169"/>
        <v>0</v>
      </c>
      <c r="M2290" s="24"/>
      <c r="N2290" s="24">
        <f t="shared" si="173"/>
        <v>0</v>
      </c>
    </row>
    <row r="2291" spans="1:14" x14ac:dyDescent="0.3">
      <c r="A2291" s="16" t="s">
        <v>53</v>
      </c>
      <c r="B2291" s="17" t="s">
        <v>48</v>
      </c>
      <c r="C2291" s="17">
        <v>8</v>
      </c>
      <c r="D2291" s="29"/>
      <c r="E2291" s="29"/>
      <c r="F2291" s="30">
        <f t="shared" si="170"/>
        <v>0</v>
      </c>
      <c r="G2291" s="32"/>
      <c r="H2291" s="32"/>
      <c r="I2291" s="32"/>
      <c r="J2291" s="34">
        <f t="shared" si="171"/>
        <v>0</v>
      </c>
      <c r="K2291" s="31">
        <f t="shared" si="172"/>
        <v>2416.0500000000002</v>
      </c>
      <c r="L2291" s="24">
        <f t="shared" si="169"/>
        <v>0</v>
      </c>
      <c r="M2291" s="24"/>
      <c r="N2291" s="24">
        <f t="shared" si="173"/>
        <v>0</v>
      </c>
    </row>
    <row r="2292" spans="1:14" x14ac:dyDescent="0.3">
      <c r="A2292" s="16" t="s">
        <v>54</v>
      </c>
      <c r="B2292" s="17" t="s">
        <v>50</v>
      </c>
      <c r="C2292" s="17">
        <v>72</v>
      </c>
      <c r="D2292" s="29"/>
      <c r="E2292" s="29"/>
      <c r="F2292" s="30">
        <f t="shared" si="170"/>
        <v>0</v>
      </c>
      <c r="G2292" s="32"/>
      <c r="H2292" s="32"/>
      <c r="I2292" s="32"/>
      <c r="J2292" s="34">
        <f t="shared" si="171"/>
        <v>0</v>
      </c>
      <c r="K2292" s="31">
        <f t="shared" si="172"/>
        <v>377.33</v>
      </c>
      <c r="L2292" s="24">
        <f t="shared" si="169"/>
        <v>0</v>
      </c>
      <c r="M2292" s="24"/>
      <c r="N2292" s="24">
        <f t="shared" si="173"/>
        <v>0</v>
      </c>
    </row>
    <row r="2293" spans="1:14" x14ac:dyDescent="0.3">
      <c r="A2293" s="16" t="s">
        <v>55</v>
      </c>
      <c r="B2293" s="17" t="s">
        <v>56</v>
      </c>
      <c r="C2293" s="17">
        <v>15</v>
      </c>
      <c r="D2293" s="44"/>
      <c r="E2293" s="44"/>
      <c r="F2293" s="30">
        <f t="shared" si="170"/>
        <v>0</v>
      </c>
      <c r="G2293" s="11"/>
      <c r="H2293" s="11"/>
      <c r="I2293" s="11"/>
      <c r="J2293" s="12">
        <f t="shared" si="171"/>
        <v>0</v>
      </c>
      <c r="K2293" s="45">
        <f t="shared" si="172"/>
        <v>1158.3</v>
      </c>
      <c r="L2293" s="37">
        <f t="shared" si="169"/>
        <v>0</v>
      </c>
      <c r="M2293" s="37"/>
      <c r="N2293" s="37">
        <f t="shared" si="173"/>
        <v>0</v>
      </c>
    </row>
    <row r="2294" spans="1:14" x14ac:dyDescent="0.3">
      <c r="A2294" s="16" t="s">
        <v>57</v>
      </c>
      <c r="B2294" s="17" t="s">
        <v>50</v>
      </c>
      <c r="C2294" s="17">
        <v>72</v>
      </c>
      <c r="D2294" s="29"/>
      <c r="E2294" s="29"/>
      <c r="F2294" s="30">
        <f t="shared" si="170"/>
        <v>0</v>
      </c>
      <c r="G2294" s="32"/>
      <c r="H2294" s="32"/>
      <c r="I2294" s="32"/>
      <c r="J2294" s="34">
        <f t="shared" si="171"/>
        <v>0</v>
      </c>
      <c r="K2294" s="31">
        <f t="shared" si="172"/>
        <v>424.13</v>
      </c>
      <c r="L2294" s="24">
        <f t="shared" si="169"/>
        <v>0</v>
      </c>
      <c r="M2294" s="24"/>
      <c r="N2294" s="24">
        <f t="shared" si="173"/>
        <v>0</v>
      </c>
    </row>
    <row r="2295" spans="1:14" x14ac:dyDescent="0.3">
      <c r="A2295" s="16" t="s">
        <v>58</v>
      </c>
      <c r="B2295" s="17" t="s">
        <v>59</v>
      </c>
      <c r="C2295" s="17">
        <v>15</v>
      </c>
      <c r="D2295" s="29"/>
      <c r="E2295" s="29"/>
      <c r="F2295" s="30">
        <f t="shared" si="170"/>
        <v>0</v>
      </c>
      <c r="G2295" s="32"/>
      <c r="H2295" s="32"/>
      <c r="I2295" s="32"/>
      <c r="J2295" s="34">
        <f t="shared" si="171"/>
        <v>0</v>
      </c>
      <c r="K2295" s="31">
        <f t="shared" si="172"/>
        <v>1199.25</v>
      </c>
      <c r="L2295" s="24">
        <f t="shared" si="169"/>
        <v>0</v>
      </c>
      <c r="M2295" s="24"/>
      <c r="N2295" s="24">
        <f t="shared" si="173"/>
        <v>0</v>
      </c>
    </row>
    <row r="2296" spans="1:14" x14ac:dyDescent="0.3">
      <c r="A2296" s="16" t="s">
        <v>60</v>
      </c>
      <c r="B2296" s="17" t="s">
        <v>50</v>
      </c>
      <c r="C2296" s="17">
        <v>72</v>
      </c>
      <c r="D2296" s="29"/>
      <c r="E2296" s="29"/>
      <c r="F2296" s="30">
        <f t="shared" si="170"/>
        <v>0</v>
      </c>
      <c r="G2296" s="32"/>
      <c r="H2296" s="32"/>
      <c r="I2296" s="32"/>
      <c r="J2296" s="34">
        <f t="shared" si="171"/>
        <v>0</v>
      </c>
      <c r="K2296" s="31">
        <f t="shared" si="172"/>
        <v>381.13</v>
      </c>
      <c r="L2296" s="24">
        <f t="shared" si="169"/>
        <v>0</v>
      </c>
      <c r="M2296" s="24"/>
      <c r="N2296" s="24">
        <f t="shared" si="173"/>
        <v>0</v>
      </c>
    </row>
    <row r="2297" spans="1:14" x14ac:dyDescent="0.3">
      <c r="A2297" s="16" t="s">
        <v>61</v>
      </c>
      <c r="B2297" s="17" t="s">
        <v>50</v>
      </c>
      <c r="C2297" s="38">
        <v>72</v>
      </c>
      <c r="D2297" s="44"/>
      <c r="E2297" s="44"/>
      <c r="F2297" s="30">
        <f t="shared" si="170"/>
        <v>0</v>
      </c>
      <c r="G2297" s="11"/>
      <c r="H2297" s="11"/>
      <c r="I2297" s="11"/>
      <c r="J2297" s="12">
        <f t="shared" si="171"/>
        <v>0</v>
      </c>
      <c r="K2297" s="31">
        <f t="shared" si="172"/>
        <v>424.13</v>
      </c>
      <c r="L2297" s="37">
        <f t="shared" si="169"/>
        <v>0</v>
      </c>
      <c r="M2297" s="37"/>
      <c r="N2297" s="37">
        <f t="shared" si="173"/>
        <v>0</v>
      </c>
    </row>
    <row r="2298" spans="1:14" x14ac:dyDescent="0.3">
      <c r="A2298" s="35" t="s">
        <v>62</v>
      </c>
      <c r="B2298" s="17" t="s">
        <v>50</v>
      </c>
      <c r="C2298" s="38">
        <v>72</v>
      </c>
      <c r="D2298" s="44"/>
      <c r="E2298" s="44"/>
      <c r="F2298" s="30">
        <f t="shared" si="170"/>
        <v>0</v>
      </c>
      <c r="G2298" s="11"/>
      <c r="H2298" s="11"/>
      <c r="I2298" s="11"/>
      <c r="J2298" s="12">
        <f t="shared" si="171"/>
        <v>0</v>
      </c>
      <c r="K2298" s="31">
        <f t="shared" si="172"/>
        <v>330.23</v>
      </c>
      <c r="L2298" s="37">
        <f t="shared" si="169"/>
        <v>0</v>
      </c>
      <c r="M2298" s="37"/>
      <c r="N2298" s="37">
        <f t="shared" si="173"/>
        <v>0</v>
      </c>
    </row>
    <row r="2299" spans="1:14" x14ac:dyDescent="0.3">
      <c r="A2299" s="35" t="s">
        <v>63</v>
      </c>
      <c r="B2299" s="17" t="s">
        <v>50</v>
      </c>
      <c r="C2299" s="38">
        <v>72</v>
      </c>
      <c r="D2299" s="44"/>
      <c r="E2299" s="44"/>
      <c r="F2299" s="30">
        <f t="shared" si="170"/>
        <v>0</v>
      </c>
      <c r="G2299" s="11"/>
      <c r="H2299" s="11"/>
      <c r="I2299" s="11"/>
      <c r="J2299" s="12">
        <f t="shared" si="171"/>
        <v>0</v>
      </c>
      <c r="K2299" s="31">
        <f t="shared" si="172"/>
        <v>424.13</v>
      </c>
      <c r="L2299" s="37">
        <f t="shared" si="169"/>
        <v>0</v>
      </c>
      <c r="M2299" s="37"/>
      <c r="N2299" s="37">
        <f t="shared" si="173"/>
        <v>0</v>
      </c>
    </row>
    <row r="2300" spans="1:14" x14ac:dyDescent="0.3">
      <c r="A2300" s="35" t="s">
        <v>64</v>
      </c>
      <c r="B2300" s="17" t="s">
        <v>65</v>
      </c>
      <c r="C2300" s="38">
        <v>72</v>
      </c>
      <c r="D2300" s="44"/>
      <c r="E2300" s="44"/>
      <c r="F2300" s="30">
        <f t="shared" si="170"/>
        <v>0</v>
      </c>
      <c r="G2300" s="11"/>
      <c r="H2300" s="11"/>
      <c r="I2300" s="11"/>
      <c r="J2300" s="12">
        <f t="shared" si="171"/>
        <v>0</v>
      </c>
      <c r="K2300" s="31">
        <f t="shared" si="172"/>
        <v>389.61</v>
      </c>
      <c r="L2300" s="37">
        <f t="shared" si="169"/>
        <v>0</v>
      </c>
      <c r="M2300" s="37"/>
      <c r="N2300" s="37">
        <f t="shared" si="173"/>
        <v>0</v>
      </c>
    </row>
    <row r="2301" spans="1:14" x14ac:dyDescent="0.3">
      <c r="A2301" s="35" t="s">
        <v>66</v>
      </c>
      <c r="B2301" s="17" t="s">
        <v>65</v>
      </c>
      <c r="C2301" s="38">
        <v>72</v>
      </c>
      <c r="D2301" s="44"/>
      <c r="E2301" s="44"/>
      <c r="F2301" s="30">
        <f t="shared" si="170"/>
        <v>0</v>
      </c>
      <c r="G2301" s="11"/>
      <c r="H2301" s="11"/>
      <c r="I2301" s="11"/>
      <c r="J2301" s="12">
        <f t="shared" si="171"/>
        <v>0</v>
      </c>
      <c r="K2301" s="31">
        <f t="shared" si="172"/>
        <v>389.61</v>
      </c>
      <c r="L2301" s="37">
        <f t="shared" si="169"/>
        <v>0</v>
      </c>
      <c r="M2301" s="37"/>
      <c r="N2301" s="37">
        <f t="shared" si="173"/>
        <v>0</v>
      </c>
    </row>
    <row r="2302" spans="1:14" x14ac:dyDescent="0.3">
      <c r="A2302" s="47" t="s">
        <v>67</v>
      </c>
      <c r="B2302" s="48" t="s">
        <v>59</v>
      </c>
      <c r="C2302" s="49">
        <v>25</v>
      </c>
      <c r="D2302" s="44"/>
      <c r="E2302" s="44"/>
      <c r="F2302" s="30">
        <f t="shared" si="170"/>
        <v>0</v>
      </c>
      <c r="G2302" s="11"/>
      <c r="H2302" s="11"/>
      <c r="I2302" s="11"/>
      <c r="J2302" s="12">
        <f t="shared" si="171"/>
        <v>0</v>
      </c>
      <c r="K2302" s="31">
        <f t="shared" si="172"/>
        <v>169.65</v>
      </c>
      <c r="L2302" s="37">
        <f t="shared" si="169"/>
        <v>0</v>
      </c>
      <c r="M2302" s="37"/>
      <c r="N2302" s="37">
        <f t="shared" si="173"/>
        <v>0</v>
      </c>
    </row>
    <row r="2303" spans="1:14" x14ac:dyDescent="0.3">
      <c r="A2303" s="47" t="s">
        <v>68</v>
      </c>
      <c r="B2303" s="48" t="s">
        <v>42</v>
      </c>
      <c r="C2303" s="49">
        <v>50</v>
      </c>
      <c r="D2303" s="44"/>
      <c r="E2303" s="44"/>
      <c r="F2303" s="30">
        <f t="shared" si="170"/>
        <v>0</v>
      </c>
      <c r="G2303" s="11"/>
      <c r="H2303" s="11"/>
      <c r="I2303" s="11"/>
      <c r="J2303" s="12">
        <f t="shared" si="171"/>
        <v>0</v>
      </c>
      <c r="K2303" s="31">
        <f t="shared" si="172"/>
        <v>88.92</v>
      </c>
      <c r="L2303" s="37">
        <f t="shared" si="169"/>
        <v>0</v>
      </c>
      <c r="M2303" s="37"/>
      <c r="N2303" s="37">
        <f t="shared" si="173"/>
        <v>0</v>
      </c>
    </row>
    <row r="2304" spans="1:14" x14ac:dyDescent="0.3">
      <c r="A2304" s="47" t="s">
        <v>69</v>
      </c>
      <c r="B2304" s="48" t="s">
        <v>52</v>
      </c>
      <c r="C2304" s="49">
        <v>12</v>
      </c>
      <c r="D2304" s="44"/>
      <c r="E2304" s="44"/>
      <c r="F2304" s="30">
        <f t="shared" si="170"/>
        <v>0</v>
      </c>
      <c r="G2304" s="11"/>
      <c r="H2304" s="11"/>
      <c r="I2304" s="11"/>
      <c r="J2304" s="12">
        <f t="shared" si="171"/>
        <v>0</v>
      </c>
      <c r="K2304" s="31">
        <f t="shared" si="172"/>
        <v>123.94</v>
      </c>
      <c r="L2304" s="37">
        <f t="shared" si="169"/>
        <v>0</v>
      </c>
      <c r="M2304" s="37"/>
      <c r="N2304" s="37">
        <f t="shared" si="173"/>
        <v>0</v>
      </c>
    </row>
    <row r="2305" spans="1:14" ht="19.5" thickBot="1" x14ac:dyDescent="0.35">
      <c r="A2305" s="47" t="s">
        <v>70</v>
      </c>
      <c r="B2305" s="48" t="s">
        <v>50</v>
      </c>
      <c r="C2305" s="49">
        <v>60</v>
      </c>
      <c r="D2305" s="44"/>
      <c r="E2305" s="44"/>
      <c r="F2305" s="30">
        <f t="shared" si="170"/>
        <v>0</v>
      </c>
      <c r="G2305" s="11"/>
      <c r="H2305" s="11"/>
      <c r="I2305" s="11"/>
      <c r="J2305" s="12">
        <f t="shared" si="171"/>
        <v>0</v>
      </c>
      <c r="K2305" s="31">
        <f t="shared" si="172"/>
        <v>67.180000000000007</v>
      </c>
      <c r="L2305" s="37">
        <f t="shared" si="169"/>
        <v>0</v>
      </c>
      <c r="M2305" s="37"/>
      <c r="N2305" s="37">
        <f t="shared" si="173"/>
        <v>0</v>
      </c>
    </row>
    <row r="2306" spans="1:14" ht="19.5" thickBot="1" x14ac:dyDescent="0.35">
      <c r="A2306" s="56" t="s">
        <v>71</v>
      </c>
      <c r="B2306" s="57" t="s">
        <v>50</v>
      </c>
      <c r="C2306" s="58">
        <v>60</v>
      </c>
      <c r="D2306" s="44"/>
      <c r="E2306" s="44"/>
      <c r="F2306" s="30">
        <f t="shared" si="170"/>
        <v>0</v>
      </c>
      <c r="G2306" s="11"/>
      <c r="H2306" s="11"/>
      <c r="I2306" s="11"/>
      <c r="J2306" s="12">
        <f t="shared" si="171"/>
        <v>0</v>
      </c>
      <c r="K2306" s="31">
        <f t="shared" si="172"/>
        <v>67.180000000000007</v>
      </c>
      <c r="L2306" s="37">
        <f t="shared" si="169"/>
        <v>0</v>
      </c>
      <c r="M2306" s="37"/>
      <c r="N2306" s="37">
        <f t="shared" si="173"/>
        <v>0</v>
      </c>
    </row>
    <row r="2307" spans="1:14" ht="19.5" thickBot="1" x14ac:dyDescent="0.35">
      <c r="A2307" s="56" t="s">
        <v>72</v>
      </c>
      <c r="B2307" s="57" t="s">
        <v>50</v>
      </c>
      <c r="C2307" s="58">
        <v>60</v>
      </c>
      <c r="D2307" s="44"/>
      <c r="E2307" s="44"/>
      <c r="F2307" s="30">
        <f t="shared" si="170"/>
        <v>0</v>
      </c>
      <c r="G2307" s="11"/>
      <c r="H2307" s="11"/>
      <c r="I2307" s="11"/>
      <c r="J2307" s="12">
        <f t="shared" si="171"/>
        <v>0</v>
      </c>
      <c r="K2307" s="31">
        <f t="shared" si="172"/>
        <v>67.180000000000007</v>
      </c>
      <c r="L2307" s="37">
        <f t="shared" si="169"/>
        <v>0</v>
      </c>
      <c r="M2307" s="37"/>
      <c r="N2307" s="37">
        <f t="shared" si="173"/>
        <v>0</v>
      </c>
    </row>
    <row r="2308" spans="1:14" ht="19.5" thickBot="1" x14ac:dyDescent="0.35">
      <c r="A2308" s="56" t="s">
        <v>73</v>
      </c>
      <c r="B2308" s="57" t="s">
        <v>74</v>
      </c>
      <c r="C2308" s="58">
        <v>150</v>
      </c>
      <c r="D2308" s="44"/>
      <c r="E2308" s="44"/>
      <c r="F2308" s="30">
        <f t="shared" si="170"/>
        <v>0</v>
      </c>
      <c r="G2308" s="11"/>
      <c r="H2308" s="11"/>
      <c r="I2308" s="11"/>
      <c r="J2308" s="12">
        <f t="shared" si="171"/>
        <v>0</v>
      </c>
      <c r="K2308" s="31">
        <f t="shared" si="172"/>
        <v>21.06</v>
      </c>
      <c r="L2308" s="37">
        <f t="shared" si="169"/>
        <v>0</v>
      </c>
      <c r="M2308" s="37"/>
      <c r="N2308" s="37">
        <f t="shared" si="173"/>
        <v>0</v>
      </c>
    </row>
    <row r="2309" spans="1:14" ht="19.5" thickBot="1" x14ac:dyDescent="0.35">
      <c r="A2309" s="66" t="s">
        <v>75</v>
      </c>
      <c r="B2309" s="67" t="s">
        <v>76</v>
      </c>
      <c r="C2309" s="68">
        <v>120</v>
      </c>
      <c r="D2309" s="44"/>
      <c r="E2309" s="44"/>
      <c r="F2309" s="30">
        <f t="shared" si="170"/>
        <v>0</v>
      </c>
      <c r="G2309" s="11"/>
      <c r="H2309" s="11"/>
      <c r="I2309" s="11"/>
      <c r="J2309" s="12">
        <f t="shared" si="171"/>
        <v>0</v>
      </c>
      <c r="K2309" s="31">
        <f t="shared" si="172"/>
        <v>78.98</v>
      </c>
      <c r="L2309" s="37">
        <f t="shared" si="169"/>
        <v>0</v>
      </c>
      <c r="M2309" s="37"/>
      <c r="N2309" s="37">
        <f t="shared" si="173"/>
        <v>0</v>
      </c>
    </row>
    <row r="2310" spans="1:14" ht="19.5" thickBot="1" x14ac:dyDescent="0.35">
      <c r="A2310" s="66" t="s">
        <v>77</v>
      </c>
      <c r="B2310" s="67" t="s">
        <v>78</v>
      </c>
      <c r="C2310" s="68">
        <v>60</v>
      </c>
      <c r="D2310" s="44"/>
      <c r="E2310" s="44"/>
      <c r="F2310" s="30">
        <f t="shared" si="170"/>
        <v>0</v>
      </c>
      <c r="G2310" s="11"/>
      <c r="H2310" s="11"/>
      <c r="I2310" s="11"/>
      <c r="J2310" s="12">
        <f t="shared" si="171"/>
        <v>0</v>
      </c>
      <c r="K2310" s="31">
        <f t="shared" si="172"/>
        <v>154.44</v>
      </c>
      <c r="L2310" s="37">
        <f t="shared" si="169"/>
        <v>0</v>
      </c>
      <c r="M2310" s="37"/>
      <c r="N2310" s="37">
        <f t="shared" si="173"/>
        <v>0</v>
      </c>
    </row>
    <row r="2311" spans="1:14" ht="19.5" thickBot="1" x14ac:dyDescent="0.35">
      <c r="A2311" s="66" t="s">
        <v>79</v>
      </c>
      <c r="B2311" s="67" t="s">
        <v>50</v>
      </c>
      <c r="C2311" s="68">
        <v>30</v>
      </c>
      <c r="D2311" s="44"/>
      <c r="E2311" s="44"/>
      <c r="F2311" s="30">
        <f t="shared" si="170"/>
        <v>0</v>
      </c>
      <c r="G2311" s="11"/>
      <c r="H2311" s="11"/>
      <c r="I2311" s="11"/>
      <c r="J2311" s="12">
        <f t="shared" si="171"/>
        <v>0</v>
      </c>
      <c r="K2311" s="31">
        <f t="shared" si="172"/>
        <v>274.95</v>
      </c>
      <c r="L2311" s="37">
        <f t="shared" si="169"/>
        <v>0</v>
      </c>
      <c r="M2311" s="37"/>
      <c r="N2311" s="37">
        <f t="shared" si="173"/>
        <v>0</v>
      </c>
    </row>
    <row r="2312" spans="1:14" ht="19.5" thickBot="1" x14ac:dyDescent="0.35">
      <c r="A2312" s="66" t="s">
        <v>80</v>
      </c>
      <c r="B2312" s="67" t="s">
        <v>59</v>
      </c>
      <c r="C2312" s="68">
        <v>12</v>
      </c>
      <c r="D2312" s="44"/>
      <c r="E2312" s="44"/>
      <c r="F2312" s="30">
        <f t="shared" si="170"/>
        <v>0</v>
      </c>
      <c r="G2312" s="11"/>
      <c r="H2312" s="11"/>
      <c r="I2312" s="11"/>
      <c r="J2312" s="12">
        <f t="shared" si="171"/>
        <v>0</v>
      </c>
      <c r="K2312" s="31">
        <f t="shared" si="172"/>
        <v>1023.75</v>
      </c>
      <c r="L2312" s="37">
        <f t="shared" si="169"/>
        <v>0</v>
      </c>
      <c r="M2312" s="37"/>
      <c r="N2312" s="37">
        <f t="shared" si="173"/>
        <v>0</v>
      </c>
    </row>
    <row r="2313" spans="1:14" ht="19.5" thickBot="1" x14ac:dyDescent="0.35">
      <c r="A2313" s="76" t="s">
        <v>81</v>
      </c>
      <c r="B2313" s="77" t="s">
        <v>82</v>
      </c>
      <c r="C2313" s="78">
        <v>18</v>
      </c>
      <c r="D2313" s="44"/>
      <c r="E2313" s="44"/>
      <c r="F2313" s="30">
        <f t="shared" si="170"/>
        <v>0</v>
      </c>
      <c r="G2313" s="11"/>
      <c r="H2313" s="11"/>
      <c r="I2313" s="11"/>
      <c r="J2313" s="12">
        <f t="shared" si="171"/>
        <v>0</v>
      </c>
      <c r="K2313" s="31">
        <f t="shared" si="172"/>
        <v>558.67999999999995</v>
      </c>
      <c r="L2313" s="37">
        <f t="shared" si="169"/>
        <v>0</v>
      </c>
      <c r="M2313" s="37"/>
      <c r="N2313" s="37">
        <f t="shared" si="173"/>
        <v>0</v>
      </c>
    </row>
    <row r="2314" spans="1:14" ht="19.5" thickBot="1" x14ac:dyDescent="0.35">
      <c r="A2314" s="76" t="s">
        <v>83</v>
      </c>
      <c r="B2314" s="77" t="s">
        <v>59</v>
      </c>
      <c r="C2314" s="78">
        <v>12</v>
      </c>
      <c r="D2314" s="44"/>
      <c r="E2314" s="44"/>
      <c r="F2314" s="30">
        <f t="shared" si="170"/>
        <v>0</v>
      </c>
      <c r="G2314" s="11"/>
      <c r="H2314" s="11"/>
      <c r="I2314" s="11"/>
      <c r="J2314" s="12">
        <f t="shared" si="171"/>
        <v>0</v>
      </c>
      <c r="K2314" s="31">
        <f t="shared" si="172"/>
        <v>1092.2</v>
      </c>
      <c r="L2314" s="37">
        <f t="shared" si="169"/>
        <v>0</v>
      </c>
      <c r="M2314" s="37"/>
      <c r="N2314" s="37">
        <f t="shared" si="173"/>
        <v>0</v>
      </c>
    </row>
    <row r="2315" spans="1:14" ht="19.5" thickBot="1" x14ac:dyDescent="0.35">
      <c r="A2315" s="76" t="s">
        <v>84</v>
      </c>
      <c r="B2315" s="77" t="s">
        <v>85</v>
      </c>
      <c r="C2315" s="78">
        <v>4</v>
      </c>
      <c r="D2315" s="44"/>
      <c r="E2315" s="44"/>
      <c r="F2315" s="30">
        <f t="shared" si="170"/>
        <v>0</v>
      </c>
      <c r="G2315" s="11"/>
      <c r="H2315" s="11"/>
      <c r="I2315" s="11"/>
      <c r="J2315" s="12">
        <f t="shared" si="171"/>
        <v>0</v>
      </c>
      <c r="K2315" s="31">
        <f t="shared" si="172"/>
        <v>2670.53</v>
      </c>
      <c r="L2315" s="37">
        <f t="shared" si="169"/>
        <v>0</v>
      </c>
      <c r="M2315" s="37"/>
      <c r="N2315" s="37">
        <f t="shared" si="173"/>
        <v>0</v>
      </c>
    </row>
    <row r="2316" spans="1:14" ht="19.5" thickBot="1" x14ac:dyDescent="0.35">
      <c r="A2316" s="86" t="s">
        <v>86</v>
      </c>
      <c r="B2316" s="87" t="s">
        <v>87</v>
      </c>
      <c r="C2316" s="88">
        <v>48</v>
      </c>
      <c r="D2316" s="44"/>
      <c r="E2316" s="44"/>
      <c r="F2316" s="30">
        <f t="shared" si="170"/>
        <v>0</v>
      </c>
      <c r="G2316" s="11"/>
      <c r="H2316" s="11"/>
      <c r="I2316" s="11"/>
      <c r="J2316" s="12">
        <f t="shared" si="171"/>
        <v>0</v>
      </c>
      <c r="K2316" s="31">
        <f t="shared" si="172"/>
        <v>46.8</v>
      </c>
      <c r="L2316" s="37">
        <f t="shared" si="169"/>
        <v>0</v>
      </c>
      <c r="M2316" s="37"/>
      <c r="N2316" s="37">
        <f t="shared" si="173"/>
        <v>0</v>
      </c>
    </row>
    <row r="2317" spans="1:14" ht="19.5" thickBot="1" x14ac:dyDescent="0.35">
      <c r="A2317" s="86" t="s">
        <v>88</v>
      </c>
      <c r="B2317" s="87" t="s">
        <v>87</v>
      </c>
      <c r="C2317" s="88">
        <v>48</v>
      </c>
      <c r="D2317" s="44"/>
      <c r="E2317" s="44"/>
      <c r="F2317" s="30">
        <f t="shared" si="170"/>
        <v>0</v>
      </c>
      <c r="G2317" s="11"/>
      <c r="H2317" s="11"/>
      <c r="I2317" s="11"/>
      <c r="J2317" s="12">
        <f t="shared" si="171"/>
        <v>0</v>
      </c>
      <c r="K2317" s="31">
        <f t="shared" si="172"/>
        <v>46.8</v>
      </c>
      <c r="L2317" s="37">
        <f t="shared" si="169"/>
        <v>0</v>
      </c>
      <c r="M2317" s="37"/>
      <c r="N2317" s="37">
        <f t="shared" si="173"/>
        <v>0</v>
      </c>
    </row>
    <row r="2318" spans="1:14" x14ac:dyDescent="0.3">
      <c r="A2318" s="96" t="s">
        <v>89</v>
      </c>
      <c r="B2318" s="97">
        <v>25</v>
      </c>
      <c r="C2318" s="97">
        <v>25</v>
      </c>
      <c r="D2318" s="44"/>
      <c r="E2318" s="44"/>
      <c r="F2318" s="30">
        <f t="shared" si="170"/>
        <v>0</v>
      </c>
      <c r="G2318" s="11"/>
      <c r="H2318" s="11"/>
      <c r="I2318" s="11"/>
      <c r="J2318" s="12">
        <f t="shared" si="171"/>
        <v>0</v>
      </c>
      <c r="K2318" s="31">
        <f t="shared" si="172"/>
        <v>111.25</v>
      </c>
      <c r="L2318" s="37">
        <f t="shared" si="169"/>
        <v>0</v>
      </c>
      <c r="M2318" s="37"/>
      <c r="N2318" s="37">
        <f t="shared" si="173"/>
        <v>0</v>
      </c>
    </row>
    <row r="2319" spans="1:14" x14ac:dyDescent="0.3">
      <c r="A2319" s="105" t="s">
        <v>90</v>
      </c>
      <c r="B2319" s="106">
        <v>10</v>
      </c>
      <c r="C2319" s="106">
        <v>10</v>
      </c>
      <c r="D2319" s="44"/>
      <c r="E2319" s="44"/>
      <c r="F2319" s="30">
        <f t="shared" si="170"/>
        <v>0</v>
      </c>
      <c r="G2319" s="11"/>
      <c r="H2319" s="11"/>
      <c r="I2319" s="11"/>
      <c r="J2319" s="12">
        <f t="shared" si="171"/>
        <v>0</v>
      </c>
      <c r="K2319" s="31">
        <f t="shared" si="172"/>
        <v>1760</v>
      </c>
      <c r="L2319" s="37">
        <f t="shared" si="169"/>
        <v>0</v>
      </c>
      <c r="M2319" s="37"/>
      <c r="N2319" s="37">
        <f t="shared" si="173"/>
        <v>0</v>
      </c>
    </row>
    <row r="2320" spans="1:14" x14ac:dyDescent="0.3">
      <c r="A2320" s="105" t="s">
        <v>91</v>
      </c>
      <c r="B2320" s="106">
        <v>8</v>
      </c>
      <c r="C2320" s="106">
        <v>8</v>
      </c>
      <c r="D2320" s="44"/>
      <c r="E2320" s="44"/>
      <c r="F2320" s="30">
        <f t="shared" si="170"/>
        <v>0</v>
      </c>
      <c r="G2320" s="11"/>
      <c r="H2320" s="11"/>
      <c r="I2320" s="11"/>
      <c r="J2320" s="12">
        <f t="shared" si="171"/>
        <v>0</v>
      </c>
      <c r="K2320" s="31">
        <f t="shared" si="172"/>
        <v>2365</v>
      </c>
      <c r="L2320" s="37">
        <f t="shared" si="169"/>
        <v>0</v>
      </c>
      <c r="M2320" s="37"/>
      <c r="N2320" s="37">
        <f t="shared" si="173"/>
        <v>0</v>
      </c>
    </row>
    <row r="2321" spans="1:14" x14ac:dyDescent="0.3">
      <c r="A2321" s="105" t="s">
        <v>92</v>
      </c>
      <c r="B2321" s="106">
        <v>8</v>
      </c>
      <c r="C2321" s="106">
        <v>8</v>
      </c>
      <c r="D2321" s="44"/>
      <c r="E2321" s="44"/>
      <c r="F2321" s="30">
        <f t="shared" si="170"/>
        <v>0</v>
      </c>
      <c r="G2321" s="11"/>
      <c r="H2321" s="11"/>
      <c r="I2321" s="11"/>
      <c r="J2321" s="12">
        <f t="shared" si="171"/>
        <v>0</v>
      </c>
      <c r="K2321" s="31">
        <f t="shared" si="172"/>
        <v>2065</v>
      </c>
      <c r="L2321" s="37">
        <f t="shared" si="169"/>
        <v>0</v>
      </c>
      <c r="M2321" s="37"/>
      <c r="N2321" s="37">
        <f t="shared" si="173"/>
        <v>0</v>
      </c>
    </row>
    <row r="2322" spans="1:14" x14ac:dyDescent="0.3">
      <c r="A2322" s="105" t="s">
        <v>93</v>
      </c>
      <c r="B2322" s="106">
        <v>15</v>
      </c>
      <c r="C2322" s="106">
        <v>15</v>
      </c>
      <c r="D2322" s="44"/>
      <c r="E2322" s="44"/>
      <c r="F2322" s="30">
        <f t="shared" si="170"/>
        <v>0</v>
      </c>
      <c r="G2322" s="11"/>
      <c r="H2322" s="11"/>
      <c r="I2322" s="11"/>
      <c r="J2322" s="12">
        <f t="shared" si="171"/>
        <v>0</v>
      </c>
      <c r="K2322" s="31">
        <f t="shared" si="172"/>
        <v>990</v>
      </c>
      <c r="L2322" s="37">
        <f t="shared" si="169"/>
        <v>0</v>
      </c>
      <c r="M2322" s="37"/>
      <c r="N2322" s="37">
        <f t="shared" si="173"/>
        <v>0</v>
      </c>
    </row>
    <row r="2323" spans="1:14" x14ac:dyDescent="0.3">
      <c r="A2323" s="105" t="s">
        <v>94</v>
      </c>
      <c r="B2323" s="106">
        <v>15</v>
      </c>
      <c r="C2323" s="106">
        <v>15</v>
      </c>
      <c r="D2323" s="44"/>
      <c r="E2323" s="44"/>
      <c r="F2323" s="30">
        <f t="shared" si="170"/>
        <v>0</v>
      </c>
      <c r="G2323" s="11"/>
      <c r="H2323" s="11"/>
      <c r="I2323" s="11"/>
      <c r="J2323" s="12">
        <f t="shared" si="171"/>
        <v>0</v>
      </c>
      <c r="K2323" s="31">
        <f t="shared" si="172"/>
        <v>1025</v>
      </c>
      <c r="L2323" s="37">
        <f t="shared" si="169"/>
        <v>0</v>
      </c>
      <c r="M2323" s="37"/>
      <c r="N2323" s="37">
        <f t="shared" si="173"/>
        <v>0</v>
      </c>
    </row>
    <row r="2324" spans="1:14" x14ac:dyDescent="0.3">
      <c r="A2324" s="105" t="s">
        <v>95</v>
      </c>
      <c r="B2324" s="106">
        <v>10</v>
      </c>
      <c r="C2324" s="106">
        <v>10</v>
      </c>
      <c r="D2324" s="44"/>
      <c r="E2324" s="44"/>
      <c r="F2324" s="30">
        <f t="shared" si="170"/>
        <v>0</v>
      </c>
      <c r="G2324" s="11"/>
      <c r="H2324" s="11"/>
      <c r="I2324" s="11"/>
      <c r="J2324" s="12">
        <f t="shared" si="171"/>
        <v>0</v>
      </c>
      <c r="K2324" s="31">
        <f t="shared" si="172"/>
        <v>1620</v>
      </c>
      <c r="L2324" s="37">
        <f t="shared" si="169"/>
        <v>0</v>
      </c>
      <c r="M2324" s="37"/>
      <c r="N2324" s="37">
        <f t="shared" si="173"/>
        <v>0</v>
      </c>
    </row>
    <row r="2325" spans="1:14" x14ac:dyDescent="0.3">
      <c r="A2325" s="105" t="s">
        <v>96</v>
      </c>
      <c r="B2325" s="106">
        <v>8</v>
      </c>
      <c r="C2325" s="106">
        <v>8</v>
      </c>
      <c r="D2325" s="44"/>
      <c r="E2325" s="44"/>
      <c r="F2325" s="30">
        <f t="shared" si="170"/>
        <v>0</v>
      </c>
      <c r="G2325" s="11"/>
      <c r="H2325" s="11"/>
      <c r="I2325" s="11"/>
      <c r="J2325" s="12">
        <f t="shared" si="171"/>
        <v>0</v>
      </c>
      <c r="K2325" s="31">
        <f t="shared" si="172"/>
        <v>2130</v>
      </c>
      <c r="L2325" s="37">
        <f t="shared" si="169"/>
        <v>0</v>
      </c>
      <c r="M2325" s="37"/>
      <c r="N2325" s="37">
        <f t="shared" si="173"/>
        <v>0</v>
      </c>
    </row>
    <row r="2326" spans="1:14" x14ac:dyDescent="0.3">
      <c r="A2326" s="105" t="s">
        <v>97</v>
      </c>
      <c r="B2326" s="106">
        <v>15</v>
      </c>
      <c r="C2326" s="106">
        <v>15</v>
      </c>
      <c r="D2326" s="44"/>
      <c r="E2326" s="44"/>
      <c r="F2326" s="30">
        <f t="shared" si="170"/>
        <v>0</v>
      </c>
      <c r="G2326" s="11"/>
      <c r="H2326" s="11"/>
      <c r="I2326" s="11"/>
      <c r="J2326" s="12">
        <f t="shared" si="171"/>
        <v>0</v>
      </c>
      <c r="K2326" s="31">
        <f t="shared" si="172"/>
        <v>880</v>
      </c>
      <c r="L2326" s="37">
        <f t="shared" si="169"/>
        <v>0</v>
      </c>
      <c r="M2326" s="37"/>
      <c r="N2326" s="37">
        <f t="shared" si="173"/>
        <v>0</v>
      </c>
    </row>
    <row r="2327" spans="1:14" x14ac:dyDescent="0.3">
      <c r="A2327" s="105" t="s">
        <v>98</v>
      </c>
      <c r="B2327" s="106">
        <v>15</v>
      </c>
      <c r="C2327" s="106">
        <v>15</v>
      </c>
      <c r="D2327" s="44"/>
      <c r="E2327" s="44"/>
      <c r="F2327" s="30">
        <f t="shared" si="170"/>
        <v>0</v>
      </c>
      <c r="G2327" s="11"/>
      <c r="H2327" s="11"/>
      <c r="I2327" s="11"/>
      <c r="J2327" s="12">
        <f t="shared" si="171"/>
        <v>0</v>
      </c>
      <c r="K2327" s="31">
        <f t="shared" si="172"/>
        <v>915</v>
      </c>
      <c r="L2327" s="37">
        <f t="shared" si="169"/>
        <v>0</v>
      </c>
      <c r="M2327" s="37"/>
      <c r="N2327" s="37">
        <f t="shared" si="173"/>
        <v>0</v>
      </c>
    </row>
    <row r="2328" spans="1:14" x14ac:dyDescent="0.3">
      <c r="A2328" s="105" t="s">
        <v>99</v>
      </c>
      <c r="B2328" s="106">
        <v>3</v>
      </c>
      <c r="C2328" s="106">
        <v>3</v>
      </c>
      <c r="D2328" s="44"/>
      <c r="E2328" s="44"/>
      <c r="F2328" s="30">
        <f t="shared" si="170"/>
        <v>0</v>
      </c>
      <c r="G2328" s="11"/>
      <c r="H2328" s="11"/>
      <c r="I2328" s="11"/>
      <c r="J2328" s="12">
        <f t="shared" si="171"/>
        <v>0</v>
      </c>
      <c r="K2328" s="31">
        <f t="shared" si="172"/>
        <v>1970</v>
      </c>
      <c r="L2328" s="37">
        <f t="shared" si="169"/>
        <v>0</v>
      </c>
      <c r="M2328" s="37"/>
      <c r="N2328" s="37">
        <f t="shared" si="173"/>
        <v>0</v>
      </c>
    </row>
    <row r="2329" spans="1:14" x14ac:dyDescent="0.3">
      <c r="A2329" s="105" t="s">
        <v>100</v>
      </c>
      <c r="B2329" s="106">
        <v>3</v>
      </c>
      <c r="C2329" s="106">
        <v>3</v>
      </c>
      <c r="D2329" s="44"/>
      <c r="E2329" s="44"/>
      <c r="F2329" s="30">
        <f t="shared" si="170"/>
        <v>0</v>
      </c>
      <c r="G2329" s="11"/>
      <c r="H2329" s="11"/>
      <c r="I2329" s="11"/>
      <c r="J2329" s="12">
        <f t="shared" si="171"/>
        <v>0</v>
      </c>
      <c r="K2329" s="31">
        <f t="shared" si="172"/>
        <v>2035</v>
      </c>
      <c r="L2329" s="37">
        <f t="shared" si="169"/>
        <v>0</v>
      </c>
      <c r="M2329" s="37"/>
      <c r="N2329" s="37">
        <f t="shared" si="173"/>
        <v>0</v>
      </c>
    </row>
    <row r="2330" spans="1:14" x14ac:dyDescent="0.3">
      <c r="A2330" s="105" t="s">
        <v>101</v>
      </c>
      <c r="B2330" s="106">
        <v>8</v>
      </c>
      <c r="C2330" s="106">
        <v>8</v>
      </c>
      <c r="D2330" s="44"/>
      <c r="E2330" s="44"/>
      <c r="F2330" s="30">
        <f t="shared" si="170"/>
        <v>0</v>
      </c>
      <c r="G2330" s="11"/>
      <c r="H2330" s="11"/>
      <c r="I2330" s="11"/>
      <c r="J2330" s="12">
        <f t="shared" si="171"/>
        <v>0</v>
      </c>
      <c r="K2330" s="31">
        <f t="shared" si="172"/>
        <v>2120</v>
      </c>
      <c r="L2330" s="37">
        <f t="shared" si="169"/>
        <v>0</v>
      </c>
      <c r="M2330" s="37"/>
      <c r="N2330" s="37">
        <f t="shared" si="173"/>
        <v>0</v>
      </c>
    </row>
    <row r="2331" spans="1:14" x14ac:dyDescent="0.3">
      <c r="A2331" s="105" t="s">
        <v>102</v>
      </c>
      <c r="B2331" s="106">
        <v>10</v>
      </c>
      <c r="C2331" s="106">
        <v>10</v>
      </c>
      <c r="D2331" s="44"/>
      <c r="E2331" s="44"/>
      <c r="F2331" s="30">
        <f t="shared" si="170"/>
        <v>0</v>
      </c>
      <c r="G2331" s="11"/>
      <c r="H2331" s="11"/>
      <c r="I2331" s="11"/>
      <c r="J2331" s="12">
        <f t="shared" si="171"/>
        <v>0</v>
      </c>
      <c r="K2331" s="31">
        <f t="shared" si="172"/>
        <v>1980</v>
      </c>
      <c r="L2331" s="37">
        <f t="shared" si="169"/>
        <v>0</v>
      </c>
      <c r="M2331" s="37"/>
      <c r="N2331" s="37">
        <f t="shared" si="173"/>
        <v>0</v>
      </c>
    </row>
    <row r="2332" spans="1:14" x14ac:dyDescent="0.3">
      <c r="A2332" s="105" t="s">
        <v>103</v>
      </c>
      <c r="B2332" s="106">
        <v>12</v>
      </c>
      <c r="C2332" s="106">
        <v>12</v>
      </c>
      <c r="D2332" s="44"/>
      <c r="E2332" s="44"/>
      <c r="F2332" s="30">
        <f t="shared" si="170"/>
        <v>0</v>
      </c>
      <c r="G2332" s="11"/>
      <c r="H2332" s="11"/>
      <c r="I2332" s="11"/>
      <c r="J2332" s="12">
        <f t="shared" si="171"/>
        <v>0</v>
      </c>
      <c r="K2332" s="31">
        <f t="shared" si="172"/>
        <v>875</v>
      </c>
      <c r="L2332" s="37">
        <f t="shared" si="169"/>
        <v>0</v>
      </c>
      <c r="M2332" s="37"/>
      <c r="N2332" s="37">
        <f t="shared" si="173"/>
        <v>0</v>
      </c>
    </row>
    <row r="2333" spans="1:14" ht="19.5" thickBot="1" x14ac:dyDescent="0.35">
      <c r="A2333" s="105" t="s">
        <v>104</v>
      </c>
      <c r="B2333" s="106">
        <v>3</v>
      </c>
      <c r="C2333" s="106">
        <v>3</v>
      </c>
      <c r="D2333" s="44"/>
      <c r="E2333" s="44"/>
      <c r="F2333" s="30">
        <f t="shared" si="170"/>
        <v>0</v>
      </c>
      <c r="G2333" s="11"/>
      <c r="H2333" s="11"/>
      <c r="I2333" s="11"/>
      <c r="J2333" s="12">
        <f t="shared" si="171"/>
        <v>0</v>
      </c>
      <c r="K2333" s="31">
        <f t="shared" si="172"/>
        <v>2145</v>
      </c>
      <c r="L2333" s="37">
        <f t="shared" si="169"/>
        <v>0</v>
      </c>
      <c r="M2333" s="37"/>
      <c r="N2333" s="37">
        <f t="shared" si="173"/>
        <v>0</v>
      </c>
    </row>
    <row r="2334" spans="1:14" ht="19.5" thickBot="1" x14ac:dyDescent="0.35">
      <c r="A2334" s="56" t="s">
        <v>105</v>
      </c>
      <c r="B2334" s="57" t="s">
        <v>74</v>
      </c>
      <c r="C2334" s="58">
        <v>150</v>
      </c>
      <c r="D2334" s="44"/>
      <c r="E2334" s="44"/>
      <c r="F2334" s="30">
        <f t="shared" si="170"/>
        <v>0</v>
      </c>
      <c r="G2334" s="11"/>
      <c r="H2334" s="11"/>
      <c r="I2334" s="11"/>
      <c r="J2334" s="12">
        <f t="shared" si="171"/>
        <v>0</v>
      </c>
      <c r="K2334" s="31">
        <f t="shared" si="172"/>
        <v>21.06</v>
      </c>
      <c r="L2334" s="37">
        <f t="shared" si="169"/>
        <v>0</v>
      </c>
      <c r="M2334" s="37"/>
      <c r="N2334" s="37">
        <f t="shared" si="173"/>
        <v>0</v>
      </c>
    </row>
    <row r="2335" spans="1:14" x14ac:dyDescent="0.3">
      <c r="A2335" s="107"/>
      <c r="B2335" s="108"/>
      <c r="C2335" s="108"/>
      <c r="D2335" s="11"/>
      <c r="E2335" s="11"/>
      <c r="F2335" s="30" t="e">
        <f t="shared" si="170"/>
        <v>#DIV/0!</v>
      </c>
      <c r="G2335" s="11"/>
      <c r="H2335" s="11"/>
      <c r="I2335" s="11"/>
      <c r="J2335" s="12">
        <f t="shared" si="171"/>
        <v>0</v>
      </c>
      <c r="K2335" s="31">
        <f t="shared" si="172"/>
        <v>116.5</v>
      </c>
      <c r="L2335" s="37">
        <f t="shared" si="169"/>
        <v>0</v>
      </c>
      <c r="M2335" s="37"/>
      <c r="N2335" s="37">
        <f t="shared" si="173"/>
        <v>0</v>
      </c>
    </row>
    <row r="2336" spans="1:14" x14ac:dyDescent="0.3">
      <c r="A2336" s="107"/>
      <c r="B2336" s="108"/>
      <c r="C2336" s="108"/>
      <c r="D2336" s="11"/>
      <c r="E2336" s="11"/>
      <c r="F2336" s="30" t="e">
        <f t="shared" si="170"/>
        <v>#DIV/0!</v>
      </c>
      <c r="G2336" s="11"/>
      <c r="H2336" s="11"/>
      <c r="I2336" s="11"/>
      <c r="J2336" s="12">
        <f t="shared" si="171"/>
        <v>0</v>
      </c>
      <c r="K2336" s="31">
        <f t="shared" si="172"/>
        <v>0</v>
      </c>
      <c r="L2336" s="37">
        <f t="shared" si="169"/>
        <v>0</v>
      </c>
      <c r="M2336" s="37"/>
      <c r="N2336" s="37">
        <f t="shared" si="173"/>
        <v>0</v>
      </c>
    </row>
    <row r="2337" spans="1:14" x14ac:dyDescent="0.3">
      <c r="A2337" s="107"/>
      <c r="B2337" s="108"/>
      <c r="C2337" s="108"/>
      <c r="D2337" s="11"/>
      <c r="E2337" s="11"/>
      <c r="F2337" s="30" t="e">
        <f t="shared" si="170"/>
        <v>#DIV/0!</v>
      </c>
      <c r="G2337" s="11"/>
      <c r="H2337" s="11"/>
      <c r="I2337" s="11"/>
      <c r="J2337" s="12">
        <f t="shared" si="171"/>
        <v>0</v>
      </c>
      <c r="K2337" s="31">
        <f t="shared" si="172"/>
        <v>23</v>
      </c>
      <c r="L2337" s="37">
        <f t="shared" si="169"/>
        <v>0</v>
      </c>
      <c r="M2337" s="37"/>
      <c r="N2337" s="37">
        <f t="shared" si="173"/>
        <v>0</v>
      </c>
    </row>
    <row r="2338" spans="1:14" x14ac:dyDescent="0.3">
      <c r="A2338" s="107"/>
      <c r="B2338" s="108"/>
      <c r="C2338" s="108"/>
      <c r="D2338" s="11"/>
      <c r="E2338" s="11"/>
      <c r="F2338" s="30" t="e">
        <f t="shared" si="170"/>
        <v>#DIV/0!</v>
      </c>
      <c r="G2338" s="11"/>
      <c r="H2338" s="11"/>
      <c r="I2338" s="11"/>
      <c r="J2338" s="12">
        <f t="shared" si="171"/>
        <v>0</v>
      </c>
      <c r="K2338" s="31">
        <f t="shared" si="172"/>
        <v>0</v>
      </c>
      <c r="L2338" s="37">
        <f t="shared" si="169"/>
        <v>0</v>
      </c>
      <c r="M2338" s="37"/>
      <c r="N2338" s="37">
        <f t="shared" si="173"/>
        <v>0</v>
      </c>
    </row>
    <row r="2339" spans="1:14" x14ac:dyDescent="0.3">
      <c r="A2339" s="11"/>
      <c r="B2339" s="10"/>
      <c r="C2339" s="10"/>
      <c r="D2339" s="11"/>
      <c r="E2339" s="11"/>
      <c r="F2339" s="30" t="e">
        <f t="shared" si="170"/>
        <v>#DIV/0!</v>
      </c>
      <c r="G2339" s="11"/>
      <c r="H2339" s="11"/>
      <c r="I2339" s="11"/>
      <c r="J2339" s="12">
        <f t="shared" si="171"/>
        <v>0</v>
      </c>
      <c r="K2339" s="31">
        <f t="shared" si="172"/>
        <v>0</v>
      </c>
      <c r="L2339" s="37">
        <f t="shared" si="169"/>
        <v>0</v>
      </c>
      <c r="M2339" s="37"/>
      <c r="N2339" s="37">
        <f t="shared" si="173"/>
        <v>0</v>
      </c>
    </row>
    <row r="2340" spans="1:14" x14ac:dyDescent="0.3">
      <c r="A2340" s="11"/>
      <c r="B2340" s="10"/>
      <c r="C2340" s="10"/>
      <c r="D2340" s="11"/>
      <c r="E2340" s="11"/>
      <c r="F2340" s="30" t="e">
        <f t="shared" si="170"/>
        <v>#DIV/0!</v>
      </c>
      <c r="G2340" s="11"/>
      <c r="H2340" s="11"/>
      <c r="I2340" s="11"/>
      <c r="J2340" s="12">
        <f t="shared" si="171"/>
        <v>0</v>
      </c>
      <c r="K2340" s="31">
        <f t="shared" si="172"/>
        <v>0</v>
      </c>
      <c r="L2340" s="37">
        <f t="shared" si="169"/>
        <v>0</v>
      </c>
      <c r="M2340" s="37"/>
      <c r="N2340" s="37">
        <f t="shared" si="173"/>
        <v>0</v>
      </c>
    </row>
    <row r="2341" spans="1:14" x14ac:dyDescent="0.3">
      <c r="A2341" s="11"/>
      <c r="B2341" s="10"/>
      <c r="C2341" s="10"/>
      <c r="D2341" s="11"/>
      <c r="E2341" s="11"/>
      <c r="F2341" s="30" t="e">
        <f t="shared" si="170"/>
        <v>#DIV/0!</v>
      </c>
      <c r="G2341" s="11"/>
      <c r="H2341" s="11"/>
      <c r="I2341" s="11"/>
      <c r="J2341" s="12">
        <f t="shared" si="171"/>
        <v>0</v>
      </c>
      <c r="K2341" s="31">
        <f t="shared" si="172"/>
        <v>0</v>
      </c>
      <c r="L2341" s="37">
        <f t="shared" si="169"/>
        <v>0</v>
      </c>
      <c r="M2341" s="37"/>
      <c r="N2341" s="37">
        <f t="shared" si="173"/>
        <v>0</v>
      </c>
    </row>
    <row r="2342" spans="1:14" x14ac:dyDescent="0.3">
      <c r="A2342" s="11" t="s">
        <v>33</v>
      </c>
      <c r="B2342" s="11"/>
      <c r="C2342" s="13"/>
      <c r="D2342" s="111">
        <f t="shared" ref="D2342:J2342" si="174">SUM(D2280:D2341)</f>
        <v>0</v>
      </c>
      <c r="E2342" s="111">
        <f t="shared" si="174"/>
        <v>0</v>
      </c>
      <c r="F2342" s="111" t="e">
        <f t="shared" si="174"/>
        <v>#DIV/0!</v>
      </c>
      <c r="G2342" s="111">
        <f t="shared" si="174"/>
        <v>0</v>
      </c>
      <c r="H2342" s="111">
        <f t="shared" si="174"/>
        <v>0</v>
      </c>
      <c r="I2342" s="111">
        <f t="shared" si="174"/>
        <v>0</v>
      </c>
      <c r="J2342" s="12">
        <f t="shared" si="174"/>
        <v>0</v>
      </c>
      <c r="K2342" s="111"/>
      <c r="L2342" s="111">
        <f>SUM(L2280:L2341)</f>
        <v>0</v>
      </c>
      <c r="M2342" s="111">
        <f>SUM(M2280:M2341)</f>
        <v>0</v>
      </c>
      <c r="N2342" s="111">
        <f>SUM(N2280:N2341)</f>
        <v>0</v>
      </c>
    </row>
    <row r="2343" spans="1:14" x14ac:dyDescent="0.3">
      <c r="A2343" s="113"/>
      <c r="B2343" s="114"/>
      <c r="C2343" s="115"/>
      <c r="D2343" s="116"/>
      <c r="E2343" s="116"/>
      <c r="F2343" s="7" t="s">
        <v>106</v>
      </c>
      <c r="G2343" s="7" t="s">
        <v>123</v>
      </c>
      <c r="H2343" s="7" t="s">
        <v>124</v>
      </c>
      <c r="I2343" s="7" t="s">
        <v>125</v>
      </c>
      <c r="J2343" s="7" t="s">
        <v>126</v>
      </c>
      <c r="K2343" s="117"/>
      <c r="L2343" s="117"/>
      <c r="M2343" s="7" t="s">
        <v>107</v>
      </c>
      <c r="N2343" s="118"/>
    </row>
    <row r="2344" spans="1:14" ht="31.5" x14ac:dyDescent="0.5">
      <c r="A2344" s="113"/>
      <c r="B2344" s="114"/>
      <c r="C2344" s="115"/>
      <c r="D2344" s="116"/>
      <c r="E2344" s="116"/>
      <c r="F2344" s="121"/>
      <c r="G2344" s="121"/>
      <c r="H2344" s="121"/>
      <c r="I2344" s="121"/>
      <c r="J2344" s="121"/>
      <c r="K2344" s="122"/>
      <c r="L2344" s="121">
        <f>+F2344-G2344-H2344-I2344-J2344</f>
        <v>0</v>
      </c>
      <c r="M2344" s="123"/>
      <c r="N2344" s="124"/>
    </row>
    <row r="2345" spans="1:14" x14ac:dyDescent="0.3">
      <c r="A2345" s="177" t="s">
        <v>109</v>
      </c>
      <c r="B2345" s="178"/>
      <c r="C2345" s="178"/>
      <c r="D2345" s="178"/>
      <c r="E2345" s="178"/>
      <c r="F2345" s="178"/>
      <c r="G2345" s="178"/>
      <c r="H2345" s="178"/>
      <c r="I2345" s="178"/>
      <c r="J2345" s="179"/>
      <c r="K2345" s="125"/>
      <c r="L2345" s="12"/>
      <c r="M2345" s="126"/>
      <c r="N2345" s="127"/>
    </row>
    <row r="2346" spans="1:14" x14ac:dyDescent="0.3">
      <c r="A2346" s="180" t="s">
        <v>110</v>
      </c>
      <c r="B2346" s="181"/>
      <c r="C2346" s="181"/>
      <c r="D2346" s="181"/>
      <c r="E2346" s="181"/>
      <c r="F2346" s="181"/>
      <c r="G2346" s="181"/>
      <c r="H2346" s="181"/>
      <c r="I2346" s="181"/>
      <c r="J2346" s="182"/>
      <c r="K2346" s="129"/>
      <c r="L2346" s="12"/>
      <c r="M2346" s="126"/>
      <c r="N2346" s="127"/>
    </row>
    <row r="2347" spans="1:14" x14ac:dyDescent="0.3">
      <c r="A2347" s="160" t="s">
        <v>111</v>
      </c>
      <c r="B2347" s="161"/>
      <c r="C2347" s="161"/>
      <c r="D2347" s="161"/>
      <c r="E2347" s="161"/>
      <c r="F2347" s="161"/>
      <c r="G2347" s="161"/>
      <c r="H2347" s="161"/>
      <c r="I2347" s="161"/>
      <c r="J2347" s="162"/>
      <c r="K2347" s="130"/>
      <c r="L2347" s="12"/>
      <c r="M2347" s="131" t="e">
        <f>+L2347/L2342%</f>
        <v>#DIV/0!</v>
      </c>
      <c r="N2347" s="127"/>
    </row>
    <row r="2348" spans="1:14" x14ac:dyDescent="0.3">
      <c r="A2348" s="163" t="s">
        <v>112</v>
      </c>
      <c r="B2348" s="164"/>
      <c r="C2348" s="164"/>
      <c r="D2348" s="164"/>
      <c r="E2348" s="164"/>
      <c r="F2348" s="164"/>
      <c r="G2348" s="164"/>
      <c r="H2348" s="164"/>
      <c r="I2348" s="164"/>
      <c r="J2348" s="165"/>
      <c r="K2348" s="132"/>
      <c r="L2348" s="12">
        <f>+E2364</f>
        <v>0</v>
      </c>
      <c r="M2348" s="126"/>
      <c r="N2348" s="127"/>
    </row>
    <row r="2349" spans="1:14" x14ac:dyDescent="0.3">
      <c r="A2349" s="166" t="s">
        <v>113</v>
      </c>
      <c r="B2349" s="167"/>
      <c r="C2349" s="167"/>
      <c r="D2349" s="167"/>
      <c r="E2349" s="167"/>
      <c r="F2349" s="167"/>
      <c r="G2349" s="167"/>
      <c r="H2349" s="167"/>
      <c r="I2349" s="167"/>
      <c r="J2349" s="168"/>
      <c r="K2349" s="134"/>
      <c r="L2349" s="12">
        <f>+M2364</f>
        <v>0</v>
      </c>
      <c r="M2349" s="126"/>
      <c r="N2349" s="127"/>
    </row>
    <row r="2350" spans="1:14" x14ac:dyDescent="0.3">
      <c r="A2350" s="169"/>
      <c r="B2350" s="170"/>
      <c r="C2350" s="170"/>
      <c r="D2350" s="170"/>
      <c r="E2350" s="170"/>
      <c r="F2350" s="170"/>
      <c r="G2350" s="170"/>
      <c r="H2350" s="170"/>
      <c r="I2350" s="170"/>
      <c r="J2350" s="171"/>
      <c r="K2350" s="128"/>
      <c r="L2350" s="126"/>
      <c r="M2350" s="126"/>
      <c r="N2350" s="127"/>
    </row>
    <row r="2351" spans="1:14" x14ac:dyDescent="0.3">
      <c r="A2351" s="169"/>
      <c r="B2351" s="170"/>
      <c r="C2351" s="170"/>
      <c r="D2351" s="170"/>
      <c r="E2351" s="170"/>
      <c r="F2351" s="170"/>
      <c r="G2351" s="170"/>
      <c r="H2351" s="170"/>
      <c r="I2351" s="170"/>
      <c r="J2351" s="171"/>
      <c r="K2351" s="128"/>
      <c r="L2351" s="126"/>
      <c r="M2351" s="126"/>
      <c r="N2351" s="127"/>
    </row>
    <row r="2352" spans="1:14" x14ac:dyDescent="0.3">
      <c r="A2352" s="169" t="s">
        <v>114</v>
      </c>
      <c r="B2352" s="170"/>
      <c r="C2352" s="170"/>
      <c r="D2352" s="170"/>
      <c r="E2352" s="170"/>
      <c r="F2352" s="170"/>
      <c r="G2352" s="170"/>
      <c r="H2352" s="170"/>
      <c r="I2352" s="170"/>
      <c r="J2352" s="171"/>
      <c r="K2352" s="136"/>
      <c r="L2352" s="111">
        <f>+L2342-L2345-L2346-L2347-L2348+L2349-L2350-L2351</f>
        <v>0</v>
      </c>
      <c r="M2352" s="126"/>
      <c r="N2352" s="127"/>
    </row>
    <row r="2353" spans="1:14" ht="19.5" thickBot="1" x14ac:dyDescent="0.35">
      <c r="M2353" s="138">
        <f>+L2353-L2352</f>
        <v>0</v>
      </c>
    </row>
    <row r="2354" spans="1:14" ht="19.5" thickBot="1" x14ac:dyDescent="0.35">
      <c r="A2354" s="157" t="s">
        <v>115</v>
      </c>
      <c r="B2354" s="158"/>
      <c r="C2354" s="158"/>
      <c r="D2354" s="158"/>
      <c r="E2354" s="158"/>
      <c r="F2354" s="159"/>
      <c r="G2354" s="127"/>
      <c r="H2354" s="157" t="s">
        <v>116</v>
      </c>
      <c r="I2354" s="158"/>
      <c r="J2354" s="159"/>
      <c r="K2354" s="157" t="s">
        <v>117</v>
      </c>
      <c r="L2354" s="158"/>
      <c r="M2354" s="159"/>
      <c r="N2354" s="139"/>
    </row>
    <row r="2355" spans="1:14" ht="19.5" thickBot="1" x14ac:dyDescent="0.35">
      <c r="A2355" s="140" t="s">
        <v>118</v>
      </c>
      <c r="B2355" s="157" t="s">
        <v>119</v>
      </c>
      <c r="C2355" s="159"/>
      <c r="D2355" s="140" t="s">
        <v>120</v>
      </c>
      <c r="E2355" s="157" t="s">
        <v>22</v>
      </c>
      <c r="F2355" s="159"/>
      <c r="G2355" s="127"/>
      <c r="H2355" s="157" t="s">
        <v>119</v>
      </c>
      <c r="I2355" s="159"/>
      <c r="J2355" s="140" t="s">
        <v>22</v>
      </c>
      <c r="K2355" s="157" t="s">
        <v>119</v>
      </c>
      <c r="L2355" s="159"/>
      <c r="M2355" s="140" t="s">
        <v>22</v>
      </c>
      <c r="N2355" s="139"/>
    </row>
    <row r="2356" spans="1:14" ht="19.5" thickBot="1" x14ac:dyDescent="0.35">
      <c r="A2356" s="141"/>
      <c r="B2356" s="153"/>
      <c r="C2356" s="154"/>
      <c r="D2356" s="141"/>
      <c r="E2356" s="155"/>
      <c r="F2356" s="156"/>
      <c r="G2356" s="127"/>
      <c r="H2356" s="153"/>
      <c r="I2356" s="154"/>
      <c r="J2356" s="142"/>
      <c r="K2356" s="153"/>
      <c r="L2356" s="154"/>
      <c r="M2356" s="143"/>
      <c r="N2356" s="144"/>
    </row>
    <row r="2357" spans="1:14" ht="19.5" thickBot="1" x14ac:dyDescent="0.35">
      <c r="A2357" s="141"/>
      <c r="B2357" s="153"/>
      <c r="C2357" s="154"/>
      <c r="D2357" s="141"/>
      <c r="E2357" s="155"/>
      <c r="F2357" s="156"/>
      <c r="G2357" s="127"/>
      <c r="H2357" s="153"/>
      <c r="I2357" s="154"/>
      <c r="J2357" s="142"/>
      <c r="K2357" s="153"/>
      <c r="L2357" s="154"/>
      <c r="M2357" s="143"/>
      <c r="N2357" s="144"/>
    </row>
    <row r="2358" spans="1:14" ht="19.5" thickBot="1" x14ac:dyDescent="0.35">
      <c r="A2358" s="141"/>
      <c r="B2358" s="153"/>
      <c r="C2358" s="154"/>
      <c r="D2358" s="141"/>
      <c r="E2358" s="155"/>
      <c r="F2358" s="156"/>
      <c r="G2358" s="127"/>
      <c r="H2358" s="153"/>
      <c r="I2358" s="154"/>
      <c r="J2358" s="142"/>
      <c r="K2358" s="153"/>
      <c r="L2358" s="154"/>
      <c r="M2358" s="143"/>
      <c r="N2358" s="144"/>
    </row>
    <row r="2359" spans="1:14" ht="19.5" thickBot="1" x14ac:dyDescent="0.35">
      <c r="A2359" s="141"/>
      <c r="B2359" s="153"/>
      <c r="C2359" s="154"/>
      <c r="D2359" s="141"/>
      <c r="E2359" s="155"/>
      <c r="F2359" s="156"/>
      <c r="G2359" s="127"/>
      <c r="H2359" s="153"/>
      <c r="I2359" s="154"/>
      <c r="J2359" s="142"/>
      <c r="K2359" s="153"/>
      <c r="L2359" s="154"/>
      <c r="M2359" s="143"/>
      <c r="N2359" s="144"/>
    </row>
    <row r="2360" spans="1:14" ht="19.5" thickBot="1" x14ac:dyDescent="0.35">
      <c r="A2360" s="141"/>
      <c r="B2360" s="153"/>
      <c r="C2360" s="154"/>
      <c r="D2360" s="141"/>
      <c r="E2360" s="155"/>
      <c r="F2360" s="156"/>
      <c r="G2360" s="127"/>
      <c r="H2360" s="153"/>
      <c r="I2360" s="154"/>
      <c r="J2360" s="142"/>
      <c r="K2360" s="153"/>
      <c r="L2360" s="154"/>
      <c r="M2360" s="143"/>
      <c r="N2360" s="144"/>
    </row>
    <row r="2361" spans="1:14" ht="19.5" thickBot="1" x14ac:dyDescent="0.35">
      <c r="A2361" s="141"/>
      <c r="B2361" s="153"/>
      <c r="C2361" s="154"/>
      <c r="D2361" s="141"/>
      <c r="E2361" s="155"/>
      <c r="F2361" s="156"/>
      <c r="G2361" s="127"/>
      <c r="H2361" s="153"/>
      <c r="I2361" s="154"/>
      <c r="J2361" s="142"/>
      <c r="K2361" s="153"/>
      <c r="L2361" s="154"/>
      <c r="M2361" s="143"/>
      <c r="N2361" s="144"/>
    </row>
    <row r="2362" spans="1:14" ht="19.5" thickBot="1" x14ac:dyDescent="0.35">
      <c r="A2362" s="141"/>
      <c r="B2362" s="153"/>
      <c r="C2362" s="154"/>
      <c r="D2362" s="141"/>
      <c r="E2362" s="155"/>
      <c r="F2362" s="156"/>
      <c r="G2362" s="127"/>
      <c r="H2362" s="153"/>
      <c r="I2362" s="154"/>
      <c r="J2362" s="142"/>
      <c r="K2362" s="153"/>
      <c r="L2362" s="154"/>
      <c r="M2362" s="143"/>
      <c r="N2362" s="144"/>
    </row>
    <row r="2363" spans="1:14" ht="19.5" thickBot="1" x14ac:dyDescent="0.35">
      <c r="A2363" s="141"/>
      <c r="B2363" s="153"/>
      <c r="C2363" s="154"/>
      <c r="D2363" s="141"/>
      <c r="E2363" s="155"/>
      <c r="F2363" s="156"/>
      <c r="G2363" s="127"/>
      <c r="H2363" s="153"/>
      <c r="I2363" s="154"/>
      <c r="J2363" s="142"/>
      <c r="K2363" s="153"/>
      <c r="L2363" s="154"/>
      <c r="M2363" s="143"/>
      <c r="N2363" s="144"/>
    </row>
    <row r="2364" spans="1:14" ht="19.5" thickBot="1" x14ac:dyDescent="0.35">
      <c r="A2364" s="141" t="s">
        <v>121</v>
      </c>
      <c r="B2364" s="153"/>
      <c r="C2364" s="154"/>
      <c r="D2364" s="141"/>
      <c r="E2364" s="155">
        <f>SUM(E2356:F2363)</f>
        <v>0</v>
      </c>
      <c r="F2364" s="156"/>
      <c r="G2364" s="127"/>
      <c r="H2364" s="153" t="s">
        <v>121</v>
      </c>
      <c r="I2364" s="154"/>
      <c r="J2364" s="140">
        <f>SUM(J2356:J2363)</f>
        <v>0</v>
      </c>
      <c r="K2364" s="153" t="s">
        <v>121</v>
      </c>
      <c r="L2364" s="154"/>
      <c r="M2364" s="145">
        <f>SUM(M2356:M2363)</f>
        <v>0</v>
      </c>
      <c r="N2364" s="139"/>
    </row>
    <row r="2367" spans="1:14" x14ac:dyDescent="0.3">
      <c r="A2367" s="172" t="s">
        <v>0</v>
      </c>
      <c r="B2367" s="172"/>
      <c r="C2367" s="172"/>
      <c r="D2367" s="172"/>
      <c r="E2367" s="172"/>
      <c r="F2367" s="172"/>
      <c r="G2367" s="172"/>
      <c r="H2367" s="172"/>
      <c r="I2367" s="172"/>
      <c r="J2367" s="172"/>
      <c r="K2367" s="172"/>
      <c r="L2367" s="172"/>
      <c r="M2367" s="1"/>
      <c r="N2367" s="2"/>
    </row>
    <row r="2368" spans="1:14" x14ac:dyDescent="0.3">
      <c r="A2368" s="1" t="s">
        <v>1</v>
      </c>
      <c r="B2368" s="2"/>
      <c r="J2368" s="1" t="s">
        <v>3</v>
      </c>
      <c r="K2368" s="173">
        <f>+K2277</f>
        <v>0</v>
      </c>
      <c r="L2368" s="173"/>
      <c r="M2368" s="173"/>
      <c r="N2368" s="6"/>
    </row>
    <row r="2369" spans="1:14" x14ac:dyDescent="0.3">
      <c r="A2369" s="174"/>
      <c r="B2369" s="175"/>
      <c r="C2369" s="176"/>
      <c r="D2369" s="169" t="s">
        <v>6</v>
      </c>
      <c r="E2369" s="170"/>
      <c r="F2369" s="171"/>
      <c r="G2369" s="7" t="s">
        <v>7</v>
      </c>
      <c r="H2369" s="7" t="s">
        <v>7</v>
      </c>
      <c r="I2369" s="7" t="s">
        <v>8</v>
      </c>
      <c r="J2369" s="8" t="s">
        <v>9</v>
      </c>
      <c r="K2369" s="7" t="s">
        <v>10</v>
      </c>
      <c r="L2369" s="9"/>
      <c r="M2369" s="7" t="s">
        <v>11</v>
      </c>
      <c r="N2369" s="7" t="s">
        <v>12</v>
      </c>
    </row>
    <row r="2370" spans="1:14" x14ac:dyDescent="0.3">
      <c r="A2370" s="12" t="s">
        <v>16</v>
      </c>
      <c r="B2370" s="7" t="s">
        <v>17</v>
      </c>
      <c r="C2370" s="13" t="s">
        <v>18</v>
      </c>
      <c r="D2370" s="7">
        <v>1</v>
      </c>
      <c r="E2370" s="7">
        <v>2</v>
      </c>
      <c r="F2370" s="14" t="s">
        <v>19</v>
      </c>
      <c r="G2370" s="7" t="s">
        <v>20</v>
      </c>
      <c r="H2370" s="7" t="s">
        <v>20</v>
      </c>
      <c r="I2370" s="7"/>
      <c r="J2370" s="7" t="s">
        <v>20</v>
      </c>
      <c r="K2370" s="7" t="s">
        <v>21</v>
      </c>
      <c r="L2370" s="7" t="s">
        <v>22</v>
      </c>
      <c r="M2370" s="7" t="s">
        <v>23</v>
      </c>
      <c r="N2370" s="7" t="s">
        <v>22</v>
      </c>
    </row>
    <row r="2371" spans="1:14" x14ac:dyDescent="0.3">
      <c r="A2371" s="16" t="s">
        <v>35</v>
      </c>
      <c r="B2371" s="17" t="s">
        <v>36</v>
      </c>
      <c r="C2371" s="17">
        <v>72</v>
      </c>
      <c r="D2371" s="29"/>
      <c r="E2371" s="29"/>
      <c r="F2371" s="30">
        <f>+(E2371+D2371)/C2371</f>
        <v>0</v>
      </c>
      <c r="G2371" s="32"/>
      <c r="H2371" s="32"/>
      <c r="I2371" s="32"/>
      <c r="J2371" s="34">
        <f>+D2371+E2371-G2371-H2371-I2371</f>
        <v>0</v>
      </c>
      <c r="K2371" s="31">
        <f>+K2280</f>
        <v>381.13</v>
      </c>
      <c r="L2371" s="24">
        <f t="shared" ref="L2371:L2432" si="175">+J2371*K2371</f>
        <v>0</v>
      </c>
      <c r="M2371" s="24"/>
      <c r="N2371" s="24">
        <f>+K2371*I2371</f>
        <v>0</v>
      </c>
    </row>
    <row r="2372" spans="1:14" x14ac:dyDescent="0.3">
      <c r="A2372" s="16" t="s">
        <v>37</v>
      </c>
      <c r="B2372" s="17" t="s">
        <v>38</v>
      </c>
      <c r="C2372" s="17">
        <v>36</v>
      </c>
      <c r="D2372" s="29"/>
      <c r="E2372" s="29"/>
      <c r="F2372" s="30">
        <f t="shared" ref="F2372:F2432" si="176">+(E2372+D2372)/C2372</f>
        <v>0</v>
      </c>
      <c r="G2372" s="32"/>
      <c r="H2372" s="32"/>
      <c r="I2372" s="32"/>
      <c r="J2372" s="34">
        <f t="shared" ref="J2372:J2432" si="177">+D2372+E2372-G2372-H2372-I2372</f>
        <v>0</v>
      </c>
      <c r="K2372" s="31">
        <f t="shared" ref="K2372:K2432" si="178">+K2281</f>
        <v>741.2</v>
      </c>
      <c r="L2372" s="24">
        <f t="shared" si="175"/>
        <v>0</v>
      </c>
      <c r="M2372" s="24"/>
      <c r="N2372" s="24">
        <f t="shared" ref="N2372:N2432" si="179">+K2372*I2372</f>
        <v>0</v>
      </c>
    </row>
    <row r="2373" spans="1:14" x14ac:dyDescent="0.3">
      <c r="A2373" s="16" t="s">
        <v>39</v>
      </c>
      <c r="B2373" s="17" t="s">
        <v>40</v>
      </c>
      <c r="C2373" s="17">
        <v>18</v>
      </c>
      <c r="D2373" s="29"/>
      <c r="E2373" s="29"/>
      <c r="F2373" s="30">
        <f t="shared" si="176"/>
        <v>0</v>
      </c>
      <c r="G2373" s="32"/>
      <c r="H2373" s="32"/>
      <c r="I2373" s="32"/>
      <c r="J2373" s="12">
        <f t="shared" si="177"/>
        <v>0</v>
      </c>
      <c r="K2373" s="31">
        <f t="shared" si="178"/>
        <v>1263.5999999999999</v>
      </c>
      <c r="L2373" s="37">
        <f t="shared" si="175"/>
        <v>0</v>
      </c>
      <c r="M2373" s="37"/>
      <c r="N2373" s="37">
        <f t="shared" si="179"/>
        <v>0</v>
      </c>
    </row>
    <row r="2374" spans="1:14" x14ac:dyDescent="0.3">
      <c r="A2374" s="16" t="s">
        <v>41</v>
      </c>
      <c r="B2374" s="17" t="s">
        <v>42</v>
      </c>
      <c r="C2374" s="17">
        <v>10</v>
      </c>
      <c r="D2374" s="29"/>
      <c r="E2374" s="29"/>
      <c r="F2374" s="30">
        <f t="shared" si="176"/>
        <v>0</v>
      </c>
      <c r="G2374" s="32"/>
      <c r="H2374" s="32"/>
      <c r="I2374" s="32"/>
      <c r="J2374" s="34">
        <f t="shared" si="177"/>
        <v>0</v>
      </c>
      <c r="K2374" s="31">
        <f t="shared" si="178"/>
        <v>2059.1999999999998</v>
      </c>
      <c r="L2374" s="24">
        <f t="shared" si="175"/>
        <v>0</v>
      </c>
      <c r="M2374" s="24"/>
      <c r="N2374" s="24">
        <f t="shared" si="179"/>
        <v>0</v>
      </c>
    </row>
    <row r="2375" spans="1:14" x14ac:dyDescent="0.3">
      <c r="A2375" s="16" t="s">
        <v>43</v>
      </c>
      <c r="B2375" s="17" t="s">
        <v>36</v>
      </c>
      <c r="C2375" s="17">
        <v>72</v>
      </c>
      <c r="D2375" s="29"/>
      <c r="E2375" s="29"/>
      <c r="F2375" s="30">
        <f t="shared" si="176"/>
        <v>0</v>
      </c>
      <c r="G2375" s="32"/>
      <c r="H2375" s="32"/>
      <c r="I2375" s="32"/>
      <c r="J2375" s="34">
        <f t="shared" si="177"/>
        <v>0</v>
      </c>
      <c r="K2375" s="31">
        <f t="shared" si="178"/>
        <v>409.5</v>
      </c>
      <c r="L2375" s="24">
        <f t="shared" si="175"/>
        <v>0</v>
      </c>
      <c r="M2375" s="24"/>
      <c r="N2375" s="24">
        <f t="shared" si="179"/>
        <v>0</v>
      </c>
    </row>
    <row r="2376" spans="1:14" x14ac:dyDescent="0.3">
      <c r="A2376" s="16" t="s">
        <v>44</v>
      </c>
      <c r="B2376" s="17" t="s">
        <v>38</v>
      </c>
      <c r="C2376" s="17">
        <v>36</v>
      </c>
      <c r="D2376" s="29"/>
      <c r="E2376" s="29"/>
      <c r="F2376" s="30">
        <f t="shared" si="176"/>
        <v>0</v>
      </c>
      <c r="G2376" s="32"/>
      <c r="H2376" s="32"/>
      <c r="I2376" s="32"/>
      <c r="J2376" s="34">
        <f t="shared" si="177"/>
        <v>0</v>
      </c>
      <c r="K2376" s="31">
        <f t="shared" si="178"/>
        <v>803.79</v>
      </c>
      <c r="L2376" s="24">
        <f t="shared" si="175"/>
        <v>0</v>
      </c>
      <c r="M2376" s="24"/>
      <c r="N2376" s="24">
        <f t="shared" si="179"/>
        <v>0</v>
      </c>
    </row>
    <row r="2377" spans="1:14" x14ac:dyDescent="0.3">
      <c r="A2377" s="16" t="s">
        <v>45</v>
      </c>
      <c r="B2377" s="17" t="s">
        <v>36</v>
      </c>
      <c r="C2377" s="17">
        <v>72</v>
      </c>
      <c r="D2377" s="29"/>
      <c r="E2377" s="29"/>
      <c r="F2377" s="30">
        <f t="shared" si="176"/>
        <v>0</v>
      </c>
      <c r="G2377" s="32"/>
      <c r="H2377" s="32"/>
      <c r="I2377" s="32"/>
      <c r="J2377" s="34">
        <f t="shared" si="177"/>
        <v>0</v>
      </c>
      <c r="K2377" s="31">
        <f t="shared" si="178"/>
        <v>409.5</v>
      </c>
      <c r="L2377" s="24">
        <f t="shared" si="175"/>
        <v>0</v>
      </c>
      <c r="M2377" s="24"/>
      <c r="N2377" s="24">
        <f t="shared" si="179"/>
        <v>0</v>
      </c>
    </row>
    <row r="2378" spans="1:14" x14ac:dyDescent="0.3">
      <c r="A2378" s="16" t="s">
        <v>46</v>
      </c>
      <c r="B2378" s="17" t="s">
        <v>38</v>
      </c>
      <c r="C2378" s="17">
        <v>36</v>
      </c>
      <c r="D2378" s="29"/>
      <c r="E2378" s="29"/>
      <c r="F2378" s="30">
        <f t="shared" si="176"/>
        <v>0</v>
      </c>
      <c r="G2378" s="32"/>
      <c r="H2378" s="32"/>
      <c r="I2378" s="32"/>
      <c r="J2378" s="34">
        <f t="shared" si="177"/>
        <v>0</v>
      </c>
      <c r="K2378" s="31">
        <f t="shared" si="178"/>
        <v>803.79</v>
      </c>
      <c r="L2378" s="24">
        <f t="shared" si="175"/>
        <v>0</v>
      </c>
      <c r="M2378" s="24"/>
      <c r="N2378" s="24">
        <f t="shared" si="179"/>
        <v>0</v>
      </c>
    </row>
    <row r="2379" spans="1:14" x14ac:dyDescent="0.3">
      <c r="A2379" s="16" t="s">
        <v>47</v>
      </c>
      <c r="B2379" s="17" t="s">
        <v>48</v>
      </c>
      <c r="C2379" s="17">
        <v>8</v>
      </c>
      <c r="D2379" s="29"/>
      <c r="E2379" s="29"/>
      <c r="F2379" s="30">
        <f t="shared" si="176"/>
        <v>0</v>
      </c>
      <c r="G2379" s="32"/>
      <c r="H2379" s="32"/>
      <c r="I2379" s="32"/>
      <c r="J2379" s="34">
        <f t="shared" si="177"/>
        <v>0</v>
      </c>
      <c r="K2379" s="31">
        <f t="shared" si="178"/>
        <v>2767.05</v>
      </c>
      <c r="L2379" s="24">
        <f t="shared" si="175"/>
        <v>0</v>
      </c>
      <c r="M2379" s="24"/>
      <c r="N2379" s="24">
        <f t="shared" si="179"/>
        <v>0</v>
      </c>
    </row>
    <row r="2380" spans="1:14" x14ac:dyDescent="0.3">
      <c r="A2380" s="35" t="s">
        <v>49</v>
      </c>
      <c r="B2380" s="17" t="s">
        <v>50</v>
      </c>
      <c r="C2380" s="38">
        <v>72</v>
      </c>
      <c r="D2380" s="29"/>
      <c r="E2380" s="29"/>
      <c r="F2380" s="30">
        <f t="shared" si="176"/>
        <v>0</v>
      </c>
      <c r="G2380" s="32"/>
      <c r="H2380" s="32"/>
      <c r="I2380" s="32"/>
      <c r="J2380" s="12">
        <f t="shared" si="177"/>
        <v>0</v>
      </c>
      <c r="K2380" s="31">
        <f t="shared" si="178"/>
        <v>444.6</v>
      </c>
      <c r="L2380" s="37">
        <f t="shared" si="175"/>
        <v>0</v>
      </c>
      <c r="M2380" s="37"/>
      <c r="N2380" s="37">
        <f t="shared" si="179"/>
        <v>0</v>
      </c>
    </row>
    <row r="2381" spans="1:14" x14ac:dyDescent="0.3">
      <c r="A2381" s="16" t="s">
        <v>51</v>
      </c>
      <c r="B2381" s="17" t="s">
        <v>52</v>
      </c>
      <c r="C2381" s="17">
        <v>36</v>
      </c>
      <c r="D2381" s="29"/>
      <c r="E2381" s="29"/>
      <c r="F2381" s="30">
        <f t="shared" si="176"/>
        <v>0</v>
      </c>
      <c r="G2381" s="32"/>
      <c r="H2381" s="32"/>
      <c r="I2381" s="32"/>
      <c r="J2381" s="34">
        <f t="shared" si="177"/>
        <v>0</v>
      </c>
      <c r="K2381" s="31">
        <f t="shared" si="178"/>
        <v>868.73</v>
      </c>
      <c r="L2381" s="24">
        <f t="shared" si="175"/>
        <v>0</v>
      </c>
      <c r="M2381" s="24"/>
      <c r="N2381" s="24">
        <f t="shared" si="179"/>
        <v>0</v>
      </c>
    </row>
    <row r="2382" spans="1:14" x14ac:dyDescent="0.3">
      <c r="A2382" s="16" t="s">
        <v>53</v>
      </c>
      <c r="B2382" s="17" t="s">
        <v>48</v>
      </c>
      <c r="C2382" s="17">
        <v>8</v>
      </c>
      <c r="D2382" s="29"/>
      <c r="E2382" s="29"/>
      <c r="F2382" s="30">
        <f t="shared" si="176"/>
        <v>0</v>
      </c>
      <c r="G2382" s="32"/>
      <c r="H2382" s="32"/>
      <c r="I2382" s="32"/>
      <c r="J2382" s="34">
        <f t="shared" si="177"/>
        <v>0</v>
      </c>
      <c r="K2382" s="31">
        <f t="shared" si="178"/>
        <v>2416.0500000000002</v>
      </c>
      <c r="L2382" s="24">
        <f t="shared" si="175"/>
        <v>0</v>
      </c>
      <c r="M2382" s="24"/>
      <c r="N2382" s="24">
        <f t="shared" si="179"/>
        <v>0</v>
      </c>
    </row>
    <row r="2383" spans="1:14" x14ac:dyDescent="0.3">
      <c r="A2383" s="16" t="s">
        <v>54</v>
      </c>
      <c r="B2383" s="17" t="s">
        <v>50</v>
      </c>
      <c r="C2383" s="17">
        <v>72</v>
      </c>
      <c r="D2383" s="29"/>
      <c r="E2383" s="29"/>
      <c r="F2383" s="30">
        <f t="shared" si="176"/>
        <v>0</v>
      </c>
      <c r="G2383" s="32"/>
      <c r="H2383" s="32"/>
      <c r="I2383" s="32"/>
      <c r="J2383" s="34">
        <f t="shared" si="177"/>
        <v>0</v>
      </c>
      <c r="K2383" s="31">
        <f t="shared" si="178"/>
        <v>377.33</v>
      </c>
      <c r="L2383" s="24">
        <f t="shared" si="175"/>
        <v>0</v>
      </c>
      <c r="M2383" s="24"/>
      <c r="N2383" s="24">
        <f t="shared" si="179"/>
        <v>0</v>
      </c>
    </row>
    <row r="2384" spans="1:14" x14ac:dyDescent="0.3">
      <c r="A2384" s="16" t="s">
        <v>55</v>
      </c>
      <c r="B2384" s="17" t="s">
        <v>56</v>
      </c>
      <c r="C2384" s="17">
        <v>15</v>
      </c>
      <c r="D2384" s="44"/>
      <c r="E2384" s="44"/>
      <c r="F2384" s="30">
        <f t="shared" si="176"/>
        <v>0</v>
      </c>
      <c r="G2384" s="11"/>
      <c r="H2384" s="11"/>
      <c r="I2384" s="11"/>
      <c r="J2384" s="12">
        <f t="shared" si="177"/>
        <v>0</v>
      </c>
      <c r="K2384" s="45">
        <f t="shared" si="178"/>
        <v>1158.3</v>
      </c>
      <c r="L2384" s="37">
        <f t="shared" si="175"/>
        <v>0</v>
      </c>
      <c r="M2384" s="37"/>
      <c r="N2384" s="37">
        <f t="shared" si="179"/>
        <v>0</v>
      </c>
    </row>
    <row r="2385" spans="1:14" x14ac:dyDescent="0.3">
      <c r="A2385" s="16" t="s">
        <v>57</v>
      </c>
      <c r="B2385" s="17" t="s">
        <v>50</v>
      </c>
      <c r="C2385" s="17">
        <v>72</v>
      </c>
      <c r="D2385" s="29"/>
      <c r="E2385" s="29"/>
      <c r="F2385" s="30">
        <f t="shared" si="176"/>
        <v>0</v>
      </c>
      <c r="G2385" s="32"/>
      <c r="H2385" s="32"/>
      <c r="I2385" s="32"/>
      <c r="J2385" s="34">
        <f t="shared" si="177"/>
        <v>0</v>
      </c>
      <c r="K2385" s="31">
        <f t="shared" si="178"/>
        <v>424.13</v>
      </c>
      <c r="L2385" s="24">
        <f t="shared" si="175"/>
        <v>0</v>
      </c>
      <c r="M2385" s="24"/>
      <c r="N2385" s="24">
        <f t="shared" si="179"/>
        <v>0</v>
      </c>
    </row>
    <row r="2386" spans="1:14" x14ac:dyDescent="0.3">
      <c r="A2386" s="16" t="s">
        <v>58</v>
      </c>
      <c r="B2386" s="17" t="s">
        <v>59</v>
      </c>
      <c r="C2386" s="17">
        <v>15</v>
      </c>
      <c r="D2386" s="29"/>
      <c r="E2386" s="29"/>
      <c r="F2386" s="30">
        <f t="shared" si="176"/>
        <v>0</v>
      </c>
      <c r="G2386" s="32"/>
      <c r="H2386" s="32"/>
      <c r="I2386" s="32"/>
      <c r="J2386" s="34">
        <f t="shared" si="177"/>
        <v>0</v>
      </c>
      <c r="K2386" s="31">
        <f t="shared" si="178"/>
        <v>1199.25</v>
      </c>
      <c r="L2386" s="24">
        <f t="shared" si="175"/>
        <v>0</v>
      </c>
      <c r="M2386" s="24"/>
      <c r="N2386" s="24">
        <f t="shared" si="179"/>
        <v>0</v>
      </c>
    </row>
    <row r="2387" spans="1:14" x14ac:dyDescent="0.3">
      <c r="A2387" s="16" t="s">
        <v>60</v>
      </c>
      <c r="B2387" s="17" t="s">
        <v>50</v>
      </c>
      <c r="C2387" s="17">
        <v>72</v>
      </c>
      <c r="D2387" s="29"/>
      <c r="E2387" s="29"/>
      <c r="F2387" s="30">
        <f t="shared" si="176"/>
        <v>0</v>
      </c>
      <c r="G2387" s="32"/>
      <c r="H2387" s="32"/>
      <c r="I2387" s="32"/>
      <c r="J2387" s="34">
        <f t="shared" si="177"/>
        <v>0</v>
      </c>
      <c r="K2387" s="31">
        <f t="shared" si="178"/>
        <v>381.13</v>
      </c>
      <c r="L2387" s="24">
        <f t="shared" si="175"/>
        <v>0</v>
      </c>
      <c r="M2387" s="24"/>
      <c r="N2387" s="24">
        <f t="shared" si="179"/>
        <v>0</v>
      </c>
    </row>
    <row r="2388" spans="1:14" x14ac:dyDescent="0.3">
      <c r="A2388" s="16" t="s">
        <v>61</v>
      </c>
      <c r="B2388" s="17" t="s">
        <v>50</v>
      </c>
      <c r="C2388" s="38">
        <v>72</v>
      </c>
      <c r="D2388" s="44"/>
      <c r="E2388" s="44"/>
      <c r="F2388" s="30">
        <f t="shared" si="176"/>
        <v>0</v>
      </c>
      <c r="G2388" s="11"/>
      <c r="H2388" s="11"/>
      <c r="I2388" s="11"/>
      <c r="J2388" s="12">
        <f t="shared" si="177"/>
        <v>0</v>
      </c>
      <c r="K2388" s="31">
        <f t="shared" si="178"/>
        <v>424.13</v>
      </c>
      <c r="L2388" s="37">
        <f t="shared" si="175"/>
        <v>0</v>
      </c>
      <c r="M2388" s="37"/>
      <c r="N2388" s="37">
        <f t="shared" si="179"/>
        <v>0</v>
      </c>
    </row>
    <row r="2389" spans="1:14" x14ac:dyDescent="0.3">
      <c r="A2389" s="35" t="s">
        <v>62</v>
      </c>
      <c r="B2389" s="17" t="s">
        <v>50</v>
      </c>
      <c r="C2389" s="38">
        <v>72</v>
      </c>
      <c r="D2389" s="44"/>
      <c r="E2389" s="44"/>
      <c r="F2389" s="30">
        <f t="shared" si="176"/>
        <v>0</v>
      </c>
      <c r="G2389" s="11"/>
      <c r="H2389" s="11"/>
      <c r="I2389" s="11"/>
      <c r="J2389" s="12">
        <f t="shared" si="177"/>
        <v>0</v>
      </c>
      <c r="K2389" s="31">
        <f t="shared" si="178"/>
        <v>330.23</v>
      </c>
      <c r="L2389" s="37">
        <f t="shared" si="175"/>
        <v>0</v>
      </c>
      <c r="M2389" s="37"/>
      <c r="N2389" s="37">
        <f t="shared" si="179"/>
        <v>0</v>
      </c>
    </row>
    <row r="2390" spans="1:14" x14ac:dyDescent="0.3">
      <c r="A2390" s="35" t="s">
        <v>63</v>
      </c>
      <c r="B2390" s="17" t="s">
        <v>50</v>
      </c>
      <c r="C2390" s="38">
        <v>72</v>
      </c>
      <c r="D2390" s="44"/>
      <c r="E2390" s="44"/>
      <c r="F2390" s="30">
        <f t="shared" si="176"/>
        <v>0</v>
      </c>
      <c r="G2390" s="11"/>
      <c r="H2390" s="11"/>
      <c r="I2390" s="11"/>
      <c r="J2390" s="12">
        <f t="shared" si="177"/>
        <v>0</v>
      </c>
      <c r="K2390" s="31">
        <f t="shared" si="178"/>
        <v>424.13</v>
      </c>
      <c r="L2390" s="37">
        <f t="shared" si="175"/>
        <v>0</v>
      </c>
      <c r="M2390" s="37"/>
      <c r="N2390" s="37">
        <f t="shared" si="179"/>
        <v>0</v>
      </c>
    </row>
    <row r="2391" spans="1:14" x14ac:dyDescent="0.3">
      <c r="A2391" s="35" t="s">
        <v>64</v>
      </c>
      <c r="B2391" s="17" t="s">
        <v>65</v>
      </c>
      <c r="C2391" s="38">
        <v>72</v>
      </c>
      <c r="D2391" s="44"/>
      <c r="E2391" s="44"/>
      <c r="F2391" s="30">
        <f t="shared" si="176"/>
        <v>0</v>
      </c>
      <c r="G2391" s="11"/>
      <c r="H2391" s="11"/>
      <c r="I2391" s="11"/>
      <c r="J2391" s="12">
        <f t="shared" si="177"/>
        <v>0</v>
      </c>
      <c r="K2391" s="31">
        <f t="shared" si="178"/>
        <v>389.61</v>
      </c>
      <c r="L2391" s="37">
        <f t="shared" si="175"/>
        <v>0</v>
      </c>
      <c r="M2391" s="37"/>
      <c r="N2391" s="37">
        <f t="shared" si="179"/>
        <v>0</v>
      </c>
    </row>
    <row r="2392" spans="1:14" x14ac:dyDescent="0.3">
      <c r="A2392" s="35" t="s">
        <v>66</v>
      </c>
      <c r="B2392" s="17" t="s">
        <v>65</v>
      </c>
      <c r="C2392" s="38">
        <v>72</v>
      </c>
      <c r="D2392" s="44"/>
      <c r="E2392" s="44"/>
      <c r="F2392" s="30">
        <f t="shared" si="176"/>
        <v>0</v>
      </c>
      <c r="G2392" s="11"/>
      <c r="H2392" s="11"/>
      <c r="I2392" s="11"/>
      <c r="J2392" s="12">
        <f t="shared" si="177"/>
        <v>0</v>
      </c>
      <c r="K2392" s="31">
        <f t="shared" si="178"/>
        <v>389.61</v>
      </c>
      <c r="L2392" s="37">
        <f t="shared" si="175"/>
        <v>0</v>
      </c>
      <c r="M2392" s="37"/>
      <c r="N2392" s="37">
        <f t="shared" si="179"/>
        <v>0</v>
      </c>
    </row>
    <row r="2393" spans="1:14" x14ac:dyDescent="0.3">
      <c r="A2393" s="47" t="s">
        <v>67</v>
      </c>
      <c r="B2393" s="48" t="s">
        <v>59</v>
      </c>
      <c r="C2393" s="49">
        <v>25</v>
      </c>
      <c r="D2393" s="44"/>
      <c r="E2393" s="44"/>
      <c r="F2393" s="30">
        <f t="shared" si="176"/>
        <v>0</v>
      </c>
      <c r="G2393" s="11"/>
      <c r="H2393" s="11"/>
      <c r="I2393" s="11"/>
      <c r="J2393" s="12">
        <f t="shared" si="177"/>
        <v>0</v>
      </c>
      <c r="K2393" s="31">
        <f t="shared" si="178"/>
        <v>169.65</v>
      </c>
      <c r="L2393" s="37">
        <f t="shared" si="175"/>
        <v>0</v>
      </c>
      <c r="M2393" s="37"/>
      <c r="N2393" s="37">
        <f t="shared" si="179"/>
        <v>0</v>
      </c>
    </row>
    <row r="2394" spans="1:14" x14ac:dyDescent="0.3">
      <c r="A2394" s="47" t="s">
        <v>68</v>
      </c>
      <c r="B2394" s="48" t="s">
        <v>42</v>
      </c>
      <c r="C2394" s="49">
        <v>50</v>
      </c>
      <c r="D2394" s="44"/>
      <c r="E2394" s="44"/>
      <c r="F2394" s="30">
        <f t="shared" si="176"/>
        <v>0</v>
      </c>
      <c r="G2394" s="11"/>
      <c r="H2394" s="11"/>
      <c r="I2394" s="11"/>
      <c r="J2394" s="12">
        <f t="shared" si="177"/>
        <v>0</v>
      </c>
      <c r="K2394" s="31">
        <f t="shared" si="178"/>
        <v>88.92</v>
      </c>
      <c r="L2394" s="37">
        <f t="shared" si="175"/>
        <v>0</v>
      </c>
      <c r="M2394" s="37"/>
      <c r="N2394" s="37">
        <f t="shared" si="179"/>
        <v>0</v>
      </c>
    </row>
    <row r="2395" spans="1:14" x14ac:dyDescent="0.3">
      <c r="A2395" s="47" t="s">
        <v>69</v>
      </c>
      <c r="B2395" s="48" t="s">
        <v>52</v>
      </c>
      <c r="C2395" s="49">
        <v>12</v>
      </c>
      <c r="D2395" s="44"/>
      <c r="E2395" s="44"/>
      <c r="F2395" s="30">
        <f t="shared" si="176"/>
        <v>0</v>
      </c>
      <c r="G2395" s="11"/>
      <c r="H2395" s="11"/>
      <c r="I2395" s="11"/>
      <c r="J2395" s="12">
        <f t="shared" si="177"/>
        <v>0</v>
      </c>
      <c r="K2395" s="31">
        <f t="shared" si="178"/>
        <v>123.94</v>
      </c>
      <c r="L2395" s="37">
        <f t="shared" si="175"/>
        <v>0</v>
      </c>
      <c r="M2395" s="37"/>
      <c r="N2395" s="37">
        <f t="shared" si="179"/>
        <v>0</v>
      </c>
    </row>
    <row r="2396" spans="1:14" ht="19.5" thickBot="1" x14ac:dyDescent="0.35">
      <c r="A2396" s="47" t="s">
        <v>70</v>
      </c>
      <c r="B2396" s="48" t="s">
        <v>50</v>
      </c>
      <c r="C2396" s="49">
        <v>60</v>
      </c>
      <c r="D2396" s="44"/>
      <c r="E2396" s="44"/>
      <c r="F2396" s="30">
        <f t="shared" si="176"/>
        <v>0</v>
      </c>
      <c r="G2396" s="11"/>
      <c r="H2396" s="11"/>
      <c r="I2396" s="11"/>
      <c r="J2396" s="12">
        <f t="shared" si="177"/>
        <v>0</v>
      </c>
      <c r="K2396" s="31">
        <f t="shared" si="178"/>
        <v>67.180000000000007</v>
      </c>
      <c r="L2396" s="37">
        <f t="shared" si="175"/>
        <v>0</v>
      </c>
      <c r="M2396" s="37"/>
      <c r="N2396" s="37">
        <f t="shared" si="179"/>
        <v>0</v>
      </c>
    </row>
    <row r="2397" spans="1:14" ht="19.5" thickBot="1" x14ac:dyDescent="0.35">
      <c r="A2397" s="56" t="s">
        <v>71</v>
      </c>
      <c r="B2397" s="57" t="s">
        <v>50</v>
      </c>
      <c r="C2397" s="58">
        <v>60</v>
      </c>
      <c r="D2397" s="44"/>
      <c r="E2397" s="44"/>
      <c r="F2397" s="30">
        <f t="shared" si="176"/>
        <v>0</v>
      </c>
      <c r="G2397" s="11"/>
      <c r="H2397" s="11"/>
      <c r="I2397" s="11"/>
      <c r="J2397" s="12">
        <f t="shared" si="177"/>
        <v>0</v>
      </c>
      <c r="K2397" s="31">
        <f t="shared" si="178"/>
        <v>67.180000000000007</v>
      </c>
      <c r="L2397" s="37">
        <f t="shared" si="175"/>
        <v>0</v>
      </c>
      <c r="M2397" s="37"/>
      <c r="N2397" s="37">
        <f t="shared" si="179"/>
        <v>0</v>
      </c>
    </row>
    <row r="2398" spans="1:14" ht="19.5" thickBot="1" x14ac:dyDescent="0.35">
      <c r="A2398" s="56" t="s">
        <v>72</v>
      </c>
      <c r="B2398" s="57" t="s">
        <v>50</v>
      </c>
      <c r="C2398" s="58">
        <v>60</v>
      </c>
      <c r="D2398" s="44"/>
      <c r="E2398" s="44"/>
      <c r="F2398" s="30">
        <f t="shared" si="176"/>
        <v>0</v>
      </c>
      <c r="G2398" s="11"/>
      <c r="H2398" s="11"/>
      <c r="I2398" s="11"/>
      <c r="J2398" s="12">
        <f t="shared" si="177"/>
        <v>0</v>
      </c>
      <c r="K2398" s="31">
        <f t="shared" si="178"/>
        <v>67.180000000000007</v>
      </c>
      <c r="L2398" s="37">
        <f t="shared" si="175"/>
        <v>0</v>
      </c>
      <c r="M2398" s="37"/>
      <c r="N2398" s="37">
        <f t="shared" si="179"/>
        <v>0</v>
      </c>
    </row>
    <row r="2399" spans="1:14" ht="19.5" thickBot="1" x14ac:dyDescent="0.35">
      <c r="A2399" s="56" t="s">
        <v>73</v>
      </c>
      <c r="B2399" s="57" t="s">
        <v>74</v>
      </c>
      <c r="C2399" s="58">
        <v>150</v>
      </c>
      <c r="D2399" s="44"/>
      <c r="E2399" s="44"/>
      <c r="F2399" s="30">
        <f t="shared" si="176"/>
        <v>0</v>
      </c>
      <c r="G2399" s="11"/>
      <c r="H2399" s="11"/>
      <c r="I2399" s="11"/>
      <c r="J2399" s="12">
        <f t="shared" si="177"/>
        <v>0</v>
      </c>
      <c r="K2399" s="31">
        <f t="shared" si="178"/>
        <v>21.06</v>
      </c>
      <c r="L2399" s="37">
        <f t="shared" si="175"/>
        <v>0</v>
      </c>
      <c r="M2399" s="37"/>
      <c r="N2399" s="37">
        <f t="shared" si="179"/>
        <v>0</v>
      </c>
    </row>
    <row r="2400" spans="1:14" ht="19.5" thickBot="1" x14ac:dyDescent="0.35">
      <c r="A2400" s="66" t="s">
        <v>75</v>
      </c>
      <c r="B2400" s="67" t="s">
        <v>76</v>
      </c>
      <c r="C2400" s="68">
        <v>120</v>
      </c>
      <c r="D2400" s="44"/>
      <c r="E2400" s="44"/>
      <c r="F2400" s="30">
        <f t="shared" si="176"/>
        <v>0</v>
      </c>
      <c r="G2400" s="11"/>
      <c r="H2400" s="11"/>
      <c r="I2400" s="11"/>
      <c r="J2400" s="12">
        <f t="shared" si="177"/>
        <v>0</v>
      </c>
      <c r="K2400" s="31">
        <f t="shared" si="178"/>
        <v>78.98</v>
      </c>
      <c r="L2400" s="37">
        <f t="shared" si="175"/>
        <v>0</v>
      </c>
      <c r="M2400" s="37"/>
      <c r="N2400" s="37">
        <f t="shared" si="179"/>
        <v>0</v>
      </c>
    </row>
    <row r="2401" spans="1:14" ht="19.5" thickBot="1" x14ac:dyDescent="0.35">
      <c r="A2401" s="66" t="s">
        <v>77</v>
      </c>
      <c r="B2401" s="67" t="s">
        <v>78</v>
      </c>
      <c r="C2401" s="68">
        <v>60</v>
      </c>
      <c r="D2401" s="44"/>
      <c r="E2401" s="44"/>
      <c r="F2401" s="30">
        <f t="shared" si="176"/>
        <v>0</v>
      </c>
      <c r="G2401" s="11"/>
      <c r="H2401" s="11"/>
      <c r="I2401" s="11"/>
      <c r="J2401" s="12">
        <f t="shared" si="177"/>
        <v>0</v>
      </c>
      <c r="K2401" s="31">
        <f t="shared" si="178"/>
        <v>154.44</v>
      </c>
      <c r="L2401" s="37">
        <f t="shared" si="175"/>
        <v>0</v>
      </c>
      <c r="M2401" s="37"/>
      <c r="N2401" s="37">
        <f t="shared" si="179"/>
        <v>0</v>
      </c>
    </row>
    <row r="2402" spans="1:14" ht="19.5" thickBot="1" x14ac:dyDescent="0.35">
      <c r="A2402" s="66" t="s">
        <v>79</v>
      </c>
      <c r="B2402" s="67" t="s">
        <v>50</v>
      </c>
      <c r="C2402" s="68">
        <v>30</v>
      </c>
      <c r="D2402" s="44"/>
      <c r="E2402" s="44"/>
      <c r="F2402" s="30">
        <f t="shared" si="176"/>
        <v>0</v>
      </c>
      <c r="G2402" s="11"/>
      <c r="H2402" s="11"/>
      <c r="I2402" s="11"/>
      <c r="J2402" s="12">
        <f t="shared" si="177"/>
        <v>0</v>
      </c>
      <c r="K2402" s="31">
        <f t="shared" si="178"/>
        <v>274.95</v>
      </c>
      <c r="L2402" s="37">
        <f t="shared" si="175"/>
        <v>0</v>
      </c>
      <c r="M2402" s="37"/>
      <c r="N2402" s="37">
        <f t="shared" si="179"/>
        <v>0</v>
      </c>
    </row>
    <row r="2403" spans="1:14" ht="19.5" thickBot="1" x14ac:dyDescent="0.35">
      <c r="A2403" s="66" t="s">
        <v>80</v>
      </c>
      <c r="B2403" s="67" t="s">
        <v>59</v>
      </c>
      <c r="C2403" s="68">
        <v>12</v>
      </c>
      <c r="D2403" s="44"/>
      <c r="E2403" s="44"/>
      <c r="F2403" s="30">
        <f t="shared" si="176"/>
        <v>0</v>
      </c>
      <c r="G2403" s="11"/>
      <c r="H2403" s="11"/>
      <c r="I2403" s="11"/>
      <c r="J2403" s="12">
        <f t="shared" si="177"/>
        <v>0</v>
      </c>
      <c r="K2403" s="31">
        <f t="shared" si="178"/>
        <v>1023.75</v>
      </c>
      <c r="L2403" s="37">
        <f t="shared" si="175"/>
        <v>0</v>
      </c>
      <c r="M2403" s="37"/>
      <c r="N2403" s="37">
        <f t="shared" si="179"/>
        <v>0</v>
      </c>
    </row>
    <row r="2404" spans="1:14" ht="19.5" thickBot="1" x14ac:dyDescent="0.35">
      <c r="A2404" s="76" t="s">
        <v>81</v>
      </c>
      <c r="B2404" s="77" t="s">
        <v>82</v>
      </c>
      <c r="C2404" s="78">
        <v>18</v>
      </c>
      <c r="D2404" s="44"/>
      <c r="E2404" s="44"/>
      <c r="F2404" s="30">
        <f t="shared" si="176"/>
        <v>0</v>
      </c>
      <c r="G2404" s="11"/>
      <c r="H2404" s="11"/>
      <c r="I2404" s="11"/>
      <c r="J2404" s="12">
        <f t="shared" si="177"/>
        <v>0</v>
      </c>
      <c r="K2404" s="31">
        <f t="shared" si="178"/>
        <v>558.67999999999995</v>
      </c>
      <c r="L2404" s="37">
        <f t="shared" si="175"/>
        <v>0</v>
      </c>
      <c r="M2404" s="37"/>
      <c r="N2404" s="37">
        <f t="shared" si="179"/>
        <v>0</v>
      </c>
    </row>
    <row r="2405" spans="1:14" ht="19.5" thickBot="1" x14ac:dyDescent="0.35">
      <c r="A2405" s="76" t="s">
        <v>83</v>
      </c>
      <c r="B2405" s="77" t="s">
        <v>59</v>
      </c>
      <c r="C2405" s="78">
        <v>12</v>
      </c>
      <c r="D2405" s="44"/>
      <c r="E2405" s="44"/>
      <c r="F2405" s="30">
        <f t="shared" si="176"/>
        <v>0</v>
      </c>
      <c r="G2405" s="11"/>
      <c r="H2405" s="11"/>
      <c r="I2405" s="11"/>
      <c r="J2405" s="12">
        <f t="shared" si="177"/>
        <v>0</v>
      </c>
      <c r="K2405" s="31">
        <f t="shared" si="178"/>
        <v>1092.2</v>
      </c>
      <c r="L2405" s="37">
        <f t="shared" si="175"/>
        <v>0</v>
      </c>
      <c r="M2405" s="37"/>
      <c r="N2405" s="37">
        <f t="shared" si="179"/>
        <v>0</v>
      </c>
    </row>
    <row r="2406" spans="1:14" ht="19.5" thickBot="1" x14ac:dyDescent="0.35">
      <c r="A2406" s="76" t="s">
        <v>84</v>
      </c>
      <c r="B2406" s="77" t="s">
        <v>85</v>
      </c>
      <c r="C2406" s="78">
        <v>4</v>
      </c>
      <c r="D2406" s="44"/>
      <c r="E2406" s="44"/>
      <c r="F2406" s="30">
        <f t="shared" si="176"/>
        <v>0</v>
      </c>
      <c r="G2406" s="11"/>
      <c r="H2406" s="11"/>
      <c r="I2406" s="11"/>
      <c r="J2406" s="12">
        <f t="shared" si="177"/>
        <v>0</v>
      </c>
      <c r="K2406" s="31">
        <f t="shared" si="178"/>
        <v>2670.53</v>
      </c>
      <c r="L2406" s="37">
        <f t="shared" si="175"/>
        <v>0</v>
      </c>
      <c r="M2406" s="37"/>
      <c r="N2406" s="37">
        <f t="shared" si="179"/>
        <v>0</v>
      </c>
    </row>
    <row r="2407" spans="1:14" ht="19.5" thickBot="1" x14ac:dyDescent="0.35">
      <c r="A2407" s="86" t="s">
        <v>86</v>
      </c>
      <c r="B2407" s="87" t="s">
        <v>87</v>
      </c>
      <c r="C2407" s="88">
        <v>48</v>
      </c>
      <c r="D2407" s="44"/>
      <c r="E2407" s="44"/>
      <c r="F2407" s="30">
        <f t="shared" si="176"/>
        <v>0</v>
      </c>
      <c r="G2407" s="11"/>
      <c r="H2407" s="11"/>
      <c r="I2407" s="11"/>
      <c r="J2407" s="12">
        <f t="shared" si="177"/>
        <v>0</v>
      </c>
      <c r="K2407" s="31">
        <f t="shared" si="178"/>
        <v>46.8</v>
      </c>
      <c r="L2407" s="37">
        <f t="shared" si="175"/>
        <v>0</v>
      </c>
      <c r="M2407" s="37"/>
      <c r="N2407" s="37">
        <f t="shared" si="179"/>
        <v>0</v>
      </c>
    </row>
    <row r="2408" spans="1:14" ht="19.5" thickBot="1" x14ac:dyDescent="0.35">
      <c r="A2408" s="86" t="s">
        <v>88</v>
      </c>
      <c r="B2408" s="87" t="s">
        <v>87</v>
      </c>
      <c r="C2408" s="88">
        <v>48</v>
      </c>
      <c r="D2408" s="44"/>
      <c r="E2408" s="44"/>
      <c r="F2408" s="30">
        <f t="shared" si="176"/>
        <v>0</v>
      </c>
      <c r="G2408" s="11"/>
      <c r="H2408" s="11"/>
      <c r="I2408" s="11"/>
      <c r="J2408" s="12">
        <f t="shared" si="177"/>
        <v>0</v>
      </c>
      <c r="K2408" s="31">
        <f t="shared" si="178"/>
        <v>46.8</v>
      </c>
      <c r="L2408" s="37">
        <f t="shared" si="175"/>
        <v>0</v>
      </c>
      <c r="M2408" s="37"/>
      <c r="N2408" s="37">
        <f t="shared" si="179"/>
        <v>0</v>
      </c>
    </row>
    <row r="2409" spans="1:14" x14ac:dyDescent="0.3">
      <c r="A2409" s="96" t="s">
        <v>89</v>
      </c>
      <c r="B2409" s="97">
        <v>25</v>
      </c>
      <c r="C2409" s="97">
        <v>25</v>
      </c>
      <c r="D2409" s="44"/>
      <c r="E2409" s="44"/>
      <c r="F2409" s="30">
        <f t="shared" si="176"/>
        <v>0</v>
      </c>
      <c r="G2409" s="11"/>
      <c r="H2409" s="11"/>
      <c r="I2409" s="11"/>
      <c r="J2409" s="12">
        <f t="shared" si="177"/>
        <v>0</v>
      </c>
      <c r="K2409" s="31">
        <f t="shared" si="178"/>
        <v>111.25</v>
      </c>
      <c r="L2409" s="37">
        <f t="shared" si="175"/>
        <v>0</v>
      </c>
      <c r="M2409" s="37"/>
      <c r="N2409" s="37">
        <f t="shared" si="179"/>
        <v>0</v>
      </c>
    </row>
    <row r="2410" spans="1:14" x14ac:dyDescent="0.3">
      <c r="A2410" s="105" t="s">
        <v>90</v>
      </c>
      <c r="B2410" s="106">
        <v>10</v>
      </c>
      <c r="C2410" s="106">
        <v>10</v>
      </c>
      <c r="D2410" s="44"/>
      <c r="E2410" s="44"/>
      <c r="F2410" s="30">
        <f t="shared" si="176"/>
        <v>0</v>
      </c>
      <c r="G2410" s="11"/>
      <c r="H2410" s="11"/>
      <c r="I2410" s="11"/>
      <c r="J2410" s="12">
        <f t="shared" si="177"/>
        <v>0</v>
      </c>
      <c r="K2410" s="31">
        <f t="shared" si="178"/>
        <v>1760</v>
      </c>
      <c r="L2410" s="37">
        <f t="shared" si="175"/>
        <v>0</v>
      </c>
      <c r="M2410" s="37"/>
      <c r="N2410" s="37">
        <f t="shared" si="179"/>
        <v>0</v>
      </c>
    </row>
    <row r="2411" spans="1:14" x14ac:dyDescent="0.3">
      <c r="A2411" s="105" t="s">
        <v>91</v>
      </c>
      <c r="B2411" s="106">
        <v>8</v>
      </c>
      <c r="C2411" s="106">
        <v>8</v>
      </c>
      <c r="D2411" s="44"/>
      <c r="E2411" s="44"/>
      <c r="F2411" s="30">
        <f t="shared" si="176"/>
        <v>0</v>
      </c>
      <c r="G2411" s="11"/>
      <c r="H2411" s="11"/>
      <c r="I2411" s="11"/>
      <c r="J2411" s="12">
        <f t="shared" si="177"/>
        <v>0</v>
      </c>
      <c r="K2411" s="31">
        <f t="shared" si="178"/>
        <v>2365</v>
      </c>
      <c r="L2411" s="37">
        <f t="shared" si="175"/>
        <v>0</v>
      </c>
      <c r="M2411" s="37"/>
      <c r="N2411" s="37">
        <f t="shared" si="179"/>
        <v>0</v>
      </c>
    </row>
    <row r="2412" spans="1:14" x14ac:dyDescent="0.3">
      <c r="A2412" s="105" t="s">
        <v>92</v>
      </c>
      <c r="B2412" s="106">
        <v>8</v>
      </c>
      <c r="C2412" s="106">
        <v>8</v>
      </c>
      <c r="D2412" s="44"/>
      <c r="E2412" s="44"/>
      <c r="F2412" s="30">
        <f t="shared" si="176"/>
        <v>0</v>
      </c>
      <c r="G2412" s="11"/>
      <c r="H2412" s="11"/>
      <c r="I2412" s="11"/>
      <c r="J2412" s="12">
        <f t="shared" si="177"/>
        <v>0</v>
      </c>
      <c r="K2412" s="31">
        <f t="shared" si="178"/>
        <v>2065</v>
      </c>
      <c r="L2412" s="37">
        <f t="shared" si="175"/>
        <v>0</v>
      </c>
      <c r="M2412" s="37"/>
      <c r="N2412" s="37">
        <f t="shared" si="179"/>
        <v>0</v>
      </c>
    </row>
    <row r="2413" spans="1:14" x14ac:dyDescent="0.3">
      <c r="A2413" s="105" t="s">
        <v>93</v>
      </c>
      <c r="B2413" s="106">
        <v>15</v>
      </c>
      <c r="C2413" s="106">
        <v>15</v>
      </c>
      <c r="D2413" s="44"/>
      <c r="E2413" s="44"/>
      <c r="F2413" s="30">
        <f t="shared" si="176"/>
        <v>0</v>
      </c>
      <c r="G2413" s="11"/>
      <c r="H2413" s="11"/>
      <c r="I2413" s="11"/>
      <c r="J2413" s="12">
        <f t="shared" si="177"/>
        <v>0</v>
      </c>
      <c r="K2413" s="31">
        <f t="shared" si="178"/>
        <v>990</v>
      </c>
      <c r="L2413" s="37">
        <f t="shared" si="175"/>
        <v>0</v>
      </c>
      <c r="M2413" s="37"/>
      <c r="N2413" s="37">
        <f t="shared" si="179"/>
        <v>0</v>
      </c>
    </row>
    <row r="2414" spans="1:14" x14ac:dyDescent="0.3">
      <c r="A2414" s="105" t="s">
        <v>94</v>
      </c>
      <c r="B2414" s="106">
        <v>15</v>
      </c>
      <c r="C2414" s="106">
        <v>15</v>
      </c>
      <c r="D2414" s="44"/>
      <c r="E2414" s="44"/>
      <c r="F2414" s="30">
        <f t="shared" si="176"/>
        <v>0</v>
      </c>
      <c r="G2414" s="11"/>
      <c r="H2414" s="11"/>
      <c r="I2414" s="11"/>
      <c r="J2414" s="12">
        <f t="shared" si="177"/>
        <v>0</v>
      </c>
      <c r="K2414" s="31">
        <f t="shared" si="178"/>
        <v>1025</v>
      </c>
      <c r="L2414" s="37">
        <f t="shared" si="175"/>
        <v>0</v>
      </c>
      <c r="M2414" s="37"/>
      <c r="N2414" s="37">
        <f t="shared" si="179"/>
        <v>0</v>
      </c>
    </row>
    <row r="2415" spans="1:14" x14ac:dyDescent="0.3">
      <c r="A2415" s="105" t="s">
        <v>95</v>
      </c>
      <c r="B2415" s="106">
        <v>10</v>
      </c>
      <c r="C2415" s="106">
        <v>10</v>
      </c>
      <c r="D2415" s="44"/>
      <c r="E2415" s="44"/>
      <c r="F2415" s="30">
        <f t="shared" si="176"/>
        <v>0</v>
      </c>
      <c r="G2415" s="11"/>
      <c r="H2415" s="11"/>
      <c r="I2415" s="11"/>
      <c r="J2415" s="12">
        <f t="shared" si="177"/>
        <v>0</v>
      </c>
      <c r="K2415" s="31">
        <f t="shared" si="178"/>
        <v>1620</v>
      </c>
      <c r="L2415" s="37">
        <f t="shared" si="175"/>
        <v>0</v>
      </c>
      <c r="M2415" s="37"/>
      <c r="N2415" s="37">
        <f t="shared" si="179"/>
        <v>0</v>
      </c>
    </row>
    <row r="2416" spans="1:14" x14ac:dyDescent="0.3">
      <c r="A2416" s="105" t="s">
        <v>96</v>
      </c>
      <c r="B2416" s="106">
        <v>8</v>
      </c>
      <c r="C2416" s="106">
        <v>8</v>
      </c>
      <c r="D2416" s="44"/>
      <c r="E2416" s="44"/>
      <c r="F2416" s="30">
        <f t="shared" si="176"/>
        <v>0</v>
      </c>
      <c r="G2416" s="11"/>
      <c r="H2416" s="11"/>
      <c r="I2416" s="11"/>
      <c r="J2416" s="12">
        <f t="shared" si="177"/>
        <v>0</v>
      </c>
      <c r="K2416" s="31">
        <f t="shared" si="178"/>
        <v>2130</v>
      </c>
      <c r="L2416" s="37">
        <f t="shared" si="175"/>
        <v>0</v>
      </c>
      <c r="M2416" s="37"/>
      <c r="N2416" s="37">
        <f t="shared" si="179"/>
        <v>0</v>
      </c>
    </row>
    <row r="2417" spans="1:14" x14ac:dyDescent="0.3">
      <c r="A2417" s="105" t="s">
        <v>97</v>
      </c>
      <c r="B2417" s="106">
        <v>15</v>
      </c>
      <c r="C2417" s="106">
        <v>15</v>
      </c>
      <c r="D2417" s="44"/>
      <c r="E2417" s="44"/>
      <c r="F2417" s="30">
        <f t="shared" si="176"/>
        <v>0</v>
      </c>
      <c r="G2417" s="11"/>
      <c r="H2417" s="11"/>
      <c r="I2417" s="11"/>
      <c r="J2417" s="12">
        <f t="shared" si="177"/>
        <v>0</v>
      </c>
      <c r="K2417" s="31">
        <f t="shared" si="178"/>
        <v>880</v>
      </c>
      <c r="L2417" s="37">
        <f t="shared" si="175"/>
        <v>0</v>
      </c>
      <c r="M2417" s="37"/>
      <c r="N2417" s="37">
        <f t="shared" si="179"/>
        <v>0</v>
      </c>
    </row>
    <row r="2418" spans="1:14" x14ac:dyDescent="0.3">
      <c r="A2418" s="105" t="s">
        <v>98</v>
      </c>
      <c r="B2418" s="106">
        <v>15</v>
      </c>
      <c r="C2418" s="106">
        <v>15</v>
      </c>
      <c r="D2418" s="44"/>
      <c r="E2418" s="44"/>
      <c r="F2418" s="30">
        <f t="shared" si="176"/>
        <v>0</v>
      </c>
      <c r="G2418" s="11"/>
      <c r="H2418" s="11"/>
      <c r="I2418" s="11"/>
      <c r="J2418" s="12">
        <f t="shared" si="177"/>
        <v>0</v>
      </c>
      <c r="K2418" s="31">
        <f t="shared" si="178"/>
        <v>915</v>
      </c>
      <c r="L2418" s="37">
        <f t="shared" si="175"/>
        <v>0</v>
      </c>
      <c r="M2418" s="37"/>
      <c r="N2418" s="37">
        <f t="shared" si="179"/>
        <v>0</v>
      </c>
    </row>
    <row r="2419" spans="1:14" x14ac:dyDescent="0.3">
      <c r="A2419" s="105" t="s">
        <v>99</v>
      </c>
      <c r="B2419" s="106">
        <v>3</v>
      </c>
      <c r="C2419" s="106">
        <v>3</v>
      </c>
      <c r="D2419" s="44"/>
      <c r="E2419" s="44"/>
      <c r="F2419" s="30">
        <f t="shared" si="176"/>
        <v>0</v>
      </c>
      <c r="G2419" s="11"/>
      <c r="H2419" s="11"/>
      <c r="I2419" s="11"/>
      <c r="J2419" s="12">
        <f t="shared" si="177"/>
        <v>0</v>
      </c>
      <c r="K2419" s="31">
        <f t="shared" si="178"/>
        <v>1970</v>
      </c>
      <c r="L2419" s="37">
        <f t="shared" si="175"/>
        <v>0</v>
      </c>
      <c r="M2419" s="37"/>
      <c r="N2419" s="37">
        <f t="shared" si="179"/>
        <v>0</v>
      </c>
    </row>
    <row r="2420" spans="1:14" x14ac:dyDescent="0.3">
      <c r="A2420" s="105" t="s">
        <v>100</v>
      </c>
      <c r="B2420" s="106">
        <v>3</v>
      </c>
      <c r="C2420" s="106">
        <v>3</v>
      </c>
      <c r="D2420" s="44"/>
      <c r="E2420" s="44"/>
      <c r="F2420" s="30">
        <f t="shared" si="176"/>
        <v>0</v>
      </c>
      <c r="G2420" s="11"/>
      <c r="H2420" s="11"/>
      <c r="I2420" s="11"/>
      <c r="J2420" s="12">
        <f t="shared" si="177"/>
        <v>0</v>
      </c>
      <c r="K2420" s="31">
        <f t="shared" si="178"/>
        <v>2035</v>
      </c>
      <c r="L2420" s="37">
        <f t="shared" si="175"/>
        <v>0</v>
      </c>
      <c r="M2420" s="37"/>
      <c r="N2420" s="37">
        <f t="shared" si="179"/>
        <v>0</v>
      </c>
    </row>
    <row r="2421" spans="1:14" x14ac:dyDescent="0.3">
      <c r="A2421" s="105" t="s">
        <v>101</v>
      </c>
      <c r="B2421" s="106">
        <v>8</v>
      </c>
      <c r="C2421" s="106">
        <v>8</v>
      </c>
      <c r="D2421" s="44"/>
      <c r="E2421" s="44"/>
      <c r="F2421" s="30">
        <f t="shared" si="176"/>
        <v>0</v>
      </c>
      <c r="G2421" s="11"/>
      <c r="H2421" s="11"/>
      <c r="I2421" s="11"/>
      <c r="J2421" s="12">
        <f t="shared" si="177"/>
        <v>0</v>
      </c>
      <c r="K2421" s="31">
        <f t="shared" si="178"/>
        <v>2120</v>
      </c>
      <c r="L2421" s="37">
        <f t="shared" si="175"/>
        <v>0</v>
      </c>
      <c r="M2421" s="37"/>
      <c r="N2421" s="37">
        <f t="shared" si="179"/>
        <v>0</v>
      </c>
    </row>
    <row r="2422" spans="1:14" x14ac:dyDescent="0.3">
      <c r="A2422" s="105" t="s">
        <v>102</v>
      </c>
      <c r="B2422" s="106">
        <v>10</v>
      </c>
      <c r="C2422" s="106">
        <v>10</v>
      </c>
      <c r="D2422" s="44"/>
      <c r="E2422" s="44"/>
      <c r="F2422" s="30">
        <f t="shared" si="176"/>
        <v>0</v>
      </c>
      <c r="G2422" s="11"/>
      <c r="H2422" s="11"/>
      <c r="I2422" s="11"/>
      <c r="J2422" s="12">
        <f t="shared" si="177"/>
        <v>0</v>
      </c>
      <c r="K2422" s="31">
        <f t="shared" si="178"/>
        <v>1980</v>
      </c>
      <c r="L2422" s="37">
        <f t="shared" si="175"/>
        <v>0</v>
      </c>
      <c r="M2422" s="37"/>
      <c r="N2422" s="37">
        <f t="shared" si="179"/>
        <v>0</v>
      </c>
    </row>
    <row r="2423" spans="1:14" x14ac:dyDescent="0.3">
      <c r="A2423" s="105" t="s">
        <v>103</v>
      </c>
      <c r="B2423" s="106">
        <v>12</v>
      </c>
      <c r="C2423" s="106">
        <v>12</v>
      </c>
      <c r="D2423" s="44"/>
      <c r="E2423" s="44"/>
      <c r="F2423" s="30">
        <f t="shared" si="176"/>
        <v>0</v>
      </c>
      <c r="G2423" s="11"/>
      <c r="H2423" s="11"/>
      <c r="I2423" s="11"/>
      <c r="J2423" s="12">
        <f t="shared" si="177"/>
        <v>0</v>
      </c>
      <c r="K2423" s="31">
        <f t="shared" si="178"/>
        <v>875</v>
      </c>
      <c r="L2423" s="37">
        <f t="shared" si="175"/>
        <v>0</v>
      </c>
      <c r="M2423" s="37"/>
      <c r="N2423" s="37">
        <f t="shared" si="179"/>
        <v>0</v>
      </c>
    </row>
    <row r="2424" spans="1:14" ht="19.5" thickBot="1" x14ac:dyDescent="0.35">
      <c r="A2424" s="105" t="s">
        <v>104</v>
      </c>
      <c r="B2424" s="106">
        <v>3</v>
      </c>
      <c r="C2424" s="106">
        <v>3</v>
      </c>
      <c r="D2424" s="44"/>
      <c r="E2424" s="44"/>
      <c r="F2424" s="30">
        <f t="shared" si="176"/>
        <v>0</v>
      </c>
      <c r="G2424" s="11"/>
      <c r="H2424" s="11"/>
      <c r="I2424" s="11"/>
      <c r="J2424" s="12">
        <f t="shared" si="177"/>
        <v>0</v>
      </c>
      <c r="K2424" s="31">
        <f t="shared" si="178"/>
        <v>2145</v>
      </c>
      <c r="L2424" s="37">
        <f t="shared" si="175"/>
        <v>0</v>
      </c>
      <c r="M2424" s="37"/>
      <c r="N2424" s="37">
        <f t="shared" si="179"/>
        <v>0</v>
      </c>
    </row>
    <row r="2425" spans="1:14" ht="19.5" thickBot="1" x14ac:dyDescent="0.35">
      <c r="A2425" s="56" t="s">
        <v>105</v>
      </c>
      <c r="B2425" s="57" t="s">
        <v>74</v>
      </c>
      <c r="C2425" s="58">
        <v>150</v>
      </c>
      <c r="D2425" s="44"/>
      <c r="E2425" s="44"/>
      <c r="F2425" s="30">
        <f t="shared" si="176"/>
        <v>0</v>
      </c>
      <c r="G2425" s="11"/>
      <c r="H2425" s="11"/>
      <c r="I2425" s="11"/>
      <c r="J2425" s="12">
        <f t="shared" si="177"/>
        <v>0</v>
      </c>
      <c r="K2425" s="31">
        <f t="shared" si="178"/>
        <v>21.06</v>
      </c>
      <c r="L2425" s="37">
        <f t="shared" si="175"/>
        <v>0</v>
      </c>
      <c r="M2425" s="37"/>
      <c r="N2425" s="37">
        <f t="shared" si="179"/>
        <v>0</v>
      </c>
    </row>
    <row r="2426" spans="1:14" x14ac:dyDescent="0.3">
      <c r="A2426" s="107"/>
      <c r="B2426" s="108"/>
      <c r="C2426" s="108"/>
      <c r="D2426" s="11"/>
      <c r="E2426" s="11"/>
      <c r="F2426" s="30" t="e">
        <f t="shared" si="176"/>
        <v>#DIV/0!</v>
      </c>
      <c r="G2426" s="11"/>
      <c r="H2426" s="11"/>
      <c r="I2426" s="11"/>
      <c r="J2426" s="12">
        <f t="shared" si="177"/>
        <v>0</v>
      </c>
      <c r="K2426" s="31">
        <f t="shared" si="178"/>
        <v>116.5</v>
      </c>
      <c r="L2426" s="37">
        <f t="shared" si="175"/>
        <v>0</v>
      </c>
      <c r="M2426" s="37"/>
      <c r="N2426" s="37">
        <f t="shared" si="179"/>
        <v>0</v>
      </c>
    </row>
    <row r="2427" spans="1:14" x14ac:dyDescent="0.3">
      <c r="A2427" s="107"/>
      <c r="B2427" s="108"/>
      <c r="C2427" s="108"/>
      <c r="D2427" s="11"/>
      <c r="E2427" s="11"/>
      <c r="F2427" s="30" t="e">
        <f t="shared" si="176"/>
        <v>#DIV/0!</v>
      </c>
      <c r="G2427" s="11"/>
      <c r="H2427" s="11"/>
      <c r="I2427" s="11"/>
      <c r="J2427" s="12">
        <f t="shared" si="177"/>
        <v>0</v>
      </c>
      <c r="K2427" s="31">
        <f t="shared" si="178"/>
        <v>0</v>
      </c>
      <c r="L2427" s="37">
        <f t="shared" si="175"/>
        <v>0</v>
      </c>
      <c r="M2427" s="37"/>
      <c r="N2427" s="37">
        <f t="shared" si="179"/>
        <v>0</v>
      </c>
    </row>
    <row r="2428" spans="1:14" x14ac:dyDescent="0.3">
      <c r="A2428" s="107"/>
      <c r="B2428" s="108"/>
      <c r="C2428" s="108"/>
      <c r="D2428" s="11"/>
      <c r="E2428" s="11"/>
      <c r="F2428" s="30" t="e">
        <f t="shared" si="176"/>
        <v>#DIV/0!</v>
      </c>
      <c r="G2428" s="11"/>
      <c r="H2428" s="11"/>
      <c r="I2428" s="11"/>
      <c r="J2428" s="12">
        <f t="shared" si="177"/>
        <v>0</v>
      </c>
      <c r="K2428" s="31">
        <f t="shared" si="178"/>
        <v>23</v>
      </c>
      <c r="L2428" s="37">
        <f t="shared" si="175"/>
        <v>0</v>
      </c>
      <c r="M2428" s="37"/>
      <c r="N2428" s="37">
        <f t="shared" si="179"/>
        <v>0</v>
      </c>
    </row>
    <row r="2429" spans="1:14" x14ac:dyDescent="0.3">
      <c r="A2429" s="107"/>
      <c r="B2429" s="108"/>
      <c r="C2429" s="108"/>
      <c r="D2429" s="11"/>
      <c r="E2429" s="11"/>
      <c r="F2429" s="30" t="e">
        <f t="shared" si="176"/>
        <v>#DIV/0!</v>
      </c>
      <c r="G2429" s="11"/>
      <c r="H2429" s="11"/>
      <c r="I2429" s="11"/>
      <c r="J2429" s="12">
        <f t="shared" si="177"/>
        <v>0</v>
      </c>
      <c r="K2429" s="31">
        <f t="shared" si="178"/>
        <v>0</v>
      </c>
      <c r="L2429" s="37">
        <f t="shared" si="175"/>
        <v>0</v>
      </c>
      <c r="M2429" s="37"/>
      <c r="N2429" s="37">
        <f t="shared" si="179"/>
        <v>0</v>
      </c>
    </row>
    <row r="2430" spans="1:14" x14ac:dyDescent="0.3">
      <c r="A2430" s="11"/>
      <c r="B2430" s="10"/>
      <c r="C2430" s="10"/>
      <c r="D2430" s="11"/>
      <c r="E2430" s="11"/>
      <c r="F2430" s="30" t="e">
        <f t="shared" si="176"/>
        <v>#DIV/0!</v>
      </c>
      <c r="G2430" s="11"/>
      <c r="H2430" s="11"/>
      <c r="I2430" s="11"/>
      <c r="J2430" s="12">
        <f t="shared" si="177"/>
        <v>0</v>
      </c>
      <c r="K2430" s="31">
        <f t="shared" si="178"/>
        <v>0</v>
      </c>
      <c r="L2430" s="37">
        <f t="shared" si="175"/>
        <v>0</v>
      </c>
      <c r="M2430" s="37"/>
      <c r="N2430" s="37">
        <f t="shared" si="179"/>
        <v>0</v>
      </c>
    </row>
    <row r="2431" spans="1:14" x14ac:dyDescent="0.3">
      <c r="A2431" s="11"/>
      <c r="B2431" s="10"/>
      <c r="C2431" s="10"/>
      <c r="D2431" s="11"/>
      <c r="E2431" s="11"/>
      <c r="F2431" s="30" t="e">
        <f t="shared" si="176"/>
        <v>#DIV/0!</v>
      </c>
      <c r="G2431" s="11"/>
      <c r="H2431" s="11"/>
      <c r="I2431" s="11"/>
      <c r="J2431" s="12">
        <f t="shared" si="177"/>
        <v>0</v>
      </c>
      <c r="K2431" s="31">
        <f t="shared" si="178"/>
        <v>0</v>
      </c>
      <c r="L2431" s="37">
        <f t="shared" si="175"/>
        <v>0</v>
      </c>
      <c r="M2431" s="37"/>
      <c r="N2431" s="37">
        <f t="shared" si="179"/>
        <v>0</v>
      </c>
    </row>
    <row r="2432" spans="1:14" x14ac:dyDescent="0.3">
      <c r="A2432" s="11"/>
      <c r="B2432" s="10"/>
      <c r="C2432" s="10"/>
      <c r="D2432" s="11"/>
      <c r="E2432" s="11"/>
      <c r="F2432" s="30" t="e">
        <f t="shared" si="176"/>
        <v>#DIV/0!</v>
      </c>
      <c r="G2432" s="11"/>
      <c r="H2432" s="11"/>
      <c r="I2432" s="11"/>
      <c r="J2432" s="12">
        <f t="shared" si="177"/>
        <v>0</v>
      </c>
      <c r="K2432" s="31">
        <f t="shared" si="178"/>
        <v>0</v>
      </c>
      <c r="L2432" s="37">
        <f t="shared" si="175"/>
        <v>0</v>
      </c>
      <c r="M2432" s="37"/>
      <c r="N2432" s="37">
        <f t="shared" si="179"/>
        <v>0</v>
      </c>
    </row>
    <row r="2433" spans="1:14" x14ac:dyDescent="0.3">
      <c r="A2433" s="11" t="s">
        <v>33</v>
      </c>
      <c r="B2433" s="11"/>
      <c r="C2433" s="13"/>
      <c r="D2433" s="111">
        <f t="shared" ref="D2433:J2433" si="180">SUM(D2371:D2432)</f>
        <v>0</v>
      </c>
      <c r="E2433" s="111">
        <f t="shared" si="180"/>
        <v>0</v>
      </c>
      <c r="F2433" s="111" t="e">
        <f t="shared" si="180"/>
        <v>#DIV/0!</v>
      </c>
      <c r="G2433" s="111">
        <f t="shared" si="180"/>
        <v>0</v>
      </c>
      <c r="H2433" s="111">
        <f t="shared" si="180"/>
        <v>0</v>
      </c>
      <c r="I2433" s="111">
        <f t="shared" si="180"/>
        <v>0</v>
      </c>
      <c r="J2433" s="12">
        <f t="shared" si="180"/>
        <v>0</v>
      </c>
      <c r="K2433" s="111"/>
      <c r="L2433" s="111">
        <f>SUM(L2371:L2432)</f>
        <v>0</v>
      </c>
      <c r="M2433" s="111">
        <f>SUM(M2371:M2432)</f>
        <v>0</v>
      </c>
      <c r="N2433" s="111">
        <f>SUM(N2371:N2432)</f>
        <v>0</v>
      </c>
    </row>
    <row r="2434" spans="1:14" x14ac:dyDescent="0.3">
      <c r="A2434" s="113"/>
      <c r="B2434" s="114"/>
      <c r="C2434" s="115"/>
      <c r="D2434" s="116"/>
      <c r="E2434" s="116"/>
      <c r="F2434" s="7" t="s">
        <v>106</v>
      </c>
      <c r="G2434" s="7" t="s">
        <v>123</v>
      </c>
      <c r="H2434" s="7" t="s">
        <v>124</v>
      </c>
      <c r="I2434" s="7" t="s">
        <v>125</v>
      </c>
      <c r="J2434" s="7" t="s">
        <v>126</v>
      </c>
      <c r="K2434" s="117"/>
      <c r="L2434" s="117"/>
      <c r="M2434" s="7" t="s">
        <v>107</v>
      </c>
      <c r="N2434" s="118"/>
    </row>
    <row r="2435" spans="1:14" ht="31.5" x14ac:dyDescent="0.5">
      <c r="A2435" s="113"/>
      <c r="B2435" s="114"/>
      <c r="C2435" s="115"/>
      <c r="D2435" s="116"/>
      <c r="E2435" s="116"/>
      <c r="F2435" s="121"/>
      <c r="G2435" s="121"/>
      <c r="H2435" s="121"/>
      <c r="I2435" s="121"/>
      <c r="J2435" s="121"/>
      <c r="K2435" s="122"/>
      <c r="L2435" s="121">
        <f>+F2435-G2435-H2435-I2435-J2435</f>
        <v>0</v>
      </c>
      <c r="M2435" s="123"/>
      <c r="N2435" s="124"/>
    </row>
    <row r="2436" spans="1:14" x14ac:dyDescent="0.3">
      <c r="A2436" s="177" t="s">
        <v>109</v>
      </c>
      <c r="B2436" s="178"/>
      <c r="C2436" s="178"/>
      <c r="D2436" s="178"/>
      <c r="E2436" s="178"/>
      <c r="F2436" s="178"/>
      <c r="G2436" s="178"/>
      <c r="H2436" s="178"/>
      <c r="I2436" s="178"/>
      <c r="J2436" s="179"/>
      <c r="K2436" s="125"/>
      <c r="L2436" s="12"/>
      <c r="M2436" s="126"/>
      <c r="N2436" s="127"/>
    </row>
    <row r="2437" spans="1:14" x14ac:dyDescent="0.3">
      <c r="A2437" s="180" t="s">
        <v>110</v>
      </c>
      <c r="B2437" s="181"/>
      <c r="C2437" s="181"/>
      <c r="D2437" s="181"/>
      <c r="E2437" s="181"/>
      <c r="F2437" s="181"/>
      <c r="G2437" s="181"/>
      <c r="H2437" s="181"/>
      <c r="I2437" s="181"/>
      <c r="J2437" s="182"/>
      <c r="K2437" s="129"/>
      <c r="L2437" s="12"/>
      <c r="M2437" s="126"/>
      <c r="N2437" s="127"/>
    </row>
    <row r="2438" spans="1:14" x14ac:dyDescent="0.3">
      <c r="A2438" s="160" t="s">
        <v>111</v>
      </c>
      <c r="B2438" s="161"/>
      <c r="C2438" s="161"/>
      <c r="D2438" s="161"/>
      <c r="E2438" s="161"/>
      <c r="F2438" s="161"/>
      <c r="G2438" s="161"/>
      <c r="H2438" s="161"/>
      <c r="I2438" s="161"/>
      <c r="J2438" s="162"/>
      <c r="K2438" s="130"/>
      <c r="L2438" s="12"/>
      <c r="M2438" s="131" t="e">
        <f>+L2438/L2433%</f>
        <v>#DIV/0!</v>
      </c>
      <c r="N2438" s="127"/>
    </row>
    <row r="2439" spans="1:14" x14ac:dyDescent="0.3">
      <c r="A2439" s="163" t="s">
        <v>112</v>
      </c>
      <c r="B2439" s="164"/>
      <c r="C2439" s="164"/>
      <c r="D2439" s="164"/>
      <c r="E2439" s="164"/>
      <c r="F2439" s="164"/>
      <c r="G2439" s="164"/>
      <c r="H2439" s="164"/>
      <c r="I2439" s="164"/>
      <c r="J2439" s="165"/>
      <c r="K2439" s="132"/>
      <c r="L2439" s="12">
        <f>+E2455</f>
        <v>0</v>
      </c>
      <c r="M2439" s="126"/>
      <c r="N2439" s="127"/>
    </row>
    <row r="2440" spans="1:14" x14ac:dyDescent="0.3">
      <c r="A2440" s="166" t="s">
        <v>113</v>
      </c>
      <c r="B2440" s="167"/>
      <c r="C2440" s="167"/>
      <c r="D2440" s="167"/>
      <c r="E2440" s="167"/>
      <c r="F2440" s="167"/>
      <c r="G2440" s="167"/>
      <c r="H2440" s="167"/>
      <c r="I2440" s="167"/>
      <c r="J2440" s="168"/>
      <c r="K2440" s="134"/>
      <c r="L2440" s="12">
        <f>+M2455</f>
        <v>0</v>
      </c>
      <c r="M2440" s="126"/>
      <c r="N2440" s="127"/>
    </row>
    <row r="2441" spans="1:14" x14ac:dyDescent="0.3">
      <c r="A2441" s="169"/>
      <c r="B2441" s="170"/>
      <c r="C2441" s="170"/>
      <c r="D2441" s="170"/>
      <c r="E2441" s="170"/>
      <c r="F2441" s="170"/>
      <c r="G2441" s="170"/>
      <c r="H2441" s="170"/>
      <c r="I2441" s="170"/>
      <c r="J2441" s="171"/>
      <c r="K2441" s="128"/>
      <c r="L2441" s="126"/>
      <c r="M2441" s="126"/>
      <c r="N2441" s="127"/>
    </row>
    <row r="2442" spans="1:14" x14ac:dyDescent="0.3">
      <c r="A2442" s="169"/>
      <c r="B2442" s="170"/>
      <c r="C2442" s="170"/>
      <c r="D2442" s="170"/>
      <c r="E2442" s="170"/>
      <c r="F2442" s="170"/>
      <c r="G2442" s="170"/>
      <c r="H2442" s="170"/>
      <c r="I2442" s="170"/>
      <c r="J2442" s="171"/>
      <c r="K2442" s="128"/>
      <c r="L2442" s="126"/>
      <c r="M2442" s="126"/>
      <c r="N2442" s="127"/>
    </row>
    <row r="2443" spans="1:14" x14ac:dyDescent="0.3">
      <c r="A2443" s="169" t="s">
        <v>114</v>
      </c>
      <c r="B2443" s="170"/>
      <c r="C2443" s="170"/>
      <c r="D2443" s="170"/>
      <c r="E2443" s="170"/>
      <c r="F2443" s="170"/>
      <c r="G2443" s="170"/>
      <c r="H2443" s="170"/>
      <c r="I2443" s="170"/>
      <c r="J2443" s="171"/>
      <c r="K2443" s="136"/>
      <c r="L2443" s="111">
        <f>+L2433-L2436-L2437-L2438-L2439+L2440-L2441-L2442</f>
        <v>0</v>
      </c>
      <c r="M2443" s="126"/>
      <c r="N2443" s="127"/>
    </row>
    <row r="2444" spans="1:14" ht="19.5" thickBot="1" x14ac:dyDescent="0.35">
      <c r="M2444" s="138">
        <f>+L2444-L2443</f>
        <v>0</v>
      </c>
    </row>
    <row r="2445" spans="1:14" ht="19.5" thickBot="1" x14ac:dyDescent="0.35">
      <c r="A2445" s="157" t="s">
        <v>115</v>
      </c>
      <c r="B2445" s="158"/>
      <c r="C2445" s="158"/>
      <c r="D2445" s="158"/>
      <c r="E2445" s="158"/>
      <c r="F2445" s="159"/>
      <c r="G2445" s="127"/>
      <c r="H2445" s="157" t="s">
        <v>116</v>
      </c>
      <c r="I2445" s="158"/>
      <c r="J2445" s="159"/>
      <c r="K2445" s="157" t="s">
        <v>117</v>
      </c>
      <c r="L2445" s="158"/>
      <c r="M2445" s="159"/>
      <c r="N2445" s="139"/>
    </row>
    <row r="2446" spans="1:14" ht="19.5" thickBot="1" x14ac:dyDescent="0.35">
      <c r="A2446" s="140" t="s">
        <v>118</v>
      </c>
      <c r="B2446" s="157" t="s">
        <v>119</v>
      </c>
      <c r="C2446" s="159"/>
      <c r="D2446" s="140" t="s">
        <v>120</v>
      </c>
      <c r="E2446" s="157" t="s">
        <v>22</v>
      </c>
      <c r="F2446" s="159"/>
      <c r="G2446" s="127"/>
      <c r="H2446" s="157" t="s">
        <v>119</v>
      </c>
      <c r="I2446" s="159"/>
      <c r="J2446" s="140" t="s">
        <v>22</v>
      </c>
      <c r="K2446" s="157" t="s">
        <v>119</v>
      </c>
      <c r="L2446" s="159"/>
      <c r="M2446" s="140" t="s">
        <v>22</v>
      </c>
      <c r="N2446" s="139"/>
    </row>
    <row r="2447" spans="1:14" ht="19.5" thickBot="1" x14ac:dyDescent="0.35">
      <c r="A2447" s="141"/>
      <c r="B2447" s="153"/>
      <c r="C2447" s="154"/>
      <c r="D2447" s="141"/>
      <c r="E2447" s="155"/>
      <c r="F2447" s="156"/>
      <c r="G2447" s="127"/>
      <c r="H2447" s="153"/>
      <c r="I2447" s="154"/>
      <c r="J2447" s="142"/>
      <c r="K2447" s="153"/>
      <c r="L2447" s="154"/>
      <c r="M2447" s="143"/>
      <c r="N2447" s="144"/>
    </row>
    <row r="2448" spans="1:14" ht="19.5" thickBot="1" x14ac:dyDescent="0.35">
      <c r="A2448" s="141"/>
      <c r="B2448" s="153"/>
      <c r="C2448" s="154"/>
      <c r="D2448" s="141"/>
      <c r="E2448" s="155"/>
      <c r="F2448" s="156"/>
      <c r="G2448" s="127"/>
      <c r="H2448" s="153"/>
      <c r="I2448" s="154"/>
      <c r="J2448" s="142"/>
      <c r="K2448" s="153"/>
      <c r="L2448" s="154"/>
      <c r="M2448" s="143"/>
      <c r="N2448" s="144"/>
    </row>
    <row r="2449" spans="1:14" ht="19.5" thickBot="1" x14ac:dyDescent="0.35">
      <c r="A2449" s="141"/>
      <c r="B2449" s="153"/>
      <c r="C2449" s="154"/>
      <c r="D2449" s="141"/>
      <c r="E2449" s="155"/>
      <c r="F2449" s="156"/>
      <c r="G2449" s="127"/>
      <c r="H2449" s="153"/>
      <c r="I2449" s="154"/>
      <c r="J2449" s="142"/>
      <c r="K2449" s="153"/>
      <c r="L2449" s="154"/>
      <c r="M2449" s="143"/>
      <c r="N2449" s="144"/>
    </row>
    <row r="2450" spans="1:14" ht="19.5" thickBot="1" x14ac:dyDescent="0.35">
      <c r="A2450" s="141"/>
      <c r="B2450" s="153"/>
      <c r="C2450" s="154"/>
      <c r="D2450" s="141"/>
      <c r="E2450" s="155"/>
      <c r="F2450" s="156"/>
      <c r="G2450" s="127"/>
      <c r="H2450" s="153"/>
      <c r="I2450" s="154"/>
      <c r="J2450" s="142"/>
      <c r="K2450" s="153"/>
      <c r="L2450" s="154"/>
      <c r="M2450" s="143"/>
      <c r="N2450" s="144"/>
    </row>
    <row r="2451" spans="1:14" ht="19.5" thickBot="1" x14ac:dyDescent="0.35">
      <c r="A2451" s="141"/>
      <c r="B2451" s="153"/>
      <c r="C2451" s="154"/>
      <c r="D2451" s="141"/>
      <c r="E2451" s="155"/>
      <c r="F2451" s="156"/>
      <c r="G2451" s="127"/>
      <c r="H2451" s="153"/>
      <c r="I2451" s="154"/>
      <c r="J2451" s="142"/>
      <c r="K2451" s="153"/>
      <c r="L2451" s="154"/>
      <c r="M2451" s="143"/>
      <c r="N2451" s="144"/>
    </row>
    <row r="2452" spans="1:14" ht="19.5" thickBot="1" x14ac:dyDescent="0.35">
      <c r="A2452" s="141"/>
      <c r="B2452" s="153"/>
      <c r="C2452" s="154"/>
      <c r="D2452" s="141"/>
      <c r="E2452" s="155"/>
      <c r="F2452" s="156"/>
      <c r="G2452" s="127"/>
      <c r="H2452" s="153"/>
      <c r="I2452" s="154"/>
      <c r="J2452" s="142"/>
      <c r="K2452" s="153"/>
      <c r="L2452" s="154"/>
      <c r="M2452" s="143"/>
      <c r="N2452" s="144"/>
    </row>
    <row r="2453" spans="1:14" ht="19.5" thickBot="1" x14ac:dyDescent="0.35">
      <c r="A2453" s="141"/>
      <c r="B2453" s="153"/>
      <c r="C2453" s="154"/>
      <c r="D2453" s="141"/>
      <c r="E2453" s="155"/>
      <c r="F2453" s="156"/>
      <c r="G2453" s="127"/>
      <c r="H2453" s="153"/>
      <c r="I2453" s="154"/>
      <c r="J2453" s="142"/>
      <c r="K2453" s="153"/>
      <c r="L2453" s="154"/>
      <c r="M2453" s="143"/>
      <c r="N2453" s="144"/>
    </row>
    <row r="2454" spans="1:14" ht="19.5" thickBot="1" x14ac:dyDescent="0.35">
      <c r="A2454" s="141"/>
      <c r="B2454" s="153"/>
      <c r="C2454" s="154"/>
      <c r="D2454" s="141"/>
      <c r="E2454" s="155"/>
      <c r="F2454" s="156"/>
      <c r="G2454" s="127"/>
      <c r="H2454" s="153"/>
      <c r="I2454" s="154"/>
      <c r="J2454" s="142"/>
      <c r="K2454" s="153"/>
      <c r="L2454" s="154"/>
      <c r="M2454" s="143"/>
      <c r="N2454" s="144"/>
    </row>
    <row r="2455" spans="1:14" ht="19.5" thickBot="1" x14ac:dyDescent="0.35">
      <c r="A2455" s="141" t="s">
        <v>121</v>
      </c>
      <c r="B2455" s="153"/>
      <c r="C2455" s="154"/>
      <c r="D2455" s="141"/>
      <c r="E2455" s="155">
        <f>SUM(E2447:F2454)</f>
        <v>0</v>
      </c>
      <c r="F2455" s="156"/>
      <c r="G2455" s="127"/>
      <c r="H2455" s="153" t="s">
        <v>121</v>
      </c>
      <c r="I2455" s="154"/>
      <c r="J2455" s="140">
        <f>SUM(J2447:J2454)</f>
        <v>0</v>
      </c>
      <c r="K2455" s="153" t="s">
        <v>121</v>
      </c>
      <c r="L2455" s="154"/>
      <c r="M2455" s="145">
        <f>SUM(M2447:M2454)</f>
        <v>0</v>
      </c>
      <c r="N2455" s="139"/>
    </row>
    <row r="2458" spans="1:14" x14ac:dyDescent="0.3">
      <c r="A2458" s="172" t="s">
        <v>0</v>
      </c>
      <c r="B2458" s="172"/>
      <c r="C2458" s="172"/>
      <c r="D2458" s="172"/>
      <c r="E2458" s="172"/>
      <c r="F2458" s="172"/>
      <c r="G2458" s="172"/>
      <c r="H2458" s="172"/>
      <c r="I2458" s="172"/>
      <c r="J2458" s="172"/>
      <c r="K2458" s="172"/>
      <c r="L2458" s="172"/>
      <c r="M2458" s="1"/>
      <c r="N2458" s="2"/>
    </row>
    <row r="2459" spans="1:14" x14ac:dyDescent="0.3">
      <c r="A2459" s="1" t="s">
        <v>1</v>
      </c>
      <c r="B2459" s="2"/>
      <c r="J2459" s="1" t="s">
        <v>3</v>
      </c>
      <c r="K2459" s="173">
        <f>+K2368</f>
        <v>0</v>
      </c>
      <c r="L2459" s="173"/>
      <c r="M2459" s="173"/>
      <c r="N2459" s="6"/>
    </row>
    <row r="2460" spans="1:14" x14ac:dyDescent="0.3">
      <c r="A2460" s="174"/>
      <c r="B2460" s="175"/>
      <c r="C2460" s="176"/>
      <c r="D2460" s="169" t="s">
        <v>6</v>
      </c>
      <c r="E2460" s="170"/>
      <c r="F2460" s="171"/>
      <c r="G2460" s="7" t="s">
        <v>7</v>
      </c>
      <c r="H2460" s="7" t="s">
        <v>7</v>
      </c>
      <c r="I2460" s="7" t="s">
        <v>8</v>
      </c>
      <c r="J2460" s="8" t="s">
        <v>9</v>
      </c>
      <c r="K2460" s="7" t="s">
        <v>10</v>
      </c>
      <c r="L2460" s="9"/>
      <c r="M2460" s="7" t="s">
        <v>11</v>
      </c>
      <c r="N2460" s="7" t="s">
        <v>12</v>
      </c>
    </row>
    <row r="2461" spans="1:14" x14ac:dyDescent="0.3">
      <c r="A2461" s="12" t="s">
        <v>16</v>
      </c>
      <c r="B2461" s="7" t="s">
        <v>17</v>
      </c>
      <c r="C2461" s="13" t="s">
        <v>18</v>
      </c>
      <c r="D2461" s="7">
        <v>1</v>
      </c>
      <c r="E2461" s="7">
        <v>2</v>
      </c>
      <c r="F2461" s="14" t="s">
        <v>19</v>
      </c>
      <c r="G2461" s="7" t="s">
        <v>20</v>
      </c>
      <c r="H2461" s="7" t="s">
        <v>20</v>
      </c>
      <c r="I2461" s="7"/>
      <c r="J2461" s="7" t="s">
        <v>20</v>
      </c>
      <c r="K2461" s="7" t="s">
        <v>21</v>
      </c>
      <c r="L2461" s="7" t="s">
        <v>22</v>
      </c>
      <c r="M2461" s="7" t="s">
        <v>23</v>
      </c>
      <c r="N2461" s="7" t="s">
        <v>22</v>
      </c>
    </row>
    <row r="2462" spans="1:14" x14ac:dyDescent="0.3">
      <c r="A2462" s="16" t="s">
        <v>35</v>
      </c>
      <c r="B2462" s="17" t="s">
        <v>36</v>
      </c>
      <c r="C2462" s="17">
        <v>72</v>
      </c>
      <c r="D2462" s="29"/>
      <c r="E2462" s="29"/>
      <c r="F2462" s="30">
        <f>+(E2462+D2462)/C2462</f>
        <v>0</v>
      </c>
      <c r="G2462" s="32"/>
      <c r="H2462" s="32"/>
      <c r="I2462" s="32"/>
      <c r="J2462" s="34">
        <f>+D2462+E2462-G2462-H2462-I2462</f>
        <v>0</v>
      </c>
      <c r="K2462" s="31">
        <f>+K2371</f>
        <v>381.13</v>
      </c>
      <c r="L2462" s="24">
        <f t="shared" ref="L2462:L2523" si="181">+J2462*K2462</f>
        <v>0</v>
      </c>
      <c r="M2462" s="24"/>
      <c r="N2462" s="24">
        <f>+K2462*I2462</f>
        <v>0</v>
      </c>
    </row>
    <row r="2463" spans="1:14" x14ac:dyDescent="0.3">
      <c r="A2463" s="16" t="s">
        <v>37</v>
      </c>
      <c r="B2463" s="17" t="s">
        <v>38</v>
      </c>
      <c r="C2463" s="17">
        <v>36</v>
      </c>
      <c r="D2463" s="29"/>
      <c r="E2463" s="29"/>
      <c r="F2463" s="30">
        <f t="shared" ref="F2463:F2523" si="182">+(E2463+D2463)/C2463</f>
        <v>0</v>
      </c>
      <c r="G2463" s="32"/>
      <c r="H2463" s="32"/>
      <c r="I2463" s="32"/>
      <c r="J2463" s="34">
        <f t="shared" ref="J2463:J2523" si="183">+D2463+E2463-G2463-H2463-I2463</f>
        <v>0</v>
      </c>
      <c r="K2463" s="31">
        <f t="shared" ref="K2463:K2523" si="184">+K2372</f>
        <v>741.2</v>
      </c>
      <c r="L2463" s="24">
        <f t="shared" si="181"/>
        <v>0</v>
      </c>
      <c r="M2463" s="24"/>
      <c r="N2463" s="24">
        <f t="shared" ref="N2463:N2523" si="185">+K2463*I2463</f>
        <v>0</v>
      </c>
    </row>
    <row r="2464" spans="1:14" x14ac:dyDescent="0.3">
      <c r="A2464" s="16" t="s">
        <v>39</v>
      </c>
      <c r="B2464" s="17" t="s">
        <v>40</v>
      </c>
      <c r="C2464" s="17">
        <v>18</v>
      </c>
      <c r="D2464" s="29"/>
      <c r="E2464" s="29"/>
      <c r="F2464" s="30">
        <f t="shared" si="182"/>
        <v>0</v>
      </c>
      <c r="G2464" s="32"/>
      <c r="H2464" s="32"/>
      <c r="I2464" s="32"/>
      <c r="J2464" s="12">
        <f t="shared" si="183"/>
        <v>0</v>
      </c>
      <c r="K2464" s="31">
        <f t="shared" si="184"/>
        <v>1263.5999999999999</v>
      </c>
      <c r="L2464" s="37">
        <f t="shared" si="181"/>
        <v>0</v>
      </c>
      <c r="M2464" s="37"/>
      <c r="N2464" s="37">
        <f t="shared" si="185"/>
        <v>0</v>
      </c>
    </row>
    <row r="2465" spans="1:14" x14ac:dyDescent="0.3">
      <c r="A2465" s="16" t="s">
        <v>41</v>
      </c>
      <c r="B2465" s="17" t="s">
        <v>42</v>
      </c>
      <c r="C2465" s="17">
        <v>10</v>
      </c>
      <c r="D2465" s="29"/>
      <c r="E2465" s="29"/>
      <c r="F2465" s="30">
        <f t="shared" si="182"/>
        <v>0</v>
      </c>
      <c r="G2465" s="32"/>
      <c r="H2465" s="32"/>
      <c r="I2465" s="32"/>
      <c r="J2465" s="34">
        <f t="shared" si="183"/>
        <v>0</v>
      </c>
      <c r="K2465" s="31">
        <f t="shared" si="184"/>
        <v>2059.1999999999998</v>
      </c>
      <c r="L2465" s="24">
        <f t="shared" si="181"/>
        <v>0</v>
      </c>
      <c r="M2465" s="24"/>
      <c r="N2465" s="24">
        <f t="shared" si="185"/>
        <v>0</v>
      </c>
    </row>
    <row r="2466" spans="1:14" x14ac:dyDescent="0.3">
      <c r="A2466" s="16" t="s">
        <v>43</v>
      </c>
      <c r="B2466" s="17" t="s">
        <v>36</v>
      </c>
      <c r="C2466" s="17">
        <v>72</v>
      </c>
      <c r="D2466" s="29"/>
      <c r="E2466" s="29"/>
      <c r="F2466" s="30">
        <f t="shared" si="182"/>
        <v>0</v>
      </c>
      <c r="G2466" s="32"/>
      <c r="H2466" s="32"/>
      <c r="I2466" s="32"/>
      <c r="J2466" s="34">
        <f t="shared" si="183"/>
        <v>0</v>
      </c>
      <c r="K2466" s="31">
        <f t="shared" si="184"/>
        <v>409.5</v>
      </c>
      <c r="L2466" s="24">
        <f t="shared" si="181"/>
        <v>0</v>
      </c>
      <c r="M2466" s="24"/>
      <c r="N2466" s="24">
        <f t="shared" si="185"/>
        <v>0</v>
      </c>
    </row>
    <row r="2467" spans="1:14" x14ac:dyDescent="0.3">
      <c r="A2467" s="16" t="s">
        <v>44</v>
      </c>
      <c r="B2467" s="17" t="s">
        <v>38</v>
      </c>
      <c r="C2467" s="17">
        <v>36</v>
      </c>
      <c r="D2467" s="29"/>
      <c r="E2467" s="29"/>
      <c r="F2467" s="30">
        <f t="shared" si="182"/>
        <v>0</v>
      </c>
      <c r="G2467" s="32"/>
      <c r="H2467" s="32"/>
      <c r="I2467" s="32"/>
      <c r="J2467" s="34">
        <f t="shared" si="183"/>
        <v>0</v>
      </c>
      <c r="K2467" s="31">
        <f t="shared" si="184"/>
        <v>803.79</v>
      </c>
      <c r="L2467" s="24">
        <f t="shared" si="181"/>
        <v>0</v>
      </c>
      <c r="M2467" s="24"/>
      <c r="N2467" s="24">
        <f t="shared" si="185"/>
        <v>0</v>
      </c>
    </row>
    <row r="2468" spans="1:14" x14ac:dyDescent="0.3">
      <c r="A2468" s="16" t="s">
        <v>45</v>
      </c>
      <c r="B2468" s="17" t="s">
        <v>36</v>
      </c>
      <c r="C2468" s="17">
        <v>72</v>
      </c>
      <c r="D2468" s="29"/>
      <c r="E2468" s="29"/>
      <c r="F2468" s="30">
        <f t="shared" si="182"/>
        <v>0</v>
      </c>
      <c r="G2468" s="32"/>
      <c r="H2468" s="32"/>
      <c r="I2468" s="32"/>
      <c r="J2468" s="34">
        <f t="shared" si="183"/>
        <v>0</v>
      </c>
      <c r="K2468" s="31">
        <f t="shared" si="184"/>
        <v>409.5</v>
      </c>
      <c r="L2468" s="24">
        <f t="shared" si="181"/>
        <v>0</v>
      </c>
      <c r="M2468" s="24"/>
      <c r="N2468" s="24">
        <f t="shared" si="185"/>
        <v>0</v>
      </c>
    </row>
    <row r="2469" spans="1:14" x14ac:dyDescent="0.3">
      <c r="A2469" s="16" t="s">
        <v>46</v>
      </c>
      <c r="B2469" s="17" t="s">
        <v>38</v>
      </c>
      <c r="C2469" s="17">
        <v>36</v>
      </c>
      <c r="D2469" s="29"/>
      <c r="E2469" s="29"/>
      <c r="F2469" s="30">
        <f t="shared" si="182"/>
        <v>0</v>
      </c>
      <c r="G2469" s="32"/>
      <c r="H2469" s="32"/>
      <c r="I2469" s="32"/>
      <c r="J2469" s="34">
        <f t="shared" si="183"/>
        <v>0</v>
      </c>
      <c r="K2469" s="31">
        <f t="shared" si="184"/>
        <v>803.79</v>
      </c>
      <c r="L2469" s="24">
        <f t="shared" si="181"/>
        <v>0</v>
      </c>
      <c r="M2469" s="24"/>
      <c r="N2469" s="24">
        <f t="shared" si="185"/>
        <v>0</v>
      </c>
    </row>
    <row r="2470" spans="1:14" x14ac:dyDescent="0.3">
      <c r="A2470" s="16" t="s">
        <v>47</v>
      </c>
      <c r="B2470" s="17" t="s">
        <v>48</v>
      </c>
      <c r="C2470" s="17">
        <v>8</v>
      </c>
      <c r="D2470" s="29"/>
      <c r="E2470" s="29"/>
      <c r="F2470" s="30">
        <f t="shared" si="182"/>
        <v>0</v>
      </c>
      <c r="G2470" s="32"/>
      <c r="H2470" s="32"/>
      <c r="I2470" s="32"/>
      <c r="J2470" s="34">
        <f t="shared" si="183"/>
        <v>0</v>
      </c>
      <c r="K2470" s="31">
        <f t="shared" si="184"/>
        <v>2767.05</v>
      </c>
      <c r="L2470" s="24">
        <f t="shared" si="181"/>
        <v>0</v>
      </c>
      <c r="M2470" s="24"/>
      <c r="N2470" s="24">
        <f t="shared" si="185"/>
        <v>0</v>
      </c>
    </row>
    <row r="2471" spans="1:14" x14ac:dyDescent="0.3">
      <c r="A2471" s="35" t="s">
        <v>49</v>
      </c>
      <c r="B2471" s="17" t="s">
        <v>50</v>
      </c>
      <c r="C2471" s="38">
        <v>72</v>
      </c>
      <c r="D2471" s="29"/>
      <c r="E2471" s="29"/>
      <c r="F2471" s="30">
        <f t="shared" si="182"/>
        <v>0</v>
      </c>
      <c r="G2471" s="32"/>
      <c r="H2471" s="32"/>
      <c r="I2471" s="32"/>
      <c r="J2471" s="12">
        <f t="shared" si="183"/>
        <v>0</v>
      </c>
      <c r="K2471" s="31">
        <f t="shared" si="184"/>
        <v>444.6</v>
      </c>
      <c r="L2471" s="37">
        <f t="shared" si="181"/>
        <v>0</v>
      </c>
      <c r="M2471" s="37"/>
      <c r="N2471" s="37">
        <f t="shared" si="185"/>
        <v>0</v>
      </c>
    </row>
    <row r="2472" spans="1:14" x14ac:dyDescent="0.3">
      <c r="A2472" s="16" t="s">
        <v>51</v>
      </c>
      <c r="B2472" s="17" t="s">
        <v>52</v>
      </c>
      <c r="C2472" s="17">
        <v>36</v>
      </c>
      <c r="D2472" s="29"/>
      <c r="E2472" s="29"/>
      <c r="F2472" s="30">
        <f t="shared" si="182"/>
        <v>0</v>
      </c>
      <c r="G2472" s="32"/>
      <c r="H2472" s="32"/>
      <c r="I2472" s="32"/>
      <c r="J2472" s="34">
        <f t="shared" si="183"/>
        <v>0</v>
      </c>
      <c r="K2472" s="31">
        <f t="shared" si="184"/>
        <v>868.73</v>
      </c>
      <c r="L2472" s="24">
        <f t="shared" si="181"/>
        <v>0</v>
      </c>
      <c r="M2472" s="24"/>
      <c r="N2472" s="24">
        <f t="shared" si="185"/>
        <v>0</v>
      </c>
    </row>
    <row r="2473" spans="1:14" x14ac:dyDescent="0.3">
      <c r="A2473" s="16" t="s">
        <v>53</v>
      </c>
      <c r="B2473" s="17" t="s">
        <v>48</v>
      </c>
      <c r="C2473" s="17">
        <v>8</v>
      </c>
      <c r="D2473" s="29"/>
      <c r="E2473" s="29"/>
      <c r="F2473" s="30">
        <f t="shared" si="182"/>
        <v>0</v>
      </c>
      <c r="G2473" s="32"/>
      <c r="H2473" s="32"/>
      <c r="I2473" s="32"/>
      <c r="J2473" s="34">
        <f t="shared" si="183"/>
        <v>0</v>
      </c>
      <c r="K2473" s="31">
        <f t="shared" si="184"/>
        <v>2416.0500000000002</v>
      </c>
      <c r="L2473" s="24">
        <f t="shared" si="181"/>
        <v>0</v>
      </c>
      <c r="M2473" s="24"/>
      <c r="N2473" s="24">
        <f t="shared" si="185"/>
        <v>0</v>
      </c>
    </row>
    <row r="2474" spans="1:14" x14ac:dyDescent="0.3">
      <c r="A2474" s="16" t="s">
        <v>54</v>
      </c>
      <c r="B2474" s="17" t="s">
        <v>50</v>
      </c>
      <c r="C2474" s="17">
        <v>72</v>
      </c>
      <c r="D2474" s="29"/>
      <c r="E2474" s="29"/>
      <c r="F2474" s="30">
        <f t="shared" si="182"/>
        <v>0</v>
      </c>
      <c r="G2474" s="32"/>
      <c r="H2474" s="32"/>
      <c r="I2474" s="32"/>
      <c r="J2474" s="34">
        <f t="shared" si="183"/>
        <v>0</v>
      </c>
      <c r="K2474" s="31">
        <f t="shared" si="184"/>
        <v>377.33</v>
      </c>
      <c r="L2474" s="24">
        <f t="shared" si="181"/>
        <v>0</v>
      </c>
      <c r="M2474" s="24"/>
      <c r="N2474" s="24">
        <f t="shared" si="185"/>
        <v>0</v>
      </c>
    </row>
    <row r="2475" spans="1:14" x14ac:dyDescent="0.3">
      <c r="A2475" s="16" t="s">
        <v>55</v>
      </c>
      <c r="B2475" s="17" t="s">
        <v>56</v>
      </c>
      <c r="C2475" s="17">
        <v>15</v>
      </c>
      <c r="D2475" s="44"/>
      <c r="E2475" s="44"/>
      <c r="F2475" s="30">
        <f t="shared" si="182"/>
        <v>0</v>
      </c>
      <c r="G2475" s="11"/>
      <c r="H2475" s="11"/>
      <c r="I2475" s="11"/>
      <c r="J2475" s="12">
        <f t="shared" si="183"/>
        <v>0</v>
      </c>
      <c r="K2475" s="45">
        <f t="shared" si="184"/>
        <v>1158.3</v>
      </c>
      <c r="L2475" s="37">
        <f t="shared" si="181"/>
        <v>0</v>
      </c>
      <c r="M2475" s="37"/>
      <c r="N2475" s="37">
        <f t="shared" si="185"/>
        <v>0</v>
      </c>
    </row>
    <row r="2476" spans="1:14" x14ac:dyDescent="0.3">
      <c r="A2476" s="16" t="s">
        <v>57</v>
      </c>
      <c r="B2476" s="17" t="s">
        <v>50</v>
      </c>
      <c r="C2476" s="17">
        <v>72</v>
      </c>
      <c r="D2476" s="29"/>
      <c r="E2476" s="29"/>
      <c r="F2476" s="30">
        <f t="shared" si="182"/>
        <v>0</v>
      </c>
      <c r="G2476" s="32"/>
      <c r="H2476" s="32"/>
      <c r="I2476" s="32"/>
      <c r="J2476" s="34">
        <f t="shared" si="183"/>
        <v>0</v>
      </c>
      <c r="K2476" s="31">
        <f t="shared" si="184"/>
        <v>424.13</v>
      </c>
      <c r="L2476" s="24">
        <f t="shared" si="181"/>
        <v>0</v>
      </c>
      <c r="M2476" s="24"/>
      <c r="N2476" s="24">
        <f t="shared" si="185"/>
        <v>0</v>
      </c>
    </row>
    <row r="2477" spans="1:14" x14ac:dyDescent="0.3">
      <c r="A2477" s="16" t="s">
        <v>58</v>
      </c>
      <c r="B2477" s="17" t="s">
        <v>59</v>
      </c>
      <c r="C2477" s="17">
        <v>15</v>
      </c>
      <c r="D2477" s="29"/>
      <c r="E2477" s="29"/>
      <c r="F2477" s="30">
        <f t="shared" si="182"/>
        <v>0</v>
      </c>
      <c r="G2477" s="32"/>
      <c r="H2477" s="32"/>
      <c r="I2477" s="32"/>
      <c r="J2477" s="34">
        <f t="shared" si="183"/>
        <v>0</v>
      </c>
      <c r="K2477" s="31">
        <f t="shared" si="184"/>
        <v>1199.25</v>
      </c>
      <c r="L2477" s="24">
        <f t="shared" si="181"/>
        <v>0</v>
      </c>
      <c r="M2477" s="24"/>
      <c r="N2477" s="24">
        <f t="shared" si="185"/>
        <v>0</v>
      </c>
    </row>
    <row r="2478" spans="1:14" x14ac:dyDescent="0.3">
      <c r="A2478" s="16" t="s">
        <v>60</v>
      </c>
      <c r="B2478" s="17" t="s">
        <v>50</v>
      </c>
      <c r="C2478" s="17">
        <v>72</v>
      </c>
      <c r="D2478" s="29"/>
      <c r="E2478" s="29"/>
      <c r="F2478" s="30">
        <f t="shared" si="182"/>
        <v>0</v>
      </c>
      <c r="G2478" s="32"/>
      <c r="H2478" s="32"/>
      <c r="I2478" s="32"/>
      <c r="J2478" s="34">
        <f t="shared" si="183"/>
        <v>0</v>
      </c>
      <c r="K2478" s="31">
        <f t="shared" si="184"/>
        <v>381.13</v>
      </c>
      <c r="L2478" s="24">
        <f t="shared" si="181"/>
        <v>0</v>
      </c>
      <c r="M2478" s="24"/>
      <c r="N2478" s="24">
        <f t="shared" si="185"/>
        <v>0</v>
      </c>
    </row>
    <row r="2479" spans="1:14" x14ac:dyDescent="0.3">
      <c r="A2479" s="16" t="s">
        <v>61</v>
      </c>
      <c r="B2479" s="17" t="s">
        <v>50</v>
      </c>
      <c r="C2479" s="38">
        <v>72</v>
      </c>
      <c r="D2479" s="44"/>
      <c r="E2479" s="44"/>
      <c r="F2479" s="30">
        <f t="shared" si="182"/>
        <v>0</v>
      </c>
      <c r="G2479" s="11"/>
      <c r="H2479" s="11"/>
      <c r="I2479" s="11"/>
      <c r="J2479" s="12">
        <f t="shared" si="183"/>
        <v>0</v>
      </c>
      <c r="K2479" s="31">
        <f t="shared" si="184"/>
        <v>424.13</v>
      </c>
      <c r="L2479" s="37">
        <f t="shared" si="181"/>
        <v>0</v>
      </c>
      <c r="M2479" s="37"/>
      <c r="N2479" s="37">
        <f t="shared" si="185"/>
        <v>0</v>
      </c>
    </row>
    <row r="2480" spans="1:14" x14ac:dyDescent="0.3">
      <c r="A2480" s="35" t="s">
        <v>62</v>
      </c>
      <c r="B2480" s="17" t="s">
        <v>50</v>
      </c>
      <c r="C2480" s="38">
        <v>72</v>
      </c>
      <c r="D2480" s="44"/>
      <c r="E2480" s="44"/>
      <c r="F2480" s="30">
        <f t="shared" si="182"/>
        <v>0</v>
      </c>
      <c r="G2480" s="11"/>
      <c r="H2480" s="11"/>
      <c r="I2480" s="11"/>
      <c r="J2480" s="12">
        <f t="shared" si="183"/>
        <v>0</v>
      </c>
      <c r="K2480" s="31">
        <f t="shared" si="184"/>
        <v>330.23</v>
      </c>
      <c r="L2480" s="37">
        <f t="shared" si="181"/>
        <v>0</v>
      </c>
      <c r="M2480" s="37"/>
      <c r="N2480" s="37">
        <f t="shared" si="185"/>
        <v>0</v>
      </c>
    </row>
    <row r="2481" spans="1:14" x14ac:dyDescent="0.3">
      <c r="A2481" s="35" t="s">
        <v>63</v>
      </c>
      <c r="B2481" s="17" t="s">
        <v>50</v>
      </c>
      <c r="C2481" s="38">
        <v>72</v>
      </c>
      <c r="D2481" s="44"/>
      <c r="E2481" s="44"/>
      <c r="F2481" s="30">
        <f t="shared" si="182"/>
        <v>0</v>
      </c>
      <c r="G2481" s="11"/>
      <c r="H2481" s="11"/>
      <c r="I2481" s="11"/>
      <c r="J2481" s="12">
        <f t="shared" si="183"/>
        <v>0</v>
      </c>
      <c r="K2481" s="31">
        <f t="shared" si="184"/>
        <v>424.13</v>
      </c>
      <c r="L2481" s="37">
        <f t="shared" si="181"/>
        <v>0</v>
      </c>
      <c r="M2481" s="37"/>
      <c r="N2481" s="37">
        <f t="shared" si="185"/>
        <v>0</v>
      </c>
    </row>
    <row r="2482" spans="1:14" x14ac:dyDescent="0.3">
      <c r="A2482" s="35" t="s">
        <v>64</v>
      </c>
      <c r="B2482" s="17" t="s">
        <v>65</v>
      </c>
      <c r="C2482" s="38">
        <v>72</v>
      </c>
      <c r="D2482" s="44"/>
      <c r="E2482" s="44"/>
      <c r="F2482" s="30">
        <f t="shared" si="182"/>
        <v>0</v>
      </c>
      <c r="G2482" s="11"/>
      <c r="H2482" s="11"/>
      <c r="I2482" s="11"/>
      <c r="J2482" s="12">
        <f t="shared" si="183"/>
        <v>0</v>
      </c>
      <c r="K2482" s="31">
        <f t="shared" si="184"/>
        <v>389.61</v>
      </c>
      <c r="L2482" s="37">
        <f t="shared" si="181"/>
        <v>0</v>
      </c>
      <c r="M2482" s="37"/>
      <c r="N2482" s="37">
        <f t="shared" si="185"/>
        <v>0</v>
      </c>
    </row>
    <row r="2483" spans="1:14" x14ac:dyDescent="0.3">
      <c r="A2483" s="35" t="s">
        <v>66</v>
      </c>
      <c r="B2483" s="17" t="s">
        <v>65</v>
      </c>
      <c r="C2483" s="38">
        <v>72</v>
      </c>
      <c r="D2483" s="44"/>
      <c r="E2483" s="44"/>
      <c r="F2483" s="30">
        <f t="shared" si="182"/>
        <v>0</v>
      </c>
      <c r="G2483" s="11"/>
      <c r="H2483" s="11"/>
      <c r="I2483" s="11"/>
      <c r="J2483" s="12">
        <f t="shared" si="183"/>
        <v>0</v>
      </c>
      <c r="K2483" s="31">
        <f t="shared" si="184"/>
        <v>389.61</v>
      </c>
      <c r="L2483" s="37">
        <f t="shared" si="181"/>
        <v>0</v>
      </c>
      <c r="M2483" s="37"/>
      <c r="N2483" s="37">
        <f t="shared" si="185"/>
        <v>0</v>
      </c>
    </row>
    <row r="2484" spans="1:14" x14ac:dyDescent="0.3">
      <c r="A2484" s="47" t="s">
        <v>67</v>
      </c>
      <c r="B2484" s="48" t="s">
        <v>59</v>
      </c>
      <c r="C2484" s="49">
        <v>25</v>
      </c>
      <c r="D2484" s="44"/>
      <c r="E2484" s="44"/>
      <c r="F2484" s="30">
        <f t="shared" si="182"/>
        <v>0</v>
      </c>
      <c r="G2484" s="11"/>
      <c r="H2484" s="11"/>
      <c r="I2484" s="11"/>
      <c r="J2484" s="12">
        <f t="shared" si="183"/>
        <v>0</v>
      </c>
      <c r="K2484" s="31">
        <f t="shared" si="184"/>
        <v>169.65</v>
      </c>
      <c r="L2484" s="37">
        <f t="shared" si="181"/>
        <v>0</v>
      </c>
      <c r="M2484" s="37"/>
      <c r="N2484" s="37">
        <f t="shared" si="185"/>
        <v>0</v>
      </c>
    </row>
    <row r="2485" spans="1:14" x14ac:dyDescent="0.3">
      <c r="A2485" s="47" t="s">
        <v>68</v>
      </c>
      <c r="B2485" s="48" t="s">
        <v>42</v>
      </c>
      <c r="C2485" s="49">
        <v>50</v>
      </c>
      <c r="D2485" s="44"/>
      <c r="E2485" s="44"/>
      <c r="F2485" s="30">
        <f t="shared" si="182"/>
        <v>0</v>
      </c>
      <c r="G2485" s="11"/>
      <c r="H2485" s="11"/>
      <c r="I2485" s="11"/>
      <c r="J2485" s="12">
        <f t="shared" si="183"/>
        <v>0</v>
      </c>
      <c r="K2485" s="31">
        <f t="shared" si="184"/>
        <v>88.92</v>
      </c>
      <c r="L2485" s="37">
        <f t="shared" si="181"/>
        <v>0</v>
      </c>
      <c r="M2485" s="37"/>
      <c r="N2485" s="37">
        <f t="shared" si="185"/>
        <v>0</v>
      </c>
    </row>
    <row r="2486" spans="1:14" x14ac:dyDescent="0.3">
      <c r="A2486" s="47" t="s">
        <v>69</v>
      </c>
      <c r="B2486" s="48" t="s">
        <v>52</v>
      </c>
      <c r="C2486" s="49">
        <v>12</v>
      </c>
      <c r="D2486" s="44"/>
      <c r="E2486" s="44"/>
      <c r="F2486" s="30">
        <f t="shared" si="182"/>
        <v>0</v>
      </c>
      <c r="G2486" s="11"/>
      <c r="H2486" s="11"/>
      <c r="I2486" s="11"/>
      <c r="J2486" s="12">
        <f t="shared" si="183"/>
        <v>0</v>
      </c>
      <c r="K2486" s="31">
        <f t="shared" si="184"/>
        <v>123.94</v>
      </c>
      <c r="L2486" s="37">
        <f t="shared" si="181"/>
        <v>0</v>
      </c>
      <c r="M2486" s="37"/>
      <c r="N2486" s="37">
        <f t="shared" si="185"/>
        <v>0</v>
      </c>
    </row>
    <row r="2487" spans="1:14" ht="19.5" thickBot="1" x14ac:dyDescent="0.35">
      <c r="A2487" s="47" t="s">
        <v>70</v>
      </c>
      <c r="B2487" s="48" t="s">
        <v>50</v>
      </c>
      <c r="C2487" s="49">
        <v>60</v>
      </c>
      <c r="D2487" s="44"/>
      <c r="E2487" s="44"/>
      <c r="F2487" s="30">
        <f t="shared" si="182"/>
        <v>0</v>
      </c>
      <c r="G2487" s="11"/>
      <c r="H2487" s="11"/>
      <c r="I2487" s="11"/>
      <c r="J2487" s="12">
        <f t="shared" si="183"/>
        <v>0</v>
      </c>
      <c r="K2487" s="31">
        <f t="shared" si="184"/>
        <v>67.180000000000007</v>
      </c>
      <c r="L2487" s="37">
        <f t="shared" si="181"/>
        <v>0</v>
      </c>
      <c r="M2487" s="37"/>
      <c r="N2487" s="37">
        <f t="shared" si="185"/>
        <v>0</v>
      </c>
    </row>
    <row r="2488" spans="1:14" ht="19.5" thickBot="1" x14ac:dyDescent="0.35">
      <c r="A2488" s="56" t="s">
        <v>71</v>
      </c>
      <c r="B2488" s="57" t="s">
        <v>50</v>
      </c>
      <c r="C2488" s="58">
        <v>60</v>
      </c>
      <c r="D2488" s="44"/>
      <c r="E2488" s="44"/>
      <c r="F2488" s="30">
        <f t="shared" si="182"/>
        <v>0</v>
      </c>
      <c r="G2488" s="11"/>
      <c r="H2488" s="11"/>
      <c r="I2488" s="11"/>
      <c r="J2488" s="12">
        <f t="shared" si="183"/>
        <v>0</v>
      </c>
      <c r="K2488" s="31">
        <f t="shared" si="184"/>
        <v>67.180000000000007</v>
      </c>
      <c r="L2488" s="37">
        <f t="shared" si="181"/>
        <v>0</v>
      </c>
      <c r="M2488" s="37"/>
      <c r="N2488" s="37">
        <f t="shared" si="185"/>
        <v>0</v>
      </c>
    </row>
    <row r="2489" spans="1:14" ht="19.5" thickBot="1" x14ac:dyDescent="0.35">
      <c r="A2489" s="56" t="s">
        <v>72</v>
      </c>
      <c r="B2489" s="57" t="s">
        <v>50</v>
      </c>
      <c r="C2489" s="58">
        <v>60</v>
      </c>
      <c r="D2489" s="44"/>
      <c r="E2489" s="44"/>
      <c r="F2489" s="30">
        <f t="shared" si="182"/>
        <v>0</v>
      </c>
      <c r="G2489" s="11"/>
      <c r="H2489" s="11"/>
      <c r="I2489" s="11"/>
      <c r="J2489" s="12">
        <f t="shared" si="183"/>
        <v>0</v>
      </c>
      <c r="K2489" s="31">
        <f t="shared" si="184"/>
        <v>67.180000000000007</v>
      </c>
      <c r="L2489" s="37">
        <f t="shared" si="181"/>
        <v>0</v>
      </c>
      <c r="M2489" s="37"/>
      <c r="N2489" s="37">
        <f t="shared" si="185"/>
        <v>0</v>
      </c>
    </row>
    <row r="2490" spans="1:14" ht="19.5" thickBot="1" x14ac:dyDescent="0.35">
      <c r="A2490" s="56" t="s">
        <v>73</v>
      </c>
      <c r="B2490" s="57" t="s">
        <v>74</v>
      </c>
      <c r="C2490" s="58">
        <v>150</v>
      </c>
      <c r="D2490" s="44"/>
      <c r="E2490" s="44"/>
      <c r="F2490" s="30">
        <f t="shared" si="182"/>
        <v>0</v>
      </c>
      <c r="G2490" s="11"/>
      <c r="H2490" s="11"/>
      <c r="I2490" s="11"/>
      <c r="J2490" s="12">
        <f t="shared" si="183"/>
        <v>0</v>
      </c>
      <c r="K2490" s="31">
        <f t="shared" si="184"/>
        <v>21.06</v>
      </c>
      <c r="L2490" s="37">
        <f t="shared" si="181"/>
        <v>0</v>
      </c>
      <c r="M2490" s="37"/>
      <c r="N2490" s="37">
        <f t="shared" si="185"/>
        <v>0</v>
      </c>
    </row>
    <row r="2491" spans="1:14" ht="19.5" thickBot="1" x14ac:dyDescent="0.35">
      <c r="A2491" s="66" t="s">
        <v>75</v>
      </c>
      <c r="B2491" s="67" t="s">
        <v>76</v>
      </c>
      <c r="C2491" s="68">
        <v>120</v>
      </c>
      <c r="D2491" s="44"/>
      <c r="E2491" s="44"/>
      <c r="F2491" s="30">
        <f t="shared" si="182"/>
        <v>0</v>
      </c>
      <c r="G2491" s="11"/>
      <c r="H2491" s="11"/>
      <c r="I2491" s="11"/>
      <c r="J2491" s="12">
        <f t="shared" si="183"/>
        <v>0</v>
      </c>
      <c r="K2491" s="31">
        <f t="shared" si="184"/>
        <v>78.98</v>
      </c>
      <c r="L2491" s="37">
        <f t="shared" si="181"/>
        <v>0</v>
      </c>
      <c r="M2491" s="37"/>
      <c r="N2491" s="37">
        <f t="shared" si="185"/>
        <v>0</v>
      </c>
    </row>
    <row r="2492" spans="1:14" ht="19.5" thickBot="1" x14ac:dyDescent="0.35">
      <c r="A2492" s="66" t="s">
        <v>77</v>
      </c>
      <c r="B2492" s="67" t="s">
        <v>78</v>
      </c>
      <c r="C2492" s="68">
        <v>60</v>
      </c>
      <c r="D2492" s="44"/>
      <c r="E2492" s="44"/>
      <c r="F2492" s="30">
        <f t="shared" si="182"/>
        <v>0</v>
      </c>
      <c r="G2492" s="11"/>
      <c r="H2492" s="11"/>
      <c r="I2492" s="11"/>
      <c r="J2492" s="12">
        <f t="shared" si="183"/>
        <v>0</v>
      </c>
      <c r="K2492" s="31">
        <f t="shared" si="184"/>
        <v>154.44</v>
      </c>
      <c r="L2492" s="37">
        <f t="shared" si="181"/>
        <v>0</v>
      </c>
      <c r="M2492" s="37"/>
      <c r="N2492" s="37">
        <f t="shared" si="185"/>
        <v>0</v>
      </c>
    </row>
    <row r="2493" spans="1:14" ht="19.5" thickBot="1" x14ac:dyDescent="0.35">
      <c r="A2493" s="66" t="s">
        <v>79</v>
      </c>
      <c r="B2493" s="67" t="s">
        <v>50</v>
      </c>
      <c r="C2493" s="68">
        <v>30</v>
      </c>
      <c r="D2493" s="44"/>
      <c r="E2493" s="44"/>
      <c r="F2493" s="30">
        <f t="shared" si="182"/>
        <v>0</v>
      </c>
      <c r="G2493" s="11"/>
      <c r="H2493" s="11"/>
      <c r="I2493" s="11"/>
      <c r="J2493" s="12">
        <f t="shared" si="183"/>
        <v>0</v>
      </c>
      <c r="K2493" s="31">
        <f t="shared" si="184"/>
        <v>274.95</v>
      </c>
      <c r="L2493" s="37">
        <f t="shared" si="181"/>
        <v>0</v>
      </c>
      <c r="M2493" s="37"/>
      <c r="N2493" s="37">
        <f t="shared" si="185"/>
        <v>0</v>
      </c>
    </row>
    <row r="2494" spans="1:14" ht="19.5" thickBot="1" x14ac:dyDescent="0.35">
      <c r="A2494" s="66" t="s">
        <v>80</v>
      </c>
      <c r="B2494" s="67" t="s">
        <v>59</v>
      </c>
      <c r="C2494" s="68">
        <v>12</v>
      </c>
      <c r="D2494" s="44"/>
      <c r="E2494" s="44"/>
      <c r="F2494" s="30">
        <f t="shared" si="182"/>
        <v>0</v>
      </c>
      <c r="G2494" s="11"/>
      <c r="H2494" s="11"/>
      <c r="I2494" s="11"/>
      <c r="J2494" s="12">
        <f t="shared" si="183"/>
        <v>0</v>
      </c>
      <c r="K2494" s="31">
        <f t="shared" si="184"/>
        <v>1023.75</v>
      </c>
      <c r="L2494" s="37">
        <f t="shared" si="181"/>
        <v>0</v>
      </c>
      <c r="M2494" s="37"/>
      <c r="N2494" s="37">
        <f t="shared" si="185"/>
        <v>0</v>
      </c>
    </row>
    <row r="2495" spans="1:14" ht="19.5" thickBot="1" x14ac:dyDescent="0.35">
      <c r="A2495" s="76" t="s">
        <v>81</v>
      </c>
      <c r="B2495" s="77" t="s">
        <v>82</v>
      </c>
      <c r="C2495" s="78">
        <v>18</v>
      </c>
      <c r="D2495" s="44"/>
      <c r="E2495" s="44"/>
      <c r="F2495" s="30">
        <f t="shared" si="182"/>
        <v>0</v>
      </c>
      <c r="G2495" s="11"/>
      <c r="H2495" s="11"/>
      <c r="I2495" s="11"/>
      <c r="J2495" s="12">
        <f t="shared" si="183"/>
        <v>0</v>
      </c>
      <c r="K2495" s="31">
        <f t="shared" si="184"/>
        <v>558.67999999999995</v>
      </c>
      <c r="L2495" s="37">
        <f t="shared" si="181"/>
        <v>0</v>
      </c>
      <c r="M2495" s="37"/>
      <c r="N2495" s="37">
        <f t="shared" si="185"/>
        <v>0</v>
      </c>
    </row>
    <row r="2496" spans="1:14" ht="19.5" thickBot="1" x14ac:dyDescent="0.35">
      <c r="A2496" s="76" t="s">
        <v>83</v>
      </c>
      <c r="B2496" s="77" t="s">
        <v>59</v>
      </c>
      <c r="C2496" s="78">
        <v>12</v>
      </c>
      <c r="D2496" s="44"/>
      <c r="E2496" s="44"/>
      <c r="F2496" s="30">
        <f t="shared" si="182"/>
        <v>0</v>
      </c>
      <c r="G2496" s="11"/>
      <c r="H2496" s="11"/>
      <c r="I2496" s="11"/>
      <c r="J2496" s="12">
        <f t="shared" si="183"/>
        <v>0</v>
      </c>
      <c r="K2496" s="31">
        <f t="shared" si="184"/>
        <v>1092.2</v>
      </c>
      <c r="L2496" s="37">
        <f t="shared" si="181"/>
        <v>0</v>
      </c>
      <c r="M2496" s="37"/>
      <c r="N2496" s="37">
        <f t="shared" si="185"/>
        <v>0</v>
      </c>
    </row>
    <row r="2497" spans="1:14" ht="19.5" thickBot="1" x14ac:dyDescent="0.35">
      <c r="A2497" s="76" t="s">
        <v>84</v>
      </c>
      <c r="B2497" s="77" t="s">
        <v>85</v>
      </c>
      <c r="C2497" s="78">
        <v>4</v>
      </c>
      <c r="D2497" s="44"/>
      <c r="E2497" s="44"/>
      <c r="F2497" s="30">
        <f t="shared" si="182"/>
        <v>0</v>
      </c>
      <c r="G2497" s="11"/>
      <c r="H2497" s="11"/>
      <c r="I2497" s="11"/>
      <c r="J2497" s="12">
        <f t="shared" si="183"/>
        <v>0</v>
      </c>
      <c r="K2497" s="31">
        <f t="shared" si="184"/>
        <v>2670.53</v>
      </c>
      <c r="L2497" s="37">
        <f t="shared" si="181"/>
        <v>0</v>
      </c>
      <c r="M2497" s="37"/>
      <c r="N2497" s="37">
        <f t="shared" si="185"/>
        <v>0</v>
      </c>
    </row>
    <row r="2498" spans="1:14" ht="19.5" thickBot="1" x14ac:dyDescent="0.35">
      <c r="A2498" s="86" t="s">
        <v>86</v>
      </c>
      <c r="B2498" s="87" t="s">
        <v>87</v>
      </c>
      <c r="C2498" s="88">
        <v>48</v>
      </c>
      <c r="D2498" s="44"/>
      <c r="E2498" s="44"/>
      <c r="F2498" s="30">
        <f t="shared" si="182"/>
        <v>0</v>
      </c>
      <c r="G2498" s="11"/>
      <c r="H2498" s="11"/>
      <c r="I2498" s="11"/>
      <c r="J2498" s="12">
        <f t="shared" si="183"/>
        <v>0</v>
      </c>
      <c r="K2498" s="31">
        <f t="shared" si="184"/>
        <v>46.8</v>
      </c>
      <c r="L2498" s="37">
        <f t="shared" si="181"/>
        <v>0</v>
      </c>
      <c r="M2498" s="37"/>
      <c r="N2498" s="37">
        <f t="shared" si="185"/>
        <v>0</v>
      </c>
    </row>
    <row r="2499" spans="1:14" ht="19.5" thickBot="1" x14ac:dyDescent="0.35">
      <c r="A2499" s="86" t="s">
        <v>88</v>
      </c>
      <c r="B2499" s="87" t="s">
        <v>87</v>
      </c>
      <c r="C2499" s="88">
        <v>48</v>
      </c>
      <c r="D2499" s="44"/>
      <c r="E2499" s="44"/>
      <c r="F2499" s="30">
        <f t="shared" si="182"/>
        <v>0</v>
      </c>
      <c r="G2499" s="11"/>
      <c r="H2499" s="11"/>
      <c r="I2499" s="11"/>
      <c r="J2499" s="12">
        <f t="shared" si="183"/>
        <v>0</v>
      </c>
      <c r="K2499" s="31">
        <f t="shared" si="184"/>
        <v>46.8</v>
      </c>
      <c r="L2499" s="37">
        <f t="shared" si="181"/>
        <v>0</v>
      </c>
      <c r="M2499" s="37"/>
      <c r="N2499" s="37">
        <f t="shared" si="185"/>
        <v>0</v>
      </c>
    </row>
    <row r="2500" spans="1:14" x14ac:dyDescent="0.3">
      <c r="A2500" s="96" t="s">
        <v>89</v>
      </c>
      <c r="B2500" s="97">
        <v>25</v>
      </c>
      <c r="C2500" s="97">
        <v>25</v>
      </c>
      <c r="D2500" s="44"/>
      <c r="E2500" s="44"/>
      <c r="F2500" s="30">
        <f t="shared" si="182"/>
        <v>0</v>
      </c>
      <c r="G2500" s="11"/>
      <c r="H2500" s="11"/>
      <c r="I2500" s="11"/>
      <c r="J2500" s="12">
        <f t="shared" si="183"/>
        <v>0</v>
      </c>
      <c r="K2500" s="31">
        <f t="shared" si="184"/>
        <v>111.25</v>
      </c>
      <c r="L2500" s="37">
        <f t="shared" si="181"/>
        <v>0</v>
      </c>
      <c r="M2500" s="37"/>
      <c r="N2500" s="37">
        <f t="shared" si="185"/>
        <v>0</v>
      </c>
    </row>
    <row r="2501" spans="1:14" x14ac:dyDescent="0.3">
      <c r="A2501" s="105" t="s">
        <v>90</v>
      </c>
      <c r="B2501" s="106">
        <v>10</v>
      </c>
      <c r="C2501" s="106">
        <v>10</v>
      </c>
      <c r="D2501" s="44"/>
      <c r="E2501" s="44"/>
      <c r="F2501" s="30">
        <f t="shared" si="182"/>
        <v>0</v>
      </c>
      <c r="G2501" s="11"/>
      <c r="H2501" s="11"/>
      <c r="I2501" s="11"/>
      <c r="J2501" s="12">
        <f t="shared" si="183"/>
        <v>0</v>
      </c>
      <c r="K2501" s="31">
        <f t="shared" si="184"/>
        <v>1760</v>
      </c>
      <c r="L2501" s="37">
        <f t="shared" si="181"/>
        <v>0</v>
      </c>
      <c r="M2501" s="37"/>
      <c r="N2501" s="37">
        <f t="shared" si="185"/>
        <v>0</v>
      </c>
    </row>
    <row r="2502" spans="1:14" x14ac:dyDescent="0.3">
      <c r="A2502" s="105" t="s">
        <v>91</v>
      </c>
      <c r="B2502" s="106">
        <v>8</v>
      </c>
      <c r="C2502" s="106">
        <v>8</v>
      </c>
      <c r="D2502" s="44"/>
      <c r="E2502" s="44"/>
      <c r="F2502" s="30">
        <f t="shared" si="182"/>
        <v>0</v>
      </c>
      <c r="G2502" s="11"/>
      <c r="H2502" s="11"/>
      <c r="I2502" s="11"/>
      <c r="J2502" s="12">
        <f t="shared" si="183"/>
        <v>0</v>
      </c>
      <c r="K2502" s="31">
        <f t="shared" si="184"/>
        <v>2365</v>
      </c>
      <c r="L2502" s="37">
        <f t="shared" si="181"/>
        <v>0</v>
      </c>
      <c r="M2502" s="37"/>
      <c r="N2502" s="37">
        <f t="shared" si="185"/>
        <v>0</v>
      </c>
    </row>
    <row r="2503" spans="1:14" x14ac:dyDescent="0.3">
      <c r="A2503" s="105" t="s">
        <v>92</v>
      </c>
      <c r="B2503" s="106">
        <v>8</v>
      </c>
      <c r="C2503" s="106">
        <v>8</v>
      </c>
      <c r="D2503" s="44"/>
      <c r="E2503" s="44"/>
      <c r="F2503" s="30">
        <f t="shared" si="182"/>
        <v>0</v>
      </c>
      <c r="G2503" s="11"/>
      <c r="H2503" s="11"/>
      <c r="I2503" s="11"/>
      <c r="J2503" s="12">
        <f t="shared" si="183"/>
        <v>0</v>
      </c>
      <c r="K2503" s="31">
        <f t="shared" si="184"/>
        <v>2065</v>
      </c>
      <c r="L2503" s="37">
        <f t="shared" si="181"/>
        <v>0</v>
      </c>
      <c r="M2503" s="37"/>
      <c r="N2503" s="37">
        <f t="shared" si="185"/>
        <v>0</v>
      </c>
    </row>
    <row r="2504" spans="1:14" x14ac:dyDescent="0.3">
      <c r="A2504" s="105" t="s">
        <v>93</v>
      </c>
      <c r="B2504" s="106">
        <v>15</v>
      </c>
      <c r="C2504" s="106">
        <v>15</v>
      </c>
      <c r="D2504" s="44"/>
      <c r="E2504" s="44"/>
      <c r="F2504" s="30">
        <f t="shared" si="182"/>
        <v>0</v>
      </c>
      <c r="G2504" s="11"/>
      <c r="H2504" s="11"/>
      <c r="I2504" s="11"/>
      <c r="J2504" s="12">
        <f t="shared" si="183"/>
        <v>0</v>
      </c>
      <c r="K2504" s="31">
        <f t="shared" si="184"/>
        <v>990</v>
      </c>
      <c r="L2504" s="37">
        <f t="shared" si="181"/>
        <v>0</v>
      </c>
      <c r="M2504" s="37"/>
      <c r="N2504" s="37">
        <f t="shared" si="185"/>
        <v>0</v>
      </c>
    </row>
    <row r="2505" spans="1:14" x14ac:dyDescent="0.3">
      <c r="A2505" s="105" t="s">
        <v>94</v>
      </c>
      <c r="B2505" s="106">
        <v>15</v>
      </c>
      <c r="C2505" s="106">
        <v>15</v>
      </c>
      <c r="D2505" s="44"/>
      <c r="E2505" s="44"/>
      <c r="F2505" s="30">
        <f t="shared" si="182"/>
        <v>0</v>
      </c>
      <c r="G2505" s="11"/>
      <c r="H2505" s="11"/>
      <c r="I2505" s="11"/>
      <c r="J2505" s="12">
        <f t="shared" si="183"/>
        <v>0</v>
      </c>
      <c r="K2505" s="31">
        <f t="shared" si="184"/>
        <v>1025</v>
      </c>
      <c r="L2505" s="37">
        <f t="shared" si="181"/>
        <v>0</v>
      </c>
      <c r="M2505" s="37"/>
      <c r="N2505" s="37">
        <f t="shared" si="185"/>
        <v>0</v>
      </c>
    </row>
    <row r="2506" spans="1:14" x14ac:dyDescent="0.3">
      <c r="A2506" s="105" t="s">
        <v>95</v>
      </c>
      <c r="B2506" s="106">
        <v>10</v>
      </c>
      <c r="C2506" s="106">
        <v>10</v>
      </c>
      <c r="D2506" s="44"/>
      <c r="E2506" s="44"/>
      <c r="F2506" s="30">
        <f t="shared" si="182"/>
        <v>0</v>
      </c>
      <c r="G2506" s="11"/>
      <c r="H2506" s="11"/>
      <c r="I2506" s="11"/>
      <c r="J2506" s="12">
        <f t="shared" si="183"/>
        <v>0</v>
      </c>
      <c r="K2506" s="31">
        <f t="shared" si="184"/>
        <v>1620</v>
      </c>
      <c r="L2506" s="37">
        <f t="shared" si="181"/>
        <v>0</v>
      </c>
      <c r="M2506" s="37"/>
      <c r="N2506" s="37">
        <f t="shared" si="185"/>
        <v>0</v>
      </c>
    </row>
    <row r="2507" spans="1:14" x14ac:dyDescent="0.3">
      <c r="A2507" s="105" t="s">
        <v>96</v>
      </c>
      <c r="B2507" s="106">
        <v>8</v>
      </c>
      <c r="C2507" s="106">
        <v>8</v>
      </c>
      <c r="D2507" s="44"/>
      <c r="E2507" s="44"/>
      <c r="F2507" s="30">
        <f t="shared" si="182"/>
        <v>0</v>
      </c>
      <c r="G2507" s="11"/>
      <c r="H2507" s="11"/>
      <c r="I2507" s="11"/>
      <c r="J2507" s="12">
        <f t="shared" si="183"/>
        <v>0</v>
      </c>
      <c r="K2507" s="31">
        <f t="shared" si="184"/>
        <v>2130</v>
      </c>
      <c r="L2507" s="37">
        <f t="shared" si="181"/>
        <v>0</v>
      </c>
      <c r="M2507" s="37"/>
      <c r="N2507" s="37">
        <f t="shared" si="185"/>
        <v>0</v>
      </c>
    </row>
    <row r="2508" spans="1:14" x14ac:dyDescent="0.3">
      <c r="A2508" s="105" t="s">
        <v>97</v>
      </c>
      <c r="B2508" s="106">
        <v>15</v>
      </c>
      <c r="C2508" s="106">
        <v>15</v>
      </c>
      <c r="D2508" s="44"/>
      <c r="E2508" s="44"/>
      <c r="F2508" s="30">
        <f t="shared" si="182"/>
        <v>0</v>
      </c>
      <c r="G2508" s="11"/>
      <c r="H2508" s="11"/>
      <c r="I2508" s="11"/>
      <c r="J2508" s="12">
        <f t="shared" si="183"/>
        <v>0</v>
      </c>
      <c r="K2508" s="31">
        <f t="shared" si="184"/>
        <v>880</v>
      </c>
      <c r="L2508" s="37">
        <f t="shared" si="181"/>
        <v>0</v>
      </c>
      <c r="M2508" s="37"/>
      <c r="N2508" s="37">
        <f t="shared" si="185"/>
        <v>0</v>
      </c>
    </row>
    <row r="2509" spans="1:14" x14ac:dyDescent="0.3">
      <c r="A2509" s="105" t="s">
        <v>98</v>
      </c>
      <c r="B2509" s="106">
        <v>15</v>
      </c>
      <c r="C2509" s="106">
        <v>15</v>
      </c>
      <c r="D2509" s="44"/>
      <c r="E2509" s="44"/>
      <c r="F2509" s="30">
        <f t="shared" si="182"/>
        <v>0</v>
      </c>
      <c r="G2509" s="11"/>
      <c r="H2509" s="11"/>
      <c r="I2509" s="11"/>
      <c r="J2509" s="12">
        <f t="shared" si="183"/>
        <v>0</v>
      </c>
      <c r="K2509" s="31">
        <f t="shared" si="184"/>
        <v>915</v>
      </c>
      <c r="L2509" s="37">
        <f t="shared" si="181"/>
        <v>0</v>
      </c>
      <c r="M2509" s="37"/>
      <c r="N2509" s="37">
        <f t="shared" si="185"/>
        <v>0</v>
      </c>
    </row>
    <row r="2510" spans="1:14" x14ac:dyDescent="0.3">
      <c r="A2510" s="105" t="s">
        <v>99</v>
      </c>
      <c r="B2510" s="106">
        <v>3</v>
      </c>
      <c r="C2510" s="106">
        <v>3</v>
      </c>
      <c r="D2510" s="44"/>
      <c r="E2510" s="44"/>
      <c r="F2510" s="30">
        <f t="shared" si="182"/>
        <v>0</v>
      </c>
      <c r="G2510" s="11"/>
      <c r="H2510" s="11"/>
      <c r="I2510" s="11"/>
      <c r="J2510" s="12">
        <f t="shared" si="183"/>
        <v>0</v>
      </c>
      <c r="K2510" s="31">
        <f t="shared" si="184"/>
        <v>1970</v>
      </c>
      <c r="L2510" s="37">
        <f t="shared" si="181"/>
        <v>0</v>
      </c>
      <c r="M2510" s="37"/>
      <c r="N2510" s="37">
        <f t="shared" si="185"/>
        <v>0</v>
      </c>
    </row>
    <row r="2511" spans="1:14" x14ac:dyDescent="0.3">
      <c r="A2511" s="105" t="s">
        <v>100</v>
      </c>
      <c r="B2511" s="106">
        <v>3</v>
      </c>
      <c r="C2511" s="106">
        <v>3</v>
      </c>
      <c r="D2511" s="44"/>
      <c r="E2511" s="44"/>
      <c r="F2511" s="30">
        <f t="shared" si="182"/>
        <v>0</v>
      </c>
      <c r="G2511" s="11"/>
      <c r="H2511" s="11"/>
      <c r="I2511" s="11"/>
      <c r="J2511" s="12">
        <f t="shared" si="183"/>
        <v>0</v>
      </c>
      <c r="K2511" s="31">
        <f t="shared" si="184"/>
        <v>2035</v>
      </c>
      <c r="L2511" s="37">
        <f t="shared" si="181"/>
        <v>0</v>
      </c>
      <c r="M2511" s="37"/>
      <c r="N2511" s="37">
        <f t="shared" si="185"/>
        <v>0</v>
      </c>
    </row>
    <row r="2512" spans="1:14" x14ac:dyDescent="0.3">
      <c r="A2512" s="105" t="s">
        <v>101</v>
      </c>
      <c r="B2512" s="106">
        <v>8</v>
      </c>
      <c r="C2512" s="106">
        <v>8</v>
      </c>
      <c r="D2512" s="44"/>
      <c r="E2512" s="44"/>
      <c r="F2512" s="30">
        <f t="shared" si="182"/>
        <v>0</v>
      </c>
      <c r="G2512" s="11"/>
      <c r="H2512" s="11"/>
      <c r="I2512" s="11"/>
      <c r="J2512" s="12">
        <f t="shared" si="183"/>
        <v>0</v>
      </c>
      <c r="K2512" s="31">
        <f t="shared" si="184"/>
        <v>2120</v>
      </c>
      <c r="L2512" s="37">
        <f t="shared" si="181"/>
        <v>0</v>
      </c>
      <c r="M2512" s="37"/>
      <c r="N2512" s="37">
        <f t="shared" si="185"/>
        <v>0</v>
      </c>
    </row>
    <row r="2513" spans="1:14" x14ac:dyDescent="0.3">
      <c r="A2513" s="105" t="s">
        <v>102</v>
      </c>
      <c r="B2513" s="106">
        <v>10</v>
      </c>
      <c r="C2513" s="106">
        <v>10</v>
      </c>
      <c r="D2513" s="44"/>
      <c r="E2513" s="44"/>
      <c r="F2513" s="30">
        <f t="shared" si="182"/>
        <v>0</v>
      </c>
      <c r="G2513" s="11"/>
      <c r="H2513" s="11"/>
      <c r="I2513" s="11"/>
      <c r="J2513" s="12">
        <f t="shared" si="183"/>
        <v>0</v>
      </c>
      <c r="K2513" s="31">
        <f t="shared" si="184"/>
        <v>1980</v>
      </c>
      <c r="L2513" s="37">
        <f t="shared" si="181"/>
        <v>0</v>
      </c>
      <c r="M2513" s="37"/>
      <c r="N2513" s="37">
        <f t="shared" si="185"/>
        <v>0</v>
      </c>
    </row>
    <row r="2514" spans="1:14" x14ac:dyDescent="0.3">
      <c r="A2514" s="105" t="s">
        <v>103</v>
      </c>
      <c r="B2514" s="106">
        <v>12</v>
      </c>
      <c r="C2514" s="106">
        <v>12</v>
      </c>
      <c r="D2514" s="44"/>
      <c r="E2514" s="44"/>
      <c r="F2514" s="30">
        <f t="shared" si="182"/>
        <v>0</v>
      </c>
      <c r="G2514" s="11"/>
      <c r="H2514" s="11"/>
      <c r="I2514" s="11"/>
      <c r="J2514" s="12">
        <f t="shared" si="183"/>
        <v>0</v>
      </c>
      <c r="K2514" s="31">
        <f t="shared" si="184"/>
        <v>875</v>
      </c>
      <c r="L2514" s="37">
        <f t="shared" si="181"/>
        <v>0</v>
      </c>
      <c r="M2514" s="37"/>
      <c r="N2514" s="37">
        <f t="shared" si="185"/>
        <v>0</v>
      </c>
    </row>
    <row r="2515" spans="1:14" ht="19.5" thickBot="1" x14ac:dyDescent="0.35">
      <c r="A2515" s="105" t="s">
        <v>104</v>
      </c>
      <c r="B2515" s="106">
        <v>3</v>
      </c>
      <c r="C2515" s="106">
        <v>3</v>
      </c>
      <c r="D2515" s="44"/>
      <c r="E2515" s="44"/>
      <c r="F2515" s="30">
        <f t="shared" si="182"/>
        <v>0</v>
      </c>
      <c r="G2515" s="11"/>
      <c r="H2515" s="11"/>
      <c r="I2515" s="11"/>
      <c r="J2515" s="12">
        <f t="shared" si="183"/>
        <v>0</v>
      </c>
      <c r="K2515" s="31">
        <f t="shared" si="184"/>
        <v>2145</v>
      </c>
      <c r="L2515" s="37">
        <f t="shared" si="181"/>
        <v>0</v>
      </c>
      <c r="M2515" s="37"/>
      <c r="N2515" s="37">
        <f t="shared" si="185"/>
        <v>0</v>
      </c>
    </row>
    <row r="2516" spans="1:14" ht="19.5" thickBot="1" x14ac:dyDescent="0.35">
      <c r="A2516" s="56" t="s">
        <v>105</v>
      </c>
      <c r="B2516" s="57" t="s">
        <v>74</v>
      </c>
      <c r="C2516" s="58">
        <v>150</v>
      </c>
      <c r="D2516" s="44"/>
      <c r="E2516" s="44"/>
      <c r="F2516" s="30">
        <f t="shared" si="182"/>
        <v>0</v>
      </c>
      <c r="G2516" s="11"/>
      <c r="H2516" s="11"/>
      <c r="I2516" s="11"/>
      <c r="J2516" s="12">
        <f t="shared" si="183"/>
        <v>0</v>
      </c>
      <c r="K2516" s="31">
        <f t="shared" si="184"/>
        <v>21.06</v>
      </c>
      <c r="L2516" s="37">
        <f t="shared" si="181"/>
        <v>0</v>
      </c>
      <c r="M2516" s="37"/>
      <c r="N2516" s="37">
        <f t="shared" si="185"/>
        <v>0</v>
      </c>
    </row>
    <row r="2517" spans="1:14" x14ac:dyDescent="0.3">
      <c r="A2517" s="107"/>
      <c r="B2517" s="108"/>
      <c r="C2517" s="108"/>
      <c r="D2517" s="11"/>
      <c r="E2517" s="11"/>
      <c r="F2517" s="30" t="e">
        <f t="shared" si="182"/>
        <v>#DIV/0!</v>
      </c>
      <c r="G2517" s="11"/>
      <c r="H2517" s="11"/>
      <c r="I2517" s="11"/>
      <c r="J2517" s="12">
        <f t="shared" si="183"/>
        <v>0</v>
      </c>
      <c r="K2517" s="31">
        <f t="shared" si="184"/>
        <v>116.5</v>
      </c>
      <c r="L2517" s="37">
        <f t="shared" si="181"/>
        <v>0</v>
      </c>
      <c r="M2517" s="37"/>
      <c r="N2517" s="37">
        <f t="shared" si="185"/>
        <v>0</v>
      </c>
    </row>
    <row r="2518" spans="1:14" x14ac:dyDescent="0.3">
      <c r="A2518" s="107"/>
      <c r="B2518" s="108"/>
      <c r="C2518" s="108"/>
      <c r="D2518" s="11"/>
      <c r="E2518" s="11"/>
      <c r="F2518" s="30" t="e">
        <f t="shared" si="182"/>
        <v>#DIV/0!</v>
      </c>
      <c r="G2518" s="11"/>
      <c r="H2518" s="11"/>
      <c r="I2518" s="11"/>
      <c r="J2518" s="12">
        <f t="shared" si="183"/>
        <v>0</v>
      </c>
      <c r="K2518" s="31">
        <f t="shared" si="184"/>
        <v>0</v>
      </c>
      <c r="L2518" s="37">
        <f t="shared" si="181"/>
        <v>0</v>
      </c>
      <c r="M2518" s="37"/>
      <c r="N2518" s="37">
        <f t="shared" si="185"/>
        <v>0</v>
      </c>
    </row>
    <row r="2519" spans="1:14" x14ac:dyDescent="0.3">
      <c r="A2519" s="107"/>
      <c r="B2519" s="108"/>
      <c r="C2519" s="108"/>
      <c r="D2519" s="11"/>
      <c r="E2519" s="11"/>
      <c r="F2519" s="30" t="e">
        <f t="shared" si="182"/>
        <v>#DIV/0!</v>
      </c>
      <c r="G2519" s="11"/>
      <c r="H2519" s="11"/>
      <c r="I2519" s="11"/>
      <c r="J2519" s="12">
        <f t="shared" si="183"/>
        <v>0</v>
      </c>
      <c r="K2519" s="31">
        <f t="shared" si="184"/>
        <v>23</v>
      </c>
      <c r="L2519" s="37">
        <f t="shared" si="181"/>
        <v>0</v>
      </c>
      <c r="M2519" s="37"/>
      <c r="N2519" s="37">
        <f t="shared" si="185"/>
        <v>0</v>
      </c>
    </row>
    <row r="2520" spans="1:14" x14ac:dyDescent="0.3">
      <c r="A2520" s="107"/>
      <c r="B2520" s="108"/>
      <c r="C2520" s="108"/>
      <c r="D2520" s="11"/>
      <c r="E2520" s="11"/>
      <c r="F2520" s="30" t="e">
        <f t="shared" si="182"/>
        <v>#DIV/0!</v>
      </c>
      <c r="G2520" s="11"/>
      <c r="H2520" s="11"/>
      <c r="I2520" s="11"/>
      <c r="J2520" s="12">
        <f t="shared" si="183"/>
        <v>0</v>
      </c>
      <c r="K2520" s="31">
        <f t="shared" si="184"/>
        <v>0</v>
      </c>
      <c r="L2520" s="37">
        <f t="shared" si="181"/>
        <v>0</v>
      </c>
      <c r="M2520" s="37"/>
      <c r="N2520" s="37">
        <f t="shared" si="185"/>
        <v>0</v>
      </c>
    </row>
    <row r="2521" spans="1:14" x14ac:dyDescent="0.3">
      <c r="A2521" s="11"/>
      <c r="B2521" s="10"/>
      <c r="C2521" s="10"/>
      <c r="D2521" s="11"/>
      <c r="E2521" s="11"/>
      <c r="F2521" s="30" t="e">
        <f t="shared" si="182"/>
        <v>#DIV/0!</v>
      </c>
      <c r="G2521" s="11"/>
      <c r="H2521" s="11"/>
      <c r="I2521" s="11"/>
      <c r="J2521" s="12">
        <f t="shared" si="183"/>
        <v>0</v>
      </c>
      <c r="K2521" s="31">
        <f t="shared" si="184"/>
        <v>0</v>
      </c>
      <c r="L2521" s="37">
        <f t="shared" si="181"/>
        <v>0</v>
      </c>
      <c r="M2521" s="37"/>
      <c r="N2521" s="37">
        <f t="shared" si="185"/>
        <v>0</v>
      </c>
    </row>
    <row r="2522" spans="1:14" x14ac:dyDescent="0.3">
      <c r="A2522" s="11"/>
      <c r="B2522" s="10"/>
      <c r="C2522" s="10"/>
      <c r="D2522" s="11"/>
      <c r="E2522" s="11"/>
      <c r="F2522" s="30" t="e">
        <f t="shared" si="182"/>
        <v>#DIV/0!</v>
      </c>
      <c r="G2522" s="11"/>
      <c r="H2522" s="11"/>
      <c r="I2522" s="11"/>
      <c r="J2522" s="12">
        <f t="shared" si="183"/>
        <v>0</v>
      </c>
      <c r="K2522" s="31">
        <f t="shared" si="184"/>
        <v>0</v>
      </c>
      <c r="L2522" s="37">
        <f t="shared" si="181"/>
        <v>0</v>
      </c>
      <c r="M2522" s="37"/>
      <c r="N2522" s="37">
        <f t="shared" si="185"/>
        <v>0</v>
      </c>
    </row>
    <row r="2523" spans="1:14" x14ac:dyDescent="0.3">
      <c r="A2523" s="11"/>
      <c r="B2523" s="10"/>
      <c r="C2523" s="10"/>
      <c r="D2523" s="11"/>
      <c r="E2523" s="11"/>
      <c r="F2523" s="30" t="e">
        <f t="shared" si="182"/>
        <v>#DIV/0!</v>
      </c>
      <c r="G2523" s="11"/>
      <c r="H2523" s="11"/>
      <c r="I2523" s="11"/>
      <c r="J2523" s="12">
        <f t="shared" si="183"/>
        <v>0</v>
      </c>
      <c r="K2523" s="31">
        <f t="shared" si="184"/>
        <v>0</v>
      </c>
      <c r="L2523" s="37">
        <f t="shared" si="181"/>
        <v>0</v>
      </c>
      <c r="M2523" s="37"/>
      <c r="N2523" s="37">
        <f t="shared" si="185"/>
        <v>0</v>
      </c>
    </row>
    <row r="2524" spans="1:14" x14ac:dyDescent="0.3">
      <c r="A2524" s="11" t="s">
        <v>33</v>
      </c>
      <c r="B2524" s="11"/>
      <c r="C2524" s="13"/>
      <c r="D2524" s="111">
        <f t="shared" ref="D2524:J2524" si="186">SUM(D2462:D2523)</f>
        <v>0</v>
      </c>
      <c r="E2524" s="111">
        <f t="shared" si="186"/>
        <v>0</v>
      </c>
      <c r="F2524" s="111" t="e">
        <f t="shared" si="186"/>
        <v>#DIV/0!</v>
      </c>
      <c r="G2524" s="111">
        <f t="shared" si="186"/>
        <v>0</v>
      </c>
      <c r="H2524" s="111">
        <f t="shared" si="186"/>
        <v>0</v>
      </c>
      <c r="I2524" s="111">
        <f t="shared" si="186"/>
        <v>0</v>
      </c>
      <c r="J2524" s="12">
        <f t="shared" si="186"/>
        <v>0</v>
      </c>
      <c r="K2524" s="111"/>
      <c r="L2524" s="111">
        <f>SUM(L2462:L2523)</f>
        <v>0</v>
      </c>
      <c r="M2524" s="111">
        <f>SUM(M2462:M2523)</f>
        <v>0</v>
      </c>
      <c r="N2524" s="111">
        <f>SUM(N2462:N2523)</f>
        <v>0</v>
      </c>
    </row>
    <row r="2525" spans="1:14" x14ac:dyDescent="0.3">
      <c r="A2525" s="113"/>
      <c r="B2525" s="114"/>
      <c r="C2525" s="115"/>
      <c r="D2525" s="116"/>
      <c r="E2525" s="116"/>
      <c r="F2525" s="7" t="s">
        <v>106</v>
      </c>
      <c r="G2525" s="7" t="s">
        <v>123</v>
      </c>
      <c r="H2525" s="7" t="s">
        <v>124</v>
      </c>
      <c r="I2525" s="7" t="s">
        <v>125</v>
      </c>
      <c r="J2525" s="7" t="s">
        <v>126</v>
      </c>
      <c r="K2525" s="117"/>
      <c r="L2525" s="117"/>
      <c r="M2525" s="7" t="s">
        <v>107</v>
      </c>
      <c r="N2525" s="118"/>
    </row>
    <row r="2526" spans="1:14" ht="31.5" x14ac:dyDescent="0.5">
      <c r="A2526" s="113"/>
      <c r="B2526" s="114"/>
      <c r="C2526" s="115"/>
      <c r="D2526" s="116"/>
      <c r="E2526" s="116"/>
      <c r="F2526" s="121"/>
      <c r="G2526" s="121"/>
      <c r="H2526" s="121"/>
      <c r="I2526" s="121"/>
      <c r="J2526" s="121"/>
      <c r="K2526" s="122"/>
      <c r="L2526" s="121">
        <f>+F2526-G2526-H2526-I2526-J2526</f>
        <v>0</v>
      </c>
      <c r="M2526" s="123"/>
      <c r="N2526" s="124"/>
    </row>
    <row r="2527" spans="1:14" x14ac:dyDescent="0.3">
      <c r="A2527" s="177" t="s">
        <v>109</v>
      </c>
      <c r="B2527" s="178"/>
      <c r="C2527" s="178"/>
      <c r="D2527" s="178"/>
      <c r="E2527" s="178"/>
      <c r="F2527" s="178"/>
      <c r="G2527" s="178"/>
      <c r="H2527" s="178"/>
      <c r="I2527" s="178"/>
      <c r="J2527" s="179"/>
      <c r="K2527" s="125"/>
      <c r="L2527" s="12"/>
      <c r="M2527" s="126"/>
      <c r="N2527" s="127"/>
    </row>
    <row r="2528" spans="1:14" x14ac:dyDescent="0.3">
      <c r="A2528" s="180" t="s">
        <v>110</v>
      </c>
      <c r="B2528" s="181"/>
      <c r="C2528" s="181"/>
      <c r="D2528" s="181"/>
      <c r="E2528" s="181"/>
      <c r="F2528" s="181"/>
      <c r="G2528" s="181"/>
      <c r="H2528" s="181"/>
      <c r="I2528" s="181"/>
      <c r="J2528" s="182"/>
      <c r="K2528" s="129"/>
      <c r="L2528" s="12"/>
      <c r="M2528" s="126"/>
      <c r="N2528" s="127"/>
    </row>
    <row r="2529" spans="1:14" x14ac:dyDescent="0.3">
      <c r="A2529" s="160" t="s">
        <v>111</v>
      </c>
      <c r="B2529" s="161"/>
      <c r="C2529" s="161"/>
      <c r="D2529" s="161"/>
      <c r="E2529" s="161"/>
      <c r="F2529" s="161"/>
      <c r="G2529" s="161"/>
      <c r="H2529" s="161"/>
      <c r="I2529" s="161"/>
      <c r="J2529" s="162"/>
      <c r="K2529" s="130"/>
      <c r="L2529" s="12"/>
      <c r="M2529" s="131" t="e">
        <f>+L2529/L2524%</f>
        <v>#DIV/0!</v>
      </c>
      <c r="N2529" s="127"/>
    </row>
    <row r="2530" spans="1:14" x14ac:dyDescent="0.3">
      <c r="A2530" s="163" t="s">
        <v>112</v>
      </c>
      <c r="B2530" s="164"/>
      <c r="C2530" s="164"/>
      <c r="D2530" s="164"/>
      <c r="E2530" s="164"/>
      <c r="F2530" s="164"/>
      <c r="G2530" s="164"/>
      <c r="H2530" s="164"/>
      <c r="I2530" s="164"/>
      <c r="J2530" s="165"/>
      <c r="K2530" s="132"/>
      <c r="L2530" s="12">
        <f>+E2546</f>
        <v>0</v>
      </c>
      <c r="M2530" s="126"/>
      <c r="N2530" s="127"/>
    </row>
    <row r="2531" spans="1:14" x14ac:dyDescent="0.3">
      <c r="A2531" s="166" t="s">
        <v>113</v>
      </c>
      <c r="B2531" s="167"/>
      <c r="C2531" s="167"/>
      <c r="D2531" s="167"/>
      <c r="E2531" s="167"/>
      <c r="F2531" s="167"/>
      <c r="G2531" s="167"/>
      <c r="H2531" s="167"/>
      <c r="I2531" s="167"/>
      <c r="J2531" s="168"/>
      <c r="K2531" s="134"/>
      <c r="L2531" s="12">
        <f>+M2546</f>
        <v>0</v>
      </c>
      <c r="M2531" s="126"/>
      <c r="N2531" s="127"/>
    </row>
    <row r="2532" spans="1:14" x14ac:dyDescent="0.3">
      <c r="A2532" s="169"/>
      <c r="B2532" s="170"/>
      <c r="C2532" s="170"/>
      <c r="D2532" s="170"/>
      <c r="E2532" s="170"/>
      <c r="F2532" s="170"/>
      <c r="G2532" s="170"/>
      <c r="H2532" s="170"/>
      <c r="I2532" s="170"/>
      <c r="J2532" s="171"/>
      <c r="K2532" s="128"/>
      <c r="L2532" s="126"/>
      <c r="M2532" s="126"/>
      <c r="N2532" s="127"/>
    </row>
    <row r="2533" spans="1:14" x14ac:dyDescent="0.3">
      <c r="A2533" s="169"/>
      <c r="B2533" s="170"/>
      <c r="C2533" s="170"/>
      <c r="D2533" s="170"/>
      <c r="E2533" s="170"/>
      <c r="F2533" s="170"/>
      <c r="G2533" s="170"/>
      <c r="H2533" s="170"/>
      <c r="I2533" s="170"/>
      <c r="J2533" s="171"/>
      <c r="K2533" s="128"/>
      <c r="L2533" s="126"/>
      <c r="M2533" s="126"/>
      <c r="N2533" s="127"/>
    </row>
    <row r="2534" spans="1:14" x14ac:dyDescent="0.3">
      <c r="A2534" s="169" t="s">
        <v>114</v>
      </c>
      <c r="B2534" s="170"/>
      <c r="C2534" s="170"/>
      <c r="D2534" s="170"/>
      <c r="E2534" s="170"/>
      <c r="F2534" s="170"/>
      <c r="G2534" s="170"/>
      <c r="H2534" s="170"/>
      <c r="I2534" s="170"/>
      <c r="J2534" s="171"/>
      <c r="K2534" s="136"/>
      <c r="L2534" s="111">
        <f>+L2524-L2527-L2528-L2529-L2530+L2531-L2532-L2533</f>
        <v>0</v>
      </c>
      <c r="M2534" s="126"/>
      <c r="N2534" s="127"/>
    </row>
    <row r="2535" spans="1:14" ht="19.5" thickBot="1" x14ac:dyDescent="0.35">
      <c r="M2535" s="138">
        <f>+L2535-L2534</f>
        <v>0</v>
      </c>
    </row>
    <row r="2536" spans="1:14" ht="19.5" thickBot="1" x14ac:dyDescent="0.35">
      <c r="A2536" s="157" t="s">
        <v>115</v>
      </c>
      <c r="B2536" s="158"/>
      <c r="C2536" s="158"/>
      <c r="D2536" s="158"/>
      <c r="E2536" s="158"/>
      <c r="F2536" s="159"/>
      <c r="G2536" s="127"/>
      <c r="H2536" s="157" t="s">
        <v>116</v>
      </c>
      <c r="I2536" s="158"/>
      <c r="J2536" s="159"/>
      <c r="K2536" s="157" t="s">
        <v>117</v>
      </c>
      <c r="L2536" s="158"/>
      <c r="M2536" s="159"/>
      <c r="N2536" s="139"/>
    </row>
    <row r="2537" spans="1:14" ht="19.5" thickBot="1" x14ac:dyDescent="0.35">
      <c r="A2537" s="140" t="s">
        <v>118</v>
      </c>
      <c r="B2537" s="157" t="s">
        <v>119</v>
      </c>
      <c r="C2537" s="159"/>
      <c r="D2537" s="140" t="s">
        <v>120</v>
      </c>
      <c r="E2537" s="157" t="s">
        <v>22</v>
      </c>
      <c r="F2537" s="159"/>
      <c r="G2537" s="127"/>
      <c r="H2537" s="157" t="s">
        <v>119</v>
      </c>
      <c r="I2537" s="159"/>
      <c r="J2537" s="140" t="s">
        <v>22</v>
      </c>
      <c r="K2537" s="157" t="s">
        <v>119</v>
      </c>
      <c r="L2537" s="159"/>
      <c r="M2537" s="140" t="s">
        <v>22</v>
      </c>
      <c r="N2537" s="139"/>
    </row>
    <row r="2538" spans="1:14" ht="19.5" thickBot="1" x14ac:dyDescent="0.35">
      <c r="A2538" s="141"/>
      <c r="B2538" s="153"/>
      <c r="C2538" s="154"/>
      <c r="D2538" s="141"/>
      <c r="E2538" s="155"/>
      <c r="F2538" s="156"/>
      <c r="G2538" s="127"/>
      <c r="H2538" s="153"/>
      <c r="I2538" s="154"/>
      <c r="J2538" s="142"/>
      <c r="K2538" s="153"/>
      <c r="L2538" s="154"/>
      <c r="M2538" s="143"/>
      <c r="N2538" s="144"/>
    </row>
    <row r="2539" spans="1:14" ht="19.5" thickBot="1" x14ac:dyDescent="0.35">
      <c r="A2539" s="141"/>
      <c r="B2539" s="153"/>
      <c r="C2539" s="154"/>
      <c r="D2539" s="141"/>
      <c r="E2539" s="155"/>
      <c r="F2539" s="156"/>
      <c r="G2539" s="127"/>
      <c r="H2539" s="153"/>
      <c r="I2539" s="154"/>
      <c r="J2539" s="142"/>
      <c r="K2539" s="153"/>
      <c r="L2539" s="154"/>
      <c r="M2539" s="143"/>
      <c r="N2539" s="144"/>
    </row>
    <row r="2540" spans="1:14" ht="19.5" thickBot="1" x14ac:dyDescent="0.35">
      <c r="A2540" s="141"/>
      <c r="B2540" s="153"/>
      <c r="C2540" s="154"/>
      <c r="D2540" s="141"/>
      <c r="E2540" s="155"/>
      <c r="F2540" s="156"/>
      <c r="G2540" s="127"/>
      <c r="H2540" s="153"/>
      <c r="I2540" s="154"/>
      <c r="J2540" s="142"/>
      <c r="K2540" s="153"/>
      <c r="L2540" s="154"/>
      <c r="M2540" s="143"/>
      <c r="N2540" s="144"/>
    </row>
    <row r="2541" spans="1:14" ht="19.5" thickBot="1" x14ac:dyDescent="0.35">
      <c r="A2541" s="141"/>
      <c r="B2541" s="153"/>
      <c r="C2541" s="154"/>
      <c r="D2541" s="141"/>
      <c r="E2541" s="155"/>
      <c r="F2541" s="156"/>
      <c r="G2541" s="127"/>
      <c r="H2541" s="153"/>
      <c r="I2541" s="154"/>
      <c r="J2541" s="142"/>
      <c r="K2541" s="153"/>
      <c r="L2541" s="154"/>
      <c r="M2541" s="143"/>
      <c r="N2541" s="144"/>
    </row>
    <row r="2542" spans="1:14" ht="19.5" thickBot="1" x14ac:dyDescent="0.35">
      <c r="A2542" s="141"/>
      <c r="B2542" s="153"/>
      <c r="C2542" s="154"/>
      <c r="D2542" s="141"/>
      <c r="E2542" s="155"/>
      <c r="F2542" s="156"/>
      <c r="G2542" s="127"/>
      <c r="H2542" s="153"/>
      <c r="I2542" s="154"/>
      <c r="J2542" s="142"/>
      <c r="K2542" s="153"/>
      <c r="L2542" s="154"/>
      <c r="M2542" s="143"/>
      <c r="N2542" s="144"/>
    </row>
    <row r="2543" spans="1:14" ht="19.5" thickBot="1" x14ac:dyDescent="0.35">
      <c r="A2543" s="141"/>
      <c r="B2543" s="153"/>
      <c r="C2543" s="154"/>
      <c r="D2543" s="141"/>
      <c r="E2543" s="155"/>
      <c r="F2543" s="156"/>
      <c r="G2543" s="127"/>
      <c r="H2543" s="153"/>
      <c r="I2543" s="154"/>
      <c r="J2543" s="142"/>
      <c r="K2543" s="153"/>
      <c r="L2543" s="154"/>
      <c r="M2543" s="143"/>
      <c r="N2543" s="144"/>
    </row>
    <row r="2544" spans="1:14" ht="19.5" thickBot="1" x14ac:dyDescent="0.35">
      <c r="A2544" s="141"/>
      <c r="B2544" s="153"/>
      <c r="C2544" s="154"/>
      <c r="D2544" s="141"/>
      <c r="E2544" s="155"/>
      <c r="F2544" s="156"/>
      <c r="G2544" s="127"/>
      <c r="H2544" s="153"/>
      <c r="I2544" s="154"/>
      <c r="J2544" s="142"/>
      <c r="K2544" s="153"/>
      <c r="L2544" s="154"/>
      <c r="M2544" s="143"/>
      <c r="N2544" s="144"/>
    </row>
    <row r="2545" spans="1:14" ht="19.5" thickBot="1" x14ac:dyDescent="0.35">
      <c r="A2545" s="141"/>
      <c r="B2545" s="153"/>
      <c r="C2545" s="154"/>
      <c r="D2545" s="141"/>
      <c r="E2545" s="155"/>
      <c r="F2545" s="156"/>
      <c r="G2545" s="127"/>
      <c r="H2545" s="153"/>
      <c r="I2545" s="154"/>
      <c r="J2545" s="142"/>
      <c r="K2545" s="153"/>
      <c r="L2545" s="154"/>
      <c r="M2545" s="143"/>
      <c r="N2545" s="144"/>
    </row>
    <row r="2546" spans="1:14" ht="19.5" thickBot="1" x14ac:dyDescent="0.35">
      <c r="A2546" s="141" t="s">
        <v>121</v>
      </c>
      <c r="B2546" s="153"/>
      <c r="C2546" s="154"/>
      <c r="D2546" s="141"/>
      <c r="E2546" s="155">
        <f>SUM(E2538:F2545)</f>
        <v>0</v>
      </c>
      <c r="F2546" s="156"/>
      <c r="G2546" s="127"/>
      <c r="H2546" s="153" t="s">
        <v>121</v>
      </c>
      <c r="I2546" s="154"/>
      <c r="J2546" s="140">
        <f>SUM(J2538:J2545)</f>
        <v>0</v>
      </c>
      <c r="K2546" s="153" t="s">
        <v>121</v>
      </c>
      <c r="L2546" s="154"/>
      <c r="M2546" s="145">
        <f>SUM(M2538:M2545)</f>
        <v>0</v>
      </c>
      <c r="N2546" s="139"/>
    </row>
    <row r="2549" spans="1:14" x14ac:dyDescent="0.3">
      <c r="A2549" s="172" t="s">
        <v>0</v>
      </c>
      <c r="B2549" s="172"/>
      <c r="C2549" s="172"/>
      <c r="D2549" s="172"/>
      <c r="E2549" s="172"/>
      <c r="F2549" s="172"/>
      <c r="G2549" s="172"/>
      <c r="H2549" s="172"/>
      <c r="I2549" s="172"/>
      <c r="J2549" s="172"/>
      <c r="K2549" s="172"/>
      <c r="L2549" s="172"/>
      <c r="M2549" s="1"/>
      <c r="N2549" s="2"/>
    </row>
    <row r="2550" spans="1:14" x14ac:dyDescent="0.3">
      <c r="A2550" s="1" t="s">
        <v>1</v>
      </c>
      <c r="B2550" s="2"/>
      <c r="J2550" s="1" t="s">
        <v>3</v>
      </c>
      <c r="K2550" s="173">
        <f>+K2459</f>
        <v>0</v>
      </c>
      <c r="L2550" s="173"/>
      <c r="M2550" s="173"/>
      <c r="N2550" s="6"/>
    </row>
    <row r="2551" spans="1:14" x14ac:dyDescent="0.3">
      <c r="A2551" s="174"/>
      <c r="B2551" s="175"/>
      <c r="C2551" s="176"/>
      <c r="D2551" s="169" t="s">
        <v>6</v>
      </c>
      <c r="E2551" s="170"/>
      <c r="F2551" s="171"/>
      <c r="G2551" s="7" t="s">
        <v>7</v>
      </c>
      <c r="H2551" s="7" t="s">
        <v>7</v>
      </c>
      <c r="I2551" s="7" t="s">
        <v>8</v>
      </c>
      <c r="J2551" s="8" t="s">
        <v>9</v>
      </c>
      <c r="K2551" s="7" t="s">
        <v>10</v>
      </c>
      <c r="L2551" s="9"/>
      <c r="M2551" s="7" t="s">
        <v>11</v>
      </c>
      <c r="N2551" s="7" t="s">
        <v>12</v>
      </c>
    </row>
    <row r="2552" spans="1:14" x14ac:dyDescent="0.3">
      <c r="A2552" s="12" t="s">
        <v>16</v>
      </c>
      <c r="B2552" s="7" t="s">
        <v>17</v>
      </c>
      <c r="C2552" s="13" t="s">
        <v>18</v>
      </c>
      <c r="D2552" s="7">
        <v>1</v>
      </c>
      <c r="E2552" s="7">
        <v>2</v>
      </c>
      <c r="F2552" s="14" t="s">
        <v>19</v>
      </c>
      <c r="G2552" s="7" t="s">
        <v>20</v>
      </c>
      <c r="H2552" s="7" t="s">
        <v>20</v>
      </c>
      <c r="I2552" s="7"/>
      <c r="J2552" s="7" t="s">
        <v>20</v>
      </c>
      <c r="K2552" s="7" t="s">
        <v>21</v>
      </c>
      <c r="L2552" s="7" t="s">
        <v>22</v>
      </c>
      <c r="M2552" s="7" t="s">
        <v>23</v>
      </c>
      <c r="N2552" s="7" t="s">
        <v>22</v>
      </c>
    </row>
    <row r="2553" spans="1:14" x14ac:dyDescent="0.3">
      <c r="A2553" s="16" t="s">
        <v>35</v>
      </c>
      <c r="B2553" s="17" t="s">
        <v>36</v>
      </c>
      <c r="C2553" s="17">
        <v>72</v>
      </c>
      <c r="D2553" s="29"/>
      <c r="E2553" s="29"/>
      <c r="F2553" s="30">
        <f>+(E2553+D2553)/C2553</f>
        <v>0</v>
      </c>
      <c r="G2553" s="32"/>
      <c r="H2553" s="32"/>
      <c r="I2553" s="32"/>
      <c r="J2553" s="34">
        <f>+D2553+E2553-G2553-H2553-I2553</f>
        <v>0</v>
      </c>
      <c r="K2553" s="31">
        <f>+K2462</f>
        <v>381.13</v>
      </c>
      <c r="L2553" s="24">
        <f t="shared" ref="L2553:L2614" si="187">+J2553*K2553</f>
        <v>0</v>
      </c>
      <c r="M2553" s="24"/>
      <c r="N2553" s="24">
        <f>+K2553*I2553</f>
        <v>0</v>
      </c>
    </row>
    <row r="2554" spans="1:14" x14ac:dyDescent="0.3">
      <c r="A2554" s="16" t="s">
        <v>37</v>
      </c>
      <c r="B2554" s="17" t="s">
        <v>38</v>
      </c>
      <c r="C2554" s="17">
        <v>36</v>
      </c>
      <c r="D2554" s="29"/>
      <c r="E2554" s="29"/>
      <c r="F2554" s="30">
        <f t="shared" ref="F2554:F2614" si="188">+(E2554+D2554)/C2554</f>
        <v>0</v>
      </c>
      <c r="G2554" s="32"/>
      <c r="H2554" s="32"/>
      <c r="I2554" s="32"/>
      <c r="J2554" s="34">
        <f t="shared" ref="J2554:J2614" si="189">+D2554+E2554-G2554-H2554-I2554</f>
        <v>0</v>
      </c>
      <c r="K2554" s="31">
        <f t="shared" ref="K2554:K2614" si="190">+K2463</f>
        <v>741.2</v>
      </c>
      <c r="L2554" s="24">
        <f t="shared" si="187"/>
        <v>0</v>
      </c>
      <c r="M2554" s="24"/>
      <c r="N2554" s="24">
        <f t="shared" ref="N2554:N2614" si="191">+K2554*I2554</f>
        <v>0</v>
      </c>
    </row>
    <row r="2555" spans="1:14" x14ac:dyDescent="0.3">
      <c r="A2555" s="16" t="s">
        <v>39</v>
      </c>
      <c r="B2555" s="17" t="s">
        <v>40</v>
      </c>
      <c r="C2555" s="17">
        <v>18</v>
      </c>
      <c r="D2555" s="29"/>
      <c r="E2555" s="29"/>
      <c r="F2555" s="30">
        <f t="shared" si="188"/>
        <v>0</v>
      </c>
      <c r="G2555" s="32"/>
      <c r="H2555" s="32"/>
      <c r="I2555" s="32"/>
      <c r="J2555" s="12">
        <f t="shared" si="189"/>
        <v>0</v>
      </c>
      <c r="K2555" s="31">
        <f t="shared" si="190"/>
        <v>1263.5999999999999</v>
      </c>
      <c r="L2555" s="37">
        <f t="shared" si="187"/>
        <v>0</v>
      </c>
      <c r="M2555" s="37"/>
      <c r="N2555" s="37">
        <f t="shared" si="191"/>
        <v>0</v>
      </c>
    </row>
    <row r="2556" spans="1:14" x14ac:dyDescent="0.3">
      <c r="A2556" s="16" t="s">
        <v>41</v>
      </c>
      <c r="B2556" s="17" t="s">
        <v>42</v>
      </c>
      <c r="C2556" s="17">
        <v>10</v>
      </c>
      <c r="D2556" s="29"/>
      <c r="E2556" s="29"/>
      <c r="F2556" s="30">
        <f t="shared" si="188"/>
        <v>0</v>
      </c>
      <c r="G2556" s="32"/>
      <c r="H2556" s="32"/>
      <c r="I2556" s="32"/>
      <c r="J2556" s="34">
        <f t="shared" si="189"/>
        <v>0</v>
      </c>
      <c r="K2556" s="31">
        <f t="shared" si="190"/>
        <v>2059.1999999999998</v>
      </c>
      <c r="L2556" s="24">
        <f t="shared" si="187"/>
        <v>0</v>
      </c>
      <c r="M2556" s="24"/>
      <c r="N2556" s="24">
        <f t="shared" si="191"/>
        <v>0</v>
      </c>
    </row>
    <row r="2557" spans="1:14" x14ac:dyDescent="0.3">
      <c r="A2557" s="16" t="s">
        <v>43</v>
      </c>
      <c r="B2557" s="17" t="s">
        <v>36</v>
      </c>
      <c r="C2557" s="17">
        <v>72</v>
      </c>
      <c r="D2557" s="29"/>
      <c r="E2557" s="29"/>
      <c r="F2557" s="30">
        <f t="shared" si="188"/>
        <v>0</v>
      </c>
      <c r="G2557" s="32"/>
      <c r="H2557" s="32"/>
      <c r="I2557" s="32"/>
      <c r="J2557" s="34">
        <f t="shared" si="189"/>
        <v>0</v>
      </c>
      <c r="K2557" s="31">
        <f t="shared" si="190"/>
        <v>409.5</v>
      </c>
      <c r="L2557" s="24">
        <f t="shared" si="187"/>
        <v>0</v>
      </c>
      <c r="M2557" s="24"/>
      <c r="N2557" s="24">
        <f t="shared" si="191"/>
        <v>0</v>
      </c>
    </row>
    <row r="2558" spans="1:14" x14ac:dyDescent="0.3">
      <c r="A2558" s="16" t="s">
        <v>44</v>
      </c>
      <c r="B2558" s="17" t="s">
        <v>38</v>
      </c>
      <c r="C2558" s="17">
        <v>36</v>
      </c>
      <c r="D2558" s="29"/>
      <c r="E2558" s="29"/>
      <c r="F2558" s="30">
        <f t="shared" si="188"/>
        <v>0</v>
      </c>
      <c r="G2558" s="32"/>
      <c r="H2558" s="32"/>
      <c r="I2558" s="32"/>
      <c r="J2558" s="34">
        <f t="shared" si="189"/>
        <v>0</v>
      </c>
      <c r="K2558" s="31">
        <f t="shared" si="190"/>
        <v>803.79</v>
      </c>
      <c r="L2558" s="24">
        <f t="shared" si="187"/>
        <v>0</v>
      </c>
      <c r="M2558" s="24"/>
      <c r="N2558" s="24">
        <f t="shared" si="191"/>
        <v>0</v>
      </c>
    </row>
    <row r="2559" spans="1:14" x14ac:dyDescent="0.3">
      <c r="A2559" s="16" t="s">
        <v>45</v>
      </c>
      <c r="B2559" s="17" t="s">
        <v>36</v>
      </c>
      <c r="C2559" s="17">
        <v>72</v>
      </c>
      <c r="D2559" s="29"/>
      <c r="E2559" s="29"/>
      <c r="F2559" s="30">
        <f t="shared" si="188"/>
        <v>0</v>
      </c>
      <c r="G2559" s="32"/>
      <c r="H2559" s="32"/>
      <c r="I2559" s="32"/>
      <c r="J2559" s="34">
        <f t="shared" si="189"/>
        <v>0</v>
      </c>
      <c r="K2559" s="31">
        <f t="shared" si="190"/>
        <v>409.5</v>
      </c>
      <c r="L2559" s="24">
        <f t="shared" si="187"/>
        <v>0</v>
      </c>
      <c r="M2559" s="24"/>
      <c r="N2559" s="24">
        <f t="shared" si="191"/>
        <v>0</v>
      </c>
    </row>
    <row r="2560" spans="1:14" x14ac:dyDescent="0.3">
      <c r="A2560" s="16" t="s">
        <v>46</v>
      </c>
      <c r="B2560" s="17" t="s">
        <v>38</v>
      </c>
      <c r="C2560" s="17">
        <v>36</v>
      </c>
      <c r="D2560" s="29"/>
      <c r="E2560" s="29"/>
      <c r="F2560" s="30">
        <f t="shared" si="188"/>
        <v>0</v>
      </c>
      <c r="G2560" s="32"/>
      <c r="H2560" s="32"/>
      <c r="I2560" s="32"/>
      <c r="J2560" s="34">
        <f t="shared" si="189"/>
        <v>0</v>
      </c>
      <c r="K2560" s="31">
        <f t="shared" si="190"/>
        <v>803.79</v>
      </c>
      <c r="L2560" s="24">
        <f t="shared" si="187"/>
        <v>0</v>
      </c>
      <c r="M2560" s="24"/>
      <c r="N2560" s="24">
        <f t="shared" si="191"/>
        <v>0</v>
      </c>
    </row>
    <row r="2561" spans="1:14" x14ac:dyDescent="0.3">
      <c r="A2561" s="16" t="s">
        <v>47</v>
      </c>
      <c r="B2561" s="17" t="s">
        <v>48</v>
      </c>
      <c r="C2561" s="17">
        <v>8</v>
      </c>
      <c r="D2561" s="29"/>
      <c r="E2561" s="29"/>
      <c r="F2561" s="30">
        <f t="shared" si="188"/>
        <v>0</v>
      </c>
      <c r="G2561" s="32"/>
      <c r="H2561" s="32"/>
      <c r="I2561" s="32"/>
      <c r="J2561" s="34">
        <f t="shared" si="189"/>
        <v>0</v>
      </c>
      <c r="K2561" s="31">
        <f t="shared" si="190"/>
        <v>2767.05</v>
      </c>
      <c r="L2561" s="24">
        <f t="shared" si="187"/>
        <v>0</v>
      </c>
      <c r="M2561" s="24"/>
      <c r="N2561" s="24">
        <f t="shared" si="191"/>
        <v>0</v>
      </c>
    </row>
    <row r="2562" spans="1:14" x14ac:dyDescent="0.3">
      <c r="A2562" s="35" t="s">
        <v>49</v>
      </c>
      <c r="B2562" s="17" t="s">
        <v>50</v>
      </c>
      <c r="C2562" s="38">
        <v>72</v>
      </c>
      <c r="D2562" s="29"/>
      <c r="E2562" s="29"/>
      <c r="F2562" s="30">
        <f t="shared" si="188"/>
        <v>0</v>
      </c>
      <c r="G2562" s="32"/>
      <c r="H2562" s="32"/>
      <c r="I2562" s="32"/>
      <c r="J2562" s="12">
        <f t="shared" si="189"/>
        <v>0</v>
      </c>
      <c r="K2562" s="31">
        <f t="shared" si="190"/>
        <v>444.6</v>
      </c>
      <c r="L2562" s="37">
        <f t="shared" si="187"/>
        <v>0</v>
      </c>
      <c r="M2562" s="37"/>
      <c r="N2562" s="37">
        <f t="shared" si="191"/>
        <v>0</v>
      </c>
    </row>
    <row r="2563" spans="1:14" x14ac:dyDescent="0.3">
      <c r="A2563" s="16" t="s">
        <v>51</v>
      </c>
      <c r="B2563" s="17" t="s">
        <v>52</v>
      </c>
      <c r="C2563" s="17">
        <v>36</v>
      </c>
      <c r="D2563" s="29"/>
      <c r="E2563" s="29"/>
      <c r="F2563" s="30">
        <f t="shared" si="188"/>
        <v>0</v>
      </c>
      <c r="G2563" s="32"/>
      <c r="H2563" s="32"/>
      <c r="I2563" s="32"/>
      <c r="J2563" s="34">
        <f t="shared" si="189"/>
        <v>0</v>
      </c>
      <c r="K2563" s="31">
        <f t="shared" si="190"/>
        <v>868.73</v>
      </c>
      <c r="L2563" s="24">
        <f t="shared" si="187"/>
        <v>0</v>
      </c>
      <c r="M2563" s="24"/>
      <c r="N2563" s="24">
        <f t="shared" si="191"/>
        <v>0</v>
      </c>
    </row>
    <row r="2564" spans="1:14" x14ac:dyDescent="0.3">
      <c r="A2564" s="16" t="s">
        <v>53</v>
      </c>
      <c r="B2564" s="17" t="s">
        <v>48</v>
      </c>
      <c r="C2564" s="17">
        <v>8</v>
      </c>
      <c r="D2564" s="29"/>
      <c r="E2564" s="29"/>
      <c r="F2564" s="30">
        <f t="shared" si="188"/>
        <v>0</v>
      </c>
      <c r="G2564" s="32"/>
      <c r="H2564" s="32"/>
      <c r="I2564" s="32"/>
      <c r="J2564" s="34">
        <f t="shared" si="189"/>
        <v>0</v>
      </c>
      <c r="K2564" s="31">
        <f t="shared" si="190"/>
        <v>2416.0500000000002</v>
      </c>
      <c r="L2564" s="24">
        <f t="shared" si="187"/>
        <v>0</v>
      </c>
      <c r="M2564" s="24"/>
      <c r="N2564" s="24">
        <f t="shared" si="191"/>
        <v>0</v>
      </c>
    </row>
    <row r="2565" spans="1:14" x14ac:dyDescent="0.3">
      <c r="A2565" s="16" t="s">
        <v>54</v>
      </c>
      <c r="B2565" s="17" t="s">
        <v>50</v>
      </c>
      <c r="C2565" s="17">
        <v>72</v>
      </c>
      <c r="D2565" s="29"/>
      <c r="E2565" s="29"/>
      <c r="F2565" s="30">
        <f t="shared" si="188"/>
        <v>0</v>
      </c>
      <c r="G2565" s="32"/>
      <c r="H2565" s="32"/>
      <c r="I2565" s="32"/>
      <c r="J2565" s="34">
        <f t="shared" si="189"/>
        <v>0</v>
      </c>
      <c r="K2565" s="31">
        <f t="shared" si="190"/>
        <v>377.33</v>
      </c>
      <c r="L2565" s="24">
        <f t="shared" si="187"/>
        <v>0</v>
      </c>
      <c r="M2565" s="24"/>
      <c r="N2565" s="24">
        <f t="shared" si="191"/>
        <v>0</v>
      </c>
    </row>
    <row r="2566" spans="1:14" x14ac:dyDescent="0.3">
      <c r="A2566" s="16" t="s">
        <v>55</v>
      </c>
      <c r="B2566" s="17" t="s">
        <v>56</v>
      </c>
      <c r="C2566" s="17">
        <v>15</v>
      </c>
      <c r="D2566" s="44"/>
      <c r="E2566" s="44"/>
      <c r="F2566" s="30">
        <f t="shared" si="188"/>
        <v>0</v>
      </c>
      <c r="G2566" s="11"/>
      <c r="H2566" s="11"/>
      <c r="I2566" s="11"/>
      <c r="J2566" s="12">
        <f t="shared" si="189"/>
        <v>0</v>
      </c>
      <c r="K2566" s="45">
        <f t="shared" si="190"/>
        <v>1158.3</v>
      </c>
      <c r="L2566" s="37">
        <f t="shared" si="187"/>
        <v>0</v>
      </c>
      <c r="M2566" s="37"/>
      <c r="N2566" s="37">
        <f t="shared" si="191"/>
        <v>0</v>
      </c>
    </row>
    <row r="2567" spans="1:14" x14ac:dyDescent="0.3">
      <c r="A2567" s="16" t="s">
        <v>57</v>
      </c>
      <c r="B2567" s="17" t="s">
        <v>50</v>
      </c>
      <c r="C2567" s="17">
        <v>72</v>
      </c>
      <c r="D2567" s="29"/>
      <c r="E2567" s="29"/>
      <c r="F2567" s="30">
        <f t="shared" si="188"/>
        <v>0</v>
      </c>
      <c r="G2567" s="32"/>
      <c r="H2567" s="32"/>
      <c r="I2567" s="32"/>
      <c r="J2567" s="34">
        <f t="shared" si="189"/>
        <v>0</v>
      </c>
      <c r="K2567" s="31">
        <f t="shared" si="190"/>
        <v>424.13</v>
      </c>
      <c r="L2567" s="24">
        <f t="shared" si="187"/>
        <v>0</v>
      </c>
      <c r="M2567" s="24"/>
      <c r="N2567" s="24">
        <f t="shared" si="191"/>
        <v>0</v>
      </c>
    </row>
    <row r="2568" spans="1:14" x14ac:dyDescent="0.3">
      <c r="A2568" s="16" t="s">
        <v>58</v>
      </c>
      <c r="B2568" s="17" t="s">
        <v>59</v>
      </c>
      <c r="C2568" s="17">
        <v>15</v>
      </c>
      <c r="D2568" s="29"/>
      <c r="E2568" s="29"/>
      <c r="F2568" s="30">
        <f t="shared" si="188"/>
        <v>0</v>
      </c>
      <c r="G2568" s="32"/>
      <c r="H2568" s="32"/>
      <c r="I2568" s="32"/>
      <c r="J2568" s="34">
        <f t="shared" si="189"/>
        <v>0</v>
      </c>
      <c r="K2568" s="31">
        <f t="shared" si="190"/>
        <v>1199.25</v>
      </c>
      <c r="L2568" s="24">
        <f t="shared" si="187"/>
        <v>0</v>
      </c>
      <c r="M2568" s="24"/>
      <c r="N2568" s="24">
        <f t="shared" si="191"/>
        <v>0</v>
      </c>
    </row>
    <row r="2569" spans="1:14" x14ac:dyDescent="0.3">
      <c r="A2569" s="16" t="s">
        <v>60</v>
      </c>
      <c r="B2569" s="17" t="s">
        <v>50</v>
      </c>
      <c r="C2569" s="17">
        <v>72</v>
      </c>
      <c r="D2569" s="29"/>
      <c r="E2569" s="29"/>
      <c r="F2569" s="30">
        <f t="shared" si="188"/>
        <v>0</v>
      </c>
      <c r="G2569" s="32"/>
      <c r="H2569" s="32"/>
      <c r="I2569" s="32"/>
      <c r="J2569" s="34">
        <f t="shared" si="189"/>
        <v>0</v>
      </c>
      <c r="K2569" s="31">
        <f t="shared" si="190"/>
        <v>381.13</v>
      </c>
      <c r="L2569" s="24">
        <f t="shared" si="187"/>
        <v>0</v>
      </c>
      <c r="M2569" s="24"/>
      <c r="N2569" s="24">
        <f t="shared" si="191"/>
        <v>0</v>
      </c>
    </row>
    <row r="2570" spans="1:14" x14ac:dyDescent="0.3">
      <c r="A2570" s="16" t="s">
        <v>61</v>
      </c>
      <c r="B2570" s="17" t="s">
        <v>50</v>
      </c>
      <c r="C2570" s="38">
        <v>72</v>
      </c>
      <c r="D2570" s="44"/>
      <c r="E2570" s="44"/>
      <c r="F2570" s="30">
        <f t="shared" si="188"/>
        <v>0</v>
      </c>
      <c r="G2570" s="11"/>
      <c r="H2570" s="11"/>
      <c r="I2570" s="11"/>
      <c r="J2570" s="12">
        <f t="shared" si="189"/>
        <v>0</v>
      </c>
      <c r="K2570" s="31">
        <f t="shared" si="190"/>
        <v>424.13</v>
      </c>
      <c r="L2570" s="37">
        <f t="shared" si="187"/>
        <v>0</v>
      </c>
      <c r="M2570" s="37"/>
      <c r="N2570" s="37">
        <f t="shared" si="191"/>
        <v>0</v>
      </c>
    </row>
    <row r="2571" spans="1:14" x14ac:dyDescent="0.3">
      <c r="A2571" s="35" t="s">
        <v>62</v>
      </c>
      <c r="B2571" s="17" t="s">
        <v>50</v>
      </c>
      <c r="C2571" s="38">
        <v>72</v>
      </c>
      <c r="D2571" s="44"/>
      <c r="E2571" s="44"/>
      <c r="F2571" s="30">
        <f t="shared" si="188"/>
        <v>0</v>
      </c>
      <c r="G2571" s="11"/>
      <c r="H2571" s="11"/>
      <c r="I2571" s="11"/>
      <c r="J2571" s="12">
        <f t="shared" si="189"/>
        <v>0</v>
      </c>
      <c r="K2571" s="31">
        <f t="shared" si="190"/>
        <v>330.23</v>
      </c>
      <c r="L2571" s="37">
        <f t="shared" si="187"/>
        <v>0</v>
      </c>
      <c r="M2571" s="37"/>
      <c r="N2571" s="37">
        <f t="shared" si="191"/>
        <v>0</v>
      </c>
    </row>
    <row r="2572" spans="1:14" x14ac:dyDescent="0.3">
      <c r="A2572" s="35" t="s">
        <v>63</v>
      </c>
      <c r="B2572" s="17" t="s">
        <v>50</v>
      </c>
      <c r="C2572" s="38">
        <v>72</v>
      </c>
      <c r="D2572" s="44"/>
      <c r="E2572" s="44"/>
      <c r="F2572" s="30">
        <f t="shared" si="188"/>
        <v>0</v>
      </c>
      <c r="G2572" s="11"/>
      <c r="H2572" s="11"/>
      <c r="I2572" s="11"/>
      <c r="J2572" s="12">
        <f t="shared" si="189"/>
        <v>0</v>
      </c>
      <c r="K2572" s="31">
        <f t="shared" si="190"/>
        <v>424.13</v>
      </c>
      <c r="L2572" s="37">
        <f t="shared" si="187"/>
        <v>0</v>
      </c>
      <c r="M2572" s="37"/>
      <c r="N2572" s="37">
        <f t="shared" si="191"/>
        <v>0</v>
      </c>
    </row>
    <row r="2573" spans="1:14" x14ac:dyDescent="0.3">
      <c r="A2573" s="35" t="s">
        <v>64</v>
      </c>
      <c r="B2573" s="17" t="s">
        <v>65</v>
      </c>
      <c r="C2573" s="38">
        <v>72</v>
      </c>
      <c r="D2573" s="44"/>
      <c r="E2573" s="44"/>
      <c r="F2573" s="30">
        <f t="shared" si="188"/>
        <v>0</v>
      </c>
      <c r="G2573" s="11"/>
      <c r="H2573" s="11"/>
      <c r="I2573" s="11"/>
      <c r="J2573" s="12">
        <f t="shared" si="189"/>
        <v>0</v>
      </c>
      <c r="K2573" s="31">
        <f t="shared" si="190"/>
        <v>389.61</v>
      </c>
      <c r="L2573" s="37">
        <f t="shared" si="187"/>
        <v>0</v>
      </c>
      <c r="M2573" s="37"/>
      <c r="N2573" s="37">
        <f t="shared" si="191"/>
        <v>0</v>
      </c>
    </row>
    <row r="2574" spans="1:14" x14ac:dyDescent="0.3">
      <c r="A2574" s="35" t="s">
        <v>66</v>
      </c>
      <c r="B2574" s="17" t="s">
        <v>65</v>
      </c>
      <c r="C2574" s="38">
        <v>72</v>
      </c>
      <c r="D2574" s="44"/>
      <c r="E2574" s="44"/>
      <c r="F2574" s="30">
        <f t="shared" si="188"/>
        <v>0</v>
      </c>
      <c r="G2574" s="11"/>
      <c r="H2574" s="11"/>
      <c r="I2574" s="11"/>
      <c r="J2574" s="12">
        <f t="shared" si="189"/>
        <v>0</v>
      </c>
      <c r="K2574" s="31">
        <f t="shared" si="190"/>
        <v>389.61</v>
      </c>
      <c r="L2574" s="37">
        <f t="shared" si="187"/>
        <v>0</v>
      </c>
      <c r="M2574" s="37"/>
      <c r="N2574" s="37">
        <f t="shared" si="191"/>
        <v>0</v>
      </c>
    </row>
    <row r="2575" spans="1:14" x14ac:dyDescent="0.3">
      <c r="A2575" s="47" t="s">
        <v>67</v>
      </c>
      <c r="B2575" s="48" t="s">
        <v>59</v>
      </c>
      <c r="C2575" s="49">
        <v>25</v>
      </c>
      <c r="D2575" s="44"/>
      <c r="E2575" s="44"/>
      <c r="F2575" s="30">
        <f t="shared" si="188"/>
        <v>0</v>
      </c>
      <c r="G2575" s="11"/>
      <c r="H2575" s="11"/>
      <c r="I2575" s="11"/>
      <c r="J2575" s="12">
        <f t="shared" si="189"/>
        <v>0</v>
      </c>
      <c r="K2575" s="31">
        <f t="shared" si="190"/>
        <v>169.65</v>
      </c>
      <c r="L2575" s="37">
        <f t="shared" si="187"/>
        <v>0</v>
      </c>
      <c r="M2575" s="37"/>
      <c r="N2575" s="37">
        <f t="shared" si="191"/>
        <v>0</v>
      </c>
    </row>
    <row r="2576" spans="1:14" x14ac:dyDescent="0.3">
      <c r="A2576" s="47" t="s">
        <v>68</v>
      </c>
      <c r="B2576" s="48" t="s">
        <v>42</v>
      </c>
      <c r="C2576" s="49">
        <v>50</v>
      </c>
      <c r="D2576" s="44"/>
      <c r="E2576" s="44"/>
      <c r="F2576" s="30">
        <f t="shared" si="188"/>
        <v>0</v>
      </c>
      <c r="G2576" s="11"/>
      <c r="H2576" s="11"/>
      <c r="I2576" s="11"/>
      <c r="J2576" s="12">
        <f t="shared" si="189"/>
        <v>0</v>
      </c>
      <c r="K2576" s="31">
        <f t="shared" si="190"/>
        <v>88.92</v>
      </c>
      <c r="L2576" s="37">
        <f t="shared" si="187"/>
        <v>0</v>
      </c>
      <c r="M2576" s="37"/>
      <c r="N2576" s="37">
        <f t="shared" si="191"/>
        <v>0</v>
      </c>
    </row>
    <row r="2577" spans="1:14" x14ac:dyDescent="0.3">
      <c r="A2577" s="47" t="s">
        <v>69</v>
      </c>
      <c r="B2577" s="48" t="s">
        <v>52</v>
      </c>
      <c r="C2577" s="49">
        <v>12</v>
      </c>
      <c r="D2577" s="44"/>
      <c r="E2577" s="44"/>
      <c r="F2577" s="30">
        <f t="shared" si="188"/>
        <v>0</v>
      </c>
      <c r="G2577" s="11"/>
      <c r="H2577" s="11"/>
      <c r="I2577" s="11"/>
      <c r="J2577" s="12">
        <f t="shared" si="189"/>
        <v>0</v>
      </c>
      <c r="K2577" s="31">
        <f t="shared" si="190"/>
        <v>123.94</v>
      </c>
      <c r="L2577" s="37">
        <f t="shared" si="187"/>
        <v>0</v>
      </c>
      <c r="M2577" s="37"/>
      <c r="N2577" s="37">
        <f t="shared" si="191"/>
        <v>0</v>
      </c>
    </row>
    <row r="2578" spans="1:14" ht="19.5" thickBot="1" x14ac:dyDescent="0.35">
      <c r="A2578" s="47" t="s">
        <v>70</v>
      </c>
      <c r="B2578" s="48" t="s">
        <v>50</v>
      </c>
      <c r="C2578" s="49">
        <v>60</v>
      </c>
      <c r="D2578" s="44"/>
      <c r="E2578" s="44"/>
      <c r="F2578" s="30">
        <f t="shared" si="188"/>
        <v>0</v>
      </c>
      <c r="G2578" s="11"/>
      <c r="H2578" s="11"/>
      <c r="I2578" s="11"/>
      <c r="J2578" s="12">
        <f t="shared" si="189"/>
        <v>0</v>
      </c>
      <c r="K2578" s="31">
        <f t="shared" si="190"/>
        <v>67.180000000000007</v>
      </c>
      <c r="L2578" s="37">
        <f t="shared" si="187"/>
        <v>0</v>
      </c>
      <c r="M2578" s="37"/>
      <c r="N2578" s="37">
        <f t="shared" si="191"/>
        <v>0</v>
      </c>
    </row>
    <row r="2579" spans="1:14" ht="19.5" thickBot="1" x14ac:dyDescent="0.35">
      <c r="A2579" s="56" t="s">
        <v>71</v>
      </c>
      <c r="B2579" s="57" t="s">
        <v>50</v>
      </c>
      <c r="C2579" s="58">
        <v>60</v>
      </c>
      <c r="D2579" s="44"/>
      <c r="E2579" s="44"/>
      <c r="F2579" s="30">
        <f t="shared" si="188"/>
        <v>0</v>
      </c>
      <c r="G2579" s="11"/>
      <c r="H2579" s="11"/>
      <c r="I2579" s="11"/>
      <c r="J2579" s="12">
        <f t="shared" si="189"/>
        <v>0</v>
      </c>
      <c r="K2579" s="31">
        <f t="shared" si="190"/>
        <v>67.180000000000007</v>
      </c>
      <c r="L2579" s="37">
        <f t="shared" si="187"/>
        <v>0</v>
      </c>
      <c r="M2579" s="37"/>
      <c r="N2579" s="37">
        <f t="shared" si="191"/>
        <v>0</v>
      </c>
    </row>
    <row r="2580" spans="1:14" ht="19.5" thickBot="1" x14ac:dyDescent="0.35">
      <c r="A2580" s="56" t="s">
        <v>72</v>
      </c>
      <c r="B2580" s="57" t="s">
        <v>50</v>
      </c>
      <c r="C2580" s="58">
        <v>60</v>
      </c>
      <c r="D2580" s="44"/>
      <c r="E2580" s="44"/>
      <c r="F2580" s="30">
        <f t="shared" si="188"/>
        <v>0</v>
      </c>
      <c r="G2580" s="11"/>
      <c r="H2580" s="11"/>
      <c r="I2580" s="11"/>
      <c r="J2580" s="12">
        <f t="shared" si="189"/>
        <v>0</v>
      </c>
      <c r="K2580" s="31">
        <f t="shared" si="190"/>
        <v>67.180000000000007</v>
      </c>
      <c r="L2580" s="37">
        <f t="shared" si="187"/>
        <v>0</v>
      </c>
      <c r="M2580" s="37"/>
      <c r="N2580" s="37">
        <f t="shared" si="191"/>
        <v>0</v>
      </c>
    </row>
    <row r="2581" spans="1:14" ht="19.5" thickBot="1" x14ac:dyDescent="0.35">
      <c r="A2581" s="56" t="s">
        <v>73</v>
      </c>
      <c r="B2581" s="57" t="s">
        <v>74</v>
      </c>
      <c r="C2581" s="58">
        <v>150</v>
      </c>
      <c r="D2581" s="44"/>
      <c r="E2581" s="44"/>
      <c r="F2581" s="30">
        <f t="shared" si="188"/>
        <v>0</v>
      </c>
      <c r="G2581" s="11"/>
      <c r="H2581" s="11"/>
      <c r="I2581" s="11"/>
      <c r="J2581" s="12">
        <f t="shared" si="189"/>
        <v>0</v>
      </c>
      <c r="K2581" s="31">
        <f t="shared" si="190"/>
        <v>21.06</v>
      </c>
      <c r="L2581" s="37">
        <f t="shared" si="187"/>
        <v>0</v>
      </c>
      <c r="M2581" s="37"/>
      <c r="N2581" s="37">
        <f t="shared" si="191"/>
        <v>0</v>
      </c>
    </row>
    <row r="2582" spans="1:14" ht="19.5" thickBot="1" x14ac:dyDescent="0.35">
      <c r="A2582" s="66" t="s">
        <v>75</v>
      </c>
      <c r="B2582" s="67" t="s">
        <v>76</v>
      </c>
      <c r="C2582" s="68">
        <v>120</v>
      </c>
      <c r="D2582" s="44"/>
      <c r="E2582" s="44"/>
      <c r="F2582" s="30">
        <f t="shared" si="188"/>
        <v>0</v>
      </c>
      <c r="G2582" s="11"/>
      <c r="H2582" s="11"/>
      <c r="I2582" s="11"/>
      <c r="J2582" s="12">
        <f t="shared" si="189"/>
        <v>0</v>
      </c>
      <c r="K2582" s="31">
        <f t="shared" si="190"/>
        <v>78.98</v>
      </c>
      <c r="L2582" s="37">
        <f t="shared" si="187"/>
        <v>0</v>
      </c>
      <c r="M2582" s="37"/>
      <c r="N2582" s="37">
        <f t="shared" si="191"/>
        <v>0</v>
      </c>
    </row>
    <row r="2583" spans="1:14" ht="19.5" thickBot="1" x14ac:dyDescent="0.35">
      <c r="A2583" s="66" t="s">
        <v>77</v>
      </c>
      <c r="B2583" s="67" t="s">
        <v>78</v>
      </c>
      <c r="C2583" s="68">
        <v>60</v>
      </c>
      <c r="D2583" s="44"/>
      <c r="E2583" s="44"/>
      <c r="F2583" s="30">
        <f t="shared" si="188"/>
        <v>0</v>
      </c>
      <c r="G2583" s="11"/>
      <c r="H2583" s="11"/>
      <c r="I2583" s="11"/>
      <c r="J2583" s="12">
        <f t="shared" si="189"/>
        <v>0</v>
      </c>
      <c r="K2583" s="31">
        <f t="shared" si="190"/>
        <v>154.44</v>
      </c>
      <c r="L2583" s="37">
        <f t="shared" si="187"/>
        <v>0</v>
      </c>
      <c r="M2583" s="37"/>
      <c r="N2583" s="37">
        <f t="shared" si="191"/>
        <v>0</v>
      </c>
    </row>
    <row r="2584" spans="1:14" ht="19.5" thickBot="1" x14ac:dyDescent="0.35">
      <c r="A2584" s="66" t="s">
        <v>79</v>
      </c>
      <c r="B2584" s="67" t="s">
        <v>50</v>
      </c>
      <c r="C2584" s="68">
        <v>30</v>
      </c>
      <c r="D2584" s="44"/>
      <c r="E2584" s="44"/>
      <c r="F2584" s="30">
        <f t="shared" si="188"/>
        <v>0</v>
      </c>
      <c r="G2584" s="11"/>
      <c r="H2584" s="11"/>
      <c r="I2584" s="11"/>
      <c r="J2584" s="12">
        <f t="shared" si="189"/>
        <v>0</v>
      </c>
      <c r="K2584" s="31">
        <f t="shared" si="190"/>
        <v>274.95</v>
      </c>
      <c r="L2584" s="37">
        <f t="shared" si="187"/>
        <v>0</v>
      </c>
      <c r="M2584" s="37"/>
      <c r="N2584" s="37">
        <f t="shared" si="191"/>
        <v>0</v>
      </c>
    </row>
    <row r="2585" spans="1:14" ht="19.5" thickBot="1" x14ac:dyDescent="0.35">
      <c r="A2585" s="66" t="s">
        <v>80</v>
      </c>
      <c r="B2585" s="67" t="s">
        <v>59</v>
      </c>
      <c r="C2585" s="68">
        <v>12</v>
      </c>
      <c r="D2585" s="44"/>
      <c r="E2585" s="44"/>
      <c r="F2585" s="30">
        <f t="shared" si="188"/>
        <v>0</v>
      </c>
      <c r="G2585" s="11"/>
      <c r="H2585" s="11"/>
      <c r="I2585" s="11"/>
      <c r="J2585" s="12">
        <f t="shared" si="189"/>
        <v>0</v>
      </c>
      <c r="K2585" s="31">
        <f t="shared" si="190"/>
        <v>1023.75</v>
      </c>
      <c r="L2585" s="37">
        <f t="shared" si="187"/>
        <v>0</v>
      </c>
      <c r="M2585" s="37"/>
      <c r="N2585" s="37">
        <f t="shared" si="191"/>
        <v>0</v>
      </c>
    </row>
    <row r="2586" spans="1:14" ht="19.5" thickBot="1" x14ac:dyDescent="0.35">
      <c r="A2586" s="76" t="s">
        <v>81</v>
      </c>
      <c r="B2586" s="77" t="s">
        <v>82</v>
      </c>
      <c r="C2586" s="78">
        <v>18</v>
      </c>
      <c r="D2586" s="44"/>
      <c r="E2586" s="44"/>
      <c r="F2586" s="30">
        <f t="shared" si="188"/>
        <v>0</v>
      </c>
      <c r="G2586" s="11"/>
      <c r="H2586" s="11"/>
      <c r="I2586" s="11"/>
      <c r="J2586" s="12">
        <f t="shared" si="189"/>
        <v>0</v>
      </c>
      <c r="K2586" s="31">
        <f t="shared" si="190"/>
        <v>558.67999999999995</v>
      </c>
      <c r="L2586" s="37">
        <f t="shared" si="187"/>
        <v>0</v>
      </c>
      <c r="M2586" s="37"/>
      <c r="N2586" s="37">
        <f t="shared" si="191"/>
        <v>0</v>
      </c>
    </row>
    <row r="2587" spans="1:14" ht="19.5" thickBot="1" x14ac:dyDescent="0.35">
      <c r="A2587" s="76" t="s">
        <v>83</v>
      </c>
      <c r="B2587" s="77" t="s">
        <v>59</v>
      </c>
      <c r="C2587" s="78">
        <v>12</v>
      </c>
      <c r="D2587" s="44"/>
      <c r="E2587" s="44"/>
      <c r="F2587" s="30">
        <f t="shared" si="188"/>
        <v>0</v>
      </c>
      <c r="G2587" s="11"/>
      <c r="H2587" s="11"/>
      <c r="I2587" s="11"/>
      <c r="J2587" s="12">
        <f t="shared" si="189"/>
        <v>0</v>
      </c>
      <c r="K2587" s="31">
        <f t="shared" si="190"/>
        <v>1092.2</v>
      </c>
      <c r="L2587" s="37">
        <f t="shared" si="187"/>
        <v>0</v>
      </c>
      <c r="M2587" s="37"/>
      <c r="N2587" s="37">
        <f t="shared" si="191"/>
        <v>0</v>
      </c>
    </row>
    <row r="2588" spans="1:14" ht="19.5" thickBot="1" x14ac:dyDescent="0.35">
      <c r="A2588" s="76" t="s">
        <v>84</v>
      </c>
      <c r="B2588" s="77" t="s">
        <v>85</v>
      </c>
      <c r="C2588" s="78">
        <v>4</v>
      </c>
      <c r="D2588" s="44"/>
      <c r="E2588" s="44"/>
      <c r="F2588" s="30">
        <f t="shared" si="188"/>
        <v>0</v>
      </c>
      <c r="G2588" s="11"/>
      <c r="H2588" s="11"/>
      <c r="I2588" s="11"/>
      <c r="J2588" s="12">
        <f t="shared" si="189"/>
        <v>0</v>
      </c>
      <c r="K2588" s="31">
        <f t="shared" si="190"/>
        <v>2670.53</v>
      </c>
      <c r="L2588" s="37">
        <f t="shared" si="187"/>
        <v>0</v>
      </c>
      <c r="M2588" s="37"/>
      <c r="N2588" s="37">
        <f t="shared" si="191"/>
        <v>0</v>
      </c>
    </row>
    <row r="2589" spans="1:14" ht="19.5" thickBot="1" x14ac:dyDescent="0.35">
      <c r="A2589" s="86" t="s">
        <v>86</v>
      </c>
      <c r="B2589" s="87" t="s">
        <v>87</v>
      </c>
      <c r="C2589" s="88">
        <v>48</v>
      </c>
      <c r="D2589" s="44"/>
      <c r="E2589" s="44"/>
      <c r="F2589" s="30">
        <f t="shared" si="188"/>
        <v>0</v>
      </c>
      <c r="G2589" s="11"/>
      <c r="H2589" s="11"/>
      <c r="I2589" s="11"/>
      <c r="J2589" s="12">
        <f t="shared" si="189"/>
        <v>0</v>
      </c>
      <c r="K2589" s="31">
        <f t="shared" si="190"/>
        <v>46.8</v>
      </c>
      <c r="L2589" s="37">
        <f t="shared" si="187"/>
        <v>0</v>
      </c>
      <c r="M2589" s="37"/>
      <c r="N2589" s="37">
        <f t="shared" si="191"/>
        <v>0</v>
      </c>
    </row>
    <row r="2590" spans="1:14" ht="19.5" thickBot="1" x14ac:dyDescent="0.35">
      <c r="A2590" s="86" t="s">
        <v>88</v>
      </c>
      <c r="B2590" s="87" t="s">
        <v>87</v>
      </c>
      <c r="C2590" s="88">
        <v>48</v>
      </c>
      <c r="D2590" s="44"/>
      <c r="E2590" s="44"/>
      <c r="F2590" s="30">
        <f t="shared" si="188"/>
        <v>0</v>
      </c>
      <c r="G2590" s="11"/>
      <c r="H2590" s="11"/>
      <c r="I2590" s="11"/>
      <c r="J2590" s="12">
        <f t="shared" si="189"/>
        <v>0</v>
      </c>
      <c r="K2590" s="31">
        <f t="shared" si="190"/>
        <v>46.8</v>
      </c>
      <c r="L2590" s="37">
        <f t="shared" si="187"/>
        <v>0</v>
      </c>
      <c r="M2590" s="37"/>
      <c r="N2590" s="37">
        <f t="shared" si="191"/>
        <v>0</v>
      </c>
    </row>
    <row r="2591" spans="1:14" x14ac:dyDescent="0.3">
      <c r="A2591" s="96" t="s">
        <v>89</v>
      </c>
      <c r="B2591" s="97">
        <v>25</v>
      </c>
      <c r="C2591" s="97">
        <v>25</v>
      </c>
      <c r="D2591" s="44"/>
      <c r="E2591" s="44"/>
      <c r="F2591" s="30">
        <f t="shared" si="188"/>
        <v>0</v>
      </c>
      <c r="G2591" s="11"/>
      <c r="H2591" s="11"/>
      <c r="I2591" s="11"/>
      <c r="J2591" s="12">
        <f t="shared" si="189"/>
        <v>0</v>
      </c>
      <c r="K2591" s="31">
        <f t="shared" si="190"/>
        <v>111.25</v>
      </c>
      <c r="L2591" s="37">
        <f t="shared" si="187"/>
        <v>0</v>
      </c>
      <c r="M2591" s="37"/>
      <c r="N2591" s="37">
        <f t="shared" si="191"/>
        <v>0</v>
      </c>
    </row>
    <row r="2592" spans="1:14" x14ac:dyDescent="0.3">
      <c r="A2592" s="105" t="s">
        <v>90</v>
      </c>
      <c r="B2592" s="106">
        <v>10</v>
      </c>
      <c r="C2592" s="106">
        <v>10</v>
      </c>
      <c r="D2592" s="44"/>
      <c r="E2592" s="44"/>
      <c r="F2592" s="30">
        <f t="shared" si="188"/>
        <v>0</v>
      </c>
      <c r="G2592" s="11"/>
      <c r="H2592" s="11"/>
      <c r="I2592" s="11"/>
      <c r="J2592" s="12">
        <f t="shared" si="189"/>
        <v>0</v>
      </c>
      <c r="K2592" s="31">
        <f t="shared" si="190"/>
        <v>1760</v>
      </c>
      <c r="L2592" s="37">
        <f t="shared" si="187"/>
        <v>0</v>
      </c>
      <c r="M2592" s="37"/>
      <c r="N2592" s="37">
        <f t="shared" si="191"/>
        <v>0</v>
      </c>
    </row>
    <row r="2593" spans="1:14" x14ac:dyDescent="0.3">
      <c r="A2593" s="105" t="s">
        <v>91</v>
      </c>
      <c r="B2593" s="106">
        <v>8</v>
      </c>
      <c r="C2593" s="106">
        <v>8</v>
      </c>
      <c r="D2593" s="44"/>
      <c r="E2593" s="44"/>
      <c r="F2593" s="30">
        <f t="shared" si="188"/>
        <v>0</v>
      </c>
      <c r="G2593" s="11"/>
      <c r="H2593" s="11"/>
      <c r="I2593" s="11"/>
      <c r="J2593" s="12">
        <f t="shared" si="189"/>
        <v>0</v>
      </c>
      <c r="K2593" s="31">
        <f t="shared" si="190"/>
        <v>2365</v>
      </c>
      <c r="L2593" s="37">
        <f t="shared" si="187"/>
        <v>0</v>
      </c>
      <c r="M2593" s="37"/>
      <c r="N2593" s="37">
        <f t="shared" si="191"/>
        <v>0</v>
      </c>
    </row>
    <row r="2594" spans="1:14" x14ac:dyDescent="0.3">
      <c r="A2594" s="105" t="s">
        <v>92</v>
      </c>
      <c r="B2594" s="106">
        <v>8</v>
      </c>
      <c r="C2594" s="106">
        <v>8</v>
      </c>
      <c r="D2594" s="44"/>
      <c r="E2594" s="44"/>
      <c r="F2594" s="30">
        <f t="shared" si="188"/>
        <v>0</v>
      </c>
      <c r="G2594" s="11"/>
      <c r="H2594" s="11"/>
      <c r="I2594" s="11"/>
      <c r="J2594" s="12">
        <f t="shared" si="189"/>
        <v>0</v>
      </c>
      <c r="K2594" s="31">
        <f t="shared" si="190"/>
        <v>2065</v>
      </c>
      <c r="L2594" s="37">
        <f t="shared" si="187"/>
        <v>0</v>
      </c>
      <c r="M2594" s="37"/>
      <c r="N2594" s="37">
        <f t="shared" si="191"/>
        <v>0</v>
      </c>
    </row>
    <row r="2595" spans="1:14" x14ac:dyDescent="0.3">
      <c r="A2595" s="105" t="s">
        <v>93</v>
      </c>
      <c r="B2595" s="106">
        <v>15</v>
      </c>
      <c r="C2595" s="106">
        <v>15</v>
      </c>
      <c r="D2595" s="44"/>
      <c r="E2595" s="44"/>
      <c r="F2595" s="30">
        <f t="shared" si="188"/>
        <v>0</v>
      </c>
      <c r="G2595" s="11"/>
      <c r="H2595" s="11"/>
      <c r="I2595" s="11"/>
      <c r="J2595" s="12">
        <f t="shared" si="189"/>
        <v>0</v>
      </c>
      <c r="K2595" s="31">
        <f t="shared" si="190"/>
        <v>990</v>
      </c>
      <c r="L2595" s="37">
        <f t="shared" si="187"/>
        <v>0</v>
      </c>
      <c r="M2595" s="37"/>
      <c r="N2595" s="37">
        <f t="shared" si="191"/>
        <v>0</v>
      </c>
    </row>
    <row r="2596" spans="1:14" x14ac:dyDescent="0.3">
      <c r="A2596" s="105" t="s">
        <v>94</v>
      </c>
      <c r="B2596" s="106">
        <v>15</v>
      </c>
      <c r="C2596" s="106">
        <v>15</v>
      </c>
      <c r="D2596" s="44"/>
      <c r="E2596" s="44"/>
      <c r="F2596" s="30">
        <f t="shared" si="188"/>
        <v>0</v>
      </c>
      <c r="G2596" s="11"/>
      <c r="H2596" s="11"/>
      <c r="I2596" s="11"/>
      <c r="J2596" s="12">
        <f t="shared" si="189"/>
        <v>0</v>
      </c>
      <c r="K2596" s="31">
        <f t="shared" si="190"/>
        <v>1025</v>
      </c>
      <c r="L2596" s="37">
        <f t="shared" si="187"/>
        <v>0</v>
      </c>
      <c r="M2596" s="37"/>
      <c r="N2596" s="37">
        <f t="shared" si="191"/>
        <v>0</v>
      </c>
    </row>
    <row r="2597" spans="1:14" x14ac:dyDescent="0.3">
      <c r="A2597" s="105" t="s">
        <v>95</v>
      </c>
      <c r="B2597" s="106">
        <v>10</v>
      </c>
      <c r="C2597" s="106">
        <v>10</v>
      </c>
      <c r="D2597" s="44"/>
      <c r="E2597" s="44"/>
      <c r="F2597" s="30">
        <f t="shared" si="188"/>
        <v>0</v>
      </c>
      <c r="G2597" s="11"/>
      <c r="H2597" s="11"/>
      <c r="I2597" s="11"/>
      <c r="J2597" s="12">
        <f t="shared" si="189"/>
        <v>0</v>
      </c>
      <c r="K2597" s="31">
        <f t="shared" si="190"/>
        <v>1620</v>
      </c>
      <c r="L2597" s="37">
        <f t="shared" si="187"/>
        <v>0</v>
      </c>
      <c r="M2597" s="37"/>
      <c r="N2597" s="37">
        <f t="shared" si="191"/>
        <v>0</v>
      </c>
    </row>
    <row r="2598" spans="1:14" x14ac:dyDescent="0.3">
      <c r="A2598" s="105" t="s">
        <v>96</v>
      </c>
      <c r="B2598" s="106">
        <v>8</v>
      </c>
      <c r="C2598" s="106">
        <v>8</v>
      </c>
      <c r="D2598" s="44"/>
      <c r="E2598" s="44"/>
      <c r="F2598" s="30">
        <f t="shared" si="188"/>
        <v>0</v>
      </c>
      <c r="G2598" s="11"/>
      <c r="H2598" s="11"/>
      <c r="I2598" s="11"/>
      <c r="J2598" s="12">
        <f t="shared" si="189"/>
        <v>0</v>
      </c>
      <c r="K2598" s="31">
        <f t="shared" si="190"/>
        <v>2130</v>
      </c>
      <c r="L2598" s="37">
        <f t="shared" si="187"/>
        <v>0</v>
      </c>
      <c r="M2598" s="37"/>
      <c r="N2598" s="37">
        <f t="shared" si="191"/>
        <v>0</v>
      </c>
    </row>
    <row r="2599" spans="1:14" x14ac:dyDescent="0.3">
      <c r="A2599" s="105" t="s">
        <v>97</v>
      </c>
      <c r="B2599" s="106">
        <v>15</v>
      </c>
      <c r="C2599" s="106">
        <v>15</v>
      </c>
      <c r="D2599" s="44"/>
      <c r="E2599" s="44"/>
      <c r="F2599" s="30">
        <f t="shared" si="188"/>
        <v>0</v>
      </c>
      <c r="G2599" s="11"/>
      <c r="H2599" s="11"/>
      <c r="I2599" s="11"/>
      <c r="J2599" s="12">
        <f t="shared" si="189"/>
        <v>0</v>
      </c>
      <c r="K2599" s="31">
        <f t="shared" si="190"/>
        <v>880</v>
      </c>
      <c r="L2599" s="37">
        <f t="shared" si="187"/>
        <v>0</v>
      </c>
      <c r="M2599" s="37"/>
      <c r="N2599" s="37">
        <f t="shared" si="191"/>
        <v>0</v>
      </c>
    </row>
    <row r="2600" spans="1:14" x14ac:dyDescent="0.3">
      <c r="A2600" s="105" t="s">
        <v>98</v>
      </c>
      <c r="B2600" s="106">
        <v>15</v>
      </c>
      <c r="C2600" s="106">
        <v>15</v>
      </c>
      <c r="D2600" s="44"/>
      <c r="E2600" s="44"/>
      <c r="F2600" s="30">
        <f t="shared" si="188"/>
        <v>0</v>
      </c>
      <c r="G2600" s="11"/>
      <c r="H2600" s="11"/>
      <c r="I2600" s="11"/>
      <c r="J2600" s="12">
        <f t="shared" si="189"/>
        <v>0</v>
      </c>
      <c r="K2600" s="31">
        <f t="shared" si="190"/>
        <v>915</v>
      </c>
      <c r="L2600" s="37">
        <f t="shared" si="187"/>
        <v>0</v>
      </c>
      <c r="M2600" s="37"/>
      <c r="N2600" s="37">
        <f t="shared" si="191"/>
        <v>0</v>
      </c>
    </row>
    <row r="2601" spans="1:14" x14ac:dyDescent="0.3">
      <c r="A2601" s="105" t="s">
        <v>99</v>
      </c>
      <c r="B2601" s="106">
        <v>3</v>
      </c>
      <c r="C2601" s="106">
        <v>3</v>
      </c>
      <c r="D2601" s="44"/>
      <c r="E2601" s="44"/>
      <c r="F2601" s="30">
        <f t="shared" si="188"/>
        <v>0</v>
      </c>
      <c r="G2601" s="11"/>
      <c r="H2601" s="11"/>
      <c r="I2601" s="11"/>
      <c r="J2601" s="12">
        <f t="shared" si="189"/>
        <v>0</v>
      </c>
      <c r="K2601" s="31">
        <f t="shared" si="190"/>
        <v>1970</v>
      </c>
      <c r="L2601" s="37">
        <f t="shared" si="187"/>
        <v>0</v>
      </c>
      <c r="M2601" s="37"/>
      <c r="N2601" s="37">
        <f t="shared" si="191"/>
        <v>0</v>
      </c>
    </row>
    <row r="2602" spans="1:14" x14ac:dyDescent="0.3">
      <c r="A2602" s="105" t="s">
        <v>100</v>
      </c>
      <c r="B2602" s="106">
        <v>3</v>
      </c>
      <c r="C2602" s="106">
        <v>3</v>
      </c>
      <c r="D2602" s="44"/>
      <c r="E2602" s="44"/>
      <c r="F2602" s="30">
        <f t="shared" si="188"/>
        <v>0</v>
      </c>
      <c r="G2602" s="11"/>
      <c r="H2602" s="11"/>
      <c r="I2602" s="11"/>
      <c r="J2602" s="12">
        <f t="shared" si="189"/>
        <v>0</v>
      </c>
      <c r="K2602" s="31">
        <f t="shared" si="190"/>
        <v>2035</v>
      </c>
      <c r="L2602" s="37">
        <f t="shared" si="187"/>
        <v>0</v>
      </c>
      <c r="M2602" s="37"/>
      <c r="N2602" s="37">
        <f t="shared" si="191"/>
        <v>0</v>
      </c>
    </row>
    <row r="2603" spans="1:14" x14ac:dyDescent="0.3">
      <c r="A2603" s="105" t="s">
        <v>101</v>
      </c>
      <c r="B2603" s="106">
        <v>8</v>
      </c>
      <c r="C2603" s="106">
        <v>8</v>
      </c>
      <c r="D2603" s="44"/>
      <c r="E2603" s="44"/>
      <c r="F2603" s="30">
        <f t="shared" si="188"/>
        <v>0</v>
      </c>
      <c r="G2603" s="11"/>
      <c r="H2603" s="11"/>
      <c r="I2603" s="11"/>
      <c r="J2603" s="12">
        <f t="shared" si="189"/>
        <v>0</v>
      </c>
      <c r="K2603" s="31">
        <f t="shared" si="190"/>
        <v>2120</v>
      </c>
      <c r="L2603" s="37">
        <f t="shared" si="187"/>
        <v>0</v>
      </c>
      <c r="M2603" s="37"/>
      <c r="N2603" s="37">
        <f t="shared" si="191"/>
        <v>0</v>
      </c>
    </row>
    <row r="2604" spans="1:14" x14ac:dyDescent="0.3">
      <c r="A2604" s="105" t="s">
        <v>102</v>
      </c>
      <c r="B2604" s="106">
        <v>10</v>
      </c>
      <c r="C2604" s="106">
        <v>10</v>
      </c>
      <c r="D2604" s="44"/>
      <c r="E2604" s="44"/>
      <c r="F2604" s="30">
        <f t="shared" si="188"/>
        <v>0</v>
      </c>
      <c r="G2604" s="11"/>
      <c r="H2604" s="11"/>
      <c r="I2604" s="11"/>
      <c r="J2604" s="12">
        <f t="shared" si="189"/>
        <v>0</v>
      </c>
      <c r="K2604" s="31">
        <f t="shared" si="190"/>
        <v>1980</v>
      </c>
      <c r="L2604" s="37">
        <f t="shared" si="187"/>
        <v>0</v>
      </c>
      <c r="M2604" s="37"/>
      <c r="N2604" s="37">
        <f t="shared" si="191"/>
        <v>0</v>
      </c>
    </row>
    <row r="2605" spans="1:14" x14ac:dyDescent="0.3">
      <c r="A2605" s="105" t="s">
        <v>103</v>
      </c>
      <c r="B2605" s="106">
        <v>12</v>
      </c>
      <c r="C2605" s="106">
        <v>12</v>
      </c>
      <c r="D2605" s="44"/>
      <c r="E2605" s="44"/>
      <c r="F2605" s="30">
        <f t="shared" si="188"/>
        <v>0</v>
      </c>
      <c r="G2605" s="11"/>
      <c r="H2605" s="11"/>
      <c r="I2605" s="11"/>
      <c r="J2605" s="12">
        <f t="shared" si="189"/>
        <v>0</v>
      </c>
      <c r="K2605" s="31">
        <f t="shared" si="190"/>
        <v>875</v>
      </c>
      <c r="L2605" s="37">
        <f t="shared" si="187"/>
        <v>0</v>
      </c>
      <c r="M2605" s="37"/>
      <c r="N2605" s="37">
        <f t="shared" si="191"/>
        <v>0</v>
      </c>
    </row>
    <row r="2606" spans="1:14" ht="19.5" thickBot="1" x14ac:dyDescent="0.35">
      <c r="A2606" s="105" t="s">
        <v>104</v>
      </c>
      <c r="B2606" s="106">
        <v>3</v>
      </c>
      <c r="C2606" s="106">
        <v>3</v>
      </c>
      <c r="D2606" s="44"/>
      <c r="E2606" s="44"/>
      <c r="F2606" s="30">
        <f t="shared" si="188"/>
        <v>0</v>
      </c>
      <c r="G2606" s="11"/>
      <c r="H2606" s="11"/>
      <c r="I2606" s="11"/>
      <c r="J2606" s="12">
        <f t="shared" si="189"/>
        <v>0</v>
      </c>
      <c r="K2606" s="31">
        <f t="shared" si="190"/>
        <v>2145</v>
      </c>
      <c r="L2606" s="37">
        <f t="shared" si="187"/>
        <v>0</v>
      </c>
      <c r="M2606" s="37"/>
      <c r="N2606" s="37">
        <f t="shared" si="191"/>
        <v>0</v>
      </c>
    </row>
    <row r="2607" spans="1:14" ht="19.5" thickBot="1" x14ac:dyDescent="0.35">
      <c r="A2607" s="56" t="s">
        <v>105</v>
      </c>
      <c r="B2607" s="57" t="s">
        <v>74</v>
      </c>
      <c r="C2607" s="58">
        <v>150</v>
      </c>
      <c r="D2607" s="44"/>
      <c r="E2607" s="44"/>
      <c r="F2607" s="30">
        <f t="shared" si="188"/>
        <v>0</v>
      </c>
      <c r="G2607" s="11"/>
      <c r="H2607" s="11"/>
      <c r="I2607" s="11"/>
      <c r="J2607" s="12">
        <f t="shared" si="189"/>
        <v>0</v>
      </c>
      <c r="K2607" s="31">
        <f t="shared" si="190"/>
        <v>21.06</v>
      </c>
      <c r="L2607" s="37">
        <f t="shared" si="187"/>
        <v>0</v>
      </c>
      <c r="M2607" s="37"/>
      <c r="N2607" s="37">
        <f t="shared" si="191"/>
        <v>0</v>
      </c>
    </row>
    <row r="2608" spans="1:14" x14ac:dyDescent="0.3">
      <c r="A2608" s="107"/>
      <c r="B2608" s="108"/>
      <c r="C2608" s="108"/>
      <c r="D2608" s="11"/>
      <c r="E2608" s="11"/>
      <c r="F2608" s="30" t="e">
        <f t="shared" si="188"/>
        <v>#DIV/0!</v>
      </c>
      <c r="G2608" s="11"/>
      <c r="H2608" s="11"/>
      <c r="I2608" s="11"/>
      <c r="J2608" s="12">
        <f t="shared" si="189"/>
        <v>0</v>
      </c>
      <c r="K2608" s="31">
        <f t="shared" si="190"/>
        <v>116.5</v>
      </c>
      <c r="L2608" s="37">
        <f t="shared" si="187"/>
        <v>0</v>
      </c>
      <c r="M2608" s="37"/>
      <c r="N2608" s="37">
        <f t="shared" si="191"/>
        <v>0</v>
      </c>
    </row>
    <row r="2609" spans="1:14" x14ac:dyDescent="0.3">
      <c r="A2609" s="107"/>
      <c r="B2609" s="108"/>
      <c r="C2609" s="108"/>
      <c r="D2609" s="11"/>
      <c r="E2609" s="11"/>
      <c r="F2609" s="30" t="e">
        <f t="shared" si="188"/>
        <v>#DIV/0!</v>
      </c>
      <c r="G2609" s="11"/>
      <c r="H2609" s="11"/>
      <c r="I2609" s="11"/>
      <c r="J2609" s="12">
        <f t="shared" si="189"/>
        <v>0</v>
      </c>
      <c r="K2609" s="31">
        <f t="shared" si="190"/>
        <v>0</v>
      </c>
      <c r="L2609" s="37">
        <f t="shared" si="187"/>
        <v>0</v>
      </c>
      <c r="M2609" s="37"/>
      <c r="N2609" s="37">
        <f t="shared" si="191"/>
        <v>0</v>
      </c>
    </row>
    <row r="2610" spans="1:14" x14ac:dyDescent="0.3">
      <c r="A2610" s="107"/>
      <c r="B2610" s="108"/>
      <c r="C2610" s="108"/>
      <c r="D2610" s="11"/>
      <c r="E2610" s="11"/>
      <c r="F2610" s="30" t="e">
        <f t="shared" si="188"/>
        <v>#DIV/0!</v>
      </c>
      <c r="G2610" s="11"/>
      <c r="H2610" s="11"/>
      <c r="I2610" s="11"/>
      <c r="J2610" s="12">
        <f t="shared" si="189"/>
        <v>0</v>
      </c>
      <c r="K2610" s="31">
        <f t="shared" si="190"/>
        <v>23</v>
      </c>
      <c r="L2610" s="37">
        <f t="shared" si="187"/>
        <v>0</v>
      </c>
      <c r="M2610" s="37"/>
      <c r="N2610" s="37">
        <f t="shared" si="191"/>
        <v>0</v>
      </c>
    </row>
    <row r="2611" spans="1:14" x14ac:dyDescent="0.3">
      <c r="A2611" s="107"/>
      <c r="B2611" s="108"/>
      <c r="C2611" s="108"/>
      <c r="D2611" s="11"/>
      <c r="E2611" s="11"/>
      <c r="F2611" s="30" t="e">
        <f t="shared" si="188"/>
        <v>#DIV/0!</v>
      </c>
      <c r="G2611" s="11"/>
      <c r="H2611" s="11"/>
      <c r="I2611" s="11"/>
      <c r="J2611" s="12">
        <f t="shared" si="189"/>
        <v>0</v>
      </c>
      <c r="K2611" s="31">
        <f t="shared" si="190"/>
        <v>0</v>
      </c>
      <c r="L2611" s="37">
        <f t="shared" si="187"/>
        <v>0</v>
      </c>
      <c r="M2611" s="37"/>
      <c r="N2611" s="37">
        <f t="shared" si="191"/>
        <v>0</v>
      </c>
    </row>
    <row r="2612" spans="1:14" x14ac:dyDescent="0.3">
      <c r="A2612" s="11"/>
      <c r="B2612" s="10"/>
      <c r="C2612" s="10"/>
      <c r="D2612" s="11"/>
      <c r="E2612" s="11"/>
      <c r="F2612" s="30" t="e">
        <f t="shared" si="188"/>
        <v>#DIV/0!</v>
      </c>
      <c r="G2612" s="11"/>
      <c r="H2612" s="11"/>
      <c r="I2612" s="11"/>
      <c r="J2612" s="12">
        <f t="shared" si="189"/>
        <v>0</v>
      </c>
      <c r="K2612" s="31">
        <f t="shared" si="190"/>
        <v>0</v>
      </c>
      <c r="L2612" s="37">
        <f t="shared" si="187"/>
        <v>0</v>
      </c>
      <c r="M2612" s="37"/>
      <c r="N2612" s="37">
        <f t="shared" si="191"/>
        <v>0</v>
      </c>
    </row>
    <row r="2613" spans="1:14" x14ac:dyDescent="0.3">
      <c r="A2613" s="11"/>
      <c r="B2613" s="10"/>
      <c r="C2613" s="10"/>
      <c r="D2613" s="11"/>
      <c r="E2613" s="11"/>
      <c r="F2613" s="30" t="e">
        <f t="shared" si="188"/>
        <v>#DIV/0!</v>
      </c>
      <c r="G2613" s="11"/>
      <c r="H2613" s="11"/>
      <c r="I2613" s="11"/>
      <c r="J2613" s="12">
        <f t="shared" si="189"/>
        <v>0</v>
      </c>
      <c r="K2613" s="31">
        <f t="shared" si="190"/>
        <v>0</v>
      </c>
      <c r="L2613" s="37">
        <f t="shared" si="187"/>
        <v>0</v>
      </c>
      <c r="M2613" s="37"/>
      <c r="N2613" s="37">
        <f t="shared" si="191"/>
        <v>0</v>
      </c>
    </row>
    <row r="2614" spans="1:14" x14ac:dyDescent="0.3">
      <c r="A2614" s="11"/>
      <c r="B2614" s="10"/>
      <c r="C2614" s="10"/>
      <c r="D2614" s="11"/>
      <c r="E2614" s="11"/>
      <c r="F2614" s="30" t="e">
        <f t="shared" si="188"/>
        <v>#DIV/0!</v>
      </c>
      <c r="G2614" s="11"/>
      <c r="H2614" s="11"/>
      <c r="I2614" s="11"/>
      <c r="J2614" s="12">
        <f t="shared" si="189"/>
        <v>0</v>
      </c>
      <c r="K2614" s="31">
        <f t="shared" si="190"/>
        <v>0</v>
      </c>
      <c r="L2614" s="37">
        <f t="shared" si="187"/>
        <v>0</v>
      </c>
      <c r="M2614" s="37"/>
      <c r="N2614" s="37">
        <f t="shared" si="191"/>
        <v>0</v>
      </c>
    </row>
    <row r="2615" spans="1:14" x14ac:dyDescent="0.3">
      <c r="A2615" s="11" t="s">
        <v>33</v>
      </c>
      <c r="B2615" s="11"/>
      <c r="C2615" s="13"/>
      <c r="D2615" s="111">
        <f t="shared" ref="D2615:J2615" si="192">SUM(D2553:D2614)</f>
        <v>0</v>
      </c>
      <c r="E2615" s="111">
        <f t="shared" si="192"/>
        <v>0</v>
      </c>
      <c r="F2615" s="111" t="e">
        <f t="shared" si="192"/>
        <v>#DIV/0!</v>
      </c>
      <c r="G2615" s="111">
        <f t="shared" si="192"/>
        <v>0</v>
      </c>
      <c r="H2615" s="111">
        <f t="shared" si="192"/>
        <v>0</v>
      </c>
      <c r="I2615" s="111">
        <f t="shared" si="192"/>
        <v>0</v>
      </c>
      <c r="J2615" s="12">
        <f t="shared" si="192"/>
        <v>0</v>
      </c>
      <c r="K2615" s="111"/>
      <c r="L2615" s="111">
        <f>SUM(L2553:L2614)</f>
        <v>0</v>
      </c>
      <c r="M2615" s="111">
        <f>SUM(M2553:M2614)</f>
        <v>0</v>
      </c>
      <c r="N2615" s="111">
        <f>SUM(N2553:N2614)</f>
        <v>0</v>
      </c>
    </row>
    <row r="2616" spans="1:14" x14ac:dyDescent="0.3">
      <c r="A2616" s="113"/>
      <c r="B2616" s="114"/>
      <c r="C2616" s="115"/>
      <c r="D2616" s="116"/>
      <c r="E2616" s="116"/>
      <c r="F2616" s="7" t="s">
        <v>106</v>
      </c>
      <c r="G2616" s="7" t="s">
        <v>123</v>
      </c>
      <c r="H2616" s="7" t="s">
        <v>124</v>
      </c>
      <c r="I2616" s="7" t="s">
        <v>125</v>
      </c>
      <c r="J2616" s="7" t="s">
        <v>126</v>
      </c>
      <c r="K2616" s="117"/>
      <c r="L2616" s="117"/>
      <c r="M2616" s="7" t="s">
        <v>107</v>
      </c>
      <c r="N2616" s="118"/>
    </row>
    <row r="2617" spans="1:14" ht="31.5" x14ac:dyDescent="0.5">
      <c r="A2617" s="113"/>
      <c r="B2617" s="114"/>
      <c r="C2617" s="115"/>
      <c r="D2617" s="116"/>
      <c r="E2617" s="116"/>
      <c r="F2617" s="121"/>
      <c r="G2617" s="121"/>
      <c r="H2617" s="121"/>
      <c r="I2617" s="121"/>
      <c r="J2617" s="121"/>
      <c r="K2617" s="122"/>
      <c r="L2617" s="121">
        <f>+F2617-G2617-H2617-I2617-J2617</f>
        <v>0</v>
      </c>
      <c r="M2617" s="123"/>
      <c r="N2617" s="124"/>
    </row>
    <row r="2618" spans="1:14" x14ac:dyDescent="0.3">
      <c r="A2618" s="177" t="s">
        <v>109</v>
      </c>
      <c r="B2618" s="178"/>
      <c r="C2618" s="178"/>
      <c r="D2618" s="178"/>
      <c r="E2618" s="178"/>
      <c r="F2618" s="178"/>
      <c r="G2618" s="178"/>
      <c r="H2618" s="178"/>
      <c r="I2618" s="178"/>
      <c r="J2618" s="179"/>
      <c r="K2618" s="125"/>
      <c r="L2618" s="12"/>
      <c r="M2618" s="126"/>
      <c r="N2618" s="127"/>
    </row>
    <row r="2619" spans="1:14" x14ac:dyDescent="0.3">
      <c r="A2619" s="180" t="s">
        <v>110</v>
      </c>
      <c r="B2619" s="181"/>
      <c r="C2619" s="181"/>
      <c r="D2619" s="181"/>
      <c r="E2619" s="181"/>
      <c r="F2619" s="181"/>
      <c r="G2619" s="181"/>
      <c r="H2619" s="181"/>
      <c r="I2619" s="181"/>
      <c r="J2619" s="182"/>
      <c r="K2619" s="129"/>
      <c r="L2619" s="12"/>
      <c r="M2619" s="126"/>
      <c r="N2619" s="127"/>
    </row>
    <row r="2620" spans="1:14" x14ac:dyDescent="0.3">
      <c r="A2620" s="160" t="s">
        <v>111</v>
      </c>
      <c r="B2620" s="161"/>
      <c r="C2620" s="161"/>
      <c r="D2620" s="161"/>
      <c r="E2620" s="161"/>
      <c r="F2620" s="161"/>
      <c r="G2620" s="161"/>
      <c r="H2620" s="161"/>
      <c r="I2620" s="161"/>
      <c r="J2620" s="162"/>
      <c r="K2620" s="130"/>
      <c r="L2620" s="12"/>
      <c r="M2620" s="131" t="e">
        <f>+L2620/L2615%</f>
        <v>#DIV/0!</v>
      </c>
      <c r="N2620" s="127"/>
    </row>
    <row r="2621" spans="1:14" x14ac:dyDescent="0.3">
      <c r="A2621" s="163" t="s">
        <v>112</v>
      </c>
      <c r="B2621" s="164"/>
      <c r="C2621" s="164"/>
      <c r="D2621" s="164"/>
      <c r="E2621" s="164"/>
      <c r="F2621" s="164"/>
      <c r="G2621" s="164"/>
      <c r="H2621" s="164"/>
      <c r="I2621" s="164"/>
      <c r="J2621" s="165"/>
      <c r="K2621" s="132"/>
      <c r="L2621" s="12">
        <f>+E2637</f>
        <v>0</v>
      </c>
      <c r="M2621" s="126"/>
      <c r="N2621" s="127"/>
    </row>
    <row r="2622" spans="1:14" x14ac:dyDescent="0.3">
      <c r="A2622" s="166" t="s">
        <v>113</v>
      </c>
      <c r="B2622" s="167"/>
      <c r="C2622" s="167"/>
      <c r="D2622" s="167"/>
      <c r="E2622" s="167"/>
      <c r="F2622" s="167"/>
      <c r="G2622" s="167"/>
      <c r="H2622" s="167"/>
      <c r="I2622" s="167"/>
      <c r="J2622" s="168"/>
      <c r="K2622" s="134"/>
      <c r="L2622" s="12">
        <f>+M2637</f>
        <v>0</v>
      </c>
      <c r="M2622" s="126"/>
      <c r="N2622" s="127"/>
    </row>
    <row r="2623" spans="1:14" x14ac:dyDescent="0.3">
      <c r="A2623" s="169"/>
      <c r="B2623" s="170"/>
      <c r="C2623" s="170"/>
      <c r="D2623" s="170"/>
      <c r="E2623" s="170"/>
      <c r="F2623" s="170"/>
      <c r="G2623" s="170"/>
      <c r="H2623" s="170"/>
      <c r="I2623" s="170"/>
      <c r="J2623" s="171"/>
      <c r="K2623" s="128"/>
      <c r="L2623" s="126"/>
      <c r="M2623" s="126"/>
      <c r="N2623" s="127"/>
    </row>
    <row r="2624" spans="1:14" x14ac:dyDescent="0.3">
      <c r="A2624" s="169"/>
      <c r="B2624" s="170"/>
      <c r="C2624" s="170"/>
      <c r="D2624" s="170"/>
      <c r="E2624" s="170"/>
      <c r="F2624" s="170"/>
      <c r="G2624" s="170"/>
      <c r="H2624" s="170"/>
      <c r="I2624" s="170"/>
      <c r="J2624" s="171"/>
      <c r="K2624" s="128"/>
      <c r="L2624" s="126"/>
      <c r="M2624" s="126"/>
      <c r="N2624" s="127"/>
    </row>
    <row r="2625" spans="1:14" x14ac:dyDescent="0.3">
      <c r="A2625" s="169" t="s">
        <v>114</v>
      </c>
      <c r="B2625" s="170"/>
      <c r="C2625" s="170"/>
      <c r="D2625" s="170"/>
      <c r="E2625" s="170"/>
      <c r="F2625" s="170"/>
      <c r="G2625" s="170"/>
      <c r="H2625" s="170"/>
      <c r="I2625" s="170"/>
      <c r="J2625" s="171"/>
      <c r="K2625" s="136"/>
      <c r="L2625" s="111">
        <f>+L2615-L2618-L2619-L2620-L2621+L2622-L2623-L2624</f>
        <v>0</v>
      </c>
      <c r="M2625" s="126"/>
      <c r="N2625" s="127"/>
    </row>
    <row r="2626" spans="1:14" ht="19.5" thickBot="1" x14ac:dyDescent="0.35">
      <c r="M2626" s="138">
        <f>+L2626-L2625</f>
        <v>0</v>
      </c>
    </row>
    <row r="2627" spans="1:14" ht="19.5" thickBot="1" x14ac:dyDescent="0.35">
      <c r="A2627" s="157" t="s">
        <v>115</v>
      </c>
      <c r="B2627" s="158"/>
      <c r="C2627" s="158"/>
      <c r="D2627" s="158"/>
      <c r="E2627" s="158"/>
      <c r="F2627" s="159"/>
      <c r="G2627" s="127"/>
      <c r="H2627" s="157" t="s">
        <v>116</v>
      </c>
      <c r="I2627" s="158"/>
      <c r="J2627" s="159"/>
      <c r="K2627" s="157" t="s">
        <v>117</v>
      </c>
      <c r="L2627" s="158"/>
      <c r="M2627" s="159"/>
      <c r="N2627" s="139"/>
    </row>
    <row r="2628" spans="1:14" ht="19.5" thickBot="1" x14ac:dyDescent="0.35">
      <c r="A2628" s="140" t="s">
        <v>118</v>
      </c>
      <c r="B2628" s="157" t="s">
        <v>119</v>
      </c>
      <c r="C2628" s="159"/>
      <c r="D2628" s="140" t="s">
        <v>120</v>
      </c>
      <c r="E2628" s="157" t="s">
        <v>22</v>
      </c>
      <c r="F2628" s="159"/>
      <c r="G2628" s="127"/>
      <c r="H2628" s="157" t="s">
        <v>119</v>
      </c>
      <c r="I2628" s="159"/>
      <c r="J2628" s="140" t="s">
        <v>22</v>
      </c>
      <c r="K2628" s="157" t="s">
        <v>119</v>
      </c>
      <c r="L2628" s="159"/>
      <c r="M2628" s="140" t="s">
        <v>22</v>
      </c>
      <c r="N2628" s="139"/>
    </row>
    <row r="2629" spans="1:14" ht="19.5" thickBot="1" x14ac:dyDescent="0.35">
      <c r="A2629" s="141"/>
      <c r="B2629" s="153"/>
      <c r="C2629" s="154"/>
      <c r="D2629" s="141"/>
      <c r="E2629" s="155"/>
      <c r="F2629" s="156"/>
      <c r="G2629" s="127"/>
      <c r="H2629" s="153"/>
      <c r="I2629" s="154"/>
      <c r="J2629" s="142"/>
      <c r="K2629" s="153"/>
      <c r="L2629" s="154"/>
      <c r="M2629" s="143"/>
      <c r="N2629" s="144"/>
    </row>
    <row r="2630" spans="1:14" ht="19.5" thickBot="1" x14ac:dyDescent="0.35">
      <c r="A2630" s="141"/>
      <c r="B2630" s="153"/>
      <c r="C2630" s="154"/>
      <c r="D2630" s="141"/>
      <c r="E2630" s="155"/>
      <c r="F2630" s="156"/>
      <c r="G2630" s="127"/>
      <c r="H2630" s="153"/>
      <c r="I2630" s="154"/>
      <c r="J2630" s="142"/>
      <c r="K2630" s="153"/>
      <c r="L2630" s="154"/>
      <c r="M2630" s="143"/>
      <c r="N2630" s="144"/>
    </row>
    <row r="2631" spans="1:14" ht="19.5" thickBot="1" x14ac:dyDescent="0.35">
      <c r="A2631" s="141"/>
      <c r="B2631" s="153"/>
      <c r="C2631" s="154"/>
      <c r="D2631" s="141"/>
      <c r="E2631" s="155"/>
      <c r="F2631" s="156"/>
      <c r="G2631" s="127"/>
      <c r="H2631" s="153"/>
      <c r="I2631" s="154"/>
      <c r="J2631" s="142"/>
      <c r="K2631" s="153"/>
      <c r="L2631" s="154"/>
      <c r="M2631" s="143"/>
      <c r="N2631" s="144"/>
    </row>
    <row r="2632" spans="1:14" ht="19.5" thickBot="1" x14ac:dyDescent="0.35">
      <c r="A2632" s="141"/>
      <c r="B2632" s="153"/>
      <c r="C2632" s="154"/>
      <c r="D2632" s="141"/>
      <c r="E2632" s="155"/>
      <c r="F2632" s="156"/>
      <c r="G2632" s="127"/>
      <c r="H2632" s="153"/>
      <c r="I2632" s="154"/>
      <c r="J2632" s="142"/>
      <c r="K2632" s="153"/>
      <c r="L2632" s="154"/>
      <c r="M2632" s="143"/>
      <c r="N2632" s="144"/>
    </row>
    <row r="2633" spans="1:14" ht="19.5" thickBot="1" x14ac:dyDescent="0.35">
      <c r="A2633" s="141"/>
      <c r="B2633" s="153"/>
      <c r="C2633" s="154"/>
      <c r="D2633" s="141"/>
      <c r="E2633" s="155"/>
      <c r="F2633" s="156"/>
      <c r="G2633" s="127"/>
      <c r="H2633" s="153"/>
      <c r="I2633" s="154"/>
      <c r="J2633" s="142"/>
      <c r="K2633" s="153"/>
      <c r="L2633" s="154"/>
      <c r="M2633" s="143"/>
      <c r="N2633" s="144"/>
    </row>
    <row r="2634" spans="1:14" ht="19.5" thickBot="1" x14ac:dyDescent="0.35">
      <c r="A2634" s="141"/>
      <c r="B2634" s="153"/>
      <c r="C2634" s="154"/>
      <c r="D2634" s="141"/>
      <c r="E2634" s="155"/>
      <c r="F2634" s="156"/>
      <c r="G2634" s="127"/>
      <c r="H2634" s="153"/>
      <c r="I2634" s="154"/>
      <c r="J2634" s="142"/>
      <c r="K2634" s="153"/>
      <c r="L2634" s="154"/>
      <c r="M2634" s="143"/>
      <c r="N2634" s="144"/>
    </row>
    <row r="2635" spans="1:14" ht="19.5" thickBot="1" x14ac:dyDescent="0.35">
      <c r="A2635" s="141"/>
      <c r="B2635" s="153"/>
      <c r="C2635" s="154"/>
      <c r="D2635" s="141"/>
      <c r="E2635" s="155"/>
      <c r="F2635" s="156"/>
      <c r="G2635" s="127"/>
      <c r="H2635" s="153"/>
      <c r="I2635" s="154"/>
      <c r="J2635" s="142"/>
      <c r="K2635" s="153"/>
      <c r="L2635" s="154"/>
      <c r="M2635" s="143"/>
      <c r="N2635" s="144"/>
    </row>
    <row r="2636" spans="1:14" ht="19.5" thickBot="1" x14ac:dyDescent="0.35">
      <c r="A2636" s="141"/>
      <c r="B2636" s="153"/>
      <c r="C2636" s="154"/>
      <c r="D2636" s="141"/>
      <c r="E2636" s="155"/>
      <c r="F2636" s="156"/>
      <c r="G2636" s="127"/>
      <c r="H2636" s="153"/>
      <c r="I2636" s="154"/>
      <c r="J2636" s="142"/>
      <c r="K2636" s="153"/>
      <c r="L2636" s="154"/>
      <c r="M2636" s="143"/>
      <c r="N2636" s="144"/>
    </row>
    <row r="2637" spans="1:14" ht="19.5" thickBot="1" x14ac:dyDescent="0.35">
      <c r="A2637" s="141" t="s">
        <v>121</v>
      </c>
      <c r="B2637" s="153"/>
      <c r="C2637" s="154"/>
      <c r="D2637" s="141"/>
      <c r="E2637" s="155">
        <f>SUM(E2629:F2636)</f>
        <v>0</v>
      </c>
      <c r="F2637" s="156"/>
      <c r="G2637" s="127"/>
      <c r="H2637" s="153" t="s">
        <v>121</v>
      </c>
      <c r="I2637" s="154"/>
      <c r="J2637" s="140">
        <f>SUM(J2629:J2636)</f>
        <v>0</v>
      </c>
      <c r="K2637" s="153" t="s">
        <v>121</v>
      </c>
      <c r="L2637" s="154"/>
      <c r="M2637" s="145">
        <f>SUM(M2629:M2636)</f>
        <v>0</v>
      </c>
      <c r="N2637" s="139"/>
    </row>
    <row r="2640" spans="1:14" x14ac:dyDescent="0.3">
      <c r="A2640" s="172" t="s">
        <v>0</v>
      </c>
      <c r="B2640" s="172"/>
      <c r="C2640" s="172"/>
      <c r="D2640" s="172"/>
      <c r="E2640" s="172"/>
      <c r="F2640" s="172"/>
      <c r="G2640" s="172"/>
      <c r="H2640" s="172"/>
      <c r="I2640" s="172"/>
      <c r="J2640" s="172"/>
      <c r="K2640" s="172"/>
      <c r="L2640" s="172"/>
      <c r="M2640" s="1"/>
      <c r="N2640" s="2"/>
    </row>
    <row r="2641" spans="1:14" x14ac:dyDescent="0.3">
      <c r="A2641" s="1" t="s">
        <v>1</v>
      </c>
      <c r="B2641" s="2"/>
      <c r="J2641" s="1" t="s">
        <v>3</v>
      </c>
      <c r="K2641" s="173">
        <f>+K2550</f>
        <v>0</v>
      </c>
      <c r="L2641" s="173"/>
      <c r="M2641" s="173"/>
      <c r="N2641" s="6"/>
    </row>
    <row r="2642" spans="1:14" x14ac:dyDescent="0.3">
      <c r="A2642" s="174"/>
      <c r="B2642" s="175"/>
      <c r="C2642" s="176"/>
      <c r="D2642" s="169" t="s">
        <v>6</v>
      </c>
      <c r="E2642" s="170"/>
      <c r="F2642" s="171"/>
      <c r="G2642" s="7" t="s">
        <v>7</v>
      </c>
      <c r="H2642" s="7" t="s">
        <v>7</v>
      </c>
      <c r="I2642" s="7" t="s">
        <v>8</v>
      </c>
      <c r="J2642" s="8" t="s">
        <v>9</v>
      </c>
      <c r="K2642" s="7" t="s">
        <v>10</v>
      </c>
      <c r="L2642" s="9"/>
      <c r="M2642" s="7" t="s">
        <v>11</v>
      </c>
      <c r="N2642" s="7" t="s">
        <v>12</v>
      </c>
    </row>
    <row r="2643" spans="1:14" x14ac:dyDescent="0.3">
      <c r="A2643" s="12" t="s">
        <v>16</v>
      </c>
      <c r="B2643" s="7" t="s">
        <v>17</v>
      </c>
      <c r="C2643" s="13" t="s">
        <v>18</v>
      </c>
      <c r="D2643" s="7">
        <v>1</v>
      </c>
      <c r="E2643" s="7">
        <v>2</v>
      </c>
      <c r="F2643" s="14" t="s">
        <v>19</v>
      </c>
      <c r="G2643" s="7" t="s">
        <v>20</v>
      </c>
      <c r="H2643" s="7" t="s">
        <v>20</v>
      </c>
      <c r="I2643" s="7"/>
      <c r="J2643" s="7" t="s">
        <v>20</v>
      </c>
      <c r="K2643" s="7" t="s">
        <v>21</v>
      </c>
      <c r="L2643" s="7" t="s">
        <v>22</v>
      </c>
      <c r="M2643" s="7" t="s">
        <v>23</v>
      </c>
      <c r="N2643" s="7" t="s">
        <v>22</v>
      </c>
    </row>
    <row r="2644" spans="1:14" x14ac:dyDescent="0.3">
      <c r="A2644" s="16" t="s">
        <v>35</v>
      </c>
      <c r="B2644" s="17" t="s">
        <v>36</v>
      </c>
      <c r="C2644" s="17">
        <v>72</v>
      </c>
      <c r="D2644" s="29"/>
      <c r="E2644" s="29"/>
      <c r="F2644" s="30">
        <f>+(E2644+D2644)/C2644</f>
        <v>0</v>
      </c>
      <c r="G2644" s="32"/>
      <c r="H2644" s="32"/>
      <c r="I2644" s="32"/>
      <c r="J2644" s="34">
        <f>+D2644+E2644-G2644-H2644-I2644</f>
        <v>0</v>
      </c>
      <c r="K2644" s="31">
        <f>+K2553</f>
        <v>381.13</v>
      </c>
      <c r="L2644" s="24">
        <f t="shared" ref="L2644:L2705" si="193">+J2644*K2644</f>
        <v>0</v>
      </c>
      <c r="M2644" s="24"/>
      <c r="N2644" s="24">
        <f>+K2644*I2644</f>
        <v>0</v>
      </c>
    </row>
    <row r="2645" spans="1:14" x14ac:dyDescent="0.3">
      <c r="A2645" s="16" t="s">
        <v>37</v>
      </c>
      <c r="B2645" s="17" t="s">
        <v>38</v>
      </c>
      <c r="C2645" s="17">
        <v>36</v>
      </c>
      <c r="D2645" s="29"/>
      <c r="E2645" s="29"/>
      <c r="F2645" s="30">
        <f t="shared" ref="F2645:F2705" si="194">+(E2645+D2645)/C2645</f>
        <v>0</v>
      </c>
      <c r="G2645" s="32"/>
      <c r="H2645" s="32"/>
      <c r="I2645" s="32"/>
      <c r="J2645" s="34">
        <f t="shared" ref="J2645:J2705" si="195">+D2645+E2645-G2645-H2645-I2645</f>
        <v>0</v>
      </c>
      <c r="K2645" s="31">
        <f t="shared" ref="K2645:K2705" si="196">+K2554</f>
        <v>741.2</v>
      </c>
      <c r="L2645" s="24">
        <f t="shared" si="193"/>
        <v>0</v>
      </c>
      <c r="M2645" s="24"/>
      <c r="N2645" s="24">
        <f t="shared" ref="N2645:N2705" si="197">+K2645*I2645</f>
        <v>0</v>
      </c>
    </row>
    <row r="2646" spans="1:14" x14ac:dyDescent="0.3">
      <c r="A2646" s="16" t="s">
        <v>39</v>
      </c>
      <c r="B2646" s="17" t="s">
        <v>40</v>
      </c>
      <c r="C2646" s="17">
        <v>18</v>
      </c>
      <c r="D2646" s="29"/>
      <c r="E2646" s="29"/>
      <c r="F2646" s="30">
        <f t="shared" si="194"/>
        <v>0</v>
      </c>
      <c r="G2646" s="32"/>
      <c r="H2646" s="32"/>
      <c r="I2646" s="32"/>
      <c r="J2646" s="12">
        <f t="shared" si="195"/>
        <v>0</v>
      </c>
      <c r="K2646" s="31">
        <f t="shared" si="196"/>
        <v>1263.5999999999999</v>
      </c>
      <c r="L2646" s="37">
        <f t="shared" si="193"/>
        <v>0</v>
      </c>
      <c r="M2646" s="37"/>
      <c r="N2646" s="37">
        <f t="shared" si="197"/>
        <v>0</v>
      </c>
    </row>
    <row r="2647" spans="1:14" x14ac:dyDescent="0.3">
      <c r="A2647" s="16" t="s">
        <v>41</v>
      </c>
      <c r="B2647" s="17" t="s">
        <v>42</v>
      </c>
      <c r="C2647" s="17">
        <v>10</v>
      </c>
      <c r="D2647" s="29"/>
      <c r="E2647" s="29"/>
      <c r="F2647" s="30">
        <f t="shared" si="194"/>
        <v>0</v>
      </c>
      <c r="G2647" s="32"/>
      <c r="H2647" s="32"/>
      <c r="I2647" s="32"/>
      <c r="J2647" s="34">
        <f t="shared" si="195"/>
        <v>0</v>
      </c>
      <c r="K2647" s="31">
        <f t="shared" si="196"/>
        <v>2059.1999999999998</v>
      </c>
      <c r="L2647" s="24">
        <f t="shared" si="193"/>
        <v>0</v>
      </c>
      <c r="M2647" s="24"/>
      <c r="N2647" s="24">
        <f t="shared" si="197"/>
        <v>0</v>
      </c>
    </row>
    <row r="2648" spans="1:14" x14ac:dyDescent="0.3">
      <c r="A2648" s="16" t="s">
        <v>43</v>
      </c>
      <c r="B2648" s="17" t="s">
        <v>36</v>
      </c>
      <c r="C2648" s="17">
        <v>72</v>
      </c>
      <c r="D2648" s="29"/>
      <c r="E2648" s="29"/>
      <c r="F2648" s="30">
        <f t="shared" si="194"/>
        <v>0</v>
      </c>
      <c r="G2648" s="32"/>
      <c r="H2648" s="32"/>
      <c r="I2648" s="32"/>
      <c r="J2648" s="34">
        <f t="shared" si="195"/>
        <v>0</v>
      </c>
      <c r="K2648" s="31">
        <f t="shared" si="196"/>
        <v>409.5</v>
      </c>
      <c r="L2648" s="24">
        <f t="shared" si="193"/>
        <v>0</v>
      </c>
      <c r="M2648" s="24"/>
      <c r="N2648" s="24">
        <f t="shared" si="197"/>
        <v>0</v>
      </c>
    </row>
    <row r="2649" spans="1:14" x14ac:dyDescent="0.3">
      <c r="A2649" s="16" t="s">
        <v>44</v>
      </c>
      <c r="B2649" s="17" t="s">
        <v>38</v>
      </c>
      <c r="C2649" s="17">
        <v>36</v>
      </c>
      <c r="D2649" s="29"/>
      <c r="E2649" s="29"/>
      <c r="F2649" s="30">
        <f t="shared" si="194"/>
        <v>0</v>
      </c>
      <c r="G2649" s="32"/>
      <c r="H2649" s="32"/>
      <c r="I2649" s="32"/>
      <c r="J2649" s="34">
        <f t="shared" si="195"/>
        <v>0</v>
      </c>
      <c r="K2649" s="31">
        <f t="shared" si="196"/>
        <v>803.79</v>
      </c>
      <c r="L2649" s="24">
        <f t="shared" si="193"/>
        <v>0</v>
      </c>
      <c r="M2649" s="24"/>
      <c r="N2649" s="24">
        <f t="shared" si="197"/>
        <v>0</v>
      </c>
    </row>
    <row r="2650" spans="1:14" x14ac:dyDescent="0.3">
      <c r="A2650" s="16" t="s">
        <v>45</v>
      </c>
      <c r="B2650" s="17" t="s">
        <v>36</v>
      </c>
      <c r="C2650" s="17">
        <v>72</v>
      </c>
      <c r="D2650" s="29"/>
      <c r="E2650" s="29"/>
      <c r="F2650" s="30">
        <f t="shared" si="194"/>
        <v>0</v>
      </c>
      <c r="G2650" s="32"/>
      <c r="H2650" s="32"/>
      <c r="I2650" s="32"/>
      <c r="J2650" s="34">
        <f t="shared" si="195"/>
        <v>0</v>
      </c>
      <c r="K2650" s="31">
        <f t="shared" si="196"/>
        <v>409.5</v>
      </c>
      <c r="L2650" s="24">
        <f t="shared" si="193"/>
        <v>0</v>
      </c>
      <c r="M2650" s="24"/>
      <c r="N2650" s="24">
        <f t="shared" si="197"/>
        <v>0</v>
      </c>
    </row>
    <row r="2651" spans="1:14" x14ac:dyDescent="0.3">
      <c r="A2651" s="16" t="s">
        <v>46</v>
      </c>
      <c r="B2651" s="17" t="s">
        <v>38</v>
      </c>
      <c r="C2651" s="17">
        <v>36</v>
      </c>
      <c r="D2651" s="29"/>
      <c r="E2651" s="29"/>
      <c r="F2651" s="30">
        <f t="shared" si="194"/>
        <v>0</v>
      </c>
      <c r="G2651" s="32"/>
      <c r="H2651" s="32"/>
      <c r="I2651" s="32"/>
      <c r="J2651" s="34">
        <f t="shared" si="195"/>
        <v>0</v>
      </c>
      <c r="K2651" s="31">
        <f t="shared" si="196"/>
        <v>803.79</v>
      </c>
      <c r="L2651" s="24">
        <f t="shared" si="193"/>
        <v>0</v>
      </c>
      <c r="M2651" s="24"/>
      <c r="N2651" s="24">
        <f t="shared" si="197"/>
        <v>0</v>
      </c>
    </row>
    <row r="2652" spans="1:14" x14ac:dyDescent="0.3">
      <c r="A2652" s="16" t="s">
        <v>47</v>
      </c>
      <c r="B2652" s="17" t="s">
        <v>48</v>
      </c>
      <c r="C2652" s="17">
        <v>8</v>
      </c>
      <c r="D2652" s="29"/>
      <c r="E2652" s="29"/>
      <c r="F2652" s="30">
        <f t="shared" si="194"/>
        <v>0</v>
      </c>
      <c r="G2652" s="32"/>
      <c r="H2652" s="32"/>
      <c r="I2652" s="32"/>
      <c r="J2652" s="34">
        <f t="shared" si="195"/>
        <v>0</v>
      </c>
      <c r="K2652" s="31">
        <f t="shared" si="196"/>
        <v>2767.05</v>
      </c>
      <c r="L2652" s="24">
        <f t="shared" si="193"/>
        <v>0</v>
      </c>
      <c r="M2652" s="24"/>
      <c r="N2652" s="24">
        <f t="shared" si="197"/>
        <v>0</v>
      </c>
    </row>
    <row r="2653" spans="1:14" x14ac:dyDescent="0.3">
      <c r="A2653" s="35" t="s">
        <v>49</v>
      </c>
      <c r="B2653" s="17" t="s">
        <v>50</v>
      </c>
      <c r="C2653" s="38">
        <v>72</v>
      </c>
      <c r="D2653" s="29"/>
      <c r="E2653" s="29"/>
      <c r="F2653" s="30">
        <f t="shared" si="194"/>
        <v>0</v>
      </c>
      <c r="G2653" s="32"/>
      <c r="H2653" s="32"/>
      <c r="I2653" s="32"/>
      <c r="J2653" s="12">
        <f t="shared" si="195"/>
        <v>0</v>
      </c>
      <c r="K2653" s="31">
        <f t="shared" si="196"/>
        <v>444.6</v>
      </c>
      <c r="L2653" s="37">
        <f t="shared" si="193"/>
        <v>0</v>
      </c>
      <c r="M2653" s="37"/>
      <c r="N2653" s="37">
        <f t="shared" si="197"/>
        <v>0</v>
      </c>
    </row>
    <row r="2654" spans="1:14" x14ac:dyDescent="0.3">
      <c r="A2654" s="16" t="s">
        <v>51</v>
      </c>
      <c r="B2654" s="17" t="s">
        <v>52</v>
      </c>
      <c r="C2654" s="17">
        <v>36</v>
      </c>
      <c r="D2654" s="29"/>
      <c r="E2654" s="29"/>
      <c r="F2654" s="30">
        <f t="shared" si="194"/>
        <v>0</v>
      </c>
      <c r="G2654" s="32"/>
      <c r="H2654" s="32"/>
      <c r="I2654" s="32"/>
      <c r="J2654" s="34">
        <f t="shared" si="195"/>
        <v>0</v>
      </c>
      <c r="K2654" s="31">
        <f t="shared" si="196"/>
        <v>868.73</v>
      </c>
      <c r="L2654" s="24">
        <f t="shared" si="193"/>
        <v>0</v>
      </c>
      <c r="M2654" s="24"/>
      <c r="N2654" s="24">
        <f t="shared" si="197"/>
        <v>0</v>
      </c>
    </row>
    <row r="2655" spans="1:14" x14ac:dyDescent="0.3">
      <c r="A2655" s="16" t="s">
        <v>53</v>
      </c>
      <c r="B2655" s="17" t="s">
        <v>48</v>
      </c>
      <c r="C2655" s="17">
        <v>8</v>
      </c>
      <c r="D2655" s="29"/>
      <c r="E2655" s="29"/>
      <c r="F2655" s="30">
        <f t="shared" si="194"/>
        <v>0</v>
      </c>
      <c r="G2655" s="32"/>
      <c r="H2655" s="32"/>
      <c r="I2655" s="32"/>
      <c r="J2655" s="34">
        <f t="shared" si="195"/>
        <v>0</v>
      </c>
      <c r="K2655" s="31">
        <f t="shared" si="196"/>
        <v>2416.0500000000002</v>
      </c>
      <c r="L2655" s="24">
        <f t="shared" si="193"/>
        <v>0</v>
      </c>
      <c r="M2655" s="24"/>
      <c r="N2655" s="24">
        <f t="shared" si="197"/>
        <v>0</v>
      </c>
    </row>
    <row r="2656" spans="1:14" x14ac:dyDescent="0.3">
      <c r="A2656" s="16" t="s">
        <v>54</v>
      </c>
      <c r="B2656" s="17" t="s">
        <v>50</v>
      </c>
      <c r="C2656" s="17">
        <v>72</v>
      </c>
      <c r="D2656" s="29"/>
      <c r="E2656" s="29"/>
      <c r="F2656" s="30">
        <f t="shared" si="194"/>
        <v>0</v>
      </c>
      <c r="G2656" s="32"/>
      <c r="H2656" s="32"/>
      <c r="I2656" s="32"/>
      <c r="J2656" s="34">
        <f t="shared" si="195"/>
        <v>0</v>
      </c>
      <c r="K2656" s="31">
        <f t="shared" si="196"/>
        <v>377.33</v>
      </c>
      <c r="L2656" s="24">
        <f t="shared" si="193"/>
        <v>0</v>
      </c>
      <c r="M2656" s="24"/>
      <c r="N2656" s="24">
        <f t="shared" si="197"/>
        <v>0</v>
      </c>
    </row>
    <row r="2657" spans="1:14" x14ac:dyDescent="0.3">
      <c r="A2657" s="16" t="s">
        <v>55</v>
      </c>
      <c r="B2657" s="17" t="s">
        <v>56</v>
      </c>
      <c r="C2657" s="17">
        <v>15</v>
      </c>
      <c r="D2657" s="44"/>
      <c r="E2657" s="44"/>
      <c r="F2657" s="30">
        <f t="shared" si="194"/>
        <v>0</v>
      </c>
      <c r="G2657" s="11"/>
      <c r="H2657" s="11"/>
      <c r="I2657" s="11"/>
      <c r="J2657" s="12">
        <f t="shared" si="195"/>
        <v>0</v>
      </c>
      <c r="K2657" s="45">
        <f t="shared" si="196"/>
        <v>1158.3</v>
      </c>
      <c r="L2657" s="37">
        <f t="shared" si="193"/>
        <v>0</v>
      </c>
      <c r="M2657" s="37"/>
      <c r="N2657" s="37">
        <f t="shared" si="197"/>
        <v>0</v>
      </c>
    </row>
    <row r="2658" spans="1:14" x14ac:dyDescent="0.3">
      <c r="A2658" s="16" t="s">
        <v>57</v>
      </c>
      <c r="B2658" s="17" t="s">
        <v>50</v>
      </c>
      <c r="C2658" s="17">
        <v>72</v>
      </c>
      <c r="D2658" s="29"/>
      <c r="E2658" s="29"/>
      <c r="F2658" s="30">
        <f t="shared" si="194"/>
        <v>0</v>
      </c>
      <c r="G2658" s="32"/>
      <c r="H2658" s="32"/>
      <c r="I2658" s="32"/>
      <c r="J2658" s="34">
        <f t="shared" si="195"/>
        <v>0</v>
      </c>
      <c r="K2658" s="31">
        <f t="shared" si="196"/>
        <v>424.13</v>
      </c>
      <c r="L2658" s="24">
        <f t="shared" si="193"/>
        <v>0</v>
      </c>
      <c r="M2658" s="24"/>
      <c r="N2658" s="24">
        <f t="shared" si="197"/>
        <v>0</v>
      </c>
    </row>
    <row r="2659" spans="1:14" x14ac:dyDescent="0.3">
      <c r="A2659" s="16" t="s">
        <v>58</v>
      </c>
      <c r="B2659" s="17" t="s">
        <v>59</v>
      </c>
      <c r="C2659" s="17">
        <v>15</v>
      </c>
      <c r="D2659" s="29"/>
      <c r="E2659" s="29"/>
      <c r="F2659" s="30">
        <f t="shared" si="194"/>
        <v>0</v>
      </c>
      <c r="G2659" s="32"/>
      <c r="H2659" s="32"/>
      <c r="I2659" s="32"/>
      <c r="J2659" s="34">
        <f t="shared" si="195"/>
        <v>0</v>
      </c>
      <c r="K2659" s="31">
        <f t="shared" si="196"/>
        <v>1199.25</v>
      </c>
      <c r="L2659" s="24">
        <f t="shared" si="193"/>
        <v>0</v>
      </c>
      <c r="M2659" s="24"/>
      <c r="N2659" s="24">
        <f t="shared" si="197"/>
        <v>0</v>
      </c>
    </row>
    <row r="2660" spans="1:14" x14ac:dyDescent="0.3">
      <c r="A2660" s="16" t="s">
        <v>60</v>
      </c>
      <c r="B2660" s="17" t="s">
        <v>50</v>
      </c>
      <c r="C2660" s="17">
        <v>72</v>
      </c>
      <c r="D2660" s="29"/>
      <c r="E2660" s="29"/>
      <c r="F2660" s="30">
        <f t="shared" si="194"/>
        <v>0</v>
      </c>
      <c r="G2660" s="32"/>
      <c r="H2660" s="32"/>
      <c r="I2660" s="32"/>
      <c r="J2660" s="34">
        <f t="shared" si="195"/>
        <v>0</v>
      </c>
      <c r="K2660" s="31">
        <f t="shared" si="196"/>
        <v>381.13</v>
      </c>
      <c r="L2660" s="24">
        <f t="shared" si="193"/>
        <v>0</v>
      </c>
      <c r="M2660" s="24"/>
      <c r="N2660" s="24">
        <f t="shared" si="197"/>
        <v>0</v>
      </c>
    </row>
    <row r="2661" spans="1:14" x14ac:dyDescent="0.3">
      <c r="A2661" s="16" t="s">
        <v>61</v>
      </c>
      <c r="B2661" s="17" t="s">
        <v>50</v>
      </c>
      <c r="C2661" s="38">
        <v>72</v>
      </c>
      <c r="D2661" s="44"/>
      <c r="E2661" s="44"/>
      <c r="F2661" s="30">
        <f t="shared" si="194"/>
        <v>0</v>
      </c>
      <c r="G2661" s="11"/>
      <c r="H2661" s="11"/>
      <c r="I2661" s="11"/>
      <c r="J2661" s="12">
        <f t="shared" si="195"/>
        <v>0</v>
      </c>
      <c r="K2661" s="31">
        <f t="shared" si="196"/>
        <v>424.13</v>
      </c>
      <c r="L2661" s="37">
        <f t="shared" si="193"/>
        <v>0</v>
      </c>
      <c r="M2661" s="37"/>
      <c r="N2661" s="37">
        <f t="shared" si="197"/>
        <v>0</v>
      </c>
    </row>
    <row r="2662" spans="1:14" x14ac:dyDescent="0.3">
      <c r="A2662" s="35" t="s">
        <v>62</v>
      </c>
      <c r="B2662" s="17" t="s">
        <v>50</v>
      </c>
      <c r="C2662" s="38">
        <v>72</v>
      </c>
      <c r="D2662" s="44"/>
      <c r="E2662" s="44"/>
      <c r="F2662" s="30">
        <f t="shared" si="194"/>
        <v>0</v>
      </c>
      <c r="G2662" s="11"/>
      <c r="H2662" s="11"/>
      <c r="I2662" s="11"/>
      <c r="J2662" s="12">
        <f t="shared" si="195"/>
        <v>0</v>
      </c>
      <c r="K2662" s="31">
        <f t="shared" si="196"/>
        <v>330.23</v>
      </c>
      <c r="L2662" s="37">
        <f t="shared" si="193"/>
        <v>0</v>
      </c>
      <c r="M2662" s="37"/>
      <c r="N2662" s="37">
        <f t="shared" si="197"/>
        <v>0</v>
      </c>
    </row>
    <row r="2663" spans="1:14" x14ac:dyDescent="0.3">
      <c r="A2663" s="35" t="s">
        <v>63</v>
      </c>
      <c r="B2663" s="17" t="s">
        <v>50</v>
      </c>
      <c r="C2663" s="38">
        <v>72</v>
      </c>
      <c r="D2663" s="44"/>
      <c r="E2663" s="44"/>
      <c r="F2663" s="30">
        <f t="shared" si="194"/>
        <v>0</v>
      </c>
      <c r="G2663" s="11"/>
      <c r="H2663" s="11"/>
      <c r="I2663" s="11"/>
      <c r="J2663" s="12">
        <f t="shared" si="195"/>
        <v>0</v>
      </c>
      <c r="K2663" s="31">
        <f t="shared" si="196"/>
        <v>424.13</v>
      </c>
      <c r="L2663" s="37">
        <f t="shared" si="193"/>
        <v>0</v>
      </c>
      <c r="M2663" s="37"/>
      <c r="N2663" s="37">
        <f t="shared" si="197"/>
        <v>0</v>
      </c>
    </row>
    <row r="2664" spans="1:14" x14ac:dyDescent="0.3">
      <c r="A2664" s="35" t="s">
        <v>64</v>
      </c>
      <c r="B2664" s="17" t="s">
        <v>65</v>
      </c>
      <c r="C2664" s="38">
        <v>72</v>
      </c>
      <c r="D2664" s="44"/>
      <c r="E2664" s="44"/>
      <c r="F2664" s="30">
        <f t="shared" si="194"/>
        <v>0</v>
      </c>
      <c r="G2664" s="11"/>
      <c r="H2664" s="11"/>
      <c r="I2664" s="11"/>
      <c r="J2664" s="12">
        <f t="shared" si="195"/>
        <v>0</v>
      </c>
      <c r="K2664" s="31">
        <f t="shared" si="196"/>
        <v>389.61</v>
      </c>
      <c r="L2664" s="37">
        <f t="shared" si="193"/>
        <v>0</v>
      </c>
      <c r="M2664" s="37"/>
      <c r="N2664" s="37">
        <f t="shared" si="197"/>
        <v>0</v>
      </c>
    </row>
    <row r="2665" spans="1:14" x14ac:dyDescent="0.3">
      <c r="A2665" s="35" t="s">
        <v>66</v>
      </c>
      <c r="B2665" s="17" t="s">
        <v>65</v>
      </c>
      <c r="C2665" s="38">
        <v>72</v>
      </c>
      <c r="D2665" s="44"/>
      <c r="E2665" s="44"/>
      <c r="F2665" s="30">
        <f t="shared" si="194"/>
        <v>0</v>
      </c>
      <c r="G2665" s="11"/>
      <c r="H2665" s="11"/>
      <c r="I2665" s="11"/>
      <c r="J2665" s="12">
        <f t="shared" si="195"/>
        <v>0</v>
      </c>
      <c r="K2665" s="31">
        <f t="shared" si="196"/>
        <v>389.61</v>
      </c>
      <c r="L2665" s="37">
        <f t="shared" si="193"/>
        <v>0</v>
      </c>
      <c r="M2665" s="37"/>
      <c r="N2665" s="37">
        <f t="shared" si="197"/>
        <v>0</v>
      </c>
    </row>
    <row r="2666" spans="1:14" x14ac:dyDescent="0.3">
      <c r="A2666" s="47" t="s">
        <v>67</v>
      </c>
      <c r="B2666" s="48" t="s">
        <v>59</v>
      </c>
      <c r="C2666" s="49">
        <v>25</v>
      </c>
      <c r="D2666" s="44"/>
      <c r="E2666" s="44"/>
      <c r="F2666" s="30">
        <f t="shared" si="194"/>
        <v>0</v>
      </c>
      <c r="G2666" s="11"/>
      <c r="H2666" s="11"/>
      <c r="I2666" s="11"/>
      <c r="J2666" s="12">
        <f t="shared" si="195"/>
        <v>0</v>
      </c>
      <c r="K2666" s="31">
        <f t="shared" si="196"/>
        <v>169.65</v>
      </c>
      <c r="L2666" s="37">
        <f t="shared" si="193"/>
        <v>0</v>
      </c>
      <c r="M2666" s="37"/>
      <c r="N2666" s="37">
        <f t="shared" si="197"/>
        <v>0</v>
      </c>
    </row>
    <row r="2667" spans="1:14" x14ac:dyDescent="0.3">
      <c r="A2667" s="47" t="s">
        <v>68</v>
      </c>
      <c r="B2667" s="48" t="s">
        <v>42</v>
      </c>
      <c r="C2667" s="49">
        <v>50</v>
      </c>
      <c r="D2667" s="44"/>
      <c r="E2667" s="44"/>
      <c r="F2667" s="30">
        <f t="shared" si="194"/>
        <v>0</v>
      </c>
      <c r="G2667" s="11"/>
      <c r="H2667" s="11"/>
      <c r="I2667" s="11"/>
      <c r="J2667" s="12">
        <f t="shared" si="195"/>
        <v>0</v>
      </c>
      <c r="K2667" s="31">
        <f t="shared" si="196"/>
        <v>88.92</v>
      </c>
      <c r="L2667" s="37">
        <f t="shared" si="193"/>
        <v>0</v>
      </c>
      <c r="M2667" s="37"/>
      <c r="N2667" s="37">
        <f t="shared" si="197"/>
        <v>0</v>
      </c>
    </row>
    <row r="2668" spans="1:14" x14ac:dyDescent="0.3">
      <c r="A2668" s="47" t="s">
        <v>69</v>
      </c>
      <c r="B2668" s="48" t="s">
        <v>52</v>
      </c>
      <c r="C2668" s="49">
        <v>12</v>
      </c>
      <c r="D2668" s="44"/>
      <c r="E2668" s="44"/>
      <c r="F2668" s="30">
        <f t="shared" si="194"/>
        <v>0</v>
      </c>
      <c r="G2668" s="11"/>
      <c r="H2668" s="11"/>
      <c r="I2668" s="11"/>
      <c r="J2668" s="12">
        <f t="shared" si="195"/>
        <v>0</v>
      </c>
      <c r="K2668" s="31">
        <f t="shared" si="196"/>
        <v>123.94</v>
      </c>
      <c r="L2668" s="37">
        <f t="shared" si="193"/>
        <v>0</v>
      </c>
      <c r="M2668" s="37"/>
      <c r="N2668" s="37">
        <f t="shared" si="197"/>
        <v>0</v>
      </c>
    </row>
    <row r="2669" spans="1:14" ht="19.5" thickBot="1" x14ac:dyDescent="0.35">
      <c r="A2669" s="47" t="s">
        <v>70</v>
      </c>
      <c r="B2669" s="48" t="s">
        <v>50</v>
      </c>
      <c r="C2669" s="49">
        <v>60</v>
      </c>
      <c r="D2669" s="44"/>
      <c r="E2669" s="44"/>
      <c r="F2669" s="30">
        <f t="shared" si="194"/>
        <v>0</v>
      </c>
      <c r="G2669" s="11"/>
      <c r="H2669" s="11"/>
      <c r="I2669" s="11"/>
      <c r="J2669" s="12">
        <f t="shared" si="195"/>
        <v>0</v>
      </c>
      <c r="K2669" s="31">
        <f t="shared" si="196"/>
        <v>67.180000000000007</v>
      </c>
      <c r="L2669" s="37">
        <f t="shared" si="193"/>
        <v>0</v>
      </c>
      <c r="M2669" s="37"/>
      <c r="N2669" s="37">
        <f t="shared" si="197"/>
        <v>0</v>
      </c>
    </row>
    <row r="2670" spans="1:14" ht="19.5" thickBot="1" x14ac:dyDescent="0.35">
      <c r="A2670" s="56" t="s">
        <v>71</v>
      </c>
      <c r="B2670" s="57" t="s">
        <v>50</v>
      </c>
      <c r="C2670" s="58">
        <v>60</v>
      </c>
      <c r="D2670" s="44"/>
      <c r="E2670" s="44"/>
      <c r="F2670" s="30">
        <f t="shared" si="194"/>
        <v>0</v>
      </c>
      <c r="G2670" s="11"/>
      <c r="H2670" s="11"/>
      <c r="I2670" s="11"/>
      <c r="J2670" s="12">
        <f t="shared" si="195"/>
        <v>0</v>
      </c>
      <c r="K2670" s="31">
        <f t="shared" si="196"/>
        <v>67.180000000000007</v>
      </c>
      <c r="L2670" s="37">
        <f t="shared" si="193"/>
        <v>0</v>
      </c>
      <c r="M2670" s="37"/>
      <c r="N2670" s="37">
        <f t="shared" si="197"/>
        <v>0</v>
      </c>
    </row>
    <row r="2671" spans="1:14" ht="19.5" thickBot="1" x14ac:dyDescent="0.35">
      <c r="A2671" s="56" t="s">
        <v>72</v>
      </c>
      <c r="B2671" s="57" t="s">
        <v>50</v>
      </c>
      <c r="C2671" s="58">
        <v>60</v>
      </c>
      <c r="D2671" s="44"/>
      <c r="E2671" s="44"/>
      <c r="F2671" s="30">
        <f t="shared" si="194"/>
        <v>0</v>
      </c>
      <c r="G2671" s="11"/>
      <c r="H2671" s="11"/>
      <c r="I2671" s="11"/>
      <c r="J2671" s="12">
        <f t="shared" si="195"/>
        <v>0</v>
      </c>
      <c r="K2671" s="31">
        <f t="shared" si="196"/>
        <v>67.180000000000007</v>
      </c>
      <c r="L2671" s="37">
        <f t="shared" si="193"/>
        <v>0</v>
      </c>
      <c r="M2671" s="37"/>
      <c r="N2671" s="37">
        <f t="shared" si="197"/>
        <v>0</v>
      </c>
    </row>
    <row r="2672" spans="1:14" ht="19.5" thickBot="1" x14ac:dyDescent="0.35">
      <c r="A2672" s="56" t="s">
        <v>73</v>
      </c>
      <c r="B2672" s="57" t="s">
        <v>74</v>
      </c>
      <c r="C2672" s="58">
        <v>150</v>
      </c>
      <c r="D2672" s="44"/>
      <c r="E2672" s="44"/>
      <c r="F2672" s="30">
        <f t="shared" si="194"/>
        <v>0</v>
      </c>
      <c r="G2672" s="11"/>
      <c r="H2672" s="11"/>
      <c r="I2672" s="11"/>
      <c r="J2672" s="12">
        <f t="shared" si="195"/>
        <v>0</v>
      </c>
      <c r="K2672" s="31">
        <f t="shared" si="196"/>
        <v>21.06</v>
      </c>
      <c r="L2672" s="37">
        <f t="shared" si="193"/>
        <v>0</v>
      </c>
      <c r="M2672" s="37"/>
      <c r="N2672" s="37">
        <f t="shared" si="197"/>
        <v>0</v>
      </c>
    </row>
    <row r="2673" spans="1:14" ht="19.5" thickBot="1" x14ac:dyDescent="0.35">
      <c r="A2673" s="66" t="s">
        <v>75</v>
      </c>
      <c r="B2673" s="67" t="s">
        <v>76</v>
      </c>
      <c r="C2673" s="68">
        <v>120</v>
      </c>
      <c r="D2673" s="44"/>
      <c r="E2673" s="44"/>
      <c r="F2673" s="30">
        <f t="shared" si="194"/>
        <v>0</v>
      </c>
      <c r="G2673" s="11"/>
      <c r="H2673" s="11"/>
      <c r="I2673" s="11"/>
      <c r="J2673" s="12">
        <f t="shared" si="195"/>
        <v>0</v>
      </c>
      <c r="K2673" s="31">
        <f t="shared" si="196"/>
        <v>78.98</v>
      </c>
      <c r="L2673" s="37">
        <f t="shared" si="193"/>
        <v>0</v>
      </c>
      <c r="M2673" s="37"/>
      <c r="N2673" s="37">
        <f t="shared" si="197"/>
        <v>0</v>
      </c>
    </row>
    <row r="2674" spans="1:14" ht="19.5" thickBot="1" x14ac:dyDescent="0.35">
      <c r="A2674" s="66" t="s">
        <v>77</v>
      </c>
      <c r="B2674" s="67" t="s">
        <v>78</v>
      </c>
      <c r="C2674" s="68">
        <v>60</v>
      </c>
      <c r="D2674" s="44"/>
      <c r="E2674" s="44"/>
      <c r="F2674" s="30">
        <f t="shared" si="194"/>
        <v>0</v>
      </c>
      <c r="G2674" s="11"/>
      <c r="H2674" s="11"/>
      <c r="I2674" s="11"/>
      <c r="J2674" s="12">
        <f t="shared" si="195"/>
        <v>0</v>
      </c>
      <c r="K2674" s="31">
        <f t="shared" si="196"/>
        <v>154.44</v>
      </c>
      <c r="L2674" s="37">
        <f t="shared" si="193"/>
        <v>0</v>
      </c>
      <c r="M2674" s="37"/>
      <c r="N2674" s="37">
        <f t="shared" si="197"/>
        <v>0</v>
      </c>
    </row>
    <row r="2675" spans="1:14" ht="19.5" thickBot="1" x14ac:dyDescent="0.35">
      <c r="A2675" s="66" t="s">
        <v>79</v>
      </c>
      <c r="B2675" s="67" t="s">
        <v>50</v>
      </c>
      <c r="C2675" s="68">
        <v>30</v>
      </c>
      <c r="D2675" s="44"/>
      <c r="E2675" s="44"/>
      <c r="F2675" s="30">
        <f t="shared" si="194"/>
        <v>0</v>
      </c>
      <c r="G2675" s="11"/>
      <c r="H2675" s="11"/>
      <c r="I2675" s="11"/>
      <c r="J2675" s="12">
        <f t="shared" si="195"/>
        <v>0</v>
      </c>
      <c r="K2675" s="31">
        <f t="shared" si="196"/>
        <v>274.95</v>
      </c>
      <c r="L2675" s="37">
        <f t="shared" si="193"/>
        <v>0</v>
      </c>
      <c r="M2675" s="37"/>
      <c r="N2675" s="37">
        <f t="shared" si="197"/>
        <v>0</v>
      </c>
    </row>
    <row r="2676" spans="1:14" ht="19.5" thickBot="1" x14ac:dyDescent="0.35">
      <c r="A2676" s="66" t="s">
        <v>80</v>
      </c>
      <c r="B2676" s="67" t="s">
        <v>59</v>
      </c>
      <c r="C2676" s="68">
        <v>12</v>
      </c>
      <c r="D2676" s="44"/>
      <c r="E2676" s="44"/>
      <c r="F2676" s="30">
        <f t="shared" si="194"/>
        <v>0</v>
      </c>
      <c r="G2676" s="11"/>
      <c r="H2676" s="11"/>
      <c r="I2676" s="11"/>
      <c r="J2676" s="12">
        <f t="shared" si="195"/>
        <v>0</v>
      </c>
      <c r="K2676" s="31">
        <f t="shared" si="196"/>
        <v>1023.75</v>
      </c>
      <c r="L2676" s="37">
        <f t="shared" si="193"/>
        <v>0</v>
      </c>
      <c r="M2676" s="37"/>
      <c r="N2676" s="37">
        <f t="shared" si="197"/>
        <v>0</v>
      </c>
    </row>
    <row r="2677" spans="1:14" ht="19.5" thickBot="1" x14ac:dyDescent="0.35">
      <c r="A2677" s="76" t="s">
        <v>81</v>
      </c>
      <c r="B2677" s="77" t="s">
        <v>82</v>
      </c>
      <c r="C2677" s="78">
        <v>18</v>
      </c>
      <c r="D2677" s="44"/>
      <c r="E2677" s="44"/>
      <c r="F2677" s="30">
        <f t="shared" si="194"/>
        <v>0</v>
      </c>
      <c r="G2677" s="11"/>
      <c r="H2677" s="11"/>
      <c r="I2677" s="11"/>
      <c r="J2677" s="12">
        <f t="shared" si="195"/>
        <v>0</v>
      </c>
      <c r="K2677" s="31">
        <f t="shared" si="196"/>
        <v>558.67999999999995</v>
      </c>
      <c r="L2677" s="37">
        <f t="shared" si="193"/>
        <v>0</v>
      </c>
      <c r="M2677" s="37"/>
      <c r="N2677" s="37">
        <f t="shared" si="197"/>
        <v>0</v>
      </c>
    </row>
    <row r="2678" spans="1:14" ht="19.5" thickBot="1" x14ac:dyDescent="0.35">
      <c r="A2678" s="76" t="s">
        <v>83</v>
      </c>
      <c r="B2678" s="77" t="s">
        <v>59</v>
      </c>
      <c r="C2678" s="78">
        <v>12</v>
      </c>
      <c r="D2678" s="44"/>
      <c r="E2678" s="44"/>
      <c r="F2678" s="30">
        <f t="shared" si="194"/>
        <v>0</v>
      </c>
      <c r="G2678" s="11"/>
      <c r="H2678" s="11"/>
      <c r="I2678" s="11"/>
      <c r="J2678" s="12">
        <f t="shared" si="195"/>
        <v>0</v>
      </c>
      <c r="K2678" s="31">
        <f t="shared" si="196"/>
        <v>1092.2</v>
      </c>
      <c r="L2678" s="37">
        <f t="shared" si="193"/>
        <v>0</v>
      </c>
      <c r="M2678" s="37"/>
      <c r="N2678" s="37">
        <f t="shared" si="197"/>
        <v>0</v>
      </c>
    </row>
    <row r="2679" spans="1:14" ht="19.5" thickBot="1" x14ac:dyDescent="0.35">
      <c r="A2679" s="76" t="s">
        <v>84</v>
      </c>
      <c r="B2679" s="77" t="s">
        <v>85</v>
      </c>
      <c r="C2679" s="78">
        <v>4</v>
      </c>
      <c r="D2679" s="44"/>
      <c r="E2679" s="44"/>
      <c r="F2679" s="30">
        <f t="shared" si="194"/>
        <v>0</v>
      </c>
      <c r="G2679" s="11"/>
      <c r="H2679" s="11"/>
      <c r="I2679" s="11"/>
      <c r="J2679" s="12">
        <f t="shared" si="195"/>
        <v>0</v>
      </c>
      <c r="K2679" s="31">
        <f t="shared" si="196"/>
        <v>2670.53</v>
      </c>
      <c r="L2679" s="37">
        <f t="shared" si="193"/>
        <v>0</v>
      </c>
      <c r="M2679" s="37"/>
      <c r="N2679" s="37">
        <f t="shared" si="197"/>
        <v>0</v>
      </c>
    </row>
    <row r="2680" spans="1:14" ht="19.5" thickBot="1" x14ac:dyDescent="0.35">
      <c r="A2680" s="86" t="s">
        <v>86</v>
      </c>
      <c r="B2680" s="87" t="s">
        <v>87</v>
      </c>
      <c r="C2680" s="88">
        <v>48</v>
      </c>
      <c r="D2680" s="44"/>
      <c r="E2680" s="44"/>
      <c r="F2680" s="30">
        <f t="shared" si="194"/>
        <v>0</v>
      </c>
      <c r="G2680" s="11"/>
      <c r="H2680" s="11"/>
      <c r="I2680" s="11"/>
      <c r="J2680" s="12">
        <f t="shared" si="195"/>
        <v>0</v>
      </c>
      <c r="K2680" s="31">
        <f t="shared" si="196"/>
        <v>46.8</v>
      </c>
      <c r="L2680" s="37">
        <f t="shared" si="193"/>
        <v>0</v>
      </c>
      <c r="M2680" s="37"/>
      <c r="N2680" s="37">
        <f t="shared" si="197"/>
        <v>0</v>
      </c>
    </row>
    <row r="2681" spans="1:14" ht="19.5" thickBot="1" x14ac:dyDescent="0.35">
      <c r="A2681" s="86" t="s">
        <v>88</v>
      </c>
      <c r="B2681" s="87" t="s">
        <v>87</v>
      </c>
      <c r="C2681" s="88">
        <v>48</v>
      </c>
      <c r="D2681" s="44"/>
      <c r="E2681" s="44"/>
      <c r="F2681" s="30">
        <f t="shared" si="194"/>
        <v>0</v>
      </c>
      <c r="G2681" s="11"/>
      <c r="H2681" s="11"/>
      <c r="I2681" s="11"/>
      <c r="J2681" s="12">
        <f t="shared" si="195"/>
        <v>0</v>
      </c>
      <c r="K2681" s="31">
        <f t="shared" si="196"/>
        <v>46.8</v>
      </c>
      <c r="L2681" s="37">
        <f t="shared" si="193"/>
        <v>0</v>
      </c>
      <c r="M2681" s="37"/>
      <c r="N2681" s="37">
        <f t="shared" si="197"/>
        <v>0</v>
      </c>
    </row>
    <row r="2682" spans="1:14" x14ac:dyDescent="0.3">
      <c r="A2682" s="96" t="s">
        <v>89</v>
      </c>
      <c r="B2682" s="97">
        <v>25</v>
      </c>
      <c r="C2682" s="97">
        <v>25</v>
      </c>
      <c r="D2682" s="44"/>
      <c r="E2682" s="44"/>
      <c r="F2682" s="30">
        <f t="shared" si="194"/>
        <v>0</v>
      </c>
      <c r="G2682" s="11"/>
      <c r="H2682" s="11"/>
      <c r="I2682" s="11"/>
      <c r="J2682" s="12">
        <f t="shared" si="195"/>
        <v>0</v>
      </c>
      <c r="K2682" s="31">
        <f t="shared" si="196"/>
        <v>111.25</v>
      </c>
      <c r="L2682" s="37">
        <f t="shared" si="193"/>
        <v>0</v>
      </c>
      <c r="M2682" s="37"/>
      <c r="N2682" s="37">
        <f t="shared" si="197"/>
        <v>0</v>
      </c>
    </row>
    <row r="2683" spans="1:14" x14ac:dyDescent="0.3">
      <c r="A2683" s="105" t="s">
        <v>90</v>
      </c>
      <c r="B2683" s="106">
        <v>10</v>
      </c>
      <c r="C2683" s="106">
        <v>10</v>
      </c>
      <c r="D2683" s="44"/>
      <c r="E2683" s="44"/>
      <c r="F2683" s="30">
        <f t="shared" si="194"/>
        <v>0</v>
      </c>
      <c r="G2683" s="11"/>
      <c r="H2683" s="11"/>
      <c r="I2683" s="11"/>
      <c r="J2683" s="12">
        <f t="shared" si="195"/>
        <v>0</v>
      </c>
      <c r="K2683" s="31">
        <f t="shared" si="196"/>
        <v>1760</v>
      </c>
      <c r="L2683" s="37">
        <f t="shared" si="193"/>
        <v>0</v>
      </c>
      <c r="M2683" s="37"/>
      <c r="N2683" s="37">
        <f t="shared" si="197"/>
        <v>0</v>
      </c>
    </row>
    <row r="2684" spans="1:14" x14ac:dyDescent="0.3">
      <c r="A2684" s="105" t="s">
        <v>91</v>
      </c>
      <c r="B2684" s="106">
        <v>8</v>
      </c>
      <c r="C2684" s="106">
        <v>8</v>
      </c>
      <c r="D2684" s="44"/>
      <c r="E2684" s="44"/>
      <c r="F2684" s="30">
        <f t="shared" si="194"/>
        <v>0</v>
      </c>
      <c r="G2684" s="11"/>
      <c r="H2684" s="11"/>
      <c r="I2684" s="11"/>
      <c r="J2684" s="12">
        <f t="shared" si="195"/>
        <v>0</v>
      </c>
      <c r="K2684" s="31">
        <f t="shared" si="196"/>
        <v>2365</v>
      </c>
      <c r="L2684" s="37">
        <f t="shared" si="193"/>
        <v>0</v>
      </c>
      <c r="M2684" s="37"/>
      <c r="N2684" s="37">
        <f t="shared" si="197"/>
        <v>0</v>
      </c>
    </row>
    <row r="2685" spans="1:14" x14ac:dyDescent="0.3">
      <c r="A2685" s="105" t="s">
        <v>92</v>
      </c>
      <c r="B2685" s="106">
        <v>8</v>
      </c>
      <c r="C2685" s="106">
        <v>8</v>
      </c>
      <c r="D2685" s="44"/>
      <c r="E2685" s="44"/>
      <c r="F2685" s="30">
        <f t="shared" si="194"/>
        <v>0</v>
      </c>
      <c r="G2685" s="11"/>
      <c r="H2685" s="11"/>
      <c r="I2685" s="11"/>
      <c r="J2685" s="12">
        <f t="shared" si="195"/>
        <v>0</v>
      </c>
      <c r="K2685" s="31">
        <f t="shared" si="196"/>
        <v>2065</v>
      </c>
      <c r="L2685" s="37">
        <f t="shared" si="193"/>
        <v>0</v>
      </c>
      <c r="M2685" s="37"/>
      <c r="N2685" s="37">
        <f t="shared" si="197"/>
        <v>0</v>
      </c>
    </row>
    <row r="2686" spans="1:14" x14ac:dyDescent="0.3">
      <c r="A2686" s="105" t="s">
        <v>93</v>
      </c>
      <c r="B2686" s="106">
        <v>15</v>
      </c>
      <c r="C2686" s="106">
        <v>15</v>
      </c>
      <c r="D2686" s="44"/>
      <c r="E2686" s="44"/>
      <c r="F2686" s="30">
        <f t="shared" si="194"/>
        <v>0</v>
      </c>
      <c r="G2686" s="11"/>
      <c r="H2686" s="11"/>
      <c r="I2686" s="11"/>
      <c r="J2686" s="12">
        <f t="shared" si="195"/>
        <v>0</v>
      </c>
      <c r="K2686" s="31">
        <f t="shared" si="196"/>
        <v>990</v>
      </c>
      <c r="L2686" s="37">
        <f t="shared" si="193"/>
        <v>0</v>
      </c>
      <c r="M2686" s="37"/>
      <c r="N2686" s="37">
        <f t="shared" si="197"/>
        <v>0</v>
      </c>
    </row>
    <row r="2687" spans="1:14" x14ac:dyDescent="0.3">
      <c r="A2687" s="105" t="s">
        <v>94</v>
      </c>
      <c r="B2687" s="106">
        <v>15</v>
      </c>
      <c r="C2687" s="106">
        <v>15</v>
      </c>
      <c r="D2687" s="44"/>
      <c r="E2687" s="44"/>
      <c r="F2687" s="30">
        <f t="shared" si="194"/>
        <v>0</v>
      </c>
      <c r="G2687" s="11"/>
      <c r="H2687" s="11"/>
      <c r="I2687" s="11"/>
      <c r="J2687" s="12">
        <f t="shared" si="195"/>
        <v>0</v>
      </c>
      <c r="K2687" s="31">
        <f t="shared" si="196"/>
        <v>1025</v>
      </c>
      <c r="L2687" s="37">
        <f t="shared" si="193"/>
        <v>0</v>
      </c>
      <c r="M2687" s="37"/>
      <c r="N2687" s="37">
        <f t="shared" si="197"/>
        <v>0</v>
      </c>
    </row>
    <row r="2688" spans="1:14" x14ac:dyDescent="0.3">
      <c r="A2688" s="105" t="s">
        <v>95</v>
      </c>
      <c r="B2688" s="106">
        <v>10</v>
      </c>
      <c r="C2688" s="106">
        <v>10</v>
      </c>
      <c r="D2688" s="44"/>
      <c r="E2688" s="44"/>
      <c r="F2688" s="30">
        <f t="shared" si="194"/>
        <v>0</v>
      </c>
      <c r="G2688" s="11"/>
      <c r="H2688" s="11"/>
      <c r="I2688" s="11"/>
      <c r="J2688" s="12">
        <f t="shared" si="195"/>
        <v>0</v>
      </c>
      <c r="K2688" s="31">
        <f t="shared" si="196"/>
        <v>1620</v>
      </c>
      <c r="L2688" s="37">
        <f t="shared" si="193"/>
        <v>0</v>
      </c>
      <c r="M2688" s="37"/>
      <c r="N2688" s="37">
        <f t="shared" si="197"/>
        <v>0</v>
      </c>
    </row>
    <row r="2689" spans="1:14" x14ac:dyDescent="0.3">
      <c r="A2689" s="105" t="s">
        <v>96</v>
      </c>
      <c r="B2689" s="106">
        <v>8</v>
      </c>
      <c r="C2689" s="106">
        <v>8</v>
      </c>
      <c r="D2689" s="44"/>
      <c r="E2689" s="44"/>
      <c r="F2689" s="30">
        <f t="shared" si="194"/>
        <v>0</v>
      </c>
      <c r="G2689" s="11"/>
      <c r="H2689" s="11"/>
      <c r="I2689" s="11"/>
      <c r="J2689" s="12">
        <f t="shared" si="195"/>
        <v>0</v>
      </c>
      <c r="K2689" s="31">
        <f t="shared" si="196"/>
        <v>2130</v>
      </c>
      <c r="L2689" s="37">
        <f t="shared" si="193"/>
        <v>0</v>
      </c>
      <c r="M2689" s="37"/>
      <c r="N2689" s="37">
        <f t="shared" si="197"/>
        <v>0</v>
      </c>
    </row>
    <row r="2690" spans="1:14" x14ac:dyDescent="0.3">
      <c r="A2690" s="105" t="s">
        <v>97</v>
      </c>
      <c r="B2690" s="106">
        <v>15</v>
      </c>
      <c r="C2690" s="106">
        <v>15</v>
      </c>
      <c r="D2690" s="44"/>
      <c r="E2690" s="44"/>
      <c r="F2690" s="30">
        <f t="shared" si="194"/>
        <v>0</v>
      </c>
      <c r="G2690" s="11"/>
      <c r="H2690" s="11"/>
      <c r="I2690" s="11"/>
      <c r="J2690" s="12">
        <f t="shared" si="195"/>
        <v>0</v>
      </c>
      <c r="K2690" s="31">
        <f t="shared" si="196"/>
        <v>880</v>
      </c>
      <c r="L2690" s="37">
        <f t="shared" si="193"/>
        <v>0</v>
      </c>
      <c r="M2690" s="37"/>
      <c r="N2690" s="37">
        <f t="shared" si="197"/>
        <v>0</v>
      </c>
    </row>
    <row r="2691" spans="1:14" x14ac:dyDescent="0.3">
      <c r="A2691" s="105" t="s">
        <v>98</v>
      </c>
      <c r="B2691" s="106">
        <v>15</v>
      </c>
      <c r="C2691" s="106">
        <v>15</v>
      </c>
      <c r="D2691" s="44"/>
      <c r="E2691" s="44"/>
      <c r="F2691" s="30">
        <f t="shared" si="194"/>
        <v>0</v>
      </c>
      <c r="G2691" s="11"/>
      <c r="H2691" s="11"/>
      <c r="I2691" s="11"/>
      <c r="J2691" s="12">
        <f t="shared" si="195"/>
        <v>0</v>
      </c>
      <c r="K2691" s="31">
        <f t="shared" si="196"/>
        <v>915</v>
      </c>
      <c r="L2691" s="37">
        <f t="shared" si="193"/>
        <v>0</v>
      </c>
      <c r="M2691" s="37"/>
      <c r="N2691" s="37">
        <f t="shared" si="197"/>
        <v>0</v>
      </c>
    </row>
    <row r="2692" spans="1:14" x14ac:dyDescent="0.3">
      <c r="A2692" s="105" t="s">
        <v>99</v>
      </c>
      <c r="B2692" s="106">
        <v>3</v>
      </c>
      <c r="C2692" s="106">
        <v>3</v>
      </c>
      <c r="D2692" s="44"/>
      <c r="E2692" s="44"/>
      <c r="F2692" s="30">
        <f t="shared" si="194"/>
        <v>0</v>
      </c>
      <c r="G2692" s="11"/>
      <c r="H2692" s="11"/>
      <c r="I2692" s="11"/>
      <c r="J2692" s="12">
        <f t="shared" si="195"/>
        <v>0</v>
      </c>
      <c r="K2692" s="31">
        <f t="shared" si="196"/>
        <v>1970</v>
      </c>
      <c r="L2692" s="37">
        <f t="shared" si="193"/>
        <v>0</v>
      </c>
      <c r="M2692" s="37"/>
      <c r="N2692" s="37">
        <f t="shared" si="197"/>
        <v>0</v>
      </c>
    </row>
    <row r="2693" spans="1:14" x14ac:dyDescent="0.3">
      <c r="A2693" s="105" t="s">
        <v>100</v>
      </c>
      <c r="B2693" s="106">
        <v>3</v>
      </c>
      <c r="C2693" s="106">
        <v>3</v>
      </c>
      <c r="D2693" s="44"/>
      <c r="E2693" s="44"/>
      <c r="F2693" s="30">
        <f t="shared" si="194"/>
        <v>0</v>
      </c>
      <c r="G2693" s="11"/>
      <c r="H2693" s="11"/>
      <c r="I2693" s="11"/>
      <c r="J2693" s="12">
        <f t="shared" si="195"/>
        <v>0</v>
      </c>
      <c r="K2693" s="31">
        <f t="shared" si="196"/>
        <v>2035</v>
      </c>
      <c r="L2693" s="37">
        <f t="shared" si="193"/>
        <v>0</v>
      </c>
      <c r="M2693" s="37"/>
      <c r="N2693" s="37">
        <f t="shared" si="197"/>
        <v>0</v>
      </c>
    </row>
    <row r="2694" spans="1:14" x14ac:dyDescent="0.3">
      <c r="A2694" s="105" t="s">
        <v>101</v>
      </c>
      <c r="B2694" s="106">
        <v>8</v>
      </c>
      <c r="C2694" s="106">
        <v>8</v>
      </c>
      <c r="D2694" s="44"/>
      <c r="E2694" s="44"/>
      <c r="F2694" s="30">
        <f t="shared" si="194"/>
        <v>0</v>
      </c>
      <c r="G2694" s="11"/>
      <c r="H2694" s="11"/>
      <c r="I2694" s="11"/>
      <c r="J2694" s="12">
        <f t="shared" si="195"/>
        <v>0</v>
      </c>
      <c r="K2694" s="31">
        <f t="shared" si="196"/>
        <v>2120</v>
      </c>
      <c r="L2694" s="37">
        <f t="shared" si="193"/>
        <v>0</v>
      </c>
      <c r="M2694" s="37"/>
      <c r="N2694" s="37">
        <f t="shared" si="197"/>
        <v>0</v>
      </c>
    </row>
    <row r="2695" spans="1:14" x14ac:dyDescent="0.3">
      <c r="A2695" s="105" t="s">
        <v>102</v>
      </c>
      <c r="B2695" s="106">
        <v>10</v>
      </c>
      <c r="C2695" s="106">
        <v>10</v>
      </c>
      <c r="D2695" s="44"/>
      <c r="E2695" s="44"/>
      <c r="F2695" s="30">
        <f t="shared" si="194"/>
        <v>0</v>
      </c>
      <c r="G2695" s="11"/>
      <c r="H2695" s="11"/>
      <c r="I2695" s="11"/>
      <c r="J2695" s="12">
        <f t="shared" si="195"/>
        <v>0</v>
      </c>
      <c r="K2695" s="31">
        <f t="shared" si="196"/>
        <v>1980</v>
      </c>
      <c r="L2695" s="37">
        <f t="shared" si="193"/>
        <v>0</v>
      </c>
      <c r="M2695" s="37"/>
      <c r="N2695" s="37">
        <f t="shared" si="197"/>
        <v>0</v>
      </c>
    </row>
    <row r="2696" spans="1:14" x14ac:dyDescent="0.3">
      <c r="A2696" s="105" t="s">
        <v>103</v>
      </c>
      <c r="B2696" s="106">
        <v>12</v>
      </c>
      <c r="C2696" s="106">
        <v>12</v>
      </c>
      <c r="D2696" s="44"/>
      <c r="E2696" s="44"/>
      <c r="F2696" s="30">
        <f t="shared" si="194"/>
        <v>0</v>
      </c>
      <c r="G2696" s="11"/>
      <c r="H2696" s="11"/>
      <c r="I2696" s="11"/>
      <c r="J2696" s="12">
        <f t="shared" si="195"/>
        <v>0</v>
      </c>
      <c r="K2696" s="31">
        <f t="shared" si="196"/>
        <v>875</v>
      </c>
      <c r="L2696" s="37">
        <f t="shared" si="193"/>
        <v>0</v>
      </c>
      <c r="M2696" s="37"/>
      <c r="N2696" s="37">
        <f t="shared" si="197"/>
        <v>0</v>
      </c>
    </row>
    <row r="2697" spans="1:14" ht="19.5" thickBot="1" x14ac:dyDescent="0.35">
      <c r="A2697" s="105" t="s">
        <v>104</v>
      </c>
      <c r="B2697" s="106">
        <v>3</v>
      </c>
      <c r="C2697" s="106">
        <v>3</v>
      </c>
      <c r="D2697" s="44"/>
      <c r="E2697" s="44"/>
      <c r="F2697" s="30">
        <f t="shared" si="194"/>
        <v>0</v>
      </c>
      <c r="G2697" s="11"/>
      <c r="H2697" s="11"/>
      <c r="I2697" s="11"/>
      <c r="J2697" s="12">
        <f t="shared" si="195"/>
        <v>0</v>
      </c>
      <c r="K2697" s="31">
        <f t="shared" si="196"/>
        <v>2145</v>
      </c>
      <c r="L2697" s="37">
        <f t="shared" si="193"/>
        <v>0</v>
      </c>
      <c r="M2697" s="37"/>
      <c r="N2697" s="37">
        <f t="shared" si="197"/>
        <v>0</v>
      </c>
    </row>
    <row r="2698" spans="1:14" ht="19.5" thickBot="1" x14ac:dyDescent="0.35">
      <c r="A2698" s="56" t="s">
        <v>105</v>
      </c>
      <c r="B2698" s="57" t="s">
        <v>74</v>
      </c>
      <c r="C2698" s="58">
        <v>150</v>
      </c>
      <c r="D2698" s="44"/>
      <c r="E2698" s="44"/>
      <c r="F2698" s="30">
        <f t="shared" si="194"/>
        <v>0</v>
      </c>
      <c r="G2698" s="11"/>
      <c r="H2698" s="11"/>
      <c r="I2698" s="11"/>
      <c r="J2698" s="12">
        <f t="shared" si="195"/>
        <v>0</v>
      </c>
      <c r="K2698" s="31">
        <f t="shared" si="196"/>
        <v>21.06</v>
      </c>
      <c r="L2698" s="37">
        <f t="shared" si="193"/>
        <v>0</v>
      </c>
      <c r="M2698" s="37"/>
      <c r="N2698" s="37">
        <f t="shared" si="197"/>
        <v>0</v>
      </c>
    </row>
    <row r="2699" spans="1:14" x14ac:dyDescent="0.3">
      <c r="A2699" s="107"/>
      <c r="B2699" s="108"/>
      <c r="C2699" s="108"/>
      <c r="D2699" s="11"/>
      <c r="E2699" s="11"/>
      <c r="F2699" s="30" t="e">
        <f t="shared" si="194"/>
        <v>#DIV/0!</v>
      </c>
      <c r="G2699" s="11"/>
      <c r="H2699" s="11"/>
      <c r="I2699" s="11"/>
      <c r="J2699" s="12">
        <f t="shared" si="195"/>
        <v>0</v>
      </c>
      <c r="K2699" s="31">
        <f t="shared" si="196"/>
        <v>116.5</v>
      </c>
      <c r="L2699" s="37">
        <f t="shared" si="193"/>
        <v>0</v>
      </c>
      <c r="M2699" s="37"/>
      <c r="N2699" s="37">
        <f t="shared" si="197"/>
        <v>0</v>
      </c>
    </row>
    <row r="2700" spans="1:14" x14ac:dyDescent="0.3">
      <c r="A2700" s="107"/>
      <c r="B2700" s="108"/>
      <c r="C2700" s="108"/>
      <c r="D2700" s="11"/>
      <c r="E2700" s="11"/>
      <c r="F2700" s="30" t="e">
        <f t="shared" si="194"/>
        <v>#DIV/0!</v>
      </c>
      <c r="G2700" s="11"/>
      <c r="H2700" s="11"/>
      <c r="I2700" s="11"/>
      <c r="J2700" s="12">
        <f t="shared" si="195"/>
        <v>0</v>
      </c>
      <c r="K2700" s="31">
        <f t="shared" si="196"/>
        <v>0</v>
      </c>
      <c r="L2700" s="37">
        <f t="shared" si="193"/>
        <v>0</v>
      </c>
      <c r="M2700" s="37"/>
      <c r="N2700" s="37">
        <f t="shared" si="197"/>
        <v>0</v>
      </c>
    </row>
    <row r="2701" spans="1:14" x14ac:dyDescent="0.3">
      <c r="A2701" s="107"/>
      <c r="B2701" s="108"/>
      <c r="C2701" s="108"/>
      <c r="D2701" s="11"/>
      <c r="E2701" s="11"/>
      <c r="F2701" s="30" t="e">
        <f t="shared" si="194"/>
        <v>#DIV/0!</v>
      </c>
      <c r="G2701" s="11"/>
      <c r="H2701" s="11"/>
      <c r="I2701" s="11"/>
      <c r="J2701" s="12">
        <f t="shared" si="195"/>
        <v>0</v>
      </c>
      <c r="K2701" s="31">
        <f t="shared" si="196"/>
        <v>23</v>
      </c>
      <c r="L2701" s="37">
        <f t="shared" si="193"/>
        <v>0</v>
      </c>
      <c r="M2701" s="37"/>
      <c r="N2701" s="37">
        <f t="shared" si="197"/>
        <v>0</v>
      </c>
    </row>
    <row r="2702" spans="1:14" x14ac:dyDescent="0.3">
      <c r="A2702" s="107"/>
      <c r="B2702" s="108"/>
      <c r="C2702" s="108"/>
      <c r="D2702" s="11"/>
      <c r="E2702" s="11"/>
      <c r="F2702" s="30" t="e">
        <f t="shared" si="194"/>
        <v>#DIV/0!</v>
      </c>
      <c r="G2702" s="11"/>
      <c r="H2702" s="11"/>
      <c r="I2702" s="11"/>
      <c r="J2702" s="12">
        <f t="shared" si="195"/>
        <v>0</v>
      </c>
      <c r="K2702" s="31">
        <f t="shared" si="196"/>
        <v>0</v>
      </c>
      <c r="L2702" s="37">
        <f t="shared" si="193"/>
        <v>0</v>
      </c>
      <c r="M2702" s="37"/>
      <c r="N2702" s="37">
        <f t="shared" si="197"/>
        <v>0</v>
      </c>
    </row>
    <row r="2703" spans="1:14" x14ac:dyDescent="0.3">
      <c r="A2703" s="11"/>
      <c r="B2703" s="10"/>
      <c r="C2703" s="10"/>
      <c r="D2703" s="11"/>
      <c r="E2703" s="11"/>
      <c r="F2703" s="30" t="e">
        <f t="shared" si="194"/>
        <v>#DIV/0!</v>
      </c>
      <c r="G2703" s="11"/>
      <c r="H2703" s="11"/>
      <c r="I2703" s="11"/>
      <c r="J2703" s="12">
        <f t="shared" si="195"/>
        <v>0</v>
      </c>
      <c r="K2703" s="31">
        <f t="shared" si="196"/>
        <v>0</v>
      </c>
      <c r="L2703" s="37">
        <f t="shared" si="193"/>
        <v>0</v>
      </c>
      <c r="M2703" s="37"/>
      <c r="N2703" s="37">
        <f t="shared" si="197"/>
        <v>0</v>
      </c>
    </row>
    <row r="2704" spans="1:14" x14ac:dyDescent="0.3">
      <c r="A2704" s="11"/>
      <c r="B2704" s="10"/>
      <c r="C2704" s="10"/>
      <c r="D2704" s="11"/>
      <c r="E2704" s="11"/>
      <c r="F2704" s="30" t="e">
        <f t="shared" si="194"/>
        <v>#DIV/0!</v>
      </c>
      <c r="G2704" s="11"/>
      <c r="H2704" s="11"/>
      <c r="I2704" s="11"/>
      <c r="J2704" s="12">
        <f t="shared" si="195"/>
        <v>0</v>
      </c>
      <c r="K2704" s="31">
        <f t="shared" si="196"/>
        <v>0</v>
      </c>
      <c r="L2704" s="37">
        <f t="shared" si="193"/>
        <v>0</v>
      </c>
      <c r="M2704" s="37"/>
      <c r="N2704" s="37">
        <f t="shared" si="197"/>
        <v>0</v>
      </c>
    </row>
    <row r="2705" spans="1:14" x14ac:dyDescent="0.3">
      <c r="A2705" s="11"/>
      <c r="B2705" s="10"/>
      <c r="C2705" s="10"/>
      <c r="D2705" s="11"/>
      <c r="E2705" s="11"/>
      <c r="F2705" s="30" t="e">
        <f t="shared" si="194"/>
        <v>#DIV/0!</v>
      </c>
      <c r="G2705" s="11"/>
      <c r="H2705" s="11"/>
      <c r="I2705" s="11"/>
      <c r="J2705" s="12">
        <f t="shared" si="195"/>
        <v>0</v>
      </c>
      <c r="K2705" s="31">
        <f t="shared" si="196"/>
        <v>0</v>
      </c>
      <c r="L2705" s="37">
        <f t="shared" si="193"/>
        <v>0</v>
      </c>
      <c r="M2705" s="37"/>
      <c r="N2705" s="37">
        <f t="shared" si="197"/>
        <v>0</v>
      </c>
    </row>
    <row r="2706" spans="1:14" x14ac:dyDescent="0.3">
      <c r="A2706" s="11" t="s">
        <v>33</v>
      </c>
      <c r="B2706" s="11"/>
      <c r="C2706" s="13"/>
      <c r="D2706" s="111">
        <f t="shared" ref="D2706:J2706" si="198">SUM(D2644:D2705)</f>
        <v>0</v>
      </c>
      <c r="E2706" s="111">
        <f t="shared" si="198"/>
        <v>0</v>
      </c>
      <c r="F2706" s="111" t="e">
        <f t="shared" si="198"/>
        <v>#DIV/0!</v>
      </c>
      <c r="G2706" s="111">
        <f t="shared" si="198"/>
        <v>0</v>
      </c>
      <c r="H2706" s="111">
        <f t="shared" si="198"/>
        <v>0</v>
      </c>
      <c r="I2706" s="111">
        <f t="shared" si="198"/>
        <v>0</v>
      </c>
      <c r="J2706" s="12">
        <f t="shared" si="198"/>
        <v>0</v>
      </c>
      <c r="K2706" s="111"/>
      <c r="L2706" s="111">
        <f>SUM(L2644:L2705)</f>
        <v>0</v>
      </c>
      <c r="M2706" s="111">
        <f>SUM(M2644:M2705)</f>
        <v>0</v>
      </c>
      <c r="N2706" s="111">
        <f>SUM(N2644:N2705)</f>
        <v>0</v>
      </c>
    </row>
    <row r="2707" spans="1:14" x14ac:dyDescent="0.3">
      <c r="A2707" s="113"/>
      <c r="B2707" s="114"/>
      <c r="C2707" s="115"/>
      <c r="D2707" s="116"/>
      <c r="E2707" s="116"/>
      <c r="F2707" s="7" t="s">
        <v>106</v>
      </c>
      <c r="G2707" s="7" t="s">
        <v>123</v>
      </c>
      <c r="H2707" s="7" t="s">
        <v>124</v>
      </c>
      <c r="I2707" s="7" t="s">
        <v>125</v>
      </c>
      <c r="J2707" s="7" t="s">
        <v>126</v>
      </c>
      <c r="K2707" s="117"/>
      <c r="L2707" s="117"/>
      <c r="M2707" s="7" t="s">
        <v>107</v>
      </c>
      <c r="N2707" s="118"/>
    </row>
    <row r="2708" spans="1:14" ht="31.5" x14ac:dyDescent="0.5">
      <c r="A2708" s="113"/>
      <c r="B2708" s="114"/>
      <c r="C2708" s="115"/>
      <c r="D2708" s="116"/>
      <c r="E2708" s="116"/>
      <c r="F2708" s="121"/>
      <c r="G2708" s="121"/>
      <c r="H2708" s="121"/>
      <c r="I2708" s="121"/>
      <c r="J2708" s="121"/>
      <c r="K2708" s="122"/>
      <c r="L2708" s="121">
        <f>+F2708-G2708-H2708-I2708-J2708</f>
        <v>0</v>
      </c>
      <c r="M2708" s="123"/>
      <c r="N2708" s="124"/>
    </row>
    <row r="2709" spans="1:14" x14ac:dyDescent="0.3">
      <c r="A2709" s="177" t="s">
        <v>109</v>
      </c>
      <c r="B2709" s="178"/>
      <c r="C2709" s="178"/>
      <c r="D2709" s="178"/>
      <c r="E2709" s="178"/>
      <c r="F2709" s="178"/>
      <c r="G2709" s="178"/>
      <c r="H2709" s="178"/>
      <c r="I2709" s="178"/>
      <c r="J2709" s="179"/>
      <c r="K2709" s="125"/>
      <c r="L2709" s="12"/>
      <c r="M2709" s="126"/>
      <c r="N2709" s="127"/>
    </row>
    <row r="2710" spans="1:14" x14ac:dyDescent="0.3">
      <c r="A2710" s="180" t="s">
        <v>110</v>
      </c>
      <c r="B2710" s="181"/>
      <c r="C2710" s="181"/>
      <c r="D2710" s="181"/>
      <c r="E2710" s="181"/>
      <c r="F2710" s="181"/>
      <c r="G2710" s="181"/>
      <c r="H2710" s="181"/>
      <c r="I2710" s="181"/>
      <c r="J2710" s="182"/>
      <c r="K2710" s="129"/>
      <c r="L2710" s="12"/>
      <c r="M2710" s="126"/>
      <c r="N2710" s="127"/>
    </row>
    <row r="2711" spans="1:14" x14ac:dyDescent="0.3">
      <c r="A2711" s="160" t="s">
        <v>111</v>
      </c>
      <c r="B2711" s="161"/>
      <c r="C2711" s="161"/>
      <c r="D2711" s="161"/>
      <c r="E2711" s="161"/>
      <c r="F2711" s="161"/>
      <c r="G2711" s="161"/>
      <c r="H2711" s="161"/>
      <c r="I2711" s="161"/>
      <c r="J2711" s="162"/>
      <c r="K2711" s="130"/>
      <c r="L2711" s="12"/>
      <c r="M2711" s="131" t="e">
        <f>+L2711/L2706%</f>
        <v>#DIV/0!</v>
      </c>
      <c r="N2711" s="127"/>
    </row>
    <row r="2712" spans="1:14" x14ac:dyDescent="0.3">
      <c r="A2712" s="163" t="s">
        <v>112</v>
      </c>
      <c r="B2712" s="164"/>
      <c r="C2712" s="164"/>
      <c r="D2712" s="164"/>
      <c r="E2712" s="164"/>
      <c r="F2712" s="164"/>
      <c r="G2712" s="164"/>
      <c r="H2712" s="164"/>
      <c r="I2712" s="164"/>
      <c r="J2712" s="165"/>
      <c r="K2712" s="132"/>
      <c r="L2712" s="12">
        <f>+E2728</f>
        <v>0</v>
      </c>
      <c r="M2712" s="126"/>
      <c r="N2712" s="127"/>
    </row>
    <row r="2713" spans="1:14" x14ac:dyDescent="0.3">
      <c r="A2713" s="166" t="s">
        <v>113</v>
      </c>
      <c r="B2713" s="167"/>
      <c r="C2713" s="167"/>
      <c r="D2713" s="167"/>
      <c r="E2713" s="167"/>
      <c r="F2713" s="167"/>
      <c r="G2713" s="167"/>
      <c r="H2713" s="167"/>
      <c r="I2713" s="167"/>
      <c r="J2713" s="168"/>
      <c r="K2713" s="134"/>
      <c r="L2713" s="12">
        <f>+M2728</f>
        <v>0</v>
      </c>
      <c r="M2713" s="126"/>
      <c r="N2713" s="127"/>
    </row>
    <row r="2714" spans="1:14" x14ac:dyDescent="0.3">
      <c r="A2714" s="169"/>
      <c r="B2714" s="170"/>
      <c r="C2714" s="170"/>
      <c r="D2714" s="170"/>
      <c r="E2714" s="170"/>
      <c r="F2714" s="170"/>
      <c r="G2714" s="170"/>
      <c r="H2714" s="170"/>
      <c r="I2714" s="170"/>
      <c r="J2714" s="171"/>
      <c r="K2714" s="128"/>
      <c r="L2714" s="126"/>
      <c r="M2714" s="126"/>
      <c r="N2714" s="127"/>
    </row>
    <row r="2715" spans="1:14" x14ac:dyDescent="0.3">
      <c r="A2715" s="169"/>
      <c r="B2715" s="170"/>
      <c r="C2715" s="170"/>
      <c r="D2715" s="170"/>
      <c r="E2715" s="170"/>
      <c r="F2715" s="170"/>
      <c r="G2715" s="170"/>
      <c r="H2715" s="170"/>
      <c r="I2715" s="170"/>
      <c r="J2715" s="171"/>
      <c r="K2715" s="128"/>
      <c r="L2715" s="126"/>
      <c r="M2715" s="126"/>
      <c r="N2715" s="127"/>
    </row>
    <row r="2716" spans="1:14" x14ac:dyDescent="0.3">
      <c r="A2716" s="169" t="s">
        <v>114</v>
      </c>
      <c r="B2716" s="170"/>
      <c r="C2716" s="170"/>
      <c r="D2716" s="170"/>
      <c r="E2716" s="170"/>
      <c r="F2716" s="170"/>
      <c r="G2716" s="170"/>
      <c r="H2716" s="170"/>
      <c r="I2716" s="170"/>
      <c r="J2716" s="171"/>
      <c r="K2716" s="136"/>
      <c r="L2716" s="111">
        <f>+L2706-L2709-L2710-L2711-L2712+L2713-L2714-L2715</f>
        <v>0</v>
      </c>
      <c r="M2716" s="126"/>
      <c r="N2716" s="127"/>
    </row>
    <row r="2717" spans="1:14" ht="19.5" thickBot="1" x14ac:dyDescent="0.35">
      <c r="M2717" s="138">
        <f>+L2717-L2716</f>
        <v>0</v>
      </c>
    </row>
    <row r="2718" spans="1:14" ht="19.5" thickBot="1" x14ac:dyDescent="0.35">
      <c r="A2718" s="157" t="s">
        <v>115</v>
      </c>
      <c r="B2718" s="158"/>
      <c r="C2718" s="158"/>
      <c r="D2718" s="158"/>
      <c r="E2718" s="158"/>
      <c r="F2718" s="159"/>
      <c r="G2718" s="127"/>
      <c r="H2718" s="157" t="s">
        <v>116</v>
      </c>
      <c r="I2718" s="158"/>
      <c r="J2718" s="159"/>
      <c r="K2718" s="157" t="s">
        <v>117</v>
      </c>
      <c r="L2718" s="158"/>
      <c r="M2718" s="159"/>
      <c r="N2718" s="139"/>
    </row>
    <row r="2719" spans="1:14" ht="19.5" thickBot="1" x14ac:dyDescent="0.35">
      <c r="A2719" s="140" t="s">
        <v>118</v>
      </c>
      <c r="B2719" s="157" t="s">
        <v>119</v>
      </c>
      <c r="C2719" s="159"/>
      <c r="D2719" s="140" t="s">
        <v>120</v>
      </c>
      <c r="E2719" s="157" t="s">
        <v>22</v>
      </c>
      <c r="F2719" s="159"/>
      <c r="G2719" s="127"/>
      <c r="H2719" s="157" t="s">
        <v>119</v>
      </c>
      <c r="I2719" s="159"/>
      <c r="J2719" s="140" t="s">
        <v>22</v>
      </c>
      <c r="K2719" s="157" t="s">
        <v>119</v>
      </c>
      <c r="L2719" s="159"/>
      <c r="M2719" s="140" t="s">
        <v>22</v>
      </c>
      <c r="N2719" s="139"/>
    </row>
    <row r="2720" spans="1:14" ht="19.5" thickBot="1" x14ac:dyDescent="0.35">
      <c r="A2720" s="141"/>
      <c r="B2720" s="153"/>
      <c r="C2720" s="154"/>
      <c r="D2720" s="141"/>
      <c r="E2720" s="155"/>
      <c r="F2720" s="156"/>
      <c r="G2720" s="127"/>
      <c r="H2720" s="153"/>
      <c r="I2720" s="154"/>
      <c r="J2720" s="142"/>
      <c r="K2720" s="153"/>
      <c r="L2720" s="154"/>
      <c r="M2720" s="143"/>
      <c r="N2720" s="144"/>
    </row>
    <row r="2721" spans="1:14" ht="19.5" thickBot="1" x14ac:dyDescent="0.35">
      <c r="A2721" s="141"/>
      <c r="B2721" s="153"/>
      <c r="C2721" s="154"/>
      <c r="D2721" s="141"/>
      <c r="E2721" s="155"/>
      <c r="F2721" s="156"/>
      <c r="G2721" s="127"/>
      <c r="H2721" s="153"/>
      <c r="I2721" s="154"/>
      <c r="J2721" s="142"/>
      <c r="K2721" s="153"/>
      <c r="L2721" s="154"/>
      <c r="M2721" s="143"/>
      <c r="N2721" s="144"/>
    </row>
    <row r="2722" spans="1:14" ht="19.5" thickBot="1" x14ac:dyDescent="0.35">
      <c r="A2722" s="141"/>
      <c r="B2722" s="153"/>
      <c r="C2722" s="154"/>
      <c r="D2722" s="141"/>
      <c r="E2722" s="155"/>
      <c r="F2722" s="156"/>
      <c r="G2722" s="127"/>
      <c r="H2722" s="153"/>
      <c r="I2722" s="154"/>
      <c r="J2722" s="142"/>
      <c r="K2722" s="153"/>
      <c r="L2722" s="154"/>
      <c r="M2722" s="143"/>
      <c r="N2722" s="144"/>
    </row>
    <row r="2723" spans="1:14" ht="19.5" thickBot="1" x14ac:dyDescent="0.35">
      <c r="A2723" s="141"/>
      <c r="B2723" s="153"/>
      <c r="C2723" s="154"/>
      <c r="D2723" s="141"/>
      <c r="E2723" s="155"/>
      <c r="F2723" s="156"/>
      <c r="G2723" s="127"/>
      <c r="H2723" s="153"/>
      <c r="I2723" s="154"/>
      <c r="J2723" s="142"/>
      <c r="K2723" s="153"/>
      <c r="L2723" s="154"/>
      <c r="M2723" s="143"/>
      <c r="N2723" s="144"/>
    </row>
    <row r="2724" spans="1:14" ht="19.5" thickBot="1" x14ac:dyDescent="0.35">
      <c r="A2724" s="141"/>
      <c r="B2724" s="153"/>
      <c r="C2724" s="154"/>
      <c r="D2724" s="141"/>
      <c r="E2724" s="155"/>
      <c r="F2724" s="156"/>
      <c r="G2724" s="127"/>
      <c r="H2724" s="153"/>
      <c r="I2724" s="154"/>
      <c r="J2724" s="142"/>
      <c r="K2724" s="153"/>
      <c r="L2724" s="154"/>
      <c r="M2724" s="143"/>
      <c r="N2724" s="144"/>
    </row>
    <row r="2725" spans="1:14" ht="19.5" thickBot="1" x14ac:dyDescent="0.35">
      <c r="A2725" s="141"/>
      <c r="B2725" s="153"/>
      <c r="C2725" s="154"/>
      <c r="D2725" s="141"/>
      <c r="E2725" s="155"/>
      <c r="F2725" s="156"/>
      <c r="G2725" s="127"/>
      <c r="H2725" s="153"/>
      <c r="I2725" s="154"/>
      <c r="J2725" s="142"/>
      <c r="K2725" s="153"/>
      <c r="L2725" s="154"/>
      <c r="M2725" s="143"/>
      <c r="N2725" s="144"/>
    </row>
    <row r="2726" spans="1:14" ht="19.5" thickBot="1" x14ac:dyDescent="0.35">
      <c r="A2726" s="141"/>
      <c r="B2726" s="153"/>
      <c r="C2726" s="154"/>
      <c r="D2726" s="141"/>
      <c r="E2726" s="155"/>
      <c r="F2726" s="156"/>
      <c r="G2726" s="127"/>
      <c r="H2726" s="153"/>
      <c r="I2726" s="154"/>
      <c r="J2726" s="142"/>
      <c r="K2726" s="153"/>
      <c r="L2726" s="154"/>
      <c r="M2726" s="143"/>
      <c r="N2726" s="144"/>
    </row>
    <row r="2727" spans="1:14" ht="19.5" thickBot="1" x14ac:dyDescent="0.35">
      <c r="A2727" s="141"/>
      <c r="B2727" s="153"/>
      <c r="C2727" s="154"/>
      <c r="D2727" s="141"/>
      <c r="E2727" s="155"/>
      <c r="F2727" s="156"/>
      <c r="G2727" s="127"/>
      <c r="H2727" s="153"/>
      <c r="I2727" s="154"/>
      <c r="J2727" s="142"/>
      <c r="K2727" s="153"/>
      <c r="L2727" s="154"/>
      <c r="M2727" s="143"/>
      <c r="N2727" s="144"/>
    </row>
    <row r="2728" spans="1:14" ht="19.5" thickBot="1" x14ac:dyDescent="0.35">
      <c r="A2728" s="141" t="s">
        <v>121</v>
      </c>
      <c r="B2728" s="153"/>
      <c r="C2728" s="154"/>
      <c r="D2728" s="141"/>
      <c r="E2728" s="155">
        <f>SUM(E2720:F2727)</f>
        <v>0</v>
      </c>
      <c r="F2728" s="156"/>
      <c r="G2728" s="127"/>
      <c r="H2728" s="153" t="s">
        <v>121</v>
      </c>
      <c r="I2728" s="154"/>
      <c r="J2728" s="140">
        <f>SUM(J2720:J2727)</f>
        <v>0</v>
      </c>
      <c r="K2728" s="153" t="s">
        <v>121</v>
      </c>
      <c r="L2728" s="154"/>
      <c r="M2728" s="145">
        <f>SUM(M2720:M2727)</f>
        <v>0</v>
      </c>
      <c r="N2728" s="139"/>
    </row>
    <row r="2731" spans="1:14" x14ac:dyDescent="0.3">
      <c r="A2731" s="172" t="s">
        <v>0</v>
      </c>
      <c r="B2731" s="172"/>
      <c r="C2731" s="172"/>
      <c r="D2731" s="172"/>
      <c r="E2731" s="172"/>
      <c r="F2731" s="172"/>
      <c r="G2731" s="172"/>
      <c r="H2731" s="172"/>
      <c r="I2731" s="172"/>
      <c r="J2731" s="172"/>
      <c r="K2731" s="172"/>
      <c r="L2731" s="172"/>
      <c r="M2731" s="1"/>
      <c r="N2731" s="2"/>
    </row>
    <row r="2732" spans="1:14" x14ac:dyDescent="0.3">
      <c r="A2732" s="1" t="s">
        <v>1</v>
      </c>
      <c r="B2732" s="2"/>
      <c r="J2732" s="1" t="s">
        <v>3</v>
      </c>
      <c r="K2732" s="173">
        <f>+K2641</f>
        <v>0</v>
      </c>
      <c r="L2732" s="173"/>
      <c r="M2732" s="173"/>
      <c r="N2732" s="6"/>
    </row>
    <row r="2733" spans="1:14" x14ac:dyDescent="0.3">
      <c r="A2733" s="174"/>
      <c r="B2733" s="175"/>
      <c r="C2733" s="176"/>
      <c r="D2733" s="169" t="s">
        <v>6</v>
      </c>
      <c r="E2733" s="170"/>
      <c r="F2733" s="171"/>
      <c r="G2733" s="7" t="s">
        <v>7</v>
      </c>
      <c r="H2733" s="7" t="s">
        <v>7</v>
      </c>
      <c r="I2733" s="7" t="s">
        <v>8</v>
      </c>
      <c r="J2733" s="8" t="s">
        <v>9</v>
      </c>
      <c r="K2733" s="7" t="s">
        <v>10</v>
      </c>
      <c r="L2733" s="9"/>
      <c r="M2733" s="7" t="s">
        <v>11</v>
      </c>
      <c r="N2733" s="7" t="s">
        <v>12</v>
      </c>
    </row>
    <row r="2734" spans="1:14" x14ac:dyDescent="0.3">
      <c r="A2734" s="12" t="s">
        <v>16</v>
      </c>
      <c r="B2734" s="7" t="s">
        <v>17</v>
      </c>
      <c r="C2734" s="13" t="s">
        <v>18</v>
      </c>
      <c r="D2734" s="7">
        <v>1</v>
      </c>
      <c r="E2734" s="7">
        <v>2</v>
      </c>
      <c r="F2734" s="14" t="s">
        <v>19</v>
      </c>
      <c r="G2734" s="7" t="s">
        <v>20</v>
      </c>
      <c r="H2734" s="7" t="s">
        <v>20</v>
      </c>
      <c r="I2734" s="7"/>
      <c r="J2734" s="7" t="s">
        <v>20</v>
      </c>
      <c r="K2734" s="7" t="s">
        <v>21</v>
      </c>
      <c r="L2734" s="7" t="s">
        <v>22</v>
      </c>
      <c r="M2734" s="7" t="s">
        <v>23</v>
      </c>
      <c r="N2734" s="7" t="s">
        <v>22</v>
      </c>
    </row>
    <row r="2735" spans="1:14" x14ac:dyDescent="0.3">
      <c r="A2735" s="16" t="s">
        <v>35</v>
      </c>
      <c r="B2735" s="17" t="s">
        <v>36</v>
      </c>
      <c r="C2735" s="17">
        <v>72</v>
      </c>
      <c r="D2735" s="29"/>
      <c r="E2735" s="29"/>
      <c r="F2735" s="30">
        <f>+(E2735+D2735)/C2735</f>
        <v>0</v>
      </c>
      <c r="G2735" s="32"/>
      <c r="H2735" s="32"/>
      <c r="I2735" s="32"/>
      <c r="J2735" s="34">
        <f>+D2735+E2735-G2735-H2735-I2735</f>
        <v>0</v>
      </c>
      <c r="K2735" s="31">
        <f>+K2644</f>
        <v>381.13</v>
      </c>
      <c r="L2735" s="24">
        <f t="shared" ref="L2735:L2796" si="199">+J2735*K2735</f>
        <v>0</v>
      </c>
      <c r="M2735" s="24"/>
      <c r="N2735" s="24">
        <f>+K2735*I2735</f>
        <v>0</v>
      </c>
    </row>
    <row r="2736" spans="1:14" x14ac:dyDescent="0.3">
      <c r="A2736" s="16" t="s">
        <v>37</v>
      </c>
      <c r="B2736" s="17" t="s">
        <v>38</v>
      </c>
      <c r="C2736" s="17">
        <v>36</v>
      </c>
      <c r="D2736" s="29"/>
      <c r="E2736" s="29"/>
      <c r="F2736" s="30">
        <f t="shared" ref="F2736:F2796" si="200">+(E2736+D2736)/C2736</f>
        <v>0</v>
      </c>
      <c r="G2736" s="32"/>
      <c r="H2736" s="32"/>
      <c r="I2736" s="32"/>
      <c r="J2736" s="34">
        <f t="shared" ref="J2736:J2796" si="201">+D2736+E2736-G2736-H2736-I2736</f>
        <v>0</v>
      </c>
      <c r="K2736" s="31">
        <f t="shared" ref="K2736:K2796" si="202">+K2645</f>
        <v>741.2</v>
      </c>
      <c r="L2736" s="24">
        <f t="shared" si="199"/>
        <v>0</v>
      </c>
      <c r="M2736" s="24"/>
      <c r="N2736" s="24">
        <f t="shared" ref="N2736:N2796" si="203">+K2736*I2736</f>
        <v>0</v>
      </c>
    </row>
    <row r="2737" spans="1:14" x14ac:dyDescent="0.3">
      <c r="A2737" s="16" t="s">
        <v>39</v>
      </c>
      <c r="B2737" s="17" t="s">
        <v>40</v>
      </c>
      <c r="C2737" s="17">
        <v>18</v>
      </c>
      <c r="D2737" s="29"/>
      <c r="E2737" s="29"/>
      <c r="F2737" s="30">
        <f t="shared" si="200"/>
        <v>0</v>
      </c>
      <c r="G2737" s="32"/>
      <c r="H2737" s="32"/>
      <c r="I2737" s="32"/>
      <c r="J2737" s="12">
        <f t="shared" si="201"/>
        <v>0</v>
      </c>
      <c r="K2737" s="31">
        <f t="shared" si="202"/>
        <v>1263.5999999999999</v>
      </c>
      <c r="L2737" s="37">
        <f t="shared" si="199"/>
        <v>0</v>
      </c>
      <c r="M2737" s="37"/>
      <c r="N2737" s="37">
        <f t="shared" si="203"/>
        <v>0</v>
      </c>
    </row>
    <row r="2738" spans="1:14" x14ac:dyDescent="0.3">
      <c r="A2738" s="16" t="s">
        <v>41</v>
      </c>
      <c r="B2738" s="17" t="s">
        <v>42</v>
      </c>
      <c r="C2738" s="17">
        <v>10</v>
      </c>
      <c r="D2738" s="29"/>
      <c r="E2738" s="29"/>
      <c r="F2738" s="30">
        <f t="shared" si="200"/>
        <v>0</v>
      </c>
      <c r="G2738" s="32"/>
      <c r="H2738" s="32"/>
      <c r="I2738" s="32"/>
      <c r="J2738" s="34">
        <f t="shared" si="201"/>
        <v>0</v>
      </c>
      <c r="K2738" s="31">
        <f t="shared" si="202"/>
        <v>2059.1999999999998</v>
      </c>
      <c r="L2738" s="24">
        <f t="shared" si="199"/>
        <v>0</v>
      </c>
      <c r="M2738" s="24"/>
      <c r="N2738" s="24">
        <f t="shared" si="203"/>
        <v>0</v>
      </c>
    </row>
    <row r="2739" spans="1:14" x14ac:dyDescent="0.3">
      <c r="A2739" s="16" t="s">
        <v>43</v>
      </c>
      <c r="B2739" s="17" t="s">
        <v>36</v>
      </c>
      <c r="C2739" s="17">
        <v>72</v>
      </c>
      <c r="D2739" s="29"/>
      <c r="E2739" s="29"/>
      <c r="F2739" s="30">
        <f t="shared" si="200"/>
        <v>0</v>
      </c>
      <c r="G2739" s="32"/>
      <c r="H2739" s="32"/>
      <c r="I2739" s="32"/>
      <c r="J2739" s="34">
        <f t="shared" si="201"/>
        <v>0</v>
      </c>
      <c r="K2739" s="31">
        <f t="shared" si="202"/>
        <v>409.5</v>
      </c>
      <c r="L2739" s="24">
        <f t="shared" si="199"/>
        <v>0</v>
      </c>
      <c r="M2739" s="24"/>
      <c r="N2739" s="24">
        <f t="shared" si="203"/>
        <v>0</v>
      </c>
    </row>
    <row r="2740" spans="1:14" x14ac:dyDescent="0.3">
      <c r="A2740" s="16" t="s">
        <v>44</v>
      </c>
      <c r="B2740" s="17" t="s">
        <v>38</v>
      </c>
      <c r="C2740" s="17">
        <v>36</v>
      </c>
      <c r="D2740" s="29"/>
      <c r="E2740" s="29"/>
      <c r="F2740" s="30">
        <f t="shared" si="200"/>
        <v>0</v>
      </c>
      <c r="G2740" s="32"/>
      <c r="H2740" s="32"/>
      <c r="I2740" s="32"/>
      <c r="J2740" s="34">
        <f t="shared" si="201"/>
        <v>0</v>
      </c>
      <c r="K2740" s="31">
        <f t="shared" si="202"/>
        <v>803.79</v>
      </c>
      <c r="L2740" s="24">
        <f t="shared" si="199"/>
        <v>0</v>
      </c>
      <c r="M2740" s="24"/>
      <c r="N2740" s="24">
        <f t="shared" si="203"/>
        <v>0</v>
      </c>
    </row>
    <row r="2741" spans="1:14" x14ac:dyDescent="0.3">
      <c r="A2741" s="16" t="s">
        <v>45</v>
      </c>
      <c r="B2741" s="17" t="s">
        <v>36</v>
      </c>
      <c r="C2741" s="17">
        <v>72</v>
      </c>
      <c r="D2741" s="29"/>
      <c r="E2741" s="29"/>
      <c r="F2741" s="30">
        <f t="shared" si="200"/>
        <v>0</v>
      </c>
      <c r="G2741" s="32"/>
      <c r="H2741" s="32"/>
      <c r="I2741" s="32"/>
      <c r="J2741" s="34">
        <f t="shared" si="201"/>
        <v>0</v>
      </c>
      <c r="K2741" s="31">
        <f t="shared" si="202"/>
        <v>409.5</v>
      </c>
      <c r="L2741" s="24">
        <f t="shared" si="199"/>
        <v>0</v>
      </c>
      <c r="M2741" s="24"/>
      <c r="N2741" s="24">
        <f t="shared" si="203"/>
        <v>0</v>
      </c>
    </row>
    <row r="2742" spans="1:14" x14ac:dyDescent="0.3">
      <c r="A2742" s="16" t="s">
        <v>46</v>
      </c>
      <c r="B2742" s="17" t="s">
        <v>38</v>
      </c>
      <c r="C2742" s="17">
        <v>36</v>
      </c>
      <c r="D2742" s="29"/>
      <c r="E2742" s="29"/>
      <c r="F2742" s="30">
        <f t="shared" si="200"/>
        <v>0</v>
      </c>
      <c r="G2742" s="32"/>
      <c r="H2742" s="32"/>
      <c r="I2742" s="32"/>
      <c r="J2742" s="34">
        <f t="shared" si="201"/>
        <v>0</v>
      </c>
      <c r="K2742" s="31">
        <f t="shared" si="202"/>
        <v>803.79</v>
      </c>
      <c r="L2742" s="24">
        <f t="shared" si="199"/>
        <v>0</v>
      </c>
      <c r="M2742" s="24"/>
      <c r="N2742" s="24">
        <f t="shared" si="203"/>
        <v>0</v>
      </c>
    </row>
    <row r="2743" spans="1:14" x14ac:dyDescent="0.3">
      <c r="A2743" s="16" t="s">
        <v>47</v>
      </c>
      <c r="B2743" s="17" t="s">
        <v>48</v>
      </c>
      <c r="C2743" s="17">
        <v>8</v>
      </c>
      <c r="D2743" s="29"/>
      <c r="E2743" s="29"/>
      <c r="F2743" s="30">
        <f t="shared" si="200"/>
        <v>0</v>
      </c>
      <c r="G2743" s="32"/>
      <c r="H2743" s="32"/>
      <c r="I2743" s="32"/>
      <c r="J2743" s="34">
        <f t="shared" si="201"/>
        <v>0</v>
      </c>
      <c r="K2743" s="31">
        <f t="shared" si="202"/>
        <v>2767.05</v>
      </c>
      <c r="L2743" s="24">
        <f t="shared" si="199"/>
        <v>0</v>
      </c>
      <c r="M2743" s="24"/>
      <c r="N2743" s="24">
        <f t="shared" si="203"/>
        <v>0</v>
      </c>
    </row>
    <row r="2744" spans="1:14" x14ac:dyDescent="0.3">
      <c r="A2744" s="35" t="s">
        <v>49</v>
      </c>
      <c r="B2744" s="17" t="s">
        <v>50</v>
      </c>
      <c r="C2744" s="38">
        <v>72</v>
      </c>
      <c r="D2744" s="29"/>
      <c r="E2744" s="29"/>
      <c r="F2744" s="30">
        <f t="shared" si="200"/>
        <v>0</v>
      </c>
      <c r="G2744" s="32"/>
      <c r="H2744" s="32"/>
      <c r="I2744" s="32"/>
      <c r="J2744" s="12">
        <f t="shared" si="201"/>
        <v>0</v>
      </c>
      <c r="K2744" s="31">
        <f t="shared" si="202"/>
        <v>444.6</v>
      </c>
      <c r="L2744" s="37">
        <f t="shared" si="199"/>
        <v>0</v>
      </c>
      <c r="M2744" s="37"/>
      <c r="N2744" s="37">
        <f t="shared" si="203"/>
        <v>0</v>
      </c>
    </row>
    <row r="2745" spans="1:14" x14ac:dyDescent="0.3">
      <c r="A2745" s="16" t="s">
        <v>51</v>
      </c>
      <c r="B2745" s="17" t="s">
        <v>52</v>
      </c>
      <c r="C2745" s="17">
        <v>36</v>
      </c>
      <c r="D2745" s="29"/>
      <c r="E2745" s="29"/>
      <c r="F2745" s="30">
        <f t="shared" si="200"/>
        <v>0</v>
      </c>
      <c r="G2745" s="32"/>
      <c r="H2745" s="32"/>
      <c r="I2745" s="32"/>
      <c r="J2745" s="34">
        <f t="shared" si="201"/>
        <v>0</v>
      </c>
      <c r="K2745" s="31">
        <f t="shared" si="202"/>
        <v>868.73</v>
      </c>
      <c r="L2745" s="24">
        <f t="shared" si="199"/>
        <v>0</v>
      </c>
      <c r="M2745" s="24"/>
      <c r="N2745" s="24">
        <f t="shared" si="203"/>
        <v>0</v>
      </c>
    </row>
    <row r="2746" spans="1:14" x14ac:dyDescent="0.3">
      <c r="A2746" s="16" t="s">
        <v>53</v>
      </c>
      <c r="B2746" s="17" t="s">
        <v>48</v>
      </c>
      <c r="C2746" s="17">
        <v>8</v>
      </c>
      <c r="D2746" s="29"/>
      <c r="E2746" s="29"/>
      <c r="F2746" s="30">
        <f t="shared" si="200"/>
        <v>0</v>
      </c>
      <c r="G2746" s="32"/>
      <c r="H2746" s="32"/>
      <c r="I2746" s="32"/>
      <c r="J2746" s="34">
        <f t="shared" si="201"/>
        <v>0</v>
      </c>
      <c r="K2746" s="31">
        <f t="shared" si="202"/>
        <v>2416.0500000000002</v>
      </c>
      <c r="L2746" s="24">
        <f t="shared" si="199"/>
        <v>0</v>
      </c>
      <c r="M2746" s="24"/>
      <c r="N2746" s="24">
        <f t="shared" si="203"/>
        <v>0</v>
      </c>
    </row>
    <row r="2747" spans="1:14" x14ac:dyDescent="0.3">
      <c r="A2747" s="16" t="s">
        <v>54</v>
      </c>
      <c r="B2747" s="17" t="s">
        <v>50</v>
      </c>
      <c r="C2747" s="17">
        <v>72</v>
      </c>
      <c r="D2747" s="29"/>
      <c r="E2747" s="29"/>
      <c r="F2747" s="30">
        <f t="shared" si="200"/>
        <v>0</v>
      </c>
      <c r="G2747" s="32"/>
      <c r="H2747" s="32"/>
      <c r="I2747" s="32"/>
      <c r="J2747" s="34">
        <f t="shared" si="201"/>
        <v>0</v>
      </c>
      <c r="K2747" s="31">
        <f t="shared" si="202"/>
        <v>377.33</v>
      </c>
      <c r="L2747" s="24">
        <f t="shared" si="199"/>
        <v>0</v>
      </c>
      <c r="M2747" s="24"/>
      <c r="N2747" s="24">
        <f t="shared" si="203"/>
        <v>0</v>
      </c>
    </row>
    <row r="2748" spans="1:14" x14ac:dyDescent="0.3">
      <c r="A2748" s="16" t="s">
        <v>55</v>
      </c>
      <c r="B2748" s="17" t="s">
        <v>56</v>
      </c>
      <c r="C2748" s="17">
        <v>15</v>
      </c>
      <c r="D2748" s="44"/>
      <c r="E2748" s="44"/>
      <c r="F2748" s="30">
        <f t="shared" si="200"/>
        <v>0</v>
      </c>
      <c r="G2748" s="11"/>
      <c r="H2748" s="11"/>
      <c r="I2748" s="11"/>
      <c r="J2748" s="12">
        <f t="shared" si="201"/>
        <v>0</v>
      </c>
      <c r="K2748" s="45">
        <f t="shared" si="202"/>
        <v>1158.3</v>
      </c>
      <c r="L2748" s="37">
        <f t="shared" si="199"/>
        <v>0</v>
      </c>
      <c r="M2748" s="37"/>
      <c r="N2748" s="37">
        <f t="shared" si="203"/>
        <v>0</v>
      </c>
    </row>
    <row r="2749" spans="1:14" x14ac:dyDescent="0.3">
      <c r="A2749" s="16" t="s">
        <v>57</v>
      </c>
      <c r="B2749" s="17" t="s">
        <v>50</v>
      </c>
      <c r="C2749" s="17">
        <v>72</v>
      </c>
      <c r="D2749" s="29"/>
      <c r="E2749" s="29"/>
      <c r="F2749" s="30">
        <f t="shared" si="200"/>
        <v>0</v>
      </c>
      <c r="G2749" s="32"/>
      <c r="H2749" s="32"/>
      <c r="I2749" s="32"/>
      <c r="J2749" s="34">
        <f t="shared" si="201"/>
        <v>0</v>
      </c>
      <c r="K2749" s="31">
        <f t="shared" si="202"/>
        <v>424.13</v>
      </c>
      <c r="L2749" s="24">
        <f t="shared" si="199"/>
        <v>0</v>
      </c>
      <c r="M2749" s="24"/>
      <c r="N2749" s="24">
        <f t="shared" si="203"/>
        <v>0</v>
      </c>
    </row>
    <row r="2750" spans="1:14" x14ac:dyDescent="0.3">
      <c r="A2750" s="16" t="s">
        <v>58</v>
      </c>
      <c r="B2750" s="17" t="s">
        <v>59</v>
      </c>
      <c r="C2750" s="17">
        <v>15</v>
      </c>
      <c r="D2750" s="29"/>
      <c r="E2750" s="29"/>
      <c r="F2750" s="30">
        <f t="shared" si="200"/>
        <v>0</v>
      </c>
      <c r="G2750" s="32"/>
      <c r="H2750" s="32"/>
      <c r="I2750" s="32"/>
      <c r="J2750" s="34">
        <f t="shared" si="201"/>
        <v>0</v>
      </c>
      <c r="K2750" s="31">
        <f t="shared" si="202"/>
        <v>1199.25</v>
      </c>
      <c r="L2750" s="24">
        <f t="shared" si="199"/>
        <v>0</v>
      </c>
      <c r="M2750" s="24"/>
      <c r="N2750" s="24">
        <f t="shared" si="203"/>
        <v>0</v>
      </c>
    </row>
    <row r="2751" spans="1:14" x14ac:dyDescent="0.3">
      <c r="A2751" s="16" t="s">
        <v>60</v>
      </c>
      <c r="B2751" s="17" t="s">
        <v>50</v>
      </c>
      <c r="C2751" s="17">
        <v>72</v>
      </c>
      <c r="D2751" s="29"/>
      <c r="E2751" s="29"/>
      <c r="F2751" s="30">
        <f t="shared" si="200"/>
        <v>0</v>
      </c>
      <c r="G2751" s="32"/>
      <c r="H2751" s="32"/>
      <c r="I2751" s="32"/>
      <c r="J2751" s="34">
        <f t="shared" si="201"/>
        <v>0</v>
      </c>
      <c r="K2751" s="31">
        <f t="shared" si="202"/>
        <v>381.13</v>
      </c>
      <c r="L2751" s="24">
        <f t="shared" si="199"/>
        <v>0</v>
      </c>
      <c r="M2751" s="24"/>
      <c r="N2751" s="24">
        <f t="shared" si="203"/>
        <v>0</v>
      </c>
    </row>
    <row r="2752" spans="1:14" x14ac:dyDescent="0.3">
      <c r="A2752" s="16" t="s">
        <v>61</v>
      </c>
      <c r="B2752" s="17" t="s">
        <v>50</v>
      </c>
      <c r="C2752" s="38">
        <v>72</v>
      </c>
      <c r="D2752" s="44"/>
      <c r="E2752" s="44"/>
      <c r="F2752" s="30">
        <f t="shared" si="200"/>
        <v>0</v>
      </c>
      <c r="G2752" s="11"/>
      <c r="H2752" s="11"/>
      <c r="I2752" s="11"/>
      <c r="J2752" s="12">
        <f t="shared" si="201"/>
        <v>0</v>
      </c>
      <c r="K2752" s="31">
        <f t="shared" si="202"/>
        <v>424.13</v>
      </c>
      <c r="L2752" s="37">
        <f t="shared" si="199"/>
        <v>0</v>
      </c>
      <c r="M2752" s="37"/>
      <c r="N2752" s="37">
        <f t="shared" si="203"/>
        <v>0</v>
      </c>
    </row>
    <row r="2753" spans="1:14" x14ac:dyDescent="0.3">
      <c r="A2753" s="35" t="s">
        <v>62</v>
      </c>
      <c r="B2753" s="17" t="s">
        <v>50</v>
      </c>
      <c r="C2753" s="38">
        <v>72</v>
      </c>
      <c r="D2753" s="44"/>
      <c r="E2753" s="44"/>
      <c r="F2753" s="30">
        <f t="shared" si="200"/>
        <v>0</v>
      </c>
      <c r="G2753" s="11"/>
      <c r="H2753" s="11"/>
      <c r="I2753" s="11"/>
      <c r="J2753" s="12">
        <f t="shared" si="201"/>
        <v>0</v>
      </c>
      <c r="K2753" s="31">
        <f t="shared" si="202"/>
        <v>330.23</v>
      </c>
      <c r="L2753" s="37">
        <f t="shared" si="199"/>
        <v>0</v>
      </c>
      <c r="M2753" s="37"/>
      <c r="N2753" s="37">
        <f t="shared" si="203"/>
        <v>0</v>
      </c>
    </row>
    <row r="2754" spans="1:14" x14ac:dyDescent="0.3">
      <c r="A2754" s="35" t="s">
        <v>63</v>
      </c>
      <c r="B2754" s="17" t="s">
        <v>50</v>
      </c>
      <c r="C2754" s="38">
        <v>72</v>
      </c>
      <c r="D2754" s="44"/>
      <c r="E2754" s="44"/>
      <c r="F2754" s="30">
        <f t="shared" si="200"/>
        <v>0</v>
      </c>
      <c r="G2754" s="11"/>
      <c r="H2754" s="11"/>
      <c r="I2754" s="11"/>
      <c r="J2754" s="12">
        <f t="shared" si="201"/>
        <v>0</v>
      </c>
      <c r="K2754" s="31">
        <f t="shared" si="202"/>
        <v>424.13</v>
      </c>
      <c r="L2754" s="37">
        <f t="shared" si="199"/>
        <v>0</v>
      </c>
      <c r="M2754" s="37"/>
      <c r="N2754" s="37">
        <f t="shared" si="203"/>
        <v>0</v>
      </c>
    </row>
    <row r="2755" spans="1:14" x14ac:dyDescent="0.3">
      <c r="A2755" s="35" t="s">
        <v>64</v>
      </c>
      <c r="B2755" s="17" t="s">
        <v>65</v>
      </c>
      <c r="C2755" s="38">
        <v>72</v>
      </c>
      <c r="D2755" s="44"/>
      <c r="E2755" s="44"/>
      <c r="F2755" s="30">
        <f t="shared" si="200"/>
        <v>0</v>
      </c>
      <c r="G2755" s="11"/>
      <c r="H2755" s="11"/>
      <c r="I2755" s="11"/>
      <c r="J2755" s="12">
        <f t="shared" si="201"/>
        <v>0</v>
      </c>
      <c r="K2755" s="31">
        <f t="shared" si="202"/>
        <v>389.61</v>
      </c>
      <c r="L2755" s="37">
        <f t="shared" si="199"/>
        <v>0</v>
      </c>
      <c r="M2755" s="37"/>
      <c r="N2755" s="37">
        <f t="shared" si="203"/>
        <v>0</v>
      </c>
    </row>
    <row r="2756" spans="1:14" x14ac:dyDescent="0.3">
      <c r="A2756" s="35" t="s">
        <v>66</v>
      </c>
      <c r="B2756" s="17" t="s">
        <v>65</v>
      </c>
      <c r="C2756" s="38">
        <v>72</v>
      </c>
      <c r="D2756" s="44"/>
      <c r="E2756" s="44"/>
      <c r="F2756" s="30">
        <f t="shared" si="200"/>
        <v>0</v>
      </c>
      <c r="G2756" s="11"/>
      <c r="H2756" s="11"/>
      <c r="I2756" s="11"/>
      <c r="J2756" s="12">
        <f t="shared" si="201"/>
        <v>0</v>
      </c>
      <c r="K2756" s="31">
        <f t="shared" si="202"/>
        <v>389.61</v>
      </c>
      <c r="L2756" s="37">
        <f t="shared" si="199"/>
        <v>0</v>
      </c>
      <c r="M2756" s="37"/>
      <c r="N2756" s="37">
        <f t="shared" si="203"/>
        <v>0</v>
      </c>
    </row>
    <row r="2757" spans="1:14" x14ac:dyDescent="0.3">
      <c r="A2757" s="47" t="s">
        <v>67</v>
      </c>
      <c r="B2757" s="48" t="s">
        <v>59</v>
      </c>
      <c r="C2757" s="49">
        <v>25</v>
      </c>
      <c r="D2757" s="44"/>
      <c r="E2757" s="44"/>
      <c r="F2757" s="30">
        <f t="shared" si="200"/>
        <v>0</v>
      </c>
      <c r="G2757" s="11"/>
      <c r="H2757" s="11"/>
      <c r="I2757" s="11"/>
      <c r="J2757" s="12">
        <f t="shared" si="201"/>
        <v>0</v>
      </c>
      <c r="K2757" s="31">
        <f t="shared" si="202"/>
        <v>169.65</v>
      </c>
      <c r="L2757" s="37">
        <f t="shared" si="199"/>
        <v>0</v>
      </c>
      <c r="M2757" s="37"/>
      <c r="N2757" s="37">
        <f t="shared" si="203"/>
        <v>0</v>
      </c>
    </row>
    <row r="2758" spans="1:14" x14ac:dyDescent="0.3">
      <c r="A2758" s="47" t="s">
        <v>68</v>
      </c>
      <c r="B2758" s="48" t="s">
        <v>42</v>
      </c>
      <c r="C2758" s="49">
        <v>50</v>
      </c>
      <c r="D2758" s="44"/>
      <c r="E2758" s="44"/>
      <c r="F2758" s="30">
        <f t="shared" si="200"/>
        <v>0</v>
      </c>
      <c r="G2758" s="11"/>
      <c r="H2758" s="11"/>
      <c r="I2758" s="11"/>
      <c r="J2758" s="12">
        <f t="shared" si="201"/>
        <v>0</v>
      </c>
      <c r="K2758" s="31">
        <f t="shared" si="202"/>
        <v>88.92</v>
      </c>
      <c r="L2758" s="37">
        <f t="shared" si="199"/>
        <v>0</v>
      </c>
      <c r="M2758" s="37"/>
      <c r="N2758" s="37">
        <f t="shared" si="203"/>
        <v>0</v>
      </c>
    </row>
    <row r="2759" spans="1:14" x14ac:dyDescent="0.3">
      <c r="A2759" s="47" t="s">
        <v>69</v>
      </c>
      <c r="B2759" s="48" t="s">
        <v>52</v>
      </c>
      <c r="C2759" s="49">
        <v>12</v>
      </c>
      <c r="D2759" s="44"/>
      <c r="E2759" s="44"/>
      <c r="F2759" s="30">
        <f t="shared" si="200"/>
        <v>0</v>
      </c>
      <c r="G2759" s="11"/>
      <c r="H2759" s="11"/>
      <c r="I2759" s="11"/>
      <c r="J2759" s="12">
        <f t="shared" si="201"/>
        <v>0</v>
      </c>
      <c r="K2759" s="31">
        <f t="shared" si="202"/>
        <v>123.94</v>
      </c>
      <c r="L2759" s="37">
        <f t="shared" si="199"/>
        <v>0</v>
      </c>
      <c r="M2759" s="37"/>
      <c r="N2759" s="37">
        <f t="shared" si="203"/>
        <v>0</v>
      </c>
    </row>
    <row r="2760" spans="1:14" ht="19.5" thickBot="1" x14ac:dyDescent="0.35">
      <c r="A2760" s="47" t="s">
        <v>70</v>
      </c>
      <c r="B2760" s="48" t="s">
        <v>50</v>
      </c>
      <c r="C2760" s="49">
        <v>60</v>
      </c>
      <c r="D2760" s="44"/>
      <c r="E2760" s="44"/>
      <c r="F2760" s="30">
        <f t="shared" si="200"/>
        <v>0</v>
      </c>
      <c r="G2760" s="11"/>
      <c r="H2760" s="11"/>
      <c r="I2760" s="11"/>
      <c r="J2760" s="12">
        <f t="shared" si="201"/>
        <v>0</v>
      </c>
      <c r="K2760" s="31">
        <f t="shared" si="202"/>
        <v>67.180000000000007</v>
      </c>
      <c r="L2760" s="37">
        <f t="shared" si="199"/>
        <v>0</v>
      </c>
      <c r="M2760" s="37"/>
      <c r="N2760" s="37">
        <f t="shared" si="203"/>
        <v>0</v>
      </c>
    </row>
    <row r="2761" spans="1:14" ht="19.5" thickBot="1" x14ac:dyDescent="0.35">
      <c r="A2761" s="56" t="s">
        <v>71</v>
      </c>
      <c r="B2761" s="57" t="s">
        <v>50</v>
      </c>
      <c r="C2761" s="58">
        <v>60</v>
      </c>
      <c r="D2761" s="44"/>
      <c r="E2761" s="44"/>
      <c r="F2761" s="30">
        <f t="shared" si="200"/>
        <v>0</v>
      </c>
      <c r="G2761" s="11"/>
      <c r="H2761" s="11"/>
      <c r="I2761" s="11"/>
      <c r="J2761" s="12">
        <f t="shared" si="201"/>
        <v>0</v>
      </c>
      <c r="K2761" s="31">
        <f t="shared" si="202"/>
        <v>67.180000000000007</v>
      </c>
      <c r="L2761" s="37">
        <f t="shared" si="199"/>
        <v>0</v>
      </c>
      <c r="M2761" s="37"/>
      <c r="N2761" s="37">
        <f t="shared" si="203"/>
        <v>0</v>
      </c>
    </row>
    <row r="2762" spans="1:14" ht="19.5" thickBot="1" x14ac:dyDescent="0.35">
      <c r="A2762" s="56" t="s">
        <v>72</v>
      </c>
      <c r="B2762" s="57" t="s">
        <v>50</v>
      </c>
      <c r="C2762" s="58">
        <v>60</v>
      </c>
      <c r="D2762" s="44"/>
      <c r="E2762" s="44"/>
      <c r="F2762" s="30">
        <f t="shared" si="200"/>
        <v>0</v>
      </c>
      <c r="G2762" s="11"/>
      <c r="H2762" s="11"/>
      <c r="I2762" s="11"/>
      <c r="J2762" s="12">
        <f t="shared" si="201"/>
        <v>0</v>
      </c>
      <c r="K2762" s="31">
        <f t="shared" si="202"/>
        <v>67.180000000000007</v>
      </c>
      <c r="L2762" s="37">
        <f t="shared" si="199"/>
        <v>0</v>
      </c>
      <c r="M2762" s="37"/>
      <c r="N2762" s="37">
        <f t="shared" si="203"/>
        <v>0</v>
      </c>
    </row>
    <row r="2763" spans="1:14" ht="19.5" thickBot="1" x14ac:dyDescent="0.35">
      <c r="A2763" s="56" t="s">
        <v>73</v>
      </c>
      <c r="B2763" s="57" t="s">
        <v>74</v>
      </c>
      <c r="C2763" s="58">
        <v>150</v>
      </c>
      <c r="D2763" s="44"/>
      <c r="E2763" s="44"/>
      <c r="F2763" s="30">
        <f t="shared" si="200"/>
        <v>0</v>
      </c>
      <c r="G2763" s="11"/>
      <c r="H2763" s="11"/>
      <c r="I2763" s="11"/>
      <c r="J2763" s="12">
        <f t="shared" si="201"/>
        <v>0</v>
      </c>
      <c r="K2763" s="31">
        <f t="shared" si="202"/>
        <v>21.06</v>
      </c>
      <c r="L2763" s="37">
        <f t="shared" si="199"/>
        <v>0</v>
      </c>
      <c r="M2763" s="37"/>
      <c r="N2763" s="37">
        <f t="shared" si="203"/>
        <v>0</v>
      </c>
    </row>
    <row r="2764" spans="1:14" ht="19.5" thickBot="1" x14ac:dyDescent="0.35">
      <c r="A2764" s="66" t="s">
        <v>75</v>
      </c>
      <c r="B2764" s="67" t="s">
        <v>76</v>
      </c>
      <c r="C2764" s="68">
        <v>120</v>
      </c>
      <c r="D2764" s="44"/>
      <c r="E2764" s="44"/>
      <c r="F2764" s="30">
        <f t="shared" si="200"/>
        <v>0</v>
      </c>
      <c r="G2764" s="11"/>
      <c r="H2764" s="11"/>
      <c r="I2764" s="11"/>
      <c r="J2764" s="12">
        <f t="shared" si="201"/>
        <v>0</v>
      </c>
      <c r="K2764" s="31">
        <f t="shared" si="202"/>
        <v>78.98</v>
      </c>
      <c r="L2764" s="37">
        <f t="shared" si="199"/>
        <v>0</v>
      </c>
      <c r="M2764" s="37"/>
      <c r="N2764" s="37">
        <f t="shared" si="203"/>
        <v>0</v>
      </c>
    </row>
    <row r="2765" spans="1:14" ht="19.5" thickBot="1" x14ac:dyDescent="0.35">
      <c r="A2765" s="66" t="s">
        <v>77</v>
      </c>
      <c r="B2765" s="67" t="s">
        <v>78</v>
      </c>
      <c r="C2765" s="68">
        <v>60</v>
      </c>
      <c r="D2765" s="44"/>
      <c r="E2765" s="44"/>
      <c r="F2765" s="30">
        <f t="shared" si="200"/>
        <v>0</v>
      </c>
      <c r="G2765" s="11"/>
      <c r="H2765" s="11"/>
      <c r="I2765" s="11"/>
      <c r="J2765" s="12">
        <f t="shared" si="201"/>
        <v>0</v>
      </c>
      <c r="K2765" s="31">
        <f t="shared" si="202"/>
        <v>154.44</v>
      </c>
      <c r="L2765" s="37">
        <f t="shared" si="199"/>
        <v>0</v>
      </c>
      <c r="M2765" s="37"/>
      <c r="N2765" s="37">
        <f t="shared" si="203"/>
        <v>0</v>
      </c>
    </row>
    <row r="2766" spans="1:14" ht="19.5" thickBot="1" x14ac:dyDescent="0.35">
      <c r="A2766" s="66" t="s">
        <v>79</v>
      </c>
      <c r="B2766" s="67" t="s">
        <v>50</v>
      </c>
      <c r="C2766" s="68">
        <v>30</v>
      </c>
      <c r="D2766" s="44"/>
      <c r="E2766" s="44"/>
      <c r="F2766" s="30">
        <f t="shared" si="200"/>
        <v>0</v>
      </c>
      <c r="G2766" s="11"/>
      <c r="H2766" s="11"/>
      <c r="I2766" s="11"/>
      <c r="J2766" s="12">
        <f t="shared" si="201"/>
        <v>0</v>
      </c>
      <c r="K2766" s="31">
        <f t="shared" si="202"/>
        <v>274.95</v>
      </c>
      <c r="L2766" s="37">
        <f t="shared" si="199"/>
        <v>0</v>
      </c>
      <c r="M2766" s="37"/>
      <c r="N2766" s="37">
        <f t="shared" si="203"/>
        <v>0</v>
      </c>
    </row>
    <row r="2767" spans="1:14" ht="19.5" thickBot="1" x14ac:dyDescent="0.35">
      <c r="A2767" s="66" t="s">
        <v>80</v>
      </c>
      <c r="B2767" s="67" t="s">
        <v>59</v>
      </c>
      <c r="C2767" s="68">
        <v>12</v>
      </c>
      <c r="D2767" s="44"/>
      <c r="E2767" s="44"/>
      <c r="F2767" s="30">
        <f t="shared" si="200"/>
        <v>0</v>
      </c>
      <c r="G2767" s="11"/>
      <c r="H2767" s="11"/>
      <c r="I2767" s="11"/>
      <c r="J2767" s="12">
        <f t="shared" si="201"/>
        <v>0</v>
      </c>
      <c r="K2767" s="31">
        <f t="shared" si="202"/>
        <v>1023.75</v>
      </c>
      <c r="L2767" s="37">
        <f t="shared" si="199"/>
        <v>0</v>
      </c>
      <c r="M2767" s="37"/>
      <c r="N2767" s="37">
        <f t="shared" si="203"/>
        <v>0</v>
      </c>
    </row>
    <row r="2768" spans="1:14" ht="19.5" thickBot="1" x14ac:dyDescent="0.35">
      <c r="A2768" s="76" t="s">
        <v>81</v>
      </c>
      <c r="B2768" s="77" t="s">
        <v>82</v>
      </c>
      <c r="C2768" s="78">
        <v>18</v>
      </c>
      <c r="D2768" s="44"/>
      <c r="E2768" s="44"/>
      <c r="F2768" s="30">
        <f t="shared" si="200"/>
        <v>0</v>
      </c>
      <c r="G2768" s="11"/>
      <c r="H2768" s="11"/>
      <c r="I2768" s="11"/>
      <c r="J2768" s="12">
        <f t="shared" si="201"/>
        <v>0</v>
      </c>
      <c r="K2768" s="31">
        <f t="shared" si="202"/>
        <v>558.67999999999995</v>
      </c>
      <c r="L2768" s="37">
        <f t="shared" si="199"/>
        <v>0</v>
      </c>
      <c r="M2768" s="37"/>
      <c r="N2768" s="37">
        <f t="shared" si="203"/>
        <v>0</v>
      </c>
    </row>
    <row r="2769" spans="1:14" ht="19.5" thickBot="1" x14ac:dyDescent="0.35">
      <c r="A2769" s="76" t="s">
        <v>83</v>
      </c>
      <c r="B2769" s="77" t="s">
        <v>59</v>
      </c>
      <c r="C2769" s="78">
        <v>12</v>
      </c>
      <c r="D2769" s="44"/>
      <c r="E2769" s="44"/>
      <c r="F2769" s="30">
        <f t="shared" si="200"/>
        <v>0</v>
      </c>
      <c r="G2769" s="11"/>
      <c r="H2769" s="11"/>
      <c r="I2769" s="11"/>
      <c r="J2769" s="12">
        <f t="shared" si="201"/>
        <v>0</v>
      </c>
      <c r="K2769" s="31">
        <f t="shared" si="202"/>
        <v>1092.2</v>
      </c>
      <c r="L2769" s="37">
        <f t="shared" si="199"/>
        <v>0</v>
      </c>
      <c r="M2769" s="37"/>
      <c r="N2769" s="37">
        <f t="shared" si="203"/>
        <v>0</v>
      </c>
    </row>
    <row r="2770" spans="1:14" ht="19.5" thickBot="1" x14ac:dyDescent="0.35">
      <c r="A2770" s="76" t="s">
        <v>84</v>
      </c>
      <c r="B2770" s="77" t="s">
        <v>85</v>
      </c>
      <c r="C2770" s="78">
        <v>4</v>
      </c>
      <c r="D2770" s="44"/>
      <c r="E2770" s="44"/>
      <c r="F2770" s="30">
        <f t="shared" si="200"/>
        <v>0</v>
      </c>
      <c r="G2770" s="11"/>
      <c r="H2770" s="11"/>
      <c r="I2770" s="11"/>
      <c r="J2770" s="12">
        <f t="shared" si="201"/>
        <v>0</v>
      </c>
      <c r="K2770" s="31">
        <f t="shared" si="202"/>
        <v>2670.53</v>
      </c>
      <c r="L2770" s="37">
        <f t="shared" si="199"/>
        <v>0</v>
      </c>
      <c r="M2770" s="37"/>
      <c r="N2770" s="37">
        <f t="shared" si="203"/>
        <v>0</v>
      </c>
    </row>
    <row r="2771" spans="1:14" ht="19.5" thickBot="1" x14ac:dyDescent="0.35">
      <c r="A2771" s="86" t="s">
        <v>86</v>
      </c>
      <c r="B2771" s="87" t="s">
        <v>87</v>
      </c>
      <c r="C2771" s="88">
        <v>48</v>
      </c>
      <c r="D2771" s="44"/>
      <c r="E2771" s="44"/>
      <c r="F2771" s="30">
        <f t="shared" si="200"/>
        <v>0</v>
      </c>
      <c r="G2771" s="11"/>
      <c r="H2771" s="11"/>
      <c r="I2771" s="11"/>
      <c r="J2771" s="12">
        <f t="shared" si="201"/>
        <v>0</v>
      </c>
      <c r="K2771" s="31">
        <f t="shared" si="202"/>
        <v>46.8</v>
      </c>
      <c r="L2771" s="37">
        <f t="shared" si="199"/>
        <v>0</v>
      </c>
      <c r="M2771" s="37"/>
      <c r="N2771" s="37">
        <f t="shared" si="203"/>
        <v>0</v>
      </c>
    </row>
    <row r="2772" spans="1:14" ht="19.5" thickBot="1" x14ac:dyDescent="0.35">
      <c r="A2772" s="86" t="s">
        <v>88</v>
      </c>
      <c r="B2772" s="87" t="s">
        <v>87</v>
      </c>
      <c r="C2772" s="88">
        <v>48</v>
      </c>
      <c r="D2772" s="44"/>
      <c r="E2772" s="44"/>
      <c r="F2772" s="30">
        <f t="shared" si="200"/>
        <v>0</v>
      </c>
      <c r="G2772" s="11"/>
      <c r="H2772" s="11"/>
      <c r="I2772" s="11"/>
      <c r="J2772" s="12">
        <f t="shared" si="201"/>
        <v>0</v>
      </c>
      <c r="K2772" s="31">
        <f t="shared" si="202"/>
        <v>46.8</v>
      </c>
      <c r="L2772" s="37">
        <f t="shared" si="199"/>
        <v>0</v>
      </c>
      <c r="M2772" s="37"/>
      <c r="N2772" s="37">
        <f t="shared" si="203"/>
        <v>0</v>
      </c>
    </row>
    <row r="2773" spans="1:14" x14ac:dyDescent="0.3">
      <c r="A2773" s="96" t="s">
        <v>89</v>
      </c>
      <c r="B2773" s="97">
        <v>25</v>
      </c>
      <c r="C2773" s="97">
        <v>25</v>
      </c>
      <c r="D2773" s="44"/>
      <c r="E2773" s="44"/>
      <c r="F2773" s="30">
        <f t="shared" si="200"/>
        <v>0</v>
      </c>
      <c r="G2773" s="11"/>
      <c r="H2773" s="11"/>
      <c r="I2773" s="11"/>
      <c r="J2773" s="12">
        <f t="shared" si="201"/>
        <v>0</v>
      </c>
      <c r="K2773" s="31">
        <f t="shared" si="202"/>
        <v>111.25</v>
      </c>
      <c r="L2773" s="37">
        <f t="shared" si="199"/>
        <v>0</v>
      </c>
      <c r="M2773" s="37"/>
      <c r="N2773" s="37">
        <f t="shared" si="203"/>
        <v>0</v>
      </c>
    </row>
    <row r="2774" spans="1:14" x14ac:dyDescent="0.3">
      <c r="A2774" s="105" t="s">
        <v>90</v>
      </c>
      <c r="B2774" s="106">
        <v>10</v>
      </c>
      <c r="C2774" s="106">
        <v>10</v>
      </c>
      <c r="D2774" s="44"/>
      <c r="E2774" s="44"/>
      <c r="F2774" s="30">
        <f t="shared" si="200"/>
        <v>0</v>
      </c>
      <c r="G2774" s="11"/>
      <c r="H2774" s="11"/>
      <c r="I2774" s="11"/>
      <c r="J2774" s="12">
        <f t="shared" si="201"/>
        <v>0</v>
      </c>
      <c r="K2774" s="31">
        <f t="shared" si="202"/>
        <v>1760</v>
      </c>
      <c r="L2774" s="37">
        <f t="shared" si="199"/>
        <v>0</v>
      </c>
      <c r="M2774" s="37"/>
      <c r="N2774" s="37">
        <f t="shared" si="203"/>
        <v>0</v>
      </c>
    </row>
    <row r="2775" spans="1:14" x14ac:dyDescent="0.3">
      <c r="A2775" s="105" t="s">
        <v>91</v>
      </c>
      <c r="B2775" s="106">
        <v>8</v>
      </c>
      <c r="C2775" s="106">
        <v>8</v>
      </c>
      <c r="D2775" s="44"/>
      <c r="E2775" s="44"/>
      <c r="F2775" s="30">
        <f t="shared" si="200"/>
        <v>0</v>
      </c>
      <c r="G2775" s="11"/>
      <c r="H2775" s="11"/>
      <c r="I2775" s="11"/>
      <c r="J2775" s="12">
        <f t="shared" si="201"/>
        <v>0</v>
      </c>
      <c r="K2775" s="31">
        <f t="shared" si="202"/>
        <v>2365</v>
      </c>
      <c r="L2775" s="37">
        <f t="shared" si="199"/>
        <v>0</v>
      </c>
      <c r="M2775" s="37"/>
      <c r="N2775" s="37">
        <f t="shared" si="203"/>
        <v>0</v>
      </c>
    </row>
    <row r="2776" spans="1:14" x14ac:dyDescent="0.3">
      <c r="A2776" s="105" t="s">
        <v>92</v>
      </c>
      <c r="B2776" s="106">
        <v>8</v>
      </c>
      <c r="C2776" s="106">
        <v>8</v>
      </c>
      <c r="D2776" s="44"/>
      <c r="E2776" s="44"/>
      <c r="F2776" s="30">
        <f t="shared" si="200"/>
        <v>0</v>
      </c>
      <c r="G2776" s="11"/>
      <c r="H2776" s="11"/>
      <c r="I2776" s="11"/>
      <c r="J2776" s="12">
        <f t="shared" si="201"/>
        <v>0</v>
      </c>
      <c r="K2776" s="31">
        <f t="shared" si="202"/>
        <v>2065</v>
      </c>
      <c r="L2776" s="37">
        <f t="shared" si="199"/>
        <v>0</v>
      </c>
      <c r="M2776" s="37"/>
      <c r="N2776" s="37">
        <f t="shared" si="203"/>
        <v>0</v>
      </c>
    </row>
    <row r="2777" spans="1:14" x14ac:dyDescent="0.3">
      <c r="A2777" s="105" t="s">
        <v>93</v>
      </c>
      <c r="B2777" s="106">
        <v>15</v>
      </c>
      <c r="C2777" s="106">
        <v>15</v>
      </c>
      <c r="D2777" s="44"/>
      <c r="E2777" s="44"/>
      <c r="F2777" s="30">
        <f t="shared" si="200"/>
        <v>0</v>
      </c>
      <c r="G2777" s="11"/>
      <c r="H2777" s="11"/>
      <c r="I2777" s="11"/>
      <c r="J2777" s="12">
        <f t="shared" si="201"/>
        <v>0</v>
      </c>
      <c r="K2777" s="31">
        <f t="shared" si="202"/>
        <v>990</v>
      </c>
      <c r="L2777" s="37">
        <f t="shared" si="199"/>
        <v>0</v>
      </c>
      <c r="M2777" s="37"/>
      <c r="N2777" s="37">
        <f t="shared" si="203"/>
        <v>0</v>
      </c>
    </row>
    <row r="2778" spans="1:14" x14ac:dyDescent="0.3">
      <c r="A2778" s="105" t="s">
        <v>94</v>
      </c>
      <c r="B2778" s="106">
        <v>15</v>
      </c>
      <c r="C2778" s="106">
        <v>15</v>
      </c>
      <c r="D2778" s="44"/>
      <c r="E2778" s="44"/>
      <c r="F2778" s="30">
        <f t="shared" si="200"/>
        <v>0</v>
      </c>
      <c r="G2778" s="11"/>
      <c r="H2778" s="11"/>
      <c r="I2778" s="11"/>
      <c r="J2778" s="12">
        <f t="shared" si="201"/>
        <v>0</v>
      </c>
      <c r="K2778" s="31">
        <f t="shared" si="202"/>
        <v>1025</v>
      </c>
      <c r="L2778" s="37">
        <f t="shared" si="199"/>
        <v>0</v>
      </c>
      <c r="M2778" s="37"/>
      <c r="N2778" s="37">
        <f t="shared" si="203"/>
        <v>0</v>
      </c>
    </row>
    <row r="2779" spans="1:14" x14ac:dyDescent="0.3">
      <c r="A2779" s="105" t="s">
        <v>95</v>
      </c>
      <c r="B2779" s="106">
        <v>10</v>
      </c>
      <c r="C2779" s="106">
        <v>10</v>
      </c>
      <c r="D2779" s="44"/>
      <c r="E2779" s="44"/>
      <c r="F2779" s="30">
        <f t="shared" si="200"/>
        <v>0</v>
      </c>
      <c r="G2779" s="11"/>
      <c r="H2779" s="11"/>
      <c r="I2779" s="11"/>
      <c r="J2779" s="12">
        <f t="shared" si="201"/>
        <v>0</v>
      </c>
      <c r="K2779" s="31">
        <f t="shared" si="202"/>
        <v>1620</v>
      </c>
      <c r="L2779" s="37">
        <f t="shared" si="199"/>
        <v>0</v>
      </c>
      <c r="M2779" s="37"/>
      <c r="N2779" s="37">
        <f t="shared" si="203"/>
        <v>0</v>
      </c>
    </row>
    <row r="2780" spans="1:14" x14ac:dyDescent="0.3">
      <c r="A2780" s="105" t="s">
        <v>96</v>
      </c>
      <c r="B2780" s="106">
        <v>8</v>
      </c>
      <c r="C2780" s="106">
        <v>8</v>
      </c>
      <c r="D2780" s="44"/>
      <c r="E2780" s="44"/>
      <c r="F2780" s="30">
        <f t="shared" si="200"/>
        <v>0</v>
      </c>
      <c r="G2780" s="11"/>
      <c r="H2780" s="11"/>
      <c r="I2780" s="11"/>
      <c r="J2780" s="12">
        <f t="shared" si="201"/>
        <v>0</v>
      </c>
      <c r="K2780" s="31">
        <f t="shared" si="202"/>
        <v>2130</v>
      </c>
      <c r="L2780" s="37">
        <f t="shared" si="199"/>
        <v>0</v>
      </c>
      <c r="M2780" s="37"/>
      <c r="N2780" s="37">
        <f t="shared" si="203"/>
        <v>0</v>
      </c>
    </row>
    <row r="2781" spans="1:14" x14ac:dyDescent="0.3">
      <c r="A2781" s="105" t="s">
        <v>97</v>
      </c>
      <c r="B2781" s="106">
        <v>15</v>
      </c>
      <c r="C2781" s="106">
        <v>15</v>
      </c>
      <c r="D2781" s="44"/>
      <c r="E2781" s="44"/>
      <c r="F2781" s="30">
        <f t="shared" si="200"/>
        <v>0</v>
      </c>
      <c r="G2781" s="11"/>
      <c r="H2781" s="11"/>
      <c r="I2781" s="11"/>
      <c r="J2781" s="12">
        <f t="shared" si="201"/>
        <v>0</v>
      </c>
      <c r="K2781" s="31">
        <f t="shared" si="202"/>
        <v>880</v>
      </c>
      <c r="L2781" s="37">
        <f t="shared" si="199"/>
        <v>0</v>
      </c>
      <c r="M2781" s="37"/>
      <c r="N2781" s="37">
        <f t="shared" si="203"/>
        <v>0</v>
      </c>
    </row>
    <row r="2782" spans="1:14" x14ac:dyDescent="0.3">
      <c r="A2782" s="105" t="s">
        <v>98</v>
      </c>
      <c r="B2782" s="106">
        <v>15</v>
      </c>
      <c r="C2782" s="106">
        <v>15</v>
      </c>
      <c r="D2782" s="44"/>
      <c r="E2782" s="44"/>
      <c r="F2782" s="30">
        <f t="shared" si="200"/>
        <v>0</v>
      </c>
      <c r="G2782" s="11"/>
      <c r="H2782" s="11"/>
      <c r="I2782" s="11"/>
      <c r="J2782" s="12">
        <f t="shared" si="201"/>
        <v>0</v>
      </c>
      <c r="K2782" s="31">
        <f t="shared" si="202"/>
        <v>915</v>
      </c>
      <c r="L2782" s="37">
        <f t="shared" si="199"/>
        <v>0</v>
      </c>
      <c r="M2782" s="37"/>
      <c r="N2782" s="37">
        <f t="shared" si="203"/>
        <v>0</v>
      </c>
    </row>
    <row r="2783" spans="1:14" x14ac:dyDescent="0.3">
      <c r="A2783" s="105" t="s">
        <v>99</v>
      </c>
      <c r="B2783" s="106">
        <v>3</v>
      </c>
      <c r="C2783" s="106">
        <v>3</v>
      </c>
      <c r="D2783" s="44"/>
      <c r="E2783" s="44"/>
      <c r="F2783" s="30">
        <f t="shared" si="200"/>
        <v>0</v>
      </c>
      <c r="G2783" s="11"/>
      <c r="H2783" s="11"/>
      <c r="I2783" s="11"/>
      <c r="J2783" s="12">
        <f t="shared" si="201"/>
        <v>0</v>
      </c>
      <c r="K2783" s="31">
        <f t="shared" si="202"/>
        <v>1970</v>
      </c>
      <c r="L2783" s="37">
        <f t="shared" si="199"/>
        <v>0</v>
      </c>
      <c r="M2783" s="37"/>
      <c r="N2783" s="37">
        <f t="shared" si="203"/>
        <v>0</v>
      </c>
    </row>
    <row r="2784" spans="1:14" x14ac:dyDescent="0.3">
      <c r="A2784" s="105" t="s">
        <v>100</v>
      </c>
      <c r="B2784" s="106">
        <v>3</v>
      </c>
      <c r="C2784" s="106">
        <v>3</v>
      </c>
      <c r="D2784" s="44"/>
      <c r="E2784" s="44"/>
      <c r="F2784" s="30">
        <f t="shared" si="200"/>
        <v>0</v>
      </c>
      <c r="G2784" s="11"/>
      <c r="H2784" s="11"/>
      <c r="I2784" s="11"/>
      <c r="J2784" s="12">
        <f t="shared" si="201"/>
        <v>0</v>
      </c>
      <c r="K2784" s="31">
        <f t="shared" si="202"/>
        <v>2035</v>
      </c>
      <c r="L2784" s="37">
        <f t="shared" si="199"/>
        <v>0</v>
      </c>
      <c r="M2784" s="37"/>
      <c r="N2784" s="37">
        <f t="shared" si="203"/>
        <v>0</v>
      </c>
    </row>
    <row r="2785" spans="1:14" x14ac:dyDescent="0.3">
      <c r="A2785" s="105" t="s">
        <v>101</v>
      </c>
      <c r="B2785" s="106">
        <v>8</v>
      </c>
      <c r="C2785" s="106">
        <v>8</v>
      </c>
      <c r="D2785" s="44"/>
      <c r="E2785" s="44"/>
      <c r="F2785" s="30">
        <f t="shared" si="200"/>
        <v>0</v>
      </c>
      <c r="G2785" s="11"/>
      <c r="H2785" s="11"/>
      <c r="I2785" s="11"/>
      <c r="J2785" s="12">
        <f t="shared" si="201"/>
        <v>0</v>
      </c>
      <c r="K2785" s="31">
        <f t="shared" si="202"/>
        <v>2120</v>
      </c>
      <c r="L2785" s="37">
        <f t="shared" si="199"/>
        <v>0</v>
      </c>
      <c r="M2785" s="37"/>
      <c r="N2785" s="37">
        <f t="shared" si="203"/>
        <v>0</v>
      </c>
    </row>
    <row r="2786" spans="1:14" x14ac:dyDescent="0.3">
      <c r="A2786" s="105" t="s">
        <v>102</v>
      </c>
      <c r="B2786" s="106">
        <v>10</v>
      </c>
      <c r="C2786" s="106">
        <v>10</v>
      </c>
      <c r="D2786" s="44"/>
      <c r="E2786" s="44"/>
      <c r="F2786" s="30">
        <f t="shared" si="200"/>
        <v>0</v>
      </c>
      <c r="G2786" s="11"/>
      <c r="H2786" s="11"/>
      <c r="I2786" s="11"/>
      <c r="J2786" s="12">
        <f t="shared" si="201"/>
        <v>0</v>
      </c>
      <c r="K2786" s="31">
        <f t="shared" si="202"/>
        <v>1980</v>
      </c>
      <c r="L2786" s="37">
        <f t="shared" si="199"/>
        <v>0</v>
      </c>
      <c r="M2786" s="37"/>
      <c r="N2786" s="37">
        <f t="shared" si="203"/>
        <v>0</v>
      </c>
    </row>
    <row r="2787" spans="1:14" x14ac:dyDescent="0.3">
      <c r="A2787" s="105" t="s">
        <v>103</v>
      </c>
      <c r="B2787" s="106">
        <v>12</v>
      </c>
      <c r="C2787" s="106">
        <v>12</v>
      </c>
      <c r="D2787" s="44"/>
      <c r="E2787" s="44"/>
      <c r="F2787" s="30">
        <f t="shared" si="200"/>
        <v>0</v>
      </c>
      <c r="G2787" s="11"/>
      <c r="H2787" s="11"/>
      <c r="I2787" s="11"/>
      <c r="J2787" s="12">
        <f t="shared" si="201"/>
        <v>0</v>
      </c>
      <c r="K2787" s="31">
        <f t="shared" si="202"/>
        <v>875</v>
      </c>
      <c r="L2787" s="37">
        <f t="shared" si="199"/>
        <v>0</v>
      </c>
      <c r="M2787" s="37"/>
      <c r="N2787" s="37">
        <f t="shared" si="203"/>
        <v>0</v>
      </c>
    </row>
    <row r="2788" spans="1:14" ht="19.5" thickBot="1" x14ac:dyDescent="0.35">
      <c r="A2788" s="105" t="s">
        <v>104</v>
      </c>
      <c r="B2788" s="106">
        <v>3</v>
      </c>
      <c r="C2788" s="106">
        <v>3</v>
      </c>
      <c r="D2788" s="44"/>
      <c r="E2788" s="44"/>
      <c r="F2788" s="30">
        <f t="shared" si="200"/>
        <v>0</v>
      </c>
      <c r="G2788" s="11"/>
      <c r="H2788" s="11"/>
      <c r="I2788" s="11"/>
      <c r="J2788" s="12">
        <f t="shared" si="201"/>
        <v>0</v>
      </c>
      <c r="K2788" s="31">
        <f t="shared" si="202"/>
        <v>2145</v>
      </c>
      <c r="L2788" s="37">
        <f t="shared" si="199"/>
        <v>0</v>
      </c>
      <c r="M2788" s="37"/>
      <c r="N2788" s="37">
        <f t="shared" si="203"/>
        <v>0</v>
      </c>
    </row>
    <row r="2789" spans="1:14" ht="19.5" thickBot="1" x14ac:dyDescent="0.35">
      <c r="A2789" s="56" t="s">
        <v>105</v>
      </c>
      <c r="B2789" s="57" t="s">
        <v>74</v>
      </c>
      <c r="C2789" s="58">
        <v>150</v>
      </c>
      <c r="D2789" s="44"/>
      <c r="E2789" s="44"/>
      <c r="F2789" s="30">
        <f t="shared" si="200"/>
        <v>0</v>
      </c>
      <c r="G2789" s="11"/>
      <c r="H2789" s="11"/>
      <c r="I2789" s="11"/>
      <c r="J2789" s="12">
        <f t="shared" si="201"/>
        <v>0</v>
      </c>
      <c r="K2789" s="31">
        <f t="shared" si="202"/>
        <v>21.06</v>
      </c>
      <c r="L2789" s="37">
        <f t="shared" si="199"/>
        <v>0</v>
      </c>
      <c r="M2789" s="37"/>
      <c r="N2789" s="37">
        <f t="shared" si="203"/>
        <v>0</v>
      </c>
    </row>
    <row r="2790" spans="1:14" x14ac:dyDescent="0.3">
      <c r="A2790" s="107"/>
      <c r="B2790" s="108"/>
      <c r="C2790" s="108"/>
      <c r="D2790" s="11"/>
      <c r="E2790" s="11"/>
      <c r="F2790" s="30" t="e">
        <f t="shared" si="200"/>
        <v>#DIV/0!</v>
      </c>
      <c r="G2790" s="11"/>
      <c r="H2790" s="11"/>
      <c r="I2790" s="11"/>
      <c r="J2790" s="12">
        <f t="shared" si="201"/>
        <v>0</v>
      </c>
      <c r="K2790" s="31">
        <f t="shared" si="202"/>
        <v>116.5</v>
      </c>
      <c r="L2790" s="37">
        <f t="shared" si="199"/>
        <v>0</v>
      </c>
      <c r="M2790" s="37"/>
      <c r="N2790" s="37">
        <f t="shared" si="203"/>
        <v>0</v>
      </c>
    </row>
    <row r="2791" spans="1:14" x14ac:dyDescent="0.3">
      <c r="A2791" s="107"/>
      <c r="B2791" s="108"/>
      <c r="C2791" s="108"/>
      <c r="D2791" s="11"/>
      <c r="E2791" s="11"/>
      <c r="F2791" s="30" t="e">
        <f t="shared" si="200"/>
        <v>#DIV/0!</v>
      </c>
      <c r="G2791" s="11"/>
      <c r="H2791" s="11"/>
      <c r="I2791" s="11"/>
      <c r="J2791" s="12">
        <f t="shared" si="201"/>
        <v>0</v>
      </c>
      <c r="K2791" s="31">
        <f t="shared" si="202"/>
        <v>0</v>
      </c>
      <c r="L2791" s="37">
        <f t="shared" si="199"/>
        <v>0</v>
      </c>
      <c r="M2791" s="37"/>
      <c r="N2791" s="37">
        <f t="shared" si="203"/>
        <v>0</v>
      </c>
    </row>
    <row r="2792" spans="1:14" x14ac:dyDescent="0.3">
      <c r="A2792" s="107"/>
      <c r="B2792" s="108"/>
      <c r="C2792" s="108"/>
      <c r="D2792" s="11"/>
      <c r="E2792" s="11"/>
      <c r="F2792" s="30" t="e">
        <f t="shared" si="200"/>
        <v>#DIV/0!</v>
      </c>
      <c r="G2792" s="11"/>
      <c r="H2792" s="11"/>
      <c r="I2792" s="11"/>
      <c r="J2792" s="12">
        <f t="shared" si="201"/>
        <v>0</v>
      </c>
      <c r="K2792" s="31">
        <f t="shared" si="202"/>
        <v>23</v>
      </c>
      <c r="L2792" s="37">
        <f t="shared" si="199"/>
        <v>0</v>
      </c>
      <c r="M2792" s="37"/>
      <c r="N2792" s="37">
        <f t="shared" si="203"/>
        <v>0</v>
      </c>
    </row>
    <row r="2793" spans="1:14" x14ac:dyDescent="0.3">
      <c r="A2793" s="107"/>
      <c r="B2793" s="108"/>
      <c r="C2793" s="108"/>
      <c r="D2793" s="11"/>
      <c r="E2793" s="11"/>
      <c r="F2793" s="30" t="e">
        <f t="shared" si="200"/>
        <v>#DIV/0!</v>
      </c>
      <c r="G2793" s="11"/>
      <c r="H2793" s="11"/>
      <c r="I2793" s="11"/>
      <c r="J2793" s="12">
        <f t="shared" si="201"/>
        <v>0</v>
      </c>
      <c r="K2793" s="31">
        <f t="shared" si="202"/>
        <v>0</v>
      </c>
      <c r="L2793" s="37">
        <f t="shared" si="199"/>
        <v>0</v>
      </c>
      <c r="M2793" s="37"/>
      <c r="N2793" s="37">
        <f t="shared" si="203"/>
        <v>0</v>
      </c>
    </row>
    <row r="2794" spans="1:14" x14ac:dyDescent="0.3">
      <c r="A2794" s="11"/>
      <c r="B2794" s="10"/>
      <c r="C2794" s="10"/>
      <c r="D2794" s="11"/>
      <c r="E2794" s="11"/>
      <c r="F2794" s="30" t="e">
        <f t="shared" si="200"/>
        <v>#DIV/0!</v>
      </c>
      <c r="G2794" s="11"/>
      <c r="H2794" s="11"/>
      <c r="I2794" s="11"/>
      <c r="J2794" s="12">
        <f t="shared" si="201"/>
        <v>0</v>
      </c>
      <c r="K2794" s="31">
        <f t="shared" si="202"/>
        <v>0</v>
      </c>
      <c r="L2794" s="37">
        <f t="shared" si="199"/>
        <v>0</v>
      </c>
      <c r="M2794" s="37"/>
      <c r="N2794" s="37">
        <f t="shared" si="203"/>
        <v>0</v>
      </c>
    </row>
    <row r="2795" spans="1:14" x14ac:dyDescent="0.3">
      <c r="A2795" s="11"/>
      <c r="B2795" s="10"/>
      <c r="C2795" s="10"/>
      <c r="D2795" s="11"/>
      <c r="E2795" s="11"/>
      <c r="F2795" s="30" t="e">
        <f t="shared" si="200"/>
        <v>#DIV/0!</v>
      </c>
      <c r="G2795" s="11"/>
      <c r="H2795" s="11"/>
      <c r="I2795" s="11"/>
      <c r="J2795" s="12">
        <f t="shared" si="201"/>
        <v>0</v>
      </c>
      <c r="K2795" s="31">
        <f t="shared" si="202"/>
        <v>0</v>
      </c>
      <c r="L2795" s="37">
        <f t="shared" si="199"/>
        <v>0</v>
      </c>
      <c r="M2795" s="37"/>
      <c r="N2795" s="37">
        <f t="shared" si="203"/>
        <v>0</v>
      </c>
    </row>
    <row r="2796" spans="1:14" x14ac:dyDescent="0.3">
      <c r="A2796" s="11"/>
      <c r="B2796" s="10"/>
      <c r="C2796" s="10"/>
      <c r="D2796" s="11"/>
      <c r="E2796" s="11"/>
      <c r="F2796" s="30" t="e">
        <f t="shared" si="200"/>
        <v>#DIV/0!</v>
      </c>
      <c r="G2796" s="11"/>
      <c r="H2796" s="11"/>
      <c r="I2796" s="11"/>
      <c r="J2796" s="12">
        <f t="shared" si="201"/>
        <v>0</v>
      </c>
      <c r="K2796" s="31">
        <f t="shared" si="202"/>
        <v>0</v>
      </c>
      <c r="L2796" s="37">
        <f t="shared" si="199"/>
        <v>0</v>
      </c>
      <c r="M2796" s="37"/>
      <c r="N2796" s="37">
        <f t="shared" si="203"/>
        <v>0</v>
      </c>
    </row>
    <row r="2797" spans="1:14" x14ac:dyDescent="0.3">
      <c r="A2797" s="11" t="s">
        <v>33</v>
      </c>
      <c r="B2797" s="11"/>
      <c r="C2797" s="13"/>
      <c r="D2797" s="111">
        <f t="shared" ref="D2797:J2797" si="204">SUM(D2735:D2796)</f>
        <v>0</v>
      </c>
      <c r="E2797" s="111">
        <f t="shared" si="204"/>
        <v>0</v>
      </c>
      <c r="F2797" s="111" t="e">
        <f t="shared" si="204"/>
        <v>#DIV/0!</v>
      </c>
      <c r="G2797" s="111">
        <f t="shared" si="204"/>
        <v>0</v>
      </c>
      <c r="H2797" s="111">
        <f t="shared" si="204"/>
        <v>0</v>
      </c>
      <c r="I2797" s="111">
        <f t="shared" si="204"/>
        <v>0</v>
      </c>
      <c r="J2797" s="12">
        <f t="shared" si="204"/>
        <v>0</v>
      </c>
      <c r="K2797" s="111"/>
      <c r="L2797" s="111">
        <f>SUM(L2735:L2796)</f>
        <v>0</v>
      </c>
      <c r="M2797" s="111">
        <f>SUM(M2735:M2796)</f>
        <v>0</v>
      </c>
      <c r="N2797" s="111">
        <f>SUM(N2735:N2796)</f>
        <v>0</v>
      </c>
    </row>
    <row r="2798" spans="1:14" x14ac:dyDescent="0.3">
      <c r="A2798" s="113"/>
      <c r="B2798" s="114"/>
      <c r="C2798" s="115"/>
      <c r="D2798" s="116"/>
      <c r="E2798" s="116"/>
      <c r="F2798" s="7" t="s">
        <v>106</v>
      </c>
      <c r="G2798" s="7" t="s">
        <v>123</v>
      </c>
      <c r="H2798" s="7" t="s">
        <v>124</v>
      </c>
      <c r="I2798" s="7" t="s">
        <v>125</v>
      </c>
      <c r="J2798" s="7" t="s">
        <v>126</v>
      </c>
      <c r="K2798" s="117"/>
      <c r="L2798" s="117"/>
      <c r="M2798" s="7" t="s">
        <v>107</v>
      </c>
      <c r="N2798" s="118"/>
    </row>
    <row r="2799" spans="1:14" ht="31.5" x14ac:dyDescent="0.5">
      <c r="A2799" s="113"/>
      <c r="B2799" s="114"/>
      <c r="C2799" s="115"/>
      <c r="D2799" s="116"/>
      <c r="E2799" s="116"/>
      <c r="F2799" s="121"/>
      <c r="G2799" s="121"/>
      <c r="H2799" s="121"/>
      <c r="I2799" s="121"/>
      <c r="J2799" s="121"/>
      <c r="K2799" s="122"/>
      <c r="L2799" s="121">
        <f>+F2799-G2799-H2799-I2799-J2799</f>
        <v>0</v>
      </c>
      <c r="M2799" s="123"/>
      <c r="N2799" s="124"/>
    </row>
    <row r="2800" spans="1:14" x14ac:dyDescent="0.3">
      <c r="A2800" s="177" t="s">
        <v>109</v>
      </c>
      <c r="B2800" s="178"/>
      <c r="C2800" s="178"/>
      <c r="D2800" s="178"/>
      <c r="E2800" s="178"/>
      <c r="F2800" s="178"/>
      <c r="G2800" s="178"/>
      <c r="H2800" s="178"/>
      <c r="I2800" s="178"/>
      <c r="J2800" s="179"/>
      <c r="K2800" s="125"/>
      <c r="L2800" s="12"/>
      <c r="M2800" s="126"/>
      <c r="N2800" s="127"/>
    </row>
    <row r="2801" spans="1:14" x14ac:dyDescent="0.3">
      <c r="A2801" s="180" t="s">
        <v>110</v>
      </c>
      <c r="B2801" s="181"/>
      <c r="C2801" s="181"/>
      <c r="D2801" s="181"/>
      <c r="E2801" s="181"/>
      <c r="F2801" s="181"/>
      <c r="G2801" s="181"/>
      <c r="H2801" s="181"/>
      <c r="I2801" s="181"/>
      <c r="J2801" s="182"/>
      <c r="K2801" s="129"/>
      <c r="L2801" s="12"/>
      <c r="M2801" s="126"/>
      <c r="N2801" s="127"/>
    </row>
    <row r="2802" spans="1:14" x14ac:dyDescent="0.3">
      <c r="A2802" s="160" t="s">
        <v>111</v>
      </c>
      <c r="B2802" s="161"/>
      <c r="C2802" s="161"/>
      <c r="D2802" s="161"/>
      <c r="E2802" s="161"/>
      <c r="F2802" s="161"/>
      <c r="G2802" s="161"/>
      <c r="H2802" s="161"/>
      <c r="I2802" s="161"/>
      <c r="J2802" s="162"/>
      <c r="K2802" s="130"/>
      <c r="L2802" s="12"/>
      <c r="M2802" s="131" t="e">
        <f>+L2802/L2797%</f>
        <v>#DIV/0!</v>
      </c>
      <c r="N2802" s="127"/>
    </row>
    <row r="2803" spans="1:14" x14ac:dyDescent="0.3">
      <c r="A2803" s="163" t="s">
        <v>112</v>
      </c>
      <c r="B2803" s="164"/>
      <c r="C2803" s="164"/>
      <c r="D2803" s="164"/>
      <c r="E2803" s="164"/>
      <c r="F2803" s="164"/>
      <c r="G2803" s="164"/>
      <c r="H2803" s="164"/>
      <c r="I2803" s="164"/>
      <c r="J2803" s="165"/>
      <c r="K2803" s="132"/>
      <c r="L2803" s="12">
        <f>+E2819</f>
        <v>0</v>
      </c>
      <c r="M2803" s="126"/>
      <c r="N2803" s="127"/>
    </row>
    <row r="2804" spans="1:14" x14ac:dyDescent="0.3">
      <c r="A2804" s="166" t="s">
        <v>113</v>
      </c>
      <c r="B2804" s="167"/>
      <c r="C2804" s="167"/>
      <c r="D2804" s="167"/>
      <c r="E2804" s="167"/>
      <c r="F2804" s="167"/>
      <c r="G2804" s="167"/>
      <c r="H2804" s="167"/>
      <c r="I2804" s="167"/>
      <c r="J2804" s="168"/>
      <c r="K2804" s="134"/>
      <c r="L2804" s="12">
        <f>+M2819</f>
        <v>0</v>
      </c>
      <c r="M2804" s="126"/>
      <c r="N2804" s="127"/>
    </row>
    <row r="2805" spans="1:14" x14ac:dyDescent="0.3">
      <c r="A2805" s="169"/>
      <c r="B2805" s="170"/>
      <c r="C2805" s="170"/>
      <c r="D2805" s="170"/>
      <c r="E2805" s="170"/>
      <c r="F2805" s="170"/>
      <c r="G2805" s="170"/>
      <c r="H2805" s="170"/>
      <c r="I2805" s="170"/>
      <c r="J2805" s="171"/>
      <c r="K2805" s="128"/>
      <c r="L2805" s="126"/>
      <c r="M2805" s="126"/>
      <c r="N2805" s="127"/>
    </row>
    <row r="2806" spans="1:14" x14ac:dyDescent="0.3">
      <c r="A2806" s="169"/>
      <c r="B2806" s="170"/>
      <c r="C2806" s="170"/>
      <c r="D2806" s="170"/>
      <c r="E2806" s="170"/>
      <c r="F2806" s="170"/>
      <c r="G2806" s="170"/>
      <c r="H2806" s="170"/>
      <c r="I2806" s="170"/>
      <c r="J2806" s="171"/>
      <c r="K2806" s="128"/>
      <c r="L2806" s="126"/>
      <c r="M2806" s="126"/>
      <c r="N2806" s="127"/>
    </row>
    <row r="2807" spans="1:14" x14ac:dyDescent="0.3">
      <c r="A2807" s="169" t="s">
        <v>114</v>
      </c>
      <c r="B2807" s="170"/>
      <c r="C2807" s="170"/>
      <c r="D2807" s="170"/>
      <c r="E2807" s="170"/>
      <c r="F2807" s="170"/>
      <c r="G2807" s="170"/>
      <c r="H2807" s="170"/>
      <c r="I2807" s="170"/>
      <c r="J2807" s="171"/>
      <c r="K2807" s="136"/>
      <c r="L2807" s="111">
        <f>+L2797-L2800-L2801-L2802-L2803+L2804-L2805-L2806</f>
        <v>0</v>
      </c>
      <c r="M2807" s="126"/>
      <c r="N2807" s="127"/>
    </row>
    <row r="2808" spans="1:14" ht="19.5" thickBot="1" x14ac:dyDescent="0.35">
      <c r="M2808" s="138">
        <f>+L2808-L2807</f>
        <v>0</v>
      </c>
    </row>
    <row r="2809" spans="1:14" ht="19.5" thickBot="1" x14ac:dyDescent="0.35">
      <c r="A2809" s="157" t="s">
        <v>115</v>
      </c>
      <c r="B2809" s="158"/>
      <c r="C2809" s="158"/>
      <c r="D2809" s="158"/>
      <c r="E2809" s="158"/>
      <c r="F2809" s="159"/>
      <c r="G2809" s="127"/>
      <c r="H2809" s="157" t="s">
        <v>116</v>
      </c>
      <c r="I2809" s="158"/>
      <c r="J2809" s="159"/>
      <c r="K2809" s="157" t="s">
        <v>117</v>
      </c>
      <c r="L2809" s="158"/>
      <c r="M2809" s="159"/>
      <c r="N2809" s="139"/>
    </row>
    <row r="2810" spans="1:14" ht="19.5" thickBot="1" x14ac:dyDescent="0.35">
      <c r="A2810" s="140" t="s">
        <v>118</v>
      </c>
      <c r="B2810" s="157" t="s">
        <v>119</v>
      </c>
      <c r="C2810" s="159"/>
      <c r="D2810" s="140" t="s">
        <v>120</v>
      </c>
      <c r="E2810" s="157" t="s">
        <v>22</v>
      </c>
      <c r="F2810" s="159"/>
      <c r="G2810" s="127"/>
      <c r="H2810" s="157" t="s">
        <v>119</v>
      </c>
      <c r="I2810" s="159"/>
      <c r="J2810" s="140" t="s">
        <v>22</v>
      </c>
      <c r="K2810" s="157" t="s">
        <v>119</v>
      </c>
      <c r="L2810" s="159"/>
      <c r="M2810" s="140" t="s">
        <v>22</v>
      </c>
      <c r="N2810" s="139"/>
    </row>
    <row r="2811" spans="1:14" ht="19.5" thickBot="1" x14ac:dyDescent="0.35">
      <c r="A2811" s="141"/>
      <c r="B2811" s="153"/>
      <c r="C2811" s="154"/>
      <c r="D2811" s="141"/>
      <c r="E2811" s="155"/>
      <c r="F2811" s="156"/>
      <c r="G2811" s="127"/>
      <c r="H2811" s="153"/>
      <c r="I2811" s="154"/>
      <c r="J2811" s="142"/>
      <c r="K2811" s="153"/>
      <c r="L2811" s="154"/>
      <c r="M2811" s="143"/>
      <c r="N2811" s="144"/>
    </row>
    <row r="2812" spans="1:14" ht="19.5" thickBot="1" x14ac:dyDescent="0.35">
      <c r="A2812" s="141"/>
      <c r="B2812" s="153"/>
      <c r="C2812" s="154"/>
      <c r="D2812" s="141"/>
      <c r="E2812" s="155"/>
      <c r="F2812" s="156"/>
      <c r="G2812" s="127"/>
      <c r="H2812" s="153"/>
      <c r="I2812" s="154"/>
      <c r="J2812" s="142"/>
      <c r="K2812" s="153"/>
      <c r="L2812" s="154"/>
      <c r="M2812" s="143"/>
      <c r="N2812" s="144"/>
    </row>
    <row r="2813" spans="1:14" ht="19.5" thickBot="1" x14ac:dyDescent="0.35">
      <c r="A2813" s="141"/>
      <c r="B2813" s="153"/>
      <c r="C2813" s="154"/>
      <c r="D2813" s="141"/>
      <c r="E2813" s="155"/>
      <c r="F2813" s="156"/>
      <c r="G2813" s="127"/>
      <c r="H2813" s="153"/>
      <c r="I2813" s="154"/>
      <c r="J2813" s="142"/>
      <c r="K2813" s="153"/>
      <c r="L2813" s="154"/>
      <c r="M2813" s="143"/>
      <c r="N2813" s="144"/>
    </row>
    <row r="2814" spans="1:14" ht="19.5" thickBot="1" x14ac:dyDescent="0.35">
      <c r="A2814" s="141"/>
      <c r="B2814" s="153"/>
      <c r="C2814" s="154"/>
      <c r="D2814" s="141"/>
      <c r="E2814" s="155"/>
      <c r="F2814" s="156"/>
      <c r="G2814" s="127"/>
      <c r="H2814" s="153"/>
      <c r="I2814" s="154"/>
      <c r="J2814" s="142"/>
      <c r="K2814" s="153"/>
      <c r="L2814" s="154"/>
      <c r="M2814" s="143"/>
      <c r="N2814" s="144"/>
    </row>
    <row r="2815" spans="1:14" ht="19.5" thickBot="1" x14ac:dyDescent="0.35">
      <c r="A2815" s="141"/>
      <c r="B2815" s="153"/>
      <c r="C2815" s="154"/>
      <c r="D2815" s="141"/>
      <c r="E2815" s="155"/>
      <c r="F2815" s="156"/>
      <c r="G2815" s="127"/>
      <c r="H2815" s="153"/>
      <c r="I2815" s="154"/>
      <c r="J2815" s="142"/>
      <c r="K2815" s="153"/>
      <c r="L2815" s="154"/>
      <c r="M2815" s="143"/>
      <c r="N2815" s="144"/>
    </row>
    <row r="2816" spans="1:14" ht="19.5" thickBot="1" x14ac:dyDescent="0.35">
      <c r="A2816" s="141"/>
      <c r="B2816" s="153"/>
      <c r="C2816" s="154"/>
      <c r="D2816" s="141"/>
      <c r="E2816" s="155"/>
      <c r="F2816" s="156"/>
      <c r="G2816" s="127"/>
      <c r="H2816" s="153"/>
      <c r="I2816" s="154"/>
      <c r="J2816" s="142"/>
      <c r="K2816" s="153"/>
      <c r="L2816" s="154"/>
      <c r="M2816" s="143"/>
      <c r="N2816" s="144"/>
    </row>
    <row r="2817" spans="1:14" ht="19.5" thickBot="1" x14ac:dyDescent="0.35">
      <c r="A2817" s="141"/>
      <c r="B2817" s="153"/>
      <c r="C2817" s="154"/>
      <c r="D2817" s="141"/>
      <c r="E2817" s="155"/>
      <c r="F2817" s="156"/>
      <c r="G2817" s="127"/>
      <c r="H2817" s="153"/>
      <c r="I2817" s="154"/>
      <c r="J2817" s="142"/>
      <c r="K2817" s="153"/>
      <c r="L2817" s="154"/>
      <c r="M2817" s="143"/>
      <c r="N2817" s="144"/>
    </row>
    <row r="2818" spans="1:14" ht="19.5" thickBot="1" x14ac:dyDescent="0.35">
      <c r="A2818" s="141"/>
      <c r="B2818" s="153"/>
      <c r="C2818" s="154"/>
      <c r="D2818" s="141"/>
      <c r="E2818" s="155"/>
      <c r="F2818" s="156"/>
      <c r="G2818" s="127"/>
      <c r="H2818" s="153"/>
      <c r="I2818" s="154"/>
      <c r="J2818" s="142"/>
      <c r="K2818" s="153"/>
      <c r="L2818" s="154"/>
      <c r="M2818" s="143"/>
      <c r="N2818" s="144"/>
    </row>
    <row r="2819" spans="1:14" ht="19.5" thickBot="1" x14ac:dyDescent="0.35">
      <c r="A2819" s="141" t="s">
        <v>121</v>
      </c>
      <c r="B2819" s="153"/>
      <c r="C2819" s="154"/>
      <c r="D2819" s="141"/>
      <c r="E2819" s="155">
        <f>SUM(E2811:F2818)</f>
        <v>0</v>
      </c>
      <c r="F2819" s="156"/>
      <c r="G2819" s="127"/>
      <c r="H2819" s="153" t="s">
        <v>121</v>
      </c>
      <c r="I2819" s="154"/>
      <c r="J2819" s="140">
        <f>SUM(J2811:J2818)</f>
        <v>0</v>
      </c>
      <c r="K2819" s="153" t="s">
        <v>121</v>
      </c>
      <c r="L2819" s="154"/>
      <c r="M2819" s="145">
        <f>SUM(M2811:M2818)</f>
        <v>0</v>
      </c>
      <c r="N2819" s="139"/>
    </row>
    <row r="2822" spans="1:14" x14ac:dyDescent="0.3">
      <c r="A2822" s="172" t="s">
        <v>0</v>
      </c>
      <c r="B2822" s="172"/>
      <c r="C2822" s="172"/>
      <c r="D2822" s="172"/>
      <c r="E2822" s="172"/>
      <c r="F2822" s="172"/>
      <c r="G2822" s="172"/>
      <c r="H2822" s="172"/>
      <c r="I2822" s="172"/>
      <c r="J2822" s="172"/>
      <c r="K2822" s="172"/>
      <c r="L2822" s="172"/>
      <c r="M2822" s="1"/>
      <c r="N2822" s="2"/>
    </row>
    <row r="2823" spans="1:14" x14ac:dyDescent="0.3">
      <c r="A2823" s="1" t="s">
        <v>1</v>
      </c>
      <c r="B2823" s="2"/>
      <c r="J2823" s="1" t="s">
        <v>3</v>
      </c>
      <c r="K2823" s="173">
        <f>+K2732</f>
        <v>0</v>
      </c>
      <c r="L2823" s="173"/>
      <c r="M2823" s="173"/>
      <c r="N2823" s="6"/>
    </row>
    <row r="2824" spans="1:14" x14ac:dyDescent="0.3">
      <c r="A2824" s="174"/>
      <c r="B2824" s="175"/>
      <c r="C2824" s="176"/>
      <c r="D2824" s="169" t="s">
        <v>6</v>
      </c>
      <c r="E2824" s="170"/>
      <c r="F2824" s="171"/>
      <c r="G2824" s="7" t="s">
        <v>7</v>
      </c>
      <c r="H2824" s="7" t="s">
        <v>7</v>
      </c>
      <c r="I2824" s="7" t="s">
        <v>8</v>
      </c>
      <c r="J2824" s="8" t="s">
        <v>9</v>
      </c>
      <c r="K2824" s="7" t="s">
        <v>10</v>
      </c>
      <c r="L2824" s="9"/>
      <c r="M2824" s="7" t="s">
        <v>11</v>
      </c>
      <c r="N2824" s="7" t="s">
        <v>12</v>
      </c>
    </row>
    <row r="2825" spans="1:14" x14ac:dyDescent="0.3">
      <c r="A2825" s="12" t="s">
        <v>16</v>
      </c>
      <c r="B2825" s="7" t="s">
        <v>17</v>
      </c>
      <c r="C2825" s="13" t="s">
        <v>18</v>
      </c>
      <c r="D2825" s="7">
        <v>1</v>
      </c>
      <c r="E2825" s="7">
        <v>2</v>
      </c>
      <c r="F2825" s="14" t="s">
        <v>19</v>
      </c>
      <c r="G2825" s="7" t="s">
        <v>20</v>
      </c>
      <c r="H2825" s="7" t="s">
        <v>20</v>
      </c>
      <c r="I2825" s="7"/>
      <c r="J2825" s="7" t="s">
        <v>20</v>
      </c>
      <c r="K2825" s="7" t="s">
        <v>21</v>
      </c>
      <c r="L2825" s="7" t="s">
        <v>22</v>
      </c>
      <c r="M2825" s="7" t="s">
        <v>23</v>
      </c>
      <c r="N2825" s="7" t="s">
        <v>22</v>
      </c>
    </row>
    <row r="2826" spans="1:14" x14ac:dyDescent="0.3">
      <c r="A2826" s="16" t="s">
        <v>35</v>
      </c>
      <c r="B2826" s="17" t="s">
        <v>36</v>
      </c>
      <c r="C2826" s="17">
        <v>72</v>
      </c>
      <c r="D2826" s="29"/>
      <c r="E2826" s="29"/>
      <c r="F2826" s="30">
        <f>+(E2826+D2826)/C2826</f>
        <v>0</v>
      </c>
      <c r="G2826" s="32"/>
      <c r="H2826" s="32"/>
      <c r="I2826" s="32"/>
      <c r="J2826" s="34">
        <f>+D2826+E2826-G2826-H2826-I2826</f>
        <v>0</v>
      </c>
      <c r="K2826" s="31">
        <f>+K2735</f>
        <v>381.13</v>
      </c>
      <c r="L2826" s="24">
        <f t="shared" ref="L2826:L2887" si="205">+J2826*K2826</f>
        <v>0</v>
      </c>
      <c r="M2826" s="24"/>
      <c r="N2826" s="24">
        <f>+K2826*I2826</f>
        <v>0</v>
      </c>
    </row>
    <row r="2827" spans="1:14" x14ac:dyDescent="0.3">
      <c r="A2827" s="16" t="s">
        <v>37</v>
      </c>
      <c r="B2827" s="17" t="s">
        <v>38</v>
      </c>
      <c r="C2827" s="17">
        <v>36</v>
      </c>
      <c r="D2827" s="29"/>
      <c r="E2827" s="29"/>
      <c r="F2827" s="30">
        <f t="shared" ref="F2827:F2887" si="206">+(E2827+D2827)/C2827</f>
        <v>0</v>
      </c>
      <c r="G2827" s="32"/>
      <c r="H2827" s="32"/>
      <c r="I2827" s="32"/>
      <c r="J2827" s="34">
        <f t="shared" ref="J2827:J2887" si="207">+D2827+E2827-G2827-H2827-I2827</f>
        <v>0</v>
      </c>
      <c r="K2827" s="31">
        <f t="shared" ref="K2827:K2887" si="208">+K2736</f>
        <v>741.2</v>
      </c>
      <c r="L2827" s="24">
        <f t="shared" si="205"/>
        <v>0</v>
      </c>
      <c r="M2827" s="24"/>
      <c r="N2827" s="24">
        <f t="shared" ref="N2827:N2887" si="209">+K2827*I2827</f>
        <v>0</v>
      </c>
    </row>
    <row r="2828" spans="1:14" x14ac:dyDescent="0.3">
      <c r="A2828" s="16" t="s">
        <v>39</v>
      </c>
      <c r="B2828" s="17" t="s">
        <v>40</v>
      </c>
      <c r="C2828" s="17">
        <v>18</v>
      </c>
      <c r="D2828" s="29"/>
      <c r="E2828" s="29"/>
      <c r="F2828" s="30">
        <f t="shared" si="206"/>
        <v>0</v>
      </c>
      <c r="G2828" s="32"/>
      <c r="H2828" s="32"/>
      <c r="I2828" s="32"/>
      <c r="J2828" s="12">
        <f t="shared" si="207"/>
        <v>0</v>
      </c>
      <c r="K2828" s="31">
        <f t="shared" si="208"/>
        <v>1263.5999999999999</v>
      </c>
      <c r="L2828" s="37">
        <f t="shared" si="205"/>
        <v>0</v>
      </c>
      <c r="M2828" s="37"/>
      <c r="N2828" s="37">
        <f t="shared" si="209"/>
        <v>0</v>
      </c>
    </row>
    <row r="2829" spans="1:14" x14ac:dyDescent="0.3">
      <c r="A2829" s="16" t="s">
        <v>41</v>
      </c>
      <c r="B2829" s="17" t="s">
        <v>42</v>
      </c>
      <c r="C2829" s="17">
        <v>10</v>
      </c>
      <c r="D2829" s="29"/>
      <c r="E2829" s="29"/>
      <c r="F2829" s="30">
        <f t="shared" si="206"/>
        <v>0</v>
      </c>
      <c r="G2829" s="32"/>
      <c r="H2829" s="32"/>
      <c r="I2829" s="32"/>
      <c r="J2829" s="34">
        <f t="shared" si="207"/>
        <v>0</v>
      </c>
      <c r="K2829" s="31">
        <f t="shared" si="208"/>
        <v>2059.1999999999998</v>
      </c>
      <c r="L2829" s="24">
        <f t="shared" si="205"/>
        <v>0</v>
      </c>
      <c r="M2829" s="24"/>
      <c r="N2829" s="24">
        <f t="shared" si="209"/>
        <v>0</v>
      </c>
    </row>
    <row r="2830" spans="1:14" x14ac:dyDescent="0.3">
      <c r="A2830" s="16" t="s">
        <v>43</v>
      </c>
      <c r="B2830" s="17" t="s">
        <v>36</v>
      </c>
      <c r="C2830" s="17">
        <v>72</v>
      </c>
      <c r="D2830" s="29"/>
      <c r="E2830" s="29"/>
      <c r="F2830" s="30">
        <f t="shared" si="206"/>
        <v>0</v>
      </c>
      <c r="G2830" s="32"/>
      <c r="H2830" s="32"/>
      <c r="I2830" s="32"/>
      <c r="J2830" s="34">
        <f t="shared" si="207"/>
        <v>0</v>
      </c>
      <c r="K2830" s="31">
        <f t="shared" si="208"/>
        <v>409.5</v>
      </c>
      <c r="L2830" s="24">
        <f t="shared" si="205"/>
        <v>0</v>
      </c>
      <c r="M2830" s="24"/>
      <c r="N2830" s="24">
        <f t="shared" si="209"/>
        <v>0</v>
      </c>
    </row>
    <row r="2831" spans="1:14" x14ac:dyDescent="0.3">
      <c r="A2831" s="16" t="s">
        <v>44</v>
      </c>
      <c r="B2831" s="17" t="s">
        <v>38</v>
      </c>
      <c r="C2831" s="17">
        <v>36</v>
      </c>
      <c r="D2831" s="29"/>
      <c r="E2831" s="29"/>
      <c r="F2831" s="30">
        <f t="shared" si="206"/>
        <v>0</v>
      </c>
      <c r="G2831" s="32"/>
      <c r="H2831" s="32"/>
      <c r="I2831" s="32"/>
      <c r="J2831" s="34">
        <f t="shared" si="207"/>
        <v>0</v>
      </c>
      <c r="K2831" s="31">
        <f t="shared" si="208"/>
        <v>803.79</v>
      </c>
      <c r="L2831" s="24">
        <f t="shared" si="205"/>
        <v>0</v>
      </c>
      <c r="M2831" s="24"/>
      <c r="N2831" s="24">
        <f t="shared" si="209"/>
        <v>0</v>
      </c>
    </row>
    <row r="2832" spans="1:14" x14ac:dyDescent="0.3">
      <c r="A2832" s="16" t="s">
        <v>45</v>
      </c>
      <c r="B2832" s="17" t="s">
        <v>36</v>
      </c>
      <c r="C2832" s="17">
        <v>72</v>
      </c>
      <c r="D2832" s="29"/>
      <c r="E2832" s="29"/>
      <c r="F2832" s="30">
        <f t="shared" si="206"/>
        <v>0</v>
      </c>
      <c r="G2832" s="32"/>
      <c r="H2832" s="32"/>
      <c r="I2832" s="32"/>
      <c r="J2832" s="34">
        <f t="shared" si="207"/>
        <v>0</v>
      </c>
      <c r="K2832" s="31">
        <f t="shared" si="208"/>
        <v>409.5</v>
      </c>
      <c r="L2832" s="24">
        <f t="shared" si="205"/>
        <v>0</v>
      </c>
      <c r="M2832" s="24"/>
      <c r="N2832" s="24">
        <f t="shared" si="209"/>
        <v>0</v>
      </c>
    </row>
    <row r="2833" spans="1:14" x14ac:dyDescent="0.3">
      <c r="A2833" s="16" t="s">
        <v>46</v>
      </c>
      <c r="B2833" s="17" t="s">
        <v>38</v>
      </c>
      <c r="C2833" s="17">
        <v>36</v>
      </c>
      <c r="D2833" s="29"/>
      <c r="E2833" s="29"/>
      <c r="F2833" s="30">
        <f t="shared" si="206"/>
        <v>0</v>
      </c>
      <c r="G2833" s="32"/>
      <c r="H2833" s="32"/>
      <c r="I2833" s="32"/>
      <c r="J2833" s="34">
        <f t="shared" si="207"/>
        <v>0</v>
      </c>
      <c r="K2833" s="31">
        <f t="shared" si="208"/>
        <v>803.79</v>
      </c>
      <c r="L2833" s="24">
        <f t="shared" si="205"/>
        <v>0</v>
      </c>
      <c r="M2833" s="24"/>
      <c r="N2833" s="24">
        <f t="shared" si="209"/>
        <v>0</v>
      </c>
    </row>
    <row r="2834" spans="1:14" x14ac:dyDescent="0.3">
      <c r="A2834" s="16" t="s">
        <v>47</v>
      </c>
      <c r="B2834" s="17" t="s">
        <v>48</v>
      </c>
      <c r="C2834" s="17">
        <v>8</v>
      </c>
      <c r="D2834" s="29"/>
      <c r="E2834" s="29"/>
      <c r="F2834" s="30">
        <f t="shared" si="206"/>
        <v>0</v>
      </c>
      <c r="G2834" s="32"/>
      <c r="H2834" s="32"/>
      <c r="I2834" s="32"/>
      <c r="J2834" s="34">
        <f t="shared" si="207"/>
        <v>0</v>
      </c>
      <c r="K2834" s="31">
        <f t="shared" si="208"/>
        <v>2767.05</v>
      </c>
      <c r="L2834" s="24">
        <f t="shared" si="205"/>
        <v>0</v>
      </c>
      <c r="M2834" s="24"/>
      <c r="N2834" s="24">
        <f t="shared" si="209"/>
        <v>0</v>
      </c>
    </row>
    <row r="2835" spans="1:14" x14ac:dyDescent="0.3">
      <c r="A2835" s="35" t="s">
        <v>49</v>
      </c>
      <c r="B2835" s="17" t="s">
        <v>50</v>
      </c>
      <c r="C2835" s="38">
        <v>72</v>
      </c>
      <c r="D2835" s="29"/>
      <c r="E2835" s="29"/>
      <c r="F2835" s="30">
        <f t="shared" si="206"/>
        <v>0</v>
      </c>
      <c r="G2835" s="32"/>
      <c r="H2835" s="32"/>
      <c r="I2835" s="32"/>
      <c r="J2835" s="12">
        <f t="shared" si="207"/>
        <v>0</v>
      </c>
      <c r="K2835" s="31">
        <f t="shared" si="208"/>
        <v>444.6</v>
      </c>
      <c r="L2835" s="37">
        <f t="shared" si="205"/>
        <v>0</v>
      </c>
      <c r="M2835" s="37"/>
      <c r="N2835" s="37">
        <f t="shared" si="209"/>
        <v>0</v>
      </c>
    </row>
    <row r="2836" spans="1:14" x14ac:dyDescent="0.3">
      <c r="A2836" s="16" t="s">
        <v>51</v>
      </c>
      <c r="B2836" s="17" t="s">
        <v>52</v>
      </c>
      <c r="C2836" s="17">
        <v>36</v>
      </c>
      <c r="D2836" s="29"/>
      <c r="E2836" s="29"/>
      <c r="F2836" s="30">
        <f t="shared" si="206"/>
        <v>0</v>
      </c>
      <c r="G2836" s="32"/>
      <c r="H2836" s="32"/>
      <c r="I2836" s="32"/>
      <c r="J2836" s="34">
        <f t="shared" si="207"/>
        <v>0</v>
      </c>
      <c r="K2836" s="31">
        <f t="shared" si="208"/>
        <v>868.73</v>
      </c>
      <c r="L2836" s="24">
        <f t="shared" si="205"/>
        <v>0</v>
      </c>
      <c r="M2836" s="24"/>
      <c r="N2836" s="24">
        <f t="shared" si="209"/>
        <v>0</v>
      </c>
    </row>
    <row r="2837" spans="1:14" x14ac:dyDescent="0.3">
      <c r="A2837" s="16" t="s">
        <v>53</v>
      </c>
      <c r="B2837" s="17" t="s">
        <v>48</v>
      </c>
      <c r="C2837" s="17">
        <v>8</v>
      </c>
      <c r="D2837" s="29"/>
      <c r="E2837" s="29"/>
      <c r="F2837" s="30">
        <f t="shared" si="206"/>
        <v>0</v>
      </c>
      <c r="G2837" s="32"/>
      <c r="H2837" s="32"/>
      <c r="I2837" s="32"/>
      <c r="J2837" s="34">
        <f t="shared" si="207"/>
        <v>0</v>
      </c>
      <c r="K2837" s="31">
        <f t="shared" si="208"/>
        <v>2416.0500000000002</v>
      </c>
      <c r="L2837" s="24">
        <f t="shared" si="205"/>
        <v>0</v>
      </c>
      <c r="M2837" s="24"/>
      <c r="N2837" s="24">
        <f t="shared" si="209"/>
        <v>0</v>
      </c>
    </row>
    <row r="2838" spans="1:14" x14ac:dyDescent="0.3">
      <c r="A2838" s="16" t="s">
        <v>54</v>
      </c>
      <c r="B2838" s="17" t="s">
        <v>50</v>
      </c>
      <c r="C2838" s="17">
        <v>72</v>
      </c>
      <c r="D2838" s="29"/>
      <c r="E2838" s="29"/>
      <c r="F2838" s="30">
        <f t="shared" si="206"/>
        <v>0</v>
      </c>
      <c r="G2838" s="32"/>
      <c r="H2838" s="32"/>
      <c r="I2838" s="32"/>
      <c r="J2838" s="34">
        <f t="shared" si="207"/>
        <v>0</v>
      </c>
      <c r="K2838" s="31">
        <f t="shared" si="208"/>
        <v>377.33</v>
      </c>
      <c r="L2838" s="24">
        <f t="shared" si="205"/>
        <v>0</v>
      </c>
      <c r="M2838" s="24"/>
      <c r="N2838" s="24">
        <f t="shared" si="209"/>
        <v>0</v>
      </c>
    </row>
    <row r="2839" spans="1:14" x14ac:dyDescent="0.3">
      <c r="A2839" s="16" t="s">
        <v>55</v>
      </c>
      <c r="B2839" s="17" t="s">
        <v>56</v>
      </c>
      <c r="C2839" s="17">
        <v>15</v>
      </c>
      <c r="D2839" s="44"/>
      <c r="E2839" s="44"/>
      <c r="F2839" s="30">
        <f t="shared" si="206"/>
        <v>0</v>
      </c>
      <c r="G2839" s="11"/>
      <c r="H2839" s="11"/>
      <c r="I2839" s="11"/>
      <c r="J2839" s="12">
        <f t="shared" si="207"/>
        <v>0</v>
      </c>
      <c r="K2839" s="45">
        <f t="shared" si="208"/>
        <v>1158.3</v>
      </c>
      <c r="L2839" s="37">
        <f t="shared" si="205"/>
        <v>0</v>
      </c>
      <c r="M2839" s="37"/>
      <c r="N2839" s="37">
        <f t="shared" si="209"/>
        <v>0</v>
      </c>
    </row>
    <row r="2840" spans="1:14" x14ac:dyDescent="0.3">
      <c r="A2840" s="16" t="s">
        <v>57</v>
      </c>
      <c r="B2840" s="17" t="s">
        <v>50</v>
      </c>
      <c r="C2840" s="17">
        <v>72</v>
      </c>
      <c r="D2840" s="29"/>
      <c r="E2840" s="29"/>
      <c r="F2840" s="30">
        <f t="shared" si="206"/>
        <v>0</v>
      </c>
      <c r="G2840" s="32"/>
      <c r="H2840" s="32"/>
      <c r="I2840" s="32"/>
      <c r="J2840" s="34">
        <f t="shared" si="207"/>
        <v>0</v>
      </c>
      <c r="K2840" s="31">
        <f t="shared" si="208"/>
        <v>424.13</v>
      </c>
      <c r="L2840" s="24">
        <f t="shared" si="205"/>
        <v>0</v>
      </c>
      <c r="M2840" s="24"/>
      <c r="N2840" s="24">
        <f t="shared" si="209"/>
        <v>0</v>
      </c>
    </row>
    <row r="2841" spans="1:14" x14ac:dyDescent="0.3">
      <c r="A2841" s="16" t="s">
        <v>58</v>
      </c>
      <c r="B2841" s="17" t="s">
        <v>59</v>
      </c>
      <c r="C2841" s="17">
        <v>15</v>
      </c>
      <c r="D2841" s="29"/>
      <c r="E2841" s="29"/>
      <c r="F2841" s="30">
        <f t="shared" si="206"/>
        <v>0</v>
      </c>
      <c r="G2841" s="32"/>
      <c r="H2841" s="32"/>
      <c r="I2841" s="32"/>
      <c r="J2841" s="34">
        <f t="shared" si="207"/>
        <v>0</v>
      </c>
      <c r="K2841" s="31">
        <f t="shared" si="208"/>
        <v>1199.25</v>
      </c>
      <c r="L2841" s="24">
        <f t="shared" si="205"/>
        <v>0</v>
      </c>
      <c r="M2841" s="24"/>
      <c r="N2841" s="24">
        <f t="shared" si="209"/>
        <v>0</v>
      </c>
    </row>
    <row r="2842" spans="1:14" x14ac:dyDescent="0.3">
      <c r="A2842" s="16" t="s">
        <v>60</v>
      </c>
      <c r="B2842" s="17" t="s">
        <v>50</v>
      </c>
      <c r="C2842" s="17">
        <v>72</v>
      </c>
      <c r="D2842" s="29"/>
      <c r="E2842" s="29"/>
      <c r="F2842" s="30">
        <f t="shared" si="206"/>
        <v>0</v>
      </c>
      <c r="G2842" s="32"/>
      <c r="H2842" s="32"/>
      <c r="I2842" s="32"/>
      <c r="J2842" s="34">
        <f t="shared" si="207"/>
        <v>0</v>
      </c>
      <c r="K2842" s="31">
        <f t="shared" si="208"/>
        <v>381.13</v>
      </c>
      <c r="L2842" s="24">
        <f t="shared" si="205"/>
        <v>0</v>
      </c>
      <c r="M2842" s="24"/>
      <c r="N2842" s="24">
        <f t="shared" si="209"/>
        <v>0</v>
      </c>
    </row>
    <row r="2843" spans="1:14" x14ac:dyDescent="0.3">
      <c r="A2843" s="16" t="s">
        <v>61</v>
      </c>
      <c r="B2843" s="17" t="s">
        <v>50</v>
      </c>
      <c r="C2843" s="38">
        <v>72</v>
      </c>
      <c r="D2843" s="44"/>
      <c r="E2843" s="44"/>
      <c r="F2843" s="30">
        <f t="shared" si="206"/>
        <v>0</v>
      </c>
      <c r="G2843" s="11"/>
      <c r="H2843" s="11"/>
      <c r="I2843" s="11"/>
      <c r="J2843" s="12">
        <f t="shared" si="207"/>
        <v>0</v>
      </c>
      <c r="K2843" s="31">
        <f t="shared" si="208"/>
        <v>424.13</v>
      </c>
      <c r="L2843" s="37">
        <f t="shared" si="205"/>
        <v>0</v>
      </c>
      <c r="M2843" s="37"/>
      <c r="N2843" s="37">
        <f t="shared" si="209"/>
        <v>0</v>
      </c>
    </row>
    <row r="2844" spans="1:14" x14ac:dyDescent="0.3">
      <c r="A2844" s="35" t="s">
        <v>62</v>
      </c>
      <c r="B2844" s="17" t="s">
        <v>50</v>
      </c>
      <c r="C2844" s="38">
        <v>72</v>
      </c>
      <c r="D2844" s="44"/>
      <c r="E2844" s="44"/>
      <c r="F2844" s="30">
        <f t="shared" si="206"/>
        <v>0</v>
      </c>
      <c r="G2844" s="11"/>
      <c r="H2844" s="11"/>
      <c r="I2844" s="11"/>
      <c r="J2844" s="12">
        <f t="shared" si="207"/>
        <v>0</v>
      </c>
      <c r="K2844" s="31">
        <f t="shared" si="208"/>
        <v>330.23</v>
      </c>
      <c r="L2844" s="37">
        <f t="shared" si="205"/>
        <v>0</v>
      </c>
      <c r="M2844" s="37"/>
      <c r="N2844" s="37">
        <f t="shared" si="209"/>
        <v>0</v>
      </c>
    </row>
    <row r="2845" spans="1:14" x14ac:dyDescent="0.3">
      <c r="A2845" s="35" t="s">
        <v>63</v>
      </c>
      <c r="B2845" s="17" t="s">
        <v>50</v>
      </c>
      <c r="C2845" s="38">
        <v>72</v>
      </c>
      <c r="D2845" s="44"/>
      <c r="E2845" s="44"/>
      <c r="F2845" s="30">
        <f t="shared" si="206"/>
        <v>0</v>
      </c>
      <c r="G2845" s="11"/>
      <c r="H2845" s="11"/>
      <c r="I2845" s="11"/>
      <c r="J2845" s="12">
        <f t="shared" si="207"/>
        <v>0</v>
      </c>
      <c r="K2845" s="31">
        <f t="shared" si="208"/>
        <v>424.13</v>
      </c>
      <c r="L2845" s="37">
        <f t="shared" si="205"/>
        <v>0</v>
      </c>
      <c r="M2845" s="37"/>
      <c r="N2845" s="37">
        <f t="shared" si="209"/>
        <v>0</v>
      </c>
    </row>
    <row r="2846" spans="1:14" x14ac:dyDescent="0.3">
      <c r="A2846" s="35" t="s">
        <v>64</v>
      </c>
      <c r="B2846" s="17" t="s">
        <v>65</v>
      </c>
      <c r="C2846" s="38">
        <v>72</v>
      </c>
      <c r="D2846" s="44"/>
      <c r="E2846" s="44"/>
      <c r="F2846" s="30">
        <f t="shared" si="206"/>
        <v>0</v>
      </c>
      <c r="G2846" s="11"/>
      <c r="H2846" s="11"/>
      <c r="I2846" s="11"/>
      <c r="J2846" s="12">
        <f t="shared" si="207"/>
        <v>0</v>
      </c>
      <c r="K2846" s="31">
        <f t="shared" si="208"/>
        <v>389.61</v>
      </c>
      <c r="L2846" s="37">
        <f t="shared" si="205"/>
        <v>0</v>
      </c>
      <c r="M2846" s="37"/>
      <c r="N2846" s="37">
        <f t="shared" si="209"/>
        <v>0</v>
      </c>
    </row>
    <row r="2847" spans="1:14" x14ac:dyDescent="0.3">
      <c r="A2847" s="35" t="s">
        <v>66</v>
      </c>
      <c r="B2847" s="17" t="s">
        <v>65</v>
      </c>
      <c r="C2847" s="38">
        <v>72</v>
      </c>
      <c r="D2847" s="44"/>
      <c r="E2847" s="44"/>
      <c r="F2847" s="30">
        <f t="shared" si="206"/>
        <v>0</v>
      </c>
      <c r="G2847" s="11"/>
      <c r="H2847" s="11"/>
      <c r="I2847" s="11"/>
      <c r="J2847" s="12">
        <f t="shared" si="207"/>
        <v>0</v>
      </c>
      <c r="K2847" s="31">
        <f t="shared" si="208"/>
        <v>389.61</v>
      </c>
      <c r="L2847" s="37">
        <f t="shared" si="205"/>
        <v>0</v>
      </c>
      <c r="M2847" s="37"/>
      <c r="N2847" s="37">
        <f t="shared" si="209"/>
        <v>0</v>
      </c>
    </row>
    <row r="2848" spans="1:14" x14ac:dyDescent="0.3">
      <c r="A2848" s="47" t="s">
        <v>67</v>
      </c>
      <c r="B2848" s="48" t="s">
        <v>59</v>
      </c>
      <c r="C2848" s="49">
        <v>25</v>
      </c>
      <c r="D2848" s="44"/>
      <c r="E2848" s="44"/>
      <c r="F2848" s="30">
        <f t="shared" si="206"/>
        <v>0</v>
      </c>
      <c r="G2848" s="11"/>
      <c r="H2848" s="11"/>
      <c r="I2848" s="11"/>
      <c r="J2848" s="12">
        <f t="shared" si="207"/>
        <v>0</v>
      </c>
      <c r="K2848" s="31">
        <f t="shared" si="208"/>
        <v>169.65</v>
      </c>
      <c r="L2848" s="37">
        <f t="shared" si="205"/>
        <v>0</v>
      </c>
      <c r="M2848" s="37"/>
      <c r="N2848" s="37">
        <f t="shared" si="209"/>
        <v>0</v>
      </c>
    </row>
    <row r="2849" spans="1:14" x14ac:dyDescent="0.3">
      <c r="A2849" s="47" t="s">
        <v>68</v>
      </c>
      <c r="B2849" s="48" t="s">
        <v>42</v>
      </c>
      <c r="C2849" s="49">
        <v>50</v>
      </c>
      <c r="D2849" s="44"/>
      <c r="E2849" s="44"/>
      <c r="F2849" s="30">
        <f t="shared" si="206"/>
        <v>0</v>
      </c>
      <c r="G2849" s="11"/>
      <c r="H2849" s="11"/>
      <c r="I2849" s="11"/>
      <c r="J2849" s="12">
        <f t="shared" si="207"/>
        <v>0</v>
      </c>
      <c r="K2849" s="31">
        <f t="shared" si="208"/>
        <v>88.92</v>
      </c>
      <c r="L2849" s="37">
        <f t="shared" si="205"/>
        <v>0</v>
      </c>
      <c r="M2849" s="37"/>
      <c r="N2849" s="37">
        <f t="shared" si="209"/>
        <v>0</v>
      </c>
    </row>
    <row r="2850" spans="1:14" x14ac:dyDescent="0.3">
      <c r="A2850" s="47" t="s">
        <v>69</v>
      </c>
      <c r="B2850" s="48" t="s">
        <v>52</v>
      </c>
      <c r="C2850" s="49">
        <v>12</v>
      </c>
      <c r="D2850" s="44"/>
      <c r="E2850" s="44"/>
      <c r="F2850" s="30">
        <f t="shared" si="206"/>
        <v>0</v>
      </c>
      <c r="G2850" s="11"/>
      <c r="H2850" s="11"/>
      <c r="I2850" s="11"/>
      <c r="J2850" s="12">
        <f t="shared" si="207"/>
        <v>0</v>
      </c>
      <c r="K2850" s="31">
        <f t="shared" si="208"/>
        <v>123.94</v>
      </c>
      <c r="L2850" s="37">
        <f t="shared" si="205"/>
        <v>0</v>
      </c>
      <c r="M2850" s="37"/>
      <c r="N2850" s="37">
        <f t="shared" si="209"/>
        <v>0</v>
      </c>
    </row>
    <row r="2851" spans="1:14" ht="19.5" thickBot="1" x14ac:dyDescent="0.35">
      <c r="A2851" s="47" t="s">
        <v>70</v>
      </c>
      <c r="B2851" s="48" t="s">
        <v>50</v>
      </c>
      <c r="C2851" s="49">
        <v>60</v>
      </c>
      <c r="D2851" s="44"/>
      <c r="E2851" s="44"/>
      <c r="F2851" s="30">
        <f t="shared" si="206"/>
        <v>0</v>
      </c>
      <c r="G2851" s="11"/>
      <c r="H2851" s="11"/>
      <c r="I2851" s="11"/>
      <c r="J2851" s="12">
        <f t="shared" si="207"/>
        <v>0</v>
      </c>
      <c r="K2851" s="31">
        <f t="shared" si="208"/>
        <v>67.180000000000007</v>
      </c>
      <c r="L2851" s="37">
        <f t="shared" si="205"/>
        <v>0</v>
      </c>
      <c r="M2851" s="37"/>
      <c r="N2851" s="37">
        <f t="shared" si="209"/>
        <v>0</v>
      </c>
    </row>
    <row r="2852" spans="1:14" ht="19.5" thickBot="1" x14ac:dyDescent="0.35">
      <c r="A2852" s="56" t="s">
        <v>71</v>
      </c>
      <c r="B2852" s="57" t="s">
        <v>50</v>
      </c>
      <c r="C2852" s="58">
        <v>60</v>
      </c>
      <c r="D2852" s="44"/>
      <c r="E2852" s="44"/>
      <c r="F2852" s="30">
        <f t="shared" si="206"/>
        <v>0</v>
      </c>
      <c r="G2852" s="11"/>
      <c r="H2852" s="11"/>
      <c r="I2852" s="11"/>
      <c r="J2852" s="12">
        <f t="shared" si="207"/>
        <v>0</v>
      </c>
      <c r="K2852" s="31">
        <f t="shared" si="208"/>
        <v>67.180000000000007</v>
      </c>
      <c r="L2852" s="37">
        <f t="shared" si="205"/>
        <v>0</v>
      </c>
      <c r="M2852" s="37"/>
      <c r="N2852" s="37">
        <f t="shared" si="209"/>
        <v>0</v>
      </c>
    </row>
    <row r="2853" spans="1:14" ht="19.5" thickBot="1" x14ac:dyDescent="0.35">
      <c r="A2853" s="56" t="s">
        <v>72</v>
      </c>
      <c r="B2853" s="57" t="s">
        <v>50</v>
      </c>
      <c r="C2853" s="58">
        <v>60</v>
      </c>
      <c r="D2853" s="44"/>
      <c r="E2853" s="44"/>
      <c r="F2853" s="30">
        <f t="shared" si="206"/>
        <v>0</v>
      </c>
      <c r="G2853" s="11"/>
      <c r="H2853" s="11"/>
      <c r="I2853" s="11"/>
      <c r="J2853" s="12">
        <f t="shared" si="207"/>
        <v>0</v>
      </c>
      <c r="K2853" s="31">
        <f t="shared" si="208"/>
        <v>67.180000000000007</v>
      </c>
      <c r="L2853" s="37">
        <f t="shared" si="205"/>
        <v>0</v>
      </c>
      <c r="M2853" s="37"/>
      <c r="N2853" s="37">
        <f t="shared" si="209"/>
        <v>0</v>
      </c>
    </row>
    <row r="2854" spans="1:14" ht="19.5" thickBot="1" x14ac:dyDescent="0.35">
      <c r="A2854" s="56" t="s">
        <v>73</v>
      </c>
      <c r="B2854" s="57" t="s">
        <v>74</v>
      </c>
      <c r="C2854" s="58">
        <v>150</v>
      </c>
      <c r="D2854" s="44"/>
      <c r="E2854" s="44"/>
      <c r="F2854" s="30">
        <f t="shared" si="206"/>
        <v>0</v>
      </c>
      <c r="G2854" s="11"/>
      <c r="H2854" s="11"/>
      <c r="I2854" s="11"/>
      <c r="J2854" s="12">
        <f t="shared" si="207"/>
        <v>0</v>
      </c>
      <c r="K2854" s="31">
        <f t="shared" si="208"/>
        <v>21.06</v>
      </c>
      <c r="L2854" s="37">
        <f t="shared" si="205"/>
        <v>0</v>
      </c>
      <c r="M2854" s="37"/>
      <c r="N2854" s="37">
        <f t="shared" si="209"/>
        <v>0</v>
      </c>
    </row>
    <row r="2855" spans="1:14" ht="19.5" thickBot="1" x14ac:dyDescent="0.35">
      <c r="A2855" s="66" t="s">
        <v>75</v>
      </c>
      <c r="B2855" s="67" t="s">
        <v>76</v>
      </c>
      <c r="C2855" s="68">
        <v>120</v>
      </c>
      <c r="D2855" s="44"/>
      <c r="E2855" s="44"/>
      <c r="F2855" s="30">
        <f t="shared" si="206"/>
        <v>0</v>
      </c>
      <c r="G2855" s="11"/>
      <c r="H2855" s="11"/>
      <c r="I2855" s="11"/>
      <c r="J2855" s="12">
        <f t="shared" si="207"/>
        <v>0</v>
      </c>
      <c r="K2855" s="31">
        <f t="shared" si="208"/>
        <v>78.98</v>
      </c>
      <c r="L2855" s="37">
        <f t="shared" si="205"/>
        <v>0</v>
      </c>
      <c r="M2855" s="37"/>
      <c r="N2855" s="37">
        <f t="shared" si="209"/>
        <v>0</v>
      </c>
    </row>
    <row r="2856" spans="1:14" ht="19.5" thickBot="1" x14ac:dyDescent="0.35">
      <c r="A2856" s="66" t="s">
        <v>77</v>
      </c>
      <c r="B2856" s="67" t="s">
        <v>78</v>
      </c>
      <c r="C2856" s="68">
        <v>60</v>
      </c>
      <c r="D2856" s="44"/>
      <c r="E2856" s="44"/>
      <c r="F2856" s="30">
        <f t="shared" si="206"/>
        <v>0</v>
      </c>
      <c r="G2856" s="11"/>
      <c r="H2856" s="11"/>
      <c r="I2856" s="11"/>
      <c r="J2856" s="12">
        <f t="shared" si="207"/>
        <v>0</v>
      </c>
      <c r="K2856" s="31">
        <f t="shared" si="208"/>
        <v>154.44</v>
      </c>
      <c r="L2856" s="37">
        <f t="shared" si="205"/>
        <v>0</v>
      </c>
      <c r="M2856" s="37"/>
      <c r="N2856" s="37">
        <f t="shared" si="209"/>
        <v>0</v>
      </c>
    </row>
    <row r="2857" spans="1:14" ht="19.5" thickBot="1" x14ac:dyDescent="0.35">
      <c r="A2857" s="66" t="s">
        <v>79</v>
      </c>
      <c r="B2857" s="67" t="s">
        <v>50</v>
      </c>
      <c r="C2857" s="68">
        <v>30</v>
      </c>
      <c r="D2857" s="44"/>
      <c r="E2857" s="44"/>
      <c r="F2857" s="30">
        <f t="shared" si="206"/>
        <v>0</v>
      </c>
      <c r="G2857" s="11"/>
      <c r="H2857" s="11"/>
      <c r="I2857" s="11"/>
      <c r="J2857" s="12">
        <f t="shared" si="207"/>
        <v>0</v>
      </c>
      <c r="K2857" s="31">
        <f t="shared" si="208"/>
        <v>274.95</v>
      </c>
      <c r="L2857" s="37">
        <f t="shared" si="205"/>
        <v>0</v>
      </c>
      <c r="M2857" s="37"/>
      <c r="N2857" s="37">
        <f t="shared" si="209"/>
        <v>0</v>
      </c>
    </row>
    <row r="2858" spans="1:14" ht="19.5" thickBot="1" x14ac:dyDescent="0.35">
      <c r="A2858" s="66" t="s">
        <v>80</v>
      </c>
      <c r="B2858" s="67" t="s">
        <v>59</v>
      </c>
      <c r="C2858" s="68">
        <v>12</v>
      </c>
      <c r="D2858" s="44"/>
      <c r="E2858" s="44"/>
      <c r="F2858" s="30">
        <f t="shared" si="206"/>
        <v>0</v>
      </c>
      <c r="G2858" s="11"/>
      <c r="H2858" s="11"/>
      <c r="I2858" s="11"/>
      <c r="J2858" s="12">
        <f t="shared" si="207"/>
        <v>0</v>
      </c>
      <c r="K2858" s="31">
        <f t="shared" si="208"/>
        <v>1023.75</v>
      </c>
      <c r="L2858" s="37">
        <f t="shared" si="205"/>
        <v>0</v>
      </c>
      <c r="M2858" s="37"/>
      <c r="N2858" s="37">
        <f t="shared" si="209"/>
        <v>0</v>
      </c>
    </row>
    <row r="2859" spans="1:14" ht="19.5" thickBot="1" x14ac:dyDescent="0.35">
      <c r="A2859" s="76" t="s">
        <v>81</v>
      </c>
      <c r="B2859" s="77" t="s">
        <v>82</v>
      </c>
      <c r="C2859" s="78">
        <v>18</v>
      </c>
      <c r="D2859" s="44"/>
      <c r="E2859" s="44"/>
      <c r="F2859" s="30">
        <f t="shared" si="206"/>
        <v>0</v>
      </c>
      <c r="G2859" s="11"/>
      <c r="H2859" s="11"/>
      <c r="I2859" s="11"/>
      <c r="J2859" s="12">
        <f t="shared" si="207"/>
        <v>0</v>
      </c>
      <c r="K2859" s="31">
        <f t="shared" si="208"/>
        <v>558.67999999999995</v>
      </c>
      <c r="L2859" s="37">
        <f t="shared" si="205"/>
        <v>0</v>
      </c>
      <c r="M2859" s="37"/>
      <c r="N2859" s="37">
        <f t="shared" si="209"/>
        <v>0</v>
      </c>
    </row>
    <row r="2860" spans="1:14" ht="19.5" thickBot="1" x14ac:dyDescent="0.35">
      <c r="A2860" s="76" t="s">
        <v>83</v>
      </c>
      <c r="B2860" s="77" t="s">
        <v>59</v>
      </c>
      <c r="C2860" s="78">
        <v>12</v>
      </c>
      <c r="D2860" s="44"/>
      <c r="E2860" s="44"/>
      <c r="F2860" s="30">
        <f t="shared" si="206"/>
        <v>0</v>
      </c>
      <c r="G2860" s="11"/>
      <c r="H2860" s="11"/>
      <c r="I2860" s="11"/>
      <c r="J2860" s="12">
        <f t="shared" si="207"/>
        <v>0</v>
      </c>
      <c r="K2860" s="31">
        <f t="shared" si="208"/>
        <v>1092.2</v>
      </c>
      <c r="L2860" s="37">
        <f t="shared" si="205"/>
        <v>0</v>
      </c>
      <c r="M2860" s="37"/>
      <c r="N2860" s="37">
        <f t="shared" si="209"/>
        <v>0</v>
      </c>
    </row>
    <row r="2861" spans="1:14" ht="19.5" thickBot="1" x14ac:dyDescent="0.35">
      <c r="A2861" s="76" t="s">
        <v>84</v>
      </c>
      <c r="B2861" s="77" t="s">
        <v>85</v>
      </c>
      <c r="C2861" s="78">
        <v>4</v>
      </c>
      <c r="D2861" s="44"/>
      <c r="E2861" s="44"/>
      <c r="F2861" s="30">
        <f t="shared" si="206"/>
        <v>0</v>
      </c>
      <c r="G2861" s="11"/>
      <c r="H2861" s="11"/>
      <c r="I2861" s="11"/>
      <c r="J2861" s="12">
        <f t="shared" si="207"/>
        <v>0</v>
      </c>
      <c r="K2861" s="31">
        <f t="shared" si="208"/>
        <v>2670.53</v>
      </c>
      <c r="L2861" s="37">
        <f t="shared" si="205"/>
        <v>0</v>
      </c>
      <c r="M2861" s="37"/>
      <c r="N2861" s="37">
        <f t="shared" si="209"/>
        <v>0</v>
      </c>
    </row>
    <row r="2862" spans="1:14" ht="19.5" thickBot="1" x14ac:dyDescent="0.35">
      <c r="A2862" s="86" t="s">
        <v>86</v>
      </c>
      <c r="B2862" s="87" t="s">
        <v>87</v>
      </c>
      <c r="C2862" s="88">
        <v>48</v>
      </c>
      <c r="D2862" s="44"/>
      <c r="E2862" s="44"/>
      <c r="F2862" s="30">
        <f t="shared" si="206"/>
        <v>0</v>
      </c>
      <c r="G2862" s="11"/>
      <c r="H2862" s="11"/>
      <c r="I2862" s="11"/>
      <c r="J2862" s="12">
        <f t="shared" si="207"/>
        <v>0</v>
      </c>
      <c r="K2862" s="31">
        <f t="shared" si="208"/>
        <v>46.8</v>
      </c>
      <c r="L2862" s="37">
        <f t="shared" si="205"/>
        <v>0</v>
      </c>
      <c r="M2862" s="37"/>
      <c r="N2862" s="37">
        <f t="shared" si="209"/>
        <v>0</v>
      </c>
    </row>
    <row r="2863" spans="1:14" ht="19.5" thickBot="1" x14ac:dyDescent="0.35">
      <c r="A2863" s="86" t="s">
        <v>88</v>
      </c>
      <c r="B2863" s="87" t="s">
        <v>87</v>
      </c>
      <c r="C2863" s="88">
        <v>48</v>
      </c>
      <c r="D2863" s="44"/>
      <c r="E2863" s="44"/>
      <c r="F2863" s="30">
        <f t="shared" si="206"/>
        <v>0</v>
      </c>
      <c r="G2863" s="11"/>
      <c r="H2863" s="11"/>
      <c r="I2863" s="11"/>
      <c r="J2863" s="12">
        <f t="shared" si="207"/>
        <v>0</v>
      </c>
      <c r="K2863" s="31">
        <f t="shared" si="208"/>
        <v>46.8</v>
      </c>
      <c r="L2863" s="37">
        <f t="shared" si="205"/>
        <v>0</v>
      </c>
      <c r="M2863" s="37"/>
      <c r="N2863" s="37">
        <f t="shared" si="209"/>
        <v>0</v>
      </c>
    </row>
    <row r="2864" spans="1:14" x14ac:dyDescent="0.3">
      <c r="A2864" s="96" t="s">
        <v>89</v>
      </c>
      <c r="B2864" s="97">
        <v>25</v>
      </c>
      <c r="C2864" s="97">
        <v>25</v>
      </c>
      <c r="D2864" s="44"/>
      <c r="E2864" s="44"/>
      <c r="F2864" s="30">
        <f t="shared" si="206"/>
        <v>0</v>
      </c>
      <c r="G2864" s="11"/>
      <c r="H2864" s="11"/>
      <c r="I2864" s="11"/>
      <c r="J2864" s="12">
        <f t="shared" si="207"/>
        <v>0</v>
      </c>
      <c r="K2864" s="31">
        <f t="shared" si="208"/>
        <v>111.25</v>
      </c>
      <c r="L2864" s="37">
        <f t="shared" si="205"/>
        <v>0</v>
      </c>
      <c r="M2864" s="37"/>
      <c r="N2864" s="37">
        <f t="shared" si="209"/>
        <v>0</v>
      </c>
    </row>
    <row r="2865" spans="1:14" x14ac:dyDescent="0.3">
      <c r="A2865" s="105" t="s">
        <v>90</v>
      </c>
      <c r="B2865" s="106">
        <v>10</v>
      </c>
      <c r="C2865" s="106">
        <v>10</v>
      </c>
      <c r="D2865" s="44"/>
      <c r="E2865" s="44"/>
      <c r="F2865" s="30">
        <f t="shared" si="206"/>
        <v>0</v>
      </c>
      <c r="G2865" s="11"/>
      <c r="H2865" s="11"/>
      <c r="I2865" s="11"/>
      <c r="J2865" s="12">
        <f t="shared" si="207"/>
        <v>0</v>
      </c>
      <c r="K2865" s="31">
        <f t="shared" si="208"/>
        <v>1760</v>
      </c>
      <c r="L2865" s="37">
        <f t="shared" si="205"/>
        <v>0</v>
      </c>
      <c r="M2865" s="37"/>
      <c r="N2865" s="37">
        <f t="shared" si="209"/>
        <v>0</v>
      </c>
    </row>
    <row r="2866" spans="1:14" x14ac:dyDescent="0.3">
      <c r="A2866" s="105" t="s">
        <v>91</v>
      </c>
      <c r="B2866" s="106">
        <v>8</v>
      </c>
      <c r="C2866" s="106">
        <v>8</v>
      </c>
      <c r="D2866" s="44"/>
      <c r="E2866" s="44"/>
      <c r="F2866" s="30">
        <f t="shared" si="206"/>
        <v>0</v>
      </c>
      <c r="G2866" s="11"/>
      <c r="H2866" s="11"/>
      <c r="I2866" s="11"/>
      <c r="J2866" s="12">
        <f t="shared" si="207"/>
        <v>0</v>
      </c>
      <c r="K2866" s="31">
        <f t="shared" si="208"/>
        <v>2365</v>
      </c>
      <c r="L2866" s="37">
        <f t="shared" si="205"/>
        <v>0</v>
      </c>
      <c r="M2866" s="37"/>
      <c r="N2866" s="37">
        <f t="shared" si="209"/>
        <v>0</v>
      </c>
    </row>
    <row r="2867" spans="1:14" x14ac:dyDescent="0.3">
      <c r="A2867" s="105" t="s">
        <v>92</v>
      </c>
      <c r="B2867" s="106">
        <v>8</v>
      </c>
      <c r="C2867" s="106">
        <v>8</v>
      </c>
      <c r="D2867" s="44"/>
      <c r="E2867" s="44"/>
      <c r="F2867" s="30">
        <f t="shared" si="206"/>
        <v>0</v>
      </c>
      <c r="G2867" s="11"/>
      <c r="H2867" s="11"/>
      <c r="I2867" s="11"/>
      <c r="J2867" s="12">
        <f t="shared" si="207"/>
        <v>0</v>
      </c>
      <c r="K2867" s="31">
        <f t="shared" si="208"/>
        <v>2065</v>
      </c>
      <c r="L2867" s="37">
        <f t="shared" si="205"/>
        <v>0</v>
      </c>
      <c r="M2867" s="37"/>
      <c r="N2867" s="37">
        <f t="shared" si="209"/>
        <v>0</v>
      </c>
    </row>
    <row r="2868" spans="1:14" x14ac:dyDescent="0.3">
      <c r="A2868" s="105" t="s">
        <v>93</v>
      </c>
      <c r="B2868" s="106">
        <v>15</v>
      </c>
      <c r="C2868" s="106">
        <v>15</v>
      </c>
      <c r="D2868" s="44"/>
      <c r="E2868" s="44"/>
      <c r="F2868" s="30">
        <f t="shared" si="206"/>
        <v>0</v>
      </c>
      <c r="G2868" s="11"/>
      <c r="H2868" s="11"/>
      <c r="I2868" s="11"/>
      <c r="J2868" s="12">
        <f t="shared" si="207"/>
        <v>0</v>
      </c>
      <c r="K2868" s="31">
        <f t="shared" si="208"/>
        <v>990</v>
      </c>
      <c r="L2868" s="37">
        <f t="shared" si="205"/>
        <v>0</v>
      </c>
      <c r="M2868" s="37"/>
      <c r="N2868" s="37">
        <f t="shared" si="209"/>
        <v>0</v>
      </c>
    </row>
    <row r="2869" spans="1:14" x14ac:dyDescent="0.3">
      <c r="A2869" s="105" t="s">
        <v>94</v>
      </c>
      <c r="B2869" s="106">
        <v>15</v>
      </c>
      <c r="C2869" s="106">
        <v>15</v>
      </c>
      <c r="D2869" s="44"/>
      <c r="E2869" s="44"/>
      <c r="F2869" s="30">
        <f t="shared" si="206"/>
        <v>0</v>
      </c>
      <c r="G2869" s="11"/>
      <c r="H2869" s="11"/>
      <c r="I2869" s="11"/>
      <c r="J2869" s="12">
        <f t="shared" si="207"/>
        <v>0</v>
      </c>
      <c r="K2869" s="31">
        <f t="shared" si="208"/>
        <v>1025</v>
      </c>
      <c r="L2869" s="37">
        <f t="shared" si="205"/>
        <v>0</v>
      </c>
      <c r="M2869" s="37"/>
      <c r="N2869" s="37">
        <f t="shared" si="209"/>
        <v>0</v>
      </c>
    </row>
    <row r="2870" spans="1:14" x14ac:dyDescent="0.3">
      <c r="A2870" s="105" t="s">
        <v>95</v>
      </c>
      <c r="B2870" s="106">
        <v>10</v>
      </c>
      <c r="C2870" s="106">
        <v>10</v>
      </c>
      <c r="D2870" s="44"/>
      <c r="E2870" s="44"/>
      <c r="F2870" s="30">
        <f t="shared" si="206"/>
        <v>0</v>
      </c>
      <c r="G2870" s="11"/>
      <c r="H2870" s="11"/>
      <c r="I2870" s="11"/>
      <c r="J2870" s="12">
        <f t="shared" si="207"/>
        <v>0</v>
      </c>
      <c r="K2870" s="31">
        <f t="shared" si="208"/>
        <v>1620</v>
      </c>
      <c r="L2870" s="37">
        <f t="shared" si="205"/>
        <v>0</v>
      </c>
      <c r="M2870" s="37"/>
      <c r="N2870" s="37">
        <f t="shared" si="209"/>
        <v>0</v>
      </c>
    </row>
    <row r="2871" spans="1:14" x14ac:dyDescent="0.3">
      <c r="A2871" s="105" t="s">
        <v>96</v>
      </c>
      <c r="B2871" s="106">
        <v>8</v>
      </c>
      <c r="C2871" s="106">
        <v>8</v>
      </c>
      <c r="D2871" s="44"/>
      <c r="E2871" s="44"/>
      <c r="F2871" s="30">
        <f t="shared" si="206"/>
        <v>0</v>
      </c>
      <c r="G2871" s="11"/>
      <c r="H2871" s="11"/>
      <c r="I2871" s="11"/>
      <c r="J2871" s="12">
        <f t="shared" si="207"/>
        <v>0</v>
      </c>
      <c r="K2871" s="31">
        <f t="shared" si="208"/>
        <v>2130</v>
      </c>
      <c r="L2871" s="37">
        <f t="shared" si="205"/>
        <v>0</v>
      </c>
      <c r="M2871" s="37"/>
      <c r="N2871" s="37">
        <f t="shared" si="209"/>
        <v>0</v>
      </c>
    </row>
    <row r="2872" spans="1:14" x14ac:dyDescent="0.3">
      <c r="A2872" s="105" t="s">
        <v>97</v>
      </c>
      <c r="B2872" s="106">
        <v>15</v>
      </c>
      <c r="C2872" s="106">
        <v>15</v>
      </c>
      <c r="D2872" s="44"/>
      <c r="E2872" s="44"/>
      <c r="F2872" s="30">
        <f t="shared" si="206"/>
        <v>0</v>
      </c>
      <c r="G2872" s="11"/>
      <c r="H2872" s="11"/>
      <c r="I2872" s="11"/>
      <c r="J2872" s="12">
        <f t="shared" si="207"/>
        <v>0</v>
      </c>
      <c r="K2872" s="31">
        <f t="shared" si="208"/>
        <v>880</v>
      </c>
      <c r="L2872" s="37">
        <f t="shared" si="205"/>
        <v>0</v>
      </c>
      <c r="M2872" s="37"/>
      <c r="N2872" s="37">
        <f t="shared" si="209"/>
        <v>0</v>
      </c>
    </row>
    <row r="2873" spans="1:14" x14ac:dyDescent="0.3">
      <c r="A2873" s="105" t="s">
        <v>98</v>
      </c>
      <c r="B2873" s="106">
        <v>15</v>
      </c>
      <c r="C2873" s="106">
        <v>15</v>
      </c>
      <c r="D2873" s="44"/>
      <c r="E2873" s="44"/>
      <c r="F2873" s="30">
        <f t="shared" si="206"/>
        <v>0</v>
      </c>
      <c r="G2873" s="11"/>
      <c r="H2873" s="11"/>
      <c r="I2873" s="11"/>
      <c r="J2873" s="12">
        <f t="shared" si="207"/>
        <v>0</v>
      </c>
      <c r="K2873" s="31">
        <f t="shared" si="208"/>
        <v>915</v>
      </c>
      <c r="L2873" s="37">
        <f t="shared" si="205"/>
        <v>0</v>
      </c>
      <c r="M2873" s="37"/>
      <c r="N2873" s="37">
        <f t="shared" si="209"/>
        <v>0</v>
      </c>
    </row>
    <row r="2874" spans="1:14" x14ac:dyDescent="0.3">
      <c r="A2874" s="105" t="s">
        <v>99</v>
      </c>
      <c r="B2874" s="106">
        <v>3</v>
      </c>
      <c r="C2874" s="106">
        <v>3</v>
      </c>
      <c r="D2874" s="44"/>
      <c r="E2874" s="44"/>
      <c r="F2874" s="30">
        <f t="shared" si="206"/>
        <v>0</v>
      </c>
      <c r="G2874" s="11"/>
      <c r="H2874" s="11"/>
      <c r="I2874" s="11"/>
      <c r="J2874" s="12">
        <f t="shared" si="207"/>
        <v>0</v>
      </c>
      <c r="K2874" s="31">
        <f t="shared" si="208"/>
        <v>1970</v>
      </c>
      <c r="L2874" s="37">
        <f t="shared" si="205"/>
        <v>0</v>
      </c>
      <c r="M2874" s="37"/>
      <c r="N2874" s="37">
        <f t="shared" si="209"/>
        <v>0</v>
      </c>
    </row>
    <row r="2875" spans="1:14" x14ac:dyDescent="0.3">
      <c r="A2875" s="105" t="s">
        <v>100</v>
      </c>
      <c r="B2875" s="106">
        <v>3</v>
      </c>
      <c r="C2875" s="106">
        <v>3</v>
      </c>
      <c r="D2875" s="44"/>
      <c r="E2875" s="44"/>
      <c r="F2875" s="30">
        <f t="shared" si="206"/>
        <v>0</v>
      </c>
      <c r="G2875" s="11"/>
      <c r="H2875" s="11"/>
      <c r="I2875" s="11"/>
      <c r="J2875" s="12">
        <f t="shared" si="207"/>
        <v>0</v>
      </c>
      <c r="K2875" s="31">
        <f t="shared" si="208"/>
        <v>2035</v>
      </c>
      <c r="L2875" s="37">
        <f t="shared" si="205"/>
        <v>0</v>
      </c>
      <c r="M2875" s="37"/>
      <c r="N2875" s="37">
        <f t="shared" si="209"/>
        <v>0</v>
      </c>
    </row>
    <row r="2876" spans="1:14" x14ac:dyDescent="0.3">
      <c r="A2876" s="105" t="s">
        <v>101</v>
      </c>
      <c r="B2876" s="106">
        <v>8</v>
      </c>
      <c r="C2876" s="106">
        <v>8</v>
      </c>
      <c r="D2876" s="44"/>
      <c r="E2876" s="44"/>
      <c r="F2876" s="30">
        <f t="shared" si="206"/>
        <v>0</v>
      </c>
      <c r="G2876" s="11"/>
      <c r="H2876" s="11"/>
      <c r="I2876" s="11"/>
      <c r="J2876" s="12">
        <f t="shared" si="207"/>
        <v>0</v>
      </c>
      <c r="K2876" s="31">
        <f t="shared" si="208"/>
        <v>2120</v>
      </c>
      <c r="L2876" s="37">
        <f t="shared" si="205"/>
        <v>0</v>
      </c>
      <c r="M2876" s="37"/>
      <c r="N2876" s="37">
        <f t="shared" si="209"/>
        <v>0</v>
      </c>
    </row>
    <row r="2877" spans="1:14" x14ac:dyDescent="0.3">
      <c r="A2877" s="105" t="s">
        <v>102</v>
      </c>
      <c r="B2877" s="106">
        <v>10</v>
      </c>
      <c r="C2877" s="106">
        <v>10</v>
      </c>
      <c r="D2877" s="44"/>
      <c r="E2877" s="44"/>
      <c r="F2877" s="30">
        <f t="shared" si="206"/>
        <v>0</v>
      </c>
      <c r="G2877" s="11"/>
      <c r="H2877" s="11"/>
      <c r="I2877" s="11"/>
      <c r="J2877" s="12">
        <f t="shared" si="207"/>
        <v>0</v>
      </c>
      <c r="K2877" s="31">
        <f t="shared" si="208"/>
        <v>1980</v>
      </c>
      <c r="L2877" s="37">
        <f t="shared" si="205"/>
        <v>0</v>
      </c>
      <c r="M2877" s="37"/>
      <c r="N2877" s="37">
        <f t="shared" si="209"/>
        <v>0</v>
      </c>
    </row>
    <row r="2878" spans="1:14" x14ac:dyDescent="0.3">
      <c r="A2878" s="105" t="s">
        <v>103</v>
      </c>
      <c r="B2878" s="106">
        <v>12</v>
      </c>
      <c r="C2878" s="106">
        <v>12</v>
      </c>
      <c r="D2878" s="44"/>
      <c r="E2878" s="44"/>
      <c r="F2878" s="30">
        <f t="shared" si="206"/>
        <v>0</v>
      </c>
      <c r="G2878" s="11"/>
      <c r="H2878" s="11"/>
      <c r="I2878" s="11"/>
      <c r="J2878" s="12">
        <f t="shared" si="207"/>
        <v>0</v>
      </c>
      <c r="K2878" s="31">
        <f t="shared" si="208"/>
        <v>875</v>
      </c>
      <c r="L2878" s="37">
        <f t="shared" si="205"/>
        <v>0</v>
      </c>
      <c r="M2878" s="37"/>
      <c r="N2878" s="37">
        <f t="shared" si="209"/>
        <v>0</v>
      </c>
    </row>
    <row r="2879" spans="1:14" ht="19.5" thickBot="1" x14ac:dyDescent="0.35">
      <c r="A2879" s="105" t="s">
        <v>104</v>
      </c>
      <c r="B2879" s="106">
        <v>3</v>
      </c>
      <c r="C2879" s="106">
        <v>3</v>
      </c>
      <c r="D2879" s="44"/>
      <c r="E2879" s="44"/>
      <c r="F2879" s="30">
        <f t="shared" si="206"/>
        <v>0</v>
      </c>
      <c r="G2879" s="11"/>
      <c r="H2879" s="11"/>
      <c r="I2879" s="11"/>
      <c r="J2879" s="12">
        <f t="shared" si="207"/>
        <v>0</v>
      </c>
      <c r="K2879" s="31">
        <f t="shared" si="208"/>
        <v>2145</v>
      </c>
      <c r="L2879" s="37">
        <f t="shared" si="205"/>
        <v>0</v>
      </c>
      <c r="M2879" s="37"/>
      <c r="N2879" s="37">
        <f t="shared" si="209"/>
        <v>0</v>
      </c>
    </row>
    <row r="2880" spans="1:14" ht="19.5" thickBot="1" x14ac:dyDescent="0.35">
      <c r="A2880" s="56" t="s">
        <v>105</v>
      </c>
      <c r="B2880" s="57" t="s">
        <v>74</v>
      </c>
      <c r="C2880" s="58">
        <v>150</v>
      </c>
      <c r="D2880" s="44"/>
      <c r="E2880" s="44"/>
      <c r="F2880" s="30">
        <f t="shared" si="206"/>
        <v>0</v>
      </c>
      <c r="G2880" s="11"/>
      <c r="H2880" s="11"/>
      <c r="I2880" s="11"/>
      <c r="J2880" s="12">
        <f t="shared" si="207"/>
        <v>0</v>
      </c>
      <c r="K2880" s="31">
        <f t="shared" si="208"/>
        <v>21.06</v>
      </c>
      <c r="L2880" s="37">
        <f t="shared" si="205"/>
        <v>0</v>
      </c>
      <c r="M2880" s="37"/>
      <c r="N2880" s="37">
        <f t="shared" si="209"/>
        <v>0</v>
      </c>
    </row>
    <row r="2881" spans="1:14" x14ac:dyDescent="0.3">
      <c r="A2881" s="107"/>
      <c r="B2881" s="108"/>
      <c r="C2881" s="108"/>
      <c r="D2881" s="11"/>
      <c r="E2881" s="11"/>
      <c r="F2881" s="30" t="e">
        <f t="shared" si="206"/>
        <v>#DIV/0!</v>
      </c>
      <c r="G2881" s="11"/>
      <c r="H2881" s="11"/>
      <c r="I2881" s="11"/>
      <c r="J2881" s="12">
        <f t="shared" si="207"/>
        <v>0</v>
      </c>
      <c r="K2881" s="31">
        <f t="shared" si="208"/>
        <v>116.5</v>
      </c>
      <c r="L2881" s="37">
        <f t="shared" si="205"/>
        <v>0</v>
      </c>
      <c r="M2881" s="37"/>
      <c r="N2881" s="37">
        <f t="shared" si="209"/>
        <v>0</v>
      </c>
    </row>
    <row r="2882" spans="1:14" x14ac:dyDescent="0.3">
      <c r="A2882" s="107"/>
      <c r="B2882" s="108"/>
      <c r="C2882" s="108"/>
      <c r="D2882" s="11"/>
      <c r="E2882" s="11"/>
      <c r="F2882" s="30" t="e">
        <f t="shared" si="206"/>
        <v>#DIV/0!</v>
      </c>
      <c r="G2882" s="11"/>
      <c r="H2882" s="11"/>
      <c r="I2882" s="11"/>
      <c r="J2882" s="12">
        <f t="shared" si="207"/>
        <v>0</v>
      </c>
      <c r="K2882" s="31">
        <f t="shared" si="208"/>
        <v>0</v>
      </c>
      <c r="L2882" s="37">
        <f t="shared" si="205"/>
        <v>0</v>
      </c>
      <c r="M2882" s="37"/>
      <c r="N2882" s="37">
        <f t="shared" si="209"/>
        <v>0</v>
      </c>
    </row>
    <row r="2883" spans="1:14" x14ac:dyDescent="0.3">
      <c r="A2883" s="107"/>
      <c r="B2883" s="108"/>
      <c r="C2883" s="108"/>
      <c r="D2883" s="11"/>
      <c r="E2883" s="11"/>
      <c r="F2883" s="30" t="e">
        <f t="shared" si="206"/>
        <v>#DIV/0!</v>
      </c>
      <c r="G2883" s="11"/>
      <c r="H2883" s="11"/>
      <c r="I2883" s="11"/>
      <c r="J2883" s="12">
        <f t="shared" si="207"/>
        <v>0</v>
      </c>
      <c r="K2883" s="31">
        <f t="shared" si="208"/>
        <v>23</v>
      </c>
      <c r="L2883" s="37">
        <f t="shared" si="205"/>
        <v>0</v>
      </c>
      <c r="M2883" s="37"/>
      <c r="N2883" s="37">
        <f t="shared" si="209"/>
        <v>0</v>
      </c>
    </row>
    <row r="2884" spans="1:14" x14ac:dyDescent="0.3">
      <c r="A2884" s="107"/>
      <c r="B2884" s="108"/>
      <c r="C2884" s="108"/>
      <c r="D2884" s="11"/>
      <c r="E2884" s="11"/>
      <c r="F2884" s="30" t="e">
        <f t="shared" si="206"/>
        <v>#DIV/0!</v>
      </c>
      <c r="G2884" s="11"/>
      <c r="H2884" s="11"/>
      <c r="I2884" s="11"/>
      <c r="J2884" s="12">
        <f t="shared" si="207"/>
        <v>0</v>
      </c>
      <c r="K2884" s="31">
        <f t="shared" si="208"/>
        <v>0</v>
      </c>
      <c r="L2884" s="37">
        <f t="shared" si="205"/>
        <v>0</v>
      </c>
      <c r="M2884" s="37"/>
      <c r="N2884" s="37">
        <f t="shared" si="209"/>
        <v>0</v>
      </c>
    </row>
    <row r="2885" spans="1:14" x14ac:dyDescent="0.3">
      <c r="A2885" s="11"/>
      <c r="B2885" s="10"/>
      <c r="C2885" s="10"/>
      <c r="D2885" s="11"/>
      <c r="E2885" s="11"/>
      <c r="F2885" s="30" t="e">
        <f t="shared" si="206"/>
        <v>#DIV/0!</v>
      </c>
      <c r="G2885" s="11"/>
      <c r="H2885" s="11"/>
      <c r="I2885" s="11"/>
      <c r="J2885" s="12">
        <f t="shared" si="207"/>
        <v>0</v>
      </c>
      <c r="K2885" s="31">
        <f t="shared" si="208"/>
        <v>0</v>
      </c>
      <c r="L2885" s="37">
        <f t="shared" si="205"/>
        <v>0</v>
      </c>
      <c r="M2885" s="37"/>
      <c r="N2885" s="37">
        <f t="shared" si="209"/>
        <v>0</v>
      </c>
    </row>
    <row r="2886" spans="1:14" x14ac:dyDescent="0.3">
      <c r="A2886" s="11"/>
      <c r="B2886" s="10"/>
      <c r="C2886" s="10"/>
      <c r="D2886" s="11"/>
      <c r="E2886" s="11"/>
      <c r="F2886" s="30" t="e">
        <f t="shared" si="206"/>
        <v>#DIV/0!</v>
      </c>
      <c r="G2886" s="11"/>
      <c r="H2886" s="11"/>
      <c r="I2886" s="11"/>
      <c r="J2886" s="12">
        <f t="shared" si="207"/>
        <v>0</v>
      </c>
      <c r="K2886" s="31">
        <f t="shared" si="208"/>
        <v>0</v>
      </c>
      <c r="L2886" s="37">
        <f t="shared" si="205"/>
        <v>0</v>
      </c>
      <c r="M2886" s="37"/>
      <c r="N2886" s="37">
        <f t="shared" si="209"/>
        <v>0</v>
      </c>
    </row>
    <row r="2887" spans="1:14" x14ac:dyDescent="0.3">
      <c r="A2887" s="11"/>
      <c r="B2887" s="10"/>
      <c r="C2887" s="10"/>
      <c r="D2887" s="11"/>
      <c r="E2887" s="11"/>
      <c r="F2887" s="30" t="e">
        <f t="shared" si="206"/>
        <v>#DIV/0!</v>
      </c>
      <c r="G2887" s="11"/>
      <c r="H2887" s="11"/>
      <c r="I2887" s="11"/>
      <c r="J2887" s="12">
        <f t="shared" si="207"/>
        <v>0</v>
      </c>
      <c r="K2887" s="31">
        <f t="shared" si="208"/>
        <v>0</v>
      </c>
      <c r="L2887" s="37">
        <f t="shared" si="205"/>
        <v>0</v>
      </c>
      <c r="M2887" s="37"/>
      <c r="N2887" s="37">
        <f t="shared" si="209"/>
        <v>0</v>
      </c>
    </row>
    <row r="2888" spans="1:14" x14ac:dyDescent="0.3">
      <c r="A2888" s="11" t="s">
        <v>33</v>
      </c>
      <c r="B2888" s="11"/>
      <c r="C2888" s="13"/>
      <c r="D2888" s="111">
        <f t="shared" ref="D2888:J2888" si="210">SUM(D2826:D2887)</f>
        <v>0</v>
      </c>
      <c r="E2888" s="111">
        <f t="shared" si="210"/>
        <v>0</v>
      </c>
      <c r="F2888" s="111" t="e">
        <f t="shared" si="210"/>
        <v>#DIV/0!</v>
      </c>
      <c r="G2888" s="111">
        <f t="shared" si="210"/>
        <v>0</v>
      </c>
      <c r="H2888" s="111">
        <f t="shared" si="210"/>
        <v>0</v>
      </c>
      <c r="I2888" s="111">
        <f t="shared" si="210"/>
        <v>0</v>
      </c>
      <c r="J2888" s="12">
        <f t="shared" si="210"/>
        <v>0</v>
      </c>
      <c r="K2888" s="111"/>
      <c r="L2888" s="111">
        <f>SUM(L2826:L2887)</f>
        <v>0</v>
      </c>
      <c r="M2888" s="111">
        <f>SUM(M2826:M2887)</f>
        <v>0</v>
      </c>
      <c r="N2888" s="111">
        <f>SUM(N2826:N2887)</f>
        <v>0</v>
      </c>
    </row>
    <row r="2889" spans="1:14" x14ac:dyDescent="0.3">
      <c r="A2889" s="113"/>
      <c r="B2889" s="114"/>
      <c r="C2889" s="115"/>
      <c r="D2889" s="116"/>
      <c r="E2889" s="116"/>
      <c r="F2889" s="7" t="s">
        <v>106</v>
      </c>
      <c r="G2889" s="7" t="s">
        <v>123</v>
      </c>
      <c r="H2889" s="7" t="s">
        <v>124</v>
      </c>
      <c r="I2889" s="7" t="s">
        <v>125</v>
      </c>
      <c r="J2889" s="7" t="s">
        <v>126</v>
      </c>
      <c r="K2889" s="117"/>
      <c r="L2889" s="117"/>
      <c r="M2889" s="7" t="s">
        <v>107</v>
      </c>
      <c r="N2889" s="118"/>
    </row>
    <row r="2890" spans="1:14" ht="31.5" x14ac:dyDescent="0.5">
      <c r="A2890" s="113"/>
      <c r="B2890" s="114"/>
      <c r="C2890" s="115"/>
      <c r="D2890" s="116"/>
      <c r="E2890" s="116"/>
      <c r="F2890" s="121"/>
      <c r="G2890" s="121"/>
      <c r="H2890" s="121"/>
      <c r="I2890" s="121"/>
      <c r="J2890" s="121"/>
      <c r="K2890" s="122"/>
      <c r="L2890" s="121">
        <f>+F2890-G2890-H2890-I2890-J2890</f>
        <v>0</v>
      </c>
      <c r="M2890" s="123"/>
      <c r="N2890" s="124"/>
    </row>
    <row r="2891" spans="1:14" x14ac:dyDescent="0.3">
      <c r="A2891" s="177" t="s">
        <v>109</v>
      </c>
      <c r="B2891" s="178"/>
      <c r="C2891" s="178"/>
      <c r="D2891" s="178"/>
      <c r="E2891" s="178"/>
      <c r="F2891" s="178"/>
      <c r="G2891" s="178"/>
      <c r="H2891" s="178"/>
      <c r="I2891" s="178"/>
      <c r="J2891" s="179"/>
      <c r="K2891" s="125"/>
      <c r="L2891" s="12"/>
      <c r="M2891" s="126"/>
      <c r="N2891" s="127"/>
    </row>
    <row r="2892" spans="1:14" x14ac:dyDescent="0.3">
      <c r="A2892" s="180" t="s">
        <v>110</v>
      </c>
      <c r="B2892" s="181"/>
      <c r="C2892" s="181"/>
      <c r="D2892" s="181"/>
      <c r="E2892" s="181"/>
      <c r="F2892" s="181"/>
      <c r="G2892" s="181"/>
      <c r="H2892" s="181"/>
      <c r="I2892" s="181"/>
      <c r="J2892" s="182"/>
      <c r="K2892" s="129"/>
      <c r="L2892" s="12"/>
      <c r="M2892" s="126"/>
      <c r="N2892" s="127"/>
    </row>
    <row r="2893" spans="1:14" x14ac:dyDescent="0.3">
      <c r="A2893" s="160" t="s">
        <v>111</v>
      </c>
      <c r="B2893" s="161"/>
      <c r="C2893" s="161"/>
      <c r="D2893" s="161"/>
      <c r="E2893" s="161"/>
      <c r="F2893" s="161"/>
      <c r="G2893" s="161"/>
      <c r="H2893" s="161"/>
      <c r="I2893" s="161"/>
      <c r="J2893" s="162"/>
      <c r="K2893" s="130"/>
      <c r="L2893" s="12"/>
      <c r="M2893" s="131" t="e">
        <f>+L2893/L2888%</f>
        <v>#DIV/0!</v>
      </c>
      <c r="N2893" s="127"/>
    </row>
    <row r="2894" spans="1:14" x14ac:dyDescent="0.3">
      <c r="A2894" s="163" t="s">
        <v>112</v>
      </c>
      <c r="B2894" s="164"/>
      <c r="C2894" s="164"/>
      <c r="D2894" s="164"/>
      <c r="E2894" s="164"/>
      <c r="F2894" s="164"/>
      <c r="G2894" s="164"/>
      <c r="H2894" s="164"/>
      <c r="I2894" s="164"/>
      <c r="J2894" s="165"/>
      <c r="K2894" s="132"/>
      <c r="L2894" s="12">
        <f>+E2910</f>
        <v>0</v>
      </c>
      <c r="M2894" s="126"/>
      <c r="N2894" s="127"/>
    </row>
    <row r="2895" spans="1:14" x14ac:dyDescent="0.3">
      <c r="A2895" s="166" t="s">
        <v>113</v>
      </c>
      <c r="B2895" s="167"/>
      <c r="C2895" s="167"/>
      <c r="D2895" s="167"/>
      <c r="E2895" s="167"/>
      <c r="F2895" s="167"/>
      <c r="G2895" s="167"/>
      <c r="H2895" s="167"/>
      <c r="I2895" s="167"/>
      <c r="J2895" s="168"/>
      <c r="K2895" s="134"/>
      <c r="L2895" s="12">
        <f>+M2910</f>
        <v>0</v>
      </c>
      <c r="M2895" s="126"/>
      <c r="N2895" s="127"/>
    </row>
    <row r="2896" spans="1:14" x14ac:dyDescent="0.3">
      <c r="A2896" s="169"/>
      <c r="B2896" s="170"/>
      <c r="C2896" s="170"/>
      <c r="D2896" s="170"/>
      <c r="E2896" s="170"/>
      <c r="F2896" s="170"/>
      <c r="G2896" s="170"/>
      <c r="H2896" s="170"/>
      <c r="I2896" s="170"/>
      <c r="J2896" s="171"/>
      <c r="K2896" s="128"/>
      <c r="L2896" s="126"/>
      <c r="M2896" s="126"/>
      <c r="N2896" s="127"/>
    </row>
    <row r="2897" spans="1:14" x14ac:dyDescent="0.3">
      <c r="A2897" s="169"/>
      <c r="B2897" s="170"/>
      <c r="C2897" s="170"/>
      <c r="D2897" s="170"/>
      <c r="E2897" s="170"/>
      <c r="F2897" s="170"/>
      <c r="G2897" s="170"/>
      <c r="H2897" s="170"/>
      <c r="I2897" s="170"/>
      <c r="J2897" s="171"/>
      <c r="K2897" s="128"/>
      <c r="L2897" s="126"/>
      <c r="M2897" s="126"/>
      <c r="N2897" s="127"/>
    </row>
    <row r="2898" spans="1:14" x14ac:dyDescent="0.3">
      <c r="A2898" s="169" t="s">
        <v>114</v>
      </c>
      <c r="B2898" s="170"/>
      <c r="C2898" s="170"/>
      <c r="D2898" s="170"/>
      <c r="E2898" s="170"/>
      <c r="F2898" s="170"/>
      <c r="G2898" s="170"/>
      <c r="H2898" s="170"/>
      <c r="I2898" s="170"/>
      <c r="J2898" s="171"/>
      <c r="K2898" s="136"/>
      <c r="L2898" s="111">
        <f>+L2888-L2891-L2892-L2893-L2894+L2895-L2896-L2897</f>
        <v>0</v>
      </c>
      <c r="M2898" s="126"/>
      <c r="N2898" s="127"/>
    </row>
    <row r="2899" spans="1:14" ht="19.5" thickBot="1" x14ac:dyDescent="0.35">
      <c r="M2899" s="138">
        <f>+L2899-L2898</f>
        <v>0</v>
      </c>
    </row>
    <row r="2900" spans="1:14" ht="19.5" thickBot="1" x14ac:dyDescent="0.35">
      <c r="A2900" s="157" t="s">
        <v>115</v>
      </c>
      <c r="B2900" s="158"/>
      <c r="C2900" s="158"/>
      <c r="D2900" s="158"/>
      <c r="E2900" s="158"/>
      <c r="F2900" s="159"/>
      <c r="G2900" s="127"/>
      <c r="H2900" s="157" t="s">
        <v>116</v>
      </c>
      <c r="I2900" s="158"/>
      <c r="J2900" s="159"/>
      <c r="K2900" s="157" t="s">
        <v>117</v>
      </c>
      <c r="L2900" s="158"/>
      <c r="M2900" s="159"/>
      <c r="N2900" s="139"/>
    </row>
    <row r="2901" spans="1:14" ht="19.5" thickBot="1" x14ac:dyDescent="0.35">
      <c r="A2901" s="140" t="s">
        <v>118</v>
      </c>
      <c r="B2901" s="157" t="s">
        <v>119</v>
      </c>
      <c r="C2901" s="159"/>
      <c r="D2901" s="140" t="s">
        <v>120</v>
      </c>
      <c r="E2901" s="157" t="s">
        <v>22</v>
      </c>
      <c r="F2901" s="159"/>
      <c r="G2901" s="127"/>
      <c r="H2901" s="157" t="s">
        <v>119</v>
      </c>
      <c r="I2901" s="159"/>
      <c r="J2901" s="140" t="s">
        <v>22</v>
      </c>
      <c r="K2901" s="157" t="s">
        <v>119</v>
      </c>
      <c r="L2901" s="159"/>
      <c r="M2901" s="140" t="s">
        <v>22</v>
      </c>
      <c r="N2901" s="139"/>
    </row>
    <row r="2902" spans="1:14" ht="19.5" thickBot="1" x14ac:dyDescent="0.35">
      <c r="A2902" s="141"/>
      <c r="B2902" s="153"/>
      <c r="C2902" s="154"/>
      <c r="D2902" s="141"/>
      <c r="E2902" s="155"/>
      <c r="F2902" s="156"/>
      <c r="G2902" s="127"/>
      <c r="H2902" s="153"/>
      <c r="I2902" s="154"/>
      <c r="J2902" s="142"/>
      <c r="K2902" s="153"/>
      <c r="L2902" s="154"/>
      <c r="M2902" s="143"/>
      <c r="N2902" s="144"/>
    </row>
    <row r="2903" spans="1:14" ht="19.5" thickBot="1" x14ac:dyDescent="0.35">
      <c r="A2903" s="141"/>
      <c r="B2903" s="153"/>
      <c r="C2903" s="154"/>
      <c r="D2903" s="141"/>
      <c r="E2903" s="155"/>
      <c r="F2903" s="156"/>
      <c r="G2903" s="127"/>
      <c r="H2903" s="153"/>
      <c r="I2903" s="154"/>
      <c r="J2903" s="142"/>
      <c r="K2903" s="153"/>
      <c r="L2903" s="154"/>
      <c r="M2903" s="143"/>
      <c r="N2903" s="144"/>
    </row>
    <row r="2904" spans="1:14" ht="19.5" thickBot="1" x14ac:dyDescent="0.35">
      <c r="A2904" s="141"/>
      <c r="B2904" s="153"/>
      <c r="C2904" s="154"/>
      <c r="D2904" s="141"/>
      <c r="E2904" s="155"/>
      <c r="F2904" s="156"/>
      <c r="G2904" s="127"/>
      <c r="H2904" s="153"/>
      <c r="I2904" s="154"/>
      <c r="J2904" s="142"/>
      <c r="K2904" s="153"/>
      <c r="L2904" s="154"/>
      <c r="M2904" s="143"/>
      <c r="N2904" s="144"/>
    </row>
    <row r="2905" spans="1:14" ht="19.5" thickBot="1" x14ac:dyDescent="0.35">
      <c r="A2905" s="141"/>
      <c r="B2905" s="153"/>
      <c r="C2905" s="154"/>
      <c r="D2905" s="141"/>
      <c r="E2905" s="155"/>
      <c r="F2905" s="156"/>
      <c r="G2905" s="127"/>
      <c r="H2905" s="153"/>
      <c r="I2905" s="154"/>
      <c r="J2905" s="142"/>
      <c r="K2905" s="153"/>
      <c r="L2905" s="154"/>
      <c r="M2905" s="143"/>
      <c r="N2905" s="144"/>
    </row>
    <row r="2906" spans="1:14" ht="19.5" thickBot="1" x14ac:dyDescent="0.35">
      <c r="A2906" s="141"/>
      <c r="B2906" s="153"/>
      <c r="C2906" s="154"/>
      <c r="D2906" s="141"/>
      <c r="E2906" s="155"/>
      <c r="F2906" s="156"/>
      <c r="G2906" s="127"/>
      <c r="H2906" s="153"/>
      <c r="I2906" s="154"/>
      <c r="J2906" s="142"/>
      <c r="K2906" s="153"/>
      <c r="L2906" s="154"/>
      <c r="M2906" s="143"/>
      <c r="N2906" s="144"/>
    </row>
    <row r="2907" spans="1:14" ht="19.5" thickBot="1" x14ac:dyDescent="0.35">
      <c r="A2907" s="141"/>
      <c r="B2907" s="153"/>
      <c r="C2907" s="154"/>
      <c r="D2907" s="141"/>
      <c r="E2907" s="155"/>
      <c r="F2907" s="156"/>
      <c r="G2907" s="127"/>
      <c r="H2907" s="153"/>
      <c r="I2907" s="154"/>
      <c r="J2907" s="142"/>
      <c r="K2907" s="153"/>
      <c r="L2907" s="154"/>
      <c r="M2907" s="143"/>
      <c r="N2907" s="144"/>
    </row>
    <row r="2908" spans="1:14" ht="19.5" thickBot="1" x14ac:dyDescent="0.35">
      <c r="A2908" s="141"/>
      <c r="B2908" s="153"/>
      <c r="C2908" s="154"/>
      <c r="D2908" s="141"/>
      <c r="E2908" s="155"/>
      <c r="F2908" s="156"/>
      <c r="G2908" s="127"/>
      <c r="H2908" s="153"/>
      <c r="I2908" s="154"/>
      <c r="J2908" s="142"/>
      <c r="K2908" s="153"/>
      <c r="L2908" s="154"/>
      <c r="M2908" s="143"/>
      <c r="N2908" s="144"/>
    </row>
    <row r="2909" spans="1:14" ht="19.5" thickBot="1" x14ac:dyDescent="0.35">
      <c r="A2909" s="141"/>
      <c r="B2909" s="153"/>
      <c r="C2909" s="154"/>
      <c r="D2909" s="141"/>
      <c r="E2909" s="155"/>
      <c r="F2909" s="156"/>
      <c r="G2909" s="127"/>
      <c r="H2909" s="153"/>
      <c r="I2909" s="154"/>
      <c r="J2909" s="142"/>
      <c r="K2909" s="153"/>
      <c r="L2909" s="154"/>
      <c r="M2909" s="143"/>
      <c r="N2909" s="144"/>
    </row>
    <row r="2910" spans="1:14" ht="19.5" thickBot="1" x14ac:dyDescent="0.35">
      <c r="A2910" s="141" t="s">
        <v>121</v>
      </c>
      <c r="B2910" s="153"/>
      <c r="C2910" s="154"/>
      <c r="D2910" s="141"/>
      <c r="E2910" s="155">
        <f>SUM(E2902:F2909)</f>
        <v>0</v>
      </c>
      <c r="F2910" s="156"/>
      <c r="G2910" s="127"/>
      <c r="H2910" s="153" t="s">
        <v>121</v>
      </c>
      <c r="I2910" s="154"/>
      <c r="J2910" s="140">
        <f>SUM(J2902:J2909)</f>
        <v>0</v>
      </c>
      <c r="K2910" s="153" t="s">
        <v>121</v>
      </c>
      <c r="L2910" s="154"/>
      <c r="M2910" s="145">
        <f>SUM(M2902:M2909)</f>
        <v>0</v>
      </c>
      <c r="N2910" s="139"/>
    </row>
    <row r="2913" spans="1:14" x14ac:dyDescent="0.3">
      <c r="A2913" s="172" t="s">
        <v>0</v>
      </c>
      <c r="B2913" s="172"/>
      <c r="C2913" s="172"/>
      <c r="D2913" s="172"/>
      <c r="E2913" s="172"/>
      <c r="F2913" s="172"/>
      <c r="G2913" s="172"/>
      <c r="H2913" s="172"/>
      <c r="I2913" s="172"/>
      <c r="J2913" s="172"/>
      <c r="K2913" s="172"/>
      <c r="L2913" s="172"/>
      <c r="M2913" s="1"/>
      <c r="N2913" s="2"/>
    </row>
    <row r="2914" spans="1:14" x14ac:dyDescent="0.3">
      <c r="A2914" s="1" t="s">
        <v>1</v>
      </c>
      <c r="B2914" s="2"/>
      <c r="J2914" s="1" t="s">
        <v>3</v>
      </c>
      <c r="K2914" s="173">
        <f>+K2823</f>
        <v>0</v>
      </c>
      <c r="L2914" s="173"/>
      <c r="M2914" s="173"/>
      <c r="N2914" s="6"/>
    </row>
    <row r="2915" spans="1:14" x14ac:dyDescent="0.3">
      <c r="A2915" s="174"/>
      <c r="B2915" s="175"/>
      <c r="C2915" s="176"/>
      <c r="D2915" s="169" t="s">
        <v>6</v>
      </c>
      <c r="E2915" s="170"/>
      <c r="F2915" s="171"/>
      <c r="G2915" s="7" t="s">
        <v>7</v>
      </c>
      <c r="H2915" s="7" t="s">
        <v>7</v>
      </c>
      <c r="I2915" s="7" t="s">
        <v>8</v>
      </c>
      <c r="J2915" s="8" t="s">
        <v>9</v>
      </c>
      <c r="K2915" s="7" t="s">
        <v>10</v>
      </c>
      <c r="L2915" s="9"/>
      <c r="M2915" s="7" t="s">
        <v>11</v>
      </c>
      <c r="N2915" s="7" t="s">
        <v>12</v>
      </c>
    </row>
    <row r="2916" spans="1:14" x14ac:dyDescent="0.3">
      <c r="A2916" s="12" t="s">
        <v>16</v>
      </c>
      <c r="B2916" s="7" t="s">
        <v>17</v>
      </c>
      <c r="C2916" s="13" t="s">
        <v>18</v>
      </c>
      <c r="D2916" s="7">
        <v>1</v>
      </c>
      <c r="E2916" s="7">
        <v>2</v>
      </c>
      <c r="F2916" s="14" t="s">
        <v>19</v>
      </c>
      <c r="G2916" s="7" t="s">
        <v>20</v>
      </c>
      <c r="H2916" s="7" t="s">
        <v>20</v>
      </c>
      <c r="I2916" s="7"/>
      <c r="J2916" s="7" t="s">
        <v>20</v>
      </c>
      <c r="K2916" s="7" t="s">
        <v>21</v>
      </c>
      <c r="L2916" s="7" t="s">
        <v>22</v>
      </c>
      <c r="M2916" s="7" t="s">
        <v>23</v>
      </c>
      <c r="N2916" s="7" t="s">
        <v>22</v>
      </c>
    </row>
    <row r="2917" spans="1:14" x14ac:dyDescent="0.3">
      <c r="A2917" s="16" t="s">
        <v>35</v>
      </c>
      <c r="B2917" s="17" t="s">
        <v>36</v>
      </c>
      <c r="C2917" s="17">
        <v>72</v>
      </c>
      <c r="D2917" s="29"/>
      <c r="E2917" s="29"/>
      <c r="F2917" s="30">
        <f>+(E2917+D2917)/C2917</f>
        <v>0</v>
      </c>
      <c r="G2917" s="32"/>
      <c r="H2917" s="32"/>
      <c r="I2917" s="32"/>
      <c r="J2917" s="34">
        <f>+D2917+E2917-G2917-H2917-I2917</f>
        <v>0</v>
      </c>
      <c r="K2917" s="31">
        <f>+K2826</f>
        <v>381.13</v>
      </c>
      <c r="L2917" s="24">
        <f t="shared" ref="L2917:L2978" si="211">+J2917*K2917</f>
        <v>0</v>
      </c>
      <c r="M2917" s="24"/>
      <c r="N2917" s="24">
        <f>+K2917*I2917</f>
        <v>0</v>
      </c>
    </row>
    <row r="2918" spans="1:14" x14ac:dyDescent="0.3">
      <c r="A2918" s="16" t="s">
        <v>37</v>
      </c>
      <c r="B2918" s="17" t="s">
        <v>38</v>
      </c>
      <c r="C2918" s="17">
        <v>36</v>
      </c>
      <c r="D2918" s="29"/>
      <c r="E2918" s="29"/>
      <c r="F2918" s="30">
        <f t="shared" ref="F2918:F2978" si="212">+(E2918+D2918)/C2918</f>
        <v>0</v>
      </c>
      <c r="G2918" s="32"/>
      <c r="H2918" s="32"/>
      <c r="I2918" s="32"/>
      <c r="J2918" s="34">
        <f t="shared" ref="J2918:J2978" si="213">+D2918+E2918-G2918-H2918-I2918</f>
        <v>0</v>
      </c>
      <c r="K2918" s="31">
        <f t="shared" ref="K2918:K2978" si="214">+K2827</f>
        <v>741.2</v>
      </c>
      <c r="L2918" s="24">
        <f t="shared" si="211"/>
        <v>0</v>
      </c>
      <c r="M2918" s="24"/>
      <c r="N2918" s="24">
        <f t="shared" ref="N2918:N2978" si="215">+K2918*I2918</f>
        <v>0</v>
      </c>
    </row>
    <row r="2919" spans="1:14" x14ac:dyDescent="0.3">
      <c r="A2919" s="16" t="s">
        <v>39</v>
      </c>
      <c r="B2919" s="17" t="s">
        <v>40</v>
      </c>
      <c r="C2919" s="17">
        <v>18</v>
      </c>
      <c r="D2919" s="29"/>
      <c r="E2919" s="29"/>
      <c r="F2919" s="30">
        <f t="shared" si="212"/>
        <v>0</v>
      </c>
      <c r="G2919" s="32"/>
      <c r="H2919" s="32"/>
      <c r="I2919" s="32"/>
      <c r="J2919" s="12">
        <f t="shared" si="213"/>
        <v>0</v>
      </c>
      <c r="K2919" s="31">
        <f t="shared" si="214"/>
        <v>1263.5999999999999</v>
      </c>
      <c r="L2919" s="37">
        <f t="shared" si="211"/>
        <v>0</v>
      </c>
      <c r="M2919" s="37"/>
      <c r="N2919" s="37">
        <f t="shared" si="215"/>
        <v>0</v>
      </c>
    </row>
    <row r="2920" spans="1:14" x14ac:dyDescent="0.3">
      <c r="A2920" s="16" t="s">
        <v>41</v>
      </c>
      <c r="B2920" s="17" t="s">
        <v>42</v>
      </c>
      <c r="C2920" s="17">
        <v>10</v>
      </c>
      <c r="D2920" s="29"/>
      <c r="E2920" s="29"/>
      <c r="F2920" s="30">
        <f t="shared" si="212"/>
        <v>0</v>
      </c>
      <c r="G2920" s="32"/>
      <c r="H2920" s="32"/>
      <c r="I2920" s="32"/>
      <c r="J2920" s="34">
        <f t="shared" si="213"/>
        <v>0</v>
      </c>
      <c r="K2920" s="31">
        <f t="shared" si="214"/>
        <v>2059.1999999999998</v>
      </c>
      <c r="L2920" s="24">
        <f t="shared" si="211"/>
        <v>0</v>
      </c>
      <c r="M2920" s="24"/>
      <c r="N2920" s="24">
        <f t="shared" si="215"/>
        <v>0</v>
      </c>
    </row>
    <row r="2921" spans="1:14" x14ac:dyDescent="0.3">
      <c r="A2921" s="16" t="s">
        <v>43</v>
      </c>
      <c r="B2921" s="17" t="s">
        <v>36</v>
      </c>
      <c r="C2921" s="17">
        <v>72</v>
      </c>
      <c r="D2921" s="29"/>
      <c r="E2921" s="29"/>
      <c r="F2921" s="30">
        <f t="shared" si="212"/>
        <v>0</v>
      </c>
      <c r="G2921" s="32"/>
      <c r="H2921" s="32"/>
      <c r="I2921" s="32"/>
      <c r="J2921" s="34">
        <f t="shared" si="213"/>
        <v>0</v>
      </c>
      <c r="K2921" s="31">
        <f t="shared" si="214"/>
        <v>409.5</v>
      </c>
      <c r="L2921" s="24">
        <f t="shared" si="211"/>
        <v>0</v>
      </c>
      <c r="M2921" s="24"/>
      <c r="N2921" s="24">
        <f t="shared" si="215"/>
        <v>0</v>
      </c>
    </row>
    <row r="2922" spans="1:14" x14ac:dyDescent="0.3">
      <c r="A2922" s="16" t="s">
        <v>44</v>
      </c>
      <c r="B2922" s="17" t="s">
        <v>38</v>
      </c>
      <c r="C2922" s="17">
        <v>36</v>
      </c>
      <c r="D2922" s="29"/>
      <c r="E2922" s="29"/>
      <c r="F2922" s="30">
        <f t="shared" si="212"/>
        <v>0</v>
      </c>
      <c r="G2922" s="32"/>
      <c r="H2922" s="32"/>
      <c r="I2922" s="32"/>
      <c r="J2922" s="34">
        <f t="shared" si="213"/>
        <v>0</v>
      </c>
      <c r="K2922" s="31">
        <f t="shared" si="214"/>
        <v>803.79</v>
      </c>
      <c r="L2922" s="24">
        <f t="shared" si="211"/>
        <v>0</v>
      </c>
      <c r="M2922" s="24"/>
      <c r="N2922" s="24">
        <f t="shared" si="215"/>
        <v>0</v>
      </c>
    </row>
    <row r="2923" spans="1:14" x14ac:dyDescent="0.3">
      <c r="A2923" s="16" t="s">
        <v>45</v>
      </c>
      <c r="B2923" s="17" t="s">
        <v>36</v>
      </c>
      <c r="C2923" s="17">
        <v>72</v>
      </c>
      <c r="D2923" s="29"/>
      <c r="E2923" s="29"/>
      <c r="F2923" s="30">
        <f t="shared" si="212"/>
        <v>0</v>
      </c>
      <c r="G2923" s="32"/>
      <c r="H2923" s="32"/>
      <c r="I2923" s="32"/>
      <c r="J2923" s="34">
        <f t="shared" si="213"/>
        <v>0</v>
      </c>
      <c r="K2923" s="31">
        <f t="shared" si="214"/>
        <v>409.5</v>
      </c>
      <c r="L2923" s="24">
        <f t="shared" si="211"/>
        <v>0</v>
      </c>
      <c r="M2923" s="24"/>
      <c r="N2923" s="24">
        <f t="shared" si="215"/>
        <v>0</v>
      </c>
    </row>
    <row r="2924" spans="1:14" x14ac:dyDescent="0.3">
      <c r="A2924" s="16" t="s">
        <v>46</v>
      </c>
      <c r="B2924" s="17" t="s">
        <v>38</v>
      </c>
      <c r="C2924" s="17">
        <v>36</v>
      </c>
      <c r="D2924" s="29"/>
      <c r="E2924" s="29"/>
      <c r="F2924" s="30">
        <f t="shared" si="212"/>
        <v>0</v>
      </c>
      <c r="G2924" s="32"/>
      <c r="H2924" s="32"/>
      <c r="I2924" s="32"/>
      <c r="J2924" s="34">
        <f t="shared" si="213"/>
        <v>0</v>
      </c>
      <c r="K2924" s="31">
        <f t="shared" si="214"/>
        <v>803.79</v>
      </c>
      <c r="L2924" s="24">
        <f t="shared" si="211"/>
        <v>0</v>
      </c>
      <c r="M2924" s="24"/>
      <c r="N2924" s="24">
        <f t="shared" si="215"/>
        <v>0</v>
      </c>
    </row>
    <row r="2925" spans="1:14" x14ac:dyDescent="0.3">
      <c r="A2925" s="16" t="s">
        <v>47</v>
      </c>
      <c r="B2925" s="17" t="s">
        <v>48</v>
      </c>
      <c r="C2925" s="17">
        <v>8</v>
      </c>
      <c r="D2925" s="29"/>
      <c r="E2925" s="29"/>
      <c r="F2925" s="30">
        <f t="shared" si="212"/>
        <v>0</v>
      </c>
      <c r="G2925" s="32"/>
      <c r="H2925" s="32"/>
      <c r="I2925" s="32"/>
      <c r="J2925" s="34">
        <f t="shared" si="213"/>
        <v>0</v>
      </c>
      <c r="K2925" s="31">
        <f t="shared" si="214"/>
        <v>2767.05</v>
      </c>
      <c r="L2925" s="24">
        <f t="shared" si="211"/>
        <v>0</v>
      </c>
      <c r="M2925" s="24"/>
      <c r="N2925" s="24">
        <f t="shared" si="215"/>
        <v>0</v>
      </c>
    </row>
    <row r="2926" spans="1:14" x14ac:dyDescent="0.3">
      <c r="A2926" s="35" t="s">
        <v>49</v>
      </c>
      <c r="B2926" s="17" t="s">
        <v>50</v>
      </c>
      <c r="C2926" s="38">
        <v>72</v>
      </c>
      <c r="D2926" s="29"/>
      <c r="E2926" s="29"/>
      <c r="F2926" s="30">
        <f t="shared" si="212"/>
        <v>0</v>
      </c>
      <c r="G2926" s="32"/>
      <c r="H2926" s="32"/>
      <c r="I2926" s="32"/>
      <c r="J2926" s="12">
        <f t="shared" si="213"/>
        <v>0</v>
      </c>
      <c r="K2926" s="31">
        <f t="shared" si="214"/>
        <v>444.6</v>
      </c>
      <c r="L2926" s="37">
        <f t="shared" si="211"/>
        <v>0</v>
      </c>
      <c r="M2926" s="37"/>
      <c r="N2926" s="37">
        <f t="shared" si="215"/>
        <v>0</v>
      </c>
    </row>
    <row r="2927" spans="1:14" x14ac:dyDescent="0.3">
      <c r="A2927" s="16" t="s">
        <v>51</v>
      </c>
      <c r="B2927" s="17" t="s">
        <v>52</v>
      </c>
      <c r="C2927" s="17">
        <v>36</v>
      </c>
      <c r="D2927" s="29"/>
      <c r="E2927" s="29"/>
      <c r="F2927" s="30">
        <f t="shared" si="212"/>
        <v>0</v>
      </c>
      <c r="G2927" s="32"/>
      <c r="H2927" s="32"/>
      <c r="I2927" s="32"/>
      <c r="J2927" s="34">
        <f t="shared" si="213"/>
        <v>0</v>
      </c>
      <c r="K2927" s="31">
        <f t="shared" si="214"/>
        <v>868.73</v>
      </c>
      <c r="L2927" s="24">
        <f t="shared" si="211"/>
        <v>0</v>
      </c>
      <c r="M2927" s="24"/>
      <c r="N2927" s="24">
        <f t="shared" si="215"/>
        <v>0</v>
      </c>
    </row>
    <row r="2928" spans="1:14" x14ac:dyDescent="0.3">
      <c r="A2928" s="16" t="s">
        <v>53</v>
      </c>
      <c r="B2928" s="17" t="s">
        <v>48</v>
      </c>
      <c r="C2928" s="17">
        <v>8</v>
      </c>
      <c r="D2928" s="29"/>
      <c r="E2928" s="29"/>
      <c r="F2928" s="30">
        <f t="shared" si="212"/>
        <v>0</v>
      </c>
      <c r="G2928" s="32"/>
      <c r="H2928" s="32"/>
      <c r="I2928" s="32"/>
      <c r="J2928" s="34">
        <f t="shared" si="213"/>
        <v>0</v>
      </c>
      <c r="K2928" s="31">
        <f t="shared" si="214"/>
        <v>2416.0500000000002</v>
      </c>
      <c r="L2928" s="24">
        <f t="shared" si="211"/>
        <v>0</v>
      </c>
      <c r="M2928" s="24"/>
      <c r="N2928" s="24">
        <f t="shared" si="215"/>
        <v>0</v>
      </c>
    </row>
    <row r="2929" spans="1:14" x14ac:dyDescent="0.3">
      <c r="A2929" s="16" t="s">
        <v>54</v>
      </c>
      <c r="B2929" s="17" t="s">
        <v>50</v>
      </c>
      <c r="C2929" s="17">
        <v>72</v>
      </c>
      <c r="D2929" s="29"/>
      <c r="E2929" s="29"/>
      <c r="F2929" s="30">
        <f t="shared" si="212"/>
        <v>0</v>
      </c>
      <c r="G2929" s="32"/>
      <c r="H2929" s="32"/>
      <c r="I2929" s="32"/>
      <c r="J2929" s="34">
        <f t="shared" si="213"/>
        <v>0</v>
      </c>
      <c r="K2929" s="31">
        <f t="shared" si="214"/>
        <v>377.33</v>
      </c>
      <c r="L2929" s="24">
        <f t="shared" si="211"/>
        <v>0</v>
      </c>
      <c r="M2929" s="24"/>
      <c r="N2929" s="24">
        <f t="shared" si="215"/>
        <v>0</v>
      </c>
    </row>
    <row r="2930" spans="1:14" x14ac:dyDescent="0.3">
      <c r="A2930" s="16" t="s">
        <v>55</v>
      </c>
      <c r="B2930" s="17" t="s">
        <v>56</v>
      </c>
      <c r="C2930" s="17">
        <v>15</v>
      </c>
      <c r="D2930" s="44"/>
      <c r="E2930" s="44"/>
      <c r="F2930" s="30">
        <f t="shared" si="212"/>
        <v>0</v>
      </c>
      <c r="G2930" s="11"/>
      <c r="H2930" s="11"/>
      <c r="I2930" s="11"/>
      <c r="J2930" s="12">
        <f t="shared" si="213"/>
        <v>0</v>
      </c>
      <c r="K2930" s="45">
        <f t="shared" si="214"/>
        <v>1158.3</v>
      </c>
      <c r="L2930" s="37">
        <f t="shared" si="211"/>
        <v>0</v>
      </c>
      <c r="M2930" s="37"/>
      <c r="N2930" s="37">
        <f t="shared" si="215"/>
        <v>0</v>
      </c>
    </row>
    <row r="2931" spans="1:14" x14ac:dyDescent="0.3">
      <c r="A2931" s="16" t="s">
        <v>57</v>
      </c>
      <c r="B2931" s="17" t="s">
        <v>50</v>
      </c>
      <c r="C2931" s="17">
        <v>72</v>
      </c>
      <c r="D2931" s="29"/>
      <c r="E2931" s="29"/>
      <c r="F2931" s="30">
        <f t="shared" si="212"/>
        <v>0</v>
      </c>
      <c r="G2931" s="32"/>
      <c r="H2931" s="32"/>
      <c r="I2931" s="32"/>
      <c r="J2931" s="34">
        <f t="shared" si="213"/>
        <v>0</v>
      </c>
      <c r="K2931" s="31">
        <f t="shared" si="214"/>
        <v>424.13</v>
      </c>
      <c r="L2931" s="24">
        <f t="shared" si="211"/>
        <v>0</v>
      </c>
      <c r="M2931" s="24"/>
      <c r="N2931" s="24">
        <f t="shared" si="215"/>
        <v>0</v>
      </c>
    </row>
    <row r="2932" spans="1:14" x14ac:dyDescent="0.3">
      <c r="A2932" s="16" t="s">
        <v>58</v>
      </c>
      <c r="B2932" s="17" t="s">
        <v>59</v>
      </c>
      <c r="C2932" s="17">
        <v>15</v>
      </c>
      <c r="D2932" s="29"/>
      <c r="E2932" s="29"/>
      <c r="F2932" s="30">
        <f t="shared" si="212"/>
        <v>0</v>
      </c>
      <c r="G2932" s="32"/>
      <c r="H2932" s="32"/>
      <c r="I2932" s="32"/>
      <c r="J2932" s="34">
        <f t="shared" si="213"/>
        <v>0</v>
      </c>
      <c r="K2932" s="31">
        <f t="shared" si="214"/>
        <v>1199.25</v>
      </c>
      <c r="L2932" s="24">
        <f t="shared" si="211"/>
        <v>0</v>
      </c>
      <c r="M2932" s="24"/>
      <c r="N2932" s="24">
        <f t="shared" si="215"/>
        <v>0</v>
      </c>
    </row>
    <row r="2933" spans="1:14" x14ac:dyDescent="0.3">
      <c r="A2933" s="16" t="s">
        <v>60</v>
      </c>
      <c r="B2933" s="17" t="s">
        <v>50</v>
      </c>
      <c r="C2933" s="17">
        <v>72</v>
      </c>
      <c r="D2933" s="29"/>
      <c r="E2933" s="29"/>
      <c r="F2933" s="30">
        <f t="shared" si="212"/>
        <v>0</v>
      </c>
      <c r="G2933" s="32"/>
      <c r="H2933" s="32"/>
      <c r="I2933" s="32"/>
      <c r="J2933" s="34">
        <f t="shared" si="213"/>
        <v>0</v>
      </c>
      <c r="K2933" s="31">
        <f t="shared" si="214"/>
        <v>381.13</v>
      </c>
      <c r="L2933" s="24">
        <f t="shared" si="211"/>
        <v>0</v>
      </c>
      <c r="M2933" s="24"/>
      <c r="N2933" s="24">
        <f t="shared" si="215"/>
        <v>0</v>
      </c>
    </row>
    <row r="2934" spans="1:14" x14ac:dyDescent="0.3">
      <c r="A2934" s="16" t="s">
        <v>61</v>
      </c>
      <c r="B2934" s="17" t="s">
        <v>50</v>
      </c>
      <c r="C2934" s="38">
        <v>72</v>
      </c>
      <c r="D2934" s="44"/>
      <c r="E2934" s="44"/>
      <c r="F2934" s="30">
        <f t="shared" si="212"/>
        <v>0</v>
      </c>
      <c r="G2934" s="11"/>
      <c r="H2934" s="11"/>
      <c r="I2934" s="11"/>
      <c r="J2934" s="12">
        <f t="shared" si="213"/>
        <v>0</v>
      </c>
      <c r="K2934" s="31">
        <f t="shared" si="214"/>
        <v>424.13</v>
      </c>
      <c r="L2934" s="37">
        <f t="shared" si="211"/>
        <v>0</v>
      </c>
      <c r="M2934" s="37"/>
      <c r="N2934" s="37">
        <f t="shared" si="215"/>
        <v>0</v>
      </c>
    </row>
    <row r="2935" spans="1:14" x14ac:dyDescent="0.3">
      <c r="A2935" s="35" t="s">
        <v>62</v>
      </c>
      <c r="B2935" s="17" t="s">
        <v>50</v>
      </c>
      <c r="C2935" s="38">
        <v>72</v>
      </c>
      <c r="D2935" s="44"/>
      <c r="E2935" s="44"/>
      <c r="F2935" s="30">
        <f t="shared" si="212"/>
        <v>0</v>
      </c>
      <c r="G2935" s="11"/>
      <c r="H2935" s="11"/>
      <c r="I2935" s="11"/>
      <c r="J2935" s="12">
        <f t="shared" si="213"/>
        <v>0</v>
      </c>
      <c r="K2935" s="31">
        <f t="shared" si="214"/>
        <v>330.23</v>
      </c>
      <c r="L2935" s="37">
        <f t="shared" si="211"/>
        <v>0</v>
      </c>
      <c r="M2935" s="37"/>
      <c r="N2935" s="37">
        <f t="shared" si="215"/>
        <v>0</v>
      </c>
    </row>
    <row r="2936" spans="1:14" x14ac:dyDescent="0.3">
      <c r="A2936" s="35" t="s">
        <v>63</v>
      </c>
      <c r="B2936" s="17" t="s">
        <v>50</v>
      </c>
      <c r="C2936" s="38">
        <v>72</v>
      </c>
      <c r="D2936" s="44"/>
      <c r="E2936" s="44"/>
      <c r="F2936" s="30">
        <f t="shared" si="212"/>
        <v>0</v>
      </c>
      <c r="G2936" s="11"/>
      <c r="H2936" s="11"/>
      <c r="I2936" s="11"/>
      <c r="J2936" s="12">
        <f t="shared" si="213"/>
        <v>0</v>
      </c>
      <c r="K2936" s="31">
        <f t="shared" si="214"/>
        <v>424.13</v>
      </c>
      <c r="L2936" s="37">
        <f t="shared" si="211"/>
        <v>0</v>
      </c>
      <c r="M2936" s="37"/>
      <c r="N2936" s="37">
        <f t="shared" si="215"/>
        <v>0</v>
      </c>
    </row>
    <row r="2937" spans="1:14" x14ac:dyDescent="0.3">
      <c r="A2937" s="35" t="s">
        <v>64</v>
      </c>
      <c r="B2937" s="17" t="s">
        <v>65</v>
      </c>
      <c r="C2937" s="38">
        <v>72</v>
      </c>
      <c r="D2937" s="44"/>
      <c r="E2937" s="44"/>
      <c r="F2937" s="30">
        <f t="shared" si="212"/>
        <v>0</v>
      </c>
      <c r="G2937" s="11"/>
      <c r="H2937" s="11"/>
      <c r="I2937" s="11"/>
      <c r="J2937" s="12">
        <f t="shared" si="213"/>
        <v>0</v>
      </c>
      <c r="K2937" s="31">
        <f t="shared" si="214"/>
        <v>389.61</v>
      </c>
      <c r="L2937" s="37">
        <f t="shared" si="211"/>
        <v>0</v>
      </c>
      <c r="M2937" s="37"/>
      <c r="N2937" s="37">
        <f t="shared" si="215"/>
        <v>0</v>
      </c>
    </row>
    <row r="2938" spans="1:14" x14ac:dyDescent="0.3">
      <c r="A2938" s="35" t="s">
        <v>66</v>
      </c>
      <c r="B2938" s="17" t="s">
        <v>65</v>
      </c>
      <c r="C2938" s="38">
        <v>72</v>
      </c>
      <c r="D2938" s="44"/>
      <c r="E2938" s="44"/>
      <c r="F2938" s="30">
        <f t="shared" si="212"/>
        <v>0</v>
      </c>
      <c r="G2938" s="11"/>
      <c r="H2938" s="11"/>
      <c r="I2938" s="11"/>
      <c r="J2938" s="12">
        <f t="shared" si="213"/>
        <v>0</v>
      </c>
      <c r="K2938" s="31">
        <f t="shared" si="214"/>
        <v>389.61</v>
      </c>
      <c r="L2938" s="37">
        <f t="shared" si="211"/>
        <v>0</v>
      </c>
      <c r="M2938" s="37"/>
      <c r="N2938" s="37">
        <f t="shared" si="215"/>
        <v>0</v>
      </c>
    </row>
    <row r="2939" spans="1:14" x14ac:dyDescent="0.3">
      <c r="A2939" s="47" t="s">
        <v>67</v>
      </c>
      <c r="B2939" s="48" t="s">
        <v>59</v>
      </c>
      <c r="C2939" s="49">
        <v>25</v>
      </c>
      <c r="D2939" s="44"/>
      <c r="E2939" s="44"/>
      <c r="F2939" s="30">
        <f t="shared" si="212"/>
        <v>0</v>
      </c>
      <c r="G2939" s="11"/>
      <c r="H2939" s="11"/>
      <c r="I2939" s="11"/>
      <c r="J2939" s="12">
        <f t="shared" si="213"/>
        <v>0</v>
      </c>
      <c r="K2939" s="31">
        <f t="shared" si="214"/>
        <v>169.65</v>
      </c>
      <c r="L2939" s="37">
        <f t="shared" si="211"/>
        <v>0</v>
      </c>
      <c r="M2939" s="37"/>
      <c r="N2939" s="37">
        <f t="shared" si="215"/>
        <v>0</v>
      </c>
    </row>
    <row r="2940" spans="1:14" x14ac:dyDescent="0.3">
      <c r="A2940" s="47" t="s">
        <v>68</v>
      </c>
      <c r="B2940" s="48" t="s">
        <v>42</v>
      </c>
      <c r="C2940" s="49">
        <v>50</v>
      </c>
      <c r="D2940" s="44"/>
      <c r="E2940" s="44"/>
      <c r="F2940" s="30">
        <f t="shared" si="212"/>
        <v>0</v>
      </c>
      <c r="G2940" s="11"/>
      <c r="H2940" s="11"/>
      <c r="I2940" s="11"/>
      <c r="J2940" s="12">
        <f t="shared" si="213"/>
        <v>0</v>
      </c>
      <c r="K2940" s="31">
        <f t="shared" si="214"/>
        <v>88.92</v>
      </c>
      <c r="L2940" s="37">
        <f t="shared" si="211"/>
        <v>0</v>
      </c>
      <c r="M2940" s="37"/>
      <c r="N2940" s="37">
        <f t="shared" si="215"/>
        <v>0</v>
      </c>
    </row>
    <row r="2941" spans="1:14" x14ac:dyDescent="0.3">
      <c r="A2941" s="47" t="s">
        <v>69</v>
      </c>
      <c r="B2941" s="48" t="s">
        <v>52</v>
      </c>
      <c r="C2941" s="49">
        <v>12</v>
      </c>
      <c r="D2941" s="44"/>
      <c r="E2941" s="44"/>
      <c r="F2941" s="30">
        <f t="shared" si="212"/>
        <v>0</v>
      </c>
      <c r="G2941" s="11"/>
      <c r="H2941" s="11"/>
      <c r="I2941" s="11"/>
      <c r="J2941" s="12">
        <f t="shared" si="213"/>
        <v>0</v>
      </c>
      <c r="K2941" s="31">
        <f t="shared" si="214"/>
        <v>123.94</v>
      </c>
      <c r="L2941" s="37">
        <f t="shared" si="211"/>
        <v>0</v>
      </c>
      <c r="M2941" s="37"/>
      <c r="N2941" s="37">
        <f t="shared" si="215"/>
        <v>0</v>
      </c>
    </row>
    <row r="2942" spans="1:14" ht="19.5" thickBot="1" x14ac:dyDescent="0.35">
      <c r="A2942" s="47" t="s">
        <v>70</v>
      </c>
      <c r="B2942" s="48" t="s">
        <v>50</v>
      </c>
      <c r="C2942" s="49">
        <v>60</v>
      </c>
      <c r="D2942" s="44"/>
      <c r="E2942" s="44"/>
      <c r="F2942" s="30">
        <f t="shared" si="212"/>
        <v>0</v>
      </c>
      <c r="G2942" s="11"/>
      <c r="H2942" s="11"/>
      <c r="I2942" s="11"/>
      <c r="J2942" s="12">
        <f t="shared" si="213"/>
        <v>0</v>
      </c>
      <c r="K2942" s="31">
        <f t="shared" si="214"/>
        <v>67.180000000000007</v>
      </c>
      <c r="L2942" s="37">
        <f t="shared" si="211"/>
        <v>0</v>
      </c>
      <c r="M2942" s="37"/>
      <c r="N2942" s="37">
        <f t="shared" si="215"/>
        <v>0</v>
      </c>
    </row>
    <row r="2943" spans="1:14" ht="19.5" thickBot="1" x14ac:dyDescent="0.35">
      <c r="A2943" s="56" t="s">
        <v>71</v>
      </c>
      <c r="B2943" s="57" t="s">
        <v>50</v>
      </c>
      <c r="C2943" s="58">
        <v>60</v>
      </c>
      <c r="D2943" s="44"/>
      <c r="E2943" s="44"/>
      <c r="F2943" s="30">
        <f t="shared" si="212"/>
        <v>0</v>
      </c>
      <c r="G2943" s="11"/>
      <c r="H2943" s="11"/>
      <c r="I2943" s="11"/>
      <c r="J2943" s="12">
        <f t="shared" si="213"/>
        <v>0</v>
      </c>
      <c r="K2943" s="31">
        <f t="shared" si="214"/>
        <v>67.180000000000007</v>
      </c>
      <c r="L2943" s="37">
        <f t="shared" si="211"/>
        <v>0</v>
      </c>
      <c r="M2943" s="37"/>
      <c r="N2943" s="37">
        <f t="shared" si="215"/>
        <v>0</v>
      </c>
    </row>
    <row r="2944" spans="1:14" ht="19.5" thickBot="1" x14ac:dyDescent="0.35">
      <c r="A2944" s="56" t="s">
        <v>72</v>
      </c>
      <c r="B2944" s="57" t="s">
        <v>50</v>
      </c>
      <c r="C2944" s="58">
        <v>60</v>
      </c>
      <c r="D2944" s="44"/>
      <c r="E2944" s="44"/>
      <c r="F2944" s="30">
        <f t="shared" si="212"/>
        <v>0</v>
      </c>
      <c r="G2944" s="11"/>
      <c r="H2944" s="11"/>
      <c r="I2944" s="11"/>
      <c r="J2944" s="12">
        <f t="shared" si="213"/>
        <v>0</v>
      </c>
      <c r="K2944" s="31">
        <f t="shared" si="214"/>
        <v>67.180000000000007</v>
      </c>
      <c r="L2944" s="37">
        <f t="shared" si="211"/>
        <v>0</v>
      </c>
      <c r="M2944" s="37"/>
      <c r="N2944" s="37">
        <f t="shared" si="215"/>
        <v>0</v>
      </c>
    </row>
    <row r="2945" spans="1:14" ht="19.5" thickBot="1" x14ac:dyDescent="0.35">
      <c r="A2945" s="56" t="s">
        <v>73</v>
      </c>
      <c r="B2945" s="57" t="s">
        <v>74</v>
      </c>
      <c r="C2945" s="58">
        <v>150</v>
      </c>
      <c r="D2945" s="44"/>
      <c r="E2945" s="44"/>
      <c r="F2945" s="30">
        <f t="shared" si="212"/>
        <v>0</v>
      </c>
      <c r="G2945" s="11"/>
      <c r="H2945" s="11"/>
      <c r="I2945" s="11"/>
      <c r="J2945" s="12">
        <f t="shared" si="213"/>
        <v>0</v>
      </c>
      <c r="K2945" s="31">
        <f t="shared" si="214"/>
        <v>21.06</v>
      </c>
      <c r="L2945" s="37">
        <f t="shared" si="211"/>
        <v>0</v>
      </c>
      <c r="M2945" s="37"/>
      <c r="N2945" s="37">
        <f t="shared" si="215"/>
        <v>0</v>
      </c>
    </row>
    <row r="2946" spans="1:14" ht="19.5" thickBot="1" x14ac:dyDescent="0.35">
      <c r="A2946" s="66" t="s">
        <v>75</v>
      </c>
      <c r="B2946" s="67" t="s">
        <v>76</v>
      </c>
      <c r="C2946" s="68">
        <v>120</v>
      </c>
      <c r="D2946" s="44"/>
      <c r="E2946" s="44"/>
      <c r="F2946" s="30">
        <f t="shared" si="212"/>
        <v>0</v>
      </c>
      <c r="G2946" s="11"/>
      <c r="H2946" s="11"/>
      <c r="I2946" s="11"/>
      <c r="J2946" s="12">
        <f t="shared" si="213"/>
        <v>0</v>
      </c>
      <c r="K2946" s="31">
        <f t="shared" si="214"/>
        <v>78.98</v>
      </c>
      <c r="L2946" s="37">
        <f t="shared" si="211"/>
        <v>0</v>
      </c>
      <c r="M2946" s="37"/>
      <c r="N2946" s="37">
        <f t="shared" si="215"/>
        <v>0</v>
      </c>
    </row>
    <row r="2947" spans="1:14" ht="19.5" thickBot="1" x14ac:dyDescent="0.35">
      <c r="A2947" s="66" t="s">
        <v>77</v>
      </c>
      <c r="B2947" s="67" t="s">
        <v>78</v>
      </c>
      <c r="C2947" s="68">
        <v>60</v>
      </c>
      <c r="D2947" s="44"/>
      <c r="E2947" s="44"/>
      <c r="F2947" s="30">
        <f t="shared" si="212"/>
        <v>0</v>
      </c>
      <c r="G2947" s="11"/>
      <c r="H2947" s="11"/>
      <c r="I2947" s="11"/>
      <c r="J2947" s="12">
        <f t="shared" si="213"/>
        <v>0</v>
      </c>
      <c r="K2947" s="31">
        <f t="shared" si="214"/>
        <v>154.44</v>
      </c>
      <c r="L2947" s="37">
        <f t="shared" si="211"/>
        <v>0</v>
      </c>
      <c r="M2947" s="37"/>
      <c r="N2947" s="37">
        <f t="shared" si="215"/>
        <v>0</v>
      </c>
    </row>
    <row r="2948" spans="1:14" ht="19.5" thickBot="1" x14ac:dyDescent="0.35">
      <c r="A2948" s="66" t="s">
        <v>79</v>
      </c>
      <c r="B2948" s="67" t="s">
        <v>50</v>
      </c>
      <c r="C2948" s="68">
        <v>30</v>
      </c>
      <c r="D2948" s="44"/>
      <c r="E2948" s="44"/>
      <c r="F2948" s="30">
        <f t="shared" si="212"/>
        <v>0</v>
      </c>
      <c r="G2948" s="11"/>
      <c r="H2948" s="11"/>
      <c r="I2948" s="11"/>
      <c r="J2948" s="12">
        <f t="shared" si="213"/>
        <v>0</v>
      </c>
      <c r="K2948" s="31">
        <f t="shared" si="214"/>
        <v>274.95</v>
      </c>
      <c r="L2948" s="37">
        <f t="shared" si="211"/>
        <v>0</v>
      </c>
      <c r="M2948" s="37"/>
      <c r="N2948" s="37">
        <f t="shared" si="215"/>
        <v>0</v>
      </c>
    </row>
    <row r="2949" spans="1:14" ht="19.5" thickBot="1" x14ac:dyDescent="0.35">
      <c r="A2949" s="66" t="s">
        <v>80</v>
      </c>
      <c r="B2949" s="67" t="s">
        <v>59</v>
      </c>
      <c r="C2949" s="68">
        <v>12</v>
      </c>
      <c r="D2949" s="44"/>
      <c r="E2949" s="44"/>
      <c r="F2949" s="30">
        <f t="shared" si="212"/>
        <v>0</v>
      </c>
      <c r="G2949" s="11"/>
      <c r="H2949" s="11"/>
      <c r="I2949" s="11"/>
      <c r="J2949" s="12">
        <f t="shared" si="213"/>
        <v>0</v>
      </c>
      <c r="K2949" s="31">
        <f t="shared" si="214"/>
        <v>1023.75</v>
      </c>
      <c r="L2949" s="37">
        <f t="shared" si="211"/>
        <v>0</v>
      </c>
      <c r="M2949" s="37"/>
      <c r="N2949" s="37">
        <f t="shared" si="215"/>
        <v>0</v>
      </c>
    </row>
    <row r="2950" spans="1:14" ht="19.5" thickBot="1" x14ac:dyDescent="0.35">
      <c r="A2950" s="76" t="s">
        <v>81</v>
      </c>
      <c r="B2950" s="77" t="s">
        <v>82</v>
      </c>
      <c r="C2950" s="78">
        <v>18</v>
      </c>
      <c r="D2950" s="44"/>
      <c r="E2950" s="44"/>
      <c r="F2950" s="30">
        <f t="shared" si="212"/>
        <v>0</v>
      </c>
      <c r="G2950" s="11"/>
      <c r="H2950" s="11"/>
      <c r="I2950" s="11"/>
      <c r="J2950" s="12">
        <f t="shared" si="213"/>
        <v>0</v>
      </c>
      <c r="K2950" s="31">
        <f t="shared" si="214"/>
        <v>558.67999999999995</v>
      </c>
      <c r="L2950" s="37">
        <f t="shared" si="211"/>
        <v>0</v>
      </c>
      <c r="M2950" s="37"/>
      <c r="N2950" s="37">
        <f t="shared" si="215"/>
        <v>0</v>
      </c>
    </row>
    <row r="2951" spans="1:14" ht="19.5" thickBot="1" x14ac:dyDescent="0.35">
      <c r="A2951" s="76" t="s">
        <v>83</v>
      </c>
      <c r="B2951" s="77" t="s">
        <v>59</v>
      </c>
      <c r="C2951" s="78">
        <v>12</v>
      </c>
      <c r="D2951" s="44"/>
      <c r="E2951" s="44"/>
      <c r="F2951" s="30">
        <f t="shared" si="212"/>
        <v>0</v>
      </c>
      <c r="G2951" s="11"/>
      <c r="H2951" s="11"/>
      <c r="I2951" s="11"/>
      <c r="J2951" s="12">
        <f t="shared" si="213"/>
        <v>0</v>
      </c>
      <c r="K2951" s="31">
        <f t="shared" si="214"/>
        <v>1092.2</v>
      </c>
      <c r="L2951" s="37">
        <f t="shared" si="211"/>
        <v>0</v>
      </c>
      <c r="M2951" s="37"/>
      <c r="N2951" s="37">
        <f t="shared" si="215"/>
        <v>0</v>
      </c>
    </row>
    <row r="2952" spans="1:14" ht="19.5" thickBot="1" x14ac:dyDescent="0.35">
      <c r="A2952" s="76" t="s">
        <v>84</v>
      </c>
      <c r="B2952" s="77" t="s">
        <v>85</v>
      </c>
      <c r="C2952" s="78">
        <v>4</v>
      </c>
      <c r="D2952" s="44"/>
      <c r="E2952" s="44"/>
      <c r="F2952" s="30">
        <f t="shared" si="212"/>
        <v>0</v>
      </c>
      <c r="G2952" s="11"/>
      <c r="H2952" s="11"/>
      <c r="I2952" s="11"/>
      <c r="J2952" s="12">
        <f t="shared" si="213"/>
        <v>0</v>
      </c>
      <c r="K2952" s="31">
        <f t="shared" si="214"/>
        <v>2670.53</v>
      </c>
      <c r="L2952" s="37">
        <f t="shared" si="211"/>
        <v>0</v>
      </c>
      <c r="M2952" s="37"/>
      <c r="N2952" s="37">
        <f t="shared" si="215"/>
        <v>0</v>
      </c>
    </row>
    <row r="2953" spans="1:14" ht="19.5" thickBot="1" x14ac:dyDescent="0.35">
      <c r="A2953" s="86" t="s">
        <v>86</v>
      </c>
      <c r="B2953" s="87" t="s">
        <v>87</v>
      </c>
      <c r="C2953" s="88">
        <v>48</v>
      </c>
      <c r="D2953" s="44"/>
      <c r="E2953" s="44"/>
      <c r="F2953" s="30">
        <f t="shared" si="212"/>
        <v>0</v>
      </c>
      <c r="G2953" s="11"/>
      <c r="H2953" s="11"/>
      <c r="I2953" s="11"/>
      <c r="J2953" s="12">
        <f t="shared" si="213"/>
        <v>0</v>
      </c>
      <c r="K2953" s="31">
        <f t="shared" si="214"/>
        <v>46.8</v>
      </c>
      <c r="L2953" s="37">
        <f t="shared" si="211"/>
        <v>0</v>
      </c>
      <c r="M2953" s="37"/>
      <c r="N2953" s="37">
        <f t="shared" si="215"/>
        <v>0</v>
      </c>
    </row>
    <row r="2954" spans="1:14" ht="19.5" thickBot="1" x14ac:dyDescent="0.35">
      <c r="A2954" s="86" t="s">
        <v>88</v>
      </c>
      <c r="B2954" s="87" t="s">
        <v>87</v>
      </c>
      <c r="C2954" s="88">
        <v>48</v>
      </c>
      <c r="D2954" s="44"/>
      <c r="E2954" s="44"/>
      <c r="F2954" s="30">
        <f t="shared" si="212"/>
        <v>0</v>
      </c>
      <c r="G2954" s="11"/>
      <c r="H2954" s="11"/>
      <c r="I2954" s="11"/>
      <c r="J2954" s="12">
        <f t="shared" si="213"/>
        <v>0</v>
      </c>
      <c r="K2954" s="31">
        <f t="shared" si="214"/>
        <v>46.8</v>
      </c>
      <c r="L2954" s="37">
        <f t="shared" si="211"/>
        <v>0</v>
      </c>
      <c r="M2954" s="37"/>
      <c r="N2954" s="37">
        <f t="shared" si="215"/>
        <v>0</v>
      </c>
    </row>
    <row r="2955" spans="1:14" x14ac:dyDescent="0.3">
      <c r="A2955" s="96" t="s">
        <v>89</v>
      </c>
      <c r="B2955" s="97">
        <v>25</v>
      </c>
      <c r="C2955" s="97">
        <v>25</v>
      </c>
      <c r="D2955" s="44"/>
      <c r="E2955" s="44"/>
      <c r="F2955" s="30">
        <f t="shared" si="212"/>
        <v>0</v>
      </c>
      <c r="G2955" s="11"/>
      <c r="H2955" s="11"/>
      <c r="I2955" s="11"/>
      <c r="J2955" s="12">
        <f t="shared" si="213"/>
        <v>0</v>
      </c>
      <c r="K2955" s="31">
        <f t="shared" si="214"/>
        <v>111.25</v>
      </c>
      <c r="L2955" s="37">
        <f t="shared" si="211"/>
        <v>0</v>
      </c>
      <c r="M2955" s="37"/>
      <c r="N2955" s="37">
        <f t="shared" si="215"/>
        <v>0</v>
      </c>
    </row>
    <row r="2956" spans="1:14" x14ac:dyDescent="0.3">
      <c r="A2956" s="105" t="s">
        <v>90</v>
      </c>
      <c r="B2956" s="106">
        <v>10</v>
      </c>
      <c r="C2956" s="106">
        <v>10</v>
      </c>
      <c r="D2956" s="44"/>
      <c r="E2956" s="44"/>
      <c r="F2956" s="30">
        <f t="shared" si="212"/>
        <v>0</v>
      </c>
      <c r="G2956" s="11"/>
      <c r="H2956" s="11"/>
      <c r="I2956" s="11"/>
      <c r="J2956" s="12">
        <f t="shared" si="213"/>
        <v>0</v>
      </c>
      <c r="K2956" s="31">
        <f t="shared" si="214"/>
        <v>1760</v>
      </c>
      <c r="L2956" s="37">
        <f t="shared" si="211"/>
        <v>0</v>
      </c>
      <c r="M2956" s="37"/>
      <c r="N2956" s="37">
        <f t="shared" si="215"/>
        <v>0</v>
      </c>
    </row>
    <row r="2957" spans="1:14" x14ac:dyDescent="0.3">
      <c r="A2957" s="105" t="s">
        <v>91</v>
      </c>
      <c r="B2957" s="106">
        <v>8</v>
      </c>
      <c r="C2957" s="106">
        <v>8</v>
      </c>
      <c r="D2957" s="44"/>
      <c r="E2957" s="44"/>
      <c r="F2957" s="30">
        <f t="shared" si="212"/>
        <v>0</v>
      </c>
      <c r="G2957" s="11"/>
      <c r="H2957" s="11"/>
      <c r="I2957" s="11"/>
      <c r="J2957" s="12">
        <f t="shared" si="213"/>
        <v>0</v>
      </c>
      <c r="K2957" s="31">
        <f t="shared" si="214"/>
        <v>2365</v>
      </c>
      <c r="L2957" s="37">
        <f t="shared" si="211"/>
        <v>0</v>
      </c>
      <c r="M2957" s="37"/>
      <c r="N2957" s="37">
        <f t="shared" si="215"/>
        <v>0</v>
      </c>
    </row>
    <row r="2958" spans="1:14" x14ac:dyDescent="0.3">
      <c r="A2958" s="105" t="s">
        <v>92</v>
      </c>
      <c r="B2958" s="106">
        <v>8</v>
      </c>
      <c r="C2958" s="106">
        <v>8</v>
      </c>
      <c r="D2958" s="44"/>
      <c r="E2958" s="44"/>
      <c r="F2958" s="30">
        <f t="shared" si="212"/>
        <v>0</v>
      </c>
      <c r="G2958" s="11"/>
      <c r="H2958" s="11"/>
      <c r="I2958" s="11"/>
      <c r="J2958" s="12">
        <f t="shared" si="213"/>
        <v>0</v>
      </c>
      <c r="K2958" s="31">
        <f t="shared" si="214"/>
        <v>2065</v>
      </c>
      <c r="L2958" s="37">
        <f t="shared" si="211"/>
        <v>0</v>
      </c>
      <c r="M2958" s="37"/>
      <c r="N2958" s="37">
        <f t="shared" si="215"/>
        <v>0</v>
      </c>
    </row>
    <row r="2959" spans="1:14" x14ac:dyDescent="0.3">
      <c r="A2959" s="105" t="s">
        <v>93</v>
      </c>
      <c r="B2959" s="106">
        <v>15</v>
      </c>
      <c r="C2959" s="106">
        <v>15</v>
      </c>
      <c r="D2959" s="44"/>
      <c r="E2959" s="44"/>
      <c r="F2959" s="30">
        <f t="shared" si="212"/>
        <v>0</v>
      </c>
      <c r="G2959" s="11"/>
      <c r="H2959" s="11"/>
      <c r="I2959" s="11"/>
      <c r="J2959" s="12">
        <f t="shared" si="213"/>
        <v>0</v>
      </c>
      <c r="K2959" s="31">
        <f t="shared" si="214"/>
        <v>990</v>
      </c>
      <c r="L2959" s="37">
        <f t="shared" si="211"/>
        <v>0</v>
      </c>
      <c r="M2959" s="37"/>
      <c r="N2959" s="37">
        <f t="shared" si="215"/>
        <v>0</v>
      </c>
    </row>
    <row r="2960" spans="1:14" x14ac:dyDescent="0.3">
      <c r="A2960" s="105" t="s">
        <v>94</v>
      </c>
      <c r="B2960" s="106">
        <v>15</v>
      </c>
      <c r="C2960" s="106">
        <v>15</v>
      </c>
      <c r="D2960" s="44"/>
      <c r="E2960" s="44"/>
      <c r="F2960" s="30">
        <f t="shared" si="212"/>
        <v>0</v>
      </c>
      <c r="G2960" s="11"/>
      <c r="H2960" s="11"/>
      <c r="I2960" s="11"/>
      <c r="J2960" s="12">
        <f t="shared" si="213"/>
        <v>0</v>
      </c>
      <c r="K2960" s="31">
        <f t="shared" si="214"/>
        <v>1025</v>
      </c>
      <c r="L2960" s="37">
        <f t="shared" si="211"/>
        <v>0</v>
      </c>
      <c r="M2960" s="37"/>
      <c r="N2960" s="37">
        <f t="shared" si="215"/>
        <v>0</v>
      </c>
    </row>
    <row r="2961" spans="1:14" x14ac:dyDescent="0.3">
      <c r="A2961" s="105" t="s">
        <v>95</v>
      </c>
      <c r="B2961" s="106">
        <v>10</v>
      </c>
      <c r="C2961" s="106">
        <v>10</v>
      </c>
      <c r="D2961" s="44"/>
      <c r="E2961" s="44"/>
      <c r="F2961" s="30">
        <f t="shared" si="212"/>
        <v>0</v>
      </c>
      <c r="G2961" s="11"/>
      <c r="H2961" s="11"/>
      <c r="I2961" s="11"/>
      <c r="J2961" s="12">
        <f t="shared" si="213"/>
        <v>0</v>
      </c>
      <c r="K2961" s="31">
        <f t="shared" si="214"/>
        <v>1620</v>
      </c>
      <c r="L2961" s="37">
        <f t="shared" si="211"/>
        <v>0</v>
      </c>
      <c r="M2961" s="37"/>
      <c r="N2961" s="37">
        <f t="shared" si="215"/>
        <v>0</v>
      </c>
    </row>
    <row r="2962" spans="1:14" x14ac:dyDescent="0.3">
      <c r="A2962" s="105" t="s">
        <v>96</v>
      </c>
      <c r="B2962" s="106">
        <v>8</v>
      </c>
      <c r="C2962" s="106">
        <v>8</v>
      </c>
      <c r="D2962" s="44"/>
      <c r="E2962" s="44"/>
      <c r="F2962" s="30">
        <f t="shared" si="212"/>
        <v>0</v>
      </c>
      <c r="G2962" s="11"/>
      <c r="H2962" s="11"/>
      <c r="I2962" s="11"/>
      <c r="J2962" s="12">
        <f t="shared" si="213"/>
        <v>0</v>
      </c>
      <c r="K2962" s="31">
        <f t="shared" si="214"/>
        <v>2130</v>
      </c>
      <c r="L2962" s="37">
        <f t="shared" si="211"/>
        <v>0</v>
      </c>
      <c r="M2962" s="37"/>
      <c r="N2962" s="37">
        <f t="shared" si="215"/>
        <v>0</v>
      </c>
    </row>
    <row r="2963" spans="1:14" x14ac:dyDescent="0.3">
      <c r="A2963" s="105" t="s">
        <v>97</v>
      </c>
      <c r="B2963" s="106">
        <v>15</v>
      </c>
      <c r="C2963" s="106">
        <v>15</v>
      </c>
      <c r="D2963" s="44"/>
      <c r="E2963" s="44"/>
      <c r="F2963" s="30">
        <f t="shared" si="212"/>
        <v>0</v>
      </c>
      <c r="G2963" s="11"/>
      <c r="H2963" s="11"/>
      <c r="I2963" s="11"/>
      <c r="J2963" s="12">
        <f t="shared" si="213"/>
        <v>0</v>
      </c>
      <c r="K2963" s="31">
        <f t="shared" si="214"/>
        <v>880</v>
      </c>
      <c r="L2963" s="37">
        <f t="shared" si="211"/>
        <v>0</v>
      </c>
      <c r="M2963" s="37"/>
      <c r="N2963" s="37">
        <f t="shared" si="215"/>
        <v>0</v>
      </c>
    </row>
    <row r="2964" spans="1:14" x14ac:dyDescent="0.3">
      <c r="A2964" s="105" t="s">
        <v>98</v>
      </c>
      <c r="B2964" s="106">
        <v>15</v>
      </c>
      <c r="C2964" s="106">
        <v>15</v>
      </c>
      <c r="D2964" s="44"/>
      <c r="E2964" s="44"/>
      <c r="F2964" s="30">
        <f t="shared" si="212"/>
        <v>0</v>
      </c>
      <c r="G2964" s="11"/>
      <c r="H2964" s="11"/>
      <c r="I2964" s="11"/>
      <c r="J2964" s="12">
        <f t="shared" si="213"/>
        <v>0</v>
      </c>
      <c r="K2964" s="31">
        <f t="shared" si="214"/>
        <v>915</v>
      </c>
      <c r="L2964" s="37">
        <f t="shared" si="211"/>
        <v>0</v>
      </c>
      <c r="M2964" s="37"/>
      <c r="N2964" s="37">
        <f t="shared" si="215"/>
        <v>0</v>
      </c>
    </row>
    <row r="2965" spans="1:14" x14ac:dyDescent="0.3">
      <c r="A2965" s="105" t="s">
        <v>99</v>
      </c>
      <c r="B2965" s="106">
        <v>3</v>
      </c>
      <c r="C2965" s="106">
        <v>3</v>
      </c>
      <c r="D2965" s="44"/>
      <c r="E2965" s="44"/>
      <c r="F2965" s="30">
        <f t="shared" si="212"/>
        <v>0</v>
      </c>
      <c r="G2965" s="11"/>
      <c r="H2965" s="11"/>
      <c r="I2965" s="11"/>
      <c r="J2965" s="12">
        <f t="shared" si="213"/>
        <v>0</v>
      </c>
      <c r="K2965" s="31">
        <f t="shared" si="214"/>
        <v>1970</v>
      </c>
      <c r="L2965" s="37">
        <f t="shared" si="211"/>
        <v>0</v>
      </c>
      <c r="M2965" s="37"/>
      <c r="N2965" s="37">
        <f t="shared" si="215"/>
        <v>0</v>
      </c>
    </row>
    <row r="2966" spans="1:14" x14ac:dyDescent="0.3">
      <c r="A2966" s="105" t="s">
        <v>100</v>
      </c>
      <c r="B2966" s="106">
        <v>3</v>
      </c>
      <c r="C2966" s="106">
        <v>3</v>
      </c>
      <c r="D2966" s="44"/>
      <c r="E2966" s="44"/>
      <c r="F2966" s="30">
        <f t="shared" si="212"/>
        <v>0</v>
      </c>
      <c r="G2966" s="11"/>
      <c r="H2966" s="11"/>
      <c r="I2966" s="11"/>
      <c r="J2966" s="12">
        <f t="shared" si="213"/>
        <v>0</v>
      </c>
      <c r="K2966" s="31">
        <f t="shared" si="214"/>
        <v>2035</v>
      </c>
      <c r="L2966" s="37">
        <f t="shared" si="211"/>
        <v>0</v>
      </c>
      <c r="M2966" s="37"/>
      <c r="N2966" s="37">
        <f t="shared" si="215"/>
        <v>0</v>
      </c>
    </row>
    <row r="2967" spans="1:14" x14ac:dyDescent="0.3">
      <c r="A2967" s="105" t="s">
        <v>101</v>
      </c>
      <c r="B2967" s="106">
        <v>8</v>
      </c>
      <c r="C2967" s="106">
        <v>8</v>
      </c>
      <c r="D2967" s="44"/>
      <c r="E2967" s="44"/>
      <c r="F2967" s="30">
        <f t="shared" si="212"/>
        <v>0</v>
      </c>
      <c r="G2967" s="11"/>
      <c r="H2967" s="11"/>
      <c r="I2967" s="11"/>
      <c r="J2967" s="12">
        <f t="shared" si="213"/>
        <v>0</v>
      </c>
      <c r="K2967" s="31">
        <f t="shared" si="214"/>
        <v>2120</v>
      </c>
      <c r="L2967" s="37">
        <f t="shared" si="211"/>
        <v>0</v>
      </c>
      <c r="M2967" s="37"/>
      <c r="N2967" s="37">
        <f t="shared" si="215"/>
        <v>0</v>
      </c>
    </row>
    <row r="2968" spans="1:14" x14ac:dyDescent="0.3">
      <c r="A2968" s="105" t="s">
        <v>102</v>
      </c>
      <c r="B2968" s="106">
        <v>10</v>
      </c>
      <c r="C2968" s="106">
        <v>10</v>
      </c>
      <c r="D2968" s="44"/>
      <c r="E2968" s="44"/>
      <c r="F2968" s="30">
        <f t="shared" si="212"/>
        <v>0</v>
      </c>
      <c r="G2968" s="11"/>
      <c r="H2968" s="11"/>
      <c r="I2968" s="11"/>
      <c r="J2968" s="12">
        <f t="shared" si="213"/>
        <v>0</v>
      </c>
      <c r="K2968" s="31">
        <f t="shared" si="214"/>
        <v>1980</v>
      </c>
      <c r="L2968" s="37">
        <f t="shared" si="211"/>
        <v>0</v>
      </c>
      <c r="M2968" s="37"/>
      <c r="N2968" s="37">
        <f t="shared" si="215"/>
        <v>0</v>
      </c>
    </row>
    <row r="2969" spans="1:14" x14ac:dyDescent="0.3">
      <c r="A2969" s="105" t="s">
        <v>103</v>
      </c>
      <c r="B2969" s="106">
        <v>12</v>
      </c>
      <c r="C2969" s="106">
        <v>12</v>
      </c>
      <c r="D2969" s="44"/>
      <c r="E2969" s="44"/>
      <c r="F2969" s="30">
        <f t="shared" si="212"/>
        <v>0</v>
      </c>
      <c r="G2969" s="11"/>
      <c r="H2969" s="11"/>
      <c r="I2969" s="11"/>
      <c r="J2969" s="12">
        <f t="shared" si="213"/>
        <v>0</v>
      </c>
      <c r="K2969" s="31">
        <f t="shared" si="214"/>
        <v>875</v>
      </c>
      <c r="L2969" s="37">
        <f t="shared" si="211"/>
        <v>0</v>
      </c>
      <c r="M2969" s="37"/>
      <c r="N2969" s="37">
        <f t="shared" si="215"/>
        <v>0</v>
      </c>
    </row>
    <row r="2970" spans="1:14" ht="19.5" thickBot="1" x14ac:dyDescent="0.35">
      <c r="A2970" s="105" t="s">
        <v>104</v>
      </c>
      <c r="B2970" s="106">
        <v>3</v>
      </c>
      <c r="C2970" s="106">
        <v>3</v>
      </c>
      <c r="D2970" s="44"/>
      <c r="E2970" s="44"/>
      <c r="F2970" s="30">
        <f t="shared" si="212"/>
        <v>0</v>
      </c>
      <c r="G2970" s="11"/>
      <c r="H2970" s="11"/>
      <c r="I2970" s="11"/>
      <c r="J2970" s="12">
        <f t="shared" si="213"/>
        <v>0</v>
      </c>
      <c r="K2970" s="31">
        <f t="shared" si="214"/>
        <v>2145</v>
      </c>
      <c r="L2970" s="37">
        <f t="shared" si="211"/>
        <v>0</v>
      </c>
      <c r="M2970" s="37"/>
      <c r="N2970" s="37">
        <f t="shared" si="215"/>
        <v>0</v>
      </c>
    </row>
    <row r="2971" spans="1:14" ht="19.5" thickBot="1" x14ac:dyDescent="0.35">
      <c r="A2971" s="56" t="s">
        <v>105</v>
      </c>
      <c r="B2971" s="57" t="s">
        <v>74</v>
      </c>
      <c r="C2971" s="58">
        <v>150</v>
      </c>
      <c r="D2971" s="44"/>
      <c r="E2971" s="44"/>
      <c r="F2971" s="30">
        <f t="shared" si="212"/>
        <v>0</v>
      </c>
      <c r="G2971" s="11"/>
      <c r="H2971" s="11"/>
      <c r="I2971" s="11"/>
      <c r="J2971" s="12">
        <f t="shared" si="213"/>
        <v>0</v>
      </c>
      <c r="K2971" s="31">
        <f t="shared" si="214"/>
        <v>21.06</v>
      </c>
      <c r="L2971" s="37">
        <f t="shared" si="211"/>
        <v>0</v>
      </c>
      <c r="M2971" s="37"/>
      <c r="N2971" s="37">
        <f t="shared" si="215"/>
        <v>0</v>
      </c>
    </row>
    <row r="2972" spans="1:14" x14ac:dyDescent="0.3">
      <c r="A2972" s="107"/>
      <c r="B2972" s="108"/>
      <c r="C2972" s="108"/>
      <c r="D2972" s="11"/>
      <c r="E2972" s="11"/>
      <c r="F2972" s="30" t="e">
        <f t="shared" si="212"/>
        <v>#DIV/0!</v>
      </c>
      <c r="G2972" s="11"/>
      <c r="H2972" s="11"/>
      <c r="I2972" s="11"/>
      <c r="J2972" s="12">
        <f t="shared" si="213"/>
        <v>0</v>
      </c>
      <c r="K2972" s="31">
        <f t="shared" si="214"/>
        <v>116.5</v>
      </c>
      <c r="L2972" s="37">
        <f t="shared" si="211"/>
        <v>0</v>
      </c>
      <c r="M2972" s="37"/>
      <c r="N2972" s="37">
        <f t="shared" si="215"/>
        <v>0</v>
      </c>
    </row>
    <row r="2973" spans="1:14" x14ac:dyDescent="0.3">
      <c r="A2973" s="107"/>
      <c r="B2973" s="108"/>
      <c r="C2973" s="108"/>
      <c r="D2973" s="11"/>
      <c r="E2973" s="11"/>
      <c r="F2973" s="30" t="e">
        <f t="shared" si="212"/>
        <v>#DIV/0!</v>
      </c>
      <c r="G2973" s="11"/>
      <c r="H2973" s="11"/>
      <c r="I2973" s="11"/>
      <c r="J2973" s="12">
        <f t="shared" si="213"/>
        <v>0</v>
      </c>
      <c r="K2973" s="31">
        <f t="shared" si="214"/>
        <v>0</v>
      </c>
      <c r="L2973" s="37">
        <f t="shared" si="211"/>
        <v>0</v>
      </c>
      <c r="M2973" s="37"/>
      <c r="N2973" s="37">
        <f t="shared" si="215"/>
        <v>0</v>
      </c>
    </row>
    <row r="2974" spans="1:14" x14ac:dyDescent="0.3">
      <c r="A2974" s="107"/>
      <c r="B2974" s="108"/>
      <c r="C2974" s="108"/>
      <c r="D2974" s="11"/>
      <c r="E2974" s="11"/>
      <c r="F2974" s="30" t="e">
        <f t="shared" si="212"/>
        <v>#DIV/0!</v>
      </c>
      <c r="G2974" s="11"/>
      <c r="H2974" s="11"/>
      <c r="I2974" s="11"/>
      <c r="J2974" s="12">
        <f t="shared" si="213"/>
        <v>0</v>
      </c>
      <c r="K2974" s="31">
        <f t="shared" si="214"/>
        <v>23</v>
      </c>
      <c r="L2974" s="37">
        <f t="shared" si="211"/>
        <v>0</v>
      </c>
      <c r="M2974" s="37"/>
      <c r="N2974" s="37">
        <f t="shared" si="215"/>
        <v>0</v>
      </c>
    </row>
    <row r="2975" spans="1:14" x14ac:dyDescent="0.3">
      <c r="A2975" s="107"/>
      <c r="B2975" s="108"/>
      <c r="C2975" s="108"/>
      <c r="D2975" s="11"/>
      <c r="E2975" s="11"/>
      <c r="F2975" s="30" t="e">
        <f t="shared" si="212"/>
        <v>#DIV/0!</v>
      </c>
      <c r="G2975" s="11"/>
      <c r="H2975" s="11"/>
      <c r="I2975" s="11"/>
      <c r="J2975" s="12">
        <f t="shared" si="213"/>
        <v>0</v>
      </c>
      <c r="K2975" s="31">
        <f t="shared" si="214"/>
        <v>0</v>
      </c>
      <c r="L2975" s="37">
        <f t="shared" si="211"/>
        <v>0</v>
      </c>
      <c r="M2975" s="37"/>
      <c r="N2975" s="37">
        <f t="shared" si="215"/>
        <v>0</v>
      </c>
    </row>
    <row r="2976" spans="1:14" x14ac:dyDescent="0.3">
      <c r="A2976" s="11"/>
      <c r="B2976" s="10"/>
      <c r="C2976" s="10"/>
      <c r="D2976" s="11"/>
      <c r="E2976" s="11"/>
      <c r="F2976" s="30" t="e">
        <f t="shared" si="212"/>
        <v>#DIV/0!</v>
      </c>
      <c r="G2976" s="11"/>
      <c r="H2976" s="11"/>
      <c r="I2976" s="11"/>
      <c r="J2976" s="12">
        <f t="shared" si="213"/>
        <v>0</v>
      </c>
      <c r="K2976" s="31">
        <f t="shared" si="214"/>
        <v>0</v>
      </c>
      <c r="L2976" s="37">
        <f t="shared" si="211"/>
        <v>0</v>
      </c>
      <c r="M2976" s="37"/>
      <c r="N2976" s="37">
        <f t="shared" si="215"/>
        <v>0</v>
      </c>
    </row>
    <row r="2977" spans="1:14" x14ac:dyDescent="0.3">
      <c r="A2977" s="11"/>
      <c r="B2977" s="10"/>
      <c r="C2977" s="10"/>
      <c r="D2977" s="11"/>
      <c r="E2977" s="11"/>
      <c r="F2977" s="30" t="e">
        <f t="shared" si="212"/>
        <v>#DIV/0!</v>
      </c>
      <c r="G2977" s="11"/>
      <c r="H2977" s="11"/>
      <c r="I2977" s="11"/>
      <c r="J2977" s="12">
        <f t="shared" si="213"/>
        <v>0</v>
      </c>
      <c r="K2977" s="31">
        <f t="shared" si="214"/>
        <v>0</v>
      </c>
      <c r="L2977" s="37">
        <f t="shared" si="211"/>
        <v>0</v>
      </c>
      <c r="M2977" s="37"/>
      <c r="N2977" s="37">
        <f t="shared" si="215"/>
        <v>0</v>
      </c>
    </row>
    <row r="2978" spans="1:14" x14ac:dyDescent="0.3">
      <c r="A2978" s="11"/>
      <c r="B2978" s="10"/>
      <c r="C2978" s="10"/>
      <c r="D2978" s="11"/>
      <c r="E2978" s="11"/>
      <c r="F2978" s="30" t="e">
        <f t="shared" si="212"/>
        <v>#DIV/0!</v>
      </c>
      <c r="G2978" s="11"/>
      <c r="H2978" s="11"/>
      <c r="I2978" s="11"/>
      <c r="J2978" s="12">
        <f t="shared" si="213"/>
        <v>0</v>
      </c>
      <c r="K2978" s="31">
        <f t="shared" si="214"/>
        <v>0</v>
      </c>
      <c r="L2978" s="37">
        <f t="shared" si="211"/>
        <v>0</v>
      </c>
      <c r="M2978" s="37"/>
      <c r="N2978" s="37">
        <f t="shared" si="215"/>
        <v>0</v>
      </c>
    </row>
    <row r="2979" spans="1:14" x14ac:dyDescent="0.3">
      <c r="A2979" s="11" t="s">
        <v>33</v>
      </c>
      <c r="B2979" s="11"/>
      <c r="C2979" s="13"/>
      <c r="D2979" s="111">
        <f t="shared" ref="D2979:J2979" si="216">SUM(D2917:D2978)</f>
        <v>0</v>
      </c>
      <c r="E2979" s="111">
        <f t="shared" si="216"/>
        <v>0</v>
      </c>
      <c r="F2979" s="111" t="e">
        <f t="shared" si="216"/>
        <v>#DIV/0!</v>
      </c>
      <c r="G2979" s="111">
        <f t="shared" si="216"/>
        <v>0</v>
      </c>
      <c r="H2979" s="111">
        <f t="shared" si="216"/>
        <v>0</v>
      </c>
      <c r="I2979" s="111">
        <f t="shared" si="216"/>
        <v>0</v>
      </c>
      <c r="J2979" s="12">
        <f t="shared" si="216"/>
        <v>0</v>
      </c>
      <c r="K2979" s="111"/>
      <c r="L2979" s="111">
        <f>SUM(L2917:L2978)</f>
        <v>0</v>
      </c>
      <c r="M2979" s="111">
        <f>SUM(M2917:M2978)</f>
        <v>0</v>
      </c>
      <c r="N2979" s="111">
        <f>SUM(N2917:N2978)</f>
        <v>0</v>
      </c>
    </row>
    <row r="2980" spans="1:14" x14ac:dyDescent="0.3">
      <c r="A2980" s="113"/>
      <c r="B2980" s="114"/>
      <c r="C2980" s="115"/>
      <c r="D2980" s="116"/>
      <c r="E2980" s="116"/>
      <c r="F2980" s="7" t="s">
        <v>106</v>
      </c>
      <c r="G2980" s="7" t="s">
        <v>123</v>
      </c>
      <c r="H2980" s="7" t="s">
        <v>124</v>
      </c>
      <c r="I2980" s="7" t="s">
        <v>125</v>
      </c>
      <c r="J2980" s="7" t="s">
        <v>126</v>
      </c>
      <c r="K2980" s="117"/>
      <c r="L2980" s="117"/>
      <c r="M2980" s="7" t="s">
        <v>107</v>
      </c>
      <c r="N2980" s="118"/>
    </row>
    <row r="2981" spans="1:14" ht="31.5" x14ac:dyDescent="0.5">
      <c r="A2981" s="113"/>
      <c r="B2981" s="114"/>
      <c r="C2981" s="115"/>
      <c r="D2981" s="116"/>
      <c r="E2981" s="116"/>
      <c r="F2981" s="121"/>
      <c r="G2981" s="121"/>
      <c r="H2981" s="121"/>
      <c r="I2981" s="121"/>
      <c r="J2981" s="121"/>
      <c r="K2981" s="122"/>
      <c r="L2981" s="121">
        <f>+F2981-G2981-H2981-I2981-J2981</f>
        <v>0</v>
      </c>
      <c r="M2981" s="123"/>
      <c r="N2981" s="124"/>
    </row>
    <row r="2982" spans="1:14" x14ac:dyDescent="0.3">
      <c r="A2982" s="177" t="s">
        <v>109</v>
      </c>
      <c r="B2982" s="178"/>
      <c r="C2982" s="178"/>
      <c r="D2982" s="178"/>
      <c r="E2982" s="178"/>
      <c r="F2982" s="178"/>
      <c r="G2982" s="178"/>
      <c r="H2982" s="178"/>
      <c r="I2982" s="178"/>
      <c r="J2982" s="179"/>
      <c r="K2982" s="125"/>
      <c r="L2982" s="12"/>
      <c r="M2982" s="126"/>
      <c r="N2982" s="127"/>
    </row>
    <row r="2983" spans="1:14" x14ac:dyDescent="0.3">
      <c r="A2983" s="180" t="s">
        <v>110</v>
      </c>
      <c r="B2983" s="181"/>
      <c r="C2983" s="181"/>
      <c r="D2983" s="181"/>
      <c r="E2983" s="181"/>
      <c r="F2983" s="181"/>
      <c r="G2983" s="181"/>
      <c r="H2983" s="181"/>
      <c r="I2983" s="181"/>
      <c r="J2983" s="182"/>
      <c r="K2983" s="129"/>
      <c r="L2983" s="12"/>
      <c r="M2983" s="126"/>
      <c r="N2983" s="127"/>
    </row>
    <row r="2984" spans="1:14" x14ac:dyDescent="0.3">
      <c r="A2984" s="160" t="s">
        <v>111</v>
      </c>
      <c r="B2984" s="161"/>
      <c r="C2984" s="161"/>
      <c r="D2984" s="161"/>
      <c r="E2984" s="161"/>
      <c r="F2984" s="161"/>
      <c r="G2984" s="161"/>
      <c r="H2984" s="161"/>
      <c r="I2984" s="161"/>
      <c r="J2984" s="162"/>
      <c r="K2984" s="130"/>
      <c r="L2984" s="12"/>
      <c r="M2984" s="131" t="e">
        <f>+L2984/L2979%</f>
        <v>#DIV/0!</v>
      </c>
      <c r="N2984" s="127"/>
    </row>
    <row r="2985" spans="1:14" x14ac:dyDescent="0.3">
      <c r="A2985" s="163" t="s">
        <v>112</v>
      </c>
      <c r="B2985" s="164"/>
      <c r="C2985" s="164"/>
      <c r="D2985" s="164"/>
      <c r="E2985" s="164"/>
      <c r="F2985" s="164"/>
      <c r="G2985" s="164"/>
      <c r="H2985" s="164"/>
      <c r="I2985" s="164"/>
      <c r="J2985" s="165"/>
      <c r="K2985" s="132"/>
      <c r="L2985" s="12">
        <f>+E3001</f>
        <v>0</v>
      </c>
      <c r="M2985" s="126"/>
      <c r="N2985" s="127"/>
    </row>
    <row r="2986" spans="1:14" x14ac:dyDescent="0.3">
      <c r="A2986" s="166" t="s">
        <v>113</v>
      </c>
      <c r="B2986" s="167"/>
      <c r="C2986" s="167"/>
      <c r="D2986" s="167"/>
      <c r="E2986" s="167"/>
      <c r="F2986" s="167"/>
      <c r="G2986" s="167"/>
      <c r="H2986" s="167"/>
      <c r="I2986" s="167"/>
      <c r="J2986" s="168"/>
      <c r="K2986" s="134"/>
      <c r="L2986" s="12">
        <f>+M3001</f>
        <v>0</v>
      </c>
      <c r="M2986" s="126"/>
      <c r="N2986" s="127"/>
    </row>
    <row r="2987" spans="1:14" x14ac:dyDescent="0.3">
      <c r="A2987" s="169"/>
      <c r="B2987" s="170"/>
      <c r="C2987" s="170"/>
      <c r="D2987" s="170"/>
      <c r="E2987" s="170"/>
      <c r="F2987" s="170"/>
      <c r="G2987" s="170"/>
      <c r="H2987" s="170"/>
      <c r="I2987" s="170"/>
      <c r="J2987" s="171"/>
      <c r="K2987" s="128"/>
      <c r="L2987" s="126"/>
      <c r="M2987" s="126"/>
      <c r="N2987" s="127"/>
    </row>
    <row r="2988" spans="1:14" x14ac:dyDescent="0.3">
      <c r="A2988" s="169"/>
      <c r="B2988" s="170"/>
      <c r="C2988" s="170"/>
      <c r="D2988" s="170"/>
      <c r="E2988" s="170"/>
      <c r="F2988" s="170"/>
      <c r="G2988" s="170"/>
      <c r="H2988" s="170"/>
      <c r="I2988" s="170"/>
      <c r="J2988" s="171"/>
      <c r="K2988" s="128"/>
      <c r="L2988" s="126"/>
      <c r="M2988" s="126"/>
      <c r="N2988" s="127"/>
    </row>
    <row r="2989" spans="1:14" x14ac:dyDescent="0.3">
      <c r="A2989" s="169" t="s">
        <v>114</v>
      </c>
      <c r="B2989" s="170"/>
      <c r="C2989" s="170"/>
      <c r="D2989" s="170"/>
      <c r="E2989" s="170"/>
      <c r="F2989" s="170"/>
      <c r="G2989" s="170"/>
      <c r="H2989" s="170"/>
      <c r="I2989" s="170"/>
      <c r="J2989" s="171"/>
      <c r="K2989" s="136"/>
      <c r="L2989" s="111">
        <f>+L2979-L2982-L2983-L2984-L2985+L2986-L2987-L2988</f>
        <v>0</v>
      </c>
      <c r="M2989" s="126"/>
      <c r="N2989" s="127"/>
    </row>
    <row r="2990" spans="1:14" ht="19.5" thickBot="1" x14ac:dyDescent="0.35">
      <c r="M2990" s="138">
        <f>+L2990-L2989</f>
        <v>0</v>
      </c>
    </row>
    <row r="2991" spans="1:14" ht="19.5" thickBot="1" x14ac:dyDescent="0.35">
      <c r="A2991" s="157" t="s">
        <v>115</v>
      </c>
      <c r="B2991" s="158"/>
      <c r="C2991" s="158"/>
      <c r="D2991" s="158"/>
      <c r="E2991" s="158"/>
      <c r="F2991" s="159"/>
      <c r="G2991" s="127"/>
      <c r="H2991" s="157" t="s">
        <v>116</v>
      </c>
      <c r="I2991" s="158"/>
      <c r="J2991" s="159"/>
      <c r="K2991" s="157" t="s">
        <v>117</v>
      </c>
      <c r="L2991" s="158"/>
      <c r="M2991" s="159"/>
      <c r="N2991" s="139"/>
    </row>
    <row r="2992" spans="1:14" ht="19.5" thickBot="1" x14ac:dyDescent="0.35">
      <c r="A2992" s="140" t="s">
        <v>118</v>
      </c>
      <c r="B2992" s="157" t="s">
        <v>119</v>
      </c>
      <c r="C2992" s="159"/>
      <c r="D2992" s="140" t="s">
        <v>120</v>
      </c>
      <c r="E2992" s="157" t="s">
        <v>22</v>
      </c>
      <c r="F2992" s="159"/>
      <c r="G2992" s="127"/>
      <c r="H2992" s="157" t="s">
        <v>119</v>
      </c>
      <c r="I2992" s="159"/>
      <c r="J2992" s="140" t="s">
        <v>22</v>
      </c>
      <c r="K2992" s="157" t="s">
        <v>119</v>
      </c>
      <c r="L2992" s="159"/>
      <c r="M2992" s="140" t="s">
        <v>22</v>
      </c>
      <c r="N2992" s="139"/>
    </row>
    <row r="2993" spans="1:14" ht="19.5" thickBot="1" x14ac:dyDescent="0.35">
      <c r="A2993" s="141"/>
      <c r="B2993" s="153"/>
      <c r="C2993" s="154"/>
      <c r="D2993" s="141"/>
      <c r="E2993" s="155"/>
      <c r="F2993" s="156"/>
      <c r="G2993" s="127"/>
      <c r="H2993" s="153"/>
      <c r="I2993" s="154"/>
      <c r="J2993" s="142"/>
      <c r="K2993" s="153"/>
      <c r="L2993" s="154"/>
      <c r="M2993" s="143"/>
      <c r="N2993" s="144"/>
    </row>
    <row r="2994" spans="1:14" ht="19.5" thickBot="1" x14ac:dyDescent="0.35">
      <c r="A2994" s="141"/>
      <c r="B2994" s="153"/>
      <c r="C2994" s="154"/>
      <c r="D2994" s="141"/>
      <c r="E2994" s="155"/>
      <c r="F2994" s="156"/>
      <c r="G2994" s="127"/>
      <c r="H2994" s="153"/>
      <c r="I2994" s="154"/>
      <c r="J2994" s="142"/>
      <c r="K2994" s="153"/>
      <c r="L2994" s="154"/>
      <c r="M2994" s="143"/>
      <c r="N2994" s="144"/>
    </row>
    <row r="2995" spans="1:14" ht="19.5" thickBot="1" x14ac:dyDescent="0.35">
      <c r="A2995" s="141"/>
      <c r="B2995" s="153"/>
      <c r="C2995" s="154"/>
      <c r="D2995" s="141"/>
      <c r="E2995" s="155"/>
      <c r="F2995" s="156"/>
      <c r="G2995" s="127"/>
      <c r="H2995" s="153"/>
      <c r="I2995" s="154"/>
      <c r="J2995" s="142"/>
      <c r="K2995" s="153"/>
      <c r="L2995" s="154"/>
      <c r="M2995" s="143"/>
      <c r="N2995" s="144"/>
    </row>
    <row r="2996" spans="1:14" ht="19.5" thickBot="1" x14ac:dyDescent="0.35">
      <c r="A2996" s="141"/>
      <c r="B2996" s="153"/>
      <c r="C2996" s="154"/>
      <c r="D2996" s="141"/>
      <c r="E2996" s="155"/>
      <c r="F2996" s="156"/>
      <c r="G2996" s="127"/>
      <c r="H2996" s="153"/>
      <c r="I2996" s="154"/>
      <c r="J2996" s="142"/>
      <c r="K2996" s="153"/>
      <c r="L2996" s="154"/>
      <c r="M2996" s="143"/>
      <c r="N2996" s="144"/>
    </row>
    <row r="2997" spans="1:14" ht="19.5" thickBot="1" x14ac:dyDescent="0.35">
      <c r="A2997" s="141"/>
      <c r="B2997" s="153"/>
      <c r="C2997" s="154"/>
      <c r="D2997" s="141"/>
      <c r="E2997" s="155"/>
      <c r="F2997" s="156"/>
      <c r="G2997" s="127"/>
      <c r="H2997" s="153"/>
      <c r="I2997" s="154"/>
      <c r="J2997" s="142"/>
      <c r="K2997" s="153"/>
      <c r="L2997" s="154"/>
      <c r="M2997" s="143"/>
      <c r="N2997" s="144"/>
    </row>
    <row r="2998" spans="1:14" ht="19.5" thickBot="1" x14ac:dyDescent="0.35">
      <c r="A2998" s="141"/>
      <c r="B2998" s="153"/>
      <c r="C2998" s="154"/>
      <c r="D2998" s="141"/>
      <c r="E2998" s="155"/>
      <c r="F2998" s="156"/>
      <c r="G2998" s="127"/>
      <c r="H2998" s="153"/>
      <c r="I2998" s="154"/>
      <c r="J2998" s="142"/>
      <c r="K2998" s="153"/>
      <c r="L2998" s="154"/>
      <c r="M2998" s="143"/>
      <c r="N2998" s="144"/>
    </row>
    <row r="2999" spans="1:14" ht="19.5" thickBot="1" x14ac:dyDescent="0.35">
      <c r="A2999" s="141"/>
      <c r="B2999" s="153"/>
      <c r="C2999" s="154"/>
      <c r="D2999" s="141"/>
      <c r="E2999" s="155"/>
      <c r="F2999" s="156"/>
      <c r="G2999" s="127"/>
      <c r="H2999" s="153"/>
      <c r="I2999" s="154"/>
      <c r="J2999" s="142"/>
      <c r="K2999" s="153"/>
      <c r="L2999" s="154"/>
      <c r="M2999" s="143"/>
      <c r="N2999" s="144"/>
    </row>
    <row r="3000" spans="1:14" ht="19.5" thickBot="1" x14ac:dyDescent="0.35">
      <c r="A3000" s="141"/>
      <c r="B3000" s="153"/>
      <c r="C3000" s="154"/>
      <c r="D3000" s="141"/>
      <c r="E3000" s="155"/>
      <c r="F3000" s="156"/>
      <c r="G3000" s="127"/>
      <c r="H3000" s="153"/>
      <c r="I3000" s="154"/>
      <c r="J3000" s="142"/>
      <c r="K3000" s="153"/>
      <c r="L3000" s="154"/>
      <c r="M3000" s="143"/>
      <c r="N3000" s="144"/>
    </row>
    <row r="3001" spans="1:14" ht="19.5" thickBot="1" x14ac:dyDescent="0.35">
      <c r="A3001" s="141" t="s">
        <v>121</v>
      </c>
      <c r="B3001" s="153"/>
      <c r="C3001" s="154"/>
      <c r="D3001" s="141"/>
      <c r="E3001" s="155">
        <f>SUM(E2993:F3000)</f>
        <v>0</v>
      </c>
      <c r="F3001" s="156"/>
      <c r="G3001" s="127"/>
      <c r="H3001" s="153" t="s">
        <v>121</v>
      </c>
      <c r="I3001" s="154"/>
      <c r="J3001" s="140">
        <f>SUM(J2993:J3000)</f>
        <v>0</v>
      </c>
      <c r="K3001" s="153" t="s">
        <v>121</v>
      </c>
      <c r="L3001" s="154"/>
      <c r="M3001" s="145">
        <f>SUM(M2993:M3000)</f>
        <v>0</v>
      </c>
      <c r="N3001" s="139"/>
    </row>
    <row r="3004" spans="1:14" x14ac:dyDescent="0.3">
      <c r="A3004" s="172" t="s">
        <v>0</v>
      </c>
      <c r="B3004" s="172"/>
      <c r="C3004" s="172"/>
      <c r="D3004" s="172"/>
      <c r="E3004" s="172"/>
      <c r="F3004" s="172"/>
      <c r="G3004" s="172"/>
      <c r="H3004" s="172"/>
      <c r="I3004" s="172"/>
      <c r="J3004" s="172"/>
      <c r="K3004" s="172"/>
      <c r="L3004" s="172"/>
      <c r="M3004" s="1"/>
      <c r="N3004" s="2"/>
    </row>
    <row r="3005" spans="1:14" x14ac:dyDescent="0.3">
      <c r="A3005" s="1" t="s">
        <v>1</v>
      </c>
      <c r="B3005" s="2"/>
      <c r="J3005" s="1" t="s">
        <v>3</v>
      </c>
      <c r="K3005" s="173">
        <f>+K2914</f>
        <v>0</v>
      </c>
      <c r="L3005" s="173"/>
      <c r="M3005" s="173"/>
      <c r="N3005" s="6"/>
    </row>
    <row r="3006" spans="1:14" x14ac:dyDescent="0.3">
      <c r="A3006" s="174"/>
      <c r="B3006" s="175"/>
      <c r="C3006" s="176"/>
      <c r="D3006" s="169" t="s">
        <v>6</v>
      </c>
      <c r="E3006" s="170"/>
      <c r="F3006" s="171"/>
      <c r="G3006" s="7" t="s">
        <v>7</v>
      </c>
      <c r="H3006" s="7" t="s">
        <v>7</v>
      </c>
      <c r="I3006" s="7" t="s">
        <v>8</v>
      </c>
      <c r="J3006" s="8" t="s">
        <v>9</v>
      </c>
      <c r="K3006" s="7" t="s">
        <v>10</v>
      </c>
      <c r="L3006" s="9"/>
      <c r="M3006" s="7" t="s">
        <v>11</v>
      </c>
      <c r="N3006" s="7" t="s">
        <v>12</v>
      </c>
    </row>
    <row r="3007" spans="1:14" x14ac:dyDescent="0.3">
      <c r="A3007" s="12" t="s">
        <v>16</v>
      </c>
      <c r="B3007" s="7" t="s">
        <v>17</v>
      </c>
      <c r="C3007" s="13" t="s">
        <v>18</v>
      </c>
      <c r="D3007" s="7">
        <v>1</v>
      </c>
      <c r="E3007" s="7">
        <v>2</v>
      </c>
      <c r="F3007" s="14" t="s">
        <v>19</v>
      </c>
      <c r="G3007" s="7" t="s">
        <v>20</v>
      </c>
      <c r="H3007" s="7" t="s">
        <v>20</v>
      </c>
      <c r="I3007" s="7"/>
      <c r="J3007" s="7" t="s">
        <v>20</v>
      </c>
      <c r="K3007" s="7" t="s">
        <v>21</v>
      </c>
      <c r="L3007" s="7" t="s">
        <v>22</v>
      </c>
      <c r="M3007" s="7" t="s">
        <v>23</v>
      </c>
      <c r="N3007" s="7" t="s">
        <v>22</v>
      </c>
    </row>
    <row r="3008" spans="1:14" x14ac:dyDescent="0.3">
      <c r="A3008" s="16" t="s">
        <v>35</v>
      </c>
      <c r="B3008" s="17" t="s">
        <v>36</v>
      </c>
      <c r="C3008" s="17">
        <v>72</v>
      </c>
      <c r="D3008" s="29"/>
      <c r="E3008" s="29"/>
      <c r="F3008" s="30">
        <f>+(E3008+D3008)/C3008</f>
        <v>0</v>
      </c>
      <c r="G3008" s="32"/>
      <c r="H3008" s="32"/>
      <c r="I3008" s="32"/>
      <c r="J3008" s="34">
        <f>+D3008+E3008-G3008-H3008-I3008</f>
        <v>0</v>
      </c>
      <c r="K3008" s="31">
        <f>+K2917</f>
        <v>381.13</v>
      </c>
      <c r="L3008" s="24">
        <f t="shared" ref="L3008:L3069" si="217">+J3008*K3008</f>
        <v>0</v>
      </c>
      <c r="M3008" s="24"/>
      <c r="N3008" s="24">
        <f>+K3008*I3008</f>
        <v>0</v>
      </c>
    </row>
    <row r="3009" spans="1:14" x14ac:dyDescent="0.3">
      <c r="A3009" s="16" t="s">
        <v>37</v>
      </c>
      <c r="B3009" s="17" t="s">
        <v>38</v>
      </c>
      <c r="C3009" s="17">
        <v>36</v>
      </c>
      <c r="D3009" s="29"/>
      <c r="E3009" s="29"/>
      <c r="F3009" s="30">
        <f t="shared" ref="F3009:F3069" si="218">+(E3009+D3009)/C3009</f>
        <v>0</v>
      </c>
      <c r="G3009" s="32"/>
      <c r="H3009" s="32"/>
      <c r="I3009" s="32"/>
      <c r="J3009" s="34">
        <f t="shared" ref="J3009:J3069" si="219">+D3009+E3009-G3009-H3009-I3009</f>
        <v>0</v>
      </c>
      <c r="K3009" s="31">
        <f t="shared" ref="K3009:K3069" si="220">+K2918</f>
        <v>741.2</v>
      </c>
      <c r="L3009" s="24">
        <f t="shared" si="217"/>
        <v>0</v>
      </c>
      <c r="M3009" s="24"/>
      <c r="N3009" s="24">
        <f t="shared" ref="N3009:N3069" si="221">+K3009*I3009</f>
        <v>0</v>
      </c>
    </row>
    <row r="3010" spans="1:14" x14ac:dyDescent="0.3">
      <c r="A3010" s="16" t="s">
        <v>39</v>
      </c>
      <c r="B3010" s="17" t="s">
        <v>40</v>
      </c>
      <c r="C3010" s="17">
        <v>18</v>
      </c>
      <c r="D3010" s="29"/>
      <c r="E3010" s="29"/>
      <c r="F3010" s="30">
        <f t="shared" si="218"/>
        <v>0</v>
      </c>
      <c r="G3010" s="32"/>
      <c r="H3010" s="32"/>
      <c r="I3010" s="32"/>
      <c r="J3010" s="12">
        <f t="shared" si="219"/>
        <v>0</v>
      </c>
      <c r="K3010" s="31">
        <f t="shared" si="220"/>
        <v>1263.5999999999999</v>
      </c>
      <c r="L3010" s="37">
        <f t="shared" si="217"/>
        <v>0</v>
      </c>
      <c r="M3010" s="37"/>
      <c r="N3010" s="37">
        <f t="shared" si="221"/>
        <v>0</v>
      </c>
    </row>
    <row r="3011" spans="1:14" x14ac:dyDescent="0.3">
      <c r="A3011" s="16" t="s">
        <v>41</v>
      </c>
      <c r="B3011" s="17" t="s">
        <v>42</v>
      </c>
      <c r="C3011" s="17">
        <v>10</v>
      </c>
      <c r="D3011" s="29"/>
      <c r="E3011" s="29"/>
      <c r="F3011" s="30">
        <f t="shared" si="218"/>
        <v>0</v>
      </c>
      <c r="G3011" s="32"/>
      <c r="H3011" s="32"/>
      <c r="I3011" s="32"/>
      <c r="J3011" s="34">
        <f t="shared" si="219"/>
        <v>0</v>
      </c>
      <c r="K3011" s="31">
        <f t="shared" si="220"/>
        <v>2059.1999999999998</v>
      </c>
      <c r="L3011" s="24">
        <f t="shared" si="217"/>
        <v>0</v>
      </c>
      <c r="M3011" s="24"/>
      <c r="N3011" s="24">
        <f t="shared" si="221"/>
        <v>0</v>
      </c>
    </row>
    <row r="3012" spans="1:14" x14ac:dyDescent="0.3">
      <c r="A3012" s="16" t="s">
        <v>43</v>
      </c>
      <c r="B3012" s="17" t="s">
        <v>36</v>
      </c>
      <c r="C3012" s="17">
        <v>72</v>
      </c>
      <c r="D3012" s="29"/>
      <c r="E3012" s="29"/>
      <c r="F3012" s="30">
        <f t="shared" si="218"/>
        <v>0</v>
      </c>
      <c r="G3012" s="32"/>
      <c r="H3012" s="32"/>
      <c r="I3012" s="32"/>
      <c r="J3012" s="34">
        <f t="shared" si="219"/>
        <v>0</v>
      </c>
      <c r="K3012" s="31">
        <f t="shared" si="220"/>
        <v>409.5</v>
      </c>
      <c r="L3012" s="24">
        <f t="shared" si="217"/>
        <v>0</v>
      </c>
      <c r="M3012" s="24"/>
      <c r="N3012" s="24">
        <f t="shared" si="221"/>
        <v>0</v>
      </c>
    </row>
    <row r="3013" spans="1:14" x14ac:dyDescent="0.3">
      <c r="A3013" s="16" t="s">
        <v>44</v>
      </c>
      <c r="B3013" s="17" t="s">
        <v>38</v>
      </c>
      <c r="C3013" s="17">
        <v>36</v>
      </c>
      <c r="D3013" s="29"/>
      <c r="E3013" s="29"/>
      <c r="F3013" s="30">
        <f t="shared" si="218"/>
        <v>0</v>
      </c>
      <c r="G3013" s="32"/>
      <c r="H3013" s="32"/>
      <c r="I3013" s="32"/>
      <c r="J3013" s="34">
        <f t="shared" si="219"/>
        <v>0</v>
      </c>
      <c r="K3013" s="31">
        <f t="shared" si="220"/>
        <v>803.79</v>
      </c>
      <c r="L3013" s="24">
        <f t="shared" si="217"/>
        <v>0</v>
      </c>
      <c r="M3013" s="24"/>
      <c r="N3013" s="24">
        <f t="shared" si="221"/>
        <v>0</v>
      </c>
    </row>
    <row r="3014" spans="1:14" x14ac:dyDescent="0.3">
      <c r="A3014" s="16" t="s">
        <v>45</v>
      </c>
      <c r="B3014" s="17" t="s">
        <v>36</v>
      </c>
      <c r="C3014" s="17">
        <v>72</v>
      </c>
      <c r="D3014" s="29"/>
      <c r="E3014" s="29"/>
      <c r="F3014" s="30">
        <f t="shared" si="218"/>
        <v>0</v>
      </c>
      <c r="G3014" s="32"/>
      <c r="H3014" s="32"/>
      <c r="I3014" s="32"/>
      <c r="J3014" s="34">
        <f t="shared" si="219"/>
        <v>0</v>
      </c>
      <c r="K3014" s="31">
        <f t="shared" si="220"/>
        <v>409.5</v>
      </c>
      <c r="L3014" s="24">
        <f t="shared" si="217"/>
        <v>0</v>
      </c>
      <c r="M3014" s="24"/>
      <c r="N3014" s="24">
        <f t="shared" si="221"/>
        <v>0</v>
      </c>
    </row>
    <row r="3015" spans="1:14" x14ac:dyDescent="0.3">
      <c r="A3015" s="16" t="s">
        <v>46</v>
      </c>
      <c r="B3015" s="17" t="s">
        <v>38</v>
      </c>
      <c r="C3015" s="17">
        <v>36</v>
      </c>
      <c r="D3015" s="29"/>
      <c r="E3015" s="29"/>
      <c r="F3015" s="30">
        <f t="shared" si="218"/>
        <v>0</v>
      </c>
      <c r="G3015" s="32"/>
      <c r="H3015" s="32"/>
      <c r="I3015" s="32"/>
      <c r="J3015" s="34">
        <f t="shared" si="219"/>
        <v>0</v>
      </c>
      <c r="K3015" s="31">
        <f t="shared" si="220"/>
        <v>803.79</v>
      </c>
      <c r="L3015" s="24">
        <f t="shared" si="217"/>
        <v>0</v>
      </c>
      <c r="M3015" s="24"/>
      <c r="N3015" s="24">
        <f t="shared" si="221"/>
        <v>0</v>
      </c>
    </row>
    <row r="3016" spans="1:14" x14ac:dyDescent="0.3">
      <c r="A3016" s="16" t="s">
        <v>47</v>
      </c>
      <c r="B3016" s="17" t="s">
        <v>48</v>
      </c>
      <c r="C3016" s="17">
        <v>8</v>
      </c>
      <c r="D3016" s="29"/>
      <c r="E3016" s="29"/>
      <c r="F3016" s="30">
        <f t="shared" si="218"/>
        <v>0</v>
      </c>
      <c r="G3016" s="32"/>
      <c r="H3016" s="32"/>
      <c r="I3016" s="32"/>
      <c r="J3016" s="34">
        <f t="shared" si="219"/>
        <v>0</v>
      </c>
      <c r="K3016" s="31">
        <f t="shared" si="220"/>
        <v>2767.05</v>
      </c>
      <c r="L3016" s="24">
        <f t="shared" si="217"/>
        <v>0</v>
      </c>
      <c r="M3016" s="24"/>
      <c r="N3016" s="24">
        <f t="shared" si="221"/>
        <v>0</v>
      </c>
    </row>
    <row r="3017" spans="1:14" x14ac:dyDescent="0.3">
      <c r="A3017" s="35" t="s">
        <v>49</v>
      </c>
      <c r="B3017" s="17" t="s">
        <v>50</v>
      </c>
      <c r="C3017" s="38">
        <v>72</v>
      </c>
      <c r="D3017" s="29"/>
      <c r="E3017" s="29"/>
      <c r="F3017" s="30">
        <f t="shared" si="218"/>
        <v>0</v>
      </c>
      <c r="G3017" s="32"/>
      <c r="H3017" s="32"/>
      <c r="I3017" s="32"/>
      <c r="J3017" s="12">
        <f t="shared" si="219"/>
        <v>0</v>
      </c>
      <c r="K3017" s="31">
        <f t="shared" si="220"/>
        <v>444.6</v>
      </c>
      <c r="L3017" s="37">
        <f t="shared" si="217"/>
        <v>0</v>
      </c>
      <c r="M3017" s="37"/>
      <c r="N3017" s="37">
        <f t="shared" si="221"/>
        <v>0</v>
      </c>
    </row>
    <row r="3018" spans="1:14" x14ac:dyDescent="0.3">
      <c r="A3018" s="16" t="s">
        <v>51</v>
      </c>
      <c r="B3018" s="17" t="s">
        <v>52</v>
      </c>
      <c r="C3018" s="17">
        <v>36</v>
      </c>
      <c r="D3018" s="29"/>
      <c r="E3018" s="29"/>
      <c r="F3018" s="30">
        <f t="shared" si="218"/>
        <v>0</v>
      </c>
      <c r="G3018" s="32"/>
      <c r="H3018" s="32"/>
      <c r="I3018" s="32"/>
      <c r="J3018" s="34">
        <f t="shared" si="219"/>
        <v>0</v>
      </c>
      <c r="K3018" s="31">
        <f t="shared" si="220"/>
        <v>868.73</v>
      </c>
      <c r="L3018" s="24">
        <f t="shared" si="217"/>
        <v>0</v>
      </c>
      <c r="M3018" s="24"/>
      <c r="N3018" s="24">
        <f t="shared" si="221"/>
        <v>0</v>
      </c>
    </row>
    <row r="3019" spans="1:14" x14ac:dyDescent="0.3">
      <c r="A3019" s="16" t="s">
        <v>53</v>
      </c>
      <c r="B3019" s="17" t="s">
        <v>48</v>
      </c>
      <c r="C3019" s="17">
        <v>8</v>
      </c>
      <c r="D3019" s="29"/>
      <c r="E3019" s="29"/>
      <c r="F3019" s="30">
        <f t="shared" si="218"/>
        <v>0</v>
      </c>
      <c r="G3019" s="32"/>
      <c r="H3019" s="32"/>
      <c r="I3019" s="32"/>
      <c r="J3019" s="34">
        <f t="shared" si="219"/>
        <v>0</v>
      </c>
      <c r="K3019" s="31">
        <f t="shared" si="220"/>
        <v>2416.0500000000002</v>
      </c>
      <c r="L3019" s="24">
        <f t="shared" si="217"/>
        <v>0</v>
      </c>
      <c r="M3019" s="24"/>
      <c r="N3019" s="24">
        <f t="shared" si="221"/>
        <v>0</v>
      </c>
    </row>
    <row r="3020" spans="1:14" x14ac:dyDescent="0.3">
      <c r="A3020" s="16" t="s">
        <v>54</v>
      </c>
      <c r="B3020" s="17" t="s">
        <v>50</v>
      </c>
      <c r="C3020" s="17">
        <v>72</v>
      </c>
      <c r="D3020" s="29"/>
      <c r="E3020" s="29"/>
      <c r="F3020" s="30">
        <f t="shared" si="218"/>
        <v>0</v>
      </c>
      <c r="G3020" s="32"/>
      <c r="H3020" s="32"/>
      <c r="I3020" s="32"/>
      <c r="J3020" s="34">
        <f t="shared" si="219"/>
        <v>0</v>
      </c>
      <c r="K3020" s="31">
        <f t="shared" si="220"/>
        <v>377.33</v>
      </c>
      <c r="L3020" s="24">
        <f t="shared" si="217"/>
        <v>0</v>
      </c>
      <c r="M3020" s="24"/>
      <c r="N3020" s="24">
        <f t="shared" si="221"/>
        <v>0</v>
      </c>
    </row>
    <row r="3021" spans="1:14" x14ac:dyDescent="0.3">
      <c r="A3021" s="16" t="s">
        <v>55</v>
      </c>
      <c r="B3021" s="17" t="s">
        <v>56</v>
      </c>
      <c r="C3021" s="17">
        <v>15</v>
      </c>
      <c r="D3021" s="44"/>
      <c r="E3021" s="44"/>
      <c r="F3021" s="30">
        <f t="shared" si="218"/>
        <v>0</v>
      </c>
      <c r="G3021" s="11"/>
      <c r="H3021" s="11"/>
      <c r="I3021" s="11"/>
      <c r="J3021" s="12">
        <f t="shared" si="219"/>
        <v>0</v>
      </c>
      <c r="K3021" s="45">
        <f t="shared" si="220"/>
        <v>1158.3</v>
      </c>
      <c r="L3021" s="37">
        <f t="shared" si="217"/>
        <v>0</v>
      </c>
      <c r="M3021" s="37"/>
      <c r="N3021" s="37">
        <f t="shared" si="221"/>
        <v>0</v>
      </c>
    </row>
    <row r="3022" spans="1:14" x14ac:dyDescent="0.3">
      <c r="A3022" s="16" t="s">
        <v>57</v>
      </c>
      <c r="B3022" s="17" t="s">
        <v>50</v>
      </c>
      <c r="C3022" s="17">
        <v>72</v>
      </c>
      <c r="D3022" s="29"/>
      <c r="E3022" s="29"/>
      <c r="F3022" s="30">
        <f t="shared" si="218"/>
        <v>0</v>
      </c>
      <c r="G3022" s="32"/>
      <c r="H3022" s="32"/>
      <c r="I3022" s="32"/>
      <c r="J3022" s="34">
        <f t="shared" si="219"/>
        <v>0</v>
      </c>
      <c r="K3022" s="31">
        <f t="shared" si="220"/>
        <v>424.13</v>
      </c>
      <c r="L3022" s="24">
        <f t="shared" si="217"/>
        <v>0</v>
      </c>
      <c r="M3022" s="24"/>
      <c r="N3022" s="24">
        <f t="shared" si="221"/>
        <v>0</v>
      </c>
    </row>
    <row r="3023" spans="1:14" x14ac:dyDescent="0.3">
      <c r="A3023" s="16" t="s">
        <v>58</v>
      </c>
      <c r="B3023" s="17" t="s">
        <v>59</v>
      </c>
      <c r="C3023" s="17">
        <v>15</v>
      </c>
      <c r="D3023" s="29"/>
      <c r="E3023" s="29"/>
      <c r="F3023" s="30">
        <f t="shared" si="218"/>
        <v>0</v>
      </c>
      <c r="G3023" s="32"/>
      <c r="H3023" s="32"/>
      <c r="I3023" s="32"/>
      <c r="J3023" s="34">
        <f t="shared" si="219"/>
        <v>0</v>
      </c>
      <c r="K3023" s="31">
        <f t="shared" si="220"/>
        <v>1199.25</v>
      </c>
      <c r="L3023" s="24">
        <f t="shared" si="217"/>
        <v>0</v>
      </c>
      <c r="M3023" s="24"/>
      <c r="N3023" s="24">
        <f t="shared" si="221"/>
        <v>0</v>
      </c>
    </row>
    <row r="3024" spans="1:14" x14ac:dyDescent="0.3">
      <c r="A3024" s="16" t="s">
        <v>60</v>
      </c>
      <c r="B3024" s="17" t="s">
        <v>50</v>
      </c>
      <c r="C3024" s="17">
        <v>72</v>
      </c>
      <c r="D3024" s="29"/>
      <c r="E3024" s="29"/>
      <c r="F3024" s="30">
        <f t="shared" si="218"/>
        <v>0</v>
      </c>
      <c r="G3024" s="32"/>
      <c r="H3024" s="32"/>
      <c r="I3024" s="32"/>
      <c r="J3024" s="34">
        <f t="shared" si="219"/>
        <v>0</v>
      </c>
      <c r="K3024" s="31">
        <f t="shared" si="220"/>
        <v>381.13</v>
      </c>
      <c r="L3024" s="24">
        <f t="shared" si="217"/>
        <v>0</v>
      </c>
      <c r="M3024" s="24"/>
      <c r="N3024" s="24">
        <f t="shared" si="221"/>
        <v>0</v>
      </c>
    </row>
    <row r="3025" spans="1:14" x14ac:dyDescent="0.3">
      <c r="A3025" s="16" t="s">
        <v>61</v>
      </c>
      <c r="B3025" s="17" t="s">
        <v>50</v>
      </c>
      <c r="C3025" s="38">
        <v>72</v>
      </c>
      <c r="D3025" s="44"/>
      <c r="E3025" s="44"/>
      <c r="F3025" s="30">
        <f t="shared" si="218"/>
        <v>0</v>
      </c>
      <c r="G3025" s="11"/>
      <c r="H3025" s="11"/>
      <c r="I3025" s="11"/>
      <c r="J3025" s="12">
        <f t="shared" si="219"/>
        <v>0</v>
      </c>
      <c r="K3025" s="31">
        <f t="shared" si="220"/>
        <v>424.13</v>
      </c>
      <c r="L3025" s="37">
        <f t="shared" si="217"/>
        <v>0</v>
      </c>
      <c r="M3025" s="37"/>
      <c r="N3025" s="37">
        <f t="shared" si="221"/>
        <v>0</v>
      </c>
    </row>
    <row r="3026" spans="1:14" x14ac:dyDescent="0.3">
      <c r="A3026" s="35" t="s">
        <v>62</v>
      </c>
      <c r="B3026" s="17" t="s">
        <v>50</v>
      </c>
      <c r="C3026" s="38">
        <v>72</v>
      </c>
      <c r="D3026" s="44"/>
      <c r="E3026" s="44"/>
      <c r="F3026" s="30">
        <f t="shared" si="218"/>
        <v>0</v>
      </c>
      <c r="G3026" s="11"/>
      <c r="H3026" s="11"/>
      <c r="I3026" s="11"/>
      <c r="J3026" s="12">
        <f t="shared" si="219"/>
        <v>0</v>
      </c>
      <c r="K3026" s="31">
        <f t="shared" si="220"/>
        <v>330.23</v>
      </c>
      <c r="L3026" s="37">
        <f t="shared" si="217"/>
        <v>0</v>
      </c>
      <c r="M3026" s="37"/>
      <c r="N3026" s="37">
        <f t="shared" si="221"/>
        <v>0</v>
      </c>
    </row>
    <row r="3027" spans="1:14" x14ac:dyDescent="0.3">
      <c r="A3027" s="35" t="s">
        <v>63</v>
      </c>
      <c r="B3027" s="17" t="s">
        <v>50</v>
      </c>
      <c r="C3027" s="38">
        <v>72</v>
      </c>
      <c r="D3027" s="44"/>
      <c r="E3027" s="44"/>
      <c r="F3027" s="30">
        <f t="shared" si="218"/>
        <v>0</v>
      </c>
      <c r="G3027" s="11"/>
      <c r="H3027" s="11"/>
      <c r="I3027" s="11"/>
      <c r="J3027" s="12">
        <f t="shared" si="219"/>
        <v>0</v>
      </c>
      <c r="K3027" s="31">
        <f t="shared" si="220"/>
        <v>424.13</v>
      </c>
      <c r="L3027" s="37">
        <f t="shared" si="217"/>
        <v>0</v>
      </c>
      <c r="M3027" s="37"/>
      <c r="N3027" s="37">
        <f t="shared" si="221"/>
        <v>0</v>
      </c>
    </row>
    <row r="3028" spans="1:14" x14ac:dyDescent="0.3">
      <c r="A3028" s="35" t="s">
        <v>64</v>
      </c>
      <c r="B3028" s="17" t="s">
        <v>65</v>
      </c>
      <c r="C3028" s="38">
        <v>72</v>
      </c>
      <c r="D3028" s="44"/>
      <c r="E3028" s="44"/>
      <c r="F3028" s="30">
        <f t="shared" si="218"/>
        <v>0</v>
      </c>
      <c r="G3028" s="11"/>
      <c r="H3028" s="11"/>
      <c r="I3028" s="11"/>
      <c r="J3028" s="12">
        <f t="shared" si="219"/>
        <v>0</v>
      </c>
      <c r="K3028" s="31">
        <f t="shared" si="220"/>
        <v>389.61</v>
      </c>
      <c r="L3028" s="37">
        <f t="shared" si="217"/>
        <v>0</v>
      </c>
      <c r="M3028" s="37"/>
      <c r="N3028" s="37">
        <f t="shared" si="221"/>
        <v>0</v>
      </c>
    </row>
    <row r="3029" spans="1:14" x14ac:dyDescent="0.3">
      <c r="A3029" s="35" t="s">
        <v>66</v>
      </c>
      <c r="B3029" s="17" t="s">
        <v>65</v>
      </c>
      <c r="C3029" s="38">
        <v>72</v>
      </c>
      <c r="D3029" s="44"/>
      <c r="E3029" s="44"/>
      <c r="F3029" s="30">
        <f t="shared" si="218"/>
        <v>0</v>
      </c>
      <c r="G3029" s="11"/>
      <c r="H3029" s="11"/>
      <c r="I3029" s="11"/>
      <c r="J3029" s="12">
        <f t="shared" si="219"/>
        <v>0</v>
      </c>
      <c r="K3029" s="31">
        <f t="shared" si="220"/>
        <v>389.61</v>
      </c>
      <c r="L3029" s="37">
        <f t="shared" si="217"/>
        <v>0</v>
      </c>
      <c r="M3029" s="37"/>
      <c r="N3029" s="37">
        <f t="shared" si="221"/>
        <v>0</v>
      </c>
    </row>
    <row r="3030" spans="1:14" x14ac:dyDescent="0.3">
      <c r="A3030" s="47" t="s">
        <v>67</v>
      </c>
      <c r="B3030" s="48" t="s">
        <v>59</v>
      </c>
      <c r="C3030" s="49">
        <v>25</v>
      </c>
      <c r="D3030" s="44"/>
      <c r="E3030" s="44"/>
      <c r="F3030" s="30">
        <f t="shared" si="218"/>
        <v>0</v>
      </c>
      <c r="G3030" s="11"/>
      <c r="H3030" s="11"/>
      <c r="I3030" s="11"/>
      <c r="J3030" s="12">
        <f t="shared" si="219"/>
        <v>0</v>
      </c>
      <c r="K3030" s="31">
        <f t="shared" si="220"/>
        <v>169.65</v>
      </c>
      <c r="L3030" s="37">
        <f t="shared" si="217"/>
        <v>0</v>
      </c>
      <c r="M3030" s="37"/>
      <c r="N3030" s="37">
        <f t="shared" si="221"/>
        <v>0</v>
      </c>
    </row>
    <row r="3031" spans="1:14" x14ac:dyDescent="0.3">
      <c r="A3031" s="47" t="s">
        <v>68</v>
      </c>
      <c r="B3031" s="48" t="s">
        <v>42</v>
      </c>
      <c r="C3031" s="49">
        <v>50</v>
      </c>
      <c r="D3031" s="44"/>
      <c r="E3031" s="44"/>
      <c r="F3031" s="30">
        <f t="shared" si="218"/>
        <v>0</v>
      </c>
      <c r="G3031" s="11"/>
      <c r="H3031" s="11"/>
      <c r="I3031" s="11"/>
      <c r="J3031" s="12">
        <f t="shared" si="219"/>
        <v>0</v>
      </c>
      <c r="K3031" s="31">
        <f t="shared" si="220"/>
        <v>88.92</v>
      </c>
      <c r="L3031" s="37">
        <f t="shared" si="217"/>
        <v>0</v>
      </c>
      <c r="M3031" s="37"/>
      <c r="N3031" s="37">
        <f t="shared" si="221"/>
        <v>0</v>
      </c>
    </row>
    <row r="3032" spans="1:14" x14ac:dyDescent="0.3">
      <c r="A3032" s="47" t="s">
        <v>69</v>
      </c>
      <c r="B3032" s="48" t="s">
        <v>52</v>
      </c>
      <c r="C3032" s="49">
        <v>12</v>
      </c>
      <c r="D3032" s="44"/>
      <c r="E3032" s="44"/>
      <c r="F3032" s="30">
        <f t="shared" si="218"/>
        <v>0</v>
      </c>
      <c r="G3032" s="11"/>
      <c r="H3032" s="11"/>
      <c r="I3032" s="11"/>
      <c r="J3032" s="12">
        <f t="shared" si="219"/>
        <v>0</v>
      </c>
      <c r="K3032" s="31">
        <f t="shared" si="220"/>
        <v>123.94</v>
      </c>
      <c r="L3032" s="37">
        <f t="shared" si="217"/>
        <v>0</v>
      </c>
      <c r="M3032" s="37"/>
      <c r="N3032" s="37">
        <f t="shared" si="221"/>
        <v>0</v>
      </c>
    </row>
    <row r="3033" spans="1:14" ht="19.5" thickBot="1" x14ac:dyDescent="0.35">
      <c r="A3033" s="47" t="s">
        <v>70</v>
      </c>
      <c r="B3033" s="48" t="s">
        <v>50</v>
      </c>
      <c r="C3033" s="49">
        <v>60</v>
      </c>
      <c r="D3033" s="44"/>
      <c r="E3033" s="44"/>
      <c r="F3033" s="30">
        <f t="shared" si="218"/>
        <v>0</v>
      </c>
      <c r="G3033" s="11"/>
      <c r="H3033" s="11"/>
      <c r="I3033" s="11"/>
      <c r="J3033" s="12">
        <f t="shared" si="219"/>
        <v>0</v>
      </c>
      <c r="K3033" s="31">
        <f t="shared" si="220"/>
        <v>67.180000000000007</v>
      </c>
      <c r="L3033" s="37">
        <f t="shared" si="217"/>
        <v>0</v>
      </c>
      <c r="M3033" s="37"/>
      <c r="N3033" s="37">
        <f t="shared" si="221"/>
        <v>0</v>
      </c>
    </row>
    <row r="3034" spans="1:14" ht="19.5" thickBot="1" x14ac:dyDescent="0.35">
      <c r="A3034" s="56" t="s">
        <v>71</v>
      </c>
      <c r="B3034" s="57" t="s">
        <v>50</v>
      </c>
      <c r="C3034" s="58">
        <v>60</v>
      </c>
      <c r="D3034" s="44"/>
      <c r="E3034" s="44"/>
      <c r="F3034" s="30">
        <f t="shared" si="218"/>
        <v>0</v>
      </c>
      <c r="G3034" s="11"/>
      <c r="H3034" s="11"/>
      <c r="I3034" s="11"/>
      <c r="J3034" s="12">
        <f t="shared" si="219"/>
        <v>0</v>
      </c>
      <c r="K3034" s="31">
        <f t="shared" si="220"/>
        <v>67.180000000000007</v>
      </c>
      <c r="L3034" s="37">
        <f t="shared" si="217"/>
        <v>0</v>
      </c>
      <c r="M3034" s="37"/>
      <c r="N3034" s="37">
        <f t="shared" si="221"/>
        <v>0</v>
      </c>
    </row>
    <row r="3035" spans="1:14" ht="19.5" thickBot="1" x14ac:dyDescent="0.35">
      <c r="A3035" s="56" t="s">
        <v>72</v>
      </c>
      <c r="B3035" s="57" t="s">
        <v>50</v>
      </c>
      <c r="C3035" s="58">
        <v>60</v>
      </c>
      <c r="D3035" s="44"/>
      <c r="E3035" s="44"/>
      <c r="F3035" s="30">
        <f t="shared" si="218"/>
        <v>0</v>
      </c>
      <c r="G3035" s="11"/>
      <c r="H3035" s="11"/>
      <c r="I3035" s="11"/>
      <c r="J3035" s="12">
        <f t="shared" si="219"/>
        <v>0</v>
      </c>
      <c r="K3035" s="31">
        <f t="shared" si="220"/>
        <v>67.180000000000007</v>
      </c>
      <c r="L3035" s="37">
        <f t="shared" si="217"/>
        <v>0</v>
      </c>
      <c r="M3035" s="37"/>
      <c r="N3035" s="37">
        <f t="shared" si="221"/>
        <v>0</v>
      </c>
    </row>
    <row r="3036" spans="1:14" ht="19.5" thickBot="1" x14ac:dyDescent="0.35">
      <c r="A3036" s="56" t="s">
        <v>73</v>
      </c>
      <c r="B3036" s="57" t="s">
        <v>74</v>
      </c>
      <c r="C3036" s="58">
        <v>150</v>
      </c>
      <c r="D3036" s="44"/>
      <c r="E3036" s="44"/>
      <c r="F3036" s="30">
        <f t="shared" si="218"/>
        <v>0</v>
      </c>
      <c r="G3036" s="11"/>
      <c r="H3036" s="11"/>
      <c r="I3036" s="11"/>
      <c r="J3036" s="12">
        <f t="shared" si="219"/>
        <v>0</v>
      </c>
      <c r="K3036" s="31">
        <f t="shared" si="220"/>
        <v>21.06</v>
      </c>
      <c r="L3036" s="37">
        <f t="shared" si="217"/>
        <v>0</v>
      </c>
      <c r="M3036" s="37"/>
      <c r="N3036" s="37">
        <f t="shared" si="221"/>
        <v>0</v>
      </c>
    </row>
    <row r="3037" spans="1:14" ht="19.5" thickBot="1" x14ac:dyDescent="0.35">
      <c r="A3037" s="66" t="s">
        <v>75</v>
      </c>
      <c r="B3037" s="67" t="s">
        <v>76</v>
      </c>
      <c r="C3037" s="68">
        <v>120</v>
      </c>
      <c r="D3037" s="44"/>
      <c r="E3037" s="44"/>
      <c r="F3037" s="30">
        <f t="shared" si="218"/>
        <v>0</v>
      </c>
      <c r="G3037" s="11"/>
      <c r="H3037" s="11"/>
      <c r="I3037" s="11"/>
      <c r="J3037" s="12">
        <f t="shared" si="219"/>
        <v>0</v>
      </c>
      <c r="K3037" s="31">
        <f t="shared" si="220"/>
        <v>78.98</v>
      </c>
      <c r="L3037" s="37">
        <f t="shared" si="217"/>
        <v>0</v>
      </c>
      <c r="M3037" s="37"/>
      <c r="N3037" s="37">
        <f t="shared" si="221"/>
        <v>0</v>
      </c>
    </row>
    <row r="3038" spans="1:14" ht="19.5" thickBot="1" x14ac:dyDescent="0.35">
      <c r="A3038" s="66" t="s">
        <v>77</v>
      </c>
      <c r="B3038" s="67" t="s">
        <v>78</v>
      </c>
      <c r="C3038" s="68">
        <v>60</v>
      </c>
      <c r="D3038" s="44"/>
      <c r="E3038" s="44"/>
      <c r="F3038" s="30">
        <f t="shared" si="218"/>
        <v>0</v>
      </c>
      <c r="G3038" s="11"/>
      <c r="H3038" s="11"/>
      <c r="I3038" s="11"/>
      <c r="J3038" s="12">
        <f t="shared" si="219"/>
        <v>0</v>
      </c>
      <c r="K3038" s="31">
        <f t="shared" si="220"/>
        <v>154.44</v>
      </c>
      <c r="L3038" s="37">
        <f t="shared" si="217"/>
        <v>0</v>
      </c>
      <c r="M3038" s="37"/>
      <c r="N3038" s="37">
        <f t="shared" si="221"/>
        <v>0</v>
      </c>
    </row>
    <row r="3039" spans="1:14" ht="19.5" thickBot="1" x14ac:dyDescent="0.35">
      <c r="A3039" s="66" t="s">
        <v>79</v>
      </c>
      <c r="B3039" s="67" t="s">
        <v>50</v>
      </c>
      <c r="C3039" s="68">
        <v>30</v>
      </c>
      <c r="D3039" s="44"/>
      <c r="E3039" s="44"/>
      <c r="F3039" s="30">
        <f t="shared" si="218"/>
        <v>0</v>
      </c>
      <c r="G3039" s="11"/>
      <c r="H3039" s="11"/>
      <c r="I3039" s="11"/>
      <c r="J3039" s="12">
        <f t="shared" si="219"/>
        <v>0</v>
      </c>
      <c r="K3039" s="31">
        <f t="shared" si="220"/>
        <v>274.95</v>
      </c>
      <c r="L3039" s="37">
        <f t="shared" si="217"/>
        <v>0</v>
      </c>
      <c r="M3039" s="37"/>
      <c r="N3039" s="37">
        <f t="shared" si="221"/>
        <v>0</v>
      </c>
    </row>
    <row r="3040" spans="1:14" ht="19.5" thickBot="1" x14ac:dyDescent="0.35">
      <c r="A3040" s="66" t="s">
        <v>80</v>
      </c>
      <c r="B3040" s="67" t="s">
        <v>59</v>
      </c>
      <c r="C3040" s="68">
        <v>12</v>
      </c>
      <c r="D3040" s="44"/>
      <c r="E3040" s="44"/>
      <c r="F3040" s="30">
        <f t="shared" si="218"/>
        <v>0</v>
      </c>
      <c r="G3040" s="11"/>
      <c r="H3040" s="11"/>
      <c r="I3040" s="11"/>
      <c r="J3040" s="12">
        <f t="shared" si="219"/>
        <v>0</v>
      </c>
      <c r="K3040" s="31">
        <f t="shared" si="220"/>
        <v>1023.75</v>
      </c>
      <c r="L3040" s="37">
        <f t="shared" si="217"/>
        <v>0</v>
      </c>
      <c r="M3040" s="37"/>
      <c r="N3040" s="37">
        <f t="shared" si="221"/>
        <v>0</v>
      </c>
    </row>
    <row r="3041" spans="1:14" ht="19.5" thickBot="1" x14ac:dyDescent="0.35">
      <c r="A3041" s="76" t="s">
        <v>81</v>
      </c>
      <c r="B3041" s="77" t="s">
        <v>82</v>
      </c>
      <c r="C3041" s="78">
        <v>18</v>
      </c>
      <c r="D3041" s="44"/>
      <c r="E3041" s="44"/>
      <c r="F3041" s="30">
        <f t="shared" si="218"/>
        <v>0</v>
      </c>
      <c r="G3041" s="11"/>
      <c r="H3041" s="11"/>
      <c r="I3041" s="11"/>
      <c r="J3041" s="12">
        <f t="shared" si="219"/>
        <v>0</v>
      </c>
      <c r="K3041" s="31">
        <f t="shared" si="220"/>
        <v>558.67999999999995</v>
      </c>
      <c r="L3041" s="37">
        <f t="shared" si="217"/>
        <v>0</v>
      </c>
      <c r="M3041" s="37"/>
      <c r="N3041" s="37">
        <f t="shared" si="221"/>
        <v>0</v>
      </c>
    </row>
    <row r="3042" spans="1:14" ht="19.5" thickBot="1" x14ac:dyDescent="0.35">
      <c r="A3042" s="76" t="s">
        <v>83</v>
      </c>
      <c r="B3042" s="77" t="s">
        <v>59</v>
      </c>
      <c r="C3042" s="78">
        <v>12</v>
      </c>
      <c r="D3042" s="44"/>
      <c r="E3042" s="44"/>
      <c r="F3042" s="30">
        <f t="shared" si="218"/>
        <v>0</v>
      </c>
      <c r="G3042" s="11"/>
      <c r="H3042" s="11"/>
      <c r="I3042" s="11"/>
      <c r="J3042" s="12">
        <f t="shared" si="219"/>
        <v>0</v>
      </c>
      <c r="K3042" s="31">
        <f t="shared" si="220"/>
        <v>1092.2</v>
      </c>
      <c r="L3042" s="37">
        <f t="shared" si="217"/>
        <v>0</v>
      </c>
      <c r="M3042" s="37"/>
      <c r="N3042" s="37">
        <f t="shared" si="221"/>
        <v>0</v>
      </c>
    </row>
    <row r="3043" spans="1:14" ht="19.5" thickBot="1" x14ac:dyDescent="0.35">
      <c r="A3043" s="76" t="s">
        <v>84</v>
      </c>
      <c r="B3043" s="77" t="s">
        <v>85</v>
      </c>
      <c r="C3043" s="78">
        <v>4</v>
      </c>
      <c r="D3043" s="44"/>
      <c r="E3043" s="44"/>
      <c r="F3043" s="30">
        <f t="shared" si="218"/>
        <v>0</v>
      </c>
      <c r="G3043" s="11"/>
      <c r="H3043" s="11"/>
      <c r="I3043" s="11"/>
      <c r="J3043" s="12">
        <f t="shared" si="219"/>
        <v>0</v>
      </c>
      <c r="K3043" s="31">
        <f t="shared" si="220"/>
        <v>2670.53</v>
      </c>
      <c r="L3043" s="37">
        <f t="shared" si="217"/>
        <v>0</v>
      </c>
      <c r="M3043" s="37"/>
      <c r="N3043" s="37">
        <f t="shared" si="221"/>
        <v>0</v>
      </c>
    </row>
    <row r="3044" spans="1:14" ht="19.5" thickBot="1" x14ac:dyDescent="0.35">
      <c r="A3044" s="86" t="s">
        <v>86</v>
      </c>
      <c r="B3044" s="87" t="s">
        <v>87</v>
      </c>
      <c r="C3044" s="88">
        <v>48</v>
      </c>
      <c r="D3044" s="44"/>
      <c r="E3044" s="44"/>
      <c r="F3044" s="30">
        <f t="shared" si="218"/>
        <v>0</v>
      </c>
      <c r="G3044" s="11"/>
      <c r="H3044" s="11"/>
      <c r="I3044" s="11"/>
      <c r="J3044" s="12">
        <f t="shared" si="219"/>
        <v>0</v>
      </c>
      <c r="K3044" s="31">
        <f t="shared" si="220"/>
        <v>46.8</v>
      </c>
      <c r="L3044" s="37">
        <f t="shared" si="217"/>
        <v>0</v>
      </c>
      <c r="M3044" s="37"/>
      <c r="N3044" s="37">
        <f t="shared" si="221"/>
        <v>0</v>
      </c>
    </row>
    <row r="3045" spans="1:14" ht="19.5" thickBot="1" x14ac:dyDescent="0.35">
      <c r="A3045" s="86" t="s">
        <v>88</v>
      </c>
      <c r="B3045" s="87" t="s">
        <v>87</v>
      </c>
      <c r="C3045" s="88">
        <v>48</v>
      </c>
      <c r="D3045" s="44"/>
      <c r="E3045" s="44"/>
      <c r="F3045" s="30">
        <f t="shared" si="218"/>
        <v>0</v>
      </c>
      <c r="G3045" s="11"/>
      <c r="H3045" s="11"/>
      <c r="I3045" s="11"/>
      <c r="J3045" s="12">
        <f t="shared" si="219"/>
        <v>0</v>
      </c>
      <c r="K3045" s="31">
        <f t="shared" si="220"/>
        <v>46.8</v>
      </c>
      <c r="L3045" s="37">
        <f t="shared" si="217"/>
        <v>0</v>
      </c>
      <c r="M3045" s="37"/>
      <c r="N3045" s="37">
        <f t="shared" si="221"/>
        <v>0</v>
      </c>
    </row>
    <row r="3046" spans="1:14" x14ac:dyDescent="0.3">
      <c r="A3046" s="96" t="s">
        <v>89</v>
      </c>
      <c r="B3046" s="97">
        <v>25</v>
      </c>
      <c r="C3046" s="97">
        <v>25</v>
      </c>
      <c r="D3046" s="44"/>
      <c r="E3046" s="44"/>
      <c r="F3046" s="30">
        <f t="shared" si="218"/>
        <v>0</v>
      </c>
      <c r="G3046" s="11"/>
      <c r="H3046" s="11"/>
      <c r="I3046" s="11"/>
      <c r="J3046" s="12">
        <f t="shared" si="219"/>
        <v>0</v>
      </c>
      <c r="K3046" s="31">
        <f t="shared" si="220"/>
        <v>111.25</v>
      </c>
      <c r="L3046" s="37">
        <f t="shared" si="217"/>
        <v>0</v>
      </c>
      <c r="M3046" s="37"/>
      <c r="N3046" s="37">
        <f t="shared" si="221"/>
        <v>0</v>
      </c>
    </row>
    <row r="3047" spans="1:14" x14ac:dyDescent="0.3">
      <c r="A3047" s="105" t="s">
        <v>90</v>
      </c>
      <c r="B3047" s="106">
        <v>10</v>
      </c>
      <c r="C3047" s="106">
        <v>10</v>
      </c>
      <c r="D3047" s="44"/>
      <c r="E3047" s="44"/>
      <c r="F3047" s="30">
        <f t="shared" si="218"/>
        <v>0</v>
      </c>
      <c r="G3047" s="11"/>
      <c r="H3047" s="11"/>
      <c r="I3047" s="11"/>
      <c r="J3047" s="12">
        <f t="shared" si="219"/>
        <v>0</v>
      </c>
      <c r="K3047" s="31">
        <f t="shared" si="220"/>
        <v>1760</v>
      </c>
      <c r="L3047" s="37">
        <f t="shared" si="217"/>
        <v>0</v>
      </c>
      <c r="M3047" s="37"/>
      <c r="N3047" s="37">
        <f t="shared" si="221"/>
        <v>0</v>
      </c>
    </row>
    <row r="3048" spans="1:14" x14ac:dyDescent="0.3">
      <c r="A3048" s="105" t="s">
        <v>91</v>
      </c>
      <c r="B3048" s="106">
        <v>8</v>
      </c>
      <c r="C3048" s="106">
        <v>8</v>
      </c>
      <c r="D3048" s="44"/>
      <c r="E3048" s="44"/>
      <c r="F3048" s="30">
        <f t="shared" si="218"/>
        <v>0</v>
      </c>
      <c r="G3048" s="11"/>
      <c r="H3048" s="11"/>
      <c r="I3048" s="11"/>
      <c r="J3048" s="12">
        <f t="shared" si="219"/>
        <v>0</v>
      </c>
      <c r="K3048" s="31">
        <f t="shared" si="220"/>
        <v>2365</v>
      </c>
      <c r="L3048" s="37">
        <f t="shared" si="217"/>
        <v>0</v>
      </c>
      <c r="M3048" s="37"/>
      <c r="N3048" s="37">
        <f t="shared" si="221"/>
        <v>0</v>
      </c>
    </row>
    <row r="3049" spans="1:14" x14ac:dyDescent="0.3">
      <c r="A3049" s="105" t="s">
        <v>92</v>
      </c>
      <c r="B3049" s="106">
        <v>8</v>
      </c>
      <c r="C3049" s="106">
        <v>8</v>
      </c>
      <c r="D3049" s="44"/>
      <c r="E3049" s="44"/>
      <c r="F3049" s="30">
        <f t="shared" si="218"/>
        <v>0</v>
      </c>
      <c r="G3049" s="11"/>
      <c r="H3049" s="11"/>
      <c r="I3049" s="11"/>
      <c r="J3049" s="12">
        <f t="shared" si="219"/>
        <v>0</v>
      </c>
      <c r="K3049" s="31">
        <f t="shared" si="220"/>
        <v>2065</v>
      </c>
      <c r="L3049" s="37">
        <f t="shared" si="217"/>
        <v>0</v>
      </c>
      <c r="M3049" s="37"/>
      <c r="N3049" s="37">
        <f t="shared" si="221"/>
        <v>0</v>
      </c>
    </row>
    <row r="3050" spans="1:14" x14ac:dyDescent="0.3">
      <c r="A3050" s="105" t="s">
        <v>93</v>
      </c>
      <c r="B3050" s="106">
        <v>15</v>
      </c>
      <c r="C3050" s="106">
        <v>15</v>
      </c>
      <c r="D3050" s="44"/>
      <c r="E3050" s="44"/>
      <c r="F3050" s="30">
        <f t="shared" si="218"/>
        <v>0</v>
      </c>
      <c r="G3050" s="11"/>
      <c r="H3050" s="11"/>
      <c r="I3050" s="11"/>
      <c r="J3050" s="12">
        <f t="shared" si="219"/>
        <v>0</v>
      </c>
      <c r="K3050" s="31">
        <f t="shared" si="220"/>
        <v>990</v>
      </c>
      <c r="L3050" s="37">
        <f t="shared" si="217"/>
        <v>0</v>
      </c>
      <c r="M3050" s="37"/>
      <c r="N3050" s="37">
        <f t="shared" si="221"/>
        <v>0</v>
      </c>
    </row>
    <row r="3051" spans="1:14" x14ac:dyDescent="0.3">
      <c r="A3051" s="105" t="s">
        <v>94</v>
      </c>
      <c r="B3051" s="106">
        <v>15</v>
      </c>
      <c r="C3051" s="106">
        <v>15</v>
      </c>
      <c r="D3051" s="44"/>
      <c r="E3051" s="44"/>
      <c r="F3051" s="30">
        <f t="shared" si="218"/>
        <v>0</v>
      </c>
      <c r="G3051" s="11"/>
      <c r="H3051" s="11"/>
      <c r="I3051" s="11"/>
      <c r="J3051" s="12">
        <f t="shared" si="219"/>
        <v>0</v>
      </c>
      <c r="K3051" s="31">
        <f t="shared" si="220"/>
        <v>1025</v>
      </c>
      <c r="L3051" s="37">
        <f t="shared" si="217"/>
        <v>0</v>
      </c>
      <c r="M3051" s="37"/>
      <c r="N3051" s="37">
        <f t="shared" si="221"/>
        <v>0</v>
      </c>
    </row>
    <row r="3052" spans="1:14" x14ac:dyDescent="0.3">
      <c r="A3052" s="105" t="s">
        <v>95</v>
      </c>
      <c r="B3052" s="106">
        <v>10</v>
      </c>
      <c r="C3052" s="106">
        <v>10</v>
      </c>
      <c r="D3052" s="44"/>
      <c r="E3052" s="44"/>
      <c r="F3052" s="30">
        <f t="shared" si="218"/>
        <v>0</v>
      </c>
      <c r="G3052" s="11"/>
      <c r="H3052" s="11"/>
      <c r="I3052" s="11"/>
      <c r="J3052" s="12">
        <f t="shared" si="219"/>
        <v>0</v>
      </c>
      <c r="K3052" s="31">
        <f t="shared" si="220"/>
        <v>1620</v>
      </c>
      <c r="L3052" s="37">
        <f t="shared" si="217"/>
        <v>0</v>
      </c>
      <c r="M3052" s="37"/>
      <c r="N3052" s="37">
        <f t="shared" si="221"/>
        <v>0</v>
      </c>
    </row>
    <row r="3053" spans="1:14" x14ac:dyDescent="0.3">
      <c r="A3053" s="105" t="s">
        <v>96</v>
      </c>
      <c r="B3053" s="106">
        <v>8</v>
      </c>
      <c r="C3053" s="106">
        <v>8</v>
      </c>
      <c r="D3053" s="44"/>
      <c r="E3053" s="44"/>
      <c r="F3053" s="30">
        <f t="shared" si="218"/>
        <v>0</v>
      </c>
      <c r="G3053" s="11"/>
      <c r="H3053" s="11"/>
      <c r="I3053" s="11"/>
      <c r="J3053" s="12">
        <f t="shared" si="219"/>
        <v>0</v>
      </c>
      <c r="K3053" s="31">
        <f t="shared" si="220"/>
        <v>2130</v>
      </c>
      <c r="L3053" s="37">
        <f t="shared" si="217"/>
        <v>0</v>
      </c>
      <c r="M3053" s="37"/>
      <c r="N3053" s="37">
        <f t="shared" si="221"/>
        <v>0</v>
      </c>
    </row>
    <row r="3054" spans="1:14" x14ac:dyDescent="0.3">
      <c r="A3054" s="105" t="s">
        <v>97</v>
      </c>
      <c r="B3054" s="106">
        <v>15</v>
      </c>
      <c r="C3054" s="106">
        <v>15</v>
      </c>
      <c r="D3054" s="44"/>
      <c r="E3054" s="44"/>
      <c r="F3054" s="30">
        <f t="shared" si="218"/>
        <v>0</v>
      </c>
      <c r="G3054" s="11"/>
      <c r="H3054" s="11"/>
      <c r="I3054" s="11"/>
      <c r="J3054" s="12">
        <f t="shared" si="219"/>
        <v>0</v>
      </c>
      <c r="K3054" s="31">
        <f t="shared" si="220"/>
        <v>880</v>
      </c>
      <c r="L3054" s="37">
        <f t="shared" si="217"/>
        <v>0</v>
      </c>
      <c r="M3054" s="37"/>
      <c r="N3054" s="37">
        <f t="shared" si="221"/>
        <v>0</v>
      </c>
    </row>
    <row r="3055" spans="1:14" x14ac:dyDescent="0.3">
      <c r="A3055" s="105" t="s">
        <v>98</v>
      </c>
      <c r="B3055" s="106">
        <v>15</v>
      </c>
      <c r="C3055" s="106">
        <v>15</v>
      </c>
      <c r="D3055" s="44"/>
      <c r="E3055" s="44"/>
      <c r="F3055" s="30">
        <f t="shared" si="218"/>
        <v>0</v>
      </c>
      <c r="G3055" s="11"/>
      <c r="H3055" s="11"/>
      <c r="I3055" s="11"/>
      <c r="J3055" s="12">
        <f t="shared" si="219"/>
        <v>0</v>
      </c>
      <c r="K3055" s="31">
        <f t="shared" si="220"/>
        <v>915</v>
      </c>
      <c r="L3055" s="37">
        <f t="shared" si="217"/>
        <v>0</v>
      </c>
      <c r="M3055" s="37"/>
      <c r="N3055" s="37">
        <f t="shared" si="221"/>
        <v>0</v>
      </c>
    </row>
    <row r="3056" spans="1:14" x14ac:dyDescent="0.3">
      <c r="A3056" s="105" t="s">
        <v>99</v>
      </c>
      <c r="B3056" s="106">
        <v>3</v>
      </c>
      <c r="C3056" s="106">
        <v>3</v>
      </c>
      <c r="D3056" s="44"/>
      <c r="E3056" s="44"/>
      <c r="F3056" s="30">
        <f t="shared" si="218"/>
        <v>0</v>
      </c>
      <c r="G3056" s="11"/>
      <c r="H3056" s="11"/>
      <c r="I3056" s="11"/>
      <c r="J3056" s="12">
        <f t="shared" si="219"/>
        <v>0</v>
      </c>
      <c r="K3056" s="31">
        <f t="shared" si="220"/>
        <v>1970</v>
      </c>
      <c r="L3056" s="37">
        <f t="shared" si="217"/>
        <v>0</v>
      </c>
      <c r="M3056" s="37"/>
      <c r="N3056" s="37">
        <f t="shared" si="221"/>
        <v>0</v>
      </c>
    </row>
    <row r="3057" spans="1:14" x14ac:dyDescent="0.3">
      <c r="A3057" s="105" t="s">
        <v>100</v>
      </c>
      <c r="B3057" s="106">
        <v>3</v>
      </c>
      <c r="C3057" s="106">
        <v>3</v>
      </c>
      <c r="D3057" s="44"/>
      <c r="E3057" s="44"/>
      <c r="F3057" s="30">
        <f t="shared" si="218"/>
        <v>0</v>
      </c>
      <c r="G3057" s="11"/>
      <c r="H3057" s="11"/>
      <c r="I3057" s="11"/>
      <c r="J3057" s="12">
        <f t="shared" si="219"/>
        <v>0</v>
      </c>
      <c r="K3057" s="31">
        <f t="shared" si="220"/>
        <v>2035</v>
      </c>
      <c r="L3057" s="37">
        <f t="shared" si="217"/>
        <v>0</v>
      </c>
      <c r="M3057" s="37"/>
      <c r="N3057" s="37">
        <f t="shared" si="221"/>
        <v>0</v>
      </c>
    </row>
    <row r="3058" spans="1:14" x14ac:dyDescent="0.3">
      <c r="A3058" s="105" t="s">
        <v>101</v>
      </c>
      <c r="B3058" s="106">
        <v>8</v>
      </c>
      <c r="C3058" s="106">
        <v>8</v>
      </c>
      <c r="D3058" s="44"/>
      <c r="E3058" s="44"/>
      <c r="F3058" s="30">
        <f t="shared" si="218"/>
        <v>0</v>
      </c>
      <c r="G3058" s="11"/>
      <c r="H3058" s="11"/>
      <c r="I3058" s="11"/>
      <c r="J3058" s="12">
        <f t="shared" si="219"/>
        <v>0</v>
      </c>
      <c r="K3058" s="31">
        <f t="shared" si="220"/>
        <v>2120</v>
      </c>
      <c r="L3058" s="37">
        <f t="shared" si="217"/>
        <v>0</v>
      </c>
      <c r="M3058" s="37"/>
      <c r="N3058" s="37">
        <f t="shared" si="221"/>
        <v>0</v>
      </c>
    </row>
    <row r="3059" spans="1:14" x14ac:dyDescent="0.3">
      <c r="A3059" s="105" t="s">
        <v>102</v>
      </c>
      <c r="B3059" s="106">
        <v>10</v>
      </c>
      <c r="C3059" s="106">
        <v>10</v>
      </c>
      <c r="D3059" s="44"/>
      <c r="E3059" s="44"/>
      <c r="F3059" s="30">
        <f t="shared" si="218"/>
        <v>0</v>
      </c>
      <c r="G3059" s="11"/>
      <c r="H3059" s="11"/>
      <c r="I3059" s="11"/>
      <c r="J3059" s="12">
        <f t="shared" si="219"/>
        <v>0</v>
      </c>
      <c r="K3059" s="31">
        <f t="shared" si="220"/>
        <v>1980</v>
      </c>
      <c r="L3059" s="37">
        <f t="shared" si="217"/>
        <v>0</v>
      </c>
      <c r="M3059" s="37"/>
      <c r="N3059" s="37">
        <f t="shared" si="221"/>
        <v>0</v>
      </c>
    </row>
    <row r="3060" spans="1:14" x14ac:dyDescent="0.3">
      <c r="A3060" s="105" t="s">
        <v>103</v>
      </c>
      <c r="B3060" s="106">
        <v>12</v>
      </c>
      <c r="C3060" s="106">
        <v>12</v>
      </c>
      <c r="D3060" s="44"/>
      <c r="E3060" s="44"/>
      <c r="F3060" s="30">
        <f t="shared" si="218"/>
        <v>0</v>
      </c>
      <c r="G3060" s="11"/>
      <c r="H3060" s="11"/>
      <c r="I3060" s="11"/>
      <c r="J3060" s="12">
        <f t="shared" si="219"/>
        <v>0</v>
      </c>
      <c r="K3060" s="31">
        <f t="shared" si="220"/>
        <v>875</v>
      </c>
      <c r="L3060" s="37">
        <f t="shared" si="217"/>
        <v>0</v>
      </c>
      <c r="M3060" s="37"/>
      <c r="N3060" s="37">
        <f t="shared" si="221"/>
        <v>0</v>
      </c>
    </row>
    <row r="3061" spans="1:14" ht="19.5" thickBot="1" x14ac:dyDescent="0.35">
      <c r="A3061" s="105" t="s">
        <v>104</v>
      </c>
      <c r="B3061" s="106">
        <v>3</v>
      </c>
      <c r="C3061" s="106">
        <v>3</v>
      </c>
      <c r="D3061" s="44"/>
      <c r="E3061" s="44"/>
      <c r="F3061" s="30">
        <f t="shared" si="218"/>
        <v>0</v>
      </c>
      <c r="G3061" s="11"/>
      <c r="H3061" s="11"/>
      <c r="I3061" s="11"/>
      <c r="J3061" s="12">
        <f t="shared" si="219"/>
        <v>0</v>
      </c>
      <c r="K3061" s="31">
        <f t="shared" si="220"/>
        <v>2145</v>
      </c>
      <c r="L3061" s="37">
        <f t="shared" si="217"/>
        <v>0</v>
      </c>
      <c r="M3061" s="37"/>
      <c r="N3061" s="37">
        <f t="shared" si="221"/>
        <v>0</v>
      </c>
    </row>
    <row r="3062" spans="1:14" ht="19.5" thickBot="1" x14ac:dyDescent="0.35">
      <c r="A3062" s="56" t="s">
        <v>105</v>
      </c>
      <c r="B3062" s="57" t="s">
        <v>74</v>
      </c>
      <c r="C3062" s="58">
        <v>150</v>
      </c>
      <c r="D3062" s="44"/>
      <c r="E3062" s="44"/>
      <c r="F3062" s="30">
        <f t="shared" si="218"/>
        <v>0</v>
      </c>
      <c r="G3062" s="11"/>
      <c r="H3062" s="11"/>
      <c r="I3062" s="11"/>
      <c r="J3062" s="12">
        <f t="shared" si="219"/>
        <v>0</v>
      </c>
      <c r="K3062" s="31">
        <f t="shared" si="220"/>
        <v>21.06</v>
      </c>
      <c r="L3062" s="37">
        <f t="shared" si="217"/>
        <v>0</v>
      </c>
      <c r="M3062" s="37"/>
      <c r="N3062" s="37">
        <f t="shared" si="221"/>
        <v>0</v>
      </c>
    </row>
    <row r="3063" spans="1:14" x14ac:dyDescent="0.3">
      <c r="A3063" s="107"/>
      <c r="B3063" s="108"/>
      <c r="C3063" s="108"/>
      <c r="D3063" s="11"/>
      <c r="E3063" s="11"/>
      <c r="F3063" s="30" t="e">
        <f t="shared" si="218"/>
        <v>#DIV/0!</v>
      </c>
      <c r="G3063" s="11"/>
      <c r="H3063" s="11"/>
      <c r="I3063" s="11"/>
      <c r="J3063" s="12">
        <f t="shared" si="219"/>
        <v>0</v>
      </c>
      <c r="K3063" s="31">
        <f t="shared" si="220"/>
        <v>116.5</v>
      </c>
      <c r="L3063" s="37">
        <f t="shared" si="217"/>
        <v>0</v>
      </c>
      <c r="M3063" s="37"/>
      <c r="N3063" s="37">
        <f t="shared" si="221"/>
        <v>0</v>
      </c>
    </row>
    <row r="3064" spans="1:14" x14ac:dyDescent="0.3">
      <c r="A3064" s="107"/>
      <c r="B3064" s="108"/>
      <c r="C3064" s="108"/>
      <c r="D3064" s="11"/>
      <c r="E3064" s="11"/>
      <c r="F3064" s="30" t="e">
        <f t="shared" si="218"/>
        <v>#DIV/0!</v>
      </c>
      <c r="G3064" s="11"/>
      <c r="H3064" s="11"/>
      <c r="I3064" s="11"/>
      <c r="J3064" s="12">
        <f t="shared" si="219"/>
        <v>0</v>
      </c>
      <c r="K3064" s="31">
        <f t="shared" si="220"/>
        <v>0</v>
      </c>
      <c r="L3064" s="37">
        <f t="shared" si="217"/>
        <v>0</v>
      </c>
      <c r="M3064" s="37"/>
      <c r="N3064" s="37">
        <f t="shared" si="221"/>
        <v>0</v>
      </c>
    </row>
    <row r="3065" spans="1:14" x14ac:dyDescent="0.3">
      <c r="A3065" s="107"/>
      <c r="B3065" s="108"/>
      <c r="C3065" s="108"/>
      <c r="D3065" s="11"/>
      <c r="E3065" s="11"/>
      <c r="F3065" s="30" t="e">
        <f t="shared" si="218"/>
        <v>#DIV/0!</v>
      </c>
      <c r="G3065" s="11"/>
      <c r="H3065" s="11"/>
      <c r="I3065" s="11"/>
      <c r="J3065" s="12">
        <f t="shared" si="219"/>
        <v>0</v>
      </c>
      <c r="K3065" s="31">
        <f t="shared" si="220"/>
        <v>23</v>
      </c>
      <c r="L3065" s="37">
        <f t="shared" si="217"/>
        <v>0</v>
      </c>
      <c r="M3065" s="37"/>
      <c r="N3065" s="37">
        <f t="shared" si="221"/>
        <v>0</v>
      </c>
    </row>
    <row r="3066" spans="1:14" x14ac:dyDescent="0.3">
      <c r="A3066" s="107"/>
      <c r="B3066" s="108"/>
      <c r="C3066" s="108"/>
      <c r="D3066" s="11"/>
      <c r="E3066" s="11"/>
      <c r="F3066" s="30" t="e">
        <f t="shared" si="218"/>
        <v>#DIV/0!</v>
      </c>
      <c r="G3066" s="11"/>
      <c r="H3066" s="11"/>
      <c r="I3066" s="11"/>
      <c r="J3066" s="12">
        <f t="shared" si="219"/>
        <v>0</v>
      </c>
      <c r="K3066" s="31">
        <f t="shared" si="220"/>
        <v>0</v>
      </c>
      <c r="L3066" s="37">
        <f t="shared" si="217"/>
        <v>0</v>
      </c>
      <c r="M3066" s="37"/>
      <c r="N3066" s="37">
        <f t="shared" si="221"/>
        <v>0</v>
      </c>
    </row>
    <row r="3067" spans="1:14" x14ac:dyDescent="0.3">
      <c r="A3067" s="11"/>
      <c r="B3067" s="10"/>
      <c r="C3067" s="10"/>
      <c r="D3067" s="11"/>
      <c r="E3067" s="11"/>
      <c r="F3067" s="30" t="e">
        <f t="shared" si="218"/>
        <v>#DIV/0!</v>
      </c>
      <c r="G3067" s="11"/>
      <c r="H3067" s="11"/>
      <c r="I3067" s="11"/>
      <c r="J3067" s="12">
        <f t="shared" si="219"/>
        <v>0</v>
      </c>
      <c r="K3067" s="31">
        <f t="shared" si="220"/>
        <v>0</v>
      </c>
      <c r="L3067" s="37">
        <f t="shared" si="217"/>
        <v>0</v>
      </c>
      <c r="M3067" s="37"/>
      <c r="N3067" s="37">
        <f t="shared" si="221"/>
        <v>0</v>
      </c>
    </row>
    <row r="3068" spans="1:14" x14ac:dyDescent="0.3">
      <c r="A3068" s="11"/>
      <c r="B3068" s="10"/>
      <c r="C3068" s="10"/>
      <c r="D3068" s="11"/>
      <c r="E3068" s="11"/>
      <c r="F3068" s="30" t="e">
        <f t="shared" si="218"/>
        <v>#DIV/0!</v>
      </c>
      <c r="G3068" s="11"/>
      <c r="H3068" s="11"/>
      <c r="I3068" s="11"/>
      <c r="J3068" s="12">
        <f t="shared" si="219"/>
        <v>0</v>
      </c>
      <c r="K3068" s="31">
        <f t="shared" si="220"/>
        <v>0</v>
      </c>
      <c r="L3068" s="37">
        <f t="shared" si="217"/>
        <v>0</v>
      </c>
      <c r="M3068" s="37"/>
      <c r="N3068" s="37">
        <f t="shared" si="221"/>
        <v>0</v>
      </c>
    </row>
    <row r="3069" spans="1:14" x14ac:dyDescent="0.3">
      <c r="A3069" s="11"/>
      <c r="B3069" s="10"/>
      <c r="C3069" s="10"/>
      <c r="D3069" s="11"/>
      <c r="E3069" s="11"/>
      <c r="F3069" s="30" t="e">
        <f t="shared" si="218"/>
        <v>#DIV/0!</v>
      </c>
      <c r="G3069" s="11"/>
      <c r="H3069" s="11"/>
      <c r="I3069" s="11"/>
      <c r="J3069" s="12">
        <f t="shared" si="219"/>
        <v>0</v>
      </c>
      <c r="K3069" s="31">
        <f t="shared" si="220"/>
        <v>0</v>
      </c>
      <c r="L3069" s="37">
        <f t="shared" si="217"/>
        <v>0</v>
      </c>
      <c r="M3069" s="37"/>
      <c r="N3069" s="37">
        <f t="shared" si="221"/>
        <v>0</v>
      </c>
    </row>
    <row r="3070" spans="1:14" x14ac:dyDescent="0.3">
      <c r="A3070" s="11" t="s">
        <v>33</v>
      </c>
      <c r="B3070" s="11"/>
      <c r="C3070" s="13"/>
      <c r="D3070" s="111">
        <f t="shared" ref="D3070:J3070" si="222">SUM(D3008:D3069)</f>
        <v>0</v>
      </c>
      <c r="E3070" s="111">
        <f t="shared" si="222"/>
        <v>0</v>
      </c>
      <c r="F3070" s="111" t="e">
        <f t="shared" si="222"/>
        <v>#DIV/0!</v>
      </c>
      <c r="G3070" s="111">
        <f t="shared" si="222"/>
        <v>0</v>
      </c>
      <c r="H3070" s="111">
        <f t="shared" si="222"/>
        <v>0</v>
      </c>
      <c r="I3070" s="111">
        <f t="shared" si="222"/>
        <v>0</v>
      </c>
      <c r="J3070" s="12">
        <f t="shared" si="222"/>
        <v>0</v>
      </c>
      <c r="K3070" s="111"/>
      <c r="L3070" s="111">
        <f>SUM(L3008:L3069)</f>
        <v>0</v>
      </c>
      <c r="M3070" s="111">
        <f>SUM(M3008:M3069)</f>
        <v>0</v>
      </c>
      <c r="N3070" s="111">
        <f>SUM(N3008:N3069)</f>
        <v>0</v>
      </c>
    </row>
    <row r="3071" spans="1:14" x14ac:dyDescent="0.3">
      <c r="A3071" s="113"/>
      <c r="B3071" s="114"/>
      <c r="C3071" s="115"/>
      <c r="D3071" s="116"/>
      <c r="E3071" s="116"/>
      <c r="F3071" s="7" t="s">
        <v>106</v>
      </c>
      <c r="G3071" s="7" t="s">
        <v>123</v>
      </c>
      <c r="H3071" s="7" t="s">
        <v>124</v>
      </c>
      <c r="I3071" s="7" t="s">
        <v>125</v>
      </c>
      <c r="J3071" s="7" t="s">
        <v>126</v>
      </c>
      <c r="K3071" s="117"/>
      <c r="L3071" s="117"/>
      <c r="M3071" s="7" t="s">
        <v>107</v>
      </c>
      <c r="N3071" s="118"/>
    </row>
    <row r="3072" spans="1:14" ht="31.5" x14ac:dyDescent="0.5">
      <c r="A3072" s="113"/>
      <c r="B3072" s="114"/>
      <c r="C3072" s="115"/>
      <c r="D3072" s="116"/>
      <c r="E3072" s="116"/>
      <c r="F3072" s="121"/>
      <c r="G3072" s="121"/>
      <c r="H3072" s="121"/>
      <c r="I3072" s="121"/>
      <c r="J3072" s="121"/>
      <c r="K3072" s="122"/>
      <c r="L3072" s="121">
        <f>+F3072-G3072-H3072-I3072-J3072</f>
        <v>0</v>
      </c>
      <c r="M3072" s="123"/>
      <c r="N3072" s="124"/>
    </row>
    <row r="3073" spans="1:14" x14ac:dyDescent="0.3">
      <c r="A3073" s="177" t="s">
        <v>109</v>
      </c>
      <c r="B3073" s="178"/>
      <c r="C3073" s="178"/>
      <c r="D3073" s="178"/>
      <c r="E3073" s="178"/>
      <c r="F3073" s="178"/>
      <c r="G3073" s="178"/>
      <c r="H3073" s="178"/>
      <c r="I3073" s="178"/>
      <c r="J3073" s="179"/>
      <c r="K3073" s="125"/>
      <c r="L3073" s="12"/>
      <c r="M3073" s="126"/>
      <c r="N3073" s="127"/>
    </row>
    <row r="3074" spans="1:14" x14ac:dyDescent="0.3">
      <c r="A3074" s="180" t="s">
        <v>110</v>
      </c>
      <c r="B3074" s="181"/>
      <c r="C3074" s="181"/>
      <c r="D3074" s="181"/>
      <c r="E3074" s="181"/>
      <c r="F3074" s="181"/>
      <c r="G3074" s="181"/>
      <c r="H3074" s="181"/>
      <c r="I3074" s="181"/>
      <c r="J3074" s="182"/>
      <c r="K3074" s="129"/>
      <c r="L3074" s="12"/>
      <c r="M3074" s="126"/>
      <c r="N3074" s="127"/>
    </row>
    <row r="3075" spans="1:14" x14ac:dyDescent="0.3">
      <c r="A3075" s="160" t="s">
        <v>111</v>
      </c>
      <c r="B3075" s="161"/>
      <c r="C3075" s="161"/>
      <c r="D3075" s="161"/>
      <c r="E3075" s="161"/>
      <c r="F3075" s="161"/>
      <c r="G3075" s="161"/>
      <c r="H3075" s="161"/>
      <c r="I3075" s="161"/>
      <c r="J3075" s="162"/>
      <c r="K3075" s="130"/>
      <c r="L3075" s="12"/>
      <c r="M3075" s="131" t="e">
        <f>+L3075/L3070%</f>
        <v>#DIV/0!</v>
      </c>
      <c r="N3075" s="127"/>
    </row>
    <row r="3076" spans="1:14" x14ac:dyDescent="0.3">
      <c r="A3076" s="163" t="s">
        <v>112</v>
      </c>
      <c r="B3076" s="164"/>
      <c r="C3076" s="164"/>
      <c r="D3076" s="164"/>
      <c r="E3076" s="164"/>
      <c r="F3076" s="164"/>
      <c r="G3076" s="164"/>
      <c r="H3076" s="164"/>
      <c r="I3076" s="164"/>
      <c r="J3076" s="165"/>
      <c r="K3076" s="132"/>
      <c r="L3076" s="12">
        <f>+E3092</f>
        <v>0</v>
      </c>
      <c r="M3076" s="126"/>
      <c r="N3076" s="127"/>
    </row>
    <row r="3077" spans="1:14" x14ac:dyDescent="0.3">
      <c r="A3077" s="166" t="s">
        <v>113</v>
      </c>
      <c r="B3077" s="167"/>
      <c r="C3077" s="167"/>
      <c r="D3077" s="167"/>
      <c r="E3077" s="167"/>
      <c r="F3077" s="167"/>
      <c r="G3077" s="167"/>
      <c r="H3077" s="167"/>
      <c r="I3077" s="167"/>
      <c r="J3077" s="168"/>
      <c r="K3077" s="134"/>
      <c r="L3077" s="12">
        <f>+M3092</f>
        <v>0</v>
      </c>
      <c r="M3077" s="126"/>
      <c r="N3077" s="127"/>
    </row>
    <row r="3078" spans="1:14" x14ac:dyDescent="0.3">
      <c r="A3078" s="169"/>
      <c r="B3078" s="170"/>
      <c r="C3078" s="170"/>
      <c r="D3078" s="170"/>
      <c r="E3078" s="170"/>
      <c r="F3078" s="170"/>
      <c r="G3078" s="170"/>
      <c r="H3078" s="170"/>
      <c r="I3078" s="170"/>
      <c r="J3078" s="171"/>
      <c r="K3078" s="128"/>
      <c r="L3078" s="126"/>
      <c r="M3078" s="126"/>
      <c r="N3078" s="127"/>
    </row>
    <row r="3079" spans="1:14" x14ac:dyDescent="0.3">
      <c r="A3079" s="169"/>
      <c r="B3079" s="170"/>
      <c r="C3079" s="170"/>
      <c r="D3079" s="170"/>
      <c r="E3079" s="170"/>
      <c r="F3079" s="170"/>
      <c r="G3079" s="170"/>
      <c r="H3079" s="170"/>
      <c r="I3079" s="170"/>
      <c r="J3079" s="171"/>
      <c r="K3079" s="128"/>
      <c r="L3079" s="126"/>
      <c r="M3079" s="126"/>
      <c r="N3079" s="127"/>
    </row>
    <row r="3080" spans="1:14" x14ac:dyDescent="0.3">
      <c r="A3080" s="169" t="s">
        <v>114</v>
      </c>
      <c r="B3080" s="170"/>
      <c r="C3080" s="170"/>
      <c r="D3080" s="170"/>
      <c r="E3080" s="170"/>
      <c r="F3080" s="170"/>
      <c r="G3080" s="170"/>
      <c r="H3080" s="170"/>
      <c r="I3080" s="170"/>
      <c r="J3080" s="171"/>
      <c r="K3080" s="136"/>
      <c r="L3080" s="111">
        <f>+L3070-L3073-L3074-L3075-L3076+L3077-L3078-L3079</f>
        <v>0</v>
      </c>
      <c r="M3080" s="126"/>
      <c r="N3080" s="127"/>
    </row>
    <row r="3081" spans="1:14" ht="19.5" thickBot="1" x14ac:dyDescent="0.35">
      <c r="M3081" s="138">
        <f>+L3081-L3080</f>
        <v>0</v>
      </c>
    </row>
    <row r="3082" spans="1:14" ht="19.5" thickBot="1" x14ac:dyDescent="0.35">
      <c r="A3082" s="157" t="s">
        <v>115</v>
      </c>
      <c r="B3082" s="158"/>
      <c r="C3082" s="158"/>
      <c r="D3082" s="158"/>
      <c r="E3082" s="158"/>
      <c r="F3082" s="159"/>
      <c r="G3082" s="127"/>
      <c r="H3082" s="157" t="s">
        <v>116</v>
      </c>
      <c r="I3082" s="158"/>
      <c r="J3082" s="159"/>
      <c r="K3082" s="157" t="s">
        <v>117</v>
      </c>
      <c r="L3082" s="158"/>
      <c r="M3082" s="159"/>
      <c r="N3082" s="139"/>
    </row>
    <row r="3083" spans="1:14" ht="19.5" thickBot="1" x14ac:dyDescent="0.35">
      <c r="A3083" s="140" t="s">
        <v>118</v>
      </c>
      <c r="B3083" s="157" t="s">
        <v>119</v>
      </c>
      <c r="C3083" s="159"/>
      <c r="D3083" s="140" t="s">
        <v>120</v>
      </c>
      <c r="E3083" s="157" t="s">
        <v>22</v>
      </c>
      <c r="F3083" s="159"/>
      <c r="G3083" s="127"/>
      <c r="H3083" s="157" t="s">
        <v>119</v>
      </c>
      <c r="I3083" s="159"/>
      <c r="J3083" s="140" t="s">
        <v>22</v>
      </c>
      <c r="K3083" s="157" t="s">
        <v>119</v>
      </c>
      <c r="L3083" s="159"/>
      <c r="M3083" s="140" t="s">
        <v>22</v>
      </c>
      <c r="N3083" s="139"/>
    </row>
    <row r="3084" spans="1:14" ht="19.5" thickBot="1" x14ac:dyDescent="0.35">
      <c r="A3084" s="141"/>
      <c r="B3084" s="153"/>
      <c r="C3084" s="154"/>
      <c r="D3084" s="141"/>
      <c r="E3084" s="155"/>
      <c r="F3084" s="156"/>
      <c r="G3084" s="127"/>
      <c r="H3084" s="153"/>
      <c r="I3084" s="154"/>
      <c r="J3084" s="142"/>
      <c r="K3084" s="153"/>
      <c r="L3084" s="154"/>
      <c r="M3084" s="143"/>
      <c r="N3084" s="144"/>
    </row>
    <row r="3085" spans="1:14" ht="19.5" thickBot="1" x14ac:dyDescent="0.35">
      <c r="A3085" s="141"/>
      <c r="B3085" s="153"/>
      <c r="C3085" s="154"/>
      <c r="D3085" s="141"/>
      <c r="E3085" s="155"/>
      <c r="F3085" s="156"/>
      <c r="G3085" s="127"/>
      <c r="H3085" s="153"/>
      <c r="I3085" s="154"/>
      <c r="J3085" s="142"/>
      <c r="K3085" s="153"/>
      <c r="L3085" s="154"/>
      <c r="M3085" s="143"/>
      <c r="N3085" s="144"/>
    </row>
    <row r="3086" spans="1:14" ht="19.5" thickBot="1" x14ac:dyDescent="0.35">
      <c r="A3086" s="141"/>
      <c r="B3086" s="153"/>
      <c r="C3086" s="154"/>
      <c r="D3086" s="141"/>
      <c r="E3086" s="155"/>
      <c r="F3086" s="156"/>
      <c r="G3086" s="127"/>
      <c r="H3086" s="153"/>
      <c r="I3086" s="154"/>
      <c r="J3086" s="142"/>
      <c r="K3086" s="153"/>
      <c r="L3086" s="154"/>
      <c r="M3086" s="143"/>
      <c r="N3086" s="144"/>
    </row>
    <row r="3087" spans="1:14" ht="19.5" thickBot="1" x14ac:dyDescent="0.35">
      <c r="A3087" s="141"/>
      <c r="B3087" s="153"/>
      <c r="C3087" s="154"/>
      <c r="D3087" s="141"/>
      <c r="E3087" s="155"/>
      <c r="F3087" s="156"/>
      <c r="G3087" s="127"/>
      <c r="H3087" s="153"/>
      <c r="I3087" s="154"/>
      <c r="J3087" s="142"/>
      <c r="K3087" s="153"/>
      <c r="L3087" s="154"/>
      <c r="M3087" s="143"/>
      <c r="N3087" s="144"/>
    </row>
    <row r="3088" spans="1:14" ht="19.5" thickBot="1" x14ac:dyDescent="0.35">
      <c r="A3088" s="141"/>
      <c r="B3088" s="153"/>
      <c r="C3088" s="154"/>
      <c r="D3088" s="141"/>
      <c r="E3088" s="155"/>
      <c r="F3088" s="156"/>
      <c r="G3088" s="127"/>
      <c r="H3088" s="153"/>
      <c r="I3088" s="154"/>
      <c r="J3088" s="142"/>
      <c r="K3088" s="153"/>
      <c r="L3088" s="154"/>
      <c r="M3088" s="143"/>
      <c r="N3088" s="144"/>
    </row>
    <row r="3089" spans="1:14" ht="19.5" thickBot="1" x14ac:dyDescent="0.35">
      <c r="A3089" s="141"/>
      <c r="B3089" s="153"/>
      <c r="C3089" s="154"/>
      <c r="D3089" s="141"/>
      <c r="E3089" s="155"/>
      <c r="F3089" s="156"/>
      <c r="G3089" s="127"/>
      <c r="H3089" s="153"/>
      <c r="I3089" s="154"/>
      <c r="J3089" s="142"/>
      <c r="K3089" s="153"/>
      <c r="L3089" s="154"/>
      <c r="M3089" s="143"/>
      <c r="N3089" s="144"/>
    </row>
    <row r="3090" spans="1:14" ht="19.5" thickBot="1" x14ac:dyDescent="0.35">
      <c r="A3090" s="141"/>
      <c r="B3090" s="153"/>
      <c r="C3090" s="154"/>
      <c r="D3090" s="141"/>
      <c r="E3090" s="155"/>
      <c r="F3090" s="156"/>
      <c r="G3090" s="127"/>
      <c r="H3090" s="153"/>
      <c r="I3090" s="154"/>
      <c r="J3090" s="142"/>
      <c r="K3090" s="153"/>
      <c r="L3090" s="154"/>
      <c r="M3090" s="143"/>
      <c r="N3090" s="144"/>
    </row>
    <row r="3091" spans="1:14" ht="19.5" thickBot="1" x14ac:dyDescent="0.35">
      <c r="A3091" s="141"/>
      <c r="B3091" s="153"/>
      <c r="C3091" s="154"/>
      <c r="D3091" s="141"/>
      <c r="E3091" s="155"/>
      <c r="F3091" s="156"/>
      <c r="G3091" s="127"/>
      <c r="H3091" s="153"/>
      <c r="I3091" s="154"/>
      <c r="J3091" s="142"/>
      <c r="K3091" s="153"/>
      <c r="L3091" s="154"/>
      <c r="M3091" s="143"/>
      <c r="N3091" s="144"/>
    </row>
    <row r="3092" spans="1:14" ht="19.5" thickBot="1" x14ac:dyDescent="0.35">
      <c r="A3092" s="141" t="s">
        <v>121</v>
      </c>
      <c r="B3092" s="153"/>
      <c r="C3092" s="154"/>
      <c r="D3092" s="141"/>
      <c r="E3092" s="155">
        <f>SUM(E3084:F3091)</f>
        <v>0</v>
      </c>
      <c r="F3092" s="156"/>
      <c r="G3092" s="127"/>
      <c r="H3092" s="153" t="s">
        <v>121</v>
      </c>
      <c r="I3092" s="154"/>
      <c r="J3092" s="140">
        <f>SUM(J3084:J3091)</f>
        <v>0</v>
      </c>
      <c r="K3092" s="153" t="s">
        <v>121</v>
      </c>
      <c r="L3092" s="154"/>
      <c r="M3092" s="145">
        <f>SUM(M3084:M3091)</f>
        <v>0</v>
      </c>
      <c r="N3092" s="139"/>
    </row>
    <row r="3095" spans="1:14" x14ac:dyDescent="0.3">
      <c r="A3095" s="172" t="s">
        <v>0</v>
      </c>
      <c r="B3095" s="172"/>
      <c r="C3095" s="172"/>
      <c r="D3095" s="172"/>
      <c r="E3095" s="172"/>
      <c r="F3095" s="172"/>
      <c r="G3095" s="172"/>
      <c r="H3095" s="172"/>
      <c r="I3095" s="172"/>
      <c r="J3095" s="172"/>
      <c r="K3095" s="172"/>
      <c r="L3095" s="172"/>
      <c r="M3095" s="1"/>
      <c r="N3095" s="2"/>
    </row>
    <row r="3096" spans="1:14" x14ac:dyDescent="0.3">
      <c r="A3096" s="1" t="s">
        <v>1</v>
      </c>
      <c r="B3096" s="2"/>
      <c r="J3096" s="1" t="s">
        <v>3</v>
      </c>
      <c r="K3096" s="173">
        <f>+K3005</f>
        <v>0</v>
      </c>
      <c r="L3096" s="173"/>
      <c r="M3096" s="173"/>
      <c r="N3096" s="6"/>
    </row>
    <row r="3097" spans="1:14" x14ac:dyDescent="0.3">
      <c r="A3097" s="174"/>
      <c r="B3097" s="175"/>
      <c r="C3097" s="176"/>
      <c r="D3097" s="169" t="s">
        <v>6</v>
      </c>
      <c r="E3097" s="170"/>
      <c r="F3097" s="171"/>
      <c r="G3097" s="7" t="s">
        <v>7</v>
      </c>
      <c r="H3097" s="7" t="s">
        <v>7</v>
      </c>
      <c r="I3097" s="7" t="s">
        <v>8</v>
      </c>
      <c r="J3097" s="8" t="s">
        <v>9</v>
      </c>
      <c r="K3097" s="7" t="s">
        <v>10</v>
      </c>
      <c r="L3097" s="9"/>
      <c r="M3097" s="7" t="s">
        <v>11</v>
      </c>
      <c r="N3097" s="7" t="s">
        <v>12</v>
      </c>
    </row>
    <row r="3098" spans="1:14" x14ac:dyDescent="0.3">
      <c r="A3098" s="12" t="s">
        <v>16</v>
      </c>
      <c r="B3098" s="7" t="s">
        <v>17</v>
      </c>
      <c r="C3098" s="13" t="s">
        <v>18</v>
      </c>
      <c r="D3098" s="7">
        <v>1</v>
      </c>
      <c r="E3098" s="7">
        <v>2</v>
      </c>
      <c r="F3098" s="14" t="s">
        <v>19</v>
      </c>
      <c r="G3098" s="7" t="s">
        <v>20</v>
      </c>
      <c r="H3098" s="7" t="s">
        <v>20</v>
      </c>
      <c r="I3098" s="7"/>
      <c r="J3098" s="7" t="s">
        <v>20</v>
      </c>
      <c r="K3098" s="7" t="s">
        <v>21</v>
      </c>
      <c r="L3098" s="7" t="s">
        <v>22</v>
      </c>
      <c r="M3098" s="7" t="s">
        <v>23</v>
      </c>
      <c r="N3098" s="7" t="s">
        <v>22</v>
      </c>
    </row>
    <row r="3099" spans="1:14" x14ac:dyDescent="0.3">
      <c r="A3099" s="16" t="s">
        <v>35</v>
      </c>
      <c r="B3099" s="17" t="s">
        <v>36</v>
      </c>
      <c r="C3099" s="17">
        <v>72</v>
      </c>
      <c r="D3099" s="29"/>
      <c r="E3099" s="29"/>
      <c r="F3099" s="30">
        <f>+(E3099+D3099)/C3099</f>
        <v>0</v>
      </c>
      <c r="G3099" s="32"/>
      <c r="H3099" s="32"/>
      <c r="I3099" s="32"/>
      <c r="J3099" s="34">
        <f>+D3099+E3099-G3099-H3099-I3099</f>
        <v>0</v>
      </c>
      <c r="K3099" s="31">
        <f>+K3008</f>
        <v>381.13</v>
      </c>
      <c r="L3099" s="24">
        <f t="shared" ref="L3099:L3160" si="223">+J3099*K3099</f>
        <v>0</v>
      </c>
      <c r="M3099" s="24"/>
      <c r="N3099" s="24">
        <f>+K3099*I3099</f>
        <v>0</v>
      </c>
    </row>
    <row r="3100" spans="1:14" x14ac:dyDescent="0.3">
      <c r="A3100" s="16" t="s">
        <v>37</v>
      </c>
      <c r="B3100" s="17" t="s">
        <v>38</v>
      </c>
      <c r="C3100" s="17">
        <v>36</v>
      </c>
      <c r="D3100" s="29"/>
      <c r="E3100" s="29"/>
      <c r="F3100" s="30">
        <f t="shared" ref="F3100:F3160" si="224">+(E3100+D3100)/C3100</f>
        <v>0</v>
      </c>
      <c r="G3100" s="32"/>
      <c r="H3100" s="32"/>
      <c r="I3100" s="32"/>
      <c r="J3100" s="34">
        <f t="shared" ref="J3100:J3160" si="225">+D3100+E3100-G3100-H3100-I3100</f>
        <v>0</v>
      </c>
      <c r="K3100" s="31">
        <f t="shared" ref="K3100:K3160" si="226">+K3009</f>
        <v>741.2</v>
      </c>
      <c r="L3100" s="24">
        <f t="shared" si="223"/>
        <v>0</v>
      </c>
      <c r="M3100" s="24"/>
      <c r="N3100" s="24">
        <f t="shared" ref="N3100:N3160" si="227">+K3100*I3100</f>
        <v>0</v>
      </c>
    </row>
    <row r="3101" spans="1:14" x14ac:dyDescent="0.3">
      <c r="A3101" s="16" t="s">
        <v>39</v>
      </c>
      <c r="B3101" s="17" t="s">
        <v>40</v>
      </c>
      <c r="C3101" s="17">
        <v>18</v>
      </c>
      <c r="D3101" s="29"/>
      <c r="E3101" s="29"/>
      <c r="F3101" s="30">
        <f t="shared" si="224"/>
        <v>0</v>
      </c>
      <c r="G3101" s="32"/>
      <c r="H3101" s="32"/>
      <c r="I3101" s="32"/>
      <c r="J3101" s="12">
        <f t="shared" si="225"/>
        <v>0</v>
      </c>
      <c r="K3101" s="31">
        <f t="shared" si="226"/>
        <v>1263.5999999999999</v>
      </c>
      <c r="L3101" s="37">
        <f t="shared" si="223"/>
        <v>0</v>
      </c>
      <c r="M3101" s="37"/>
      <c r="N3101" s="37">
        <f t="shared" si="227"/>
        <v>0</v>
      </c>
    </row>
    <row r="3102" spans="1:14" x14ac:dyDescent="0.3">
      <c r="A3102" s="16" t="s">
        <v>41</v>
      </c>
      <c r="B3102" s="17" t="s">
        <v>42</v>
      </c>
      <c r="C3102" s="17">
        <v>10</v>
      </c>
      <c r="D3102" s="29"/>
      <c r="E3102" s="29"/>
      <c r="F3102" s="30">
        <f t="shared" si="224"/>
        <v>0</v>
      </c>
      <c r="G3102" s="32"/>
      <c r="H3102" s="32"/>
      <c r="I3102" s="32"/>
      <c r="J3102" s="34">
        <f t="shared" si="225"/>
        <v>0</v>
      </c>
      <c r="K3102" s="31">
        <f t="shared" si="226"/>
        <v>2059.1999999999998</v>
      </c>
      <c r="L3102" s="24">
        <f t="shared" si="223"/>
        <v>0</v>
      </c>
      <c r="M3102" s="24"/>
      <c r="N3102" s="24">
        <f t="shared" si="227"/>
        <v>0</v>
      </c>
    </row>
    <row r="3103" spans="1:14" x14ac:dyDescent="0.3">
      <c r="A3103" s="16" t="s">
        <v>43</v>
      </c>
      <c r="B3103" s="17" t="s">
        <v>36</v>
      </c>
      <c r="C3103" s="17">
        <v>72</v>
      </c>
      <c r="D3103" s="29"/>
      <c r="E3103" s="29"/>
      <c r="F3103" s="30">
        <f t="shared" si="224"/>
        <v>0</v>
      </c>
      <c r="G3103" s="32"/>
      <c r="H3103" s="32"/>
      <c r="I3103" s="32"/>
      <c r="J3103" s="34">
        <f t="shared" si="225"/>
        <v>0</v>
      </c>
      <c r="K3103" s="31">
        <f t="shared" si="226"/>
        <v>409.5</v>
      </c>
      <c r="L3103" s="24">
        <f t="shared" si="223"/>
        <v>0</v>
      </c>
      <c r="M3103" s="24"/>
      <c r="N3103" s="24">
        <f t="shared" si="227"/>
        <v>0</v>
      </c>
    </row>
    <row r="3104" spans="1:14" x14ac:dyDescent="0.3">
      <c r="A3104" s="16" t="s">
        <v>44</v>
      </c>
      <c r="B3104" s="17" t="s">
        <v>38</v>
      </c>
      <c r="C3104" s="17">
        <v>36</v>
      </c>
      <c r="D3104" s="29"/>
      <c r="E3104" s="29"/>
      <c r="F3104" s="30">
        <f t="shared" si="224"/>
        <v>0</v>
      </c>
      <c r="G3104" s="32"/>
      <c r="H3104" s="32"/>
      <c r="I3104" s="32"/>
      <c r="J3104" s="34">
        <f t="shared" si="225"/>
        <v>0</v>
      </c>
      <c r="K3104" s="31">
        <f t="shared" si="226"/>
        <v>803.79</v>
      </c>
      <c r="L3104" s="24">
        <f t="shared" si="223"/>
        <v>0</v>
      </c>
      <c r="M3104" s="24"/>
      <c r="N3104" s="24">
        <f t="shared" si="227"/>
        <v>0</v>
      </c>
    </row>
    <row r="3105" spans="1:14" x14ac:dyDescent="0.3">
      <c r="A3105" s="16" t="s">
        <v>45</v>
      </c>
      <c r="B3105" s="17" t="s">
        <v>36</v>
      </c>
      <c r="C3105" s="17">
        <v>72</v>
      </c>
      <c r="D3105" s="29"/>
      <c r="E3105" s="29"/>
      <c r="F3105" s="30">
        <f t="shared" si="224"/>
        <v>0</v>
      </c>
      <c r="G3105" s="32"/>
      <c r="H3105" s="32"/>
      <c r="I3105" s="32"/>
      <c r="J3105" s="34">
        <f t="shared" si="225"/>
        <v>0</v>
      </c>
      <c r="K3105" s="31">
        <f t="shared" si="226"/>
        <v>409.5</v>
      </c>
      <c r="L3105" s="24">
        <f t="shared" si="223"/>
        <v>0</v>
      </c>
      <c r="M3105" s="24"/>
      <c r="N3105" s="24">
        <f t="shared" si="227"/>
        <v>0</v>
      </c>
    </row>
    <row r="3106" spans="1:14" x14ac:dyDescent="0.3">
      <c r="A3106" s="16" t="s">
        <v>46</v>
      </c>
      <c r="B3106" s="17" t="s">
        <v>38</v>
      </c>
      <c r="C3106" s="17">
        <v>36</v>
      </c>
      <c r="D3106" s="29"/>
      <c r="E3106" s="29"/>
      <c r="F3106" s="30">
        <f t="shared" si="224"/>
        <v>0</v>
      </c>
      <c r="G3106" s="32"/>
      <c r="H3106" s="32"/>
      <c r="I3106" s="32"/>
      <c r="J3106" s="34">
        <f t="shared" si="225"/>
        <v>0</v>
      </c>
      <c r="K3106" s="31">
        <f t="shared" si="226"/>
        <v>803.79</v>
      </c>
      <c r="L3106" s="24">
        <f t="shared" si="223"/>
        <v>0</v>
      </c>
      <c r="M3106" s="24"/>
      <c r="N3106" s="24">
        <f t="shared" si="227"/>
        <v>0</v>
      </c>
    </row>
    <row r="3107" spans="1:14" x14ac:dyDescent="0.3">
      <c r="A3107" s="16" t="s">
        <v>47</v>
      </c>
      <c r="B3107" s="17" t="s">
        <v>48</v>
      </c>
      <c r="C3107" s="17">
        <v>8</v>
      </c>
      <c r="D3107" s="29"/>
      <c r="E3107" s="29"/>
      <c r="F3107" s="30">
        <f t="shared" si="224"/>
        <v>0</v>
      </c>
      <c r="G3107" s="32"/>
      <c r="H3107" s="32"/>
      <c r="I3107" s="32"/>
      <c r="J3107" s="34">
        <f t="shared" si="225"/>
        <v>0</v>
      </c>
      <c r="K3107" s="31">
        <f t="shared" si="226"/>
        <v>2767.05</v>
      </c>
      <c r="L3107" s="24">
        <f t="shared" si="223"/>
        <v>0</v>
      </c>
      <c r="M3107" s="24"/>
      <c r="N3107" s="24">
        <f t="shared" si="227"/>
        <v>0</v>
      </c>
    </row>
    <row r="3108" spans="1:14" x14ac:dyDescent="0.3">
      <c r="A3108" s="35" t="s">
        <v>49</v>
      </c>
      <c r="B3108" s="17" t="s">
        <v>50</v>
      </c>
      <c r="C3108" s="38">
        <v>72</v>
      </c>
      <c r="D3108" s="29"/>
      <c r="E3108" s="29"/>
      <c r="F3108" s="30">
        <f t="shared" si="224"/>
        <v>0</v>
      </c>
      <c r="G3108" s="32"/>
      <c r="H3108" s="32"/>
      <c r="I3108" s="32"/>
      <c r="J3108" s="12">
        <f t="shared" si="225"/>
        <v>0</v>
      </c>
      <c r="K3108" s="31">
        <f t="shared" si="226"/>
        <v>444.6</v>
      </c>
      <c r="L3108" s="37">
        <f t="shared" si="223"/>
        <v>0</v>
      </c>
      <c r="M3108" s="37"/>
      <c r="N3108" s="37">
        <f t="shared" si="227"/>
        <v>0</v>
      </c>
    </row>
    <row r="3109" spans="1:14" x14ac:dyDescent="0.3">
      <c r="A3109" s="16" t="s">
        <v>51</v>
      </c>
      <c r="B3109" s="17" t="s">
        <v>52</v>
      </c>
      <c r="C3109" s="17">
        <v>36</v>
      </c>
      <c r="D3109" s="29"/>
      <c r="E3109" s="29"/>
      <c r="F3109" s="30">
        <f t="shared" si="224"/>
        <v>0</v>
      </c>
      <c r="G3109" s="32"/>
      <c r="H3109" s="32"/>
      <c r="I3109" s="32"/>
      <c r="J3109" s="34">
        <f t="shared" si="225"/>
        <v>0</v>
      </c>
      <c r="K3109" s="31">
        <f t="shared" si="226"/>
        <v>868.73</v>
      </c>
      <c r="L3109" s="24">
        <f t="shared" si="223"/>
        <v>0</v>
      </c>
      <c r="M3109" s="24"/>
      <c r="N3109" s="24">
        <f t="shared" si="227"/>
        <v>0</v>
      </c>
    </row>
    <row r="3110" spans="1:14" x14ac:dyDescent="0.3">
      <c r="A3110" s="16" t="s">
        <v>53</v>
      </c>
      <c r="B3110" s="17" t="s">
        <v>48</v>
      </c>
      <c r="C3110" s="17">
        <v>8</v>
      </c>
      <c r="D3110" s="29"/>
      <c r="E3110" s="29"/>
      <c r="F3110" s="30">
        <f t="shared" si="224"/>
        <v>0</v>
      </c>
      <c r="G3110" s="32"/>
      <c r="H3110" s="32"/>
      <c r="I3110" s="32"/>
      <c r="J3110" s="34">
        <f t="shared" si="225"/>
        <v>0</v>
      </c>
      <c r="K3110" s="31">
        <f t="shared" si="226"/>
        <v>2416.0500000000002</v>
      </c>
      <c r="L3110" s="24">
        <f t="shared" si="223"/>
        <v>0</v>
      </c>
      <c r="M3110" s="24"/>
      <c r="N3110" s="24">
        <f t="shared" si="227"/>
        <v>0</v>
      </c>
    </row>
    <row r="3111" spans="1:14" x14ac:dyDescent="0.3">
      <c r="A3111" s="16" t="s">
        <v>54</v>
      </c>
      <c r="B3111" s="17" t="s">
        <v>50</v>
      </c>
      <c r="C3111" s="17">
        <v>72</v>
      </c>
      <c r="D3111" s="29"/>
      <c r="E3111" s="29"/>
      <c r="F3111" s="30">
        <f t="shared" si="224"/>
        <v>0</v>
      </c>
      <c r="G3111" s="32"/>
      <c r="H3111" s="32"/>
      <c r="I3111" s="32"/>
      <c r="J3111" s="34">
        <f t="shared" si="225"/>
        <v>0</v>
      </c>
      <c r="K3111" s="31">
        <f t="shared" si="226"/>
        <v>377.33</v>
      </c>
      <c r="L3111" s="24">
        <f t="shared" si="223"/>
        <v>0</v>
      </c>
      <c r="M3111" s="24"/>
      <c r="N3111" s="24">
        <f t="shared" si="227"/>
        <v>0</v>
      </c>
    </row>
    <row r="3112" spans="1:14" x14ac:dyDescent="0.3">
      <c r="A3112" s="16" t="s">
        <v>55</v>
      </c>
      <c r="B3112" s="17" t="s">
        <v>56</v>
      </c>
      <c r="C3112" s="17">
        <v>15</v>
      </c>
      <c r="D3112" s="44"/>
      <c r="E3112" s="44"/>
      <c r="F3112" s="30">
        <f t="shared" si="224"/>
        <v>0</v>
      </c>
      <c r="G3112" s="11"/>
      <c r="H3112" s="11"/>
      <c r="I3112" s="11"/>
      <c r="J3112" s="12">
        <f t="shared" si="225"/>
        <v>0</v>
      </c>
      <c r="K3112" s="45">
        <f t="shared" si="226"/>
        <v>1158.3</v>
      </c>
      <c r="L3112" s="37">
        <f t="shared" si="223"/>
        <v>0</v>
      </c>
      <c r="M3112" s="37"/>
      <c r="N3112" s="37">
        <f t="shared" si="227"/>
        <v>0</v>
      </c>
    </row>
    <row r="3113" spans="1:14" x14ac:dyDescent="0.3">
      <c r="A3113" s="16" t="s">
        <v>57</v>
      </c>
      <c r="B3113" s="17" t="s">
        <v>50</v>
      </c>
      <c r="C3113" s="17">
        <v>72</v>
      </c>
      <c r="D3113" s="29"/>
      <c r="E3113" s="29"/>
      <c r="F3113" s="30">
        <f t="shared" si="224"/>
        <v>0</v>
      </c>
      <c r="G3113" s="32"/>
      <c r="H3113" s="32"/>
      <c r="I3113" s="32"/>
      <c r="J3113" s="34">
        <f t="shared" si="225"/>
        <v>0</v>
      </c>
      <c r="K3113" s="31">
        <f t="shared" si="226"/>
        <v>424.13</v>
      </c>
      <c r="L3113" s="24">
        <f t="shared" si="223"/>
        <v>0</v>
      </c>
      <c r="M3113" s="24"/>
      <c r="N3113" s="24">
        <f t="shared" si="227"/>
        <v>0</v>
      </c>
    </row>
    <row r="3114" spans="1:14" x14ac:dyDescent="0.3">
      <c r="A3114" s="16" t="s">
        <v>58</v>
      </c>
      <c r="B3114" s="17" t="s">
        <v>59</v>
      </c>
      <c r="C3114" s="17">
        <v>15</v>
      </c>
      <c r="D3114" s="29"/>
      <c r="E3114" s="29"/>
      <c r="F3114" s="30">
        <f t="shared" si="224"/>
        <v>0</v>
      </c>
      <c r="G3114" s="32"/>
      <c r="H3114" s="32"/>
      <c r="I3114" s="32"/>
      <c r="J3114" s="34">
        <f t="shared" si="225"/>
        <v>0</v>
      </c>
      <c r="K3114" s="31">
        <f t="shared" si="226"/>
        <v>1199.25</v>
      </c>
      <c r="L3114" s="24">
        <f t="shared" si="223"/>
        <v>0</v>
      </c>
      <c r="M3114" s="24"/>
      <c r="N3114" s="24">
        <f t="shared" si="227"/>
        <v>0</v>
      </c>
    </row>
    <row r="3115" spans="1:14" x14ac:dyDescent="0.3">
      <c r="A3115" s="16" t="s">
        <v>60</v>
      </c>
      <c r="B3115" s="17" t="s">
        <v>50</v>
      </c>
      <c r="C3115" s="17">
        <v>72</v>
      </c>
      <c r="D3115" s="29"/>
      <c r="E3115" s="29"/>
      <c r="F3115" s="30">
        <f t="shared" si="224"/>
        <v>0</v>
      </c>
      <c r="G3115" s="32"/>
      <c r="H3115" s="32"/>
      <c r="I3115" s="32"/>
      <c r="J3115" s="34">
        <f t="shared" si="225"/>
        <v>0</v>
      </c>
      <c r="K3115" s="31">
        <f t="shared" si="226"/>
        <v>381.13</v>
      </c>
      <c r="L3115" s="24">
        <f t="shared" si="223"/>
        <v>0</v>
      </c>
      <c r="M3115" s="24"/>
      <c r="N3115" s="24">
        <f t="shared" si="227"/>
        <v>0</v>
      </c>
    </row>
    <row r="3116" spans="1:14" x14ac:dyDescent="0.3">
      <c r="A3116" s="16" t="s">
        <v>61</v>
      </c>
      <c r="B3116" s="17" t="s">
        <v>50</v>
      </c>
      <c r="C3116" s="38">
        <v>72</v>
      </c>
      <c r="D3116" s="44"/>
      <c r="E3116" s="44"/>
      <c r="F3116" s="30">
        <f t="shared" si="224"/>
        <v>0</v>
      </c>
      <c r="G3116" s="11"/>
      <c r="H3116" s="11"/>
      <c r="I3116" s="11"/>
      <c r="J3116" s="12">
        <f t="shared" si="225"/>
        <v>0</v>
      </c>
      <c r="K3116" s="31">
        <f t="shared" si="226"/>
        <v>424.13</v>
      </c>
      <c r="L3116" s="37">
        <f t="shared" si="223"/>
        <v>0</v>
      </c>
      <c r="M3116" s="37"/>
      <c r="N3116" s="37">
        <f t="shared" si="227"/>
        <v>0</v>
      </c>
    </row>
    <row r="3117" spans="1:14" x14ac:dyDescent="0.3">
      <c r="A3117" s="35" t="s">
        <v>62</v>
      </c>
      <c r="B3117" s="17" t="s">
        <v>50</v>
      </c>
      <c r="C3117" s="38">
        <v>72</v>
      </c>
      <c r="D3117" s="44"/>
      <c r="E3117" s="44"/>
      <c r="F3117" s="30">
        <f t="shared" si="224"/>
        <v>0</v>
      </c>
      <c r="G3117" s="11"/>
      <c r="H3117" s="11"/>
      <c r="I3117" s="11"/>
      <c r="J3117" s="12">
        <f t="shared" si="225"/>
        <v>0</v>
      </c>
      <c r="K3117" s="31">
        <f t="shared" si="226"/>
        <v>330.23</v>
      </c>
      <c r="L3117" s="37">
        <f t="shared" si="223"/>
        <v>0</v>
      </c>
      <c r="M3117" s="37"/>
      <c r="N3117" s="37">
        <f t="shared" si="227"/>
        <v>0</v>
      </c>
    </row>
    <row r="3118" spans="1:14" x14ac:dyDescent="0.3">
      <c r="A3118" s="35" t="s">
        <v>63</v>
      </c>
      <c r="B3118" s="17" t="s">
        <v>50</v>
      </c>
      <c r="C3118" s="38">
        <v>72</v>
      </c>
      <c r="D3118" s="44"/>
      <c r="E3118" s="44"/>
      <c r="F3118" s="30">
        <f t="shared" si="224"/>
        <v>0</v>
      </c>
      <c r="G3118" s="11"/>
      <c r="H3118" s="11"/>
      <c r="I3118" s="11"/>
      <c r="J3118" s="12">
        <f t="shared" si="225"/>
        <v>0</v>
      </c>
      <c r="K3118" s="31">
        <f t="shared" si="226"/>
        <v>424.13</v>
      </c>
      <c r="L3118" s="37">
        <f t="shared" si="223"/>
        <v>0</v>
      </c>
      <c r="M3118" s="37"/>
      <c r="N3118" s="37">
        <f t="shared" si="227"/>
        <v>0</v>
      </c>
    </row>
    <row r="3119" spans="1:14" x14ac:dyDescent="0.3">
      <c r="A3119" s="35" t="s">
        <v>64</v>
      </c>
      <c r="B3119" s="17" t="s">
        <v>65</v>
      </c>
      <c r="C3119" s="38">
        <v>72</v>
      </c>
      <c r="D3119" s="44"/>
      <c r="E3119" s="44"/>
      <c r="F3119" s="30">
        <f t="shared" si="224"/>
        <v>0</v>
      </c>
      <c r="G3119" s="11"/>
      <c r="H3119" s="11"/>
      <c r="I3119" s="11"/>
      <c r="J3119" s="12">
        <f t="shared" si="225"/>
        <v>0</v>
      </c>
      <c r="K3119" s="31">
        <f t="shared" si="226"/>
        <v>389.61</v>
      </c>
      <c r="L3119" s="37">
        <f t="shared" si="223"/>
        <v>0</v>
      </c>
      <c r="M3119" s="37"/>
      <c r="N3119" s="37">
        <f t="shared" si="227"/>
        <v>0</v>
      </c>
    </row>
    <row r="3120" spans="1:14" x14ac:dyDescent="0.3">
      <c r="A3120" s="35" t="s">
        <v>66</v>
      </c>
      <c r="B3120" s="17" t="s">
        <v>65</v>
      </c>
      <c r="C3120" s="38">
        <v>72</v>
      </c>
      <c r="D3120" s="44"/>
      <c r="E3120" s="44"/>
      <c r="F3120" s="30">
        <f t="shared" si="224"/>
        <v>0</v>
      </c>
      <c r="G3120" s="11"/>
      <c r="H3120" s="11"/>
      <c r="I3120" s="11"/>
      <c r="J3120" s="12">
        <f t="shared" si="225"/>
        <v>0</v>
      </c>
      <c r="K3120" s="31">
        <f t="shared" si="226"/>
        <v>389.61</v>
      </c>
      <c r="L3120" s="37">
        <f t="shared" si="223"/>
        <v>0</v>
      </c>
      <c r="M3120" s="37"/>
      <c r="N3120" s="37">
        <f t="shared" si="227"/>
        <v>0</v>
      </c>
    </row>
    <row r="3121" spans="1:14" x14ac:dyDescent="0.3">
      <c r="A3121" s="47" t="s">
        <v>67</v>
      </c>
      <c r="B3121" s="48" t="s">
        <v>59</v>
      </c>
      <c r="C3121" s="49">
        <v>25</v>
      </c>
      <c r="D3121" s="44"/>
      <c r="E3121" s="44"/>
      <c r="F3121" s="30">
        <f t="shared" si="224"/>
        <v>0</v>
      </c>
      <c r="G3121" s="11"/>
      <c r="H3121" s="11"/>
      <c r="I3121" s="11"/>
      <c r="J3121" s="12">
        <f t="shared" si="225"/>
        <v>0</v>
      </c>
      <c r="K3121" s="31">
        <f t="shared" si="226"/>
        <v>169.65</v>
      </c>
      <c r="L3121" s="37">
        <f t="shared" si="223"/>
        <v>0</v>
      </c>
      <c r="M3121" s="37"/>
      <c r="N3121" s="37">
        <f t="shared" si="227"/>
        <v>0</v>
      </c>
    </row>
    <row r="3122" spans="1:14" x14ac:dyDescent="0.3">
      <c r="A3122" s="47" t="s">
        <v>68</v>
      </c>
      <c r="B3122" s="48" t="s">
        <v>42</v>
      </c>
      <c r="C3122" s="49">
        <v>50</v>
      </c>
      <c r="D3122" s="44"/>
      <c r="E3122" s="44"/>
      <c r="F3122" s="30">
        <f t="shared" si="224"/>
        <v>0</v>
      </c>
      <c r="G3122" s="11"/>
      <c r="H3122" s="11"/>
      <c r="I3122" s="11"/>
      <c r="J3122" s="12">
        <f t="shared" si="225"/>
        <v>0</v>
      </c>
      <c r="K3122" s="31">
        <f t="shared" si="226"/>
        <v>88.92</v>
      </c>
      <c r="L3122" s="37">
        <f t="shared" si="223"/>
        <v>0</v>
      </c>
      <c r="M3122" s="37"/>
      <c r="N3122" s="37">
        <f t="shared" si="227"/>
        <v>0</v>
      </c>
    </row>
    <row r="3123" spans="1:14" x14ac:dyDescent="0.3">
      <c r="A3123" s="47" t="s">
        <v>69</v>
      </c>
      <c r="B3123" s="48" t="s">
        <v>52</v>
      </c>
      <c r="C3123" s="49">
        <v>12</v>
      </c>
      <c r="D3123" s="44"/>
      <c r="E3123" s="44"/>
      <c r="F3123" s="30">
        <f t="shared" si="224"/>
        <v>0</v>
      </c>
      <c r="G3123" s="11"/>
      <c r="H3123" s="11"/>
      <c r="I3123" s="11"/>
      <c r="J3123" s="12">
        <f t="shared" si="225"/>
        <v>0</v>
      </c>
      <c r="K3123" s="31">
        <f t="shared" si="226"/>
        <v>123.94</v>
      </c>
      <c r="L3123" s="37">
        <f t="shared" si="223"/>
        <v>0</v>
      </c>
      <c r="M3123" s="37"/>
      <c r="N3123" s="37">
        <f t="shared" si="227"/>
        <v>0</v>
      </c>
    </row>
    <row r="3124" spans="1:14" ht="19.5" thickBot="1" x14ac:dyDescent="0.35">
      <c r="A3124" s="47" t="s">
        <v>70</v>
      </c>
      <c r="B3124" s="48" t="s">
        <v>50</v>
      </c>
      <c r="C3124" s="49">
        <v>60</v>
      </c>
      <c r="D3124" s="44"/>
      <c r="E3124" s="44"/>
      <c r="F3124" s="30">
        <f t="shared" si="224"/>
        <v>0</v>
      </c>
      <c r="G3124" s="11"/>
      <c r="H3124" s="11"/>
      <c r="I3124" s="11"/>
      <c r="J3124" s="12">
        <f t="shared" si="225"/>
        <v>0</v>
      </c>
      <c r="K3124" s="31">
        <f t="shared" si="226"/>
        <v>67.180000000000007</v>
      </c>
      <c r="L3124" s="37">
        <f t="shared" si="223"/>
        <v>0</v>
      </c>
      <c r="M3124" s="37"/>
      <c r="N3124" s="37">
        <f t="shared" si="227"/>
        <v>0</v>
      </c>
    </row>
    <row r="3125" spans="1:14" ht="19.5" thickBot="1" x14ac:dyDescent="0.35">
      <c r="A3125" s="56" t="s">
        <v>71</v>
      </c>
      <c r="B3125" s="57" t="s">
        <v>50</v>
      </c>
      <c r="C3125" s="58">
        <v>60</v>
      </c>
      <c r="D3125" s="44"/>
      <c r="E3125" s="44"/>
      <c r="F3125" s="30">
        <f t="shared" si="224"/>
        <v>0</v>
      </c>
      <c r="G3125" s="11"/>
      <c r="H3125" s="11"/>
      <c r="I3125" s="11"/>
      <c r="J3125" s="12">
        <f t="shared" si="225"/>
        <v>0</v>
      </c>
      <c r="K3125" s="31">
        <f t="shared" si="226"/>
        <v>67.180000000000007</v>
      </c>
      <c r="L3125" s="37">
        <f t="shared" si="223"/>
        <v>0</v>
      </c>
      <c r="M3125" s="37"/>
      <c r="N3125" s="37">
        <f t="shared" si="227"/>
        <v>0</v>
      </c>
    </row>
    <row r="3126" spans="1:14" ht="19.5" thickBot="1" x14ac:dyDescent="0.35">
      <c r="A3126" s="56" t="s">
        <v>72</v>
      </c>
      <c r="B3126" s="57" t="s">
        <v>50</v>
      </c>
      <c r="C3126" s="58">
        <v>60</v>
      </c>
      <c r="D3126" s="44"/>
      <c r="E3126" s="44"/>
      <c r="F3126" s="30">
        <f t="shared" si="224"/>
        <v>0</v>
      </c>
      <c r="G3126" s="11"/>
      <c r="H3126" s="11"/>
      <c r="I3126" s="11"/>
      <c r="J3126" s="12">
        <f t="shared" si="225"/>
        <v>0</v>
      </c>
      <c r="K3126" s="31">
        <f t="shared" si="226"/>
        <v>67.180000000000007</v>
      </c>
      <c r="L3126" s="37">
        <f t="shared" si="223"/>
        <v>0</v>
      </c>
      <c r="M3126" s="37"/>
      <c r="N3126" s="37">
        <f t="shared" si="227"/>
        <v>0</v>
      </c>
    </row>
    <row r="3127" spans="1:14" ht="19.5" thickBot="1" x14ac:dyDescent="0.35">
      <c r="A3127" s="56" t="s">
        <v>73</v>
      </c>
      <c r="B3127" s="57" t="s">
        <v>74</v>
      </c>
      <c r="C3127" s="58">
        <v>150</v>
      </c>
      <c r="D3127" s="44"/>
      <c r="E3127" s="44"/>
      <c r="F3127" s="30">
        <f t="shared" si="224"/>
        <v>0</v>
      </c>
      <c r="G3127" s="11"/>
      <c r="H3127" s="11"/>
      <c r="I3127" s="11"/>
      <c r="J3127" s="12">
        <f t="shared" si="225"/>
        <v>0</v>
      </c>
      <c r="K3127" s="31">
        <f t="shared" si="226"/>
        <v>21.06</v>
      </c>
      <c r="L3127" s="37">
        <f t="shared" si="223"/>
        <v>0</v>
      </c>
      <c r="M3127" s="37"/>
      <c r="N3127" s="37">
        <f t="shared" si="227"/>
        <v>0</v>
      </c>
    </row>
    <row r="3128" spans="1:14" ht="19.5" thickBot="1" x14ac:dyDescent="0.35">
      <c r="A3128" s="66" t="s">
        <v>75</v>
      </c>
      <c r="B3128" s="67" t="s">
        <v>76</v>
      </c>
      <c r="C3128" s="68">
        <v>120</v>
      </c>
      <c r="D3128" s="44"/>
      <c r="E3128" s="44"/>
      <c r="F3128" s="30">
        <f t="shared" si="224"/>
        <v>0</v>
      </c>
      <c r="G3128" s="11"/>
      <c r="H3128" s="11"/>
      <c r="I3128" s="11"/>
      <c r="J3128" s="12">
        <f t="shared" si="225"/>
        <v>0</v>
      </c>
      <c r="K3128" s="31">
        <f t="shared" si="226"/>
        <v>78.98</v>
      </c>
      <c r="L3128" s="37">
        <f t="shared" si="223"/>
        <v>0</v>
      </c>
      <c r="M3128" s="37"/>
      <c r="N3128" s="37">
        <f t="shared" si="227"/>
        <v>0</v>
      </c>
    </row>
    <row r="3129" spans="1:14" ht="19.5" thickBot="1" x14ac:dyDescent="0.35">
      <c r="A3129" s="66" t="s">
        <v>77</v>
      </c>
      <c r="B3129" s="67" t="s">
        <v>78</v>
      </c>
      <c r="C3129" s="68">
        <v>60</v>
      </c>
      <c r="D3129" s="44"/>
      <c r="E3129" s="44"/>
      <c r="F3129" s="30">
        <f t="shared" si="224"/>
        <v>0</v>
      </c>
      <c r="G3129" s="11"/>
      <c r="H3129" s="11"/>
      <c r="I3129" s="11"/>
      <c r="J3129" s="12">
        <f t="shared" si="225"/>
        <v>0</v>
      </c>
      <c r="K3129" s="31">
        <f t="shared" si="226"/>
        <v>154.44</v>
      </c>
      <c r="L3129" s="37">
        <f t="shared" si="223"/>
        <v>0</v>
      </c>
      <c r="M3129" s="37"/>
      <c r="N3129" s="37">
        <f t="shared" si="227"/>
        <v>0</v>
      </c>
    </row>
    <row r="3130" spans="1:14" ht="19.5" thickBot="1" x14ac:dyDescent="0.35">
      <c r="A3130" s="66" t="s">
        <v>79</v>
      </c>
      <c r="B3130" s="67" t="s">
        <v>50</v>
      </c>
      <c r="C3130" s="68">
        <v>30</v>
      </c>
      <c r="D3130" s="44"/>
      <c r="E3130" s="44"/>
      <c r="F3130" s="30">
        <f t="shared" si="224"/>
        <v>0</v>
      </c>
      <c r="G3130" s="11"/>
      <c r="H3130" s="11"/>
      <c r="I3130" s="11"/>
      <c r="J3130" s="12">
        <f t="shared" si="225"/>
        <v>0</v>
      </c>
      <c r="K3130" s="31">
        <f t="shared" si="226"/>
        <v>274.95</v>
      </c>
      <c r="L3130" s="37">
        <f t="shared" si="223"/>
        <v>0</v>
      </c>
      <c r="M3130" s="37"/>
      <c r="N3130" s="37">
        <f t="shared" si="227"/>
        <v>0</v>
      </c>
    </row>
    <row r="3131" spans="1:14" ht="19.5" thickBot="1" x14ac:dyDescent="0.35">
      <c r="A3131" s="66" t="s">
        <v>80</v>
      </c>
      <c r="B3131" s="67" t="s">
        <v>59</v>
      </c>
      <c r="C3131" s="68">
        <v>12</v>
      </c>
      <c r="D3131" s="44"/>
      <c r="E3131" s="44"/>
      <c r="F3131" s="30">
        <f t="shared" si="224"/>
        <v>0</v>
      </c>
      <c r="G3131" s="11"/>
      <c r="H3131" s="11"/>
      <c r="I3131" s="11"/>
      <c r="J3131" s="12">
        <f t="shared" si="225"/>
        <v>0</v>
      </c>
      <c r="K3131" s="31">
        <f t="shared" si="226"/>
        <v>1023.75</v>
      </c>
      <c r="L3131" s="37">
        <f t="shared" si="223"/>
        <v>0</v>
      </c>
      <c r="M3131" s="37"/>
      <c r="N3131" s="37">
        <f t="shared" si="227"/>
        <v>0</v>
      </c>
    </row>
    <row r="3132" spans="1:14" ht="19.5" thickBot="1" x14ac:dyDescent="0.35">
      <c r="A3132" s="76" t="s">
        <v>81</v>
      </c>
      <c r="B3132" s="77" t="s">
        <v>82</v>
      </c>
      <c r="C3132" s="78">
        <v>18</v>
      </c>
      <c r="D3132" s="44"/>
      <c r="E3132" s="44"/>
      <c r="F3132" s="30">
        <f t="shared" si="224"/>
        <v>0</v>
      </c>
      <c r="G3132" s="11"/>
      <c r="H3132" s="11"/>
      <c r="I3132" s="11"/>
      <c r="J3132" s="12">
        <f t="shared" si="225"/>
        <v>0</v>
      </c>
      <c r="K3132" s="31">
        <f t="shared" si="226"/>
        <v>558.67999999999995</v>
      </c>
      <c r="L3132" s="37">
        <f t="shared" si="223"/>
        <v>0</v>
      </c>
      <c r="M3132" s="37"/>
      <c r="N3132" s="37">
        <f t="shared" si="227"/>
        <v>0</v>
      </c>
    </row>
    <row r="3133" spans="1:14" ht="19.5" thickBot="1" x14ac:dyDescent="0.35">
      <c r="A3133" s="76" t="s">
        <v>83</v>
      </c>
      <c r="B3133" s="77" t="s">
        <v>59</v>
      </c>
      <c r="C3133" s="78">
        <v>12</v>
      </c>
      <c r="D3133" s="44"/>
      <c r="E3133" s="44"/>
      <c r="F3133" s="30">
        <f t="shared" si="224"/>
        <v>0</v>
      </c>
      <c r="G3133" s="11"/>
      <c r="H3133" s="11"/>
      <c r="I3133" s="11"/>
      <c r="J3133" s="12">
        <f t="shared" si="225"/>
        <v>0</v>
      </c>
      <c r="K3133" s="31">
        <f t="shared" si="226"/>
        <v>1092.2</v>
      </c>
      <c r="L3133" s="37">
        <f t="shared" si="223"/>
        <v>0</v>
      </c>
      <c r="M3133" s="37"/>
      <c r="N3133" s="37">
        <f t="shared" si="227"/>
        <v>0</v>
      </c>
    </row>
    <row r="3134" spans="1:14" ht="19.5" thickBot="1" x14ac:dyDescent="0.35">
      <c r="A3134" s="76" t="s">
        <v>84</v>
      </c>
      <c r="B3134" s="77" t="s">
        <v>85</v>
      </c>
      <c r="C3134" s="78">
        <v>4</v>
      </c>
      <c r="D3134" s="44"/>
      <c r="E3134" s="44"/>
      <c r="F3134" s="30">
        <f t="shared" si="224"/>
        <v>0</v>
      </c>
      <c r="G3134" s="11"/>
      <c r="H3134" s="11"/>
      <c r="I3134" s="11"/>
      <c r="J3134" s="12">
        <f t="shared" si="225"/>
        <v>0</v>
      </c>
      <c r="K3134" s="31">
        <f t="shared" si="226"/>
        <v>2670.53</v>
      </c>
      <c r="L3134" s="37">
        <f t="shared" si="223"/>
        <v>0</v>
      </c>
      <c r="M3134" s="37"/>
      <c r="N3134" s="37">
        <f t="shared" si="227"/>
        <v>0</v>
      </c>
    </row>
    <row r="3135" spans="1:14" ht="19.5" thickBot="1" x14ac:dyDescent="0.35">
      <c r="A3135" s="86" t="s">
        <v>86</v>
      </c>
      <c r="B3135" s="87" t="s">
        <v>87</v>
      </c>
      <c r="C3135" s="88">
        <v>48</v>
      </c>
      <c r="D3135" s="44"/>
      <c r="E3135" s="44"/>
      <c r="F3135" s="30">
        <f t="shared" si="224"/>
        <v>0</v>
      </c>
      <c r="G3135" s="11"/>
      <c r="H3135" s="11"/>
      <c r="I3135" s="11"/>
      <c r="J3135" s="12">
        <f t="shared" si="225"/>
        <v>0</v>
      </c>
      <c r="K3135" s="31">
        <f t="shared" si="226"/>
        <v>46.8</v>
      </c>
      <c r="L3135" s="37">
        <f t="shared" si="223"/>
        <v>0</v>
      </c>
      <c r="M3135" s="37"/>
      <c r="N3135" s="37">
        <f t="shared" si="227"/>
        <v>0</v>
      </c>
    </row>
    <row r="3136" spans="1:14" ht="19.5" thickBot="1" x14ac:dyDescent="0.35">
      <c r="A3136" s="86" t="s">
        <v>88</v>
      </c>
      <c r="B3136" s="87" t="s">
        <v>87</v>
      </c>
      <c r="C3136" s="88">
        <v>48</v>
      </c>
      <c r="D3136" s="44"/>
      <c r="E3136" s="44"/>
      <c r="F3136" s="30">
        <f t="shared" si="224"/>
        <v>0</v>
      </c>
      <c r="G3136" s="11"/>
      <c r="H3136" s="11"/>
      <c r="I3136" s="11"/>
      <c r="J3136" s="12">
        <f t="shared" si="225"/>
        <v>0</v>
      </c>
      <c r="K3136" s="31">
        <f t="shared" si="226"/>
        <v>46.8</v>
      </c>
      <c r="L3136" s="37">
        <f t="shared" si="223"/>
        <v>0</v>
      </c>
      <c r="M3136" s="37"/>
      <c r="N3136" s="37">
        <f t="shared" si="227"/>
        <v>0</v>
      </c>
    </row>
    <row r="3137" spans="1:14" x14ac:dyDescent="0.3">
      <c r="A3137" s="96" t="s">
        <v>89</v>
      </c>
      <c r="B3137" s="97">
        <v>25</v>
      </c>
      <c r="C3137" s="97">
        <v>25</v>
      </c>
      <c r="D3137" s="44"/>
      <c r="E3137" s="44"/>
      <c r="F3137" s="30">
        <f t="shared" si="224"/>
        <v>0</v>
      </c>
      <c r="G3137" s="11"/>
      <c r="H3137" s="11"/>
      <c r="I3137" s="11"/>
      <c r="J3137" s="12">
        <f t="shared" si="225"/>
        <v>0</v>
      </c>
      <c r="K3137" s="31">
        <f t="shared" si="226"/>
        <v>111.25</v>
      </c>
      <c r="L3137" s="37">
        <f t="shared" si="223"/>
        <v>0</v>
      </c>
      <c r="M3137" s="37"/>
      <c r="N3137" s="37">
        <f t="shared" si="227"/>
        <v>0</v>
      </c>
    </row>
    <row r="3138" spans="1:14" x14ac:dyDescent="0.3">
      <c r="A3138" s="105" t="s">
        <v>90</v>
      </c>
      <c r="B3138" s="106">
        <v>10</v>
      </c>
      <c r="C3138" s="106">
        <v>10</v>
      </c>
      <c r="D3138" s="44"/>
      <c r="E3138" s="44"/>
      <c r="F3138" s="30">
        <f t="shared" si="224"/>
        <v>0</v>
      </c>
      <c r="G3138" s="11"/>
      <c r="H3138" s="11"/>
      <c r="I3138" s="11"/>
      <c r="J3138" s="12">
        <f t="shared" si="225"/>
        <v>0</v>
      </c>
      <c r="K3138" s="31">
        <f t="shared" si="226"/>
        <v>1760</v>
      </c>
      <c r="L3138" s="37">
        <f t="shared" si="223"/>
        <v>0</v>
      </c>
      <c r="M3138" s="37"/>
      <c r="N3138" s="37">
        <f t="shared" si="227"/>
        <v>0</v>
      </c>
    </row>
    <row r="3139" spans="1:14" x14ac:dyDescent="0.3">
      <c r="A3139" s="105" t="s">
        <v>91</v>
      </c>
      <c r="B3139" s="106">
        <v>8</v>
      </c>
      <c r="C3139" s="106">
        <v>8</v>
      </c>
      <c r="D3139" s="44"/>
      <c r="E3139" s="44"/>
      <c r="F3139" s="30">
        <f t="shared" si="224"/>
        <v>0</v>
      </c>
      <c r="G3139" s="11"/>
      <c r="H3139" s="11"/>
      <c r="I3139" s="11"/>
      <c r="J3139" s="12">
        <f t="shared" si="225"/>
        <v>0</v>
      </c>
      <c r="K3139" s="31">
        <f t="shared" si="226"/>
        <v>2365</v>
      </c>
      <c r="L3139" s="37">
        <f t="shared" si="223"/>
        <v>0</v>
      </c>
      <c r="M3139" s="37"/>
      <c r="N3139" s="37">
        <f t="shared" si="227"/>
        <v>0</v>
      </c>
    </row>
    <row r="3140" spans="1:14" x14ac:dyDescent="0.3">
      <c r="A3140" s="105" t="s">
        <v>92</v>
      </c>
      <c r="B3140" s="106">
        <v>8</v>
      </c>
      <c r="C3140" s="106">
        <v>8</v>
      </c>
      <c r="D3140" s="44"/>
      <c r="E3140" s="44"/>
      <c r="F3140" s="30">
        <f t="shared" si="224"/>
        <v>0</v>
      </c>
      <c r="G3140" s="11"/>
      <c r="H3140" s="11"/>
      <c r="I3140" s="11"/>
      <c r="J3140" s="12">
        <f t="shared" si="225"/>
        <v>0</v>
      </c>
      <c r="K3140" s="31">
        <f t="shared" si="226"/>
        <v>2065</v>
      </c>
      <c r="L3140" s="37">
        <f t="shared" si="223"/>
        <v>0</v>
      </c>
      <c r="M3140" s="37"/>
      <c r="N3140" s="37">
        <f t="shared" si="227"/>
        <v>0</v>
      </c>
    </row>
    <row r="3141" spans="1:14" x14ac:dyDescent="0.3">
      <c r="A3141" s="105" t="s">
        <v>93</v>
      </c>
      <c r="B3141" s="106">
        <v>15</v>
      </c>
      <c r="C3141" s="106">
        <v>15</v>
      </c>
      <c r="D3141" s="44"/>
      <c r="E3141" s="44"/>
      <c r="F3141" s="30">
        <f t="shared" si="224"/>
        <v>0</v>
      </c>
      <c r="G3141" s="11"/>
      <c r="H3141" s="11"/>
      <c r="I3141" s="11"/>
      <c r="J3141" s="12">
        <f t="shared" si="225"/>
        <v>0</v>
      </c>
      <c r="K3141" s="31">
        <f t="shared" si="226"/>
        <v>990</v>
      </c>
      <c r="L3141" s="37">
        <f t="shared" si="223"/>
        <v>0</v>
      </c>
      <c r="M3141" s="37"/>
      <c r="N3141" s="37">
        <f t="shared" si="227"/>
        <v>0</v>
      </c>
    </row>
    <row r="3142" spans="1:14" x14ac:dyDescent="0.3">
      <c r="A3142" s="105" t="s">
        <v>94</v>
      </c>
      <c r="B3142" s="106">
        <v>15</v>
      </c>
      <c r="C3142" s="106">
        <v>15</v>
      </c>
      <c r="D3142" s="44"/>
      <c r="E3142" s="44"/>
      <c r="F3142" s="30">
        <f t="shared" si="224"/>
        <v>0</v>
      </c>
      <c r="G3142" s="11"/>
      <c r="H3142" s="11"/>
      <c r="I3142" s="11"/>
      <c r="J3142" s="12">
        <f t="shared" si="225"/>
        <v>0</v>
      </c>
      <c r="K3142" s="31">
        <f t="shared" si="226"/>
        <v>1025</v>
      </c>
      <c r="L3142" s="37">
        <f t="shared" si="223"/>
        <v>0</v>
      </c>
      <c r="M3142" s="37"/>
      <c r="N3142" s="37">
        <f t="shared" si="227"/>
        <v>0</v>
      </c>
    </row>
    <row r="3143" spans="1:14" x14ac:dyDescent="0.3">
      <c r="A3143" s="105" t="s">
        <v>95</v>
      </c>
      <c r="B3143" s="106">
        <v>10</v>
      </c>
      <c r="C3143" s="106">
        <v>10</v>
      </c>
      <c r="D3143" s="44"/>
      <c r="E3143" s="44"/>
      <c r="F3143" s="30">
        <f t="shared" si="224"/>
        <v>0</v>
      </c>
      <c r="G3143" s="11"/>
      <c r="H3143" s="11"/>
      <c r="I3143" s="11"/>
      <c r="J3143" s="12">
        <f t="shared" si="225"/>
        <v>0</v>
      </c>
      <c r="K3143" s="31">
        <f t="shared" si="226"/>
        <v>1620</v>
      </c>
      <c r="L3143" s="37">
        <f t="shared" si="223"/>
        <v>0</v>
      </c>
      <c r="M3143" s="37"/>
      <c r="N3143" s="37">
        <f t="shared" si="227"/>
        <v>0</v>
      </c>
    </row>
    <row r="3144" spans="1:14" x14ac:dyDescent="0.3">
      <c r="A3144" s="105" t="s">
        <v>96</v>
      </c>
      <c r="B3144" s="106">
        <v>8</v>
      </c>
      <c r="C3144" s="106">
        <v>8</v>
      </c>
      <c r="D3144" s="44"/>
      <c r="E3144" s="44"/>
      <c r="F3144" s="30">
        <f t="shared" si="224"/>
        <v>0</v>
      </c>
      <c r="G3144" s="11"/>
      <c r="H3144" s="11"/>
      <c r="I3144" s="11"/>
      <c r="J3144" s="12">
        <f t="shared" si="225"/>
        <v>0</v>
      </c>
      <c r="K3144" s="31">
        <f t="shared" si="226"/>
        <v>2130</v>
      </c>
      <c r="L3144" s="37">
        <f t="shared" si="223"/>
        <v>0</v>
      </c>
      <c r="M3144" s="37"/>
      <c r="N3144" s="37">
        <f t="shared" si="227"/>
        <v>0</v>
      </c>
    </row>
    <row r="3145" spans="1:14" x14ac:dyDescent="0.3">
      <c r="A3145" s="105" t="s">
        <v>97</v>
      </c>
      <c r="B3145" s="106">
        <v>15</v>
      </c>
      <c r="C3145" s="106">
        <v>15</v>
      </c>
      <c r="D3145" s="44"/>
      <c r="E3145" s="44"/>
      <c r="F3145" s="30">
        <f t="shared" si="224"/>
        <v>0</v>
      </c>
      <c r="G3145" s="11"/>
      <c r="H3145" s="11"/>
      <c r="I3145" s="11"/>
      <c r="J3145" s="12">
        <f t="shared" si="225"/>
        <v>0</v>
      </c>
      <c r="K3145" s="31">
        <f t="shared" si="226"/>
        <v>880</v>
      </c>
      <c r="L3145" s="37">
        <f t="shared" si="223"/>
        <v>0</v>
      </c>
      <c r="M3145" s="37"/>
      <c r="N3145" s="37">
        <f t="shared" si="227"/>
        <v>0</v>
      </c>
    </row>
    <row r="3146" spans="1:14" x14ac:dyDescent="0.3">
      <c r="A3146" s="105" t="s">
        <v>98</v>
      </c>
      <c r="B3146" s="106">
        <v>15</v>
      </c>
      <c r="C3146" s="106">
        <v>15</v>
      </c>
      <c r="D3146" s="44"/>
      <c r="E3146" s="44"/>
      <c r="F3146" s="30">
        <f t="shared" si="224"/>
        <v>0</v>
      </c>
      <c r="G3146" s="11"/>
      <c r="H3146" s="11"/>
      <c r="I3146" s="11"/>
      <c r="J3146" s="12">
        <f t="shared" si="225"/>
        <v>0</v>
      </c>
      <c r="K3146" s="31">
        <f t="shared" si="226"/>
        <v>915</v>
      </c>
      <c r="L3146" s="37">
        <f t="shared" si="223"/>
        <v>0</v>
      </c>
      <c r="M3146" s="37"/>
      <c r="N3146" s="37">
        <f t="shared" si="227"/>
        <v>0</v>
      </c>
    </row>
    <row r="3147" spans="1:14" x14ac:dyDescent="0.3">
      <c r="A3147" s="105" t="s">
        <v>99</v>
      </c>
      <c r="B3147" s="106">
        <v>3</v>
      </c>
      <c r="C3147" s="106">
        <v>3</v>
      </c>
      <c r="D3147" s="44"/>
      <c r="E3147" s="44"/>
      <c r="F3147" s="30">
        <f t="shared" si="224"/>
        <v>0</v>
      </c>
      <c r="G3147" s="11"/>
      <c r="H3147" s="11"/>
      <c r="I3147" s="11"/>
      <c r="J3147" s="12">
        <f t="shared" si="225"/>
        <v>0</v>
      </c>
      <c r="K3147" s="31">
        <f t="shared" si="226"/>
        <v>1970</v>
      </c>
      <c r="L3147" s="37">
        <f t="shared" si="223"/>
        <v>0</v>
      </c>
      <c r="M3147" s="37"/>
      <c r="N3147" s="37">
        <f t="shared" si="227"/>
        <v>0</v>
      </c>
    </row>
    <row r="3148" spans="1:14" x14ac:dyDescent="0.3">
      <c r="A3148" s="105" t="s">
        <v>100</v>
      </c>
      <c r="B3148" s="106">
        <v>3</v>
      </c>
      <c r="C3148" s="106">
        <v>3</v>
      </c>
      <c r="D3148" s="44"/>
      <c r="E3148" s="44"/>
      <c r="F3148" s="30">
        <f t="shared" si="224"/>
        <v>0</v>
      </c>
      <c r="G3148" s="11"/>
      <c r="H3148" s="11"/>
      <c r="I3148" s="11"/>
      <c r="J3148" s="12">
        <f t="shared" si="225"/>
        <v>0</v>
      </c>
      <c r="K3148" s="31">
        <f t="shared" si="226"/>
        <v>2035</v>
      </c>
      <c r="L3148" s="37">
        <f t="shared" si="223"/>
        <v>0</v>
      </c>
      <c r="M3148" s="37"/>
      <c r="N3148" s="37">
        <f t="shared" si="227"/>
        <v>0</v>
      </c>
    </row>
    <row r="3149" spans="1:14" x14ac:dyDescent="0.3">
      <c r="A3149" s="105" t="s">
        <v>101</v>
      </c>
      <c r="B3149" s="106">
        <v>8</v>
      </c>
      <c r="C3149" s="106">
        <v>8</v>
      </c>
      <c r="D3149" s="44"/>
      <c r="E3149" s="44"/>
      <c r="F3149" s="30">
        <f t="shared" si="224"/>
        <v>0</v>
      </c>
      <c r="G3149" s="11"/>
      <c r="H3149" s="11"/>
      <c r="I3149" s="11"/>
      <c r="J3149" s="12">
        <f t="shared" si="225"/>
        <v>0</v>
      </c>
      <c r="K3149" s="31">
        <f t="shared" si="226"/>
        <v>2120</v>
      </c>
      <c r="L3149" s="37">
        <f t="shared" si="223"/>
        <v>0</v>
      </c>
      <c r="M3149" s="37"/>
      <c r="N3149" s="37">
        <f t="shared" si="227"/>
        <v>0</v>
      </c>
    </row>
    <row r="3150" spans="1:14" x14ac:dyDescent="0.3">
      <c r="A3150" s="105" t="s">
        <v>102</v>
      </c>
      <c r="B3150" s="106">
        <v>10</v>
      </c>
      <c r="C3150" s="106">
        <v>10</v>
      </c>
      <c r="D3150" s="44"/>
      <c r="E3150" s="44"/>
      <c r="F3150" s="30">
        <f t="shared" si="224"/>
        <v>0</v>
      </c>
      <c r="G3150" s="11"/>
      <c r="H3150" s="11"/>
      <c r="I3150" s="11"/>
      <c r="J3150" s="12">
        <f t="shared" si="225"/>
        <v>0</v>
      </c>
      <c r="K3150" s="31">
        <f t="shared" si="226"/>
        <v>1980</v>
      </c>
      <c r="L3150" s="37">
        <f t="shared" si="223"/>
        <v>0</v>
      </c>
      <c r="M3150" s="37"/>
      <c r="N3150" s="37">
        <f t="shared" si="227"/>
        <v>0</v>
      </c>
    </row>
    <row r="3151" spans="1:14" x14ac:dyDescent="0.3">
      <c r="A3151" s="105" t="s">
        <v>103</v>
      </c>
      <c r="B3151" s="106">
        <v>12</v>
      </c>
      <c r="C3151" s="106">
        <v>12</v>
      </c>
      <c r="D3151" s="44"/>
      <c r="E3151" s="44"/>
      <c r="F3151" s="30">
        <f t="shared" si="224"/>
        <v>0</v>
      </c>
      <c r="G3151" s="11"/>
      <c r="H3151" s="11"/>
      <c r="I3151" s="11"/>
      <c r="J3151" s="12">
        <f t="shared" si="225"/>
        <v>0</v>
      </c>
      <c r="K3151" s="31">
        <f t="shared" si="226"/>
        <v>875</v>
      </c>
      <c r="L3151" s="37">
        <f t="shared" si="223"/>
        <v>0</v>
      </c>
      <c r="M3151" s="37"/>
      <c r="N3151" s="37">
        <f t="shared" si="227"/>
        <v>0</v>
      </c>
    </row>
    <row r="3152" spans="1:14" ht="19.5" thickBot="1" x14ac:dyDescent="0.35">
      <c r="A3152" s="105" t="s">
        <v>104</v>
      </c>
      <c r="B3152" s="106">
        <v>3</v>
      </c>
      <c r="C3152" s="106">
        <v>3</v>
      </c>
      <c r="D3152" s="44"/>
      <c r="E3152" s="44"/>
      <c r="F3152" s="30">
        <f t="shared" si="224"/>
        <v>0</v>
      </c>
      <c r="G3152" s="11"/>
      <c r="H3152" s="11"/>
      <c r="I3152" s="11"/>
      <c r="J3152" s="12">
        <f t="shared" si="225"/>
        <v>0</v>
      </c>
      <c r="K3152" s="31">
        <f t="shared" si="226"/>
        <v>2145</v>
      </c>
      <c r="L3152" s="37">
        <f t="shared" si="223"/>
        <v>0</v>
      </c>
      <c r="M3152" s="37"/>
      <c r="N3152" s="37">
        <f t="shared" si="227"/>
        <v>0</v>
      </c>
    </row>
    <row r="3153" spans="1:14" ht="19.5" thickBot="1" x14ac:dyDescent="0.35">
      <c r="A3153" s="56" t="s">
        <v>105</v>
      </c>
      <c r="B3153" s="57" t="s">
        <v>74</v>
      </c>
      <c r="C3153" s="58">
        <v>150</v>
      </c>
      <c r="D3153" s="44"/>
      <c r="E3153" s="44"/>
      <c r="F3153" s="30">
        <f t="shared" si="224"/>
        <v>0</v>
      </c>
      <c r="G3153" s="11"/>
      <c r="H3153" s="11"/>
      <c r="I3153" s="11"/>
      <c r="J3153" s="12">
        <f t="shared" si="225"/>
        <v>0</v>
      </c>
      <c r="K3153" s="31">
        <f t="shared" si="226"/>
        <v>21.06</v>
      </c>
      <c r="L3153" s="37">
        <f t="shared" si="223"/>
        <v>0</v>
      </c>
      <c r="M3153" s="37"/>
      <c r="N3153" s="37">
        <f t="shared" si="227"/>
        <v>0</v>
      </c>
    </row>
    <row r="3154" spans="1:14" x14ac:dyDescent="0.3">
      <c r="A3154" s="107"/>
      <c r="B3154" s="108"/>
      <c r="C3154" s="108"/>
      <c r="D3154" s="11"/>
      <c r="E3154" s="11"/>
      <c r="F3154" s="30" t="e">
        <f t="shared" si="224"/>
        <v>#DIV/0!</v>
      </c>
      <c r="G3154" s="11"/>
      <c r="H3154" s="11"/>
      <c r="I3154" s="11"/>
      <c r="J3154" s="12">
        <f t="shared" si="225"/>
        <v>0</v>
      </c>
      <c r="K3154" s="31">
        <f t="shared" si="226"/>
        <v>116.5</v>
      </c>
      <c r="L3154" s="37">
        <f t="shared" si="223"/>
        <v>0</v>
      </c>
      <c r="M3154" s="37"/>
      <c r="N3154" s="37">
        <f t="shared" si="227"/>
        <v>0</v>
      </c>
    </row>
    <row r="3155" spans="1:14" x14ac:dyDescent="0.3">
      <c r="A3155" s="107"/>
      <c r="B3155" s="108"/>
      <c r="C3155" s="108"/>
      <c r="D3155" s="11"/>
      <c r="E3155" s="11"/>
      <c r="F3155" s="30" t="e">
        <f t="shared" si="224"/>
        <v>#DIV/0!</v>
      </c>
      <c r="G3155" s="11"/>
      <c r="H3155" s="11"/>
      <c r="I3155" s="11"/>
      <c r="J3155" s="12">
        <f t="shared" si="225"/>
        <v>0</v>
      </c>
      <c r="K3155" s="31">
        <f t="shared" si="226"/>
        <v>0</v>
      </c>
      <c r="L3155" s="37">
        <f t="shared" si="223"/>
        <v>0</v>
      </c>
      <c r="M3155" s="37"/>
      <c r="N3155" s="37">
        <f t="shared" si="227"/>
        <v>0</v>
      </c>
    </row>
    <row r="3156" spans="1:14" x14ac:dyDescent="0.3">
      <c r="A3156" s="107"/>
      <c r="B3156" s="108"/>
      <c r="C3156" s="108"/>
      <c r="D3156" s="11"/>
      <c r="E3156" s="11"/>
      <c r="F3156" s="30" t="e">
        <f t="shared" si="224"/>
        <v>#DIV/0!</v>
      </c>
      <c r="G3156" s="11"/>
      <c r="H3156" s="11"/>
      <c r="I3156" s="11"/>
      <c r="J3156" s="12">
        <f t="shared" si="225"/>
        <v>0</v>
      </c>
      <c r="K3156" s="31">
        <f t="shared" si="226"/>
        <v>23</v>
      </c>
      <c r="L3156" s="37">
        <f t="shared" si="223"/>
        <v>0</v>
      </c>
      <c r="M3156" s="37"/>
      <c r="N3156" s="37">
        <f t="shared" si="227"/>
        <v>0</v>
      </c>
    </row>
    <row r="3157" spans="1:14" x14ac:dyDescent="0.3">
      <c r="A3157" s="107"/>
      <c r="B3157" s="108"/>
      <c r="C3157" s="108"/>
      <c r="D3157" s="11"/>
      <c r="E3157" s="11"/>
      <c r="F3157" s="30" t="e">
        <f t="shared" si="224"/>
        <v>#DIV/0!</v>
      </c>
      <c r="G3157" s="11"/>
      <c r="H3157" s="11"/>
      <c r="I3157" s="11"/>
      <c r="J3157" s="12">
        <f t="shared" si="225"/>
        <v>0</v>
      </c>
      <c r="K3157" s="31">
        <f t="shared" si="226"/>
        <v>0</v>
      </c>
      <c r="L3157" s="37">
        <f t="shared" si="223"/>
        <v>0</v>
      </c>
      <c r="M3157" s="37"/>
      <c r="N3157" s="37">
        <f t="shared" si="227"/>
        <v>0</v>
      </c>
    </row>
    <row r="3158" spans="1:14" x14ac:dyDescent="0.3">
      <c r="A3158" s="11"/>
      <c r="B3158" s="10"/>
      <c r="C3158" s="10"/>
      <c r="D3158" s="11"/>
      <c r="E3158" s="11"/>
      <c r="F3158" s="30" t="e">
        <f t="shared" si="224"/>
        <v>#DIV/0!</v>
      </c>
      <c r="G3158" s="11"/>
      <c r="H3158" s="11"/>
      <c r="I3158" s="11"/>
      <c r="J3158" s="12">
        <f t="shared" si="225"/>
        <v>0</v>
      </c>
      <c r="K3158" s="31">
        <f t="shared" si="226"/>
        <v>0</v>
      </c>
      <c r="L3158" s="37">
        <f t="shared" si="223"/>
        <v>0</v>
      </c>
      <c r="M3158" s="37"/>
      <c r="N3158" s="37">
        <f t="shared" si="227"/>
        <v>0</v>
      </c>
    </row>
    <row r="3159" spans="1:14" x14ac:dyDescent="0.3">
      <c r="A3159" s="11"/>
      <c r="B3159" s="10"/>
      <c r="C3159" s="10"/>
      <c r="D3159" s="11"/>
      <c r="E3159" s="11"/>
      <c r="F3159" s="30" t="e">
        <f t="shared" si="224"/>
        <v>#DIV/0!</v>
      </c>
      <c r="G3159" s="11"/>
      <c r="H3159" s="11"/>
      <c r="I3159" s="11"/>
      <c r="J3159" s="12">
        <f t="shared" si="225"/>
        <v>0</v>
      </c>
      <c r="K3159" s="31">
        <f t="shared" si="226"/>
        <v>0</v>
      </c>
      <c r="L3159" s="37">
        <f t="shared" si="223"/>
        <v>0</v>
      </c>
      <c r="M3159" s="37"/>
      <c r="N3159" s="37">
        <f t="shared" si="227"/>
        <v>0</v>
      </c>
    </row>
    <row r="3160" spans="1:14" x14ac:dyDescent="0.3">
      <c r="A3160" s="11"/>
      <c r="B3160" s="10"/>
      <c r="C3160" s="10"/>
      <c r="D3160" s="11"/>
      <c r="E3160" s="11"/>
      <c r="F3160" s="30" t="e">
        <f t="shared" si="224"/>
        <v>#DIV/0!</v>
      </c>
      <c r="G3160" s="11"/>
      <c r="H3160" s="11"/>
      <c r="I3160" s="11"/>
      <c r="J3160" s="12">
        <f t="shared" si="225"/>
        <v>0</v>
      </c>
      <c r="K3160" s="31">
        <f t="shared" si="226"/>
        <v>0</v>
      </c>
      <c r="L3160" s="37">
        <f t="shared" si="223"/>
        <v>0</v>
      </c>
      <c r="M3160" s="37"/>
      <c r="N3160" s="37">
        <f t="shared" si="227"/>
        <v>0</v>
      </c>
    </row>
    <row r="3161" spans="1:14" x14ac:dyDescent="0.3">
      <c r="A3161" s="11" t="s">
        <v>33</v>
      </c>
      <c r="B3161" s="11"/>
      <c r="C3161" s="13"/>
      <c r="D3161" s="111">
        <f t="shared" ref="D3161:J3161" si="228">SUM(D3099:D3160)</f>
        <v>0</v>
      </c>
      <c r="E3161" s="111">
        <f t="shared" si="228"/>
        <v>0</v>
      </c>
      <c r="F3161" s="111" t="e">
        <f t="shared" si="228"/>
        <v>#DIV/0!</v>
      </c>
      <c r="G3161" s="111">
        <f t="shared" si="228"/>
        <v>0</v>
      </c>
      <c r="H3161" s="111">
        <f t="shared" si="228"/>
        <v>0</v>
      </c>
      <c r="I3161" s="111">
        <f t="shared" si="228"/>
        <v>0</v>
      </c>
      <c r="J3161" s="12">
        <f t="shared" si="228"/>
        <v>0</v>
      </c>
      <c r="K3161" s="111"/>
      <c r="L3161" s="111">
        <f>SUM(L3099:L3160)</f>
        <v>0</v>
      </c>
      <c r="M3161" s="111">
        <f>SUM(M3099:M3160)</f>
        <v>0</v>
      </c>
      <c r="N3161" s="111">
        <f>SUM(N3099:N3160)</f>
        <v>0</v>
      </c>
    </row>
    <row r="3162" spans="1:14" x14ac:dyDescent="0.3">
      <c r="A3162" s="113"/>
      <c r="B3162" s="114"/>
      <c r="C3162" s="115"/>
      <c r="D3162" s="116"/>
      <c r="E3162" s="116"/>
      <c r="F3162" s="7" t="s">
        <v>106</v>
      </c>
      <c r="G3162" s="7" t="s">
        <v>123</v>
      </c>
      <c r="H3162" s="7" t="s">
        <v>124</v>
      </c>
      <c r="I3162" s="7" t="s">
        <v>125</v>
      </c>
      <c r="J3162" s="7" t="s">
        <v>126</v>
      </c>
      <c r="K3162" s="117"/>
      <c r="L3162" s="117"/>
      <c r="M3162" s="7" t="s">
        <v>107</v>
      </c>
      <c r="N3162" s="118"/>
    </row>
    <row r="3163" spans="1:14" ht="31.5" x14ac:dyDescent="0.5">
      <c r="A3163" s="113"/>
      <c r="B3163" s="114"/>
      <c r="C3163" s="115"/>
      <c r="D3163" s="116"/>
      <c r="E3163" s="116"/>
      <c r="F3163" s="121"/>
      <c r="G3163" s="121"/>
      <c r="H3163" s="121"/>
      <c r="I3163" s="121"/>
      <c r="J3163" s="121"/>
      <c r="K3163" s="122"/>
      <c r="L3163" s="121">
        <f>+F3163-G3163-H3163-I3163-J3163</f>
        <v>0</v>
      </c>
      <c r="M3163" s="123"/>
      <c r="N3163" s="124"/>
    </row>
    <row r="3164" spans="1:14" x14ac:dyDescent="0.3">
      <c r="A3164" s="177" t="s">
        <v>109</v>
      </c>
      <c r="B3164" s="178"/>
      <c r="C3164" s="178"/>
      <c r="D3164" s="178"/>
      <c r="E3164" s="178"/>
      <c r="F3164" s="178"/>
      <c r="G3164" s="178"/>
      <c r="H3164" s="178"/>
      <c r="I3164" s="178"/>
      <c r="J3164" s="179"/>
      <c r="K3164" s="125"/>
      <c r="L3164" s="12"/>
      <c r="M3164" s="126"/>
      <c r="N3164" s="127"/>
    </row>
    <row r="3165" spans="1:14" x14ac:dyDescent="0.3">
      <c r="A3165" s="180" t="s">
        <v>110</v>
      </c>
      <c r="B3165" s="181"/>
      <c r="C3165" s="181"/>
      <c r="D3165" s="181"/>
      <c r="E3165" s="181"/>
      <c r="F3165" s="181"/>
      <c r="G3165" s="181"/>
      <c r="H3165" s="181"/>
      <c r="I3165" s="181"/>
      <c r="J3165" s="182"/>
      <c r="K3165" s="129"/>
      <c r="L3165" s="12"/>
      <c r="M3165" s="126"/>
      <c r="N3165" s="127"/>
    </row>
    <row r="3166" spans="1:14" x14ac:dyDescent="0.3">
      <c r="A3166" s="160" t="s">
        <v>111</v>
      </c>
      <c r="B3166" s="161"/>
      <c r="C3166" s="161"/>
      <c r="D3166" s="161"/>
      <c r="E3166" s="161"/>
      <c r="F3166" s="161"/>
      <c r="G3166" s="161"/>
      <c r="H3166" s="161"/>
      <c r="I3166" s="161"/>
      <c r="J3166" s="162"/>
      <c r="K3166" s="130"/>
      <c r="L3166" s="12"/>
      <c r="M3166" s="131" t="e">
        <f>+L3166/L3161%</f>
        <v>#DIV/0!</v>
      </c>
      <c r="N3166" s="127"/>
    </row>
    <row r="3167" spans="1:14" x14ac:dyDescent="0.3">
      <c r="A3167" s="163" t="s">
        <v>112</v>
      </c>
      <c r="B3167" s="164"/>
      <c r="C3167" s="164"/>
      <c r="D3167" s="164"/>
      <c r="E3167" s="164"/>
      <c r="F3167" s="164"/>
      <c r="G3167" s="164"/>
      <c r="H3167" s="164"/>
      <c r="I3167" s="164"/>
      <c r="J3167" s="165"/>
      <c r="K3167" s="132"/>
      <c r="L3167" s="12">
        <f>+E3183</f>
        <v>0</v>
      </c>
      <c r="M3167" s="126"/>
      <c r="N3167" s="127"/>
    </row>
    <row r="3168" spans="1:14" x14ac:dyDescent="0.3">
      <c r="A3168" s="166" t="s">
        <v>113</v>
      </c>
      <c r="B3168" s="167"/>
      <c r="C3168" s="167"/>
      <c r="D3168" s="167"/>
      <c r="E3168" s="167"/>
      <c r="F3168" s="167"/>
      <c r="G3168" s="167"/>
      <c r="H3168" s="167"/>
      <c r="I3168" s="167"/>
      <c r="J3168" s="168"/>
      <c r="K3168" s="134"/>
      <c r="L3168" s="12">
        <f>+M3183</f>
        <v>0</v>
      </c>
      <c r="M3168" s="126"/>
      <c r="N3168" s="127"/>
    </row>
    <row r="3169" spans="1:14" x14ac:dyDescent="0.3">
      <c r="A3169" s="169"/>
      <c r="B3169" s="170"/>
      <c r="C3169" s="170"/>
      <c r="D3169" s="170"/>
      <c r="E3169" s="170"/>
      <c r="F3169" s="170"/>
      <c r="G3169" s="170"/>
      <c r="H3169" s="170"/>
      <c r="I3169" s="170"/>
      <c r="J3169" s="171"/>
      <c r="K3169" s="128"/>
      <c r="L3169" s="126"/>
      <c r="M3169" s="126"/>
      <c r="N3169" s="127"/>
    </row>
    <row r="3170" spans="1:14" x14ac:dyDescent="0.3">
      <c r="A3170" s="169"/>
      <c r="B3170" s="170"/>
      <c r="C3170" s="170"/>
      <c r="D3170" s="170"/>
      <c r="E3170" s="170"/>
      <c r="F3170" s="170"/>
      <c r="G3170" s="170"/>
      <c r="H3170" s="170"/>
      <c r="I3170" s="170"/>
      <c r="J3170" s="171"/>
      <c r="K3170" s="128"/>
      <c r="L3170" s="126"/>
      <c r="M3170" s="126"/>
      <c r="N3170" s="127"/>
    </row>
    <row r="3171" spans="1:14" x14ac:dyDescent="0.3">
      <c r="A3171" s="169" t="s">
        <v>114</v>
      </c>
      <c r="B3171" s="170"/>
      <c r="C3171" s="170"/>
      <c r="D3171" s="170"/>
      <c r="E3171" s="170"/>
      <c r="F3171" s="170"/>
      <c r="G3171" s="170"/>
      <c r="H3171" s="170"/>
      <c r="I3171" s="170"/>
      <c r="J3171" s="171"/>
      <c r="K3171" s="136"/>
      <c r="L3171" s="111">
        <f>+L3161-L3164-L3165-L3166-L3167+L3168-L3169-L3170</f>
        <v>0</v>
      </c>
      <c r="M3171" s="126"/>
      <c r="N3171" s="127"/>
    </row>
    <row r="3172" spans="1:14" ht="19.5" thickBot="1" x14ac:dyDescent="0.35">
      <c r="M3172" s="138">
        <f>+L3172-L3171</f>
        <v>0</v>
      </c>
    </row>
    <row r="3173" spans="1:14" ht="19.5" thickBot="1" x14ac:dyDescent="0.35">
      <c r="A3173" s="157" t="s">
        <v>115</v>
      </c>
      <c r="B3173" s="158"/>
      <c r="C3173" s="158"/>
      <c r="D3173" s="158"/>
      <c r="E3173" s="158"/>
      <c r="F3173" s="159"/>
      <c r="G3173" s="127"/>
      <c r="H3173" s="157" t="s">
        <v>116</v>
      </c>
      <c r="I3173" s="158"/>
      <c r="J3173" s="159"/>
      <c r="K3173" s="157" t="s">
        <v>117</v>
      </c>
      <c r="L3173" s="158"/>
      <c r="M3173" s="159"/>
      <c r="N3173" s="139"/>
    </row>
    <row r="3174" spans="1:14" ht="19.5" thickBot="1" x14ac:dyDescent="0.35">
      <c r="A3174" s="140" t="s">
        <v>118</v>
      </c>
      <c r="B3174" s="157" t="s">
        <v>119</v>
      </c>
      <c r="C3174" s="159"/>
      <c r="D3174" s="140" t="s">
        <v>120</v>
      </c>
      <c r="E3174" s="157" t="s">
        <v>22</v>
      </c>
      <c r="F3174" s="159"/>
      <c r="G3174" s="127"/>
      <c r="H3174" s="157" t="s">
        <v>119</v>
      </c>
      <c r="I3174" s="159"/>
      <c r="J3174" s="140" t="s">
        <v>22</v>
      </c>
      <c r="K3174" s="157" t="s">
        <v>119</v>
      </c>
      <c r="L3174" s="159"/>
      <c r="M3174" s="140" t="s">
        <v>22</v>
      </c>
      <c r="N3174" s="139"/>
    </row>
    <row r="3175" spans="1:14" ht="19.5" thickBot="1" x14ac:dyDescent="0.35">
      <c r="A3175" s="141"/>
      <c r="B3175" s="153"/>
      <c r="C3175" s="154"/>
      <c r="D3175" s="141"/>
      <c r="E3175" s="155"/>
      <c r="F3175" s="156"/>
      <c r="G3175" s="127"/>
      <c r="H3175" s="153"/>
      <c r="I3175" s="154"/>
      <c r="J3175" s="142"/>
      <c r="K3175" s="153"/>
      <c r="L3175" s="154"/>
      <c r="M3175" s="143"/>
      <c r="N3175" s="144"/>
    </row>
    <row r="3176" spans="1:14" ht="19.5" thickBot="1" x14ac:dyDescent="0.35">
      <c r="A3176" s="141"/>
      <c r="B3176" s="153"/>
      <c r="C3176" s="154"/>
      <c r="D3176" s="141"/>
      <c r="E3176" s="155"/>
      <c r="F3176" s="156"/>
      <c r="G3176" s="127"/>
      <c r="H3176" s="153"/>
      <c r="I3176" s="154"/>
      <c r="J3176" s="142"/>
      <c r="K3176" s="153"/>
      <c r="L3176" s="154"/>
      <c r="M3176" s="143"/>
      <c r="N3176" s="144"/>
    </row>
    <row r="3177" spans="1:14" ht="19.5" thickBot="1" x14ac:dyDescent="0.35">
      <c r="A3177" s="141"/>
      <c r="B3177" s="153"/>
      <c r="C3177" s="154"/>
      <c r="D3177" s="141"/>
      <c r="E3177" s="155"/>
      <c r="F3177" s="156"/>
      <c r="G3177" s="127"/>
      <c r="H3177" s="153"/>
      <c r="I3177" s="154"/>
      <c r="J3177" s="142"/>
      <c r="K3177" s="153"/>
      <c r="L3177" s="154"/>
      <c r="M3177" s="143"/>
      <c r="N3177" s="144"/>
    </row>
    <row r="3178" spans="1:14" ht="19.5" thickBot="1" x14ac:dyDescent="0.35">
      <c r="A3178" s="141"/>
      <c r="B3178" s="153"/>
      <c r="C3178" s="154"/>
      <c r="D3178" s="141"/>
      <c r="E3178" s="155"/>
      <c r="F3178" s="156"/>
      <c r="G3178" s="127"/>
      <c r="H3178" s="153"/>
      <c r="I3178" s="154"/>
      <c r="J3178" s="142"/>
      <c r="K3178" s="153"/>
      <c r="L3178" s="154"/>
      <c r="M3178" s="143"/>
      <c r="N3178" s="144"/>
    </row>
    <row r="3179" spans="1:14" ht="19.5" thickBot="1" x14ac:dyDescent="0.35">
      <c r="A3179" s="141"/>
      <c r="B3179" s="153"/>
      <c r="C3179" s="154"/>
      <c r="D3179" s="141"/>
      <c r="E3179" s="155"/>
      <c r="F3179" s="156"/>
      <c r="G3179" s="127"/>
      <c r="H3179" s="153"/>
      <c r="I3179" s="154"/>
      <c r="J3179" s="142"/>
      <c r="K3179" s="153"/>
      <c r="L3179" s="154"/>
      <c r="M3179" s="143"/>
      <c r="N3179" s="144"/>
    </row>
    <row r="3180" spans="1:14" ht="19.5" thickBot="1" x14ac:dyDescent="0.35">
      <c r="A3180" s="141"/>
      <c r="B3180" s="153"/>
      <c r="C3180" s="154"/>
      <c r="D3180" s="141"/>
      <c r="E3180" s="155"/>
      <c r="F3180" s="156"/>
      <c r="G3180" s="127"/>
      <c r="H3180" s="153"/>
      <c r="I3180" s="154"/>
      <c r="J3180" s="142"/>
      <c r="K3180" s="153"/>
      <c r="L3180" s="154"/>
      <c r="M3180" s="143"/>
      <c r="N3180" s="144"/>
    </row>
    <row r="3181" spans="1:14" ht="19.5" thickBot="1" x14ac:dyDescent="0.35">
      <c r="A3181" s="141"/>
      <c r="B3181" s="153"/>
      <c r="C3181" s="154"/>
      <c r="D3181" s="141"/>
      <c r="E3181" s="155"/>
      <c r="F3181" s="156"/>
      <c r="G3181" s="127"/>
      <c r="H3181" s="153"/>
      <c r="I3181" s="154"/>
      <c r="J3181" s="142"/>
      <c r="K3181" s="153"/>
      <c r="L3181" s="154"/>
      <c r="M3181" s="143"/>
      <c r="N3181" s="144"/>
    </row>
    <row r="3182" spans="1:14" ht="19.5" thickBot="1" x14ac:dyDescent="0.35">
      <c r="A3182" s="141"/>
      <c r="B3182" s="153"/>
      <c r="C3182" s="154"/>
      <c r="D3182" s="141"/>
      <c r="E3182" s="155"/>
      <c r="F3182" s="156"/>
      <c r="G3182" s="127"/>
      <c r="H3182" s="153"/>
      <c r="I3182" s="154"/>
      <c r="J3182" s="142"/>
      <c r="K3182" s="153"/>
      <c r="L3182" s="154"/>
      <c r="M3182" s="143"/>
      <c r="N3182" s="144"/>
    </row>
    <row r="3183" spans="1:14" ht="19.5" thickBot="1" x14ac:dyDescent="0.35">
      <c r="A3183" s="141" t="s">
        <v>121</v>
      </c>
      <c r="B3183" s="153"/>
      <c r="C3183" s="154"/>
      <c r="D3183" s="141"/>
      <c r="E3183" s="155">
        <f>SUM(E3175:F3182)</f>
        <v>0</v>
      </c>
      <c r="F3183" s="156"/>
      <c r="G3183" s="127"/>
      <c r="H3183" s="153" t="s">
        <v>121</v>
      </c>
      <c r="I3183" s="154"/>
      <c r="J3183" s="140">
        <f>SUM(J3175:J3182)</f>
        <v>0</v>
      </c>
      <c r="K3183" s="153" t="s">
        <v>121</v>
      </c>
      <c r="L3183" s="154"/>
      <c r="M3183" s="145">
        <f>SUM(M3175:M3182)</f>
        <v>0</v>
      </c>
      <c r="N3183" s="139"/>
    </row>
    <row r="3186" spans="1:14" x14ac:dyDescent="0.3">
      <c r="A3186" s="172" t="s">
        <v>0</v>
      </c>
      <c r="B3186" s="172"/>
      <c r="C3186" s="172"/>
      <c r="D3186" s="172"/>
      <c r="E3186" s="172"/>
      <c r="F3186" s="172"/>
      <c r="G3186" s="172"/>
      <c r="H3186" s="172"/>
      <c r="I3186" s="172"/>
      <c r="J3186" s="172"/>
      <c r="K3186" s="172"/>
      <c r="L3186" s="172"/>
      <c r="M3186" s="1"/>
      <c r="N3186" s="2"/>
    </row>
    <row r="3187" spans="1:14" x14ac:dyDescent="0.3">
      <c r="A3187" s="1" t="s">
        <v>1</v>
      </c>
      <c r="B3187" s="2"/>
      <c r="J3187" s="1" t="s">
        <v>3</v>
      </c>
      <c r="K3187" s="173">
        <f>+K3096</f>
        <v>0</v>
      </c>
      <c r="L3187" s="173"/>
      <c r="M3187" s="173"/>
      <c r="N3187" s="6"/>
    </row>
    <row r="3188" spans="1:14" x14ac:dyDescent="0.3">
      <c r="A3188" s="174"/>
      <c r="B3188" s="175"/>
      <c r="C3188" s="176"/>
      <c r="D3188" s="169" t="s">
        <v>6</v>
      </c>
      <c r="E3188" s="170"/>
      <c r="F3188" s="171"/>
      <c r="G3188" s="7" t="s">
        <v>7</v>
      </c>
      <c r="H3188" s="7" t="s">
        <v>7</v>
      </c>
      <c r="I3188" s="7" t="s">
        <v>8</v>
      </c>
      <c r="J3188" s="8" t="s">
        <v>9</v>
      </c>
      <c r="K3188" s="7" t="s">
        <v>10</v>
      </c>
      <c r="L3188" s="9"/>
      <c r="M3188" s="7" t="s">
        <v>11</v>
      </c>
      <c r="N3188" s="7" t="s">
        <v>12</v>
      </c>
    </row>
    <row r="3189" spans="1:14" x14ac:dyDescent="0.3">
      <c r="A3189" s="12" t="s">
        <v>16</v>
      </c>
      <c r="B3189" s="7" t="s">
        <v>17</v>
      </c>
      <c r="C3189" s="13" t="s">
        <v>18</v>
      </c>
      <c r="D3189" s="7">
        <v>1</v>
      </c>
      <c r="E3189" s="7">
        <v>2</v>
      </c>
      <c r="F3189" s="14" t="s">
        <v>19</v>
      </c>
      <c r="G3189" s="7" t="s">
        <v>20</v>
      </c>
      <c r="H3189" s="7" t="s">
        <v>20</v>
      </c>
      <c r="I3189" s="7"/>
      <c r="J3189" s="7" t="s">
        <v>20</v>
      </c>
      <c r="K3189" s="7" t="s">
        <v>21</v>
      </c>
      <c r="L3189" s="7" t="s">
        <v>22</v>
      </c>
      <c r="M3189" s="7" t="s">
        <v>23</v>
      </c>
      <c r="N3189" s="7" t="s">
        <v>22</v>
      </c>
    </row>
    <row r="3190" spans="1:14" x14ac:dyDescent="0.3">
      <c r="A3190" s="16" t="s">
        <v>35</v>
      </c>
      <c r="B3190" s="17" t="s">
        <v>36</v>
      </c>
      <c r="C3190" s="17">
        <v>72</v>
      </c>
      <c r="D3190" s="29"/>
      <c r="E3190" s="29"/>
      <c r="F3190" s="30">
        <f>+(E3190+D3190)/C3190</f>
        <v>0</v>
      </c>
      <c r="G3190" s="32"/>
      <c r="H3190" s="32"/>
      <c r="I3190" s="32"/>
      <c r="J3190" s="34">
        <f>+D3190+E3190-G3190-H3190-I3190</f>
        <v>0</v>
      </c>
      <c r="K3190" s="31">
        <f>+K3099</f>
        <v>381.13</v>
      </c>
      <c r="L3190" s="24">
        <f t="shared" ref="L3190:L3251" si="229">+J3190*K3190</f>
        <v>0</v>
      </c>
      <c r="M3190" s="24"/>
      <c r="N3190" s="24">
        <f>+K3190*I3190</f>
        <v>0</v>
      </c>
    </row>
    <row r="3191" spans="1:14" x14ac:dyDescent="0.3">
      <c r="A3191" s="16" t="s">
        <v>37</v>
      </c>
      <c r="B3191" s="17" t="s">
        <v>38</v>
      </c>
      <c r="C3191" s="17">
        <v>36</v>
      </c>
      <c r="D3191" s="29"/>
      <c r="E3191" s="29"/>
      <c r="F3191" s="30">
        <f t="shared" ref="F3191:F3251" si="230">+(E3191+D3191)/C3191</f>
        <v>0</v>
      </c>
      <c r="G3191" s="32"/>
      <c r="H3191" s="32"/>
      <c r="I3191" s="32"/>
      <c r="J3191" s="34">
        <f t="shared" ref="J3191:J3251" si="231">+D3191+E3191-G3191-H3191-I3191</f>
        <v>0</v>
      </c>
      <c r="K3191" s="31">
        <f t="shared" ref="K3191:K3251" si="232">+K3100</f>
        <v>741.2</v>
      </c>
      <c r="L3191" s="24">
        <f t="shared" si="229"/>
        <v>0</v>
      </c>
      <c r="M3191" s="24"/>
      <c r="N3191" s="24">
        <f t="shared" ref="N3191:N3251" si="233">+K3191*I3191</f>
        <v>0</v>
      </c>
    </row>
    <row r="3192" spans="1:14" x14ac:dyDescent="0.3">
      <c r="A3192" s="16" t="s">
        <v>39</v>
      </c>
      <c r="B3192" s="17" t="s">
        <v>40</v>
      </c>
      <c r="C3192" s="17">
        <v>18</v>
      </c>
      <c r="D3192" s="29"/>
      <c r="E3192" s="29"/>
      <c r="F3192" s="30">
        <f t="shared" si="230"/>
        <v>0</v>
      </c>
      <c r="G3192" s="32"/>
      <c r="H3192" s="32"/>
      <c r="I3192" s="32"/>
      <c r="J3192" s="12">
        <f t="shared" si="231"/>
        <v>0</v>
      </c>
      <c r="K3192" s="31">
        <f t="shared" si="232"/>
        <v>1263.5999999999999</v>
      </c>
      <c r="L3192" s="37">
        <f t="shared" si="229"/>
        <v>0</v>
      </c>
      <c r="M3192" s="37"/>
      <c r="N3192" s="37">
        <f t="shared" si="233"/>
        <v>0</v>
      </c>
    </row>
    <row r="3193" spans="1:14" x14ac:dyDescent="0.3">
      <c r="A3193" s="16" t="s">
        <v>41</v>
      </c>
      <c r="B3193" s="17" t="s">
        <v>42</v>
      </c>
      <c r="C3193" s="17">
        <v>10</v>
      </c>
      <c r="D3193" s="29"/>
      <c r="E3193" s="29"/>
      <c r="F3193" s="30">
        <f t="shared" si="230"/>
        <v>0</v>
      </c>
      <c r="G3193" s="32"/>
      <c r="H3193" s="32"/>
      <c r="I3193" s="32"/>
      <c r="J3193" s="34">
        <f t="shared" si="231"/>
        <v>0</v>
      </c>
      <c r="K3193" s="31">
        <f t="shared" si="232"/>
        <v>2059.1999999999998</v>
      </c>
      <c r="L3193" s="24">
        <f t="shared" si="229"/>
        <v>0</v>
      </c>
      <c r="M3193" s="24"/>
      <c r="N3193" s="24">
        <f t="shared" si="233"/>
        <v>0</v>
      </c>
    </row>
    <row r="3194" spans="1:14" x14ac:dyDescent="0.3">
      <c r="A3194" s="16" t="s">
        <v>43</v>
      </c>
      <c r="B3194" s="17" t="s">
        <v>36</v>
      </c>
      <c r="C3194" s="17">
        <v>72</v>
      </c>
      <c r="D3194" s="29"/>
      <c r="E3194" s="29"/>
      <c r="F3194" s="30">
        <f t="shared" si="230"/>
        <v>0</v>
      </c>
      <c r="G3194" s="32"/>
      <c r="H3194" s="32"/>
      <c r="I3194" s="32"/>
      <c r="J3194" s="34">
        <f t="shared" si="231"/>
        <v>0</v>
      </c>
      <c r="K3194" s="31">
        <f t="shared" si="232"/>
        <v>409.5</v>
      </c>
      <c r="L3194" s="24">
        <f t="shared" si="229"/>
        <v>0</v>
      </c>
      <c r="M3194" s="24"/>
      <c r="N3194" s="24">
        <f t="shared" si="233"/>
        <v>0</v>
      </c>
    </row>
    <row r="3195" spans="1:14" x14ac:dyDescent="0.3">
      <c r="A3195" s="16" t="s">
        <v>44</v>
      </c>
      <c r="B3195" s="17" t="s">
        <v>38</v>
      </c>
      <c r="C3195" s="17">
        <v>36</v>
      </c>
      <c r="D3195" s="29"/>
      <c r="E3195" s="29"/>
      <c r="F3195" s="30">
        <f t="shared" si="230"/>
        <v>0</v>
      </c>
      <c r="G3195" s="32"/>
      <c r="H3195" s="32"/>
      <c r="I3195" s="32"/>
      <c r="J3195" s="34">
        <f t="shared" si="231"/>
        <v>0</v>
      </c>
      <c r="K3195" s="31">
        <f t="shared" si="232"/>
        <v>803.79</v>
      </c>
      <c r="L3195" s="24">
        <f t="shared" si="229"/>
        <v>0</v>
      </c>
      <c r="M3195" s="24"/>
      <c r="N3195" s="24">
        <f t="shared" si="233"/>
        <v>0</v>
      </c>
    </row>
    <row r="3196" spans="1:14" x14ac:dyDescent="0.3">
      <c r="A3196" s="16" t="s">
        <v>45</v>
      </c>
      <c r="B3196" s="17" t="s">
        <v>36</v>
      </c>
      <c r="C3196" s="17">
        <v>72</v>
      </c>
      <c r="D3196" s="29"/>
      <c r="E3196" s="29"/>
      <c r="F3196" s="30">
        <f t="shared" si="230"/>
        <v>0</v>
      </c>
      <c r="G3196" s="32"/>
      <c r="H3196" s="32"/>
      <c r="I3196" s="32"/>
      <c r="J3196" s="34">
        <f t="shared" si="231"/>
        <v>0</v>
      </c>
      <c r="K3196" s="31">
        <f t="shared" si="232"/>
        <v>409.5</v>
      </c>
      <c r="L3196" s="24">
        <f t="shared" si="229"/>
        <v>0</v>
      </c>
      <c r="M3196" s="24"/>
      <c r="N3196" s="24">
        <f t="shared" si="233"/>
        <v>0</v>
      </c>
    </row>
    <row r="3197" spans="1:14" x14ac:dyDescent="0.3">
      <c r="A3197" s="16" t="s">
        <v>46</v>
      </c>
      <c r="B3197" s="17" t="s">
        <v>38</v>
      </c>
      <c r="C3197" s="17">
        <v>36</v>
      </c>
      <c r="D3197" s="29"/>
      <c r="E3197" s="29"/>
      <c r="F3197" s="30">
        <f t="shared" si="230"/>
        <v>0</v>
      </c>
      <c r="G3197" s="32"/>
      <c r="H3197" s="32"/>
      <c r="I3197" s="32"/>
      <c r="J3197" s="34">
        <f t="shared" si="231"/>
        <v>0</v>
      </c>
      <c r="K3197" s="31">
        <f t="shared" si="232"/>
        <v>803.79</v>
      </c>
      <c r="L3197" s="24">
        <f t="shared" si="229"/>
        <v>0</v>
      </c>
      <c r="M3197" s="24"/>
      <c r="N3197" s="24">
        <f t="shared" si="233"/>
        <v>0</v>
      </c>
    </row>
    <row r="3198" spans="1:14" x14ac:dyDescent="0.3">
      <c r="A3198" s="16" t="s">
        <v>47</v>
      </c>
      <c r="B3198" s="17" t="s">
        <v>48</v>
      </c>
      <c r="C3198" s="17">
        <v>8</v>
      </c>
      <c r="D3198" s="29"/>
      <c r="E3198" s="29"/>
      <c r="F3198" s="30">
        <f t="shared" si="230"/>
        <v>0</v>
      </c>
      <c r="G3198" s="32"/>
      <c r="H3198" s="32"/>
      <c r="I3198" s="32"/>
      <c r="J3198" s="34">
        <f t="shared" si="231"/>
        <v>0</v>
      </c>
      <c r="K3198" s="31">
        <f t="shared" si="232"/>
        <v>2767.05</v>
      </c>
      <c r="L3198" s="24">
        <f t="shared" si="229"/>
        <v>0</v>
      </c>
      <c r="M3198" s="24"/>
      <c r="N3198" s="24">
        <f t="shared" si="233"/>
        <v>0</v>
      </c>
    </row>
    <row r="3199" spans="1:14" x14ac:dyDescent="0.3">
      <c r="A3199" s="35" t="s">
        <v>49</v>
      </c>
      <c r="B3199" s="17" t="s">
        <v>50</v>
      </c>
      <c r="C3199" s="38">
        <v>72</v>
      </c>
      <c r="D3199" s="29"/>
      <c r="E3199" s="29"/>
      <c r="F3199" s="30">
        <f t="shared" si="230"/>
        <v>0</v>
      </c>
      <c r="G3199" s="32"/>
      <c r="H3199" s="32"/>
      <c r="I3199" s="32"/>
      <c r="J3199" s="12">
        <f t="shared" si="231"/>
        <v>0</v>
      </c>
      <c r="K3199" s="31">
        <f t="shared" si="232"/>
        <v>444.6</v>
      </c>
      <c r="L3199" s="37">
        <f t="shared" si="229"/>
        <v>0</v>
      </c>
      <c r="M3199" s="37"/>
      <c r="N3199" s="37">
        <f t="shared" si="233"/>
        <v>0</v>
      </c>
    </row>
    <row r="3200" spans="1:14" x14ac:dyDescent="0.3">
      <c r="A3200" s="16" t="s">
        <v>51</v>
      </c>
      <c r="B3200" s="17" t="s">
        <v>52</v>
      </c>
      <c r="C3200" s="17">
        <v>36</v>
      </c>
      <c r="D3200" s="29"/>
      <c r="E3200" s="29"/>
      <c r="F3200" s="30">
        <f t="shared" si="230"/>
        <v>0</v>
      </c>
      <c r="G3200" s="32"/>
      <c r="H3200" s="32"/>
      <c r="I3200" s="32"/>
      <c r="J3200" s="34">
        <f t="shared" si="231"/>
        <v>0</v>
      </c>
      <c r="K3200" s="31">
        <f t="shared" si="232"/>
        <v>868.73</v>
      </c>
      <c r="L3200" s="24">
        <f t="shared" si="229"/>
        <v>0</v>
      </c>
      <c r="M3200" s="24"/>
      <c r="N3200" s="24">
        <f t="shared" si="233"/>
        <v>0</v>
      </c>
    </row>
    <row r="3201" spans="1:14" x14ac:dyDescent="0.3">
      <c r="A3201" s="16" t="s">
        <v>53</v>
      </c>
      <c r="B3201" s="17" t="s">
        <v>48</v>
      </c>
      <c r="C3201" s="17">
        <v>8</v>
      </c>
      <c r="D3201" s="29"/>
      <c r="E3201" s="29"/>
      <c r="F3201" s="30">
        <f t="shared" si="230"/>
        <v>0</v>
      </c>
      <c r="G3201" s="32"/>
      <c r="H3201" s="32"/>
      <c r="I3201" s="32"/>
      <c r="J3201" s="34">
        <f t="shared" si="231"/>
        <v>0</v>
      </c>
      <c r="K3201" s="31">
        <f t="shared" si="232"/>
        <v>2416.0500000000002</v>
      </c>
      <c r="L3201" s="24">
        <f t="shared" si="229"/>
        <v>0</v>
      </c>
      <c r="M3201" s="24"/>
      <c r="N3201" s="24">
        <f t="shared" si="233"/>
        <v>0</v>
      </c>
    </row>
    <row r="3202" spans="1:14" x14ac:dyDescent="0.3">
      <c r="A3202" s="16" t="s">
        <v>54</v>
      </c>
      <c r="B3202" s="17" t="s">
        <v>50</v>
      </c>
      <c r="C3202" s="17">
        <v>72</v>
      </c>
      <c r="D3202" s="29"/>
      <c r="E3202" s="29"/>
      <c r="F3202" s="30">
        <f t="shared" si="230"/>
        <v>0</v>
      </c>
      <c r="G3202" s="32"/>
      <c r="H3202" s="32"/>
      <c r="I3202" s="32"/>
      <c r="J3202" s="34">
        <f t="shared" si="231"/>
        <v>0</v>
      </c>
      <c r="K3202" s="31">
        <f t="shared" si="232"/>
        <v>377.33</v>
      </c>
      <c r="L3202" s="24">
        <f t="shared" si="229"/>
        <v>0</v>
      </c>
      <c r="M3202" s="24"/>
      <c r="N3202" s="24">
        <f t="shared" si="233"/>
        <v>0</v>
      </c>
    </row>
    <row r="3203" spans="1:14" x14ac:dyDescent="0.3">
      <c r="A3203" s="16" t="s">
        <v>55</v>
      </c>
      <c r="B3203" s="17" t="s">
        <v>56</v>
      </c>
      <c r="C3203" s="17">
        <v>15</v>
      </c>
      <c r="D3203" s="44"/>
      <c r="E3203" s="44"/>
      <c r="F3203" s="30">
        <f t="shared" si="230"/>
        <v>0</v>
      </c>
      <c r="G3203" s="11"/>
      <c r="H3203" s="11"/>
      <c r="I3203" s="11"/>
      <c r="J3203" s="12">
        <f t="shared" si="231"/>
        <v>0</v>
      </c>
      <c r="K3203" s="45">
        <f t="shared" si="232"/>
        <v>1158.3</v>
      </c>
      <c r="L3203" s="37">
        <f t="shared" si="229"/>
        <v>0</v>
      </c>
      <c r="M3203" s="37"/>
      <c r="N3203" s="37">
        <f t="shared" si="233"/>
        <v>0</v>
      </c>
    </row>
    <row r="3204" spans="1:14" x14ac:dyDescent="0.3">
      <c r="A3204" s="16" t="s">
        <v>57</v>
      </c>
      <c r="B3204" s="17" t="s">
        <v>50</v>
      </c>
      <c r="C3204" s="17">
        <v>72</v>
      </c>
      <c r="D3204" s="29"/>
      <c r="E3204" s="29"/>
      <c r="F3204" s="30">
        <f t="shared" si="230"/>
        <v>0</v>
      </c>
      <c r="G3204" s="32"/>
      <c r="H3204" s="32"/>
      <c r="I3204" s="32"/>
      <c r="J3204" s="34">
        <f t="shared" si="231"/>
        <v>0</v>
      </c>
      <c r="K3204" s="31">
        <f t="shared" si="232"/>
        <v>424.13</v>
      </c>
      <c r="L3204" s="24">
        <f t="shared" si="229"/>
        <v>0</v>
      </c>
      <c r="M3204" s="24"/>
      <c r="N3204" s="24">
        <f t="shared" si="233"/>
        <v>0</v>
      </c>
    </row>
    <row r="3205" spans="1:14" x14ac:dyDescent="0.3">
      <c r="A3205" s="16" t="s">
        <v>58</v>
      </c>
      <c r="B3205" s="17" t="s">
        <v>59</v>
      </c>
      <c r="C3205" s="17">
        <v>15</v>
      </c>
      <c r="D3205" s="29"/>
      <c r="E3205" s="29"/>
      <c r="F3205" s="30">
        <f t="shared" si="230"/>
        <v>0</v>
      </c>
      <c r="G3205" s="32"/>
      <c r="H3205" s="32"/>
      <c r="I3205" s="32"/>
      <c r="J3205" s="34">
        <f t="shared" si="231"/>
        <v>0</v>
      </c>
      <c r="K3205" s="31">
        <f t="shared" si="232"/>
        <v>1199.25</v>
      </c>
      <c r="L3205" s="24">
        <f t="shared" si="229"/>
        <v>0</v>
      </c>
      <c r="M3205" s="24"/>
      <c r="N3205" s="24">
        <f t="shared" si="233"/>
        <v>0</v>
      </c>
    </row>
    <row r="3206" spans="1:14" x14ac:dyDescent="0.3">
      <c r="A3206" s="16" t="s">
        <v>60</v>
      </c>
      <c r="B3206" s="17" t="s">
        <v>50</v>
      </c>
      <c r="C3206" s="17">
        <v>72</v>
      </c>
      <c r="D3206" s="29"/>
      <c r="E3206" s="29"/>
      <c r="F3206" s="30">
        <f t="shared" si="230"/>
        <v>0</v>
      </c>
      <c r="G3206" s="32"/>
      <c r="H3206" s="32"/>
      <c r="I3206" s="32"/>
      <c r="J3206" s="34">
        <f t="shared" si="231"/>
        <v>0</v>
      </c>
      <c r="K3206" s="31">
        <f t="shared" si="232"/>
        <v>381.13</v>
      </c>
      <c r="L3206" s="24">
        <f t="shared" si="229"/>
        <v>0</v>
      </c>
      <c r="M3206" s="24"/>
      <c r="N3206" s="24">
        <f t="shared" si="233"/>
        <v>0</v>
      </c>
    </row>
    <row r="3207" spans="1:14" x14ac:dyDescent="0.3">
      <c r="A3207" s="16" t="s">
        <v>61</v>
      </c>
      <c r="B3207" s="17" t="s">
        <v>50</v>
      </c>
      <c r="C3207" s="38">
        <v>72</v>
      </c>
      <c r="D3207" s="44"/>
      <c r="E3207" s="44"/>
      <c r="F3207" s="30">
        <f t="shared" si="230"/>
        <v>0</v>
      </c>
      <c r="G3207" s="11"/>
      <c r="H3207" s="11"/>
      <c r="I3207" s="11"/>
      <c r="J3207" s="12">
        <f t="shared" si="231"/>
        <v>0</v>
      </c>
      <c r="K3207" s="31">
        <f t="shared" si="232"/>
        <v>424.13</v>
      </c>
      <c r="L3207" s="37">
        <f t="shared" si="229"/>
        <v>0</v>
      </c>
      <c r="M3207" s="37"/>
      <c r="N3207" s="37">
        <f t="shared" si="233"/>
        <v>0</v>
      </c>
    </row>
    <row r="3208" spans="1:14" x14ac:dyDescent="0.3">
      <c r="A3208" s="35" t="s">
        <v>62</v>
      </c>
      <c r="B3208" s="17" t="s">
        <v>50</v>
      </c>
      <c r="C3208" s="38">
        <v>72</v>
      </c>
      <c r="D3208" s="44"/>
      <c r="E3208" s="44"/>
      <c r="F3208" s="30">
        <f t="shared" si="230"/>
        <v>0</v>
      </c>
      <c r="G3208" s="11"/>
      <c r="H3208" s="11"/>
      <c r="I3208" s="11"/>
      <c r="J3208" s="12">
        <f t="shared" si="231"/>
        <v>0</v>
      </c>
      <c r="K3208" s="31">
        <f t="shared" si="232"/>
        <v>330.23</v>
      </c>
      <c r="L3208" s="37">
        <f t="shared" si="229"/>
        <v>0</v>
      </c>
      <c r="M3208" s="37"/>
      <c r="N3208" s="37">
        <f t="shared" si="233"/>
        <v>0</v>
      </c>
    </row>
    <row r="3209" spans="1:14" x14ac:dyDescent="0.3">
      <c r="A3209" s="35" t="s">
        <v>63</v>
      </c>
      <c r="B3209" s="17" t="s">
        <v>50</v>
      </c>
      <c r="C3209" s="38">
        <v>72</v>
      </c>
      <c r="D3209" s="44"/>
      <c r="E3209" s="44"/>
      <c r="F3209" s="30">
        <f t="shared" si="230"/>
        <v>0</v>
      </c>
      <c r="G3209" s="11"/>
      <c r="H3209" s="11"/>
      <c r="I3209" s="11"/>
      <c r="J3209" s="12">
        <f t="shared" si="231"/>
        <v>0</v>
      </c>
      <c r="K3209" s="31">
        <f t="shared" si="232"/>
        <v>424.13</v>
      </c>
      <c r="L3209" s="37">
        <f t="shared" si="229"/>
        <v>0</v>
      </c>
      <c r="M3209" s="37"/>
      <c r="N3209" s="37">
        <f t="shared" si="233"/>
        <v>0</v>
      </c>
    </row>
    <row r="3210" spans="1:14" x14ac:dyDescent="0.3">
      <c r="A3210" s="35" t="s">
        <v>64</v>
      </c>
      <c r="B3210" s="17" t="s">
        <v>65</v>
      </c>
      <c r="C3210" s="38">
        <v>72</v>
      </c>
      <c r="D3210" s="44"/>
      <c r="E3210" s="44"/>
      <c r="F3210" s="30">
        <f t="shared" si="230"/>
        <v>0</v>
      </c>
      <c r="G3210" s="11"/>
      <c r="H3210" s="11"/>
      <c r="I3210" s="11"/>
      <c r="J3210" s="12">
        <f t="shared" si="231"/>
        <v>0</v>
      </c>
      <c r="K3210" s="31">
        <f t="shared" si="232"/>
        <v>389.61</v>
      </c>
      <c r="L3210" s="37">
        <f t="shared" si="229"/>
        <v>0</v>
      </c>
      <c r="M3210" s="37"/>
      <c r="N3210" s="37">
        <f t="shared" si="233"/>
        <v>0</v>
      </c>
    </row>
    <row r="3211" spans="1:14" x14ac:dyDescent="0.3">
      <c r="A3211" s="35" t="s">
        <v>66</v>
      </c>
      <c r="B3211" s="17" t="s">
        <v>65</v>
      </c>
      <c r="C3211" s="38">
        <v>72</v>
      </c>
      <c r="D3211" s="44"/>
      <c r="E3211" s="44"/>
      <c r="F3211" s="30">
        <f t="shared" si="230"/>
        <v>0</v>
      </c>
      <c r="G3211" s="11"/>
      <c r="H3211" s="11"/>
      <c r="I3211" s="11"/>
      <c r="J3211" s="12">
        <f t="shared" si="231"/>
        <v>0</v>
      </c>
      <c r="K3211" s="31">
        <f t="shared" si="232"/>
        <v>389.61</v>
      </c>
      <c r="L3211" s="37">
        <f t="shared" si="229"/>
        <v>0</v>
      </c>
      <c r="M3211" s="37"/>
      <c r="N3211" s="37">
        <f t="shared" si="233"/>
        <v>0</v>
      </c>
    </row>
    <row r="3212" spans="1:14" x14ac:dyDescent="0.3">
      <c r="A3212" s="47" t="s">
        <v>67</v>
      </c>
      <c r="B3212" s="48" t="s">
        <v>59</v>
      </c>
      <c r="C3212" s="49">
        <v>25</v>
      </c>
      <c r="D3212" s="44"/>
      <c r="E3212" s="44"/>
      <c r="F3212" s="30">
        <f t="shared" si="230"/>
        <v>0</v>
      </c>
      <c r="G3212" s="11"/>
      <c r="H3212" s="11"/>
      <c r="I3212" s="11"/>
      <c r="J3212" s="12">
        <f t="shared" si="231"/>
        <v>0</v>
      </c>
      <c r="K3212" s="31">
        <f t="shared" si="232"/>
        <v>169.65</v>
      </c>
      <c r="L3212" s="37">
        <f t="shared" si="229"/>
        <v>0</v>
      </c>
      <c r="M3212" s="37"/>
      <c r="N3212" s="37">
        <f t="shared" si="233"/>
        <v>0</v>
      </c>
    </row>
    <row r="3213" spans="1:14" x14ac:dyDescent="0.3">
      <c r="A3213" s="47" t="s">
        <v>68</v>
      </c>
      <c r="B3213" s="48" t="s">
        <v>42</v>
      </c>
      <c r="C3213" s="49">
        <v>50</v>
      </c>
      <c r="D3213" s="44"/>
      <c r="E3213" s="44"/>
      <c r="F3213" s="30">
        <f t="shared" si="230"/>
        <v>0</v>
      </c>
      <c r="G3213" s="11"/>
      <c r="H3213" s="11"/>
      <c r="I3213" s="11"/>
      <c r="J3213" s="12">
        <f t="shared" si="231"/>
        <v>0</v>
      </c>
      <c r="K3213" s="31">
        <f t="shared" si="232"/>
        <v>88.92</v>
      </c>
      <c r="L3213" s="37">
        <f t="shared" si="229"/>
        <v>0</v>
      </c>
      <c r="M3213" s="37"/>
      <c r="N3213" s="37">
        <f t="shared" si="233"/>
        <v>0</v>
      </c>
    </row>
    <row r="3214" spans="1:14" x14ac:dyDescent="0.3">
      <c r="A3214" s="47" t="s">
        <v>69</v>
      </c>
      <c r="B3214" s="48" t="s">
        <v>52</v>
      </c>
      <c r="C3214" s="49">
        <v>12</v>
      </c>
      <c r="D3214" s="44"/>
      <c r="E3214" s="44"/>
      <c r="F3214" s="30">
        <f t="shared" si="230"/>
        <v>0</v>
      </c>
      <c r="G3214" s="11"/>
      <c r="H3214" s="11"/>
      <c r="I3214" s="11"/>
      <c r="J3214" s="12">
        <f t="shared" si="231"/>
        <v>0</v>
      </c>
      <c r="K3214" s="31">
        <f t="shared" si="232"/>
        <v>123.94</v>
      </c>
      <c r="L3214" s="37">
        <f t="shared" si="229"/>
        <v>0</v>
      </c>
      <c r="M3214" s="37"/>
      <c r="N3214" s="37">
        <f t="shared" si="233"/>
        <v>0</v>
      </c>
    </row>
    <row r="3215" spans="1:14" ht="19.5" thickBot="1" x14ac:dyDescent="0.35">
      <c r="A3215" s="47" t="s">
        <v>70</v>
      </c>
      <c r="B3215" s="48" t="s">
        <v>50</v>
      </c>
      <c r="C3215" s="49">
        <v>60</v>
      </c>
      <c r="D3215" s="44"/>
      <c r="E3215" s="44"/>
      <c r="F3215" s="30">
        <f t="shared" si="230"/>
        <v>0</v>
      </c>
      <c r="G3215" s="11"/>
      <c r="H3215" s="11"/>
      <c r="I3215" s="11"/>
      <c r="J3215" s="12">
        <f t="shared" si="231"/>
        <v>0</v>
      </c>
      <c r="K3215" s="31">
        <f t="shared" si="232"/>
        <v>67.180000000000007</v>
      </c>
      <c r="L3215" s="37">
        <f t="shared" si="229"/>
        <v>0</v>
      </c>
      <c r="M3215" s="37"/>
      <c r="N3215" s="37">
        <f t="shared" si="233"/>
        <v>0</v>
      </c>
    </row>
    <row r="3216" spans="1:14" ht="19.5" thickBot="1" x14ac:dyDescent="0.35">
      <c r="A3216" s="56" t="s">
        <v>71</v>
      </c>
      <c r="B3216" s="57" t="s">
        <v>50</v>
      </c>
      <c r="C3216" s="58">
        <v>60</v>
      </c>
      <c r="D3216" s="44"/>
      <c r="E3216" s="44"/>
      <c r="F3216" s="30">
        <f t="shared" si="230"/>
        <v>0</v>
      </c>
      <c r="G3216" s="11"/>
      <c r="H3216" s="11"/>
      <c r="I3216" s="11"/>
      <c r="J3216" s="12">
        <f t="shared" si="231"/>
        <v>0</v>
      </c>
      <c r="K3216" s="31">
        <f t="shared" si="232"/>
        <v>67.180000000000007</v>
      </c>
      <c r="L3216" s="37">
        <f t="shared" si="229"/>
        <v>0</v>
      </c>
      <c r="M3216" s="37"/>
      <c r="N3216" s="37">
        <f t="shared" si="233"/>
        <v>0</v>
      </c>
    </row>
    <row r="3217" spans="1:14" ht="19.5" thickBot="1" x14ac:dyDescent="0.35">
      <c r="A3217" s="56" t="s">
        <v>72</v>
      </c>
      <c r="B3217" s="57" t="s">
        <v>50</v>
      </c>
      <c r="C3217" s="58">
        <v>60</v>
      </c>
      <c r="D3217" s="44"/>
      <c r="E3217" s="44"/>
      <c r="F3217" s="30">
        <f t="shared" si="230"/>
        <v>0</v>
      </c>
      <c r="G3217" s="11"/>
      <c r="H3217" s="11"/>
      <c r="I3217" s="11"/>
      <c r="J3217" s="12">
        <f t="shared" si="231"/>
        <v>0</v>
      </c>
      <c r="K3217" s="31">
        <f t="shared" si="232"/>
        <v>67.180000000000007</v>
      </c>
      <c r="L3217" s="37">
        <f t="shared" si="229"/>
        <v>0</v>
      </c>
      <c r="M3217" s="37"/>
      <c r="N3217" s="37">
        <f t="shared" si="233"/>
        <v>0</v>
      </c>
    </row>
    <row r="3218" spans="1:14" ht="19.5" thickBot="1" x14ac:dyDescent="0.35">
      <c r="A3218" s="56" t="s">
        <v>73</v>
      </c>
      <c r="B3218" s="57" t="s">
        <v>74</v>
      </c>
      <c r="C3218" s="58">
        <v>150</v>
      </c>
      <c r="D3218" s="44"/>
      <c r="E3218" s="44"/>
      <c r="F3218" s="30">
        <f t="shared" si="230"/>
        <v>0</v>
      </c>
      <c r="G3218" s="11"/>
      <c r="H3218" s="11"/>
      <c r="I3218" s="11"/>
      <c r="J3218" s="12">
        <f t="shared" si="231"/>
        <v>0</v>
      </c>
      <c r="K3218" s="31">
        <f t="shared" si="232"/>
        <v>21.06</v>
      </c>
      <c r="L3218" s="37">
        <f t="shared" si="229"/>
        <v>0</v>
      </c>
      <c r="M3218" s="37"/>
      <c r="N3218" s="37">
        <f t="shared" si="233"/>
        <v>0</v>
      </c>
    </row>
    <row r="3219" spans="1:14" ht="19.5" thickBot="1" x14ac:dyDescent="0.35">
      <c r="A3219" s="66" t="s">
        <v>75</v>
      </c>
      <c r="B3219" s="67" t="s">
        <v>76</v>
      </c>
      <c r="C3219" s="68">
        <v>120</v>
      </c>
      <c r="D3219" s="44"/>
      <c r="E3219" s="44"/>
      <c r="F3219" s="30">
        <f t="shared" si="230"/>
        <v>0</v>
      </c>
      <c r="G3219" s="11"/>
      <c r="H3219" s="11"/>
      <c r="I3219" s="11"/>
      <c r="J3219" s="12">
        <f t="shared" si="231"/>
        <v>0</v>
      </c>
      <c r="K3219" s="31">
        <f t="shared" si="232"/>
        <v>78.98</v>
      </c>
      <c r="L3219" s="37">
        <f t="shared" si="229"/>
        <v>0</v>
      </c>
      <c r="M3219" s="37"/>
      <c r="N3219" s="37">
        <f t="shared" si="233"/>
        <v>0</v>
      </c>
    </row>
    <row r="3220" spans="1:14" ht="19.5" thickBot="1" x14ac:dyDescent="0.35">
      <c r="A3220" s="66" t="s">
        <v>77</v>
      </c>
      <c r="B3220" s="67" t="s">
        <v>78</v>
      </c>
      <c r="C3220" s="68">
        <v>60</v>
      </c>
      <c r="D3220" s="44"/>
      <c r="E3220" s="44"/>
      <c r="F3220" s="30">
        <f t="shared" si="230"/>
        <v>0</v>
      </c>
      <c r="G3220" s="11"/>
      <c r="H3220" s="11"/>
      <c r="I3220" s="11"/>
      <c r="J3220" s="12">
        <f t="shared" si="231"/>
        <v>0</v>
      </c>
      <c r="K3220" s="31">
        <f t="shared" si="232"/>
        <v>154.44</v>
      </c>
      <c r="L3220" s="37">
        <f t="shared" si="229"/>
        <v>0</v>
      </c>
      <c r="M3220" s="37"/>
      <c r="N3220" s="37">
        <f t="shared" si="233"/>
        <v>0</v>
      </c>
    </row>
    <row r="3221" spans="1:14" ht="19.5" thickBot="1" x14ac:dyDescent="0.35">
      <c r="A3221" s="66" t="s">
        <v>79</v>
      </c>
      <c r="B3221" s="67" t="s">
        <v>50</v>
      </c>
      <c r="C3221" s="68">
        <v>30</v>
      </c>
      <c r="D3221" s="44"/>
      <c r="E3221" s="44"/>
      <c r="F3221" s="30">
        <f t="shared" si="230"/>
        <v>0</v>
      </c>
      <c r="G3221" s="11"/>
      <c r="H3221" s="11"/>
      <c r="I3221" s="11"/>
      <c r="J3221" s="12">
        <f t="shared" si="231"/>
        <v>0</v>
      </c>
      <c r="K3221" s="31">
        <f t="shared" si="232"/>
        <v>274.95</v>
      </c>
      <c r="L3221" s="37">
        <f t="shared" si="229"/>
        <v>0</v>
      </c>
      <c r="M3221" s="37"/>
      <c r="N3221" s="37">
        <f t="shared" si="233"/>
        <v>0</v>
      </c>
    </row>
    <row r="3222" spans="1:14" ht="19.5" thickBot="1" x14ac:dyDescent="0.35">
      <c r="A3222" s="66" t="s">
        <v>80</v>
      </c>
      <c r="B3222" s="67" t="s">
        <v>59</v>
      </c>
      <c r="C3222" s="68">
        <v>12</v>
      </c>
      <c r="D3222" s="44"/>
      <c r="E3222" s="44"/>
      <c r="F3222" s="30">
        <f t="shared" si="230"/>
        <v>0</v>
      </c>
      <c r="G3222" s="11"/>
      <c r="H3222" s="11"/>
      <c r="I3222" s="11"/>
      <c r="J3222" s="12">
        <f t="shared" si="231"/>
        <v>0</v>
      </c>
      <c r="K3222" s="31">
        <f t="shared" si="232"/>
        <v>1023.75</v>
      </c>
      <c r="L3222" s="37">
        <f t="shared" si="229"/>
        <v>0</v>
      </c>
      <c r="M3222" s="37"/>
      <c r="N3222" s="37">
        <f t="shared" si="233"/>
        <v>0</v>
      </c>
    </row>
    <row r="3223" spans="1:14" ht="19.5" thickBot="1" x14ac:dyDescent="0.35">
      <c r="A3223" s="76" t="s">
        <v>81</v>
      </c>
      <c r="B3223" s="77" t="s">
        <v>82</v>
      </c>
      <c r="C3223" s="78">
        <v>18</v>
      </c>
      <c r="D3223" s="44"/>
      <c r="E3223" s="44"/>
      <c r="F3223" s="30">
        <f t="shared" si="230"/>
        <v>0</v>
      </c>
      <c r="G3223" s="11"/>
      <c r="H3223" s="11"/>
      <c r="I3223" s="11"/>
      <c r="J3223" s="12">
        <f t="shared" si="231"/>
        <v>0</v>
      </c>
      <c r="K3223" s="31">
        <f t="shared" si="232"/>
        <v>558.67999999999995</v>
      </c>
      <c r="L3223" s="37">
        <f t="shared" si="229"/>
        <v>0</v>
      </c>
      <c r="M3223" s="37"/>
      <c r="N3223" s="37">
        <f t="shared" si="233"/>
        <v>0</v>
      </c>
    </row>
    <row r="3224" spans="1:14" ht="19.5" thickBot="1" x14ac:dyDescent="0.35">
      <c r="A3224" s="76" t="s">
        <v>83</v>
      </c>
      <c r="B3224" s="77" t="s">
        <v>59</v>
      </c>
      <c r="C3224" s="78">
        <v>12</v>
      </c>
      <c r="D3224" s="44"/>
      <c r="E3224" s="44"/>
      <c r="F3224" s="30">
        <f t="shared" si="230"/>
        <v>0</v>
      </c>
      <c r="G3224" s="11"/>
      <c r="H3224" s="11"/>
      <c r="I3224" s="11"/>
      <c r="J3224" s="12">
        <f t="shared" si="231"/>
        <v>0</v>
      </c>
      <c r="K3224" s="31">
        <f t="shared" si="232"/>
        <v>1092.2</v>
      </c>
      <c r="L3224" s="37">
        <f t="shared" si="229"/>
        <v>0</v>
      </c>
      <c r="M3224" s="37"/>
      <c r="N3224" s="37">
        <f t="shared" si="233"/>
        <v>0</v>
      </c>
    </row>
    <row r="3225" spans="1:14" ht="19.5" thickBot="1" x14ac:dyDescent="0.35">
      <c r="A3225" s="76" t="s">
        <v>84</v>
      </c>
      <c r="B3225" s="77" t="s">
        <v>85</v>
      </c>
      <c r="C3225" s="78">
        <v>4</v>
      </c>
      <c r="D3225" s="44"/>
      <c r="E3225" s="44"/>
      <c r="F3225" s="30">
        <f t="shared" si="230"/>
        <v>0</v>
      </c>
      <c r="G3225" s="11"/>
      <c r="H3225" s="11"/>
      <c r="I3225" s="11"/>
      <c r="J3225" s="12">
        <f t="shared" si="231"/>
        <v>0</v>
      </c>
      <c r="K3225" s="31">
        <f t="shared" si="232"/>
        <v>2670.53</v>
      </c>
      <c r="L3225" s="37">
        <f t="shared" si="229"/>
        <v>0</v>
      </c>
      <c r="M3225" s="37"/>
      <c r="N3225" s="37">
        <f t="shared" si="233"/>
        <v>0</v>
      </c>
    </row>
    <row r="3226" spans="1:14" ht="19.5" thickBot="1" x14ac:dyDescent="0.35">
      <c r="A3226" s="86" t="s">
        <v>86</v>
      </c>
      <c r="B3226" s="87" t="s">
        <v>87</v>
      </c>
      <c r="C3226" s="88">
        <v>48</v>
      </c>
      <c r="D3226" s="44"/>
      <c r="E3226" s="44"/>
      <c r="F3226" s="30">
        <f t="shared" si="230"/>
        <v>0</v>
      </c>
      <c r="G3226" s="11"/>
      <c r="H3226" s="11"/>
      <c r="I3226" s="11"/>
      <c r="J3226" s="12">
        <f t="shared" si="231"/>
        <v>0</v>
      </c>
      <c r="K3226" s="31">
        <f t="shared" si="232"/>
        <v>46.8</v>
      </c>
      <c r="L3226" s="37">
        <f t="shared" si="229"/>
        <v>0</v>
      </c>
      <c r="M3226" s="37"/>
      <c r="N3226" s="37">
        <f t="shared" si="233"/>
        <v>0</v>
      </c>
    </row>
    <row r="3227" spans="1:14" ht="19.5" thickBot="1" x14ac:dyDescent="0.35">
      <c r="A3227" s="86" t="s">
        <v>88</v>
      </c>
      <c r="B3227" s="87" t="s">
        <v>87</v>
      </c>
      <c r="C3227" s="88">
        <v>48</v>
      </c>
      <c r="D3227" s="44"/>
      <c r="E3227" s="44"/>
      <c r="F3227" s="30">
        <f t="shared" si="230"/>
        <v>0</v>
      </c>
      <c r="G3227" s="11"/>
      <c r="H3227" s="11"/>
      <c r="I3227" s="11"/>
      <c r="J3227" s="12">
        <f t="shared" si="231"/>
        <v>0</v>
      </c>
      <c r="K3227" s="31">
        <f t="shared" si="232"/>
        <v>46.8</v>
      </c>
      <c r="L3227" s="37">
        <f t="shared" si="229"/>
        <v>0</v>
      </c>
      <c r="M3227" s="37"/>
      <c r="N3227" s="37">
        <f t="shared" si="233"/>
        <v>0</v>
      </c>
    </row>
    <row r="3228" spans="1:14" x14ac:dyDescent="0.3">
      <c r="A3228" s="96" t="s">
        <v>89</v>
      </c>
      <c r="B3228" s="97">
        <v>25</v>
      </c>
      <c r="C3228" s="97">
        <v>25</v>
      </c>
      <c r="D3228" s="44"/>
      <c r="E3228" s="44"/>
      <c r="F3228" s="30">
        <f t="shared" si="230"/>
        <v>0</v>
      </c>
      <c r="G3228" s="11"/>
      <c r="H3228" s="11"/>
      <c r="I3228" s="11"/>
      <c r="J3228" s="12">
        <f t="shared" si="231"/>
        <v>0</v>
      </c>
      <c r="K3228" s="31">
        <f t="shared" si="232"/>
        <v>111.25</v>
      </c>
      <c r="L3228" s="37">
        <f t="shared" si="229"/>
        <v>0</v>
      </c>
      <c r="M3228" s="37"/>
      <c r="N3228" s="37">
        <f t="shared" si="233"/>
        <v>0</v>
      </c>
    </row>
    <row r="3229" spans="1:14" x14ac:dyDescent="0.3">
      <c r="A3229" s="105" t="s">
        <v>90</v>
      </c>
      <c r="B3229" s="106">
        <v>10</v>
      </c>
      <c r="C3229" s="106">
        <v>10</v>
      </c>
      <c r="D3229" s="44"/>
      <c r="E3229" s="44"/>
      <c r="F3229" s="30">
        <f t="shared" si="230"/>
        <v>0</v>
      </c>
      <c r="G3229" s="11"/>
      <c r="H3229" s="11"/>
      <c r="I3229" s="11"/>
      <c r="J3229" s="12">
        <f t="shared" si="231"/>
        <v>0</v>
      </c>
      <c r="K3229" s="31">
        <f t="shared" si="232"/>
        <v>1760</v>
      </c>
      <c r="L3229" s="37">
        <f t="shared" si="229"/>
        <v>0</v>
      </c>
      <c r="M3229" s="37"/>
      <c r="N3229" s="37">
        <f t="shared" si="233"/>
        <v>0</v>
      </c>
    </row>
    <row r="3230" spans="1:14" x14ac:dyDescent="0.3">
      <c r="A3230" s="105" t="s">
        <v>91</v>
      </c>
      <c r="B3230" s="106">
        <v>8</v>
      </c>
      <c r="C3230" s="106">
        <v>8</v>
      </c>
      <c r="D3230" s="44"/>
      <c r="E3230" s="44"/>
      <c r="F3230" s="30">
        <f t="shared" si="230"/>
        <v>0</v>
      </c>
      <c r="G3230" s="11"/>
      <c r="H3230" s="11"/>
      <c r="I3230" s="11"/>
      <c r="J3230" s="12">
        <f t="shared" si="231"/>
        <v>0</v>
      </c>
      <c r="K3230" s="31">
        <f t="shared" si="232"/>
        <v>2365</v>
      </c>
      <c r="L3230" s="37">
        <f t="shared" si="229"/>
        <v>0</v>
      </c>
      <c r="M3230" s="37"/>
      <c r="N3230" s="37">
        <f t="shared" si="233"/>
        <v>0</v>
      </c>
    </row>
    <row r="3231" spans="1:14" x14ac:dyDescent="0.3">
      <c r="A3231" s="105" t="s">
        <v>92</v>
      </c>
      <c r="B3231" s="106">
        <v>8</v>
      </c>
      <c r="C3231" s="106">
        <v>8</v>
      </c>
      <c r="D3231" s="44"/>
      <c r="E3231" s="44"/>
      <c r="F3231" s="30">
        <f t="shared" si="230"/>
        <v>0</v>
      </c>
      <c r="G3231" s="11"/>
      <c r="H3231" s="11"/>
      <c r="I3231" s="11"/>
      <c r="J3231" s="12">
        <f t="shared" si="231"/>
        <v>0</v>
      </c>
      <c r="K3231" s="31">
        <f t="shared" si="232"/>
        <v>2065</v>
      </c>
      <c r="L3231" s="37">
        <f t="shared" si="229"/>
        <v>0</v>
      </c>
      <c r="M3231" s="37"/>
      <c r="N3231" s="37">
        <f t="shared" si="233"/>
        <v>0</v>
      </c>
    </row>
    <row r="3232" spans="1:14" x14ac:dyDescent="0.3">
      <c r="A3232" s="105" t="s">
        <v>93</v>
      </c>
      <c r="B3232" s="106">
        <v>15</v>
      </c>
      <c r="C3232" s="106">
        <v>15</v>
      </c>
      <c r="D3232" s="44"/>
      <c r="E3232" s="44"/>
      <c r="F3232" s="30">
        <f t="shared" si="230"/>
        <v>0</v>
      </c>
      <c r="G3232" s="11"/>
      <c r="H3232" s="11"/>
      <c r="I3232" s="11"/>
      <c r="J3232" s="12">
        <f t="shared" si="231"/>
        <v>0</v>
      </c>
      <c r="K3232" s="31">
        <f t="shared" si="232"/>
        <v>990</v>
      </c>
      <c r="L3232" s="37">
        <f t="shared" si="229"/>
        <v>0</v>
      </c>
      <c r="M3232" s="37"/>
      <c r="N3232" s="37">
        <f t="shared" si="233"/>
        <v>0</v>
      </c>
    </row>
    <row r="3233" spans="1:14" x14ac:dyDescent="0.3">
      <c r="A3233" s="105" t="s">
        <v>94</v>
      </c>
      <c r="B3233" s="106">
        <v>15</v>
      </c>
      <c r="C3233" s="106">
        <v>15</v>
      </c>
      <c r="D3233" s="44"/>
      <c r="E3233" s="44"/>
      <c r="F3233" s="30">
        <f t="shared" si="230"/>
        <v>0</v>
      </c>
      <c r="G3233" s="11"/>
      <c r="H3233" s="11"/>
      <c r="I3233" s="11"/>
      <c r="J3233" s="12">
        <f t="shared" si="231"/>
        <v>0</v>
      </c>
      <c r="K3233" s="31">
        <f t="shared" si="232"/>
        <v>1025</v>
      </c>
      <c r="L3233" s="37">
        <f t="shared" si="229"/>
        <v>0</v>
      </c>
      <c r="M3233" s="37"/>
      <c r="N3233" s="37">
        <f t="shared" si="233"/>
        <v>0</v>
      </c>
    </row>
    <row r="3234" spans="1:14" x14ac:dyDescent="0.3">
      <c r="A3234" s="105" t="s">
        <v>95</v>
      </c>
      <c r="B3234" s="106">
        <v>10</v>
      </c>
      <c r="C3234" s="106">
        <v>10</v>
      </c>
      <c r="D3234" s="44"/>
      <c r="E3234" s="44"/>
      <c r="F3234" s="30">
        <f t="shared" si="230"/>
        <v>0</v>
      </c>
      <c r="G3234" s="11"/>
      <c r="H3234" s="11"/>
      <c r="I3234" s="11"/>
      <c r="J3234" s="12">
        <f t="shared" si="231"/>
        <v>0</v>
      </c>
      <c r="K3234" s="31">
        <f t="shared" si="232"/>
        <v>1620</v>
      </c>
      <c r="L3234" s="37">
        <f t="shared" si="229"/>
        <v>0</v>
      </c>
      <c r="M3234" s="37"/>
      <c r="N3234" s="37">
        <f t="shared" si="233"/>
        <v>0</v>
      </c>
    </row>
    <row r="3235" spans="1:14" x14ac:dyDescent="0.3">
      <c r="A3235" s="105" t="s">
        <v>96</v>
      </c>
      <c r="B3235" s="106">
        <v>8</v>
      </c>
      <c r="C3235" s="106">
        <v>8</v>
      </c>
      <c r="D3235" s="44"/>
      <c r="E3235" s="44"/>
      <c r="F3235" s="30">
        <f t="shared" si="230"/>
        <v>0</v>
      </c>
      <c r="G3235" s="11"/>
      <c r="H3235" s="11"/>
      <c r="I3235" s="11"/>
      <c r="J3235" s="12">
        <f t="shared" si="231"/>
        <v>0</v>
      </c>
      <c r="K3235" s="31">
        <f t="shared" si="232"/>
        <v>2130</v>
      </c>
      <c r="L3235" s="37">
        <f t="shared" si="229"/>
        <v>0</v>
      </c>
      <c r="M3235" s="37"/>
      <c r="N3235" s="37">
        <f t="shared" si="233"/>
        <v>0</v>
      </c>
    </row>
    <row r="3236" spans="1:14" x14ac:dyDescent="0.3">
      <c r="A3236" s="105" t="s">
        <v>97</v>
      </c>
      <c r="B3236" s="106">
        <v>15</v>
      </c>
      <c r="C3236" s="106">
        <v>15</v>
      </c>
      <c r="D3236" s="44"/>
      <c r="E3236" s="44"/>
      <c r="F3236" s="30">
        <f t="shared" si="230"/>
        <v>0</v>
      </c>
      <c r="G3236" s="11"/>
      <c r="H3236" s="11"/>
      <c r="I3236" s="11"/>
      <c r="J3236" s="12">
        <f t="shared" si="231"/>
        <v>0</v>
      </c>
      <c r="K3236" s="31">
        <f t="shared" si="232"/>
        <v>880</v>
      </c>
      <c r="L3236" s="37">
        <f t="shared" si="229"/>
        <v>0</v>
      </c>
      <c r="M3236" s="37"/>
      <c r="N3236" s="37">
        <f t="shared" si="233"/>
        <v>0</v>
      </c>
    </row>
    <row r="3237" spans="1:14" x14ac:dyDescent="0.3">
      <c r="A3237" s="105" t="s">
        <v>98</v>
      </c>
      <c r="B3237" s="106">
        <v>15</v>
      </c>
      <c r="C3237" s="106">
        <v>15</v>
      </c>
      <c r="D3237" s="44"/>
      <c r="E3237" s="44"/>
      <c r="F3237" s="30">
        <f t="shared" si="230"/>
        <v>0</v>
      </c>
      <c r="G3237" s="11"/>
      <c r="H3237" s="11"/>
      <c r="I3237" s="11"/>
      <c r="J3237" s="12">
        <f t="shared" si="231"/>
        <v>0</v>
      </c>
      <c r="K3237" s="31">
        <f t="shared" si="232"/>
        <v>915</v>
      </c>
      <c r="L3237" s="37">
        <f t="shared" si="229"/>
        <v>0</v>
      </c>
      <c r="M3237" s="37"/>
      <c r="N3237" s="37">
        <f t="shared" si="233"/>
        <v>0</v>
      </c>
    </row>
    <row r="3238" spans="1:14" x14ac:dyDescent="0.3">
      <c r="A3238" s="105" t="s">
        <v>99</v>
      </c>
      <c r="B3238" s="106">
        <v>3</v>
      </c>
      <c r="C3238" s="106">
        <v>3</v>
      </c>
      <c r="D3238" s="44"/>
      <c r="E3238" s="44"/>
      <c r="F3238" s="30">
        <f t="shared" si="230"/>
        <v>0</v>
      </c>
      <c r="G3238" s="11"/>
      <c r="H3238" s="11"/>
      <c r="I3238" s="11"/>
      <c r="J3238" s="12">
        <f t="shared" si="231"/>
        <v>0</v>
      </c>
      <c r="K3238" s="31">
        <f t="shared" si="232"/>
        <v>1970</v>
      </c>
      <c r="L3238" s="37">
        <f t="shared" si="229"/>
        <v>0</v>
      </c>
      <c r="M3238" s="37"/>
      <c r="N3238" s="37">
        <f t="shared" si="233"/>
        <v>0</v>
      </c>
    </row>
    <row r="3239" spans="1:14" x14ac:dyDescent="0.3">
      <c r="A3239" s="105" t="s">
        <v>100</v>
      </c>
      <c r="B3239" s="106">
        <v>3</v>
      </c>
      <c r="C3239" s="106">
        <v>3</v>
      </c>
      <c r="D3239" s="44"/>
      <c r="E3239" s="44"/>
      <c r="F3239" s="30">
        <f t="shared" si="230"/>
        <v>0</v>
      </c>
      <c r="G3239" s="11"/>
      <c r="H3239" s="11"/>
      <c r="I3239" s="11"/>
      <c r="J3239" s="12">
        <f t="shared" si="231"/>
        <v>0</v>
      </c>
      <c r="K3239" s="31">
        <f t="shared" si="232"/>
        <v>2035</v>
      </c>
      <c r="L3239" s="37">
        <f t="shared" si="229"/>
        <v>0</v>
      </c>
      <c r="M3239" s="37"/>
      <c r="N3239" s="37">
        <f t="shared" si="233"/>
        <v>0</v>
      </c>
    </row>
    <row r="3240" spans="1:14" x14ac:dyDescent="0.3">
      <c r="A3240" s="105" t="s">
        <v>101</v>
      </c>
      <c r="B3240" s="106">
        <v>8</v>
      </c>
      <c r="C3240" s="106">
        <v>8</v>
      </c>
      <c r="D3240" s="44"/>
      <c r="E3240" s="44"/>
      <c r="F3240" s="30">
        <f t="shared" si="230"/>
        <v>0</v>
      </c>
      <c r="G3240" s="11"/>
      <c r="H3240" s="11"/>
      <c r="I3240" s="11"/>
      <c r="J3240" s="12">
        <f t="shared" si="231"/>
        <v>0</v>
      </c>
      <c r="K3240" s="31">
        <f t="shared" si="232"/>
        <v>2120</v>
      </c>
      <c r="L3240" s="37">
        <f t="shared" si="229"/>
        <v>0</v>
      </c>
      <c r="M3240" s="37"/>
      <c r="N3240" s="37">
        <f t="shared" si="233"/>
        <v>0</v>
      </c>
    </row>
    <row r="3241" spans="1:14" x14ac:dyDescent="0.3">
      <c r="A3241" s="105" t="s">
        <v>102</v>
      </c>
      <c r="B3241" s="106">
        <v>10</v>
      </c>
      <c r="C3241" s="106">
        <v>10</v>
      </c>
      <c r="D3241" s="44"/>
      <c r="E3241" s="44"/>
      <c r="F3241" s="30">
        <f t="shared" si="230"/>
        <v>0</v>
      </c>
      <c r="G3241" s="11"/>
      <c r="H3241" s="11"/>
      <c r="I3241" s="11"/>
      <c r="J3241" s="12">
        <f t="shared" si="231"/>
        <v>0</v>
      </c>
      <c r="K3241" s="31">
        <f t="shared" si="232"/>
        <v>1980</v>
      </c>
      <c r="L3241" s="37">
        <f t="shared" si="229"/>
        <v>0</v>
      </c>
      <c r="M3241" s="37"/>
      <c r="N3241" s="37">
        <f t="shared" si="233"/>
        <v>0</v>
      </c>
    </row>
    <row r="3242" spans="1:14" x14ac:dyDescent="0.3">
      <c r="A3242" s="105" t="s">
        <v>103</v>
      </c>
      <c r="B3242" s="106">
        <v>12</v>
      </c>
      <c r="C3242" s="106">
        <v>12</v>
      </c>
      <c r="D3242" s="44"/>
      <c r="E3242" s="44"/>
      <c r="F3242" s="30">
        <f t="shared" si="230"/>
        <v>0</v>
      </c>
      <c r="G3242" s="11"/>
      <c r="H3242" s="11"/>
      <c r="I3242" s="11"/>
      <c r="J3242" s="12">
        <f t="shared" si="231"/>
        <v>0</v>
      </c>
      <c r="K3242" s="31">
        <f t="shared" si="232"/>
        <v>875</v>
      </c>
      <c r="L3242" s="37">
        <f t="shared" si="229"/>
        <v>0</v>
      </c>
      <c r="M3242" s="37"/>
      <c r="N3242" s="37">
        <f t="shared" si="233"/>
        <v>0</v>
      </c>
    </row>
    <row r="3243" spans="1:14" ht="19.5" thickBot="1" x14ac:dyDescent="0.35">
      <c r="A3243" s="105" t="s">
        <v>104</v>
      </c>
      <c r="B3243" s="106">
        <v>3</v>
      </c>
      <c r="C3243" s="106">
        <v>3</v>
      </c>
      <c r="D3243" s="44"/>
      <c r="E3243" s="44"/>
      <c r="F3243" s="30">
        <f t="shared" si="230"/>
        <v>0</v>
      </c>
      <c r="G3243" s="11"/>
      <c r="H3243" s="11"/>
      <c r="I3243" s="11"/>
      <c r="J3243" s="12">
        <f t="shared" si="231"/>
        <v>0</v>
      </c>
      <c r="K3243" s="31">
        <f t="shared" si="232"/>
        <v>2145</v>
      </c>
      <c r="L3243" s="37">
        <f t="shared" si="229"/>
        <v>0</v>
      </c>
      <c r="M3243" s="37"/>
      <c r="N3243" s="37">
        <f t="shared" si="233"/>
        <v>0</v>
      </c>
    </row>
    <row r="3244" spans="1:14" ht="19.5" thickBot="1" x14ac:dyDescent="0.35">
      <c r="A3244" s="56" t="s">
        <v>105</v>
      </c>
      <c r="B3244" s="57" t="s">
        <v>74</v>
      </c>
      <c r="C3244" s="58">
        <v>150</v>
      </c>
      <c r="D3244" s="44"/>
      <c r="E3244" s="44"/>
      <c r="F3244" s="30">
        <f t="shared" si="230"/>
        <v>0</v>
      </c>
      <c r="G3244" s="11"/>
      <c r="H3244" s="11"/>
      <c r="I3244" s="11"/>
      <c r="J3244" s="12">
        <f t="shared" si="231"/>
        <v>0</v>
      </c>
      <c r="K3244" s="31">
        <f t="shared" si="232"/>
        <v>21.06</v>
      </c>
      <c r="L3244" s="37">
        <f t="shared" si="229"/>
        <v>0</v>
      </c>
      <c r="M3244" s="37"/>
      <c r="N3244" s="37">
        <f t="shared" si="233"/>
        <v>0</v>
      </c>
    </row>
    <row r="3245" spans="1:14" x14ac:dyDescent="0.3">
      <c r="A3245" s="107"/>
      <c r="B3245" s="108"/>
      <c r="C3245" s="108"/>
      <c r="D3245" s="11"/>
      <c r="E3245" s="11"/>
      <c r="F3245" s="30" t="e">
        <f t="shared" si="230"/>
        <v>#DIV/0!</v>
      </c>
      <c r="G3245" s="11"/>
      <c r="H3245" s="11"/>
      <c r="I3245" s="11"/>
      <c r="J3245" s="12">
        <f t="shared" si="231"/>
        <v>0</v>
      </c>
      <c r="K3245" s="31">
        <f t="shared" si="232"/>
        <v>116.5</v>
      </c>
      <c r="L3245" s="37">
        <f t="shared" si="229"/>
        <v>0</v>
      </c>
      <c r="M3245" s="37"/>
      <c r="N3245" s="37">
        <f t="shared" si="233"/>
        <v>0</v>
      </c>
    </row>
    <row r="3246" spans="1:14" x14ac:dyDescent="0.3">
      <c r="A3246" s="107"/>
      <c r="B3246" s="108"/>
      <c r="C3246" s="108"/>
      <c r="D3246" s="11"/>
      <c r="E3246" s="11"/>
      <c r="F3246" s="30" t="e">
        <f t="shared" si="230"/>
        <v>#DIV/0!</v>
      </c>
      <c r="G3246" s="11"/>
      <c r="H3246" s="11"/>
      <c r="I3246" s="11"/>
      <c r="J3246" s="12">
        <f t="shared" si="231"/>
        <v>0</v>
      </c>
      <c r="K3246" s="31">
        <f t="shared" si="232"/>
        <v>0</v>
      </c>
      <c r="L3246" s="37">
        <f t="shared" si="229"/>
        <v>0</v>
      </c>
      <c r="M3246" s="37"/>
      <c r="N3246" s="37">
        <f t="shared" si="233"/>
        <v>0</v>
      </c>
    </row>
    <row r="3247" spans="1:14" x14ac:dyDescent="0.3">
      <c r="A3247" s="107"/>
      <c r="B3247" s="108"/>
      <c r="C3247" s="108"/>
      <c r="D3247" s="11"/>
      <c r="E3247" s="11"/>
      <c r="F3247" s="30" t="e">
        <f t="shared" si="230"/>
        <v>#DIV/0!</v>
      </c>
      <c r="G3247" s="11"/>
      <c r="H3247" s="11"/>
      <c r="I3247" s="11"/>
      <c r="J3247" s="12">
        <f t="shared" si="231"/>
        <v>0</v>
      </c>
      <c r="K3247" s="31">
        <f t="shared" si="232"/>
        <v>23</v>
      </c>
      <c r="L3247" s="37">
        <f t="shared" si="229"/>
        <v>0</v>
      </c>
      <c r="M3247" s="37"/>
      <c r="N3247" s="37">
        <f t="shared" si="233"/>
        <v>0</v>
      </c>
    </row>
    <row r="3248" spans="1:14" x14ac:dyDescent="0.3">
      <c r="A3248" s="107"/>
      <c r="B3248" s="108"/>
      <c r="C3248" s="108"/>
      <c r="D3248" s="11"/>
      <c r="E3248" s="11"/>
      <c r="F3248" s="30" t="e">
        <f t="shared" si="230"/>
        <v>#DIV/0!</v>
      </c>
      <c r="G3248" s="11"/>
      <c r="H3248" s="11"/>
      <c r="I3248" s="11"/>
      <c r="J3248" s="12">
        <f t="shared" si="231"/>
        <v>0</v>
      </c>
      <c r="K3248" s="31">
        <f t="shared" si="232"/>
        <v>0</v>
      </c>
      <c r="L3248" s="37">
        <f t="shared" si="229"/>
        <v>0</v>
      </c>
      <c r="M3248" s="37"/>
      <c r="N3248" s="37">
        <f t="shared" si="233"/>
        <v>0</v>
      </c>
    </row>
    <row r="3249" spans="1:14" x14ac:dyDescent="0.3">
      <c r="A3249" s="11"/>
      <c r="B3249" s="10"/>
      <c r="C3249" s="10"/>
      <c r="D3249" s="11"/>
      <c r="E3249" s="11"/>
      <c r="F3249" s="30" t="e">
        <f t="shared" si="230"/>
        <v>#DIV/0!</v>
      </c>
      <c r="G3249" s="11"/>
      <c r="H3249" s="11"/>
      <c r="I3249" s="11"/>
      <c r="J3249" s="12">
        <f t="shared" si="231"/>
        <v>0</v>
      </c>
      <c r="K3249" s="31">
        <f t="shared" si="232"/>
        <v>0</v>
      </c>
      <c r="L3249" s="37">
        <f t="shared" si="229"/>
        <v>0</v>
      </c>
      <c r="M3249" s="37"/>
      <c r="N3249" s="37">
        <f t="shared" si="233"/>
        <v>0</v>
      </c>
    </row>
    <row r="3250" spans="1:14" x14ac:dyDescent="0.3">
      <c r="A3250" s="11"/>
      <c r="B3250" s="10"/>
      <c r="C3250" s="10"/>
      <c r="D3250" s="11"/>
      <c r="E3250" s="11"/>
      <c r="F3250" s="30" t="e">
        <f t="shared" si="230"/>
        <v>#DIV/0!</v>
      </c>
      <c r="G3250" s="11"/>
      <c r="H3250" s="11"/>
      <c r="I3250" s="11"/>
      <c r="J3250" s="12">
        <f t="shared" si="231"/>
        <v>0</v>
      </c>
      <c r="K3250" s="31">
        <f t="shared" si="232"/>
        <v>0</v>
      </c>
      <c r="L3250" s="37">
        <f t="shared" si="229"/>
        <v>0</v>
      </c>
      <c r="M3250" s="37"/>
      <c r="N3250" s="37">
        <f t="shared" si="233"/>
        <v>0</v>
      </c>
    </row>
    <row r="3251" spans="1:14" x14ac:dyDescent="0.3">
      <c r="A3251" s="11"/>
      <c r="B3251" s="10"/>
      <c r="C3251" s="10"/>
      <c r="D3251" s="11"/>
      <c r="E3251" s="11"/>
      <c r="F3251" s="30" t="e">
        <f t="shared" si="230"/>
        <v>#DIV/0!</v>
      </c>
      <c r="G3251" s="11"/>
      <c r="H3251" s="11"/>
      <c r="I3251" s="11"/>
      <c r="J3251" s="12">
        <f t="shared" si="231"/>
        <v>0</v>
      </c>
      <c r="K3251" s="31">
        <f t="shared" si="232"/>
        <v>0</v>
      </c>
      <c r="L3251" s="37">
        <f t="shared" si="229"/>
        <v>0</v>
      </c>
      <c r="M3251" s="37"/>
      <c r="N3251" s="37">
        <f t="shared" si="233"/>
        <v>0</v>
      </c>
    </row>
    <row r="3252" spans="1:14" x14ac:dyDescent="0.3">
      <c r="A3252" s="11" t="s">
        <v>33</v>
      </c>
      <c r="B3252" s="11"/>
      <c r="C3252" s="13"/>
      <c r="D3252" s="111">
        <f t="shared" ref="D3252:J3252" si="234">SUM(D3190:D3251)</f>
        <v>0</v>
      </c>
      <c r="E3252" s="111">
        <f t="shared" si="234"/>
        <v>0</v>
      </c>
      <c r="F3252" s="111" t="e">
        <f t="shared" si="234"/>
        <v>#DIV/0!</v>
      </c>
      <c r="G3252" s="111">
        <f t="shared" si="234"/>
        <v>0</v>
      </c>
      <c r="H3252" s="111">
        <f t="shared" si="234"/>
        <v>0</v>
      </c>
      <c r="I3252" s="111">
        <f t="shared" si="234"/>
        <v>0</v>
      </c>
      <c r="J3252" s="12">
        <f t="shared" si="234"/>
        <v>0</v>
      </c>
      <c r="K3252" s="111"/>
      <c r="L3252" s="111">
        <f>SUM(L3190:L3251)</f>
        <v>0</v>
      </c>
      <c r="M3252" s="111">
        <f>SUM(M3190:M3251)</f>
        <v>0</v>
      </c>
      <c r="N3252" s="111">
        <f>SUM(N3190:N3251)</f>
        <v>0</v>
      </c>
    </row>
    <row r="3253" spans="1:14" x14ac:dyDescent="0.3">
      <c r="A3253" s="113"/>
      <c r="B3253" s="114"/>
      <c r="C3253" s="115"/>
      <c r="D3253" s="116"/>
      <c r="E3253" s="116"/>
      <c r="F3253" s="7" t="s">
        <v>106</v>
      </c>
      <c r="G3253" s="7" t="s">
        <v>123</v>
      </c>
      <c r="H3253" s="7" t="s">
        <v>124</v>
      </c>
      <c r="I3253" s="7" t="s">
        <v>125</v>
      </c>
      <c r="J3253" s="7" t="s">
        <v>126</v>
      </c>
      <c r="K3253" s="117"/>
      <c r="L3253" s="117"/>
      <c r="M3253" s="7" t="s">
        <v>107</v>
      </c>
      <c r="N3253" s="118"/>
    </row>
    <row r="3254" spans="1:14" ht="31.5" x14ac:dyDescent="0.5">
      <c r="A3254" s="113"/>
      <c r="B3254" s="114"/>
      <c r="C3254" s="115"/>
      <c r="D3254" s="116"/>
      <c r="E3254" s="116"/>
      <c r="F3254" s="121"/>
      <c r="G3254" s="121"/>
      <c r="H3254" s="121"/>
      <c r="I3254" s="121"/>
      <c r="J3254" s="121"/>
      <c r="K3254" s="122"/>
      <c r="L3254" s="121">
        <f>+F3254-G3254-H3254-I3254-J3254</f>
        <v>0</v>
      </c>
      <c r="M3254" s="123"/>
      <c r="N3254" s="124"/>
    </row>
    <row r="3255" spans="1:14" x14ac:dyDescent="0.3">
      <c r="A3255" s="177" t="s">
        <v>109</v>
      </c>
      <c r="B3255" s="178"/>
      <c r="C3255" s="178"/>
      <c r="D3255" s="178"/>
      <c r="E3255" s="178"/>
      <c r="F3255" s="178"/>
      <c r="G3255" s="178"/>
      <c r="H3255" s="178"/>
      <c r="I3255" s="178"/>
      <c r="J3255" s="179"/>
      <c r="K3255" s="125"/>
      <c r="L3255" s="12"/>
      <c r="M3255" s="126"/>
      <c r="N3255" s="127"/>
    </row>
    <row r="3256" spans="1:14" x14ac:dyDescent="0.3">
      <c r="A3256" s="180" t="s">
        <v>110</v>
      </c>
      <c r="B3256" s="181"/>
      <c r="C3256" s="181"/>
      <c r="D3256" s="181"/>
      <c r="E3256" s="181"/>
      <c r="F3256" s="181"/>
      <c r="G3256" s="181"/>
      <c r="H3256" s="181"/>
      <c r="I3256" s="181"/>
      <c r="J3256" s="182"/>
      <c r="K3256" s="129"/>
      <c r="L3256" s="12"/>
      <c r="M3256" s="126"/>
      <c r="N3256" s="127"/>
    </row>
    <row r="3257" spans="1:14" x14ac:dyDescent="0.3">
      <c r="A3257" s="160" t="s">
        <v>111</v>
      </c>
      <c r="B3257" s="161"/>
      <c r="C3257" s="161"/>
      <c r="D3257" s="161"/>
      <c r="E3257" s="161"/>
      <c r="F3257" s="161"/>
      <c r="G3257" s="161"/>
      <c r="H3257" s="161"/>
      <c r="I3257" s="161"/>
      <c r="J3257" s="162"/>
      <c r="K3257" s="130"/>
      <c r="L3257" s="12"/>
      <c r="M3257" s="131" t="e">
        <f>+L3257/L3252%</f>
        <v>#DIV/0!</v>
      </c>
      <c r="N3257" s="127"/>
    </row>
    <row r="3258" spans="1:14" x14ac:dyDescent="0.3">
      <c r="A3258" s="163" t="s">
        <v>112</v>
      </c>
      <c r="B3258" s="164"/>
      <c r="C3258" s="164"/>
      <c r="D3258" s="164"/>
      <c r="E3258" s="164"/>
      <c r="F3258" s="164"/>
      <c r="G3258" s="164"/>
      <c r="H3258" s="164"/>
      <c r="I3258" s="164"/>
      <c r="J3258" s="165"/>
      <c r="K3258" s="132"/>
      <c r="L3258" s="12">
        <f>+E3274</f>
        <v>0</v>
      </c>
      <c r="M3258" s="126"/>
      <c r="N3258" s="127"/>
    </row>
    <row r="3259" spans="1:14" x14ac:dyDescent="0.3">
      <c r="A3259" s="166" t="s">
        <v>113</v>
      </c>
      <c r="B3259" s="167"/>
      <c r="C3259" s="167"/>
      <c r="D3259" s="167"/>
      <c r="E3259" s="167"/>
      <c r="F3259" s="167"/>
      <c r="G3259" s="167"/>
      <c r="H3259" s="167"/>
      <c r="I3259" s="167"/>
      <c r="J3259" s="168"/>
      <c r="K3259" s="134"/>
      <c r="L3259" s="12">
        <f>+M3274</f>
        <v>0</v>
      </c>
      <c r="M3259" s="126"/>
      <c r="N3259" s="127"/>
    </row>
    <row r="3260" spans="1:14" x14ac:dyDescent="0.3">
      <c r="A3260" s="169"/>
      <c r="B3260" s="170"/>
      <c r="C3260" s="170"/>
      <c r="D3260" s="170"/>
      <c r="E3260" s="170"/>
      <c r="F3260" s="170"/>
      <c r="G3260" s="170"/>
      <c r="H3260" s="170"/>
      <c r="I3260" s="170"/>
      <c r="J3260" s="171"/>
      <c r="K3260" s="128"/>
      <c r="L3260" s="126"/>
      <c r="M3260" s="126"/>
      <c r="N3260" s="127"/>
    </row>
    <row r="3261" spans="1:14" x14ac:dyDescent="0.3">
      <c r="A3261" s="169"/>
      <c r="B3261" s="170"/>
      <c r="C3261" s="170"/>
      <c r="D3261" s="170"/>
      <c r="E3261" s="170"/>
      <c r="F3261" s="170"/>
      <c r="G3261" s="170"/>
      <c r="H3261" s="170"/>
      <c r="I3261" s="170"/>
      <c r="J3261" s="171"/>
      <c r="K3261" s="128"/>
      <c r="L3261" s="126"/>
      <c r="M3261" s="126"/>
      <c r="N3261" s="127"/>
    </row>
    <row r="3262" spans="1:14" x14ac:dyDescent="0.3">
      <c r="A3262" s="169" t="s">
        <v>114</v>
      </c>
      <c r="B3262" s="170"/>
      <c r="C3262" s="170"/>
      <c r="D3262" s="170"/>
      <c r="E3262" s="170"/>
      <c r="F3262" s="170"/>
      <c r="G3262" s="170"/>
      <c r="H3262" s="170"/>
      <c r="I3262" s="170"/>
      <c r="J3262" s="171"/>
      <c r="K3262" s="136"/>
      <c r="L3262" s="111">
        <f>+L3252-L3255-L3256-L3257-L3258+L3259-L3260-L3261</f>
        <v>0</v>
      </c>
      <c r="M3262" s="126"/>
      <c r="N3262" s="127"/>
    </row>
    <row r="3263" spans="1:14" ht="19.5" thickBot="1" x14ac:dyDescent="0.35">
      <c r="M3263" s="138">
        <f>+L3263-L3262</f>
        <v>0</v>
      </c>
    </row>
    <row r="3264" spans="1:14" ht="19.5" thickBot="1" x14ac:dyDescent="0.35">
      <c r="A3264" s="157" t="s">
        <v>115</v>
      </c>
      <c r="B3264" s="158"/>
      <c r="C3264" s="158"/>
      <c r="D3264" s="158"/>
      <c r="E3264" s="158"/>
      <c r="F3264" s="159"/>
      <c r="G3264" s="127"/>
      <c r="H3264" s="157" t="s">
        <v>116</v>
      </c>
      <c r="I3264" s="158"/>
      <c r="J3264" s="159"/>
      <c r="K3264" s="157" t="s">
        <v>117</v>
      </c>
      <c r="L3264" s="158"/>
      <c r="M3264" s="159"/>
      <c r="N3264" s="139"/>
    </row>
    <row r="3265" spans="1:14" ht="19.5" thickBot="1" x14ac:dyDescent="0.35">
      <c r="A3265" s="140" t="s">
        <v>118</v>
      </c>
      <c r="B3265" s="157" t="s">
        <v>119</v>
      </c>
      <c r="C3265" s="159"/>
      <c r="D3265" s="140" t="s">
        <v>120</v>
      </c>
      <c r="E3265" s="157" t="s">
        <v>22</v>
      </c>
      <c r="F3265" s="159"/>
      <c r="G3265" s="127"/>
      <c r="H3265" s="157" t="s">
        <v>119</v>
      </c>
      <c r="I3265" s="159"/>
      <c r="J3265" s="140" t="s">
        <v>22</v>
      </c>
      <c r="K3265" s="157" t="s">
        <v>119</v>
      </c>
      <c r="L3265" s="159"/>
      <c r="M3265" s="140" t="s">
        <v>22</v>
      </c>
      <c r="N3265" s="139"/>
    </row>
    <row r="3266" spans="1:14" ht="19.5" thickBot="1" x14ac:dyDescent="0.35">
      <c r="A3266" s="141"/>
      <c r="B3266" s="153"/>
      <c r="C3266" s="154"/>
      <c r="D3266" s="141"/>
      <c r="E3266" s="155"/>
      <c r="F3266" s="156"/>
      <c r="G3266" s="127"/>
      <c r="H3266" s="153"/>
      <c r="I3266" s="154"/>
      <c r="J3266" s="142"/>
      <c r="K3266" s="153"/>
      <c r="L3266" s="154"/>
      <c r="M3266" s="143"/>
      <c r="N3266" s="144"/>
    </row>
    <row r="3267" spans="1:14" ht="19.5" thickBot="1" x14ac:dyDescent="0.35">
      <c r="A3267" s="141"/>
      <c r="B3267" s="153"/>
      <c r="C3267" s="154"/>
      <c r="D3267" s="141"/>
      <c r="E3267" s="155"/>
      <c r="F3267" s="156"/>
      <c r="G3267" s="127"/>
      <c r="H3267" s="153"/>
      <c r="I3267" s="154"/>
      <c r="J3267" s="142"/>
      <c r="K3267" s="153"/>
      <c r="L3267" s="154"/>
      <c r="M3267" s="143"/>
      <c r="N3267" s="144"/>
    </row>
    <row r="3268" spans="1:14" ht="19.5" thickBot="1" x14ac:dyDescent="0.35">
      <c r="A3268" s="141"/>
      <c r="B3268" s="153"/>
      <c r="C3268" s="154"/>
      <c r="D3268" s="141"/>
      <c r="E3268" s="155"/>
      <c r="F3268" s="156"/>
      <c r="G3268" s="127"/>
      <c r="H3268" s="153"/>
      <c r="I3268" s="154"/>
      <c r="J3268" s="142"/>
      <c r="K3268" s="153"/>
      <c r="L3268" s="154"/>
      <c r="M3268" s="143"/>
      <c r="N3268" s="144"/>
    </row>
    <row r="3269" spans="1:14" ht="19.5" thickBot="1" x14ac:dyDescent="0.35">
      <c r="A3269" s="141"/>
      <c r="B3269" s="153"/>
      <c r="C3269" s="154"/>
      <c r="D3269" s="141"/>
      <c r="E3269" s="155"/>
      <c r="F3269" s="156"/>
      <c r="G3269" s="127"/>
      <c r="H3269" s="153"/>
      <c r="I3269" s="154"/>
      <c r="J3269" s="142"/>
      <c r="K3269" s="153"/>
      <c r="L3269" s="154"/>
      <c r="M3269" s="143"/>
      <c r="N3269" s="144"/>
    </row>
    <row r="3270" spans="1:14" ht="19.5" thickBot="1" x14ac:dyDescent="0.35">
      <c r="A3270" s="141"/>
      <c r="B3270" s="153"/>
      <c r="C3270" s="154"/>
      <c r="D3270" s="141"/>
      <c r="E3270" s="155"/>
      <c r="F3270" s="156"/>
      <c r="G3270" s="127"/>
      <c r="H3270" s="153"/>
      <c r="I3270" s="154"/>
      <c r="J3270" s="142"/>
      <c r="K3270" s="153"/>
      <c r="L3270" s="154"/>
      <c r="M3270" s="143"/>
      <c r="N3270" s="144"/>
    </row>
    <row r="3271" spans="1:14" ht="19.5" thickBot="1" x14ac:dyDescent="0.35">
      <c r="A3271" s="141"/>
      <c r="B3271" s="153"/>
      <c r="C3271" s="154"/>
      <c r="D3271" s="141"/>
      <c r="E3271" s="155"/>
      <c r="F3271" s="156"/>
      <c r="G3271" s="127"/>
      <c r="H3271" s="153"/>
      <c r="I3271" s="154"/>
      <c r="J3271" s="142"/>
      <c r="K3271" s="153"/>
      <c r="L3271" s="154"/>
      <c r="M3271" s="143"/>
      <c r="N3271" s="144"/>
    </row>
    <row r="3272" spans="1:14" ht="19.5" thickBot="1" x14ac:dyDescent="0.35">
      <c r="A3272" s="141"/>
      <c r="B3272" s="153"/>
      <c r="C3272" s="154"/>
      <c r="D3272" s="141"/>
      <c r="E3272" s="155"/>
      <c r="F3272" s="156"/>
      <c r="G3272" s="127"/>
      <c r="H3272" s="153"/>
      <c r="I3272" s="154"/>
      <c r="J3272" s="142"/>
      <c r="K3272" s="153"/>
      <c r="L3272" s="154"/>
      <c r="M3272" s="143"/>
      <c r="N3272" s="144"/>
    </row>
    <row r="3273" spans="1:14" ht="19.5" thickBot="1" x14ac:dyDescent="0.35">
      <c r="A3273" s="141"/>
      <c r="B3273" s="153"/>
      <c r="C3273" s="154"/>
      <c r="D3273" s="141"/>
      <c r="E3273" s="155"/>
      <c r="F3273" s="156"/>
      <c r="G3273" s="127"/>
      <c r="H3273" s="153"/>
      <c r="I3273" s="154"/>
      <c r="J3273" s="142"/>
      <c r="K3273" s="153"/>
      <c r="L3273" s="154"/>
      <c r="M3273" s="143"/>
      <c r="N3273" s="144"/>
    </row>
    <row r="3274" spans="1:14" ht="19.5" thickBot="1" x14ac:dyDescent="0.35">
      <c r="A3274" s="141" t="s">
        <v>121</v>
      </c>
      <c r="B3274" s="153"/>
      <c r="C3274" s="154"/>
      <c r="D3274" s="141"/>
      <c r="E3274" s="155">
        <f>SUM(E3266:F3273)</f>
        <v>0</v>
      </c>
      <c r="F3274" s="156"/>
      <c r="G3274" s="127"/>
      <c r="H3274" s="153" t="s">
        <v>121</v>
      </c>
      <c r="I3274" s="154"/>
      <c r="J3274" s="140">
        <f>SUM(J3266:J3273)</f>
        <v>0</v>
      </c>
      <c r="K3274" s="153" t="s">
        <v>121</v>
      </c>
      <c r="L3274" s="154"/>
      <c r="M3274" s="145">
        <f>SUM(M3266:M3273)</f>
        <v>0</v>
      </c>
      <c r="N3274" s="139"/>
    </row>
    <row r="3277" spans="1:14" x14ac:dyDescent="0.3">
      <c r="A3277" s="172" t="s">
        <v>0</v>
      </c>
      <c r="B3277" s="172"/>
      <c r="C3277" s="172"/>
      <c r="D3277" s="172"/>
      <c r="E3277" s="172"/>
      <c r="F3277" s="172"/>
      <c r="G3277" s="172"/>
      <c r="H3277" s="172"/>
      <c r="I3277" s="172"/>
      <c r="J3277" s="172"/>
      <c r="K3277" s="172"/>
      <c r="L3277" s="172"/>
      <c r="M3277" s="1"/>
      <c r="N3277" s="2"/>
    </row>
    <row r="3278" spans="1:14" x14ac:dyDescent="0.3">
      <c r="A3278" s="1" t="s">
        <v>1</v>
      </c>
      <c r="B3278" s="2"/>
      <c r="J3278" s="1" t="s">
        <v>3</v>
      </c>
      <c r="K3278" s="173">
        <f>+K3187</f>
        <v>0</v>
      </c>
      <c r="L3278" s="173"/>
      <c r="M3278" s="173"/>
      <c r="N3278" s="6"/>
    </row>
    <row r="3279" spans="1:14" x14ac:dyDescent="0.3">
      <c r="A3279" s="174"/>
      <c r="B3279" s="175"/>
      <c r="C3279" s="176"/>
      <c r="D3279" s="169" t="s">
        <v>6</v>
      </c>
      <c r="E3279" s="170"/>
      <c r="F3279" s="171"/>
      <c r="G3279" s="7" t="s">
        <v>7</v>
      </c>
      <c r="H3279" s="7" t="s">
        <v>7</v>
      </c>
      <c r="I3279" s="7" t="s">
        <v>8</v>
      </c>
      <c r="J3279" s="8" t="s">
        <v>9</v>
      </c>
      <c r="K3279" s="7" t="s">
        <v>10</v>
      </c>
      <c r="L3279" s="9"/>
      <c r="M3279" s="7" t="s">
        <v>11</v>
      </c>
      <c r="N3279" s="7" t="s">
        <v>12</v>
      </c>
    </row>
    <row r="3280" spans="1:14" x14ac:dyDescent="0.3">
      <c r="A3280" s="12" t="s">
        <v>16</v>
      </c>
      <c r="B3280" s="7" t="s">
        <v>17</v>
      </c>
      <c r="C3280" s="13" t="s">
        <v>18</v>
      </c>
      <c r="D3280" s="7">
        <v>1</v>
      </c>
      <c r="E3280" s="7">
        <v>2</v>
      </c>
      <c r="F3280" s="14" t="s">
        <v>19</v>
      </c>
      <c r="G3280" s="7" t="s">
        <v>20</v>
      </c>
      <c r="H3280" s="7" t="s">
        <v>20</v>
      </c>
      <c r="I3280" s="7"/>
      <c r="J3280" s="7" t="s">
        <v>20</v>
      </c>
      <c r="K3280" s="7" t="s">
        <v>21</v>
      </c>
      <c r="L3280" s="7" t="s">
        <v>22</v>
      </c>
      <c r="M3280" s="7" t="s">
        <v>23</v>
      </c>
      <c r="N3280" s="7" t="s">
        <v>22</v>
      </c>
    </row>
    <row r="3281" spans="1:14" x14ac:dyDescent="0.3">
      <c r="A3281" s="16" t="s">
        <v>35</v>
      </c>
      <c r="B3281" s="17" t="s">
        <v>36</v>
      </c>
      <c r="C3281" s="17">
        <v>72</v>
      </c>
      <c r="D3281" s="29"/>
      <c r="E3281" s="29"/>
      <c r="F3281" s="30">
        <f>+(E3281+D3281)/C3281</f>
        <v>0</v>
      </c>
      <c r="G3281" s="32"/>
      <c r="H3281" s="32"/>
      <c r="I3281" s="32"/>
      <c r="J3281" s="34">
        <f>+D3281+E3281-G3281-H3281-I3281</f>
        <v>0</v>
      </c>
      <c r="K3281" s="31">
        <f>+K3190</f>
        <v>381.13</v>
      </c>
      <c r="L3281" s="24">
        <f t="shared" ref="L3281:L3342" si="235">+J3281*K3281</f>
        <v>0</v>
      </c>
      <c r="M3281" s="24"/>
      <c r="N3281" s="24">
        <f>+K3281*I3281</f>
        <v>0</v>
      </c>
    </row>
    <row r="3282" spans="1:14" x14ac:dyDescent="0.3">
      <c r="A3282" s="16" t="s">
        <v>37</v>
      </c>
      <c r="B3282" s="17" t="s">
        <v>38</v>
      </c>
      <c r="C3282" s="17">
        <v>36</v>
      </c>
      <c r="D3282" s="29"/>
      <c r="E3282" s="29"/>
      <c r="F3282" s="30">
        <f t="shared" ref="F3282:F3342" si="236">+(E3282+D3282)/C3282</f>
        <v>0</v>
      </c>
      <c r="G3282" s="32"/>
      <c r="H3282" s="32"/>
      <c r="I3282" s="32"/>
      <c r="J3282" s="34">
        <f t="shared" ref="J3282:J3342" si="237">+D3282+E3282-G3282-H3282-I3282</f>
        <v>0</v>
      </c>
      <c r="K3282" s="31">
        <f t="shared" ref="K3282:K3342" si="238">+K3191</f>
        <v>741.2</v>
      </c>
      <c r="L3282" s="24">
        <f t="shared" si="235"/>
        <v>0</v>
      </c>
      <c r="M3282" s="24"/>
      <c r="N3282" s="24">
        <f t="shared" ref="N3282:N3342" si="239">+K3282*I3282</f>
        <v>0</v>
      </c>
    </row>
    <row r="3283" spans="1:14" x14ac:dyDescent="0.3">
      <c r="A3283" s="16" t="s">
        <v>39</v>
      </c>
      <c r="B3283" s="17" t="s">
        <v>40</v>
      </c>
      <c r="C3283" s="17">
        <v>18</v>
      </c>
      <c r="D3283" s="29"/>
      <c r="E3283" s="29"/>
      <c r="F3283" s="30">
        <f t="shared" si="236"/>
        <v>0</v>
      </c>
      <c r="G3283" s="32"/>
      <c r="H3283" s="32"/>
      <c r="I3283" s="32"/>
      <c r="J3283" s="12">
        <f t="shared" si="237"/>
        <v>0</v>
      </c>
      <c r="K3283" s="31">
        <f t="shared" si="238"/>
        <v>1263.5999999999999</v>
      </c>
      <c r="L3283" s="37">
        <f t="shared" si="235"/>
        <v>0</v>
      </c>
      <c r="M3283" s="37"/>
      <c r="N3283" s="37">
        <f t="shared" si="239"/>
        <v>0</v>
      </c>
    </row>
    <row r="3284" spans="1:14" x14ac:dyDescent="0.3">
      <c r="A3284" s="16" t="s">
        <v>41</v>
      </c>
      <c r="B3284" s="17" t="s">
        <v>42</v>
      </c>
      <c r="C3284" s="17">
        <v>10</v>
      </c>
      <c r="D3284" s="29"/>
      <c r="E3284" s="29"/>
      <c r="F3284" s="30">
        <f t="shared" si="236"/>
        <v>0</v>
      </c>
      <c r="G3284" s="32"/>
      <c r="H3284" s="32"/>
      <c r="I3284" s="32"/>
      <c r="J3284" s="34">
        <f t="shared" si="237"/>
        <v>0</v>
      </c>
      <c r="K3284" s="31">
        <f t="shared" si="238"/>
        <v>2059.1999999999998</v>
      </c>
      <c r="L3284" s="24">
        <f t="shared" si="235"/>
        <v>0</v>
      </c>
      <c r="M3284" s="24"/>
      <c r="N3284" s="24">
        <f t="shared" si="239"/>
        <v>0</v>
      </c>
    </row>
    <row r="3285" spans="1:14" x14ac:dyDescent="0.3">
      <c r="A3285" s="16" t="s">
        <v>43</v>
      </c>
      <c r="B3285" s="17" t="s">
        <v>36</v>
      </c>
      <c r="C3285" s="17">
        <v>72</v>
      </c>
      <c r="D3285" s="29"/>
      <c r="E3285" s="29"/>
      <c r="F3285" s="30">
        <f t="shared" si="236"/>
        <v>0</v>
      </c>
      <c r="G3285" s="32"/>
      <c r="H3285" s="32"/>
      <c r="I3285" s="32"/>
      <c r="J3285" s="34">
        <f t="shared" si="237"/>
        <v>0</v>
      </c>
      <c r="K3285" s="31">
        <f t="shared" si="238"/>
        <v>409.5</v>
      </c>
      <c r="L3285" s="24">
        <f t="shared" si="235"/>
        <v>0</v>
      </c>
      <c r="M3285" s="24"/>
      <c r="N3285" s="24">
        <f t="shared" si="239"/>
        <v>0</v>
      </c>
    </row>
    <row r="3286" spans="1:14" x14ac:dyDescent="0.3">
      <c r="A3286" s="16" t="s">
        <v>44</v>
      </c>
      <c r="B3286" s="17" t="s">
        <v>38</v>
      </c>
      <c r="C3286" s="17">
        <v>36</v>
      </c>
      <c r="D3286" s="29"/>
      <c r="E3286" s="29"/>
      <c r="F3286" s="30">
        <f t="shared" si="236"/>
        <v>0</v>
      </c>
      <c r="G3286" s="32"/>
      <c r="H3286" s="32"/>
      <c r="I3286" s="32"/>
      <c r="J3286" s="34">
        <f t="shared" si="237"/>
        <v>0</v>
      </c>
      <c r="K3286" s="31">
        <f t="shared" si="238"/>
        <v>803.79</v>
      </c>
      <c r="L3286" s="24">
        <f t="shared" si="235"/>
        <v>0</v>
      </c>
      <c r="M3286" s="24"/>
      <c r="N3286" s="24">
        <f t="shared" si="239"/>
        <v>0</v>
      </c>
    </row>
    <row r="3287" spans="1:14" x14ac:dyDescent="0.3">
      <c r="A3287" s="16" t="s">
        <v>45</v>
      </c>
      <c r="B3287" s="17" t="s">
        <v>36</v>
      </c>
      <c r="C3287" s="17">
        <v>72</v>
      </c>
      <c r="D3287" s="29"/>
      <c r="E3287" s="29"/>
      <c r="F3287" s="30">
        <f t="shared" si="236"/>
        <v>0</v>
      </c>
      <c r="G3287" s="32"/>
      <c r="H3287" s="32"/>
      <c r="I3287" s="32"/>
      <c r="J3287" s="34">
        <f t="shared" si="237"/>
        <v>0</v>
      </c>
      <c r="K3287" s="31">
        <f t="shared" si="238"/>
        <v>409.5</v>
      </c>
      <c r="L3287" s="24">
        <f t="shared" si="235"/>
        <v>0</v>
      </c>
      <c r="M3287" s="24"/>
      <c r="N3287" s="24">
        <f t="shared" si="239"/>
        <v>0</v>
      </c>
    </row>
    <row r="3288" spans="1:14" x14ac:dyDescent="0.3">
      <c r="A3288" s="16" t="s">
        <v>46</v>
      </c>
      <c r="B3288" s="17" t="s">
        <v>38</v>
      </c>
      <c r="C3288" s="17">
        <v>36</v>
      </c>
      <c r="D3288" s="29"/>
      <c r="E3288" s="29"/>
      <c r="F3288" s="30">
        <f t="shared" si="236"/>
        <v>0</v>
      </c>
      <c r="G3288" s="32"/>
      <c r="H3288" s="32"/>
      <c r="I3288" s="32"/>
      <c r="J3288" s="34">
        <f t="shared" si="237"/>
        <v>0</v>
      </c>
      <c r="K3288" s="31">
        <f t="shared" si="238"/>
        <v>803.79</v>
      </c>
      <c r="L3288" s="24">
        <f t="shared" si="235"/>
        <v>0</v>
      </c>
      <c r="M3288" s="24"/>
      <c r="N3288" s="24">
        <f t="shared" si="239"/>
        <v>0</v>
      </c>
    </row>
    <row r="3289" spans="1:14" x14ac:dyDescent="0.3">
      <c r="A3289" s="16" t="s">
        <v>47</v>
      </c>
      <c r="B3289" s="17" t="s">
        <v>48</v>
      </c>
      <c r="C3289" s="17">
        <v>8</v>
      </c>
      <c r="D3289" s="29"/>
      <c r="E3289" s="29"/>
      <c r="F3289" s="30">
        <f t="shared" si="236"/>
        <v>0</v>
      </c>
      <c r="G3289" s="32"/>
      <c r="H3289" s="32"/>
      <c r="I3289" s="32"/>
      <c r="J3289" s="34">
        <f t="shared" si="237"/>
        <v>0</v>
      </c>
      <c r="K3289" s="31">
        <f t="shared" si="238"/>
        <v>2767.05</v>
      </c>
      <c r="L3289" s="24">
        <f t="shared" si="235"/>
        <v>0</v>
      </c>
      <c r="M3289" s="24"/>
      <c r="N3289" s="24">
        <f t="shared" si="239"/>
        <v>0</v>
      </c>
    </row>
    <row r="3290" spans="1:14" x14ac:dyDescent="0.3">
      <c r="A3290" s="35" t="s">
        <v>49</v>
      </c>
      <c r="B3290" s="17" t="s">
        <v>50</v>
      </c>
      <c r="C3290" s="38">
        <v>72</v>
      </c>
      <c r="D3290" s="29"/>
      <c r="E3290" s="29"/>
      <c r="F3290" s="30">
        <f t="shared" si="236"/>
        <v>0</v>
      </c>
      <c r="G3290" s="32"/>
      <c r="H3290" s="32"/>
      <c r="I3290" s="32"/>
      <c r="J3290" s="12">
        <f t="shared" si="237"/>
        <v>0</v>
      </c>
      <c r="K3290" s="31">
        <f t="shared" si="238"/>
        <v>444.6</v>
      </c>
      <c r="L3290" s="37">
        <f t="shared" si="235"/>
        <v>0</v>
      </c>
      <c r="M3290" s="37"/>
      <c r="N3290" s="37">
        <f t="shared" si="239"/>
        <v>0</v>
      </c>
    </row>
    <row r="3291" spans="1:14" x14ac:dyDescent="0.3">
      <c r="A3291" s="16" t="s">
        <v>51</v>
      </c>
      <c r="B3291" s="17" t="s">
        <v>52</v>
      </c>
      <c r="C3291" s="17">
        <v>36</v>
      </c>
      <c r="D3291" s="29"/>
      <c r="E3291" s="29"/>
      <c r="F3291" s="30">
        <f t="shared" si="236"/>
        <v>0</v>
      </c>
      <c r="G3291" s="32"/>
      <c r="H3291" s="32"/>
      <c r="I3291" s="32"/>
      <c r="J3291" s="34">
        <f t="shared" si="237"/>
        <v>0</v>
      </c>
      <c r="K3291" s="31">
        <f t="shared" si="238"/>
        <v>868.73</v>
      </c>
      <c r="L3291" s="24">
        <f t="shared" si="235"/>
        <v>0</v>
      </c>
      <c r="M3291" s="24"/>
      <c r="N3291" s="24">
        <f t="shared" si="239"/>
        <v>0</v>
      </c>
    </row>
    <row r="3292" spans="1:14" x14ac:dyDescent="0.3">
      <c r="A3292" s="16" t="s">
        <v>53</v>
      </c>
      <c r="B3292" s="17" t="s">
        <v>48</v>
      </c>
      <c r="C3292" s="17">
        <v>8</v>
      </c>
      <c r="D3292" s="29"/>
      <c r="E3292" s="29"/>
      <c r="F3292" s="30">
        <f t="shared" si="236"/>
        <v>0</v>
      </c>
      <c r="G3292" s="32"/>
      <c r="H3292" s="32"/>
      <c r="I3292" s="32"/>
      <c r="J3292" s="34">
        <f t="shared" si="237"/>
        <v>0</v>
      </c>
      <c r="K3292" s="31">
        <f t="shared" si="238"/>
        <v>2416.0500000000002</v>
      </c>
      <c r="L3292" s="24">
        <f t="shared" si="235"/>
        <v>0</v>
      </c>
      <c r="M3292" s="24"/>
      <c r="N3292" s="24">
        <f t="shared" si="239"/>
        <v>0</v>
      </c>
    </row>
    <row r="3293" spans="1:14" x14ac:dyDescent="0.3">
      <c r="A3293" s="16" t="s">
        <v>54</v>
      </c>
      <c r="B3293" s="17" t="s">
        <v>50</v>
      </c>
      <c r="C3293" s="17">
        <v>72</v>
      </c>
      <c r="D3293" s="29"/>
      <c r="E3293" s="29"/>
      <c r="F3293" s="30">
        <f t="shared" si="236"/>
        <v>0</v>
      </c>
      <c r="G3293" s="32"/>
      <c r="H3293" s="32"/>
      <c r="I3293" s="32"/>
      <c r="J3293" s="34">
        <f t="shared" si="237"/>
        <v>0</v>
      </c>
      <c r="K3293" s="31">
        <f t="shared" si="238"/>
        <v>377.33</v>
      </c>
      <c r="L3293" s="24">
        <f t="shared" si="235"/>
        <v>0</v>
      </c>
      <c r="M3293" s="24"/>
      <c r="N3293" s="24">
        <f t="shared" si="239"/>
        <v>0</v>
      </c>
    </row>
    <row r="3294" spans="1:14" x14ac:dyDescent="0.3">
      <c r="A3294" s="16" t="s">
        <v>55</v>
      </c>
      <c r="B3294" s="17" t="s">
        <v>56</v>
      </c>
      <c r="C3294" s="17">
        <v>15</v>
      </c>
      <c r="D3294" s="44"/>
      <c r="E3294" s="44"/>
      <c r="F3294" s="30">
        <f t="shared" si="236"/>
        <v>0</v>
      </c>
      <c r="G3294" s="11"/>
      <c r="H3294" s="11"/>
      <c r="I3294" s="11"/>
      <c r="J3294" s="12">
        <f t="shared" si="237"/>
        <v>0</v>
      </c>
      <c r="K3294" s="45">
        <f t="shared" si="238"/>
        <v>1158.3</v>
      </c>
      <c r="L3294" s="37">
        <f t="shared" si="235"/>
        <v>0</v>
      </c>
      <c r="M3294" s="37"/>
      <c r="N3294" s="37">
        <f t="shared" si="239"/>
        <v>0</v>
      </c>
    </row>
    <row r="3295" spans="1:14" x14ac:dyDescent="0.3">
      <c r="A3295" s="16" t="s">
        <v>57</v>
      </c>
      <c r="B3295" s="17" t="s">
        <v>50</v>
      </c>
      <c r="C3295" s="17">
        <v>72</v>
      </c>
      <c r="D3295" s="29"/>
      <c r="E3295" s="29"/>
      <c r="F3295" s="30">
        <f t="shared" si="236"/>
        <v>0</v>
      </c>
      <c r="G3295" s="32"/>
      <c r="H3295" s="32"/>
      <c r="I3295" s="32"/>
      <c r="J3295" s="34">
        <f t="shared" si="237"/>
        <v>0</v>
      </c>
      <c r="K3295" s="31">
        <f t="shared" si="238"/>
        <v>424.13</v>
      </c>
      <c r="L3295" s="24">
        <f t="shared" si="235"/>
        <v>0</v>
      </c>
      <c r="M3295" s="24"/>
      <c r="N3295" s="24">
        <f t="shared" si="239"/>
        <v>0</v>
      </c>
    </row>
    <row r="3296" spans="1:14" x14ac:dyDescent="0.3">
      <c r="A3296" s="16" t="s">
        <v>58</v>
      </c>
      <c r="B3296" s="17" t="s">
        <v>59</v>
      </c>
      <c r="C3296" s="17">
        <v>15</v>
      </c>
      <c r="D3296" s="29"/>
      <c r="E3296" s="29"/>
      <c r="F3296" s="30">
        <f t="shared" si="236"/>
        <v>0</v>
      </c>
      <c r="G3296" s="32"/>
      <c r="H3296" s="32"/>
      <c r="I3296" s="32"/>
      <c r="J3296" s="34">
        <f t="shared" si="237"/>
        <v>0</v>
      </c>
      <c r="K3296" s="31">
        <f t="shared" si="238"/>
        <v>1199.25</v>
      </c>
      <c r="L3296" s="24">
        <f t="shared" si="235"/>
        <v>0</v>
      </c>
      <c r="M3296" s="24"/>
      <c r="N3296" s="24">
        <f t="shared" si="239"/>
        <v>0</v>
      </c>
    </row>
    <row r="3297" spans="1:14" x14ac:dyDescent="0.3">
      <c r="A3297" s="16" t="s">
        <v>60</v>
      </c>
      <c r="B3297" s="17" t="s">
        <v>50</v>
      </c>
      <c r="C3297" s="17">
        <v>72</v>
      </c>
      <c r="D3297" s="29"/>
      <c r="E3297" s="29"/>
      <c r="F3297" s="30">
        <f t="shared" si="236"/>
        <v>0</v>
      </c>
      <c r="G3297" s="32"/>
      <c r="H3297" s="32"/>
      <c r="I3297" s="32"/>
      <c r="J3297" s="34">
        <f t="shared" si="237"/>
        <v>0</v>
      </c>
      <c r="K3297" s="31">
        <f t="shared" si="238"/>
        <v>381.13</v>
      </c>
      <c r="L3297" s="24">
        <f t="shared" si="235"/>
        <v>0</v>
      </c>
      <c r="M3297" s="24"/>
      <c r="N3297" s="24">
        <f t="shared" si="239"/>
        <v>0</v>
      </c>
    </row>
    <row r="3298" spans="1:14" x14ac:dyDescent="0.3">
      <c r="A3298" s="16" t="s">
        <v>61</v>
      </c>
      <c r="B3298" s="17" t="s">
        <v>50</v>
      </c>
      <c r="C3298" s="38">
        <v>72</v>
      </c>
      <c r="D3298" s="44"/>
      <c r="E3298" s="44"/>
      <c r="F3298" s="30">
        <f t="shared" si="236"/>
        <v>0</v>
      </c>
      <c r="G3298" s="11"/>
      <c r="H3298" s="11"/>
      <c r="I3298" s="11"/>
      <c r="J3298" s="12">
        <f t="shared" si="237"/>
        <v>0</v>
      </c>
      <c r="K3298" s="31">
        <f t="shared" si="238"/>
        <v>424.13</v>
      </c>
      <c r="L3298" s="37">
        <f t="shared" si="235"/>
        <v>0</v>
      </c>
      <c r="M3298" s="37"/>
      <c r="N3298" s="37">
        <f t="shared" si="239"/>
        <v>0</v>
      </c>
    </row>
    <row r="3299" spans="1:14" x14ac:dyDescent="0.3">
      <c r="A3299" s="35" t="s">
        <v>62</v>
      </c>
      <c r="B3299" s="17" t="s">
        <v>50</v>
      </c>
      <c r="C3299" s="38">
        <v>72</v>
      </c>
      <c r="D3299" s="44"/>
      <c r="E3299" s="44"/>
      <c r="F3299" s="30">
        <f t="shared" si="236"/>
        <v>0</v>
      </c>
      <c r="G3299" s="11"/>
      <c r="H3299" s="11"/>
      <c r="I3299" s="11"/>
      <c r="J3299" s="12">
        <f t="shared" si="237"/>
        <v>0</v>
      </c>
      <c r="K3299" s="31">
        <f t="shared" si="238"/>
        <v>330.23</v>
      </c>
      <c r="L3299" s="37">
        <f t="shared" si="235"/>
        <v>0</v>
      </c>
      <c r="M3299" s="37"/>
      <c r="N3299" s="37">
        <f t="shared" si="239"/>
        <v>0</v>
      </c>
    </row>
    <row r="3300" spans="1:14" x14ac:dyDescent="0.3">
      <c r="A3300" s="35" t="s">
        <v>63</v>
      </c>
      <c r="B3300" s="17" t="s">
        <v>50</v>
      </c>
      <c r="C3300" s="38">
        <v>72</v>
      </c>
      <c r="D3300" s="44"/>
      <c r="E3300" s="44"/>
      <c r="F3300" s="30">
        <f t="shared" si="236"/>
        <v>0</v>
      </c>
      <c r="G3300" s="11"/>
      <c r="H3300" s="11"/>
      <c r="I3300" s="11"/>
      <c r="J3300" s="12">
        <f t="shared" si="237"/>
        <v>0</v>
      </c>
      <c r="K3300" s="31">
        <f t="shared" si="238"/>
        <v>424.13</v>
      </c>
      <c r="L3300" s="37">
        <f t="shared" si="235"/>
        <v>0</v>
      </c>
      <c r="M3300" s="37"/>
      <c r="N3300" s="37">
        <f t="shared" si="239"/>
        <v>0</v>
      </c>
    </row>
    <row r="3301" spans="1:14" x14ac:dyDescent="0.3">
      <c r="A3301" s="35" t="s">
        <v>64</v>
      </c>
      <c r="B3301" s="17" t="s">
        <v>65</v>
      </c>
      <c r="C3301" s="38">
        <v>72</v>
      </c>
      <c r="D3301" s="44"/>
      <c r="E3301" s="44"/>
      <c r="F3301" s="30">
        <f t="shared" si="236"/>
        <v>0</v>
      </c>
      <c r="G3301" s="11"/>
      <c r="H3301" s="11"/>
      <c r="I3301" s="11"/>
      <c r="J3301" s="12">
        <f t="shared" si="237"/>
        <v>0</v>
      </c>
      <c r="K3301" s="31">
        <f t="shared" si="238"/>
        <v>389.61</v>
      </c>
      <c r="L3301" s="37">
        <f t="shared" si="235"/>
        <v>0</v>
      </c>
      <c r="M3301" s="37"/>
      <c r="N3301" s="37">
        <f t="shared" si="239"/>
        <v>0</v>
      </c>
    </row>
    <row r="3302" spans="1:14" x14ac:dyDescent="0.3">
      <c r="A3302" s="35" t="s">
        <v>66</v>
      </c>
      <c r="B3302" s="17" t="s">
        <v>65</v>
      </c>
      <c r="C3302" s="38">
        <v>72</v>
      </c>
      <c r="D3302" s="44"/>
      <c r="E3302" s="44"/>
      <c r="F3302" s="30">
        <f t="shared" si="236"/>
        <v>0</v>
      </c>
      <c r="G3302" s="11"/>
      <c r="H3302" s="11"/>
      <c r="I3302" s="11"/>
      <c r="J3302" s="12">
        <f t="shared" si="237"/>
        <v>0</v>
      </c>
      <c r="K3302" s="31">
        <f t="shared" si="238"/>
        <v>389.61</v>
      </c>
      <c r="L3302" s="37">
        <f t="shared" si="235"/>
        <v>0</v>
      </c>
      <c r="M3302" s="37"/>
      <c r="N3302" s="37">
        <f t="shared" si="239"/>
        <v>0</v>
      </c>
    </row>
    <row r="3303" spans="1:14" x14ac:dyDescent="0.3">
      <c r="A3303" s="47" t="s">
        <v>67</v>
      </c>
      <c r="B3303" s="48" t="s">
        <v>59</v>
      </c>
      <c r="C3303" s="49">
        <v>25</v>
      </c>
      <c r="D3303" s="44"/>
      <c r="E3303" s="44"/>
      <c r="F3303" s="30">
        <f t="shared" si="236"/>
        <v>0</v>
      </c>
      <c r="G3303" s="11"/>
      <c r="H3303" s="11"/>
      <c r="I3303" s="11"/>
      <c r="J3303" s="12">
        <f t="shared" si="237"/>
        <v>0</v>
      </c>
      <c r="K3303" s="31">
        <f t="shared" si="238"/>
        <v>169.65</v>
      </c>
      <c r="L3303" s="37">
        <f t="shared" si="235"/>
        <v>0</v>
      </c>
      <c r="M3303" s="37"/>
      <c r="N3303" s="37">
        <f t="shared" si="239"/>
        <v>0</v>
      </c>
    </row>
    <row r="3304" spans="1:14" x14ac:dyDescent="0.3">
      <c r="A3304" s="47" t="s">
        <v>68</v>
      </c>
      <c r="B3304" s="48" t="s">
        <v>42</v>
      </c>
      <c r="C3304" s="49">
        <v>50</v>
      </c>
      <c r="D3304" s="44"/>
      <c r="E3304" s="44"/>
      <c r="F3304" s="30">
        <f t="shared" si="236"/>
        <v>0</v>
      </c>
      <c r="G3304" s="11"/>
      <c r="H3304" s="11"/>
      <c r="I3304" s="11"/>
      <c r="J3304" s="12">
        <f t="shared" si="237"/>
        <v>0</v>
      </c>
      <c r="K3304" s="31">
        <f t="shared" si="238"/>
        <v>88.92</v>
      </c>
      <c r="L3304" s="37">
        <f t="shared" si="235"/>
        <v>0</v>
      </c>
      <c r="M3304" s="37"/>
      <c r="N3304" s="37">
        <f t="shared" si="239"/>
        <v>0</v>
      </c>
    </row>
    <row r="3305" spans="1:14" x14ac:dyDescent="0.3">
      <c r="A3305" s="47" t="s">
        <v>69</v>
      </c>
      <c r="B3305" s="48" t="s">
        <v>52</v>
      </c>
      <c r="C3305" s="49">
        <v>12</v>
      </c>
      <c r="D3305" s="44"/>
      <c r="E3305" s="44"/>
      <c r="F3305" s="30">
        <f t="shared" si="236"/>
        <v>0</v>
      </c>
      <c r="G3305" s="11"/>
      <c r="H3305" s="11"/>
      <c r="I3305" s="11"/>
      <c r="J3305" s="12">
        <f t="shared" si="237"/>
        <v>0</v>
      </c>
      <c r="K3305" s="31">
        <f t="shared" si="238"/>
        <v>123.94</v>
      </c>
      <c r="L3305" s="37">
        <f t="shared" si="235"/>
        <v>0</v>
      </c>
      <c r="M3305" s="37"/>
      <c r="N3305" s="37">
        <f t="shared" si="239"/>
        <v>0</v>
      </c>
    </row>
    <row r="3306" spans="1:14" ht="19.5" thickBot="1" x14ac:dyDescent="0.35">
      <c r="A3306" s="47" t="s">
        <v>70</v>
      </c>
      <c r="B3306" s="48" t="s">
        <v>50</v>
      </c>
      <c r="C3306" s="49">
        <v>60</v>
      </c>
      <c r="D3306" s="44"/>
      <c r="E3306" s="44"/>
      <c r="F3306" s="30">
        <f t="shared" si="236"/>
        <v>0</v>
      </c>
      <c r="G3306" s="11"/>
      <c r="H3306" s="11"/>
      <c r="I3306" s="11"/>
      <c r="J3306" s="12">
        <f t="shared" si="237"/>
        <v>0</v>
      </c>
      <c r="K3306" s="31">
        <f t="shared" si="238"/>
        <v>67.180000000000007</v>
      </c>
      <c r="L3306" s="37">
        <f t="shared" si="235"/>
        <v>0</v>
      </c>
      <c r="M3306" s="37"/>
      <c r="N3306" s="37">
        <f t="shared" si="239"/>
        <v>0</v>
      </c>
    </row>
    <row r="3307" spans="1:14" ht="19.5" thickBot="1" x14ac:dyDescent="0.35">
      <c r="A3307" s="56" t="s">
        <v>71</v>
      </c>
      <c r="B3307" s="57" t="s">
        <v>50</v>
      </c>
      <c r="C3307" s="58">
        <v>60</v>
      </c>
      <c r="D3307" s="44"/>
      <c r="E3307" s="44"/>
      <c r="F3307" s="30">
        <f t="shared" si="236"/>
        <v>0</v>
      </c>
      <c r="G3307" s="11"/>
      <c r="H3307" s="11"/>
      <c r="I3307" s="11"/>
      <c r="J3307" s="12">
        <f t="shared" si="237"/>
        <v>0</v>
      </c>
      <c r="K3307" s="31">
        <f t="shared" si="238"/>
        <v>67.180000000000007</v>
      </c>
      <c r="L3307" s="37">
        <f t="shared" si="235"/>
        <v>0</v>
      </c>
      <c r="M3307" s="37"/>
      <c r="N3307" s="37">
        <f t="shared" si="239"/>
        <v>0</v>
      </c>
    </row>
    <row r="3308" spans="1:14" ht="19.5" thickBot="1" x14ac:dyDescent="0.35">
      <c r="A3308" s="56" t="s">
        <v>72</v>
      </c>
      <c r="B3308" s="57" t="s">
        <v>50</v>
      </c>
      <c r="C3308" s="58">
        <v>60</v>
      </c>
      <c r="D3308" s="44"/>
      <c r="E3308" s="44"/>
      <c r="F3308" s="30">
        <f t="shared" si="236"/>
        <v>0</v>
      </c>
      <c r="G3308" s="11"/>
      <c r="H3308" s="11"/>
      <c r="I3308" s="11"/>
      <c r="J3308" s="12">
        <f t="shared" si="237"/>
        <v>0</v>
      </c>
      <c r="K3308" s="31">
        <f t="shared" si="238"/>
        <v>67.180000000000007</v>
      </c>
      <c r="L3308" s="37">
        <f t="shared" si="235"/>
        <v>0</v>
      </c>
      <c r="M3308" s="37"/>
      <c r="N3308" s="37">
        <f t="shared" si="239"/>
        <v>0</v>
      </c>
    </row>
    <row r="3309" spans="1:14" ht="19.5" thickBot="1" x14ac:dyDescent="0.35">
      <c r="A3309" s="56" t="s">
        <v>73</v>
      </c>
      <c r="B3309" s="57" t="s">
        <v>74</v>
      </c>
      <c r="C3309" s="58">
        <v>150</v>
      </c>
      <c r="D3309" s="44"/>
      <c r="E3309" s="44"/>
      <c r="F3309" s="30">
        <f t="shared" si="236"/>
        <v>0</v>
      </c>
      <c r="G3309" s="11"/>
      <c r="H3309" s="11"/>
      <c r="I3309" s="11"/>
      <c r="J3309" s="12">
        <f t="shared" si="237"/>
        <v>0</v>
      </c>
      <c r="K3309" s="31">
        <f t="shared" si="238"/>
        <v>21.06</v>
      </c>
      <c r="L3309" s="37">
        <f t="shared" si="235"/>
        <v>0</v>
      </c>
      <c r="M3309" s="37"/>
      <c r="N3309" s="37">
        <f t="shared" si="239"/>
        <v>0</v>
      </c>
    </row>
    <row r="3310" spans="1:14" ht="19.5" thickBot="1" x14ac:dyDescent="0.35">
      <c r="A3310" s="66" t="s">
        <v>75</v>
      </c>
      <c r="B3310" s="67" t="s">
        <v>76</v>
      </c>
      <c r="C3310" s="68">
        <v>120</v>
      </c>
      <c r="D3310" s="44"/>
      <c r="E3310" s="44"/>
      <c r="F3310" s="30">
        <f t="shared" si="236"/>
        <v>0</v>
      </c>
      <c r="G3310" s="11"/>
      <c r="H3310" s="11"/>
      <c r="I3310" s="11"/>
      <c r="J3310" s="12">
        <f t="shared" si="237"/>
        <v>0</v>
      </c>
      <c r="K3310" s="31">
        <f t="shared" si="238"/>
        <v>78.98</v>
      </c>
      <c r="L3310" s="37">
        <f t="shared" si="235"/>
        <v>0</v>
      </c>
      <c r="M3310" s="37"/>
      <c r="N3310" s="37">
        <f t="shared" si="239"/>
        <v>0</v>
      </c>
    </row>
    <row r="3311" spans="1:14" ht="19.5" thickBot="1" x14ac:dyDescent="0.35">
      <c r="A3311" s="66" t="s">
        <v>77</v>
      </c>
      <c r="B3311" s="67" t="s">
        <v>78</v>
      </c>
      <c r="C3311" s="68">
        <v>60</v>
      </c>
      <c r="D3311" s="44"/>
      <c r="E3311" s="44"/>
      <c r="F3311" s="30">
        <f t="shared" si="236"/>
        <v>0</v>
      </c>
      <c r="G3311" s="11"/>
      <c r="H3311" s="11"/>
      <c r="I3311" s="11"/>
      <c r="J3311" s="12">
        <f t="shared" si="237"/>
        <v>0</v>
      </c>
      <c r="K3311" s="31">
        <f t="shared" si="238"/>
        <v>154.44</v>
      </c>
      <c r="L3311" s="37">
        <f t="shared" si="235"/>
        <v>0</v>
      </c>
      <c r="M3311" s="37"/>
      <c r="N3311" s="37">
        <f t="shared" si="239"/>
        <v>0</v>
      </c>
    </row>
    <row r="3312" spans="1:14" ht="19.5" thickBot="1" x14ac:dyDescent="0.35">
      <c r="A3312" s="66" t="s">
        <v>79</v>
      </c>
      <c r="B3312" s="67" t="s">
        <v>50</v>
      </c>
      <c r="C3312" s="68">
        <v>30</v>
      </c>
      <c r="D3312" s="44"/>
      <c r="E3312" s="44"/>
      <c r="F3312" s="30">
        <f t="shared" si="236"/>
        <v>0</v>
      </c>
      <c r="G3312" s="11"/>
      <c r="H3312" s="11"/>
      <c r="I3312" s="11"/>
      <c r="J3312" s="12">
        <f t="shared" si="237"/>
        <v>0</v>
      </c>
      <c r="K3312" s="31">
        <f t="shared" si="238"/>
        <v>274.95</v>
      </c>
      <c r="L3312" s="37">
        <f t="shared" si="235"/>
        <v>0</v>
      </c>
      <c r="M3312" s="37"/>
      <c r="N3312" s="37">
        <f t="shared" si="239"/>
        <v>0</v>
      </c>
    </row>
    <row r="3313" spans="1:14" ht="19.5" thickBot="1" x14ac:dyDescent="0.35">
      <c r="A3313" s="66" t="s">
        <v>80</v>
      </c>
      <c r="B3313" s="67" t="s">
        <v>59</v>
      </c>
      <c r="C3313" s="68">
        <v>12</v>
      </c>
      <c r="D3313" s="44"/>
      <c r="E3313" s="44"/>
      <c r="F3313" s="30">
        <f t="shared" si="236"/>
        <v>0</v>
      </c>
      <c r="G3313" s="11"/>
      <c r="H3313" s="11"/>
      <c r="I3313" s="11"/>
      <c r="J3313" s="12">
        <f t="shared" si="237"/>
        <v>0</v>
      </c>
      <c r="K3313" s="31">
        <f t="shared" si="238"/>
        <v>1023.75</v>
      </c>
      <c r="L3313" s="37">
        <f t="shared" si="235"/>
        <v>0</v>
      </c>
      <c r="M3313" s="37"/>
      <c r="N3313" s="37">
        <f t="shared" si="239"/>
        <v>0</v>
      </c>
    </row>
    <row r="3314" spans="1:14" ht="19.5" thickBot="1" x14ac:dyDescent="0.35">
      <c r="A3314" s="76" t="s">
        <v>81</v>
      </c>
      <c r="B3314" s="77" t="s">
        <v>82</v>
      </c>
      <c r="C3314" s="78">
        <v>18</v>
      </c>
      <c r="D3314" s="44"/>
      <c r="E3314" s="44"/>
      <c r="F3314" s="30">
        <f t="shared" si="236"/>
        <v>0</v>
      </c>
      <c r="G3314" s="11"/>
      <c r="H3314" s="11"/>
      <c r="I3314" s="11"/>
      <c r="J3314" s="12">
        <f t="shared" si="237"/>
        <v>0</v>
      </c>
      <c r="K3314" s="31">
        <f t="shared" si="238"/>
        <v>558.67999999999995</v>
      </c>
      <c r="L3314" s="37">
        <f t="shared" si="235"/>
        <v>0</v>
      </c>
      <c r="M3314" s="37"/>
      <c r="N3314" s="37">
        <f t="shared" si="239"/>
        <v>0</v>
      </c>
    </row>
    <row r="3315" spans="1:14" ht="19.5" thickBot="1" x14ac:dyDescent="0.35">
      <c r="A3315" s="76" t="s">
        <v>83</v>
      </c>
      <c r="B3315" s="77" t="s">
        <v>59</v>
      </c>
      <c r="C3315" s="78">
        <v>12</v>
      </c>
      <c r="D3315" s="44"/>
      <c r="E3315" s="44"/>
      <c r="F3315" s="30">
        <f t="shared" si="236"/>
        <v>0</v>
      </c>
      <c r="G3315" s="11"/>
      <c r="H3315" s="11"/>
      <c r="I3315" s="11"/>
      <c r="J3315" s="12">
        <f t="shared" si="237"/>
        <v>0</v>
      </c>
      <c r="K3315" s="31">
        <f t="shared" si="238"/>
        <v>1092.2</v>
      </c>
      <c r="L3315" s="37">
        <f t="shared" si="235"/>
        <v>0</v>
      </c>
      <c r="M3315" s="37"/>
      <c r="N3315" s="37">
        <f t="shared" si="239"/>
        <v>0</v>
      </c>
    </row>
    <row r="3316" spans="1:14" ht="19.5" thickBot="1" x14ac:dyDescent="0.35">
      <c r="A3316" s="76" t="s">
        <v>84</v>
      </c>
      <c r="B3316" s="77" t="s">
        <v>85</v>
      </c>
      <c r="C3316" s="78">
        <v>4</v>
      </c>
      <c r="D3316" s="44"/>
      <c r="E3316" s="44"/>
      <c r="F3316" s="30">
        <f t="shared" si="236"/>
        <v>0</v>
      </c>
      <c r="G3316" s="11"/>
      <c r="H3316" s="11"/>
      <c r="I3316" s="11"/>
      <c r="J3316" s="12">
        <f t="shared" si="237"/>
        <v>0</v>
      </c>
      <c r="K3316" s="31">
        <f t="shared" si="238"/>
        <v>2670.53</v>
      </c>
      <c r="L3316" s="37">
        <f t="shared" si="235"/>
        <v>0</v>
      </c>
      <c r="M3316" s="37"/>
      <c r="N3316" s="37">
        <f t="shared" si="239"/>
        <v>0</v>
      </c>
    </row>
    <row r="3317" spans="1:14" ht="19.5" thickBot="1" x14ac:dyDescent="0.35">
      <c r="A3317" s="86" t="s">
        <v>86</v>
      </c>
      <c r="B3317" s="87" t="s">
        <v>87</v>
      </c>
      <c r="C3317" s="88">
        <v>48</v>
      </c>
      <c r="D3317" s="44"/>
      <c r="E3317" s="44"/>
      <c r="F3317" s="30">
        <f t="shared" si="236"/>
        <v>0</v>
      </c>
      <c r="G3317" s="11"/>
      <c r="H3317" s="11"/>
      <c r="I3317" s="11"/>
      <c r="J3317" s="12">
        <f t="shared" si="237"/>
        <v>0</v>
      </c>
      <c r="K3317" s="31">
        <f t="shared" si="238"/>
        <v>46.8</v>
      </c>
      <c r="L3317" s="37">
        <f t="shared" si="235"/>
        <v>0</v>
      </c>
      <c r="M3317" s="37"/>
      <c r="N3317" s="37">
        <f t="shared" si="239"/>
        <v>0</v>
      </c>
    </row>
    <row r="3318" spans="1:14" ht="19.5" thickBot="1" x14ac:dyDescent="0.35">
      <c r="A3318" s="86" t="s">
        <v>88</v>
      </c>
      <c r="B3318" s="87" t="s">
        <v>87</v>
      </c>
      <c r="C3318" s="88">
        <v>48</v>
      </c>
      <c r="D3318" s="44"/>
      <c r="E3318" s="44"/>
      <c r="F3318" s="30">
        <f t="shared" si="236"/>
        <v>0</v>
      </c>
      <c r="G3318" s="11"/>
      <c r="H3318" s="11"/>
      <c r="I3318" s="11"/>
      <c r="J3318" s="12">
        <f t="shared" si="237"/>
        <v>0</v>
      </c>
      <c r="K3318" s="31">
        <f t="shared" si="238"/>
        <v>46.8</v>
      </c>
      <c r="L3318" s="37">
        <f t="shared" si="235"/>
        <v>0</v>
      </c>
      <c r="M3318" s="37"/>
      <c r="N3318" s="37">
        <f t="shared" si="239"/>
        <v>0</v>
      </c>
    </row>
    <row r="3319" spans="1:14" x14ac:dyDescent="0.3">
      <c r="A3319" s="96" t="s">
        <v>89</v>
      </c>
      <c r="B3319" s="97">
        <v>25</v>
      </c>
      <c r="C3319" s="97">
        <v>25</v>
      </c>
      <c r="D3319" s="44"/>
      <c r="E3319" s="44"/>
      <c r="F3319" s="30">
        <f t="shared" si="236"/>
        <v>0</v>
      </c>
      <c r="G3319" s="11"/>
      <c r="H3319" s="11"/>
      <c r="I3319" s="11"/>
      <c r="J3319" s="12">
        <f t="shared" si="237"/>
        <v>0</v>
      </c>
      <c r="K3319" s="31">
        <f t="shared" si="238"/>
        <v>111.25</v>
      </c>
      <c r="L3319" s="37">
        <f t="shared" si="235"/>
        <v>0</v>
      </c>
      <c r="M3319" s="37"/>
      <c r="N3319" s="37">
        <f t="shared" si="239"/>
        <v>0</v>
      </c>
    </row>
    <row r="3320" spans="1:14" x14ac:dyDescent="0.3">
      <c r="A3320" s="105" t="s">
        <v>90</v>
      </c>
      <c r="B3320" s="106">
        <v>10</v>
      </c>
      <c r="C3320" s="106">
        <v>10</v>
      </c>
      <c r="D3320" s="44"/>
      <c r="E3320" s="44"/>
      <c r="F3320" s="30">
        <f t="shared" si="236"/>
        <v>0</v>
      </c>
      <c r="G3320" s="11"/>
      <c r="H3320" s="11"/>
      <c r="I3320" s="11"/>
      <c r="J3320" s="12">
        <f t="shared" si="237"/>
        <v>0</v>
      </c>
      <c r="K3320" s="31">
        <f t="shared" si="238"/>
        <v>1760</v>
      </c>
      <c r="L3320" s="37">
        <f t="shared" si="235"/>
        <v>0</v>
      </c>
      <c r="M3320" s="37"/>
      <c r="N3320" s="37">
        <f t="shared" si="239"/>
        <v>0</v>
      </c>
    </row>
    <row r="3321" spans="1:14" x14ac:dyDescent="0.3">
      <c r="A3321" s="105" t="s">
        <v>91</v>
      </c>
      <c r="B3321" s="106">
        <v>8</v>
      </c>
      <c r="C3321" s="106">
        <v>8</v>
      </c>
      <c r="D3321" s="44"/>
      <c r="E3321" s="44"/>
      <c r="F3321" s="30">
        <f t="shared" si="236"/>
        <v>0</v>
      </c>
      <c r="G3321" s="11"/>
      <c r="H3321" s="11"/>
      <c r="I3321" s="11"/>
      <c r="J3321" s="12">
        <f t="shared" si="237"/>
        <v>0</v>
      </c>
      <c r="K3321" s="31">
        <f t="shared" si="238"/>
        <v>2365</v>
      </c>
      <c r="L3321" s="37">
        <f t="shared" si="235"/>
        <v>0</v>
      </c>
      <c r="M3321" s="37"/>
      <c r="N3321" s="37">
        <f t="shared" si="239"/>
        <v>0</v>
      </c>
    </row>
    <row r="3322" spans="1:14" x14ac:dyDescent="0.3">
      <c r="A3322" s="105" t="s">
        <v>92</v>
      </c>
      <c r="B3322" s="106">
        <v>8</v>
      </c>
      <c r="C3322" s="106">
        <v>8</v>
      </c>
      <c r="D3322" s="44"/>
      <c r="E3322" s="44"/>
      <c r="F3322" s="30">
        <f t="shared" si="236"/>
        <v>0</v>
      </c>
      <c r="G3322" s="11"/>
      <c r="H3322" s="11"/>
      <c r="I3322" s="11"/>
      <c r="J3322" s="12">
        <f t="shared" si="237"/>
        <v>0</v>
      </c>
      <c r="K3322" s="31">
        <f t="shared" si="238"/>
        <v>2065</v>
      </c>
      <c r="L3322" s="37">
        <f t="shared" si="235"/>
        <v>0</v>
      </c>
      <c r="M3322" s="37"/>
      <c r="N3322" s="37">
        <f t="shared" si="239"/>
        <v>0</v>
      </c>
    </row>
    <row r="3323" spans="1:14" x14ac:dyDescent="0.3">
      <c r="A3323" s="105" t="s">
        <v>93</v>
      </c>
      <c r="B3323" s="106">
        <v>15</v>
      </c>
      <c r="C3323" s="106">
        <v>15</v>
      </c>
      <c r="D3323" s="44"/>
      <c r="E3323" s="44"/>
      <c r="F3323" s="30">
        <f t="shared" si="236"/>
        <v>0</v>
      </c>
      <c r="G3323" s="11"/>
      <c r="H3323" s="11"/>
      <c r="I3323" s="11"/>
      <c r="J3323" s="12">
        <f t="shared" si="237"/>
        <v>0</v>
      </c>
      <c r="K3323" s="31">
        <f t="shared" si="238"/>
        <v>990</v>
      </c>
      <c r="L3323" s="37">
        <f t="shared" si="235"/>
        <v>0</v>
      </c>
      <c r="M3323" s="37"/>
      <c r="N3323" s="37">
        <f t="shared" si="239"/>
        <v>0</v>
      </c>
    </row>
    <row r="3324" spans="1:14" x14ac:dyDescent="0.3">
      <c r="A3324" s="105" t="s">
        <v>94</v>
      </c>
      <c r="B3324" s="106">
        <v>15</v>
      </c>
      <c r="C3324" s="106">
        <v>15</v>
      </c>
      <c r="D3324" s="44"/>
      <c r="E3324" s="44"/>
      <c r="F3324" s="30">
        <f t="shared" si="236"/>
        <v>0</v>
      </c>
      <c r="G3324" s="11"/>
      <c r="H3324" s="11"/>
      <c r="I3324" s="11"/>
      <c r="J3324" s="12">
        <f t="shared" si="237"/>
        <v>0</v>
      </c>
      <c r="K3324" s="31">
        <f t="shared" si="238"/>
        <v>1025</v>
      </c>
      <c r="L3324" s="37">
        <f t="shared" si="235"/>
        <v>0</v>
      </c>
      <c r="M3324" s="37"/>
      <c r="N3324" s="37">
        <f t="shared" si="239"/>
        <v>0</v>
      </c>
    </row>
    <row r="3325" spans="1:14" x14ac:dyDescent="0.3">
      <c r="A3325" s="105" t="s">
        <v>95</v>
      </c>
      <c r="B3325" s="106">
        <v>10</v>
      </c>
      <c r="C3325" s="106">
        <v>10</v>
      </c>
      <c r="D3325" s="44"/>
      <c r="E3325" s="44"/>
      <c r="F3325" s="30">
        <f t="shared" si="236"/>
        <v>0</v>
      </c>
      <c r="G3325" s="11"/>
      <c r="H3325" s="11"/>
      <c r="I3325" s="11"/>
      <c r="J3325" s="12">
        <f t="shared" si="237"/>
        <v>0</v>
      </c>
      <c r="K3325" s="31">
        <f t="shared" si="238"/>
        <v>1620</v>
      </c>
      <c r="L3325" s="37">
        <f t="shared" si="235"/>
        <v>0</v>
      </c>
      <c r="M3325" s="37"/>
      <c r="N3325" s="37">
        <f t="shared" si="239"/>
        <v>0</v>
      </c>
    </row>
    <row r="3326" spans="1:14" x14ac:dyDescent="0.3">
      <c r="A3326" s="105" t="s">
        <v>96</v>
      </c>
      <c r="B3326" s="106">
        <v>8</v>
      </c>
      <c r="C3326" s="106">
        <v>8</v>
      </c>
      <c r="D3326" s="44"/>
      <c r="E3326" s="44"/>
      <c r="F3326" s="30">
        <f t="shared" si="236"/>
        <v>0</v>
      </c>
      <c r="G3326" s="11"/>
      <c r="H3326" s="11"/>
      <c r="I3326" s="11"/>
      <c r="J3326" s="12">
        <f t="shared" si="237"/>
        <v>0</v>
      </c>
      <c r="K3326" s="31">
        <f t="shared" si="238"/>
        <v>2130</v>
      </c>
      <c r="L3326" s="37">
        <f t="shared" si="235"/>
        <v>0</v>
      </c>
      <c r="M3326" s="37"/>
      <c r="N3326" s="37">
        <f t="shared" si="239"/>
        <v>0</v>
      </c>
    </row>
    <row r="3327" spans="1:14" x14ac:dyDescent="0.3">
      <c r="A3327" s="105" t="s">
        <v>97</v>
      </c>
      <c r="B3327" s="106">
        <v>15</v>
      </c>
      <c r="C3327" s="106">
        <v>15</v>
      </c>
      <c r="D3327" s="44"/>
      <c r="E3327" s="44"/>
      <c r="F3327" s="30">
        <f t="shared" si="236"/>
        <v>0</v>
      </c>
      <c r="G3327" s="11"/>
      <c r="H3327" s="11"/>
      <c r="I3327" s="11"/>
      <c r="J3327" s="12">
        <f t="shared" si="237"/>
        <v>0</v>
      </c>
      <c r="K3327" s="31">
        <f t="shared" si="238"/>
        <v>880</v>
      </c>
      <c r="L3327" s="37">
        <f t="shared" si="235"/>
        <v>0</v>
      </c>
      <c r="M3327" s="37"/>
      <c r="N3327" s="37">
        <f t="shared" si="239"/>
        <v>0</v>
      </c>
    </row>
    <row r="3328" spans="1:14" x14ac:dyDescent="0.3">
      <c r="A3328" s="105" t="s">
        <v>98</v>
      </c>
      <c r="B3328" s="106">
        <v>15</v>
      </c>
      <c r="C3328" s="106">
        <v>15</v>
      </c>
      <c r="D3328" s="44"/>
      <c r="E3328" s="44"/>
      <c r="F3328" s="30">
        <f t="shared" si="236"/>
        <v>0</v>
      </c>
      <c r="G3328" s="11"/>
      <c r="H3328" s="11"/>
      <c r="I3328" s="11"/>
      <c r="J3328" s="12">
        <f t="shared" si="237"/>
        <v>0</v>
      </c>
      <c r="K3328" s="31">
        <f t="shared" si="238"/>
        <v>915</v>
      </c>
      <c r="L3328" s="37">
        <f t="shared" si="235"/>
        <v>0</v>
      </c>
      <c r="M3328" s="37"/>
      <c r="N3328" s="37">
        <f t="shared" si="239"/>
        <v>0</v>
      </c>
    </row>
    <row r="3329" spans="1:14" x14ac:dyDescent="0.3">
      <c r="A3329" s="105" t="s">
        <v>99</v>
      </c>
      <c r="B3329" s="106">
        <v>3</v>
      </c>
      <c r="C3329" s="106">
        <v>3</v>
      </c>
      <c r="D3329" s="44"/>
      <c r="E3329" s="44"/>
      <c r="F3329" s="30">
        <f t="shared" si="236"/>
        <v>0</v>
      </c>
      <c r="G3329" s="11"/>
      <c r="H3329" s="11"/>
      <c r="I3329" s="11"/>
      <c r="J3329" s="12">
        <f t="shared" si="237"/>
        <v>0</v>
      </c>
      <c r="K3329" s="31">
        <f t="shared" si="238"/>
        <v>1970</v>
      </c>
      <c r="L3329" s="37">
        <f t="shared" si="235"/>
        <v>0</v>
      </c>
      <c r="M3329" s="37"/>
      <c r="N3329" s="37">
        <f t="shared" si="239"/>
        <v>0</v>
      </c>
    </row>
    <row r="3330" spans="1:14" x14ac:dyDescent="0.3">
      <c r="A3330" s="105" t="s">
        <v>100</v>
      </c>
      <c r="B3330" s="106">
        <v>3</v>
      </c>
      <c r="C3330" s="106">
        <v>3</v>
      </c>
      <c r="D3330" s="44"/>
      <c r="E3330" s="44"/>
      <c r="F3330" s="30">
        <f t="shared" si="236"/>
        <v>0</v>
      </c>
      <c r="G3330" s="11"/>
      <c r="H3330" s="11"/>
      <c r="I3330" s="11"/>
      <c r="J3330" s="12">
        <f t="shared" si="237"/>
        <v>0</v>
      </c>
      <c r="K3330" s="31">
        <f t="shared" si="238"/>
        <v>2035</v>
      </c>
      <c r="L3330" s="37">
        <f t="shared" si="235"/>
        <v>0</v>
      </c>
      <c r="M3330" s="37"/>
      <c r="N3330" s="37">
        <f t="shared" si="239"/>
        <v>0</v>
      </c>
    </row>
    <row r="3331" spans="1:14" x14ac:dyDescent="0.3">
      <c r="A3331" s="105" t="s">
        <v>101</v>
      </c>
      <c r="B3331" s="106">
        <v>8</v>
      </c>
      <c r="C3331" s="106">
        <v>8</v>
      </c>
      <c r="D3331" s="44"/>
      <c r="E3331" s="44"/>
      <c r="F3331" s="30">
        <f t="shared" si="236"/>
        <v>0</v>
      </c>
      <c r="G3331" s="11"/>
      <c r="H3331" s="11"/>
      <c r="I3331" s="11"/>
      <c r="J3331" s="12">
        <f t="shared" si="237"/>
        <v>0</v>
      </c>
      <c r="K3331" s="31">
        <f t="shared" si="238"/>
        <v>2120</v>
      </c>
      <c r="L3331" s="37">
        <f t="shared" si="235"/>
        <v>0</v>
      </c>
      <c r="M3331" s="37"/>
      <c r="N3331" s="37">
        <f t="shared" si="239"/>
        <v>0</v>
      </c>
    </row>
    <row r="3332" spans="1:14" x14ac:dyDescent="0.3">
      <c r="A3332" s="105" t="s">
        <v>102</v>
      </c>
      <c r="B3332" s="106">
        <v>10</v>
      </c>
      <c r="C3332" s="106">
        <v>10</v>
      </c>
      <c r="D3332" s="44"/>
      <c r="E3332" s="44"/>
      <c r="F3332" s="30">
        <f t="shared" si="236"/>
        <v>0</v>
      </c>
      <c r="G3332" s="11"/>
      <c r="H3332" s="11"/>
      <c r="I3332" s="11"/>
      <c r="J3332" s="12">
        <f t="shared" si="237"/>
        <v>0</v>
      </c>
      <c r="K3332" s="31">
        <f t="shared" si="238"/>
        <v>1980</v>
      </c>
      <c r="L3332" s="37">
        <f t="shared" si="235"/>
        <v>0</v>
      </c>
      <c r="M3332" s="37"/>
      <c r="N3332" s="37">
        <f t="shared" si="239"/>
        <v>0</v>
      </c>
    </row>
    <row r="3333" spans="1:14" x14ac:dyDescent="0.3">
      <c r="A3333" s="105" t="s">
        <v>103</v>
      </c>
      <c r="B3333" s="106">
        <v>12</v>
      </c>
      <c r="C3333" s="106">
        <v>12</v>
      </c>
      <c r="D3333" s="44"/>
      <c r="E3333" s="44"/>
      <c r="F3333" s="30">
        <f t="shared" si="236"/>
        <v>0</v>
      </c>
      <c r="G3333" s="11"/>
      <c r="H3333" s="11"/>
      <c r="I3333" s="11"/>
      <c r="J3333" s="12">
        <f t="shared" si="237"/>
        <v>0</v>
      </c>
      <c r="K3333" s="31">
        <f t="shared" si="238"/>
        <v>875</v>
      </c>
      <c r="L3333" s="37">
        <f t="shared" si="235"/>
        <v>0</v>
      </c>
      <c r="M3333" s="37"/>
      <c r="N3333" s="37">
        <f t="shared" si="239"/>
        <v>0</v>
      </c>
    </row>
    <row r="3334" spans="1:14" ht="19.5" thickBot="1" x14ac:dyDescent="0.35">
      <c r="A3334" s="105" t="s">
        <v>104</v>
      </c>
      <c r="B3334" s="106">
        <v>3</v>
      </c>
      <c r="C3334" s="106">
        <v>3</v>
      </c>
      <c r="D3334" s="44"/>
      <c r="E3334" s="44"/>
      <c r="F3334" s="30">
        <f t="shared" si="236"/>
        <v>0</v>
      </c>
      <c r="G3334" s="11"/>
      <c r="H3334" s="11"/>
      <c r="I3334" s="11"/>
      <c r="J3334" s="12">
        <f t="shared" si="237"/>
        <v>0</v>
      </c>
      <c r="K3334" s="31">
        <f t="shared" si="238"/>
        <v>2145</v>
      </c>
      <c r="L3334" s="37">
        <f t="shared" si="235"/>
        <v>0</v>
      </c>
      <c r="M3334" s="37"/>
      <c r="N3334" s="37">
        <f t="shared" si="239"/>
        <v>0</v>
      </c>
    </row>
    <row r="3335" spans="1:14" ht="19.5" thickBot="1" x14ac:dyDescent="0.35">
      <c r="A3335" s="56" t="s">
        <v>105</v>
      </c>
      <c r="B3335" s="57" t="s">
        <v>74</v>
      </c>
      <c r="C3335" s="58">
        <v>150</v>
      </c>
      <c r="D3335" s="44"/>
      <c r="E3335" s="44"/>
      <c r="F3335" s="30">
        <f t="shared" si="236"/>
        <v>0</v>
      </c>
      <c r="G3335" s="11"/>
      <c r="H3335" s="11"/>
      <c r="I3335" s="11"/>
      <c r="J3335" s="12">
        <f t="shared" si="237"/>
        <v>0</v>
      </c>
      <c r="K3335" s="31">
        <f t="shared" si="238"/>
        <v>21.06</v>
      </c>
      <c r="L3335" s="37">
        <f t="shared" si="235"/>
        <v>0</v>
      </c>
      <c r="M3335" s="37"/>
      <c r="N3335" s="37">
        <f t="shared" si="239"/>
        <v>0</v>
      </c>
    </row>
    <row r="3336" spans="1:14" x14ac:dyDescent="0.3">
      <c r="A3336" s="107"/>
      <c r="B3336" s="108"/>
      <c r="C3336" s="108"/>
      <c r="D3336" s="11"/>
      <c r="E3336" s="11"/>
      <c r="F3336" s="30" t="e">
        <f t="shared" si="236"/>
        <v>#DIV/0!</v>
      </c>
      <c r="G3336" s="11"/>
      <c r="H3336" s="11"/>
      <c r="I3336" s="11"/>
      <c r="J3336" s="12">
        <f t="shared" si="237"/>
        <v>0</v>
      </c>
      <c r="K3336" s="31">
        <f t="shared" si="238"/>
        <v>116.5</v>
      </c>
      <c r="L3336" s="37">
        <f t="shared" si="235"/>
        <v>0</v>
      </c>
      <c r="M3336" s="37"/>
      <c r="N3336" s="37">
        <f t="shared" si="239"/>
        <v>0</v>
      </c>
    </row>
    <row r="3337" spans="1:14" x14ac:dyDescent="0.3">
      <c r="A3337" s="107"/>
      <c r="B3337" s="108"/>
      <c r="C3337" s="108"/>
      <c r="D3337" s="11"/>
      <c r="E3337" s="11"/>
      <c r="F3337" s="30" t="e">
        <f t="shared" si="236"/>
        <v>#DIV/0!</v>
      </c>
      <c r="G3337" s="11"/>
      <c r="H3337" s="11"/>
      <c r="I3337" s="11"/>
      <c r="J3337" s="12">
        <f t="shared" si="237"/>
        <v>0</v>
      </c>
      <c r="K3337" s="31">
        <f t="shared" si="238"/>
        <v>0</v>
      </c>
      <c r="L3337" s="37">
        <f t="shared" si="235"/>
        <v>0</v>
      </c>
      <c r="M3337" s="37"/>
      <c r="N3337" s="37">
        <f t="shared" si="239"/>
        <v>0</v>
      </c>
    </row>
    <row r="3338" spans="1:14" x14ac:dyDescent="0.3">
      <c r="A3338" s="107"/>
      <c r="B3338" s="108"/>
      <c r="C3338" s="108"/>
      <c r="D3338" s="11"/>
      <c r="E3338" s="11"/>
      <c r="F3338" s="30" t="e">
        <f t="shared" si="236"/>
        <v>#DIV/0!</v>
      </c>
      <c r="G3338" s="11"/>
      <c r="H3338" s="11"/>
      <c r="I3338" s="11"/>
      <c r="J3338" s="12">
        <f t="shared" si="237"/>
        <v>0</v>
      </c>
      <c r="K3338" s="31">
        <f t="shared" si="238"/>
        <v>23</v>
      </c>
      <c r="L3338" s="37">
        <f t="shared" si="235"/>
        <v>0</v>
      </c>
      <c r="M3338" s="37"/>
      <c r="N3338" s="37">
        <f t="shared" si="239"/>
        <v>0</v>
      </c>
    </row>
    <row r="3339" spans="1:14" x14ac:dyDescent="0.3">
      <c r="A3339" s="107"/>
      <c r="B3339" s="108"/>
      <c r="C3339" s="108"/>
      <c r="D3339" s="11"/>
      <c r="E3339" s="11"/>
      <c r="F3339" s="30" t="e">
        <f t="shared" si="236"/>
        <v>#DIV/0!</v>
      </c>
      <c r="G3339" s="11"/>
      <c r="H3339" s="11"/>
      <c r="I3339" s="11"/>
      <c r="J3339" s="12">
        <f t="shared" si="237"/>
        <v>0</v>
      </c>
      <c r="K3339" s="31">
        <f t="shared" si="238"/>
        <v>0</v>
      </c>
      <c r="L3339" s="37">
        <f t="shared" si="235"/>
        <v>0</v>
      </c>
      <c r="M3339" s="37"/>
      <c r="N3339" s="37">
        <f t="shared" si="239"/>
        <v>0</v>
      </c>
    </row>
    <row r="3340" spans="1:14" x14ac:dyDescent="0.3">
      <c r="A3340" s="11"/>
      <c r="B3340" s="10"/>
      <c r="C3340" s="10"/>
      <c r="D3340" s="11"/>
      <c r="E3340" s="11"/>
      <c r="F3340" s="30" t="e">
        <f t="shared" si="236"/>
        <v>#DIV/0!</v>
      </c>
      <c r="G3340" s="11"/>
      <c r="H3340" s="11"/>
      <c r="I3340" s="11"/>
      <c r="J3340" s="12">
        <f t="shared" si="237"/>
        <v>0</v>
      </c>
      <c r="K3340" s="31">
        <f t="shared" si="238"/>
        <v>0</v>
      </c>
      <c r="L3340" s="37">
        <f t="shared" si="235"/>
        <v>0</v>
      </c>
      <c r="M3340" s="37"/>
      <c r="N3340" s="37">
        <f t="shared" si="239"/>
        <v>0</v>
      </c>
    </row>
    <row r="3341" spans="1:14" x14ac:dyDescent="0.3">
      <c r="A3341" s="11"/>
      <c r="B3341" s="10"/>
      <c r="C3341" s="10"/>
      <c r="D3341" s="11"/>
      <c r="E3341" s="11"/>
      <c r="F3341" s="30" t="e">
        <f t="shared" si="236"/>
        <v>#DIV/0!</v>
      </c>
      <c r="G3341" s="11"/>
      <c r="H3341" s="11"/>
      <c r="I3341" s="11"/>
      <c r="J3341" s="12">
        <f t="shared" si="237"/>
        <v>0</v>
      </c>
      <c r="K3341" s="31">
        <f t="shared" si="238"/>
        <v>0</v>
      </c>
      <c r="L3341" s="37">
        <f t="shared" si="235"/>
        <v>0</v>
      </c>
      <c r="M3341" s="37"/>
      <c r="N3341" s="37">
        <f t="shared" si="239"/>
        <v>0</v>
      </c>
    </row>
    <row r="3342" spans="1:14" x14ac:dyDescent="0.3">
      <c r="A3342" s="11"/>
      <c r="B3342" s="10"/>
      <c r="C3342" s="10"/>
      <c r="D3342" s="11"/>
      <c r="E3342" s="11"/>
      <c r="F3342" s="30" t="e">
        <f t="shared" si="236"/>
        <v>#DIV/0!</v>
      </c>
      <c r="G3342" s="11"/>
      <c r="H3342" s="11"/>
      <c r="I3342" s="11"/>
      <c r="J3342" s="12">
        <f t="shared" si="237"/>
        <v>0</v>
      </c>
      <c r="K3342" s="31">
        <f t="shared" si="238"/>
        <v>0</v>
      </c>
      <c r="L3342" s="37">
        <f t="shared" si="235"/>
        <v>0</v>
      </c>
      <c r="M3342" s="37"/>
      <c r="N3342" s="37">
        <f t="shared" si="239"/>
        <v>0</v>
      </c>
    </row>
    <row r="3343" spans="1:14" x14ac:dyDescent="0.3">
      <c r="A3343" s="11" t="s">
        <v>33</v>
      </c>
      <c r="B3343" s="11"/>
      <c r="C3343" s="13"/>
      <c r="D3343" s="111">
        <f t="shared" ref="D3343:J3343" si="240">SUM(D3281:D3342)</f>
        <v>0</v>
      </c>
      <c r="E3343" s="111">
        <f t="shared" si="240"/>
        <v>0</v>
      </c>
      <c r="F3343" s="111" t="e">
        <f t="shared" si="240"/>
        <v>#DIV/0!</v>
      </c>
      <c r="G3343" s="111">
        <f t="shared" si="240"/>
        <v>0</v>
      </c>
      <c r="H3343" s="111">
        <f t="shared" si="240"/>
        <v>0</v>
      </c>
      <c r="I3343" s="111">
        <f t="shared" si="240"/>
        <v>0</v>
      </c>
      <c r="J3343" s="12">
        <f t="shared" si="240"/>
        <v>0</v>
      </c>
      <c r="K3343" s="111"/>
      <c r="L3343" s="111">
        <f>SUM(L3281:L3342)</f>
        <v>0</v>
      </c>
      <c r="M3343" s="111">
        <f>SUM(M3281:M3342)</f>
        <v>0</v>
      </c>
      <c r="N3343" s="111">
        <f>SUM(N3281:N3342)</f>
        <v>0</v>
      </c>
    </row>
    <row r="3344" spans="1:14" x14ac:dyDescent="0.3">
      <c r="A3344" s="113"/>
      <c r="B3344" s="114"/>
      <c r="C3344" s="115"/>
      <c r="D3344" s="116"/>
      <c r="E3344" s="116"/>
      <c r="F3344" s="7" t="s">
        <v>106</v>
      </c>
      <c r="G3344" s="7" t="s">
        <v>123</v>
      </c>
      <c r="H3344" s="7" t="s">
        <v>124</v>
      </c>
      <c r="I3344" s="7" t="s">
        <v>125</v>
      </c>
      <c r="J3344" s="7" t="s">
        <v>126</v>
      </c>
      <c r="K3344" s="117"/>
      <c r="L3344" s="117"/>
      <c r="M3344" s="7" t="s">
        <v>107</v>
      </c>
      <c r="N3344" s="118"/>
    </row>
    <row r="3345" spans="1:14" ht="31.5" x14ac:dyDescent="0.5">
      <c r="A3345" s="113"/>
      <c r="B3345" s="114"/>
      <c r="C3345" s="115"/>
      <c r="D3345" s="116"/>
      <c r="E3345" s="116"/>
      <c r="F3345" s="121"/>
      <c r="G3345" s="121"/>
      <c r="H3345" s="121"/>
      <c r="I3345" s="121"/>
      <c r="J3345" s="121"/>
      <c r="K3345" s="122"/>
      <c r="L3345" s="121">
        <f>+F3345-G3345-H3345-I3345-J3345</f>
        <v>0</v>
      </c>
      <c r="M3345" s="123"/>
      <c r="N3345" s="124"/>
    </row>
    <row r="3346" spans="1:14" x14ac:dyDescent="0.3">
      <c r="A3346" s="177" t="s">
        <v>109</v>
      </c>
      <c r="B3346" s="178"/>
      <c r="C3346" s="178"/>
      <c r="D3346" s="178"/>
      <c r="E3346" s="178"/>
      <c r="F3346" s="178"/>
      <c r="G3346" s="178"/>
      <c r="H3346" s="178"/>
      <c r="I3346" s="178"/>
      <c r="J3346" s="179"/>
      <c r="K3346" s="125"/>
      <c r="L3346" s="12"/>
      <c r="M3346" s="126"/>
      <c r="N3346" s="127"/>
    </row>
    <row r="3347" spans="1:14" x14ac:dyDescent="0.3">
      <c r="A3347" s="180" t="s">
        <v>110</v>
      </c>
      <c r="B3347" s="181"/>
      <c r="C3347" s="181"/>
      <c r="D3347" s="181"/>
      <c r="E3347" s="181"/>
      <c r="F3347" s="181"/>
      <c r="G3347" s="181"/>
      <c r="H3347" s="181"/>
      <c r="I3347" s="181"/>
      <c r="J3347" s="182"/>
      <c r="K3347" s="129"/>
      <c r="L3347" s="12"/>
      <c r="M3347" s="126"/>
      <c r="N3347" s="127"/>
    </row>
    <row r="3348" spans="1:14" x14ac:dyDescent="0.3">
      <c r="A3348" s="160" t="s">
        <v>111</v>
      </c>
      <c r="B3348" s="161"/>
      <c r="C3348" s="161"/>
      <c r="D3348" s="161"/>
      <c r="E3348" s="161"/>
      <c r="F3348" s="161"/>
      <c r="G3348" s="161"/>
      <c r="H3348" s="161"/>
      <c r="I3348" s="161"/>
      <c r="J3348" s="162"/>
      <c r="K3348" s="130"/>
      <c r="L3348" s="12"/>
      <c r="M3348" s="131" t="e">
        <f>+L3348/L3343%</f>
        <v>#DIV/0!</v>
      </c>
      <c r="N3348" s="127"/>
    </row>
    <row r="3349" spans="1:14" x14ac:dyDescent="0.3">
      <c r="A3349" s="163" t="s">
        <v>112</v>
      </c>
      <c r="B3349" s="164"/>
      <c r="C3349" s="164"/>
      <c r="D3349" s="164"/>
      <c r="E3349" s="164"/>
      <c r="F3349" s="164"/>
      <c r="G3349" s="164"/>
      <c r="H3349" s="164"/>
      <c r="I3349" s="164"/>
      <c r="J3349" s="165"/>
      <c r="K3349" s="132"/>
      <c r="L3349" s="12">
        <f>+E3365</f>
        <v>0</v>
      </c>
      <c r="M3349" s="126"/>
      <c r="N3349" s="127"/>
    </row>
    <row r="3350" spans="1:14" x14ac:dyDescent="0.3">
      <c r="A3350" s="166" t="s">
        <v>113</v>
      </c>
      <c r="B3350" s="167"/>
      <c r="C3350" s="167"/>
      <c r="D3350" s="167"/>
      <c r="E3350" s="167"/>
      <c r="F3350" s="167"/>
      <c r="G3350" s="167"/>
      <c r="H3350" s="167"/>
      <c r="I3350" s="167"/>
      <c r="J3350" s="168"/>
      <c r="K3350" s="134"/>
      <c r="L3350" s="12">
        <f>+M3365</f>
        <v>0</v>
      </c>
      <c r="M3350" s="126"/>
      <c r="N3350" s="127"/>
    </row>
    <row r="3351" spans="1:14" x14ac:dyDescent="0.3">
      <c r="A3351" s="169"/>
      <c r="B3351" s="170"/>
      <c r="C3351" s="170"/>
      <c r="D3351" s="170"/>
      <c r="E3351" s="170"/>
      <c r="F3351" s="170"/>
      <c r="G3351" s="170"/>
      <c r="H3351" s="170"/>
      <c r="I3351" s="170"/>
      <c r="J3351" s="171"/>
      <c r="K3351" s="128"/>
      <c r="L3351" s="126"/>
      <c r="M3351" s="126"/>
      <c r="N3351" s="127"/>
    </row>
    <row r="3352" spans="1:14" x14ac:dyDescent="0.3">
      <c r="A3352" s="169"/>
      <c r="B3352" s="170"/>
      <c r="C3352" s="170"/>
      <c r="D3352" s="170"/>
      <c r="E3352" s="170"/>
      <c r="F3352" s="170"/>
      <c r="G3352" s="170"/>
      <c r="H3352" s="170"/>
      <c r="I3352" s="170"/>
      <c r="J3352" s="171"/>
      <c r="K3352" s="128"/>
      <c r="L3352" s="126"/>
      <c r="M3352" s="126"/>
      <c r="N3352" s="127"/>
    </row>
    <row r="3353" spans="1:14" x14ac:dyDescent="0.3">
      <c r="A3353" s="169" t="s">
        <v>114</v>
      </c>
      <c r="B3353" s="170"/>
      <c r="C3353" s="170"/>
      <c r="D3353" s="170"/>
      <c r="E3353" s="170"/>
      <c r="F3353" s="170"/>
      <c r="G3353" s="170"/>
      <c r="H3353" s="170"/>
      <c r="I3353" s="170"/>
      <c r="J3353" s="171"/>
      <c r="K3353" s="136"/>
      <c r="L3353" s="111">
        <f>+L3343-L3346-L3347-L3348-L3349+L3350-L3351-L3352</f>
        <v>0</v>
      </c>
      <c r="M3353" s="126"/>
      <c r="N3353" s="127"/>
    </row>
    <row r="3354" spans="1:14" ht="19.5" thickBot="1" x14ac:dyDescent="0.35">
      <c r="M3354" s="138">
        <f>+L3354-L3353</f>
        <v>0</v>
      </c>
    </row>
    <row r="3355" spans="1:14" ht="19.5" thickBot="1" x14ac:dyDescent="0.35">
      <c r="A3355" s="157" t="s">
        <v>115</v>
      </c>
      <c r="B3355" s="158"/>
      <c r="C3355" s="158"/>
      <c r="D3355" s="158"/>
      <c r="E3355" s="158"/>
      <c r="F3355" s="159"/>
      <c r="G3355" s="127"/>
      <c r="H3355" s="157" t="s">
        <v>116</v>
      </c>
      <c r="I3355" s="158"/>
      <c r="J3355" s="159"/>
      <c r="K3355" s="157" t="s">
        <v>117</v>
      </c>
      <c r="L3355" s="158"/>
      <c r="M3355" s="159"/>
      <c r="N3355" s="139"/>
    </row>
    <row r="3356" spans="1:14" ht="19.5" thickBot="1" x14ac:dyDescent="0.35">
      <c r="A3356" s="140" t="s">
        <v>118</v>
      </c>
      <c r="B3356" s="157" t="s">
        <v>119</v>
      </c>
      <c r="C3356" s="159"/>
      <c r="D3356" s="140" t="s">
        <v>120</v>
      </c>
      <c r="E3356" s="157" t="s">
        <v>22</v>
      </c>
      <c r="F3356" s="159"/>
      <c r="G3356" s="127"/>
      <c r="H3356" s="157" t="s">
        <v>119</v>
      </c>
      <c r="I3356" s="159"/>
      <c r="J3356" s="140" t="s">
        <v>22</v>
      </c>
      <c r="K3356" s="157" t="s">
        <v>119</v>
      </c>
      <c r="L3356" s="159"/>
      <c r="M3356" s="140" t="s">
        <v>22</v>
      </c>
      <c r="N3356" s="139"/>
    </row>
    <row r="3357" spans="1:14" ht="19.5" thickBot="1" x14ac:dyDescent="0.35">
      <c r="A3357" s="141"/>
      <c r="B3357" s="153"/>
      <c r="C3357" s="154"/>
      <c r="D3357" s="141"/>
      <c r="E3357" s="155"/>
      <c r="F3357" s="156"/>
      <c r="G3357" s="127"/>
      <c r="H3357" s="153"/>
      <c r="I3357" s="154"/>
      <c r="J3357" s="142"/>
      <c r="K3357" s="153"/>
      <c r="L3357" s="154"/>
      <c r="M3357" s="143"/>
      <c r="N3357" s="144"/>
    </row>
    <row r="3358" spans="1:14" ht="19.5" thickBot="1" x14ac:dyDescent="0.35">
      <c r="A3358" s="141"/>
      <c r="B3358" s="153"/>
      <c r="C3358" s="154"/>
      <c r="D3358" s="141"/>
      <c r="E3358" s="155"/>
      <c r="F3358" s="156"/>
      <c r="G3358" s="127"/>
      <c r="H3358" s="153"/>
      <c r="I3358" s="154"/>
      <c r="J3358" s="142"/>
      <c r="K3358" s="153"/>
      <c r="L3358" s="154"/>
      <c r="M3358" s="143"/>
      <c r="N3358" s="144"/>
    </row>
    <row r="3359" spans="1:14" ht="19.5" thickBot="1" x14ac:dyDescent="0.35">
      <c r="A3359" s="141"/>
      <c r="B3359" s="153"/>
      <c r="C3359" s="154"/>
      <c r="D3359" s="141"/>
      <c r="E3359" s="155"/>
      <c r="F3359" s="156"/>
      <c r="G3359" s="127"/>
      <c r="H3359" s="153"/>
      <c r="I3359" s="154"/>
      <c r="J3359" s="142"/>
      <c r="K3359" s="153"/>
      <c r="L3359" s="154"/>
      <c r="M3359" s="143"/>
      <c r="N3359" s="144"/>
    </row>
    <row r="3360" spans="1:14" ht="19.5" thickBot="1" x14ac:dyDescent="0.35">
      <c r="A3360" s="141"/>
      <c r="B3360" s="153"/>
      <c r="C3360" s="154"/>
      <c r="D3360" s="141"/>
      <c r="E3360" s="155"/>
      <c r="F3360" s="156"/>
      <c r="G3360" s="127"/>
      <c r="H3360" s="153"/>
      <c r="I3360" s="154"/>
      <c r="J3360" s="142"/>
      <c r="K3360" s="153"/>
      <c r="L3360" s="154"/>
      <c r="M3360" s="143"/>
      <c r="N3360" s="144"/>
    </row>
    <row r="3361" spans="1:14" ht="19.5" thickBot="1" x14ac:dyDescent="0.35">
      <c r="A3361" s="141"/>
      <c r="B3361" s="153"/>
      <c r="C3361" s="154"/>
      <c r="D3361" s="141"/>
      <c r="E3361" s="155"/>
      <c r="F3361" s="156"/>
      <c r="G3361" s="127"/>
      <c r="H3361" s="153"/>
      <c r="I3361" s="154"/>
      <c r="J3361" s="142"/>
      <c r="K3361" s="153"/>
      <c r="L3361" s="154"/>
      <c r="M3361" s="143"/>
      <c r="N3361" s="144"/>
    </row>
    <row r="3362" spans="1:14" ht="19.5" thickBot="1" x14ac:dyDescent="0.35">
      <c r="A3362" s="141"/>
      <c r="B3362" s="153"/>
      <c r="C3362" s="154"/>
      <c r="D3362" s="141"/>
      <c r="E3362" s="155"/>
      <c r="F3362" s="156"/>
      <c r="G3362" s="127"/>
      <c r="H3362" s="153"/>
      <c r="I3362" s="154"/>
      <c r="J3362" s="142"/>
      <c r="K3362" s="153"/>
      <c r="L3362" s="154"/>
      <c r="M3362" s="143"/>
      <c r="N3362" s="144"/>
    </row>
    <row r="3363" spans="1:14" ht="19.5" thickBot="1" x14ac:dyDescent="0.35">
      <c r="A3363" s="141"/>
      <c r="B3363" s="153"/>
      <c r="C3363" s="154"/>
      <c r="D3363" s="141"/>
      <c r="E3363" s="155"/>
      <c r="F3363" s="156"/>
      <c r="G3363" s="127"/>
      <c r="H3363" s="153"/>
      <c r="I3363" s="154"/>
      <c r="J3363" s="142"/>
      <c r="K3363" s="153"/>
      <c r="L3363" s="154"/>
      <c r="M3363" s="143"/>
      <c r="N3363" s="144"/>
    </row>
    <row r="3364" spans="1:14" ht="19.5" thickBot="1" x14ac:dyDescent="0.35">
      <c r="A3364" s="141"/>
      <c r="B3364" s="153"/>
      <c r="C3364" s="154"/>
      <c r="D3364" s="141"/>
      <c r="E3364" s="155"/>
      <c r="F3364" s="156"/>
      <c r="G3364" s="127"/>
      <c r="H3364" s="153"/>
      <c r="I3364" s="154"/>
      <c r="J3364" s="142"/>
      <c r="K3364" s="153"/>
      <c r="L3364" s="154"/>
      <c r="M3364" s="143"/>
      <c r="N3364" s="144"/>
    </row>
    <row r="3365" spans="1:14" ht="19.5" thickBot="1" x14ac:dyDescent="0.35">
      <c r="A3365" s="141" t="s">
        <v>121</v>
      </c>
      <c r="B3365" s="153"/>
      <c r="C3365" s="154"/>
      <c r="D3365" s="141"/>
      <c r="E3365" s="155">
        <f>SUM(E3357:F3364)</f>
        <v>0</v>
      </c>
      <c r="F3365" s="156"/>
      <c r="G3365" s="127"/>
      <c r="H3365" s="153" t="s">
        <v>121</v>
      </c>
      <c r="I3365" s="154"/>
      <c r="J3365" s="140">
        <f>SUM(J3357:J3364)</f>
        <v>0</v>
      </c>
      <c r="K3365" s="153" t="s">
        <v>121</v>
      </c>
      <c r="L3365" s="154"/>
      <c r="M3365" s="145">
        <f>SUM(M3357:M3364)</f>
        <v>0</v>
      </c>
      <c r="N3365" s="139"/>
    </row>
    <row r="3368" spans="1:14" x14ac:dyDescent="0.3">
      <c r="A3368" s="172" t="s">
        <v>0</v>
      </c>
      <c r="B3368" s="172"/>
      <c r="C3368" s="172"/>
      <c r="D3368" s="172"/>
      <c r="E3368" s="172"/>
      <c r="F3368" s="172"/>
      <c r="G3368" s="172"/>
      <c r="H3368" s="172"/>
      <c r="I3368" s="172"/>
      <c r="J3368" s="172"/>
      <c r="K3368" s="172"/>
      <c r="L3368" s="172"/>
      <c r="M3368" s="1"/>
      <c r="N3368" s="2"/>
    </row>
    <row r="3369" spans="1:14" x14ac:dyDescent="0.3">
      <c r="A3369" s="1" t="s">
        <v>1</v>
      </c>
      <c r="B3369" s="2"/>
      <c r="J3369" s="1" t="s">
        <v>3</v>
      </c>
      <c r="K3369" s="173">
        <f>+K3278</f>
        <v>0</v>
      </c>
      <c r="L3369" s="173"/>
      <c r="M3369" s="173"/>
      <c r="N3369" s="6"/>
    </row>
    <row r="3370" spans="1:14" x14ac:dyDescent="0.3">
      <c r="A3370" s="174"/>
      <c r="B3370" s="175"/>
      <c r="C3370" s="176"/>
      <c r="D3370" s="169" t="s">
        <v>6</v>
      </c>
      <c r="E3370" s="170"/>
      <c r="F3370" s="171"/>
      <c r="G3370" s="7" t="s">
        <v>7</v>
      </c>
      <c r="H3370" s="7" t="s">
        <v>7</v>
      </c>
      <c r="I3370" s="7" t="s">
        <v>8</v>
      </c>
      <c r="J3370" s="8" t="s">
        <v>9</v>
      </c>
      <c r="K3370" s="7" t="s">
        <v>10</v>
      </c>
      <c r="L3370" s="9"/>
      <c r="M3370" s="7" t="s">
        <v>11</v>
      </c>
      <c r="N3370" s="7" t="s">
        <v>12</v>
      </c>
    </row>
    <row r="3371" spans="1:14" x14ac:dyDescent="0.3">
      <c r="A3371" s="12" t="s">
        <v>16</v>
      </c>
      <c r="B3371" s="7" t="s">
        <v>17</v>
      </c>
      <c r="C3371" s="13" t="s">
        <v>18</v>
      </c>
      <c r="D3371" s="7">
        <v>1</v>
      </c>
      <c r="E3371" s="7">
        <v>2</v>
      </c>
      <c r="F3371" s="14" t="s">
        <v>19</v>
      </c>
      <c r="G3371" s="7" t="s">
        <v>20</v>
      </c>
      <c r="H3371" s="7" t="s">
        <v>20</v>
      </c>
      <c r="I3371" s="7"/>
      <c r="J3371" s="7" t="s">
        <v>20</v>
      </c>
      <c r="K3371" s="7" t="s">
        <v>21</v>
      </c>
      <c r="L3371" s="7" t="s">
        <v>22</v>
      </c>
      <c r="M3371" s="7" t="s">
        <v>23</v>
      </c>
      <c r="N3371" s="7" t="s">
        <v>22</v>
      </c>
    </row>
    <row r="3372" spans="1:14" x14ac:dyDescent="0.3">
      <c r="A3372" s="16" t="s">
        <v>35</v>
      </c>
      <c r="B3372" s="17" t="s">
        <v>36</v>
      </c>
      <c r="C3372" s="17">
        <v>72</v>
      </c>
      <c r="D3372" s="29"/>
      <c r="E3372" s="29"/>
      <c r="F3372" s="30">
        <f>+(E3372+D3372)/C3372</f>
        <v>0</v>
      </c>
      <c r="G3372" s="32"/>
      <c r="H3372" s="32"/>
      <c r="I3372" s="32"/>
      <c r="J3372" s="34">
        <f>+D3372+E3372-G3372-H3372-I3372</f>
        <v>0</v>
      </c>
      <c r="K3372" s="31">
        <f>+K3281</f>
        <v>381.13</v>
      </c>
      <c r="L3372" s="24">
        <f t="shared" ref="L3372:L3433" si="241">+J3372*K3372</f>
        <v>0</v>
      </c>
      <c r="M3372" s="24"/>
      <c r="N3372" s="24">
        <f>+K3372*I3372</f>
        <v>0</v>
      </c>
    </row>
    <row r="3373" spans="1:14" x14ac:dyDescent="0.3">
      <c r="A3373" s="16" t="s">
        <v>37</v>
      </c>
      <c r="B3373" s="17" t="s">
        <v>38</v>
      </c>
      <c r="C3373" s="17">
        <v>36</v>
      </c>
      <c r="D3373" s="29"/>
      <c r="E3373" s="29"/>
      <c r="F3373" s="30">
        <f t="shared" ref="F3373:F3433" si="242">+(E3373+D3373)/C3373</f>
        <v>0</v>
      </c>
      <c r="G3373" s="32"/>
      <c r="H3373" s="32"/>
      <c r="I3373" s="32"/>
      <c r="J3373" s="34">
        <f t="shared" ref="J3373:J3433" si="243">+D3373+E3373-G3373-H3373-I3373</f>
        <v>0</v>
      </c>
      <c r="K3373" s="31">
        <f t="shared" ref="K3373:K3433" si="244">+K3282</f>
        <v>741.2</v>
      </c>
      <c r="L3373" s="24">
        <f t="shared" si="241"/>
        <v>0</v>
      </c>
      <c r="M3373" s="24"/>
      <c r="N3373" s="24">
        <f t="shared" ref="N3373:N3433" si="245">+K3373*I3373</f>
        <v>0</v>
      </c>
    </row>
    <row r="3374" spans="1:14" x14ac:dyDescent="0.3">
      <c r="A3374" s="16" t="s">
        <v>39</v>
      </c>
      <c r="B3374" s="17" t="s">
        <v>40</v>
      </c>
      <c r="C3374" s="17">
        <v>18</v>
      </c>
      <c r="D3374" s="29"/>
      <c r="E3374" s="29"/>
      <c r="F3374" s="30">
        <f t="shared" si="242"/>
        <v>0</v>
      </c>
      <c r="G3374" s="32"/>
      <c r="H3374" s="32"/>
      <c r="I3374" s="32"/>
      <c r="J3374" s="12">
        <f t="shared" si="243"/>
        <v>0</v>
      </c>
      <c r="K3374" s="31">
        <f t="shared" si="244"/>
        <v>1263.5999999999999</v>
      </c>
      <c r="L3374" s="37">
        <f t="shared" si="241"/>
        <v>0</v>
      </c>
      <c r="M3374" s="37"/>
      <c r="N3374" s="37">
        <f t="shared" si="245"/>
        <v>0</v>
      </c>
    </row>
    <row r="3375" spans="1:14" x14ac:dyDescent="0.3">
      <c r="A3375" s="16" t="s">
        <v>41</v>
      </c>
      <c r="B3375" s="17" t="s">
        <v>42</v>
      </c>
      <c r="C3375" s="17">
        <v>10</v>
      </c>
      <c r="D3375" s="29"/>
      <c r="E3375" s="29"/>
      <c r="F3375" s="30">
        <f t="shared" si="242"/>
        <v>0</v>
      </c>
      <c r="G3375" s="32"/>
      <c r="H3375" s="32"/>
      <c r="I3375" s="32"/>
      <c r="J3375" s="34">
        <f t="shared" si="243"/>
        <v>0</v>
      </c>
      <c r="K3375" s="31">
        <f t="shared" si="244"/>
        <v>2059.1999999999998</v>
      </c>
      <c r="L3375" s="24">
        <f t="shared" si="241"/>
        <v>0</v>
      </c>
      <c r="M3375" s="24"/>
      <c r="N3375" s="24">
        <f t="shared" si="245"/>
        <v>0</v>
      </c>
    </row>
    <row r="3376" spans="1:14" x14ac:dyDescent="0.3">
      <c r="A3376" s="16" t="s">
        <v>43</v>
      </c>
      <c r="B3376" s="17" t="s">
        <v>36</v>
      </c>
      <c r="C3376" s="17">
        <v>72</v>
      </c>
      <c r="D3376" s="29"/>
      <c r="E3376" s="29"/>
      <c r="F3376" s="30">
        <f t="shared" si="242"/>
        <v>0</v>
      </c>
      <c r="G3376" s="32"/>
      <c r="H3376" s="32"/>
      <c r="I3376" s="32"/>
      <c r="J3376" s="34">
        <f t="shared" si="243"/>
        <v>0</v>
      </c>
      <c r="K3376" s="31">
        <f t="shared" si="244"/>
        <v>409.5</v>
      </c>
      <c r="L3376" s="24">
        <f t="shared" si="241"/>
        <v>0</v>
      </c>
      <c r="M3376" s="24"/>
      <c r="N3376" s="24">
        <f t="shared" si="245"/>
        <v>0</v>
      </c>
    </row>
    <row r="3377" spans="1:14" x14ac:dyDescent="0.3">
      <c r="A3377" s="16" t="s">
        <v>44</v>
      </c>
      <c r="B3377" s="17" t="s">
        <v>38</v>
      </c>
      <c r="C3377" s="17">
        <v>36</v>
      </c>
      <c r="D3377" s="29"/>
      <c r="E3377" s="29"/>
      <c r="F3377" s="30">
        <f t="shared" si="242"/>
        <v>0</v>
      </c>
      <c r="G3377" s="32"/>
      <c r="H3377" s="32"/>
      <c r="I3377" s="32"/>
      <c r="J3377" s="34">
        <f t="shared" si="243"/>
        <v>0</v>
      </c>
      <c r="K3377" s="31">
        <f t="shared" si="244"/>
        <v>803.79</v>
      </c>
      <c r="L3377" s="24">
        <f t="shared" si="241"/>
        <v>0</v>
      </c>
      <c r="M3377" s="24"/>
      <c r="N3377" s="24">
        <f t="shared" si="245"/>
        <v>0</v>
      </c>
    </row>
    <row r="3378" spans="1:14" x14ac:dyDescent="0.3">
      <c r="A3378" s="16" t="s">
        <v>45</v>
      </c>
      <c r="B3378" s="17" t="s">
        <v>36</v>
      </c>
      <c r="C3378" s="17">
        <v>72</v>
      </c>
      <c r="D3378" s="29"/>
      <c r="E3378" s="29"/>
      <c r="F3378" s="30">
        <f t="shared" si="242"/>
        <v>0</v>
      </c>
      <c r="G3378" s="32"/>
      <c r="H3378" s="32"/>
      <c r="I3378" s="32"/>
      <c r="J3378" s="34">
        <f t="shared" si="243"/>
        <v>0</v>
      </c>
      <c r="K3378" s="31">
        <f t="shared" si="244"/>
        <v>409.5</v>
      </c>
      <c r="L3378" s="24">
        <f t="shared" si="241"/>
        <v>0</v>
      </c>
      <c r="M3378" s="24"/>
      <c r="N3378" s="24">
        <f t="shared" si="245"/>
        <v>0</v>
      </c>
    </row>
    <row r="3379" spans="1:14" x14ac:dyDescent="0.3">
      <c r="A3379" s="16" t="s">
        <v>46</v>
      </c>
      <c r="B3379" s="17" t="s">
        <v>38</v>
      </c>
      <c r="C3379" s="17">
        <v>36</v>
      </c>
      <c r="D3379" s="29"/>
      <c r="E3379" s="29"/>
      <c r="F3379" s="30">
        <f t="shared" si="242"/>
        <v>0</v>
      </c>
      <c r="G3379" s="32"/>
      <c r="H3379" s="32"/>
      <c r="I3379" s="32"/>
      <c r="J3379" s="34">
        <f t="shared" si="243"/>
        <v>0</v>
      </c>
      <c r="K3379" s="31">
        <f t="shared" si="244"/>
        <v>803.79</v>
      </c>
      <c r="L3379" s="24">
        <f t="shared" si="241"/>
        <v>0</v>
      </c>
      <c r="M3379" s="24"/>
      <c r="N3379" s="24">
        <f t="shared" si="245"/>
        <v>0</v>
      </c>
    </row>
    <row r="3380" spans="1:14" x14ac:dyDescent="0.3">
      <c r="A3380" s="16" t="s">
        <v>47</v>
      </c>
      <c r="B3380" s="17" t="s">
        <v>48</v>
      </c>
      <c r="C3380" s="17">
        <v>8</v>
      </c>
      <c r="D3380" s="29"/>
      <c r="E3380" s="29"/>
      <c r="F3380" s="30">
        <f t="shared" si="242"/>
        <v>0</v>
      </c>
      <c r="G3380" s="32"/>
      <c r="H3380" s="32"/>
      <c r="I3380" s="32"/>
      <c r="J3380" s="34">
        <f t="shared" si="243"/>
        <v>0</v>
      </c>
      <c r="K3380" s="31">
        <f t="shared" si="244"/>
        <v>2767.05</v>
      </c>
      <c r="L3380" s="24">
        <f t="shared" si="241"/>
        <v>0</v>
      </c>
      <c r="M3380" s="24"/>
      <c r="N3380" s="24">
        <f t="shared" si="245"/>
        <v>0</v>
      </c>
    </row>
    <row r="3381" spans="1:14" x14ac:dyDescent="0.3">
      <c r="A3381" s="35" t="s">
        <v>49</v>
      </c>
      <c r="B3381" s="17" t="s">
        <v>50</v>
      </c>
      <c r="C3381" s="38">
        <v>72</v>
      </c>
      <c r="D3381" s="29"/>
      <c r="E3381" s="29"/>
      <c r="F3381" s="30">
        <f t="shared" si="242"/>
        <v>0</v>
      </c>
      <c r="G3381" s="32"/>
      <c r="H3381" s="32"/>
      <c r="I3381" s="32"/>
      <c r="J3381" s="12">
        <f t="shared" si="243"/>
        <v>0</v>
      </c>
      <c r="K3381" s="31">
        <f t="shared" si="244"/>
        <v>444.6</v>
      </c>
      <c r="L3381" s="37">
        <f t="shared" si="241"/>
        <v>0</v>
      </c>
      <c r="M3381" s="37"/>
      <c r="N3381" s="37">
        <f t="shared" si="245"/>
        <v>0</v>
      </c>
    </row>
    <row r="3382" spans="1:14" x14ac:dyDescent="0.3">
      <c r="A3382" s="16" t="s">
        <v>51</v>
      </c>
      <c r="B3382" s="17" t="s">
        <v>52</v>
      </c>
      <c r="C3382" s="17">
        <v>36</v>
      </c>
      <c r="D3382" s="29"/>
      <c r="E3382" s="29"/>
      <c r="F3382" s="30">
        <f t="shared" si="242"/>
        <v>0</v>
      </c>
      <c r="G3382" s="32"/>
      <c r="H3382" s="32"/>
      <c r="I3382" s="32"/>
      <c r="J3382" s="34">
        <f t="shared" si="243"/>
        <v>0</v>
      </c>
      <c r="K3382" s="31">
        <f t="shared" si="244"/>
        <v>868.73</v>
      </c>
      <c r="L3382" s="24">
        <f t="shared" si="241"/>
        <v>0</v>
      </c>
      <c r="M3382" s="24"/>
      <c r="N3382" s="24">
        <f t="shared" si="245"/>
        <v>0</v>
      </c>
    </row>
    <row r="3383" spans="1:14" x14ac:dyDescent="0.3">
      <c r="A3383" s="16" t="s">
        <v>53</v>
      </c>
      <c r="B3383" s="17" t="s">
        <v>48</v>
      </c>
      <c r="C3383" s="17">
        <v>8</v>
      </c>
      <c r="D3383" s="29"/>
      <c r="E3383" s="29"/>
      <c r="F3383" s="30">
        <f t="shared" si="242"/>
        <v>0</v>
      </c>
      <c r="G3383" s="32"/>
      <c r="H3383" s="32"/>
      <c r="I3383" s="32"/>
      <c r="J3383" s="34">
        <f t="shared" si="243"/>
        <v>0</v>
      </c>
      <c r="K3383" s="31">
        <f t="shared" si="244"/>
        <v>2416.0500000000002</v>
      </c>
      <c r="L3383" s="24">
        <f t="shared" si="241"/>
        <v>0</v>
      </c>
      <c r="M3383" s="24"/>
      <c r="N3383" s="24">
        <f t="shared" si="245"/>
        <v>0</v>
      </c>
    </row>
    <row r="3384" spans="1:14" x14ac:dyDescent="0.3">
      <c r="A3384" s="16" t="s">
        <v>54</v>
      </c>
      <c r="B3384" s="17" t="s">
        <v>50</v>
      </c>
      <c r="C3384" s="17">
        <v>72</v>
      </c>
      <c r="D3384" s="29"/>
      <c r="E3384" s="29"/>
      <c r="F3384" s="30">
        <f t="shared" si="242"/>
        <v>0</v>
      </c>
      <c r="G3384" s="32"/>
      <c r="H3384" s="32"/>
      <c r="I3384" s="32"/>
      <c r="J3384" s="34">
        <f t="shared" si="243"/>
        <v>0</v>
      </c>
      <c r="K3384" s="31">
        <f t="shared" si="244"/>
        <v>377.33</v>
      </c>
      <c r="L3384" s="24">
        <f t="shared" si="241"/>
        <v>0</v>
      </c>
      <c r="M3384" s="24"/>
      <c r="N3384" s="24">
        <f t="shared" si="245"/>
        <v>0</v>
      </c>
    </row>
    <row r="3385" spans="1:14" x14ac:dyDescent="0.3">
      <c r="A3385" s="16" t="s">
        <v>55</v>
      </c>
      <c r="B3385" s="17" t="s">
        <v>56</v>
      </c>
      <c r="C3385" s="17">
        <v>15</v>
      </c>
      <c r="D3385" s="44"/>
      <c r="E3385" s="44"/>
      <c r="F3385" s="30">
        <f t="shared" si="242"/>
        <v>0</v>
      </c>
      <c r="G3385" s="11"/>
      <c r="H3385" s="11"/>
      <c r="I3385" s="11"/>
      <c r="J3385" s="12">
        <f t="shared" si="243"/>
        <v>0</v>
      </c>
      <c r="K3385" s="45">
        <f t="shared" si="244"/>
        <v>1158.3</v>
      </c>
      <c r="L3385" s="37">
        <f t="shared" si="241"/>
        <v>0</v>
      </c>
      <c r="M3385" s="37"/>
      <c r="N3385" s="37">
        <f t="shared" si="245"/>
        <v>0</v>
      </c>
    </row>
    <row r="3386" spans="1:14" x14ac:dyDescent="0.3">
      <c r="A3386" s="16" t="s">
        <v>57</v>
      </c>
      <c r="B3386" s="17" t="s">
        <v>50</v>
      </c>
      <c r="C3386" s="17">
        <v>72</v>
      </c>
      <c r="D3386" s="29"/>
      <c r="E3386" s="29"/>
      <c r="F3386" s="30">
        <f t="shared" si="242"/>
        <v>0</v>
      </c>
      <c r="G3386" s="32"/>
      <c r="H3386" s="32"/>
      <c r="I3386" s="32"/>
      <c r="J3386" s="34">
        <f t="shared" si="243"/>
        <v>0</v>
      </c>
      <c r="K3386" s="31">
        <f t="shared" si="244"/>
        <v>424.13</v>
      </c>
      <c r="L3386" s="24">
        <f t="shared" si="241"/>
        <v>0</v>
      </c>
      <c r="M3386" s="24"/>
      <c r="N3386" s="24">
        <f t="shared" si="245"/>
        <v>0</v>
      </c>
    </row>
    <row r="3387" spans="1:14" x14ac:dyDescent="0.3">
      <c r="A3387" s="16" t="s">
        <v>58</v>
      </c>
      <c r="B3387" s="17" t="s">
        <v>59</v>
      </c>
      <c r="C3387" s="17">
        <v>15</v>
      </c>
      <c r="D3387" s="29"/>
      <c r="E3387" s="29"/>
      <c r="F3387" s="30">
        <f t="shared" si="242"/>
        <v>0</v>
      </c>
      <c r="G3387" s="32"/>
      <c r="H3387" s="32"/>
      <c r="I3387" s="32"/>
      <c r="J3387" s="34">
        <f t="shared" si="243"/>
        <v>0</v>
      </c>
      <c r="K3387" s="31">
        <f t="shared" si="244"/>
        <v>1199.25</v>
      </c>
      <c r="L3387" s="24">
        <f t="shared" si="241"/>
        <v>0</v>
      </c>
      <c r="M3387" s="24"/>
      <c r="N3387" s="24">
        <f t="shared" si="245"/>
        <v>0</v>
      </c>
    </row>
    <row r="3388" spans="1:14" x14ac:dyDescent="0.3">
      <c r="A3388" s="16" t="s">
        <v>60</v>
      </c>
      <c r="B3388" s="17" t="s">
        <v>50</v>
      </c>
      <c r="C3388" s="17">
        <v>72</v>
      </c>
      <c r="D3388" s="29"/>
      <c r="E3388" s="29"/>
      <c r="F3388" s="30">
        <f t="shared" si="242"/>
        <v>0</v>
      </c>
      <c r="G3388" s="32"/>
      <c r="H3388" s="32"/>
      <c r="I3388" s="32"/>
      <c r="J3388" s="34">
        <f t="shared" si="243"/>
        <v>0</v>
      </c>
      <c r="K3388" s="31">
        <f t="shared" si="244"/>
        <v>381.13</v>
      </c>
      <c r="L3388" s="24">
        <f t="shared" si="241"/>
        <v>0</v>
      </c>
      <c r="M3388" s="24"/>
      <c r="N3388" s="24">
        <f t="shared" si="245"/>
        <v>0</v>
      </c>
    </row>
    <row r="3389" spans="1:14" x14ac:dyDescent="0.3">
      <c r="A3389" s="16" t="s">
        <v>61</v>
      </c>
      <c r="B3389" s="17" t="s">
        <v>50</v>
      </c>
      <c r="C3389" s="38">
        <v>72</v>
      </c>
      <c r="D3389" s="44"/>
      <c r="E3389" s="44"/>
      <c r="F3389" s="30">
        <f t="shared" si="242"/>
        <v>0</v>
      </c>
      <c r="G3389" s="11"/>
      <c r="H3389" s="11"/>
      <c r="I3389" s="11"/>
      <c r="J3389" s="12">
        <f t="shared" si="243"/>
        <v>0</v>
      </c>
      <c r="K3389" s="31">
        <f t="shared" si="244"/>
        <v>424.13</v>
      </c>
      <c r="L3389" s="37">
        <f t="shared" si="241"/>
        <v>0</v>
      </c>
      <c r="M3389" s="37"/>
      <c r="N3389" s="37">
        <f t="shared" si="245"/>
        <v>0</v>
      </c>
    </row>
    <row r="3390" spans="1:14" x14ac:dyDescent="0.3">
      <c r="A3390" s="35" t="s">
        <v>62</v>
      </c>
      <c r="B3390" s="17" t="s">
        <v>50</v>
      </c>
      <c r="C3390" s="38">
        <v>72</v>
      </c>
      <c r="D3390" s="44"/>
      <c r="E3390" s="44"/>
      <c r="F3390" s="30">
        <f t="shared" si="242"/>
        <v>0</v>
      </c>
      <c r="G3390" s="11"/>
      <c r="H3390" s="11"/>
      <c r="I3390" s="11"/>
      <c r="J3390" s="12">
        <f t="shared" si="243"/>
        <v>0</v>
      </c>
      <c r="K3390" s="31">
        <f t="shared" si="244"/>
        <v>330.23</v>
      </c>
      <c r="L3390" s="37">
        <f t="shared" si="241"/>
        <v>0</v>
      </c>
      <c r="M3390" s="37"/>
      <c r="N3390" s="37">
        <f t="shared" si="245"/>
        <v>0</v>
      </c>
    </row>
    <row r="3391" spans="1:14" x14ac:dyDescent="0.3">
      <c r="A3391" s="35" t="s">
        <v>63</v>
      </c>
      <c r="B3391" s="17" t="s">
        <v>50</v>
      </c>
      <c r="C3391" s="38">
        <v>72</v>
      </c>
      <c r="D3391" s="44"/>
      <c r="E3391" s="44"/>
      <c r="F3391" s="30">
        <f t="shared" si="242"/>
        <v>0</v>
      </c>
      <c r="G3391" s="11"/>
      <c r="H3391" s="11"/>
      <c r="I3391" s="11"/>
      <c r="J3391" s="12">
        <f t="shared" si="243"/>
        <v>0</v>
      </c>
      <c r="K3391" s="31">
        <f t="shared" si="244"/>
        <v>424.13</v>
      </c>
      <c r="L3391" s="37">
        <f t="shared" si="241"/>
        <v>0</v>
      </c>
      <c r="M3391" s="37"/>
      <c r="N3391" s="37">
        <f t="shared" si="245"/>
        <v>0</v>
      </c>
    </row>
    <row r="3392" spans="1:14" x14ac:dyDescent="0.3">
      <c r="A3392" s="35" t="s">
        <v>64</v>
      </c>
      <c r="B3392" s="17" t="s">
        <v>65</v>
      </c>
      <c r="C3392" s="38">
        <v>72</v>
      </c>
      <c r="D3392" s="44"/>
      <c r="E3392" s="44"/>
      <c r="F3392" s="30">
        <f t="shared" si="242"/>
        <v>0</v>
      </c>
      <c r="G3392" s="11"/>
      <c r="H3392" s="11"/>
      <c r="I3392" s="11"/>
      <c r="J3392" s="12">
        <f t="shared" si="243"/>
        <v>0</v>
      </c>
      <c r="K3392" s="31">
        <f t="shared" si="244"/>
        <v>389.61</v>
      </c>
      <c r="L3392" s="37">
        <f t="shared" si="241"/>
        <v>0</v>
      </c>
      <c r="M3392" s="37"/>
      <c r="N3392" s="37">
        <f t="shared" si="245"/>
        <v>0</v>
      </c>
    </row>
    <row r="3393" spans="1:14" x14ac:dyDescent="0.3">
      <c r="A3393" s="35" t="s">
        <v>66</v>
      </c>
      <c r="B3393" s="17" t="s">
        <v>65</v>
      </c>
      <c r="C3393" s="38">
        <v>72</v>
      </c>
      <c r="D3393" s="44"/>
      <c r="E3393" s="44"/>
      <c r="F3393" s="30">
        <f t="shared" si="242"/>
        <v>0</v>
      </c>
      <c r="G3393" s="11"/>
      <c r="H3393" s="11"/>
      <c r="I3393" s="11"/>
      <c r="J3393" s="12">
        <f t="shared" si="243"/>
        <v>0</v>
      </c>
      <c r="K3393" s="31">
        <f t="shared" si="244"/>
        <v>389.61</v>
      </c>
      <c r="L3393" s="37">
        <f t="shared" si="241"/>
        <v>0</v>
      </c>
      <c r="M3393" s="37"/>
      <c r="N3393" s="37">
        <f t="shared" si="245"/>
        <v>0</v>
      </c>
    </row>
    <row r="3394" spans="1:14" x14ac:dyDescent="0.3">
      <c r="A3394" s="47" t="s">
        <v>67</v>
      </c>
      <c r="B3394" s="48" t="s">
        <v>59</v>
      </c>
      <c r="C3394" s="49">
        <v>25</v>
      </c>
      <c r="D3394" s="44"/>
      <c r="E3394" s="44"/>
      <c r="F3394" s="30">
        <f t="shared" si="242"/>
        <v>0</v>
      </c>
      <c r="G3394" s="11"/>
      <c r="H3394" s="11"/>
      <c r="I3394" s="11"/>
      <c r="J3394" s="12">
        <f t="shared" si="243"/>
        <v>0</v>
      </c>
      <c r="K3394" s="31">
        <f t="shared" si="244"/>
        <v>169.65</v>
      </c>
      <c r="L3394" s="37">
        <f t="shared" si="241"/>
        <v>0</v>
      </c>
      <c r="M3394" s="37"/>
      <c r="N3394" s="37">
        <f t="shared" si="245"/>
        <v>0</v>
      </c>
    </row>
    <row r="3395" spans="1:14" x14ac:dyDescent="0.3">
      <c r="A3395" s="47" t="s">
        <v>68</v>
      </c>
      <c r="B3395" s="48" t="s">
        <v>42</v>
      </c>
      <c r="C3395" s="49">
        <v>50</v>
      </c>
      <c r="D3395" s="44"/>
      <c r="E3395" s="44"/>
      <c r="F3395" s="30">
        <f t="shared" si="242"/>
        <v>0</v>
      </c>
      <c r="G3395" s="11"/>
      <c r="H3395" s="11"/>
      <c r="I3395" s="11"/>
      <c r="J3395" s="12">
        <f t="shared" si="243"/>
        <v>0</v>
      </c>
      <c r="K3395" s="31">
        <f t="shared" si="244"/>
        <v>88.92</v>
      </c>
      <c r="L3395" s="37">
        <f t="shared" si="241"/>
        <v>0</v>
      </c>
      <c r="M3395" s="37"/>
      <c r="N3395" s="37">
        <f t="shared" si="245"/>
        <v>0</v>
      </c>
    </row>
    <row r="3396" spans="1:14" x14ac:dyDescent="0.3">
      <c r="A3396" s="47" t="s">
        <v>69</v>
      </c>
      <c r="B3396" s="48" t="s">
        <v>52</v>
      </c>
      <c r="C3396" s="49">
        <v>12</v>
      </c>
      <c r="D3396" s="44"/>
      <c r="E3396" s="44"/>
      <c r="F3396" s="30">
        <f t="shared" si="242"/>
        <v>0</v>
      </c>
      <c r="G3396" s="11"/>
      <c r="H3396" s="11"/>
      <c r="I3396" s="11"/>
      <c r="J3396" s="12">
        <f t="shared" si="243"/>
        <v>0</v>
      </c>
      <c r="K3396" s="31">
        <f t="shared" si="244"/>
        <v>123.94</v>
      </c>
      <c r="L3396" s="37">
        <f t="shared" si="241"/>
        <v>0</v>
      </c>
      <c r="M3396" s="37"/>
      <c r="N3396" s="37">
        <f t="shared" si="245"/>
        <v>0</v>
      </c>
    </row>
    <row r="3397" spans="1:14" ht="19.5" thickBot="1" x14ac:dyDescent="0.35">
      <c r="A3397" s="47" t="s">
        <v>70</v>
      </c>
      <c r="B3397" s="48" t="s">
        <v>50</v>
      </c>
      <c r="C3397" s="49">
        <v>60</v>
      </c>
      <c r="D3397" s="44"/>
      <c r="E3397" s="44"/>
      <c r="F3397" s="30">
        <f t="shared" si="242"/>
        <v>0</v>
      </c>
      <c r="G3397" s="11"/>
      <c r="H3397" s="11"/>
      <c r="I3397" s="11"/>
      <c r="J3397" s="12">
        <f t="shared" si="243"/>
        <v>0</v>
      </c>
      <c r="K3397" s="31">
        <f t="shared" si="244"/>
        <v>67.180000000000007</v>
      </c>
      <c r="L3397" s="37">
        <f t="shared" si="241"/>
        <v>0</v>
      </c>
      <c r="M3397" s="37"/>
      <c r="N3397" s="37">
        <f t="shared" si="245"/>
        <v>0</v>
      </c>
    </row>
    <row r="3398" spans="1:14" ht="19.5" thickBot="1" x14ac:dyDescent="0.35">
      <c r="A3398" s="56" t="s">
        <v>71</v>
      </c>
      <c r="B3398" s="57" t="s">
        <v>50</v>
      </c>
      <c r="C3398" s="58">
        <v>60</v>
      </c>
      <c r="D3398" s="44"/>
      <c r="E3398" s="44"/>
      <c r="F3398" s="30">
        <f t="shared" si="242"/>
        <v>0</v>
      </c>
      <c r="G3398" s="11"/>
      <c r="H3398" s="11"/>
      <c r="I3398" s="11"/>
      <c r="J3398" s="12">
        <f t="shared" si="243"/>
        <v>0</v>
      </c>
      <c r="K3398" s="31">
        <f t="shared" si="244"/>
        <v>67.180000000000007</v>
      </c>
      <c r="L3398" s="37">
        <f t="shared" si="241"/>
        <v>0</v>
      </c>
      <c r="M3398" s="37"/>
      <c r="N3398" s="37">
        <f t="shared" si="245"/>
        <v>0</v>
      </c>
    </row>
    <row r="3399" spans="1:14" ht="19.5" thickBot="1" x14ac:dyDescent="0.35">
      <c r="A3399" s="56" t="s">
        <v>72</v>
      </c>
      <c r="B3399" s="57" t="s">
        <v>50</v>
      </c>
      <c r="C3399" s="58">
        <v>60</v>
      </c>
      <c r="D3399" s="44"/>
      <c r="E3399" s="44"/>
      <c r="F3399" s="30">
        <f t="shared" si="242"/>
        <v>0</v>
      </c>
      <c r="G3399" s="11"/>
      <c r="H3399" s="11"/>
      <c r="I3399" s="11"/>
      <c r="J3399" s="12">
        <f t="shared" si="243"/>
        <v>0</v>
      </c>
      <c r="K3399" s="31">
        <f t="shared" si="244"/>
        <v>67.180000000000007</v>
      </c>
      <c r="L3399" s="37">
        <f t="shared" si="241"/>
        <v>0</v>
      </c>
      <c r="M3399" s="37"/>
      <c r="N3399" s="37">
        <f t="shared" si="245"/>
        <v>0</v>
      </c>
    </row>
    <row r="3400" spans="1:14" ht="19.5" thickBot="1" x14ac:dyDescent="0.35">
      <c r="A3400" s="56" t="s">
        <v>73</v>
      </c>
      <c r="B3400" s="57" t="s">
        <v>74</v>
      </c>
      <c r="C3400" s="58">
        <v>150</v>
      </c>
      <c r="D3400" s="44"/>
      <c r="E3400" s="44"/>
      <c r="F3400" s="30">
        <f t="shared" si="242"/>
        <v>0</v>
      </c>
      <c r="G3400" s="11"/>
      <c r="H3400" s="11"/>
      <c r="I3400" s="11"/>
      <c r="J3400" s="12">
        <f t="shared" si="243"/>
        <v>0</v>
      </c>
      <c r="K3400" s="31">
        <f t="shared" si="244"/>
        <v>21.06</v>
      </c>
      <c r="L3400" s="37">
        <f t="shared" si="241"/>
        <v>0</v>
      </c>
      <c r="M3400" s="37"/>
      <c r="N3400" s="37">
        <f t="shared" si="245"/>
        <v>0</v>
      </c>
    </row>
    <row r="3401" spans="1:14" ht="19.5" thickBot="1" x14ac:dyDescent="0.35">
      <c r="A3401" s="66" t="s">
        <v>75</v>
      </c>
      <c r="B3401" s="67" t="s">
        <v>76</v>
      </c>
      <c r="C3401" s="68">
        <v>120</v>
      </c>
      <c r="D3401" s="44"/>
      <c r="E3401" s="44"/>
      <c r="F3401" s="30">
        <f t="shared" si="242"/>
        <v>0</v>
      </c>
      <c r="G3401" s="11"/>
      <c r="H3401" s="11"/>
      <c r="I3401" s="11"/>
      <c r="J3401" s="12">
        <f t="shared" si="243"/>
        <v>0</v>
      </c>
      <c r="K3401" s="31">
        <f t="shared" si="244"/>
        <v>78.98</v>
      </c>
      <c r="L3401" s="37">
        <f t="shared" si="241"/>
        <v>0</v>
      </c>
      <c r="M3401" s="37"/>
      <c r="N3401" s="37">
        <f t="shared" si="245"/>
        <v>0</v>
      </c>
    </row>
    <row r="3402" spans="1:14" ht="19.5" thickBot="1" x14ac:dyDescent="0.35">
      <c r="A3402" s="66" t="s">
        <v>77</v>
      </c>
      <c r="B3402" s="67" t="s">
        <v>78</v>
      </c>
      <c r="C3402" s="68">
        <v>60</v>
      </c>
      <c r="D3402" s="44"/>
      <c r="E3402" s="44"/>
      <c r="F3402" s="30">
        <f t="shared" si="242"/>
        <v>0</v>
      </c>
      <c r="G3402" s="11"/>
      <c r="H3402" s="11"/>
      <c r="I3402" s="11"/>
      <c r="J3402" s="12">
        <f t="shared" si="243"/>
        <v>0</v>
      </c>
      <c r="K3402" s="31">
        <f t="shared" si="244"/>
        <v>154.44</v>
      </c>
      <c r="L3402" s="37">
        <f t="shared" si="241"/>
        <v>0</v>
      </c>
      <c r="M3402" s="37"/>
      <c r="N3402" s="37">
        <f t="shared" si="245"/>
        <v>0</v>
      </c>
    </row>
    <row r="3403" spans="1:14" ht="19.5" thickBot="1" x14ac:dyDescent="0.35">
      <c r="A3403" s="66" t="s">
        <v>79</v>
      </c>
      <c r="B3403" s="67" t="s">
        <v>50</v>
      </c>
      <c r="C3403" s="68">
        <v>30</v>
      </c>
      <c r="D3403" s="44"/>
      <c r="E3403" s="44"/>
      <c r="F3403" s="30">
        <f t="shared" si="242"/>
        <v>0</v>
      </c>
      <c r="G3403" s="11"/>
      <c r="H3403" s="11"/>
      <c r="I3403" s="11"/>
      <c r="J3403" s="12">
        <f t="shared" si="243"/>
        <v>0</v>
      </c>
      <c r="K3403" s="31">
        <f t="shared" si="244"/>
        <v>274.95</v>
      </c>
      <c r="L3403" s="37">
        <f t="shared" si="241"/>
        <v>0</v>
      </c>
      <c r="M3403" s="37"/>
      <c r="N3403" s="37">
        <f t="shared" si="245"/>
        <v>0</v>
      </c>
    </row>
    <row r="3404" spans="1:14" ht="19.5" thickBot="1" x14ac:dyDescent="0.35">
      <c r="A3404" s="66" t="s">
        <v>80</v>
      </c>
      <c r="B3404" s="67" t="s">
        <v>59</v>
      </c>
      <c r="C3404" s="68">
        <v>12</v>
      </c>
      <c r="D3404" s="44"/>
      <c r="E3404" s="44"/>
      <c r="F3404" s="30">
        <f t="shared" si="242"/>
        <v>0</v>
      </c>
      <c r="G3404" s="11"/>
      <c r="H3404" s="11"/>
      <c r="I3404" s="11"/>
      <c r="J3404" s="12">
        <f t="shared" si="243"/>
        <v>0</v>
      </c>
      <c r="K3404" s="31">
        <f t="shared" si="244"/>
        <v>1023.75</v>
      </c>
      <c r="L3404" s="37">
        <f t="shared" si="241"/>
        <v>0</v>
      </c>
      <c r="M3404" s="37"/>
      <c r="N3404" s="37">
        <f t="shared" si="245"/>
        <v>0</v>
      </c>
    </row>
    <row r="3405" spans="1:14" ht="19.5" thickBot="1" x14ac:dyDescent="0.35">
      <c r="A3405" s="76" t="s">
        <v>81</v>
      </c>
      <c r="B3405" s="77" t="s">
        <v>82</v>
      </c>
      <c r="C3405" s="78">
        <v>18</v>
      </c>
      <c r="D3405" s="44"/>
      <c r="E3405" s="44"/>
      <c r="F3405" s="30">
        <f t="shared" si="242"/>
        <v>0</v>
      </c>
      <c r="G3405" s="11"/>
      <c r="H3405" s="11"/>
      <c r="I3405" s="11"/>
      <c r="J3405" s="12">
        <f t="shared" si="243"/>
        <v>0</v>
      </c>
      <c r="K3405" s="31">
        <f t="shared" si="244"/>
        <v>558.67999999999995</v>
      </c>
      <c r="L3405" s="37">
        <f t="shared" si="241"/>
        <v>0</v>
      </c>
      <c r="M3405" s="37"/>
      <c r="N3405" s="37">
        <f t="shared" si="245"/>
        <v>0</v>
      </c>
    </row>
    <row r="3406" spans="1:14" ht="19.5" thickBot="1" x14ac:dyDescent="0.35">
      <c r="A3406" s="76" t="s">
        <v>83</v>
      </c>
      <c r="B3406" s="77" t="s">
        <v>59</v>
      </c>
      <c r="C3406" s="78">
        <v>12</v>
      </c>
      <c r="D3406" s="44"/>
      <c r="E3406" s="44"/>
      <c r="F3406" s="30">
        <f t="shared" si="242"/>
        <v>0</v>
      </c>
      <c r="G3406" s="11"/>
      <c r="H3406" s="11"/>
      <c r="I3406" s="11"/>
      <c r="J3406" s="12">
        <f t="shared" si="243"/>
        <v>0</v>
      </c>
      <c r="K3406" s="31">
        <f t="shared" si="244"/>
        <v>1092.2</v>
      </c>
      <c r="L3406" s="37">
        <f t="shared" si="241"/>
        <v>0</v>
      </c>
      <c r="M3406" s="37"/>
      <c r="N3406" s="37">
        <f t="shared" si="245"/>
        <v>0</v>
      </c>
    </row>
    <row r="3407" spans="1:14" ht="19.5" thickBot="1" x14ac:dyDescent="0.35">
      <c r="A3407" s="76" t="s">
        <v>84</v>
      </c>
      <c r="B3407" s="77" t="s">
        <v>85</v>
      </c>
      <c r="C3407" s="78">
        <v>4</v>
      </c>
      <c r="D3407" s="44"/>
      <c r="E3407" s="44"/>
      <c r="F3407" s="30">
        <f t="shared" si="242"/>
        <v>0</v>
      </c>
      <c r="G3407" s="11"/>
      <c r="H3407" s="11"/>
      <c r="I3407" s="11"/>
      <c r="J3407" s="12">
        <f t="shared" si="243"/>
        <v>0</v>
      </c>
      <c r="K3407" s="31">
        <f t="shared" si="244"/>
        <v>2670.53</v>
      </c>
      <c r="L3407" s="37">
        <f t="shared" si="241"/>
        <v>0</v>
      </c>
      <c r="M3407" s="37"/>
      <c r="N3407" s="37">
        <f t="shared" si="245"/>
        <v>0</v>
      </c>
    </row>
    <row r="3408" spans="1:14" ht="19.5" thickBot="1" x14ac:dyDescent="0.35">
      <c r="A3408" s="86" t="s">
        <v>86</v>
      </c>
      <c r="B3408" s="87" t="s">
        <v>87</v>
      </c>
      <c r="C3408" s="88">
        <v>48</v>
      </c>
      <c r="D3408" s="44"/>
      <c r="E3408" s="44"/>
      <c r="F3408" s="30">
        <f t="shared" si="242"/>
        <v>0</v>
      </c>
      <c r="G3408" s="11"/>
      <c r="H3408" s="11"/>
      <c r="I3408" s="11"/>
      <c r="J3408" s="12">
        <f t="shared" si="243"/>
        <v>0</v>
      </c>
      <c r="K3408" s="31">
        <f t="shared" si="244"/>
        <v>46.8</v>
      </c>
      <c r="L3408" s="37">
        <f t="shared" si="241"/>
        <v>0</v>
      </c>
      <c r="M3408" s="37"/>
      <c r="N3408" s="37">
        <f t="shared" si="245"/>
        <v>0</v>
      </c>
    </row>
    <row r="3409" spans="1:14" ht="19.5" thickBot="1" x14ac:dyDescent="0.35">
      <c r="A3409" s="86" t="s">
        <v>88</v>
      </c>
      <c r="B3409" s="87" t="s">
        <v>87</v>
      </c>
      <c r="C3409" s="88">
        <v>48</v>
      </c>
      <c r="D3409" s="44"/>
      <c r="E3409" s="44"/>
      <c r="F3409" s="30">
        <f t="shared" si="242"/>
        <v>0</v>
      </c>
      <c r="G3409" s="11"/>
      <c r="H3409" s="11"/>
      <c r="I3409" s="11"/>
      <c r="J3409" s="12">
        <f t="shared" si="243"/>
        <v>0</v>
      </c>
      <c r="K3409" s="31">
        <f t="shared" si="244"/>
        <v>46.8</v>
      </c>
      <c r="L3409" s="37">
        <f t="shared" si="241"/>
        <v>0</v>
      </c>
      <c r="M3409" s="37"/>
      <c r="N3409" s="37">
        <f t="shared" si="245"/>
        <v>0</v>
      </c>
    </row>
    <row r="3410" spans="1:14" x14ac:dyDescent="0.3">
      <c r="A3410" s="96" t="s">
        <v>89</v>
      </c>
      <c r="B3410" s="97">
        <v>25</v>
      </c>
      <c r="C3410" s="97">
        <v>25</v>
      </c>
      <c r="D3410" s="44"/>
      <c r="E3410" s="44"/>
      <c r="F3410" s="30">
        <f t="shared" si="242"/>
        <v>0</v>
      </c>
      <c r="G3410" s="11"/>
      <c r="H3410" s="11"/>
      <c r="I3410" s="11"/>
      <c r="J3410" s="12">
        <f t="shared" si="243"/>
        <v>0</v>
      </c>
      <c r="K3410" s="31">
        <f t="shared" si="244"/>
        <v>111.25</v>
      </c>
      <c r="L3410" s="37">
        <f t="shared" si="241"/>
        <v>0</v>
      </c>
      <c r="M3410" s="37"/>
      <c r="N3410" s="37">
        <f t="shared" si="245"/>
        <v>0</v>
      </c>
    </row>
    <row r="3411" spans="1:14" x14ac:dyDescent="0.3">
      <c r="A3411" s="105" t="s">
        <v>90</v>
      </c>
      <c r="B3411" s="106">
        <v>10</v>
      </c>
      <c r="C3411" s="106">
        <v>10</v>
      </c>
      <c r="D3411" s="44"/>
      <c r="E3411" s="44"/>
      <c r="F3411" s="30">
        <f t="shared" si="242"/>
        <v>0</v>
      </c>
      <c r="G3411" s="11"/>
      <c r="H3411" s="11"/>
      <c r="I3411" s="11"/>
      <c r="J3411" s="12">
        <f t="shared" si="243"/>
        <v>0</v>
      </c>
      <c r="K3411" s="31">
        <f t="shared" si="244"/>
        <v>1760</v>
      </c>
      <c r="L3411" s="37">
        <f t="shared" si="241"/>
        <v>0</v>
      </c>
      <c r="M3411" s="37"/>
      <c r="N3411" s="37">
        <f t="shared" si="245"/>
        <v>0</v>
      </c>
    </row>
    <row r="3412" spans="1:14" x14ac:dyDescent="0.3">
      <c r="A3412" s="105" t="s">
        <v>91</v>
      </c>
      <c r="B3412" s="106">
        <v>8</v>
      </c>
      <c r="C3412" s="106">
        <v>8</v>
      </c>
      <c r="D3412" s="44"/>
      <c r="E3412" s="44"/>
      <c r="F3412" s="30">
        <f t="shared" si="242"/>
        <v>0</v>
      </c>
      <c r="G3412" s="11"/>
      <c r="H3412" s="11"/>
      <c r="I3412" s="11"/>
      <c r="J3412" s="12">
        <f t="shared" si="243"/>
        <v>0</v>
      </c>
      <c r="K3412" s="31">
        <f t="shared" si="244"/>
        <v>2365</v>
      </c>
      <c r="L3412" s="37">
        <f t="shared" si="241"/>
        <v>0</v>
      </c>
      <c r="M3412" s="37"/>
      <c r="N3412" s="37">
        <f t="shared" si="245"/>
        <v>0</v>
      </c>
    </row>
    <row r="3413" spans="1:14" x14ac:dyDescent="0.3">
      <c r="A3413" s="105" t="s">
        <v>92</v>
      </c>
      <c r="B3413" s="106">
        <v>8</v>
      </c>
      <c r="C3413" s="106">
        <v>8</v>
      </c>
      <c r="D3413" s="44"/>
      <c r="E3413" s="44"/>
      <c r="F3413" s="30">
        <f t="shared" si="242"/>
        <v>0</v>
      </c>
      <c r="G3413" s="11"/>
      <c r="H3413" s="11"/>
      <c r="I3413" s="11"/>
      <c r="J3413" s="12">
        <f t="shared" si="243"/>
        <v>0</v>
      </c>
      <c r="K3413" s="31">
        <f t="shared" si="244"/>
        <v>2065</v>
      </c>
      <c r="L3413" s="37">
        <f t="shared" si="241"/>
        <v>0</v>
      </c>
      <c r="M3413" s="37"/>
      <c r="N3413" s="37">
        <f t="shared" si="245"/>
        <v>0</v>
      </c>
    </row>
    <row r="3414" spans="1:14" x14ac:dyDescent="0.3">
      <c r="A3414" s="105" t="s">
        <v>93</v>
      </c>
      <c r="B3414" s="106">
        <v>15</v>
      </c>
      <c r="C3414" s="106">
        <v>15</v>
      </c>
      <c r="D3414" s="44"/>
      <c r="E3414" s="44"/>
      <c r="F3414" s="30">
        <f t="shared" si="242"/>
        <v>0</v>
      </c>
      <c r="G3414" s="11"/>
      <c r="H3414" s="11"/>
      <c r="I3414" s="11"/>
      <c r="J3414" s="12">
        <f t="shared" si="243"/>
        <v>0</v>
      </c>
      <c r="K3414" s="31">
        <f t="shared" si="244"/>
        <v>990</v>
      </c>
      <c r="L3414" s="37">
        <f t="shared" si="241"/>
        <v>0</v>
      </c>
      <c r="M3414" s="37"/>
      <c r="N3414" s="37">
        <f t="shared" si="245"/>
        <v>0</v>
      </c>
    </row>
    <row r="3415" spans="1:14" x14ac:dyDescent="0.3">
      <c r="A3415" s="105" t="s">
        <v>94</v>
      </c>
      <c r="B3415" s="106">
        <v>15</v>
      </c>
      <c r="C3415" s="106">
        <v>15</v>
      </c>
      <c r="D3415" s="44"/>
      <c r="E3415" s="44"/>
      <c r="F3415" s="30">
        <f t="shared" si="242"/>
        <v>0</v>
      </c>
      <c r="G3415" s="11"/>
      <c r="H3415" s="11"/>
      <c r="I3415" s="11"/>
      <c r="J3415" s="12">
        <f t="shared" si="243"/>
        <v>0</v>
      </c>
      <c r="K3415" s="31">
        <f t="shared" si="244"/>
        <v>1025</v>
      </c>
      <c r="L3415" s="37">
        <f t="shared" si="241"/>
        <v>0</v>
      </c>
      <c r="M3415" s="37"/>
      <c r="N3415" s="37">
        <f t="shared" si="245"/>
        <v>0</v>
      </c>
    </row>
    <row r="3416" spans="1:14" x14ac:dyDescent="0.3">
      <c r="A3416" s="105" t="s">
        <v>95</v>
      </c>
      <c r="B3416" s="106">
        <v>10</v>
      </c>
      <c r="C3416" s="106">
        <v>10</v>
      </c>
      <c r="D3416" s="44"/>
      <c r="E3416" s="44"/>
      <c r="F3416" s="30">
        <f t="shared" si="242"/>
        <v>0</v>
      </c>
      <c r="G3416" s="11"/>
      <c r="H3416" s="11"/>
      <c r="I3416" s="11"/>
      <c r="J3416" s="12">
        <f t="shared" si="243"/>
        <v>0</v>
      </c>
      <c r="K3416" s="31">
        <f t="shared" si="244"/>
        <v>1620</v>
      </c>
      <c r="L3416" s="37">
        <f t="shared" si="241"/>
        <v>0</v>
      </c>
      <c r="M3416" s="37"/>
      <c r="N3416" s="37">
        <f t="shared" si="245"/>
        <v>0</v>
      </c>
    </row>
    <row r="3417" spans="1:14" x14ac:dyDescent="0.3">
      <c r="A3417" s="105" t="s">
        <v>96</v>
      </c>
      <c r="B3417" s="106">
        <v>8</v>
      </c>
      <c r="C3417" s="106">
        <v>8</v>
      </c>
      <c r="D3417" s="44"/>
      <c r="E3417" s="44"/>
      <c r="F3417" s="30">
        <f t="shared" si="242"/>
        <v>0</v>
      </c>
      <c r="G3417" s="11"/>
      <c r="H3417" s="11"/>
      <c r="I3417" s="11"/>
      <c r="J3417" s="12">
        <f t="shared" si="243"/>
        <v>0</v>
      </c>
      <c r="K3417" s="31">
        <f t="shared" si="244"/>
        <v>2130</v>
      </c>
      <c r="L3417" s="37">
        <f t="shared" si="241"/>
        <v>0</v>
      </c>
      <c r="M3417" s="37"/>
      <c r="N3417" s="37">
        <f t="shared" si="245"/>
        <v>0</v>
      </c>
    </row>
    <row r="3418" spans="1:14" x14ac:dyDescent="0.3">
      <c r="A3418" s="105" t="s">
        <v>97</v>
      </c>
      <c r="B3418" s="106">
        <v>15</v>
      </c>
      <c r="C3418" s="106">
        <v>15</v>
      </c>
      <c r="D3418" s="44"/>
      <c r="E3418" s="44"/>
      <c r="F3418" s="30">
        <f t="shared" si="242"/>
        <v>0</v>
      </c>
      <c r="G3418" s="11"/>
      <c r="H3418" s="11"/>
      <c r="I3418" s="11"/>
      <c r="J3418" s="12">
        <f t="shared" si="243"/>
        <v>0</v>
      </c>
      <c r="K3418" s="31">
        <f t="shared" si="244"/>
        <v>880</v>
      </c>
      <c r="L3418" s="37">
        <f t="shared" si="241"/>
        <v>0</v>
      </c>
      <c r="M3418" s="37"/>
      <c r="N3418" s="37">
        <f t="shared" si="245"/>
        <v>0</v>
      </c>
    </row>
    <row r="3419" spans="1:14" x14ac:dyDescent="0.3">
      <c r="A3419" s="105" t="s">
        <v>98</v>
      </c>
      <c r="B3419" s="106">
        <v>15</v>
      </c>
      <c r="C3419" s="106">
        <v>15</v>
      </c>
      <c r="D3419" s="44"/>
      <c r="E3419" s="44"/>
      <c r="F3419" s="30">
        <f t="shared" si="242"/>
        <v>0</v>
      </c>
      <c r="G3419" s="11"/>
      <c r="H3419" s="11"/>
      <c r="I3419" s="11"/>
      <c r="J3419" s="12">
        <f t="shared" si="243"/>
        <v>0</v>
      </c>
      <c r="K3419" s="31">
        <f t="shared" si="244"/>
        <v>915</v>
      </c>
      <c r="L3419" s="37">
        <f t="shared" si="241"/>
        <v>0</v>
      </c>
      <c r="M3419" s="37"/>
      <c r="N3419" s="37">
        <f t="shared" si="245"/>
        <v>0</v>
      </c>
    </row>
    <row r="3420" spans="1:14" x14ac:dyDescent="0.3">
      <c r="A3420" s="105" t="s">
        <v>99</v>
      </c>
      <c r="B3420" s="106">
        <v>3</v>
      </c>
      <c r="C3420" s="106">
        <v>3</v>
      </c>
      <c r="D3420" s="44"/>
      <c r="E3420" s="44"/>
      <c r="F3420" s="30">
        <f t="shared" si="242"/>
        <v>0</v>
      </c>
      <c r="G3420" s="11"/>
      <c r="H3420" s="11"/>
      <c r="I3420" s="11"/>
      <c r="J3420" s="12">
        <f t="shared" si="243"/>
        <v>0</v>
      </c>
      <c r="K3420" s="31">
        <f t="shared" si="244"/>
        <v>1970</v>
      </c>
      <c r="L3420" s="37">
        <f t="shared" si="241"/>
        <v>0</v>
      </c>
      <c r="M3420" s="37"/>
      <c r="N3420" s="37">
        <f t="shared" si="245"/>
        <v>0</v>
      </c>
    </row>
    <row r="3421" spans="1:14" x14ac:dyDescent="0.3">
      <c r="A3421" s="105" t="s">
        <v>100</v>
      </c>
      <c r="B3421" s="106">
        <v>3</v>
      </c>
      <c r="C3421" s="106">
        <v>3</v>
      </c>
      <c r="D3421" s="44"/>
      <c r="E3421" s="44"/>
      <c r="F3421" s="30">
        <f t="shared" si="242"/>
        <v>0</v>
      </c>
      <c r="G3421" s="11"/>
      <c r="H3421" s="11"/>
      <c r="I3421" s="11"/>
      <c r="J3421" s="12">
        <f t="shared" si="243"/>
        <v>0</v>
      </c>
      <c r="K3421" s="31">
        <f t="shared" si="244"/>
        <v>2035</v>
      </c>
      <c r="L3421" s="37">
        <f t="shared" si="241"/>
        <v>0</v>
      </c>
      <c r="M3421" s="37"/>
      <c r="N3421" s="37">
        <f t="shared" si="245"/>
        <v>0</v>
      </c>
    </row>
    <row r="3422" spans="1:14" x14ac:dyDescent="0.3">
      <c r="A3422" s="105" t="s">
        <v>101</v>
      </c>
      <c r="B3422" s="106">
        <v>8</v>
      </c>
      <c r="C3422" s="106">
        <v>8</v>
      </c>
      <c r="D3422" s="44"/>
      <c r="E3422" s="44"/>
      <c r="F3422" s="30">
        <f t="shared" si="242"/>
        <v>0</v>
      </c>
      <c r="G3422" s="11"/>
      <c r="H3422" s="11"/>
      <c r="I3422" s="11"/>
      <c r="J3422" s="12">
        <f t="shared" si="243"/>
        <v>0</v>
      </c>
      <c r="K3422" s="31">
        <f t="shared" si="244"/>
        <v>2120</v>
      </c>
      <c r="L3422" s="37">
        <f t="shared" si="241"/>
        <v>0</v>
      </c>
      <c r="M3422" s="37"/>
      <c r="N3422" s="37">
        <f t="shared" si="245"/>
        <v>0</v>
      </c>
    </row>
    <row r="3423" spans="1:14" x14ac:dyDescent="0.3">
      <c r="A3423" s="105" t="s">
        <v>102</v>
      </c>
      <c r="B3423" s="106">
        <v>10</v>
      </c>
      <c r="C3423" s="106">
        <v>10</v>
      </c>
      <c r="D3423" s="44"/>
      <c r="E3423" s="44"/>
      <c r="F3423" s="30">
        <f t="shared" si="242"/>
        <v>0</v>
      </c>
      <c r="G3423" s="11"/>
      <c r="H3423" s="11"/>
      <c r="I3423" s="11"/>
      <c r="J3423" s="12">
        <f t="shared" si="243"/>
        <v>0</v>
      </c>
      <c r="K3423" s="31">
        <f t="shared" si="244"/>
        <v>1980</v>
      </c>
      <c r="L3423" s="37">
        <f t="shared" si="241"/>
        <v>0</v>
      </c>
      <c r="M3423" s="37"/>
      <c r="N3423" s="37">
        <f t="shared" si="245"/>
        <v>0</v>
      </c>
    </row>
    <row r="3424" spans="1:14" x14ac:dyDescent="0.3">
      <c r="A3424" s="105" t="s">
        <v>103</v>
      </c>
      <c r="B3424" s="106">
        <v>12</v>
      </c>
      <c r="C3424" s="106">
        <v>12</v>
      </c>
      <c r="D3424" s="44"/>
      <c r="E3424" s="44"/>
      <c r="F3424" s="30">
        <f t="shared" si="242"/>
        <v>0</v>
      </c>
      <c r="G3424" s="11"/>
      <c r="H3424" s="11"/>
      <c r="I3424" s="11"/>
      <c r="J3424" s="12">
        <f t="shared" si="243"/>
        <v>0</v>
      </c>
      <c r="K3424" s="31">
        <f t="shared" si="244"/>
        <v>875</v>
      </c>
      <c r="L3424" s="37">
        <f t="shared" si="241"/>
        <v>0</v>
      </c>
      <c r="M3424" s="37"/>
      <c r="N3424" s="37">
        <f t="shared" si="245"/>
        <v>0</v>
      </c>
    </row>
    <row r="3425" spans="1:14" ht="19.5" thickBot="1" x14ac:dyDescent="0.35">
      <c r="A3425" s="105" t="s">
        <v>104</v>
      </c>
      <c r="B3425" s="106">
        <v>3</v>
      </c>
      <c r="C3425" s="106">
        <v>3</v>
      </c>
      <c r="D3425" s="44"/>
      <c r="E3425" s="44"/>
      <c r="F3425" s="30">
        <f t="shared" si="242"/>
        <v>0</v>
      </c>
      <c r="G3425" s="11"/>
      <c r="H3425" s="11"/>
      <c r="I3425" s="11"/>
      <c r="J3425" s="12">
        <f t="shared" si="243"/>
        <v>0</v>
      </c>
      <c r="K3425" s="31">
        <f t="shared" si="244"/>
        <v>2145</v>
      </c>
      <c r="L3425" s="37">
        <f t="shared" si="241"/>
        <v>0</v>
      </c>
      <c r="M3425" s="37"/>
      <c r="N3425" s="37">
        <f t="shared" si="245"/>
        <v>0</v>
      </c>
    </row>
    <row r="3426" spans="1:14" ht="19.5" thickBot="1" x14ac:dyDescent="0.35">
      <c r="A3426" s="56" t="s">
        <v>105</v>
      </c>
      <c r="B3426" s="57" t="s">
        <v>74</v>
      </c>
      <c r="C3426" s="58">
        <v>150</v>
      </c>
      <c r="D3426" s="44"/>
      <c r="E3426" s="44"/>
      <c r="F3426" s="30">
        <f t="shared" si="242"/>
        <v>0</v>
      </c>
      <c r="G3426" s="11"/>
      <c r="H3426" s="11"/>
      <c r="I3426" s="11"/>
      <c r="J3426" s="12">
        <f t="shared" si="243"/>
        <v>0</v>
      </c>
      <c r="K3426" s="31">
        <f t="shared" si="244"/>
        <v>21.06</v>
      </c>
      <c r="L3426" s="37">
        <f t="shared" si="241"/>
        <v>0</v>
      </c>
      <c r="M3426" s="37"/>
      <c r="N3426" s="37">
        <f t="shared" si="245"/>
        <v>0</v>
      </c>
    </row>
    <row r="3427" spans="1:14" x14ac:dyDescent="0.3">
      <c r="A3427" s="107"/>
      <c r="B3427" s="108"/>
      <c r="C3427" s="108"/>
      <c r="D3427" s="11"/>
      <c r="E3427" s="11"/>
      <c r="F3427" s="30" t="e">
        <f t="shared" si="242"/>
        <v>#DIV/0!</v>
      </c>
      <c r="G3427" s="11"/>
      <c r="H3427" s="11"/>
      <c r="I3427" s="11"/>
      <c r="J3427" s="12">
        <f t="shared" si="243"/>
        <v>0</v>
      </c>
      <c r="K3427" s="31">
        <f t="shared" si="244"/>
        <v>116.5</v>
      </c>
      <c r="L3427" s="37">
        <f t="shared" si="241"/>
        <v>0</v>
      </c>
      <c r="M3427" s="37"/>
      <c r="N3427" s="37">
        <f t="shared" si="245"/>
        <v>0</v>
      </c>
    </row>
    <row r="3428" spans="1:14" x14ac:dyDescent="0.3">
      <c r="A3428" s="107"/>
      <c r="B3428" s="108"/>
      <c r="C3428" s="108"/>
      <c r="D3428" s="11"/>
      <c r="E3428" s="11"/>
      <c r="F3428" s="30" t="e">
        <f t="shared" si="242"/>
        <v>#DIV/0!</v>
      </c>
      <c r="G3428" s="11"/>
      <c r="H3428" s="11"/>
      <c r="I3428" s="11"/>
      <c r="J3428" s="12">
        <f t="shared" si="243"/>
        <v>0</v>
      </c>
      <c r="K3428" s="31">
        <f t="shared" si="244"/>
        <v>0</v>
      </c>
      <c r="L3428" s="37">
        <f t="shared" si="241"/>
        <v>0</v>
      </c>
      <c r="M3428" s="37"/>
      <c r="N3428" s="37">
        <f t="shared" si="245"/>
        <v>0</v>
      </c>
    </row>
    <row r="3429" spans="1:14" x14ac:dyDescent="0.3">
      <c r="A3429" s="107"/>
      <c r="B3429" s="108"/>
      <c r="C3429" s="108"/>
      <c r="D3429" s="11"/>
      <c r="E3429" s="11"/>
      <c r="F3429" s="30" t="e">
        <f t="shared" si="242"/>
        <v>#DIV/0!</v>
      </c>
      <c r="G3429" s="11"/>
      <c r="H3429" s="11"/>
      <c r="I3429" s="11"/>
      <c r="J3429" s="12">
        <f t="shared" si="243"/>
        <v>0</v>
      </c>
      <c r="K3429" s="31">
        <f t="shared" si="244"/>
        <v>23</v>
      </c>
      <c r="L3429" s="37">
        <f t="shared" si="241"/>
        <v>0</v>
      </c>
      <c r="M3429" s="37"/>
      <c r="N3429" s="37">
        <f t="shared" si="245"/>
        <v>0</v>
      </c>
    </row>
    <row r="3430" spans="1:14" x14ac:dyDescent="0.3">
      <c r="A3430" s="107"/>
      <c r="B3430" s="108"/>
      <c r="C3430" s="108"/>
      <c r="D3430" s="11"/>
      <c r="E3430" s="11"/>
      <c r="F3430" s="30" t="e">
        <f t="shared" si="242"/>
        <v>#DIV/0!</v>
      </c>
      <c r="G3430" s="11"/>
      <c r="H3430" s="11"/>
      <c r="I3430" s="11"/>
      <c r="J3430" s="12">
        <f t="shared" si="243"/>
        <v>0</v>
      </c>
      <c r="K3430" s="31">
        <f t="shared" si="244"/>
        <v>0</v>
      </c>
      <c r="L3430" s="37">
        <f t="shared" si="241"/>
        <v>0</v>
      </c>
      <c r="M3430" s="37"/>
      <c r="N3430" s="37">
        <f t="shared" si="245"/>
        <v>0</v>
      </c>
    </row>
    <row r="3431" spans="1:14" x14ac:dyDescent="0.3">
      <c r="A3431" s="11"/>
      <c r="B3431" s="10"/>
      <c r="C3431" s="10"/>
      <c r="D3431" s="11"/>
      <c r="E3431" s="11"/>
      <c r="F3431" s="30" t="e">
        <f t="shared" si="242"/>
        <v>#DIV/0!</v>
      </c>
      <c r="G3431" s="11"/>
      <c r="H3431" s="11"/>
      <c r="I3431" s="11"/>
      <c r="J3431" s="12">
        <f t="shared" si="243"/>
        <v>0</v>
      </c>
      <c r="K3431" s="31">
        <f t="shared" si="244"/>
        <v>0</v>
      </c>
      <c r="L3431" s="37">
        <f t="shared" si="241"/>
        <v>0</v>
      </c>
      <c r="M3431" s="37"/>
      <c r="N3431" s="37">
        <f t="shared" si="245"/>
        <v>0</v>
      </c>
    </row>
    <row r="3432" spans="1:14" x14ac:dyDescent="0.3">
      <c r="A3432" s="11"/>
      <c r="B3432" s="10"/>
      <c r="C3432" s="10"/>
      <c r="D3432" s="11"/>
      <c r="E3432" s="11"/>
      <c r="F3432" s="30" t="e">
        <f t="shared" si="242"/>
        <v>#DIV/0!</v>
      </c>
      <c r="G3432" s="11"/>
      <c r="H3432" s="11"/>
      <c r="I3432" s="11"/>
      <c r="J3432" s="12">
        <f t="shared" si="243"/>
        <v>0</v>
      </c>
      <c r="K3432" s="31">
        <f t="shared" si="244"/>
        <v>0</v>
      </c>
      <c r="L3432" s="37">
        <f t="shared" si="241"/>
        <v>0</v>
      </c>
      <c r="M3432" s="37"/>
      <c r="N3432" s="37">
        <f t="shared" si="245"/>
        <v>0</v>
      </c>
    </row>
    <row r="3433" spans="1:14" x14ac:dyDescent="0.3">
      <c r="A3433" s="11"/>
      <c r="B3433" s="10"/>
      <c r="C3433" s="10"/>
      <c r="D3433" s="11"/>
      <c r="E3433" s="11"/>
      <c r="F3433" s="30" t="e">
        <f t="shared" si="242"/>
        <v>#DIV/0!</v>
      </c>
      <c r="G3433" s="11"/>
      <c r="H3433" s="11"/>
      <c r="I3433" s="11"/>
      <c r="J3433" s="12">
        <f t="shared" si="243"/>
        <v>0</v>
      </c>
      <c r="K3433" s="31">
        <f t="shared" si="244"/>
        <v>0</v>
      </c>
      <c r="L3433" s="37">
        <f t="shared" si="241"/>
        <v>0</v>
      </c>
      <c r="M3433" s="37"/>
      <c r="N3433" s="37">
        <f t="shared" si="245"/>
        <v>0</v>
      </c>
    </row>
    <row r="3434" spans="1:14" x14ac:dyDescent="0.3">
      <c r="A3434" s="11" t="s">
        <v>33</v>
      </c>
      <c r="B3434" s="11"/>
      <c r="C3434" s="13"/>
      <c r="D3434" s="111">
        <f t="shared" ref="D3434:J3434" si="246">SUM(D3372:D3433)</f>
        <v>0</v>
      </c>
      <c r="E3434" s="111">
        <f t="shared" si="246"/>
        <v>0</v>
      </c>
      <c r="F3434" s="111" t="e">
        <f t="shared" si="246"/>
        <v>#DIV/0!</v>
      </c>
      <c r="G3434" s="111">
        <f t="shared" si="246"/>
        <v>0</v>
      </c>
      <c r="H3434" s="111">
        <f t="shared" si="246"/>
        <v>0</v>
      </c>
      <c r="I3434" s="111">
        <f t="shared" si="246"/>
        <v>0</v>
      </c>
      <c r="J3434" s="12">
        <f t="shared" si="246"/>
        <v>0</v>
      </c>
      <c r="K3434" s="111"/>
      <c r="L3434" s="111">
        <f>SUM(L3372:L3433)</f>
        <v>0</v>
      </c>
      <c r="M3434" s="111">
        <f>SUM(M3372:M3433)</f>
        <v>0</v>
      </c>
      <c r="N3434" s="111">
        <f>SUM(N3372:N3433)</f>
        <v>0</v>
      </c>
    </row>
    <row r="3435" spans="1:14" x14ac:dyDescent="0.3">
      <c r="A3435" s="113"/>
      <c r="B3435" s="114"/>
      <c r="C3435" s="115"/>
      <c r="D3435" s="116"/>
      <c r="E3435" s="116"/>
      <c r="F3435" s="7" t="s">
        <v>106</v>
      </c>
      <c r="G3435" s="7" t="s">
        <v>123</v>
      </c>
      <c r="H3435" s="7" t="s">
        <v>124</v>
      </c>
      <c r="I3435" s="7" t="s">
        <v>125</v>
      </c>
      <c r="J3435" s="7" t="s">
        <v>126</v>
      </c>
      <c r="K3435" s="117"/>
      <c r="L3435" s="117"/>
      <c r="M3435" s="7" t="s">
        <v>107</v>
      </c>
      <c r="N3435" s="118"/>
    </row>
    <row r="3436" spans="1:14" ht="31.5" x14ac:dyDescent="0.5">
      <c r="A3436" s="113"/>
      <c r="B3436" s="114"/>
      <c r="C3436" s="115"/>
      <c r="D3436" s="116"/>
      <c r="E3436" s="116"/>
      <c r="F3436" s="121"/>
      <c r="G3436" s="121"/>
      <c r="H3436" s="121"/>
      <c r="I3436" s="121"/>
      <c r="J3436" s="121"/>
      <c r="K3436" s="122"/>
      <c r="L3436" s="121">
        <f>+F3436-G3436-H3436-I3436-J3436</f>
        <v>0</v>
      </c>
      <c r="M3436" s="123"/>
      <c r="N3436" s="124"/>
    </row>
    <row r="3437" spans="1:14" x14ac:dyDescent="0.3">
      <c r="A3437" s="177" t="s">
        <v>109</v>
      </c>
      <c r="B3437" s="178"/>
      <c r="C3437" s="178"/>
      <c r="D3437" s="178"/>
      <c r="E3437" s="178"/>
      <c r="F3437" s="178"/>
      <c r="G3437" s="178"/>
      <c r="H3437" s="178"/>
      <c r="I3437" s="178"/>
      <c r="J3437" s="179"/>
      <c r="K3437" s="125"/>
      <c r="L3437" s="12"/>
      <c r="M3437" s="126"/>
      <c r="N3437" s="127"/>
    </row>
    <row r="3438" spans="1:14" x14ac:dyDescent="0.3">
      <c r="A3438" s="180" t="s">
        <v>110</v>
      </c>
      <c r="B3438" s="181"/>
      <c r="C3438" s="181"/>
      <c r="D3438" s="181"/>
      <c r="E3438" s="181"/>
      <c r="F3438" s="181"/>
      <c r="G3438" s="181"/>
      <c r="H3438" s="181"/>
      <c r="I3438" s="181"/>
      <c r="J3438" s="182"/>
      <c r="K3438" s="129"/>
      <c r="L3438" s="12"/>
      <c r="M3438" s="126"/>
      <c r="N3438" s="127"/>
    </row>
    <row r="3439" spans="1:14" x14ac:dyDescent="0.3">
      <c r="A3439" s="160" t="s">
        <v>111</v>
      </c>
      <c r="B3439" s="161"/>
      <c r="C3439" s="161"/>
      <c r="D3439" s="161"/>
      <c r="E3439" s="161"/>
      <c r="F3439" s="161"/>
      <c r="G3439" s="161"/>
      <c r="H3439" s="161"/>
      <c r="I3439" s="161"/>
      <c r="J3439" s="162"/>
      <c r="K3439" s="130"/>
      <c r="L3439" s="12"/>
      <c r="M3439" s="131" t="e">
        <f>+L3439/L3434%</f>
        <v>#DIV/0!</v>
      </c>
      <c r="N3439" s="127"/>
    </row>
    <row r="3440" spans="1:14" x14ac:dyDescent="0.3">
      <c r="A3440" s="163" t="s">
        <v>112</v>
      </c>
      <c r="B3440" s="164"/>
      <c r="C3440" s="164"/>
      <c r="D3440" s="164"/>
      <c r="E3440" s="164"/>
      <c r="F3440" s="164"/>
      <c r="G3440" s="164"/>
      <c r="H3440" s="164"/>
      <c r="I3440" s="164"/>
      <c r="J3440" s="165"/>
      <c r="K3440" s="132"/>
      <c r="L3440" s="12">
        <f>+E3456</f>
        <v>0</v>
      </c>
      <c r="M3440" s="126"/>
      <c r="N3440" s="127"/>
    </row>
    <row r="3441" spans="1:14" x14ac:dyDescent="0.3">
      <c r="A3441" s="166" t="s">
        <v>113</v>
      </c>
      <c r="B3441" s="167"/>
      <c r="C3441" s="167"/>
      <c r="D3441" s="167"/>
      <c r="E3441" s="167"/>
      <c r="F3441" s="167"/>
      <c r="G3441" s="167"/>
      <c r="H3441" s="167"/>
      <c r="I3441" s="167"/>
      <c r="J3441" s="168"/>
      <c r="K3441" s="134"/>
      <c r="L3441" s="12">
        <f>+M3456</f>
        <v>0</v>
      </c>
      <c r="M3441" s="126"/>
      <c r="N3441" s="127"/>
    </row>
    <row r="3442" spans="1:14" x14ac:dyDescent="0.3">
      <c r="A3442" s="169"/>
      <c r="B3442" s="170"/>
      <c r="C3442" s="170"/>
      <c r="D3442" s="170"/>
      <c r="E3442" s="170"/>
      <c r="F3442" s="170"/>
      <c r="G3442" s="170"/>
      <c r="H3442" s="170"/>
      <c r="I3442" s="170"/>
      <c r="J3442" s="171"/>
      <c r="K3442" s="128"/>
      <c r="L3442" s="126"/>
      <c r="M3442" s="126"/>
      <c r="N3442" s="127"/>
    </row>
    <row r="3443" spans="1:14" x14ac:dyDescent="0.3">
      <c r="A3443" s="169"/>
      <c r="B3443" s="170"/>
      <c r="C3443" s="170"/>
      <c r="D3443" s="170"/>
      <c r="E3443" s="170"/>
      <c r="F3443" s="170"/>
      <c r="G3443" s="170"/>
      <c r="H3443" s="170"/>
      <c r="I3443" s="170"/>
      <c r="J3443" s="171"/>
      <c r="K3443" s="128"/>
      <c r="L3443" s="126"/>
      <c r="M3443" s="126"/>
      <c r="N3443" s="127"/>
    </row>
    <row r="3444" spans="1:14" x14ac:dyDescent="0.3">
      <c r="A3444" s="169" t="s">
        <v>114</v>
      </c>
      <c r="B3444" s="170"/>
      <c r="C3444" s="170"/>
      <c r="D3444" s="170"/>
      <c r="E3444" s="170"/>
      <c r="F3444" s="170"/>
      <c r="G3444" s="170"/>
      <c r="H3444" s="170"/>
      <c r="I3444" s="170"/>
      <c r="J3444" s="171"/>
      <c r="K3444" s="136"/>
      <c r="L3444" s="111">
        <f>+L3434-L3437-L3438-L3439-L3440+L3441-L3442-L3443</f>
        <v>0</v>
      </c>
      <c r="M3444" s="126"/>
      <c r="N3444" s="127"/>
    </row>
    <row r="3445" spans="1:14" ht="19.5" thickBot="1" x14ac:dyDescent="0.35">
      <c r="M3445" s="138">
        <f>+L3445-L3444</f>
        <v>0</v>
      </c>
    </row>
    <row r="3446" spans="1:14" ht="19.5" thickBot="1" x14ac:dyDescent="0.35">
      <c r="A3446" s="157" t="s">
        <v>115</v>
      </c>
      <c r="B3446" s="158"/>
      <c r="C3446" s="158"/>
      <c r="D3446" s="158"/>
      <c r="E3446" s="158"/>
      <c r="F3446" s="159"/>
      <c r="G3446" s="127"/>
      <c r="H3446" s="157" t="s">
        <v>116</v>
      </c>
      <c r="I3446" s="158"/>
      <c r="J3446" s="159"/>
      <c r="K3446" s="157" t="s">
        <v>117</v>
      </c>
      <c r="L3446" s="158"/>
      <c r="M3446" s="159"/>
      <c r="N3446" s="139"/>
    </row>
    <row r="3447" spans="1:14" ht="19.5" thickBot="1" x14ac:dyDescent="0.35">
      <c r="A3447" s="140" t="s">
        <v>118</v>
      </c>
      <c r="B3447" s="157" t="s">
        <v>119</v>
      </c>
      <c r="C3447" s="159"/>
      <c r="D3447" s="140" t="s">
        <v>120</v>
      </c>
      <c r="E3447" s="157" t="s">
        <v>22</v>
      </c>
      <c r="F3447" s="159"/>
      <c r="G3447" s="127"/>
      <c r="H3447" s="157" t="s">
        <v>119</v>
      </c>
      <c r="I3447" s="159"/>
      <c r="J3447" s="140" t="s">
        <v>22</v>
      </c>
      <c r="K3447" s="157" t="s">
        <v>119</v>
      </c>
      <c r="L3447" s="159"/>
      <c r="M3447" s="140" t="s">
        <v>22</v>
      </c>
      <c r="N3447" s="139"/>
    </row>
    <row r="3448" spans="1:14" ht="19.5" thickBot="1" x14ac:dyDescent="0.35">
      <c r="A3448" s="141"/>
      <c r="B3448" s="153"/>
      <c r="C3448" s="154"/>
      <c r="D3448" s="141"/>
      <c r="E3448" s="155"/>
      <c r="F3448" s="156"/>
      <c r="G3448" s="127"/>
      <c r="H3448" s="153"/>
      <c r="I3448" s="154"/>
      <c r="J3448" s="142"/>
      <c r="K3448" s="153"/>
      <c r="L3448" s="154"/>
      <c r="M3448" s="143"/>
      <c r="N3448" s="144"/>
    </row>
    <row r="3449" spans="1:14" ht="19.5" thickBot="1" x14ac:dyDescent="0.35">
      <c r="A3449" s="141"/>
      <c r="B3449" s="153"/>
      <c r="C3449" s="154"/>
      <c r="D3449" s="141"/>
      <c r="E3449" s="155"/>
      <c r="F3449" s="156"/>
      <c r="G3449" s="127"/>
      <c r="H3449" s="153"/>
      <c r="I3449" s="154"/>
      <c r="J3449" s="142"/>
      <c r="K3449" s="153"/>
      <c r="L3449" s="154"/>
      <c r="M3449" s="143"/>
      <c r="N3449" s="144"/>
    </row>
    <row r="3450" spans="1:14" ht="19.5" thickBot="1" x14ac:dyDescent="0.35">
      <c r="A3450" s="141"/>
      <c r="B3450" s="153"/>
      <c r="C3450" s="154"/>
      <c r="D3450" s="141"/>
      <c r="E3450" s="155"/>
      <c r="F3450" s="156"/>
      <c r="G3450" s="127"/>
      <c r="H3450" s="153"/>
      <c r="I3450" s="154"/>
      <c r="J3450" s="142"/>
      <c r="K3450" s="153"/>
      <c r="L3450" s="154"/>
      <c r="M3450" s="143"/>
      <c r="N3450" s="144"/>
    </row>
    <row r="3451" spans="1:14" ht="19.5" thickBot="1" x14ac:dyDescent="0.35">
      <c r="A3451" s="141"/>
      <c r="B3451" s="153"/>
      <c r="C3451" s="154"/>
      <c r="D3451" s="141"/>
      <c r="E3451" s="155"/>
      <c r="F3451" s="156"/>
      <c r="G3451" s="127"/>
      <c r="H3451" s="153"/>
      <c r="I3451" s="154"/>
      <c r="J3451" s="142"/>
      <c r="K3451" s="153"/>
      <c r="L3451" s="154"/>
      <c r="M3451" s="143"/>
      <c r="N3451" s="144"/>
    </row>
    <row r="3452" spans="1:14" ht="19.5" thickBot="1" x14ac:dyDescent="0.35">
      <c r="A3452" s="141"/>
      <c r="B3452" s="153"/>
      <c r="C3452" s="154"/>
      <c r="D3452" s="141"/>
      <c r="E3452" s="155"/>
      <c r="F3452" s="156"/>
      <c r="G3452" s="127"/>
      <c r="H3452" s="153"/>
      <c r="I3452" s="154"/>
      <c r="J3452" s="142"/>
      <c r="K3452" s="153"/>
      <c r="L3452" s="154"/>
      <c r="M3452" s="143"/>
      <c r="N3452" s="144"/>
    </row>
    <row r="3453" spans="1:14" ht="19.5" thickBot="1" x14ac:dyDescent="0.35">
      <c r="A3453" s="141"/>
      <c r="B3453" s="153"/>
      <c r="C3453" s="154"/>
      <c r="D3453" s="141"/>
      <c r="E3453" s="155"/>
      <c r="F3453" s="156"/>
      <c r="G3453" s="127"/>
      <c r="H3453" s="153"/>
      <c r="I3453" s="154"/>
      <c r="J3453" s="142"/>
      <c r="K3453" s="153"/>
      <c r="L3453" s="154"/>
      <c r="M3453" s="143"/>
      <c r="N3453" s="144"/>
    </row>
    <row r="3454" spans="1:14" ht="19.5" thickBot="1" x14ac:dyDescent="0.35">
      <c r="A3454" s="141"/>
      <c r="B3454" s="153"/>
      <c r="C3454" s="154"/>
      <c r="D3454" s="141"/>
      <c r="E3454" s="155"/>
      <c r="F3454" s="156"/>
      <c r="G3454" s="127"/>
      <c r="H3454" s="153"/>
      <c r="I3454" s="154"/>
      <c r="J3454" s="142"/>
      <c r="K3454" s="153"/>
      <c r="L3454" s="154"/>
      <c r="M3454" s="143"/>
      <c r="N3454" s="144"/>
    </row>
    <row r="3455" spans="1:14" ht="19.5" thickBot="1" x14ac:dyDescent="0.35">
      <c r="A3455" s="141"/>
      <c r="B3455" s="153"/>
      <c r="C3455" s="154"/>
      <c r="D3455" s="141"/>
      <c r="E3455" s="155"/>
      <c r="F3455" s="156"/>
      <c r="G3455" s="127"/>
      <c r="H3455" s="153"/>
      <c r="I3455" s="154"/>
      <c r="J3455" s="142"/>
      <c r="K3455" s="153"/>
      <c r="L3455" s="154"/>
      <c r="M3455" s="143"/>
      <c r="N3455" s="144"/>
    </row>
    <row r="3456" spans="1:14" ht="19.5" thickBot="1" x14ac:dyDescent="0.35">
      <c r="A3456" s="141" t="s">
        <v>121</v>
      </c>
      <c r="B3456" s="153"/>
      <c r="C3456" s="154"/>
      <c r="D3456" s="141"/>
      <c r="E3456" s="155">
        <f>SUM(E3448:F3455)</f>
        <v>0</v>
      </c>
      <c r="F3456" s="156"/>
      <c r="G3456" s="127"/>
      <c r="H3456" s="153" t="s">
        <v>121</v>
      </c>
      <c r="I3456" s="154"/>
      <c r="J3456" s="140">
        <f>SUM(J3448:J3455)</f>
        <v>0</v>
      </c>
      <c r="K3456" s="153" t="s">
        <v>121</v>
      </c>
      <c r="L3456" s="154"/>
      <c r="M3456" s="145">
        <f>SUM(M3448:M3455)</f>
        <v>0</v>
      </c>
      <c r="N3456" s="139"/>
    </row>
    <row r="3459" spans="1:14" x14ac:dyDescent="0.3">
      <c r="A3459" s="172" t="s">
        <v>0</v>
      </c>
      <c r="B3459" s="172"/>
      <c r="C3459" s="172"/>
      <c r="D3459" s="172"/>
      <c r="E3459" s="172"/>
      <c r="F3459" s="172"/>
      <c r="G3459" s="172"/>
      <c r="H3459" s="172"/>
      <c r="I3459" s="172"/>
      <c r="J3459" s="172"/>
      <c r="K3459" s="172"/>
      <c r="L3459" s="172"/>
      <c r="M3459" s="1"/>
      <c r="N3459" s="2"/>
    </row>
    <row r="3460" spans="1:14" x14ac:dyDescent="0.3">
      <c r="A3460" s="1" t="s">
        <v>1</v>
      </c>
      <c r="B3460" s="2"/>
      <c r="J3460" s="1" t="s">
        <v>3</v>
      </c>
      <c r="K3460" s="173">
        <f>+K3369</f>
        <v>0</v>
      </c>
      <c r="L3460" s="173"/>
      <c r="M3460" s="173"/>
      <c r="N3460" s="6"/>
    </row>
    <row r="3461" spans="1:14" x14ac:dyDescent="0.3">
      <c r="A3461" s="174"/>
      <c r="B3461" s="175"/>
      <c r="C3461" s="176"/>
      <c r="D3461" s="169" t="s">
        <v>6</v>
      </c>
      <c r="E3461" s="170"/>
      <c r="F3461" s="171"/>
      <c r="G3461" s="7" t="s">
        <v>7</v>
      </c>
      <c r="H3461" s="7" t="s">
        <v>7</v>
      </c>
      <c r="I3461" s="7" t="s">
        <v>8</v>
      </c>
      <c r="J3461" s="8" t="s">
        <v>9</v>
      </c>
      <c r="K3461" s="7" t="s">
        <v>10</v>
      </c>
      <c r="L3461" s="9"/>
      <c r="M3461" s="7" t="s">
        <v>11</v>
      </c>
      <c r="N3461" s="7" t="s">
        <v>12</v>
      </c>
    </row>
    <row r="3462" spans="1:14" x14ac:dyDescent="0.3">
      <c r="A3462" s="12" t="s">
        <v>16</v>
      </c>
      <c r="B3462" s="7" t="s">
        <v>17</v>
      </c>
      <c r="C3462" s="13" t="s">
        <v>18</v>
      </c>
      <c r="D3462" s="7">
        <v>1</v>
      </c>
      <c r="E3462" s="7">
        <v>2</v>
      </c>
      <c r="F3462" s="14" t="s">
        <v>19</v>
      </c>
      <c r="G3462" s="7" t="s">
        <v>20</v>
      </c>
      <c r="H3462" s="7" t="s">
        <v>20</v>
      </c>
      <c r="I3462" s="7"/>
      <c r="J3462" s="7" t="s">
        <v>20</v>
      </c>
      <c r="K3462" s="7" t="s">
        <v>21</v>
      </c>
      <c r="L3462" s="7" t="s">
        <v>22</v>
      </c>
      <c r="M3462" s="7" t="s">
        <v>23</v>
      </c>
      <c r="N3462" s="7" t="s">
        <v>22</v>
      </c>
    </row>
    <row r="3463" spans="1:14" x14ac:dyDescent="0.3">
      <c r="A3463" s="16" t="s">
        <v>35</v>
      </c>
      <c r="B3463" s="17" t="s">
        <v>36</v>
      </c>
      <c r="C3463" s="17">
        <v>72</v>
      </c>
      <c r="D3463" s="29"/>
      <c r="E3463" s="29"/>
      <c r="F3463" s="30">
        <f>+(E3463+D3463)/C3463</f>
        <v>0</v>
      </c>
      <c r="G3463" s="32"/>
      <c r="H3463" s="32"/>
      <c r="I3463" s="32"/>
      <c r="J3463" s="34">
        <f>+D3463+E3463-G3463-H3463-I3463</f>
        <v>0</v>
      </c>
      <c r="K3463" s="31">
        <f>+K3372</f>
        <v>381.13</v>
      </c>
      <c r="L3463" s="24">
        <f t="shared" ref="L3463:L3524" si="247">+J3463*K3463</f>
        <v>0</v>
      </c>
      <c r="M3463" s="24"/>
      <c r="N3463" s="24">
        <f>+K3463*I3463</f>
        <v>0</v>
      </c>
    </row>
    <row r="3464" spans="1:14" x14ac:dyDescent="0.3">
      <c r="A3464" s="16" t="s">
        <v>37</v>
      </c>
      <c r="B3464" s="17" t="s">
        <v>38</v>
      </c>
      <c r="C3464" s="17">
        <v>36</v>
      </c>
      <c r="D3464" s="29"/>
      <c r="E3464" s="29"/>
      <c r="F3464" s="30">
        <f t="shared" ref="F3464:F3524" si="248">+(E3464+D3464)/C3464</f>
        <v>0</v>
      </c>
      <c r="G3464" s="32"/>
      <c r="H3464" s="32"/>
      <c r="I3464" s="32"/>
      <c r="J3464" s="34">
        <f t="shared" ref="J3464:J3524" si="249">+D3464+E3464-G3464-H3464-I3464</f>
        <v>0</v>
      </c>
      <c r="K3464" s="31">
        <f t="shared" ref="K3464:K3524" si="250">+K3373</f>
        <v>741.2</v>
      </c>
      <c r="L3464" s="24">
        <f t="shared" si="247"/>
        <v>0</v>
      </c>
      <c r="M3464" s="24"/>
      <c r="N3464" s="24">
        <f t="shared" ref="N3464:N3524" si="251">+K3464*I3464</f>
        <v>0</v>
      </c>
    </row>
    <row r="3465" spans="1:14" x14ac:dyDescent="0.3">
      <c r="A3465" s="16" t="s">
        <v>39</v>
      </c>
      <c r="B3465" s="17" t="s">
        <v>40</v>
      </c>
      <c r="C3465" s="17">
        <v>18</v>
      </c>
      <c r="D3465" s="29"/>
      <c r="E3465" s="29"/>
      <c r="F3465" s="30">
        <f t="shared" si="248"/>
        <v>0</v>
      </c>
      <c r="G3465" s="32"/>
      <c r="H3465" s="32"/>
      <c r="I3465" s="32"/>
      <c r="J3465" s="12">
        <f t="shared" si="249"/>
        <v>0</v>
      </c>
      <c r="K3465" s="31">
        <f t="shared" si="250"/>
        <v>1263.5999999999999</v>
      </c>
      <c r="L3465" s="37">
        <f t="shared" si="247"/>
        <v>0</v>
      </c>
      <c r="M3465" s="37"/>
      <c r="N3465" s="37">
        <f t="shared" si="251"/>
        <v>0</v>
      </c>
    </row>
    <row r="3466" spans="1:14" x14ac:dyDescent="0.3">
      <c r="A3466" s="16" t="s">
        <v>41</v>
      </c>
      <c r="B3466" s="17" t="s">
        <v>42</v>
      </c>
      <c r="C3466" s="17">
        <v>10</v>
      </c>
      <c r="D3466" s="29"/>
      <c r="E3466" s="29"/>
      <c r="F3466" s="30">
        <f t="shared" si="248"/>
        <v>0</v>
      </c>
      <c r="G3466" s="32"/>
      <c r="H3466" s="32"/>
      <c r="I3466" s="32"/>
      <c r="J3466" s="34">
        <f t="shared" si="249"/>
        <v>0</v>
      </c>
      <c r="K3466" s="31">
        <f t="shared" si="250"/>
        <v>2059.1999999999998</v>
      </c>
      <c r="L3466" s="24">
        <f t="shared" si="247"/>
        <v>0</v>
      </c>
      <c r="M3466" s="24"/>
      <c r="N3466" s="24">
        <f t="shared" si="251"/>
        <v>0</v>
      </c>
    </row>
    <row r="3467" spans="1:14" x14ac:dyDescent="0.3">
      <c r="A3467" s="16" t="s">
        <v>43</v>
      </c>
      <c r="B3467" s="17" t="s">
        <v>36</v>
      </c>
      <c r="C3467" s="17">
        <v>72</v>
      </c>
      <c r="D3467" s="29"/>
      <c r="E3467" s="29"/>
      <c r="F3467" s="30">
        <f t="shared" si="248"/>
        <v>0</v>
      </c>
      <c r="G3467" s="32"/>
      <c r="H3467" s="32"/>
      <c r="I3467" s="32"/>
      <c r="J3467" s="34">
        <f t="shared" si="249"/>
        <v>0</v>
      </c>
      <c r="K3467" s="31">
        <f t="shared" si="250"/>
        <v>409.5</v>
      </c>
      <c r="L3467" s="24">
        <f t="shared" si="247"/>
        <v>0</v>
      </c>
      <c r="M3467" s="24"/>
      <c r="N3467" s="24">
        <f t="shared" si="251"/>
        <v>0</v>
      </c>
    </row>
    <row r="3468" spans="1:14" x14ac:dyDescent="0.3">
      <c r="A3468" s="16" t="s">
        <v>44</v>
      </c>
      <c r="B3468" s="17" t="s">
        <v>38</v>
      </c>
      <c r="C3468" s="17">
        <v>36</v>
      </c>
      <c r="D3468" s="29"/>
      <c r="E3468" s="29"/>
      <c r="F3468" s="30">
        <f t="shared" si="248"/>
        <v>0</v>
      </c>
      <c r="G3468" s="32"/>
      <c r="H3468" s="32"/>
      <c r="I3468" s="32"/>
      <c r="J3468" s="34">
        <f t="shared" si="249"/>
        <v>0</v>
      </c>
      <c r="K3468" s="31">
        <f t="shared" si="250"/>
        <v>803.79</v>
      </c>
      <c r="L3468" s="24">
        <f t="shared" si="247"/>
        <v>0</v>
      </c>
      <c r="M3468" s="24"/>
      <c r="N3468" s="24">
        <f t="shared" si="251"/>
        <v>0</v>
      </c>
    </row>
    <row r="3469" spans="1:14" x14ac:dyDescent="0.3">
      <c r="A3469" s="16" t="s">
        <v>45</v>
      </c>
      <c r="B3469" s="17" t="s">
        <v>36</v>
      </c>
      <c r="C3469" s="17">
        <v>72</v>
      </c>
      <c r="D3469" s="29"/>
      <c r="E3469" s="29"/>
      <c r="F3469" s="30">
        <f t="shared" si="248"/>
        <v>0</v>
      </c>
      <c r="G3469" s="32"/>
      <c r="H3469" s="32"/>
      <c r="I3469" s="32"/>
      <c r="J3469" s="34">
        <f t="shared" si="249"/>
        <v>0</v>
      </c>
      <c r="K3469" s="31">
        <f t="shared" si="250"/>
        <v>409.5</v>
      </c>
      <c r="L3469" s="24">
        <f t="shared" si="247"/>
        <v>0</v>
      </c>
      <c r="M3469" s="24"/>
      <c r="N3469" s="24">
        <f t="shared" si="251"/>
        <v>0</v>
      </c>
    </row>
    <row r="3470" spans="1:14" x14ac:dyDescent="0.3">
      <c r="A3470" s="16" t="s">
        <v>46</v>
      </c>
      <c r="B3470" s="17" t="s">
        <v>38</v>
      </c>
      <c r="C3470" s="17">
        <v>36</v>
      </c>
      <c r="D3470" s="29"/>
      <c r="E3470" s="29"/>
      <c r="F3470" s="30">
        <f t="shared" si="248"/>
        <v>0</v>
      </c>
      <c r="G3470" s="32"/>
      <c r="H3470" s="32"/>
      <c r="I3470" s="32"/>
      <c r="J3470" s="34">
        <f t="shared" si="249"/>
        <v>0</v>
      </c>
      <c r="K3470" s="31">
        <f t="shared" si="250"/>
        <v>803.79</v>
      </c>
      <c r="L3470" s="24">
        <f t="shared" si="247"/>
        <v>0</v>
      </c>
      <c r="M3470" s="24"/>
      <c r="N3470" s="24">
        <f t="shared" si="251"/>
        <v>0</v>
      </c>
    </row>
    <row r="3471" spans="1:14" x14ac:dyDescent="0.3">
      <c r="A3471" s="16" t="s">
        <v>47</v>
      </c>
      <c r="B3471" s="17" t="s">
        <v>48</v>
      </c>
      <c r="C3471" s="17">
        <v>8</v>
      </c>
      <c r="D3471" s="29"/>
      <c r="E3471" s="29"/>
      <c r="F3471" s="30">
        <f t="shared" si="248"/>
        <v>0</v>
      </c>
      <c r="G3471" s="32"/>
      <c r="H3471" s="32"/>
      <c r="I3471" s="32"/>
      <c r="J3471" s="34">
        <f t="shared" si="249"/>
        <v>0</v>
      </c>
      <c r="K3471" s="31">
        <f t="shared" si="250"/>
        <v>2767.05</v>
      </c>
      <c r="L3471" s="24">
        <f t="shared" si="247"/>
        <v>0</v>
      </c>
      <c r="M3471" s="24"/>
      <c r="N3471" s="24">
        <f t="shared" si="251"/>
        <v>0</v>
      </c>
    </row>
    <row r="3472" spans="1:14" x14ac:dyDescent="0.3">
      <c r="A3472" s="35" t="s">
        <v>49</v>
      </c>
      <c r="B3472" s="17" t="s">
        <v>50</v>
      </c>
      <c r="C3472" s="38">
        <v>72</v>
      </c>
      <c r="D3472" s="29"/>
      <c r="E3472" s="29"/>
      <c r="F3472" s="30">
        <f t="shared" si="248"/>
        <v>0</v>
      </c>
      <c r="G3472" s="32"/>
      <c r="H3472" s="32"/>
      <c r="I3472" s="32"/>
      <c r="J3472" s="12">
        <f t="shared" si="249"/>
        <v>0</v>
      </c>
      <c r="K3472" s="31">
        <f t="shared" si="250"/>
        <v>444.6</v>
      </c>
      <c r="L3472" s="37">
        <f t="shared" si="247"/>
        <v>0</v>
      </c>
      <c r="M3472" s="37"/>
      <c r="N3472" s="37">
        <f t="shared" si="251"/>
        <v>0</v>
      </c>
    </row>
    <row r="3473" spans="1:14" x14ac:dyDescent="0.3">
      <c r="A3473" s="16" t="s">
        <v>51</v>
      </c>
      <c r="B3473" s="17" t="s">
        <v>52</v>
      </c>
      <c r="C3473" s="17">
        <v>36</v>
      </c>
      <c r="D3473" s="29"/>
      <c r="E3473" s="29"/>
      <c r="F3473" s="30">
        <f t="shared" si="248"/>
        <v>0</v>
      </c>
      <c r="G3473" s="32"/>
      <c r="H3473" s="32"/>
      <c r="I3473" s="32"/>
      <c r="J3473" s="34">
        <f t="shared" si="249"/>
        <v>0</v>
      </c>
      <c r="K3473" s="31">
        <f t="shared" si="250"/>
        <v>868.73</v>
      </c>
      <c r="L3473" s="24">
        <f t="shared" si="247"/>
        <v>0</v>
      </c>
      <c r="M3473" s="24"/>
      <c r="N3473" s="24">
        <f t="shared" si="251"/>
        <v>0</v>
      </c>
    </row>
    <row r="3474" spans="1:14" x14ac:dyDescent="0.3">
      <c r="A3474" s="16" t="s">
        <v>53</v>
      </c>
      <c r="B3474" s="17" t="s">
        <v>48</v>
      </c>
      <c r="C3474" s="17">
        <v>8</v>
      </c>
      <c r="D3474" s="29"/>
      <c r="E3474" s="29"/>
      <c r="F3474" s="30">
        <f t="shared" si="248"/>
        <v>0</v>
      </c>
      <c r="G3474" s="32"/>
      <c r="H3474" s="32"/>
      <c r="I3474" s="32"/>
      <c r="J3474" s="34">
        <f t="shared" si="249"/>
        <v>0</v>
      </c>
      <c r="K3474" s="31">
        <f t="shared" si="250"/>
        <v>2416.0500000000002</v>
      </c>
      <c r="L3474" s="24">
        <f t="shared" si="247"/>
        <v>0</v>
      </c>
      <c r="M3474" s="24"/>
      <c r="N3474" s="24">
        <f t="shared" si="251"/>
        <v>0</v>
      </c>
    </row>
    <row r="3475" spans="1:14" x14ac:dyDescent="0.3">
      <c r="A3475" s="16" t="s">
        <v>54</v>
      </c>
      <c r="B3475" s="17" t="s">
        <v>50</v>
      </c>
      <c r="C3475" s="17">
        <v>72</v>
      </c>
      <c r="D3475" s="29"/>
      <c r="E3475" s="29"/>
      <c r="F3475" s="30">
        <f t="shared" si="248"/>
        <v>0</v>
      </c>
      <c r="G3475" s="32"/>
      <c r="H3475" s="32"/>
      <c r="I3475" s="32"/>
      <c r="J3475" s="34">
        <f t="shared" si="249"/>
        <v>0</v>
      </c>
      <c r="K3475" s="31">
        <f t="shared" si="250"/>
        <v>377.33</v>
      </c>
      <c r="L3475" s="24">
        <f t="shared" si="247"/>
        <v>0</v>
      </c>
      <c r="M3475" s="24"/>
      <c r="N3475" s="24">
        <f t="shared" si="251"/>
        <v>0</v>
      </c>
    </row>
    <row r="3476" spans="1:14" x14ac:dyDescent="0.3">
      <c r="A3476" s="16" t="s">
        <v>55</v>
      </c>
      <c r="B3476" s="17" t="s">
        <v>56</v>
      </c>
      <c r="C3476" s="17">
        <v>15</v>
      </c>
      <c r="D3476" s="44"/>
      <c r="E3476" s="44"/>
      <c r="F3476" s="30">
        <f t="shared" si="248"/>
        <v>0</v>
      </c>
      <c r="G3476" s="11"/>
      <c r="H3476" s="11"/>
      <c r="I3476" s="11"/>
      <c r="J3476" s="12">
        <f t="shared" si="249"/>
        <v>0</v>
      </c>
      <c r="K3476" s="45">
        <f t="shared" si="250"/>
        <v>1158.3</v>
      </c>
      <c r="L3476" s="37">
        <f t="shared" si="247"/>
        <v>0</v>
      </c>
      <c r="M3476" s="37"/>
      <c r="N3476" s="37">
        <f t="shared" si="251"/>
        <v>0</v>
      </c>
    </row>
    <row r="3477" spans="1:14" x14ac:dyDescent="0.3">
      <c r="A3477" s="16" t="s">
        <v>57</v>
      </c>
      <c r="B3477" s="17" t="s">
        <v>50</v>
      </c>
      <c r="C3477" s="17">
        <v>72</v>
      </c>
      <c r="D3477" s="29"/>
      <c r="E3477" s="29"/>
      <c r="F3477" s="30">
        <f t="shared" si="248"/>
        <v>0</v>
      </c>
      <c r="G3477" s="32"/>
      <c r="H3477" s="32"/>
      <c r="I3477" s="32"/>
      <c r="J3477" s="34">
        <f t="shared" si="249"/>
        <v>0</v>
      </c>
      <c r="K3477" s="31">
        <f t="shared" si="250"/>
        <v>424.13</v>
      </c>
      <c r="L3477" s="24">
        <f t="shared" si="247"/>
        <v>0</v>
      </c>
      <c r="M3477" s="24"/>
      <c r="N3477" s="24">
        <f t="shared" si="251"/>
        <v>0</v>
      </c>
    </row>
    <row r="3478" spans="1:14" x14ac:dyDescent="0.3">
      <c r="A3478" s="16" t="s">
        <v>58</v>
      </c>
      <c r="B3478" s="17" t="s">
        <v>59</v>
      </c>
      <c r="C3478" s="17">
        <v>15</v>
      </c>
      <c r="D3478" s="29"/>
      <c r="E3478" s="29"/>
      <c r="F3478" s="30">
        <f t="shared" si="248"/>
        <v>0</v>
      </c>
      <c r="G3478" s="32"/>
      <c r="H3478" s="32"/>
      <c r="I3478" s="32"/>
      <c r="J3478" s="34">
        <f t="shared" si="249"/>
        <v>0</v>
      </c>
      <c r="K3478" s="31">
        <f t="shared" si="250"/>
        <v>1199.25</v>
      </c>
      <c r="L3478" s="24">
        <f t="shared" si="247"/>
        <v>0</v>
      </c>
      <c r="M3478" s="24"/>
      <c r="N3478" s="24">
        <f t="shared" si="251"/>
        <v>0</v>
      </c>
    </row>
    <row r="3479" spans="1:14" x14ac:dyDescent="0.3">
      <c r="A3479" s="16" t="s">
        <v>60</v>
      </c>
      <c r="B3479" s="17" t="s">
        <v>50</v>
      </c>
      <c r="C3479" s="17">
        <v>72</v>
      </c>
      <c r="D3479" s="29"/>
      <c r="E3479" s="29"/>
      <c r="F3479" s="30">
        <f t="shared" si="248"/>
        <v>0</v>
      </c>
      <c r="G3479" s="32"/>
      <c r="H3479" s="32"/>
      <c r="I3479" s="32"/>
      <c r="J3479" s="34">
        <f t="shared" si="249"/>
        <v>0</v>
      </c>
      <c r="K3479" s="31">
        <f t="shared" si="250"/>
        <v>381.13</v>
      </c>
      <c r="L3479" s="24">
        <f t="shared" si="247"/>
        <v>0</v>
      </c>
      <c r="M3479" s="24"/>
      <c r="N3479" s="24">
        <f t="shared" si="251"/>
        <v>0</v>
      </c>
    </row>
    <row r="3480" spans="1:14" x14ac:dyDescent="0.3">
      <c r="A3480" s="16" t="s">
        <v>61</v>
      </c>
      <c r="B3480" s="17" t="s">
        <v>50</v>
      </c>
      <c r="C3480" s="38">
        <v>72</v>
      </c>
      <c r="D3480" s="44"/>
      <c r="E3480" s="44"/>
      <c r="F3480" s="30">
        <f t="shared" si="248"/>
        <v>0</v>
      </c>
      <c r="G3480" s="11"/>
      <c r="H3480" s="11"/>
      <c r="I3480" s="11"/>
      <c r="J3480" s="12">
        <f t="shared" si="249"/>
        <v>0</v>
      </c>
      <c r="K3480" s="31">
        <f t="shared" si="250"/>
        <v>424.13</v>
      </c>
      <c r="L3480" s="37">
        <f t="shared" si="247"/>
        <v>0</v>
      </c>
      <c r="M3480" s="37"/>
      <c r="N3480" s="37">
        <f t="shared" si="251"/>
        <v>0</v>
      </c>
    </row>
    <row r="3481" spans="1:14" x14ac:dyDescent="0.3">
      <c r="A3481" s="35" t="s">
        <v>62</v>
      </c>
      <c r="B3481" s="17" t="s">
        <v>50</v>
      </c>
      <c r="C3481" s="38">
        <v>72</v>
      </c>
      <c r="D3481" s="44"/>
      <c r="E3481" s="44"/>
      <c r="F3481" s="30">
        <f t="shared" si="248"/>
        <v>0</v>
      </c>
      <c r="G3481" s="11"/>
      <c r="H3481" s="11"/>
      <c r="I3481" s="11"/>
      <c r="J3481" s="12">
        <f t="shared" si="249"/>
        <v>0</v>
      </c>
      <c r="K3481" s="31">
        <f t="shared" si="250"/>
        <v>330.23</v>
      </c>
      <c r="L3481" s="37">
        <f t="shared" si="247"/>
        <v>0</v>
      </c>
      <c r="M3481" s="37"/>
      <c r="N3481" s="37">
        <f t="shared" si="251"/>
        <v>0</v>
      </c>
    </row>
    <row r="3482" spans="1:14" x14ac:dyDescent="0.3">
      <c r="A3482" s="35" t="s">
        <v>63</v>
      </c>
      <c r="B3482" s="17" t="s">
        <v>50</v>
      </c>
      <c r="C3482" s="38">
        <v>72</v>
      </c>
      <c r="D3482" s="44"/>
      <c r="E3482" s="44"/>
      <c r="F3482" s="30">
        <f t="shared" si="248"/>
        <v>0</v>
      </c>
      <c r="G3482" s="11"/>
      <c r="H3482" s="11"/>
      <c r="I3482" s="11"/>
      <c r="J3482" s="12">
        <f t="shared" si="249"/>
        <v>0</v>
      </c>
      <c r="K3482" s="31">
        <f t="shared" si="250"/>
        <v>424.13</v>
      </c>
      <c r="L3482" s="37">
        <f t="shared" si="247"/>
        <v>0</v>
      </c>
      <c r="M3482" s="37"/>
      <c r="N3482" s="37">
        <f t="shared" si="251"/>
        <v>0</v>
      </c>
    </row>
    <row r="3483" spans="1:14" x14ac:dyDescent="0.3">
      <c r="A3483" s="35" t="s">
        <v>64</v>
      </c>
      <c r="B3483" s="17" t="s">
        <v>65</v>
      </c>
      <c r="C3483" s="38">
        <v>72</v>
      </c>
      <c r="D3483" s="44"/>
      <c r="E3483" s="44"/>
      <c r="F3483" s="30">
        <f t="shared" si="248"/>
        <v>0</v>
      </c>
      <c r="G3483" s="11"/>
      <c r="H3483" s="11"/>
      <c r="I3483" s="11"/>
      <c r="J3483" s="12">
        <f t="shared" si="249"/>
        <v>0</v>
      </c>
      <c r="K3483" s="31">
        <f t="shared" si="250"/>
        <v>389.61</v>
      </c>
      <c r="L3483" s="37">
        <f t="shared" si="247"/>
        <v>0</v>
      </c>
      <c r="M3483" s="37"/>
      <c r="N3483" s="37">
        <f t="shared" si="251"/>
        <v>0</v>
      </c>
    </row>
    <row r="3484" spans="1:14" x14ac:dyDescent="0.3">
      <c r="A3484" s="35" t="s">
        <v>66</v>
      </c>
      <c r="B3484" s="17" t="s">
        <v>65</v>
      </c>
      <c r="C3484" s="38">
        <v>72</v>
      </c>
      <c r="D3484" s="44"/>
      <c r="E3484" s="44"/>
      <c r="F3484" s="30">
        <f t="shared" si="248"/>
        <v>0</v>
      </c>
      <c r="G3484" s="11"/>
      <c r="H3484" s="11"/>
      <c r="I3484" s="11"/>
      <c r="J3484" s="12">
        <f t="shared" si="249"/>
        <v>0</v>
      </c>
      <c r="K3484" s="31">
        <f t="shared" si="250"/>
        <v>389.61</v>
      </c>
      <c r="L3484" s="37">
        <f t="shared" si="247"/>
        <v>0</v>
      </c>
      <c r="M3484" s="37"/>
      <c r="N3484" s="37">
        <f t="shared" si="251"/>
        <v>0</v>
      </c>
    </row>
    <row r="3485" spans="1:14" x14ac:dyDescent="0.3">
      <c r="A3485" s="47" t="s">
        <v>67</v>
      </c>
      <c r="B3485" s="48" t="s">
        <v>59</v>
      </c>
      <c r="C3485" s="49">
        <v>25</v>
      </c>
      <c r="D3485" s="44"/>
      <c r="E3485" s="44"/>
      <c r="F3485" s="30">
        <f t="shared" si="248"/>
        <v>0</v>
      </c>
      <c r="G3485" s="11"/>
      <c r="H3485" s="11"/>
      <c r="I3485" s="11"/>
      <c r="J3485" s="12">
        <f t="shared" si="249"/>
        <v>0</v>
      </c>
      <c r="K3485" s="31">
        <f t="shared" si="250"/>
        <v>169.65</v>
      </c>
      <c r="L3485" s="37">
        <f t="shared" si="247"/>
        <v>0</v>
      </c>
      <c r="M3485" s="37"/>
      <c r="N3485" s="37">
        <f t="shared" si="251"/>
        <v>0</v>
      </c>
    </row>
    <row r="3486" spans="1:14" x14ac:dyDescent="0.3">
      <c r="A3486" s="47" t="s">
        <v>68</v>
      </c>
      <c r="B3486" s="48" t="s">
        <v>42</v>
      </c>
      <c r="C3486" s="49">
        <v>50</v>
      </c>
      <c r="D3486" s="44"/>
      <c r="E3486" s="44"/>
      <c r="F3486" s="30">
        <f t="shared" si="248"/>
        <v>0</v>
      </c>
      <c r="G3486" s="11"/>
      <c r="H3486" s="11"/>
      <c r="I3486" s="11"/>
      <c r="J3486" s="12">
        <f t="shared" si="249"/>
        <v>0</v>
      </c>
      <c r="K3486" s="31">
        <f t="shared" si="250"/>
        <v>88.92</v>
      </c>
      <c r="L3486" s="37">
        <f t="shared" si="247"/>
        <v>0</v>
      </c>
      <c r="M3486" s="37"/>
      <c r="N3486" s="37">
        <f t="shared" si="251"/>
        <v>0</v>
      </c>
    </row>
    <row r="3487" spans="1:14" x14ac:dyDescent="0.3">
      <c r="A3487" s="47" t="s">
        <v>69</v>
      </c>
      <c r="B3487" s="48" t="s">
        <v>52</v>
      </c>
      <c r="C3487" s="49">
        <v>12</v>
      </c>
      <c r="D3487" s="44"/>
      <c r="E3487" s="44"/>
      <c r="F3487" s="30">
        <f t="shared" si="248"/>
        <v>0</v>
      </c>
      <c r="G3487" s="11"/>
      <c r="H3487" s="11"/>
      <c r="I3487" s="11"/>
      <c r="J3487" s="12">
        <f t="shared" si="249"/>
        <v>0</v>
      </c>
      <c r="K3487" s="31">
        <f t="shared" si="250"/>
        <v>123.94</v>
      </c>
      <c r="L3487" s="37">
        <f t="shared" si="247"/>
        <v>0</v>
      </c>
      <c r="M3487" s="37"/>
      <c r="N3487" s="37">
        <f t="shared" si="251"/>
        <v>0</v>
      </c>
    </row>
    <row r="3488" spans="1:14" ht="19.5" thickBot="1" x14ac:dyDescent="0.35">
      <c r="A3488" s="47" t="s">
        <v>70</v>
      </c>
      <c r="B3488" s="48" t="s">
        <v>50</v>
      </c>
      <c r="C3488" s="49">
        <v>60</v>
      </c>
      <c r="D3488" s="44"/>
      <c r="E3488" s="44"/>
      <c r="F3488" s="30">
        <f t="shared" si="248"/>
        <v>0</v>
      </c>
      <c r="G3488" s="11"/>
      <c r="H3488" s="11"/>
      <c r="I3488" s="11"/>
      <c r="J3488" s="12">
        <f t="shared" si="249"/>
        <v>0</v>
      </c>
      <c r="K3488" s="31">
        <f t="shared" si="250"/>
        <v>67.180000000000007</v>
      </c>
      <c r="L3488" s="37">
        <f t="shared" si="247"/>
        <v>0</v>
      </c>
      <c r="M3488" s="37"/>
      <c r="N3488" s="37">
        <f t="shared" si="251"/>
        <v>0</v>
      </c>
    </row>
    <row r="3489" spans="1:14" ht="19.5" thickBot="1" x14ac:dyDescent="0.35">
      <c r="A3489" s="56" t="s">
        <v>71</v>
      </c>
      <c r="B3489" s="57" t="s">
        <v>50</v>
      </c>
      <c r="C3489" s="58">
        <v>60</v>
      </c>
      <c r="D3489" s="44"/>
      <c r="E3489" s="44"/>
      <c r="F3489" s="30">
        <f t="shared" si="248"/>
        <v>0</v>
      </c>
      <c r="G3489" s="11"/>
      <c r="H3489" s="11"/>
      <c r="I3489" s="11"/>
      <c r="J3489" s="12">
        <f t="shared" si="249"/>
        <v>0</v>
      </c>
      <c r="K3489" s="31">
        <f t="shared" si="250"/>
        <v>67.180000000000007</v>
      </c>
      <c r="L3489" s="37">
        <f t="shared" si="247"/>
        <v>0</v>
      </c>
      <c r="M3489" s="37"/>
      <c r="N3489" s="37">
        <f t="shared" si="251"/>
        <v>0</v>
      </c>
    </row>
    <row r="3490" spans="1:14" ht="19.5" thickBot="1" x14ac:dyDescent="0.35">
      <c r="A3490" s="56" t="s">
        <v>72</v>
      </c>
      <c r="B3490" s="57" t="s">
        <v>50</v>
      </c>
      <c r="C3490" s="58">
        <v>60</v>
      </c>
      <c r="D3490" s="44"/>
      <c r="E3490" s="44"/>
      <c r="F3490" s="30">
        <f t="shared" si="248"/>
        <v>0</v>
      </c>
      <c r="G3490" s="11"/>
      <c r="H3490" s="11"/>
      <c r="I3490" s="11"/>
      <c r="J3490" s="12">
        <f t="shared" si="249"/>
        <v>0</v>
      </c>
      <c r="K3490" s="31">
        <f t="shared" si="250"/>
        <v>67.180000000000007</v>
      </c>
      <c r="L3490" s="37">
        <f t="shared" si="247"/>
        <v>0</v>
      </c>
      <c r="M3490" s="37"/>
      <c r="N3490" s="37">
        <f t="shared" si="251"/>
        <v>0</v>
      </c>
    </row>
    <row r="3491" spans="1:14" ht="19.5" thickBot="1" x14ac:dyDescent="0.35">
      <c r="A3491" s="56" t="s">
        <v>73</v>
      </c>
      <c r="B3491" s="57" t="s">
        <v>74</v>
      </c>
      <c r="C3491" s="58">
        <v>150</v>
      </c>
      <c r="D3491" s="44"/>
      <c r="E3491" s="44"/>
      <c r="F3491" s="30">
        <f t="shared" si="248"/>
        <v>0</v>
      </c>
      <c r="G3491" s="11"/>
      <c r="H3491" s="11"/>
      <c r="I3491" s="11"/>
      <c r="J3491" s="12">
        <f t="shared" si="249"/>
        <v>0</v>
      </c>
      <c r="K3491" s="31">
        <f t="shared" si="250"/>
        <v>21.06</v>
      </c>
      <c r="L3491" s="37">
        <f t="shared" si="247"/>
        <v>0</v>
      </c>
      <c r="M3491" s="37"/>
      <c r="N3491" s="37">
        <f t="shared" si="251"/>
        <v>0</v>
      </c>
    </row>
    <row r="3492" spans="1:14" ht="19.5" thickBot="1" x14ac:dyDescent="0.35">
      <c r="A3492" s="66" t="s">
        <v>75</v>
      </c>
      <c r="B3492" s="67" t="s">
        <v>76</v>
      </c>
      <c r="C3492" s="68">
        <v>120</v>
      </c>
      <c r="D3492" s="44"/>
      <c r="E3492" s="44"/>
      <c r="F3492" s="30">
        <f t="shared" si="248"/>
        <v>0</v>
      </c>
      <c r="G3492" s="11"/>
      <c r="H3492" s="11"/>
      <c r="I3492" s="11"/>
      <c r="J3492" s="12">
        <f t="shared" si="249"/>
        <v>0</v>
      </c>
      <c r="K3492" s="31">
        <f t="shared" si="250"/>
        <v>78.98</v>
      </c>
      <c r="L3492" s="37">
        <f t="shared" si="247"/>
        <v>0</v>
      </c>
      <c r="M3492" s="37"/>
      <c r="N3492" s="37">
        <f t="shared" si="251"/>
        <v>0</v>
      </c>
    </row>
    <row r="3493" spans="1:14" ht="19.5" thickBot="1" x14ac:dyDescent="0.35">
      <c r="A3493" s="66" t="s">
        <v>77</v>
      </c>
      <c r="B3493" s="67" t="s">
        <v>78</v>
      </c>
      <c r="C3493" s="68">
        <v>60</v>
      </c>
      <c r="D3493" s="44"/>
      <c r="E3493" s="44"/>
      <c r="F3493" s="30">
        <f t="shared" si="248"/>
        <v>0</v>
      </c>
      <c r="G3493" s="11"/>
      <c r="H3493" s="11"/>
      <c r="I3493" s="11"/>
      <c r="J3493" s="12">
        <f t="shared" si="249"/>
        <v>0</v>
      </c>
      <c r="K3493" s="31">
        <f t="shared" si="250"/>
        <v>154.44</v>
      </c>
      <c r="L3493" s="37">
        <f t="shared" si="247"/>
        <v>0</v>
      </c>
      <c r="M3493" s="37"/>
      <c r="N3493" s="37">
        <f t="shared" si="251"/>
        <v>0</v>
      </c>
    </row>
    <row r="3494" spans="1:14" ht="19.5" thickBot="1" x14ac:dyDescent="0.35">
      <c r="A3494" s="66" t="s">
        <v>79</v>
      </c>
      <c r="B3494" s="67" t="s">
        <v>50</v>
      </c>
      <c r="C3494" s="68">
        <v>30</v>
      </c>
      <c r="D3494" s="44"/>
      <c r="E3494" s="44"/>
      <c r="F3494" s="30">
        <f t="shared" si="248"/>
        <v>0</v>
      </c>
      <c r="G3494" s="11"/>
      <c r="H3494" s="11"/>
      <c r="I3494" s="11"/>
      <c r="J3494" s="12">
        <f t="shared" si="249"/>
        <v>0</v>
      </c>
      <c r="K3494" s="31">
        <f t="shared" si="250"/>
        <v>274.95</v>
      </c>
      <c r="L3494" s="37">
        <f t="shared" si="247"/>
        <v>0</v>
      </c>
      <c r="M3494" s="37"/>
      <c r="N3494" s="37">
        <f t="shared" si="251"/>
        <v>0</v>
      </c>
    </row>
    <row r="3495" spans="1:14" ht="19.5" thickBot="1" x14ac:dyDescent="0.35">
      <c r="A3495" s="66" t="s">
        <v>80</v>
      </c>
      <c r="B3495" s="67" t="s">
        <v>59</v>
      </c>
      <c r="C3495" s="68">
        <v>12</v>
      </c>
      <c r="D3495" s="44"/>
      <c r="E3495" s="44"/>
      <c r="F3495" s="30">
        <f t="shared" si="248"/>
        <v>0</v>
      </c>
      <c r="G3495" s="11"/>
      <c r="H3495" s="11"/>
      <c r="I3495" s="11"/>
      <c r="J3495" s="12">
        <f t="shared" si="249"/>
        <v>0</v>
      </c>
      <c r="K3495" s="31">
        <f t="shared" si="250"/>
        <v>1023.75</v>
      </c>
      <c r="L3495" s="37">
        <f t="shared" si="247"/>
        <v>0</v>
      </c>
      <c r="M3495" s="37"/>
      <c r="N3495" s="37">
        <f t="shared" si="251"/>
        <v>0</v>
      </c>
    </row>
    <row r="3496" spans="1:14" ht="19.5" thickBot="1" x14ac:dyDescent="0.35">
      <c r="A3496" s="76" t="s">
        <v>81</v>
      </c>
      <c r="B3496" s="77" t="s">
        <v>82</v>
      </c>
      <c r="C3496" s="78">
        <v>18</v>
      </c>
      <c r="D3496" s="44"/>
      <c r="E3496" s="44"/>
      <c r="F3496" s="30">
        <f t="shared" si="248"/>
        <v>0</v>
      </c>
      <c r="G3496" s="11"/>
      <c r="H3496" s="11"/>
      <c r="I3496" s="11"/>
      <c r="J3496" s="12">
        <f t="shared" si="249"/>
        <v>0</v>
      </c>
      <c r="K3496" s="31">
        <f t="shared" si="250"/>
        <v>558.67999999999995</v>
      </c>
      <c r="L3496" s="37">
        <f t="shared" si="247"/>
        <v>0</v>
      </c>
      <c r="M3496" s="37"/>
      <c r="N3496" s="37">
        <f t="shared" si="251"/>
        <v>0</v>
      </c>
    </row>
    <row r="3497" spans="1:14" ht="19.5" thickBot="1" x14ac:dyDescent="0.35">
      <c r="A3497" s="76" t="s">
        <v>83</v>
      </c>
      <c r="B3497" s="77" t="s">
        <v>59</v>
      </c>
      <c r="C3497" s="78">
        <v>12</v>
      </c>
      <c r="D3497" s="44"/>
      <c r="E3497" s="44"/>
      <c r="F3497" s="30">
        <f t="shared" si="248"/>
        <v>0</v>
      </c>
      <c r="G3497" s="11"/>
      <c r="H3497" s="11"/>
      <c r="I3497" s="11"/>
      <c r="J3497" s="12">
        <f t="shared" si="249"/>
        <v>0</v>
      </c>
      <c r="K3497" s="31">
        <f t="shared" si="250"/>
        <v>1092.2</v>
      </c>
      <c r="L3497" s="37">
        <f t="shared" si="247"/>
        <v>0</v>
      </c>
      <c r="M3497" s="37"/>
      <c r="N3497" s="37">
        <f t="shared" si="251"/>
        <v>0</v>
      </c>
    </row>
    <row r="3498" spans="1:14" ht="19.5" thickBot="1" x14ac:dyDescent="0.35">
      <c r="A3498" s="76" t="s">
        <v>84</v>
      </c>
      <c r="B3498" s="77" t="s">
        <v>85</v>
      </c>
      <c r="C3498" s="78">
        <v>4</v>
      </c>
      <c r="D3498" s="44"/>
      <c r="E3498" s="44"/>
      <c r="F3498" s="30">
        <f t="shared" si="248"/>
        <v>0</v>
      </c>
      <c r="G3498" s="11"/>
      <c r="H3498" s="11"/>
      <c r="I3498" s="11"/>
      <c r="J3498" s="12">
        <f t="shared" si="249"/>
        <v>0</v>
      </c>
      <c r="K3498" s="31">
        <f t="shared" si="250"/>
        <v>2670.53</v>
      </c>
      <c r="L3498" s="37">
        <f t="shared" si="247"/>
        <v>0</v>
      </c>
      <c r="M3498" s="37"/>
      <c r="N3498" s="37">
        <f t="shared" si="251"/>
        <v>0</v>
      </c>
    </row>
    <row r="3499" spans="1:14" ht="19.5" thickBot="1" x14ac:dyDescent="0.35">
      <c r="A3499" s="86" t="s">
        <v>86</v>
      </c>
      <c r="B3499" s="87" t="s">
        <v>87</v>
      </c>
      <c r="C3499" s="88">
        <v>48</v>
      </c>
      <c r="D3499" s="44"/>
      <c r="E3499" s="44"/>
      <c r="F3499" s="30">
        <f t="shared" si="248"/>
        <v>0</v>
      </c>
      <c r="G3499" s="11"/>
      <c r="H3499" s="11"/>
      <c r="I3499" s="11"/>
      <c r="J3499" s="12">
        <f t="shared" si="249"/>
        <v>0</v>
      </c>
      <c r="K3499" s="31">
        <f t="shared" si="250"/>
        <v>46.8</v>
      </c>
      <c r="L3499" s="37">
        <f t="shared" si="247"/>
        <v>0</v>
      </c>
      <c r="M3499" s="37"/>
      <c r="N3499" s="37">
        <f t="shared" si="251"/>
        <v>0</v>
      </c>
    </row>
    <row r="3500" spans="1:14" ht="19.5" thickBot="1" x14ac:dyDescent="0.35">
      <c r="A3500" s="86" t="s">
        <v>88</v>
      </c>
      <c r="B3500" s="87" t="s">
        <v>87</v>
      </c>
      <c r="C3500" s="88">
        <v>48</v>
      </c>
      <c r="D3500" s="44"/>
      <c r="E3500" s="44"/>
      <c r="F3500" s="30">
        <f t="shared" si="248"/>
        <v>0</v>
      </c>
      <c r="G3500" s="11"/>
      <c r="H3500" s="11"/>
      <c r="I3500" s="11"/>
      <c r="J3500" s="12">
        <f t="shared" si="249"/>
        <v>0</v>
      </c>
      <c r="K3500" s="31">
        <f t="shared" si="250"/>
        <v>46.8</v>
      </c>
      <c r="L3500" s="37">
        <f t="shared" si="247"/>
        <v>0</v>
      </c>
      <c r="M3500" s="37"/>
      <c r="N3500" s="37">
        <f t="shared" si="251"/>
        <v>0</v>
      </c>
    </row>
    <row r="3501" spans="1:14" x14ac:dyDescent="0.3">
      <c r="A3501" s="96" t="s">
        <v>89</v>
      </c>
      <c r="B3501" s="97">
        <v>25</v>
      </c>
      <c r="C3501" s="97">
        <v>25</v>
      </c>
      <c r="D3501" s="44"/>
      <c r="E3501" s="44"/>
      <c r="F3501" s="30">
        <f t="shared" si="248"/>
        <v>0</v>
      </c>
      <c r="G3501" s="11"/>
      <c r="H3501" s="11"/>
      <c r="I3501" s="11"/>
      <c r="J3501" s="12">
        <f t="shared" si="249"/>
        <v>0</v>
      </c>
      <c r="K3501" s="31">
        <f t="shared" si="250"/>
        <v>111.25</v>
      </c>
      <c r="L3501" s="37">
        <f t="shared" si="247"/>
        <v>0</v>
      </c>
      <c r="M3501" s="37"/>
      <c r="N3501" s="37">
        <f t="shared" si="251"/>
        <v>0</v>
      </c>
    </row>
    <row r="3502" spans="1:14" x14ac:dyDescent="0.3">
      <c r="A3502" s="105" t="s">
        <v>90</v>
      </c>
      <c r="B3502" s="106">
        <v>10</v>
      </c>
      <c r="C3502" s="106">
        <v>10</v>
      </c>
      <c r="D3502" s="44"/>
      <c r="E3502" s="44"/>
      <c r="F3502" s="30">
        <f t="shared" si="248"/>
        <v>0</v>
      </c>
      <c r="G3502" s="11"/>
      <c r="H3502" s="11"/>
      <c r="I3502" s="11"/>
      <c r="J3502" s="12">
        <f t="shared" si="249"/>
        <v>0</v>
      </c>
      <c r="K3502" s="31">
        <f t="shared" si="250"/>
        <v>1760</v>
      </c>
      <c r="L3502" s="37">
        <f t="shared" si="247"/>
        <v>0</v>
      </c>
      <c r="M3502" s="37"/>
      <c r="N3502" s="37">
        <f t="shared" si="251"/>
        <v>0</v>
      </c>
    </row>
    <row r="3503" spans="1:14" x14ac:dyDescent="0.3">
      <c r="A3503" s="105" t="s">
        <v>91</v>
      </c>
      <c r="B3503" s="106">
        <v>8</v>
      </c>
      <c r="C3503" s="106">
        <v>8</v>
      </c>
      <c r="D3503" s="44"/>
      <c r="E3503" s="44"/>
      <c r="F3503" s="30">
        <f t="shared" si="248"/>
        <v>0</v>
      </c>
      <c r="G3503" s="11"/>
      <c r="H3503" s="11"/>
      <c r="I3503" s="11"/>
      <c r="J3503" s="12">
        <f t="shared" si="249"/>
        <v>0</v>
      </c>
      <c r="K3503" s="31">
        <f t="shared" si="250"/>
        <v>2365</v>
      </c>
      <c r="L3503" s="37">
        <f t="shared" si="247"/>
        <v>0</v>
      </c>
      <c r="M3503" s="37"/>
      <c r="N3503" s="37">
        <f t="shared" si="251"/>
        <v>0</v>
      </c>
    </row>
    <row r="3504" spans="1:14" x14ac:dyDescent="0.3">
      <c r="A3504" s="105" t="s">
        <v>92</v>
      </c>
      <c r="B3504" s="106">
        <v>8</v>
      </c>
      <c r="C3504" s="106">
        <v>8</v>
      </c>
      <c r="D3504" s="44"/>
      <c r="E3504" s="44"/>
      <c r="F3504" s="30">
        <f t="shared" si="248"/>
        <v>0</v>
      </c>
      <c r="G3504" s="11"/>
      <c r="H3504" s="11"/>
      <c r="I3504" s="11"/>
      <c r="J3504" s="12">
        <f t="shared" si="249"/>
        <v>0</v>
      </c>
      <c r="K3504" s="31">
        <f t="shared" si="250"/>
        <v>2065</v>
      </c>
      <c r="L3504" s="37">
        <f t="shared" si="247"/>
        <v>0</v>
      </c>
      <c r="M3504" s="37"/>
      <c r="N3504" s="37">
        <f t="shared" si="251"/>
        <v>0</v>
      </c>
    </row>
    <row r="3505" spans="1:14" x14ac:dyDescent="0.3">
      <c r="A3505" s="105" t="s">
        <v>93</v>
      </c>
      <c r="B3505" s="106">
        <v>15</v>
      </c>
      <c r="C3505" s="106">
        <v>15</v>
      </c>
      <c r="D3505" s="44"/>
      <c r="E3505" s="44"/>
      <c r="F3505" s="30">
        <f t="shared" si="248"/>
        <v>0</v>
      </c>
      <c r="G3505" s="11"/>
      <c r="H3505" s="11"/>
      <c r="I3505" s="11"/>
      <c r="J3505" s="12">
        <f t="shared" si="249"/>
        <v>0</v>
      </c>
      <c r="K3505" s="31">
        <f t="shared" si="250"/>
        <v>990</v>
      </c>
      <c r="L3505" s="37">
        <f t="shared" si="247"/>
        <v>0</v>
      </c>
      <c r="M3505" s="37"/>
      <c r="N3505" s="37">
        <f t="shared" si="251"/>
        <v>0</v>
      </c>
    </row>
    <row r="3506" spans="1:14" x14ac:dyDescent="0.3">
      <c r="A3506" s="105" t="s">
        <v>94</v>
      </c>
      <c r="B3506" s="106">
        <v>15</v>
      </c>
      <c r="C3506" s="106">
        <v>15</v>
      </c>
      <c r="D3506" s="44"/>
      <c r="E3506" s="44"/>
      <c r="F3506" s="30">
        <f t="shared" si="248"/>
        <v>0</v>
      </c>
      <c r="G3506" s="11"/>
      <c r="H3506" s="11"/>
      <c r="I3506" s="11"/>
      <c r="J3506" s="12">
        <f t="shared" si="249"/>
        <v>0</v>
      </c>
      <c r="K3506" s="31">
        <f t="shared" si="250"/>
        <v>1025</v>
      </c>
      <c r="L3506" s="37">
        <f t="shared" si="247"/>
        <v>0</v>
      </c>
      <c r="M3506" s="37"/>
      <c r="N3506" s="37">
        <f t="shared" si="251"/>
        <v>0</v>
      </c>
    </row>
    <row r="3507" spans="1:14" x14ac:dyDescent="0.3">
      <c r="A3507" s="105" t="s">
        <v>95</v>
      </c>
      <c r="B3507" s="106">
        <v>10</v>
      </c>
      <c r="C3507" s="106">
        <v>10</v>
      </c>
      <c r="D3507" s="44"/>
      <c r="E3507" s="44"/>
      <c r="F3507" s="30">
        <f t="shared" si="248"/>
        <v>0</v>
      </c>
      <c r="G3507" s="11"/>
      <c r="H3507" s="11"/>
      <c r="I3507" s="11"/>
      <c r="J3507" s="12">
        <f t="shared" si="249"/>
        <v>0</v>
      </c>
      <c r="K3507" s="31">
        <f t="shared" si="250"/>
        <v>1620</v>
      </c>
      <c r="L3507" s="37">
        <f t="shared" si="247"/>
        <v>0</v>
      </c>
      <c r="M3507" s="37"/>
      <c r="N3507" s="37">
        <f t="shared" si="251"/>
        <v>0</v>
      </c>
    </row>
    <row r="3508" spans="1:14" x14ac:dyDescent="0.3">
      <c r="A3508" s="105" t="s">
        <v>96</v>
      </c>
      <c r="B3508" s="106">
        <v>8</v>
      </c>
      <c r="C3508" s="106">
        <v>8</v>
      </c>
      <c r="D3508" s="44"/>
      <c r="E3508" s="44"/>
      <c r="F3508" s="30">
        <f t="shared" si="248"/>
        <v>0</v>
      </c>
      <c r="G3508" s="11"/>
      <c r="H3508" s="11"/>
      <c r="I3508" s="11"/>
      <c r="J3508" s="12">
        <f t="shared" si="249"/>
        <v>0</v>
      </c>
      <c r="K3508" s="31">
        <f t="shared" si="250"/>
        <v>2130</v>
      </c>
      <c r="L3508" s="37">
        <f t="shared" si="247"/>
        <v>0</v>
      </c>
      <c r="M3508" s="37"/>
      <c r="N3508" s="37">
        <f t="shared" si="251"/>
        <v>0</v>
      </c>
    </row>
    <row r="3509" spans="1:14" x14ac:dyDescent="0.3">
      <c r="A3509" s="105" t="s">
        <v>97</v>
      </c>
      <c r="B3509" s="106">
        <v>15</v>
      </c>
      <c r="C3509" s="106">
        <v>15</v>
      </c>
      <c r="D3509" s="44"/>
      <c r="E3509" s="44"/>
      <c r="F3509" s="30">
        <f t="shared" si="248"/>
        <v>0</v>
      </c>
      <c r="G3509" s="11"/>
      <c r="H3509" s="11"/>
      <c r="I3509" s="11"/>
      <c r="J3509" s="12">
        <f t="shared" si="249"/>
        <v>0</v>
      </c>
      <c r="K3509" s="31">
        <f t="shared" si="250"/>
        <v>880</v>
      </c>
      <c r="L3509" s="37">
        <f t="shared" si="247"/>
        <v>0</v>
      </c>
      <c r="M3509" s="37"/>
      <c r="N3509" s="37">
        <f t="shared" si="251"/>
        <v>0</v>
      </c>
    </row>
    <row r="3510" spans="1:14" x14ac:dyDescent="0.3">
      <c r="A3510" s="105" t="s">
        <v>98</v>
      </c>
      <c r="B3510" s="106">
        <v>15</v>
      </c>
      <c r="C3510" s="106">
        <v>15</v>
      </c>
      <c r="D3510" s="44"/>
      <c r="E3510" s="44"/>
      <c r="F3510" s="30">
        <f t="shared" si="248"/>
        <v>0</v>
      </c>
      <c r="G3510" s="11"/>
      <c r="H3510" s="11"/>
      <c r="I3510" s="11"/>
      <c r="J3510" s="12">
        <f t="shared" si="249"/>
        <v>0</v>
      </c>
      <c r="K3510" s="31">
        <f t="shared" si="250"/>
        <v>915</v>
      </c>
      <c r="L3510" s="37">
        <f t="shared" si="247"/>
        <v>0</v>
      </c>
      <c r="M3510" s="37"/>
      <c r="N3510" s="37">
        <f t="shared" si="251"/>
        <v>0</v>
      </c>
    </row>
    <row r="3511" spans="1:14" x14ac:dyDescent="0.3">
      <c r="A3511" s="105" t="s">
        <v>99</v>
      </c>
      <c r="B3511" s="106">
        <v>3</v>
      </c>
      <c r="C3511" s="106">
        <v>3</v>
      </c>
      <c r="D3511" s="44"/>
      <c r="E3511" s="44"/>
      <c r="F3511" s="30">
        <f t="shared" si="248"/>
        <v>0</v>
      </c>
      <c r="G3511" s="11"/>
      <c r="H3511" s="11"/>
      <c r="I3511" s="11"/>
      <c r="J3511" s="12">
        <f t="shared" si="249"/>
        <v>0</v>
      </c>
      <c r="K3511" s="31">
        <f t="shared" si="250"/>
        <v>1970</v>
      </c>
      <c r="L3511" s="37">
        <f t="shared" si="247"/>
        <v>0</v>
      </c>
      <c r="M3511" s="37"/>
      <c r="N3511" s="37">
        <f t="shared" si="251"/>
        <v>0</v>
      </c>
    </row>
    <row r="3512" spans="1:14" x14ac:dyDescent="0.3">
      <c r="A3512" s="105" t="s">
        <v>100</v>
      </c>
      <c r="B3512" s="106">
        <v>3</v>
      </c>
      <c r="C3512" s="106">
        <v>3</v>
      </c>
      <c r="D3512" s="44"/>
      <c r="E3512" s="44"/>
      <c r="F3512" s="30">
        <f t="shared" si="248"/>
        <v>0</v>
      </c>
      <c r="G3512" s="11"/>
      <c r="H3512" s="11"/>
      <c r="I3512" s="11"/>
      <c r="J3512" s="12">
        <f t="shared" si="249"/>
        <v>0</v>
      </c>
      <c r="K3512" s="31">
        <f t="shared" si="250"/>
        <v>2035</v>
      </c>
      <c r="L3512" s="37">
        <f t="shared" si="247"/>
        <v>0</v>
      </c>
      <c r="M3512" s="37"/>
      <c r="N3512" s="37">
        <f t="shared" si="251"/>
        <v>0</v>
      </c>
    </row>
    <row r="3513" spans="1:14" x14ac:dyDescent="0.3">
      <c r="A3513" s="105" t="s">
        <v>101</v>
      </c>
      <c r="B3513" s="106">
        <v>8</v>
      </c>
      <c r="C3513" s="106">
        <v>8</v>
      </c>
      <c r="D3513" s="44"/>
      <c r="E3513" s="44"/>
      <c r="F3513" s="30">
        <f t="shared" si="248"/>
        <v>0</v>
      </c>
      <c r="G3513" s="11"/>
      <c r="H3513" s="11"/>
      <c r="I3513" s="11"/>
      <c r="J3513" s="12">
        <f t="shared" si="249"/>
        <v>0</v>
      </c>
      <c r="K3513" s="31">
        <f t="shared" si="250"/>
        <v>2120</v>
      </c>
      <c r="L3513" s="37">
        <f t="shared" si="247"/>
        <v>0</v>
      </c>
      <c r="M3513" s="37"/>
      <c r="N3513" s="37">
        <f t="shared" si="251"/>
        <v>0</v>
      </c>
    </row>
    <row r="3514" spans="1:14" x14ac:dyDescent="0.3">
      <c r="A3514" s="105" t="s">
        <v>102</v>
      </c>
      <c r="B3514" s="106">
        <v>10</v>
      </c>
      <c r="C3514" s="106">
        <v>10</v>
      </c>
      <c r="D3514" s="44"/>
      <c r="E3514" s="44"/>
      <c r="F3514" s="30">
        <f t="shared" si="248"/>
        <v>0</v>
      </c>
      <c r="G3514" s="11"/>
      <c r="H3514" s="11"/>
      <c r="I3514" s="11"/>
      <c r="J3514" s="12">
        <f t="shared" si="249"/>
        <v>0</v>
      </c>
      <c r="K3514" s="31">
        <f t="shared" si="250"/>
        <v>1980</v>
      </c>
      <c r="L3514" s="37">
        <f t="shared" si="247"/>
        <v>0</v>
      </c>
      <c r="M3514" s="37"/>
      <c r="N3514" s="37">
        <f t="shared" si="251"/>
        <v>0</v>
      </c>
    </row>
    <row r="3515" spans="1:14" x14ac:dyDescent="0.3">
      <c r="A3515" s="105" t="s">
        <v>103</v>
      </c>
      <c r="B3515" s="106">
        <v>12</v>
      </c>
      <c r="C3515" s="106">
        <v>12</v>
      </c>
      <c r="D3515" s="44"/>
      <c r="E3515" s="44"/>
      <c r="F3515" s="30">
        <f t="shared" si="248"/>
        <v>0</v>
      </c>
      <c r="G3515" s="11"/>
      <c r="H3515" s="11"/>
      <c r="I3515" s="11"/>
      <c r="J3515" s="12">
        <f t="shared" si="249"/>
        <v>0</v>
      </c>
      <c r="K3515" s="31">
        <f t="shared" si="250"/>
        <v>875</v>
      </c>
      <c r="L3515" s="37">
        <f t="shared" si="247"/>
        <v>0</v>
      </c>
      <c r="M3515" s="37"/>
      <c r="N3515" s="37">
        <f t="shared" si="251"/>
        <v>0</v>
      </c>
    </row>
    <row r="3516" spans="1:14" ht="19.5" thickBot="1" x14ac:dyDescent="0.35">
      <c r="A3516" s="105" t="s">
        <v>104</v>
      </c>
      <c r="B3516" s="106">
        <v>3</v>
      </c>
      <c r="C3516" s="106">
        <v>3</v>
      </c>
      <c r="D3516" s="44"/>
      <c r="E3516" s="44"/>
      <c r="F3516" s="30">
        <f t="shared" si="248"/>
        <v>0</v>
      </c>
      <c r="G3516" s="11"/>
      <c r="H3516" s="11"/>
      <c r="I3516" s="11"/>
      <c r="J3516" s="12">
        <f t="shared" si="249"/>
        <v>0</v>
      </c>
      <c r="K3516" s="31">
        <f t="shared" si="250"/>
        <v>2145</v>
      </c>
      <c r="L3516" s="37">
        <f t="shared" si="247"/>
        <v>0</v>
      </c>
      <c r="M3516" s="37"/>
      <c r="N3516" s="37">
        <f t="shared" si="251"/>
        <v>0</v>
      </c>
    </row>
    <row r="3517" spans="1:14" ht="19.5" thickBot="1" x14ac:dyDescent="0.35">
      <c r="A3517" s="56" t="s">
        <v>105</v>
      </c>
      <c r="B3517" s="57" t="s">
        <v>74</v>
      </c>
      <c r="C3517" s="58">
        <v>150</v>
      </c>
      <c r="D3517" s="44"/>
      <c r="E3517" s="44"/>
      <c r="F3517" s="30">
        <f t="shared" si="248"/>
        <v>0</v>
      </c>
      <c r="G3517" s="11"/>
      <c r="H3517" s="11"/>
      <c r="I3517" s="11"/>
      <c r="J3517" s="12">
        <f t="shared" si="249"/>
        <v>0</v>
      </c>
      <c r="K3517" s="31">
        <f t="shared" si="250"/>
        <v>21.06</v>
      </c>
      <c r="L3517" s="37">
        <f t="shared" si="247"/>
        <v>0</v>
      </c>
      <c r="M3517" s="37"/>
      <c r="N3517" s="37">
        <f t="shared" si="251"/>
        <v>0</v>
      </c>
    </row>
    <row r="3518" spans="1:14" x14ac:dyDescent="0.3">
      <c r="A3518" s="107"/>
      <c r="B3518" s="108"/>
      <c r="C3518" s="108"/>
      <c r="D3518" s="11"/>
      <c r="E3518" s="11"/>
      <c r="F3518" s="30" t="e">
        <f t="shared" si="248"/>
        <v>#DIV/0!</v>
      </c>
      <c r="G3518" s="11"/>
      <c r="H3518" s="11"/>
      <c r="I3518" s="11"/>
      <c r="J3518" s="12">
        <f t="shared" si="249"/>
        <v>0</v>
      </c>
      <c r="K3518" s="31">
        <f t="shared" si="250"/>
        <v>116.5</v>
      </c>
      <c r="L3518" s="37">
        <f t="shared" si="247"/>
        <v>0</v>
      </c>
      <c r="M3518" s="37"/>
      <c r="N3518" s="37">
        <f t="shared" si="251"/>
        <v>0</v>
      </c>
    </row>
    <row r="3519" spans="1:14" x14ac:dyDescent="0.3">
      <c r="A3519" s="107"/>
      <c r="B3519" s="108"/>
      <c r="C3519" s="108"/>
      <c r="D3519" s="11"/>
      <c r="E3519" s="11"/>
      <c r="F3519" s="30" t="e">
        <f t="shared" si="248"/>
        <v>#DIV/0!</v>
      </c>
      <c r="G3519" s="11"/>
      <c r="H3519" s="11"/>
      <c r="I3519" s="11"/>
      <c r="J3519" s="12">
        <f t="shared" si="249"/>
        <v>0</v>
      </c>
      <c r="K3519" s="31">
        <f t="shared" si="250"/>
        <v>0</v>
      </c>
      <c r="L3519" s="37">
        <f t="shared" si="247"/>
        <v>0</v>
      </c>
      <c r="M3519" s="37"/>
      <c r="N3519" s="37">
        <f t="shared" si="251"/>
        <v>0</v>
      </c>
    </row>
    <row r="3520" spans="1:14" x14ac:dyDescent="0.3">
      <c r="A3520" s="107"/>
      <c r="B3520" s="108"/>
      <c r="C3520" s="108"/>
      <c r="D3520" s="11"/>
      <c r="E3520" s="11"/>
      <c r="F3520" s="30" t="e">
        <f t="shared" si="248"/>
        <v>#DIV/0!</v>
      </c>
      <c r="G3520" s="11"/>
      <c r="H3520" s="11"/>
      <c r="I3520" s="11"/>
      <c r="J3520" s="12">
        <f t="shared" si="249"/>
        <v>0</v>
      </c>
      <c r="K3520" s="31">
        <f t="shared" si="250"/>
        <v>23</v>
      </c>
      <c r="L3520" s="37">
        <f t="shared" si="247"/>
        <v>0</v>
      </c>
      <c r="M3520" s="37"/>
      <c r="N3520" s="37">
        <f t="shared" si="251"/>
        <v>0</v>
      </c>
    </row>
    <row r="3521" spans="1:14" x14ac:dyDescent="0.3">
      <c r="A3521" s="107"/>
      <c r="B3521" s="108"/>
      <c r="C3521" s="108"/>
      <c r="D3521" s="11"/>
      <c r="E3521" s="11"/>
      <c r="F3521" s="30" t="e">
        <f t="shared" si="248"/>
        <v>#DIV/0!</v>
      </c>
      <c r="G3521" s="11"/>
      <c r="H3521" s="11"/>
      <c r="I3521" s="11"/>
      <c r="J3521" s="12">
        <f t="shared" si="249"/>
        <v>0</v>
      </c>
      <c r="K3521" s="31">
        <f t="shared" si="250"/>
        <v>0</v>
      </c>
      <c r="L3521" s="37">
        <f t="shared" si="247"/>
        <v>0</v>
      </c>
      <c r="M3521" s="37"/>
      <c r="N3521" s="37">
        <f t="shared" si="251"/>
        <v>0</v>
      </c>
    </row>
    <row r="3522" spans="1:14" x14ac:dyDescent="0.3">
      <c r="A3522" s="11"/>
      <c r="B3522" s="10"/>
      <c r="C3522" s="10"/>
      <c r="D3522" s="11"/>
      <c r="E3522" s="11"/>
      <c r="F3522" s="30" t="e">
        <f t="shared" si="248"/>
        <v>#DIV/0!</v>
      </c>
      <c r="G3522" s="11"/>
      <c r="H3522" s="11"/>
      <c r="I3522" s="11"/>
      <c r="J3522" s="12">
        <f t="shared" si="249"/>
        <v>0</v>
      </c>
      <c r="K3522" s="31">
        <f t="shared" si="250"/>
        <v>0</v>
      </c>
      <c r="L3522" s="37">
        <f t="shared" si="247"/>
        <v>0</v>
      </c>
      <c r="M3522" s="37"/>
      <c r="N3522" s="37">
        <f t="shared" si="251"/>
        <v>0</v>
      </c>
    </row>
    <row r="3523" spans="1:14" x14ac:dyDescent="0.3">
      <c r="A3523" s="11"/>
      <c r="B3523" s="10"/>
      <c r="C3523" s="10"/>
      <c r="D3523" s="11"/>
      <c r="E3523" s="11"/>
      <c r="F3523" s="30" t="e">
        <f t="shared" si="248"/>
        <v>#DIV/0!</v>
      </c>
      <c r="G3523" s="11"/>
      <c r="H3523" s="11"/>
      <c r="I3523" s="11"/>
      <c r="J3523" s="12">
        <f t="shared" si="249"/>
        <v>0</v>
      </c>
      <c r="K3523" s="31">
        <f t="shared" si="250"/>
        <v>0</v>
      </c>
      <c r="L3523" s="37">
        <f t="shared" si="247"/>
        <v>0</v>
      </c>
      <c r="M3523" s="37"/>
      <c r="N3523" s="37">
        <f t="shared" si="251"/>
        <v>0</v>
      </c>
    </row>
    <row r="3524" spans="1:14" x14ac:dyDescent="0.3">
      <c r="A3524" s="11"/>
      <c r="B3524" s="10"/>
      <c r="C3524" s="10"/>
      <c r="D3524" s="11"/>
      <c r="E3524" s="11"/>
      <c r="F3524" s="30" t="e">
        <f t="shared" si="248"/>
        <v>#DIV/0!</v>
      </c>
      <c r="G3524" s="11"/>
      <c r="H3524" s="11"/>
      <c r="I3524" s="11"/>
      <c r="J3524" s="12">
        <f t="shared" si="249"/>
        <v>0</v>
      </c>
      <c r="K3524" s="31">
        <f t="shared" si="250"/>
        <v>0</v>
      </c>
      <c r="L3524" s="37">
        <f t="shared" si="247"/>
        <v>0</v>
      </c>
      <c r="M3524" s="37"/>
      <c r="N3524" s="37">
        <f t="shared" si="251"/>
        <v>0</v>
      </c>
    </row>
    <row r="3525" spans="1:14" x14ac:dyDescent="0.3">
      <c r="A3525" s="11" t="s">
        <v>33</v>
      </c>
      <c r="B3525" s="11"/>
      <c r="C3525" s="13"/>
      <c r="D3525" s="111">
        <f t="shared" ref="D3525:J3525" si="252">SUM(D3463:D3524)</f>
        <v>0</v>
      </c>
      <c r="E3525" s="111">
        <f t="shared" si="252"/>
        <v>0</v>
      </c>
      <c r="F3525" s="111" t="e">
        <f t="shared" si="252"/>
        <v>#DIV/0!</v>
      </c>
      <c r="G3525" s="111">
        <f t="shared" si="252"/>
        <v>0</v>
      </c>
      <c r="H3525" s="111">
        <f t="shared" si="252"/>
        <v>0</v>
      </c>
      <c r="I3525" s="111">
        <f t="shared" si="252"/>
        <v>0</v>
      </c>
      <c r="J3525" s="12">
        <f t="shared" si="252"/>
        <v>0</v>
      </c>
      <c r="K3525" s="111"/>
      <c r="L3525" s="111">
        <f>SUM(L3463:L3524)</f>
        <v>0</v>
      </c>
      <c r="M3525" s="111">
        <f>SUM(M3463:M3524)</f>
        <v>0</v>
      </c>
      <c r="N3525" s="111">
        <f>SUM(N3463:N3524)</f>
        <v>0</v>
      </c>
    </row>
    <row r="3526" spans="1:14" x14ac:dyDescent="0.3">
      <c r="A3526" s="113"/>
      <c r="B3526" s="114"/>
      <c r="C3526" s="115"/>
      <c r="D3526" s="116"/>
      <c r="E3526" s="116"/>
      <c r="F3526" s="7" t="s">
        <v>106</v>
      </c>
      <c r="G3526" s="7" t="s">
        <v>123</v>
      </c>
      <c r="H3526" s="7" t="s">
        <v>124</v>
      </c>
      <c r="I3526" s="7" t="s">
        <v>125</v>
      </c>
      <c r="J3526" s="7" t="s">
        <v>126</v>
      </c>
      <c r="K3526" s="117"/>
      <c r="L3526" s="117"/>
      <c r="M3526" s="7" t="s">
        <v>107</v>
      </c>
      <c r="N3526" s="118"/>
    </row>
    <row r="3527" spans="1:14" ht="31.5" x14ac:dyDescent="0.5">
      <c r="A3527" s="113"/>
      <c r="B3527" s="114"/>
      <c r="C3527" s="115"/>
      <c r="D3527" s="116"/>
      <c r="E3527" s="116"/>
      <c r="F3527" s="121"/>
      <c r="G3527" s="121"/>
      <c r="H3527" s="121"/>
      <c r="I3527" s="121"/>
      <c r="J3527" s="121"/>
      <c r="K3527" s="122"/>
      <c r="L3527" s="121">
        <f>+F3527-G3527-H3527-I3527-J3527</f>
        <v>0</v>
      </c>
      <c r="M3527" s="123"/>
      <c r="N3527" s="124"/>
    </row>
    <row r="3528" spans="1:14" x14ac:dyDescent="0.3">
      <c r="A3528" s="177" t="s">
        <v>109</v>
      </c>
      <c r="B3528" s="178"/>
      <c r="C3528" s="178"/>
      <c r="D3528" s="178"/>
      <c r="E3528" s="178"/>
      <c r="F3528" s="178"/>
      <c r="G3528" s="178"/>
      <c r="H3528" s="178"/>
      <c r="I3528" s="178"/>
      <c r="J3528" s="179"/>
      <c r="K3528" s="125"/>
      <c r="L3528" s="12"/>
      <c r="M3528" s="126"/>
      <c r="N3528" s="127"/>
    </row>
    <row r="3529" spans="1:14" x14ac:dyDescent="0.3">
      <c r="A3529" s="180" t="s">
        <v>110</v>
      </c>
      <c r="B3529" s="181"/>
      <c r="C3529" s="181"/>
      <c r="D3529" s="181"/>
      <c r="E3529" s="181"/>
      <c r="F3529" s="181"/>
      <c r="G3529" s="181"/>
      <c r="H3529" s="181"/>
      <c r="I3529" s="181"/>
      <c r="J3529" s="182"/>
      <c r="K3529" s="129"/>
      <c r="L3529" s="12"/>
      <c r="M3529" s="126"/>
      <c r="N3529" s="127"/>
    </row>
    <row r="3530" spans="1:14" x14ac:dyDescent="0.3">
      <c r="A3530" s="160" t="s">
        <v>111</v>
      </c>
      <c r="B3530" s="161"/>
      <c r="C3530" s="161"/>
      <c r="D3530" s="161"/>
      <c r="E3530" s="161"/>
      <c r="F3530" s="161"/>
      <c r="G3530" s="161"/>
      <c r="H3530" s="161"/>
      <c r="I3530" s="161"/>
      <c r="J3530" s="162"/>
      <c r="K3530" s="130"/>
      <c r="L3530" s="12"/>
      <c r="M3530" s="131" t="e">
        <f>+L3530/L3525%</f>
        <v>#DIV/0!</v>
      </c>
      <c r="N3530" s="127"/>
    </row>
    <row r="3531" spans="1:14" x14ac:dyDescent="0.3">
      <c r="A3531" s="163" t="s">
        <v>112</v>
      </c>
      <c r="B3531" s="164"/>
      <c r="C3531" s="164"/>
      <c r="D3531" s="164"/>
      <c r="E3531" s="164"/>
      <c r="F3531" s="164"/>
      <c r="G3531" s="164"/>
      <c r="H3531" s="164"/>
      <c r="I3531" s="164"/>
      <c r="J3531" s="165"/>
      <c r="K3531" s="132"/>
      <c r="L3531" s="12">
        <f>+E3547</f>
        <v>0</v>
      </c>
      <c r="M3531" s="126"/>
      <c r="N3531" s="127"/>
    </row>
    <row r="3532" spans="1:14" x14ac:dyDescent="0.3">
      <c r="A3532" s="166" t="s">
        <v>113</v>
      </c>
      <c r="B3532" s="167"/>
      <c r="C3532" s="167"/>
      <c r="D3532" s="167"/>
      <c r="E3532" s="167"/>
      <c r="F3532" s="167"/>
      <c r="G3532" s="167"/>
      <c r="H3532" s="167"/>
      <c r="I3532" s="167"/>
      <c r="J3532" s="168"/>
      <c r="K3532" s="134"/>
      <c r="L3532" s="12">
        <f>+M3547</f>
        <v>0</v>
      </c>
      <c r="M3532" s="126"/>
      <c r="N3532" s="127"/>
    </row>
    <row r="3533" spans="1:14" x14ac:dyDescent="0.3">
      <c r="A3533" s="169"/>
      <c r="B3533" s="170"/>
      <c r="C3533" s="170"/>
      <c r="D3533" s="170"/>
      <c r="E3533" s="170"/>
      <c r="F3533" s="170"/>
      <c r="G3533" s="170"/>
      <c r="H3533" s="170"/>
      <c r="I3533" s="170"/>
      <c r="J3533" s="171"/>
      <c r="K3533" s="128"/>
      <c r="L3533" s="126"/>
      <c r="M3533" s="126"/>
      <c r="N3533" s="127"/>
    </row>
    <row r="3534" spans="1:14" x14ac:dyDescent="0.3">
      <c r="A3534" s="169"/>
      <c r="B3534" s="170"/>
      <c r="C3534" s="170"/>
      <c r="D3534" s="170"/>
      <c r="E3534" s="170"/>
      <c r="F3534" s="170"/>
      <c r="G3534" s="170"/>
      <c r="H3534" s="170"/>
      <c r="I3534" s="170"/>
      <c r="J3534" s="171"/>
      <c r="K3534" s="128"/>
      <c r="L3534" s="126"/>
      <c r="M3534" s="126"/>
      <c r="N3534" s="127"/>
    </row>
    <row r="3535" spans="1:14" x14ac:dyDescent="0.3">
      <c r="A3535" s="169" t="s">
        <v>114</v>
      </c>
      <c r="B3535" s="170"/>
      <c r="C3535" s="170"/>
      <c r="D3535" s="170"/>
      <c r="E3535" s="170"/>
      <c r="F3535" s="170"/>
      <c r="G3535" s="170"/>
      <c r="H3535" s="170"/>
      <c r="I3535" s="170"/>
      <c r="J3535" s="171"/>
      <c r="K3535" s="136"/>
      <c r="L3535" s="111">
        <f>+L3525-L3528-L3529-L3530-L3531+L3532-L3533-L3534</f>
        <v>0</v>
      </c>
      <c r="M3535" s="126"/>
      <c r="N3535" s="127"/>
    </row>
    <row r="3536" spans="1:14" ht="19.5" thickBot="1" x14ac:dyDescent="0.35">
      <c r="M3536" s="138">
        <f>+L3536-L3535</f>
        <v>0</v>
      </c>
    </row>
    <row r="3537" spans="1:14" ht="19.5" thickBot="1" x14ac:dyDescent="0.35">
      <c r="A3537" s="157" t="s">
        <v>115</v>
      </c>
      <c r="B3537" s="158"/>
      <c r="C3537" s="158"/>
      <c r="D3537" s="158"/>
      <c r="E3537" s="158"/>
      <c r="F3537" s="159"/>
      <c r="G3537" s="127"/>
      <c r="H3537" s="157" t="s">
        <v>116</v>
      </c>
      <c r="I3537" s="158"/>
      <c r="J3537" s="159"/>
      <c r="K3537" s="157" t="s">
        <v>117</v>
      </c>
      <c r="L3537" s="158"/>
      <c r="M3537" s="159"/>
      <c r="N3537" s="139"/>
    </row>
    <row r="3538" spans="1:14" ht="19.5" thickBot="1" x14ac:dyDescent="0.35">
      <c r="A3538" s="140" t="s">
        <v>118</v>
      </c>
      <c r="B3538" s="157" t="s">
        <v>119</v>
      </c>
      <c r="C3538" s="159"/>
      <c r="D3538" s="140" t="s">
        <v>120</v>
      </c>
      <c r="E3538" s="157" t="s">
        <v>22</v>
      </c>
      <c r="F3538" s="159"/>
      <c r="G3538" s="127"/>
      <c r="H3538" s="157" t="s">
        <v>119</v>
      </c>
      <c r="I3538" s="159"/>
      <c r="J3538" s="140" t="s">
        <v>22</v>
      </c>
      <c r="K3538" s="157" t="s">
        <v>119</v>
      </c>
      <c r="L3538" s="159"/>
      <c r="M3538" s="140" t="s">
        <v>22</v>
      </c>
      <c r="N3538" s="139"/>
    </row>
    <row r="3539" spans="1:14" ht="19.5" thickBot="1" x14ac:dyDescent="0.35">
      <c r="A3539" s="141"/>
      <c r="B3539" s="153"/>
      <c r="C3539" s="154"/>
      <c r="D3539" s="141"/>
      <c r="E3539" s="155"/>
      <c r="F3539" s="156"/>
      <c r="G3539" s="127"/>
      <c r="H3539" s="153"/>
      <c r="I3539" s="154"/>
      <c r="J3539" s="142"/>
      <c r="K3539" s="153"/>
      <c r="L3539" s="154"/>
      <c r="M3539" s="143"/>
      <c r="N3539" s="144"/>
    </row>
    <row r="3540" spans="1:14" ht="19.5" thickBot="1" x14ac:dyDescent="0.35">
      <c r="A3540" s="141"/>
      <c r="B3540" s="153"/>
      <c r="C3540" s="154"/>
      <c r="D3540" s="141"/>
      <c r="E3540" s="155"/>
      <c r="F3540" s="156"/>
      <c r="G3540" s="127"/>
      <c r="H3540" s="153"/>
      <c r="I3540" s="154"/>
      <c r="J3540" s="142"/>
      <c r="K3540" s="153"/>
      <c r="L3540" s="154"/>
      <c r="M3540" s="143"/>
      <c r="N3540" s="144"/>
    </row>
    <row r="3541" spans="1:14" ht="19.5" thickBot="1" x14ac:dyDescent="0.35">
      <c r="A3541" s="141"/>
      <c r="B3541" s="153"/>
      <c r="C3541" s="154"/>
      <c r="D3541" s="141"/>
      <c r="E3541" s="155"/>
      <c r="F3541" s="156"/>
      <c r="G3541" s="127"/>
      <c r="H3541" s="153"/>
      <c r="I3541" s="154"/>
      <c r="J3541" s="142"/>
      <c r="K3541" s="153"/>
      <c r="L3541" s="154"/>
      <c r="M3541" s="143"/>
      <c r="N3541" s="144"/>
    </row>
    <row r="3542" spans="1:14" ht="19.5" thickBot="1" x14ac:dyDescent="0.35">
      <c r="A3542" s="141"/>
      <c r="B3542" s="153"/>
      <c r="C3542" s="154"/>
      <c r="D3542" s="141"/>
      <c r="E3542" s="155"/>
      <c r="F3542" s="156"/>
      <c r="G3542" s="127"/>
      <c r="H3542" s="153"/>
      <c r="I3542" s="154"/>
      <c r="J3542" s="142"/>
      <c r="K3542" s="153"/>
      <c r="L3542" s="154"/>
      <c r="M3542" s="143"/>
      <c r="N3542" s="144"/>
    </row>
    <row r="3543" spans="1:14" ht="19.5" thickBot="1" x14ac:dyDescent="0.35">
      <c r="A3543" s="141"/>
      <c r="B3543" s="153"/>
      <c r="C3543" s="154"/>
      <c r="D3543" s="141"/>
      <c r="E3543" s="155"/>
      <c r="F3543" s="156"/>
      <c r="G3543" s="127"/>
      <c r="H3543" s="153"/>
      <c r="I3543" s="154"/>
      <c r="J3543" s="142"/>
      <c r="K3543" s="153"/>
      <c r="L3543" s="154"/>
      <c r="M3543" s="143"/>
      <c r="N3543" s="144"/>
    </row>
    <row r="3544" spans="1:14" ht="19.5" thickBot="1" x14ac:dyDescent="0.35">
      <c r="A3544" s="141"/>
      <c r="B3544" s="153"/>
      <c r="C3544" s="154"/>
      <c r="D3544" s="141"/>
      <c r="E3544" s="155"/>
      <c r="F3544" s="156"/>
      <c r="G3544" s="127"/>
      <c r="H3544" s="153"/>
      <c r="I3544" s="154"/>
      <c r="J3544" s="142"/>
      <c r="K3544" s="153"/>
      <c r="L3544" s="154"/>
      <c r="M3544" s="143"/>
      <c r="N3544" s="144"/>
    </row>
    <row r="3545" spans="1:14" ht="19.5" thickBot="1" x14ac:dyDescent="0.35">
      <c r="A3545" s="141"/>
      <c r="B3545" s="153"/>
      <c r="C3545" s="154"/>
      <c r="D3545" s="141"/>
      <c r="E3545" s="155"/>
      <c r="F3545" s="156"/>
      <c r="G3545" s="127"/>
      <c r="H3545" s="153"/>
      <c r="I3545" s="154"/>
      <c r="J3545" s="142"/>
      <c r="K3545" s="153"/>
      <c r="L3545" s="154"/>
      <c r="M3545" s="143"/>
      <c r="N3545" s="144"/>
    </row>
    <row r="3546" spans="1:14" ht="19.5" thickBot="1" x14ac:dyDescent="0.35">
      <c r="A3546" s="141"/>
      <c r="B3546" s="153"/>
      <c r="C3546" s="154"/>
      <c r="D3546" s="141"/>
      <c r="E3546" s="155"/>
      <c r="F3546" s="156"/>
      <c r="G3546" s="127"/>
      <c r="H3546" s="153"/>
      <c r="I3546" s="154"/>
      <c r="J3546" s="142"/>
      <c r="K3546" s="153"/>
      <c r="L3546" s="154"/>
      <c r="M3546" s="143"/>
      <c r="N3546" s="144"/>
    </row>
    <row r="3547" spans="1:14" ht="19.5" thickBot="1" x14ac:dyDescent="0.35">
      <c r="A3547" s="141" t="s">
        <v>121</v>
      </c>
      <c r="B3547" s="153"/>
      <c r="C3547" s="154"/>
      <c r="D3547" s="141"/>
      <c r="E3547" s="155">
        <f>SUM(E3539:F3546)</f>
        <v>0</v>
      </c>
      <c r="F3547" s="156"/>
      <c r="G3547" s="127"/>
      <c r="H3547" s="153" t="s">
        <v>121</v>
      </c>
      <c r="I3547" s="154"/>
      <c r="J3547" s="140">
        <f>SUM(J3539:J3546)</f>
        <v>0</v>
      </c>
      <c r="K3547" s="153" t="s">
        <v>121</v>
      </c>
      <c r="L3547" s="154"/>
      <c r="M3547" s="145">
        <f>SUM(M3539:M3546)</f>
        <v>0</v>
      </c>
      <c r="N3547" s="139"/>
    </row>
    <row r="3550" spans="1:14" x14ac:dyDescent="0.3">
      <c r="A3550" s="172" t="s">
        <v>0</v>
      </c>
      <c r="B3550" s="172"/>
      <c r="C3550" s="172"/>
      <c r="D3550" s="172"/>
      <c r="E3550" s="172"/>
      <c r="F3550" s="172"/>
      <c r="G3550" s="172"/>
      <c r="H3550" s="172"/>
      <c r="I3550" s="172"/>
      <c r="J3550" s="172"/>
      <c r="K3550" s="172"/>
      <c r="L3550" s="172"/>
      <c r="M3550" s="1"/>
      <c r="N3550" s="2"/>
    </row>
    <row r="3551" spans="1:14" x14ac:dyDescent="0.3">
      <c r="A3551" s="1" t="s">
        <v>1</v>
      </c>
      <c r="B3551" s="2"/>
      <c r="J3551" s="1" t="s">
        <v>3</v>
      </c>
      <c r="K3551" s="173">
        <f>+K3460</f>
        <v>0</v>
      </c>
      <c r="L3551" s="173"/>
      <c r="M3551" s="173"/>
      <c r="N3551" s="6"/>
    </row>
    <row r="3552" spans="1:14" x14ac:dyDescent="0.3">
      <c r="A3552" s="174"/>
      <c r="B3552" s="175"/>
      <c r="C3552" s="176"/>
      <c r="D3552" s="169" t="s">
        <v>6</v>
      </c>
      <c r="E3552" s="170"/>
      <c r="F3552" s="171"/>
      <c r="G3552" s="7" t="s">
        <v>7</v>
      </c>
      <c r="H3552" s="7" t="s">
        <v>7</v>
      </c>
      <c r="I3552" s="7" t="s">
        <v>8</v>
      </c>
      <c r="J3552" s="8" t="s">
        <v>9</v>
      </c>
      <c r="K3552" s="7" t="s">
        <v>10</v>
      </c>
      <c r="L3552" s="9"/>
      <c r="M3552" s="7" t="s">
        <v>11</v>
      </c>
      <c r="N3552" s="7" t="s">
        <v>12</v>
      </c>
    </row>
    <row r="3553" spans="1:14" x14ac:dyDescent="0.3">
      <c r="A3553" s="12" t="s">
        <v>16</v>
      </c>
      <c r="B3553" s="7" t="s">
        <v>17</v>
      </c>
      <c r="C3553" s="13" t="s">
        <v>18</v>
      </c>
      <c r="D3553" s="7">
        <v>1</v>
      </c>
      <c r="E3553" s="7">
        <v>2</v>
      </c>
      <c r="F3553" s="14" t="s">
        <v>19</v>
      </c>
      <c r="G3553" s="7" t="s">
        <v>20</v>
      </c>
      <c r="H3553" s="7" t="s">
        <v>20</v>
      </c>
      <c r="I3553" s="7"/>
      <c r="J3553" s="7" t="s">
        <v>20</v>
      </c>
      <c r="K3553" s="7" t="s">
        <v>21</v>
      </c>
      <c r="L3553" s="7" t="s">
        <v>22</v>
      </c>
      <c r="M3553" s="7" t="s">
        <v>23</v>
      </c>
      <c r="N3553" s="7" t="s">
        <v>22</v>
      </c>
    </row>
    <row r="3554" spans="1:14" x14ac:dyDescent="0.3">
      <c r="A3554" s="16" t="s">
        <v>35</v>
      </c>
      <c r="B3554" s="17" t="s">
        <v>36</v>
      </c>
      <c r="C3554" s="17">
        <v>72</v>
      </c>
      <c r="D3554" s="29"/>
      <c r="E3554" s="29"/>
      <c r="F3554" s="30">
        <f>+(E3554+D3554)/C3554</f>
        <v>0</v>
      </c>
      <c r="G3554" s="32"/>
      <c r="H3554" s="32"/>
      <c r="I3554" s="32"/>
      <c r="J3554" s="34">
        <f>+D3554+E3554-G3554-H3554-I3554</f>
        <v>0</v>
      </c>
      <c r="K3554" s="31">
        <f>+K3463</f>
        <v>381.13</v>
      </c>
      <c r="L3554" s="24">
        <f t="shared" ref="L3554:L3615" si="253">+J3554*K3554</f>
        <v>0</v>
      </c>
      <c r="M3554" s="24"/>
      <c r="N3554" s="24">
        <f>+K3554*I3554</f>
        <v>0</v>
      </c>
    </row>
    <row r="3555" spans="1:14" x14ac:dyDescent="0.3">
      <c r="A3555" s="16" t="s">
        <v>37</v>
      </c>
      <c r="B3555" s="17" t="s">
        <v>38</v>
      </c>
      <c r="C3555" s="17">
        <v>36</v>
      </c>
      <c r="D3555" s="29"/>
      <c r="E3555" s="29"/>
      <c r="F3555" s="30">
        <f t="shared" ref="F3555:F3615" si="254">+(E3555+D3555)/C3555</f>
        <v>0</v>
      </c>
      <c r="G3555" s="32"/>
      <c r="H3555" s="32"/>
      <c r="I3555" s="32"/>
      <c r="J3555" s="34">
        <f t="shared" ref="J3555:J3615" si="255">+D3555+E3555-G3555-H3555-I3555</f>
        <v>0</v>
      </c>
      <c r="K3555" s="31">
        <f t="shared" ref="K3555:K3615" si="256">+K3464</f>
        <v>741.2</v>
      </c>
      <c r="L3555" s="24">
        <f t="shared" si="253"/>
        <v>0</v>
      </c>
      <c r="M3555" s="24"/>
      <c r="N3555" s="24">
        <f t="shared" ref="N3555:N3615" si="257">+K3555*I3555</f>
        <v>0</v>
      </c>
    </row>
    <row r="3556" spans="1:14" x14ac:dyDescent="0.3">
      <c r="A3556" s="16" t="s">
        <v>39</v>
      </c>
      <c r="B3556" s="17" t="s">
        <v>40</v>
      </c>
      <c r="C3556" s="17">
        <v>18</v>
      </c>
      <c r="D3556" s="29"/>
      <c r="E3556" s="29"/>
      <c r="F3556" s="30">
        <f t="shared" si="254"/>
        <v>0</v>
      </c>
      <c r="G3556" s="32"/>
      <c r="H3556" s="32"/>
      <c r="I3556" s="32"/>
      <c r="J3556" s="12">
        <f t="shared" si="255"/>
        <v>0</v>
      </c>
      <c r="K3556" s="31">
        <f t="shared" si="256"/>
        <v>1263.5999999999999</v>
      </c>
      <c r="L3556" s="37">
        <f t="shared" si="253"/>
        <v>0</v>
      </c>
      <c r="M3556" s="37"/>
      <c r="N3556" s="37">
        <f t="shared" si="257"/>
        <v>0</v>
      </c>
    </row>
    <row r="3557" spans="1:14" x14ac:dyDescent="0.3">
      <c r="A3557" s="16" t="s">
        <v>41</v>
      </c>
      <c r="B3557" s="17" t="s">
        <v>42</v>
      </c>
      <c r="C3557" s="17">
        <v>10</v>
      </c>
      <c r="D3557" s="29"/>
      <c r="E3557" s="29"/>
      <c r="F3557" s="30">
        <f t="shared" si="254"/>
        <v>0</v>
      </c>
      <c r="G3557" s="32"/>
      <c r="H3557" s="32"/>
      <c r="I3557" s="32"/>
      <c r="J3557" s="34">
        <f t="shared" si="255"/>
        <v>0</v>
      </c>
      <c r="K3557" s="31">
        <f t="shared" si="256"/>
        <v>2059.1999999999998</v>
      </c>
      <c r="L3557" s="24">
        <f t="shared" si="253"/>
        <v>0</v>
      </c>
      <c r="M3557" s="24"/>
      <c r="N3557" s="24">
        <f t="shared" si="257"/>
        <v>0</v>
      </c>
    </row>
    <row r="3558" spans="1:14" x14ac:dyDescent="0.3">
      <c r="A3558" s="16" t="s">
        <v>43</v>
      </c>
      <c r="B3558" s="17" t="s">
        <v>36</v>
      </c>
      <c r="C3558" s="17">
        <v>72</v>
      </c>
      <c r="D3558" s="29"/>
      <c r="E3558" s="29"/>
      <c r="F3558" s="30">
        <f t="shared" si="254"/>
        <v>0</v>
      </c>
      <c r="G3558" s="32"/>
      <c r="H3558" s="32"/>
      <c r="I3558" s="32"/>
      <c r="J3558" s="34">
        <f t="shared" si="255"/>
        <v>0</v>
      </c>
      <c r="K3558" s="31">
        <f t="shared" si="256"/>
        <v>409.5</v>
      </c>
      <c r="L3558" s="24">
        <f t="shared" si="253"/>
        <v>0</v>
      </c>
      <c r="M3558" s="24"/>
      <c r="N3558" s="24">
        <f t="shared" si="257"/>
        <v>0</v>
      </c>
    </row>
    <row r="3559" spans="1:14" x14ac:dyDescent="0.3">
      <c r="A3559" s="16" t="s">
        <v>44</v>
      </c>
      <c r="B3559" s="17" t="s">
        <v>38</v>
      </c>
      <c r="C3559" s="17">
        <v>36</v>
      </c>
      <c r="D3559" s="29"/>
      <c r="E3559" s="29"/>
      <c r="F3559" s="30">
        <f t="shared" si="254"/>
        <v>0</v>
      </c>
      <c r="G3559" s="32"/>
      <c r="H3559" s="32"/>
      <c r="I3559" s="32"/>
      <c r="J3559" s="34">
        <f t="shared" si="255"/>
        <v>0</v>
      </c>
      <c r="K3559" s="31">
        <f t="shared" si="256"/>
        <v>803.79</v>
      </c>
      <c r="L3559" s="24">
        <f t="shared" si="253"/>
        <v>0</v>
      </c>
      <c r="M3559" s="24"/>
      <c r="N3559" s="24">
        <f t="shared" si="257"/>
        <v>0</v>
      </c>
    </row>
    <row r="3560" spans="1:14" x14ac:dyDescent="0.3">
      <c r="A3560" s="16" t="s">
        <v>45</v>
      </c>
      <c r="B3560" s="17" t="s">
        <v>36</v>
      </c>
      <c r="C3560" s="17">
        <v>72</v>
      </c>
      <c r="D3560" s="29"/>
      <c r="E3560" s="29"/>
      <c r="F3560" s="30">
        <f t="shared" si="254"/>
        <v>0</v>
      </c>
      <c r="G3560" s="32"/>
      <c r="H3560" s="32"/>
      <c r="I3560" s="32"/>
      <c r="J3560" s="34">
        <f t="shared" si="255"/>
        <v>0</v>
      </c>
      <c r="K3560" s="31">
        <f t="shared" si="256"/>
        <v>409.5</v>
      </c>
      <c r="L3560" s="24">
        <f t="shared" si="253"/>
        <v>0</v>
      </c>
      <c r="M3560" s="24"/>
      <c r="N3560" s="24">
        <f t="shared" si="257"/>
        <v>0</v>
      </c>
    </row>
    <row r="3561" spans="1:14" x14ac:dyDescent="0.3">
      <c r="A3561" s="16" t="s">
        <v>46</v>
      </c>
      <c r="B3561" s="17" t="s">
        <v>38</v>
      </c>
      <c r="C3561" s="17">
        <v>36</v>
      </c>
      <c r="D3561" s="29"/>
      <c r="E3561" s="29"/>
      <c r="F3561" s="30">
        <f t="shared" si="254"/>
        <v>0</v>
      </c>
      <c r="G3561" s="32"/>
      <c r="H3561" s="32"/>
      <c r="I3561" s="32"/>
      <c r="J3561" s="34">
        <f t="shared" si="255"/>
        <v>0</v>
      </c>
      <c r="K3561" s="31">
        <f t="shared" si="256"/>
        <v>803.79</v>
      </c>
      <c r="L3561" s="24">
        <f t="shared" si="253"/>
        <v>0</v>
      </c>
      <c r="M3561" s="24"/>
      <c r="N3561" s="24">
        <f t="shared" si="257"/>
        <v>0</v>
      </c>
    </row>
    <row r="3562" spans="1:14" x14ac:dyDescent="0.3">
      <c r="A3562" s="16" t="s">
        <v>47</v>
      </c>
      <c r="B3562" s="17" t="s">
        <v>48</v>
      </c>
      <c r="C3562" s="17">
        <v>8</v>
      </c>
      <c r="D3562" s="29"/>
      <c r="E3562" s="29"/>
      <c r="F3562" s="30">
        <f t="shared" si="254"/>
        <v>0</v>
      </c>
      <c r="G3562" s="32"/>
      <c r="H3562" s="32"/>
      <c r="I3562" s="32"/>
      <c r="J3562" s="34">
        <f t="shared" si="255"/>
        <v>0</v>
      </c>
      <c r="K3562" s="31">
        <f t="shared" si="256"/>
        <v>2767.05</v>
      </c>
      <c r="L3562" s="24">
        <f t="shared" si="253"/>
        <v>0</v>
      </c>
      <c r="M3562" s="24"/>
      <c r="N3562" s="24">
        <f t="shared" si="257"/>
        <v>0</v>
      </c>
    </row>
    <row r="3563" spans="1:14" x14ac:dyDescent="0.3">
      <c r="A3563" s="35" t="s">
        <v>49</v>
      </c>
      <c r="B3563" s="17" t="s">
        <v>50</v>
      </c>
      <c r="C3563" s="38">
        <v>72</v>
      </c>
      <c r="D3563" s="29"/>
      <c r="E3563" s="29"/>
      <c r="F3563" s="30">
        <f t="shared" si="254"/>
        <v>0</v>
      </c>
      <c r="G3563" s="32"/>
      <c r="H3563" s="32"/>
      <c r="I3563" s="32"/>
      <c r="J3563" s="12">
        <f t="shared" si="255"/>
        <v>0</v>
      </c>
      <c r="K3563" s="31">
        <f t="shared" si="256"/>
        <v>444.6</v>
      </c>
      <c r="L3563" s="37">
        <f t="shared" si="253"/>
        <v>0</v>
      </c>
      <c r="M3563" s="37"/>
      <c r="N3563" s="37">
        <f t="shared" si="257"/>
        <v>0</v>
      </c>
    </row>
    <row r="3564" spans="1:14" x14ac:dyDescent="0.3">
      <c r="A3564" s="16" t="s">
        <v>51</v>
      </c>
      <c r="B3564" s="17" t="s">
        <v>52</v>
      </c>
      <c r="C3564" s="17">
        <v>36</v>
      </c>
      <c r="D3564" s="29"/>
      <c r="E3564" s="29"/>
      <c r="F3564" s="30">
        <f t="shared" si="254"/>
        <v>0</v>
      </c>
      <c r="G3564" s="32"/>
      <c r="H3564" s="32"/>
      <c r="I3564" s="32"/>
      <c r="J3564" s="34">
        <f t="shared" si="255"/>
        <v>0</v>
      </c>
      <c r="K3564" s="31">
        <f t="shared" si="256"/>
        <v>868.73</v>
      </c>
      <c r="L3564" s="24">
        <f t="shared" si="253"/>
        <v>0</v>
      </c>
      <c r="M3564" s="24"/>
      <c r="N3564" s="24">
        <f t="shared" si="257"/>
        <v>0</v>
      </c>
    </row>
    <row r="3565" spans="1:14" x14ac:dyDescent="0.3">
      <c r="A3565" s="16" t="s">
        <v>53</v>
      </c>
      <c r="B3565" s="17" t="s">
        <v>48</v>
      </c>
      <c r="C3565" s="17">
        <v>8</v>
      </c>
      <c r="D3565" s="29"/>
      <c r="E3565" s="29"/>
      <c r="F3565" s="30">
        <f t="shared" si="254"/>
        <v>0</v>
      </c>
      <c r="G3565" s="32"/>
      <c r="H3565" s="32"/>
      <c r="I3565" s="32"/>
      <c r="J3565" s="34">
        <f t="shared" si="255"/>
        <v>0</v>
      </c>
      <c r="K3565" s="31">
        <f t="shared" si="256"/>
        <v>2416.0500000000002</v>
      </c>
      <c r="L3565" s="24">
        <f t="shared" si="253"/>
        <v>0</v>
      </c>
      <c r="M3565" s="24"/>
      <c r="N3565" s="24">
        <f t="shared" si="257"/>
        <v>0</v>
      </c>
    </row>
    <row r="3566" spans="1:14" x14ac:dyDescent="0.3">
      <c r="A3566" s="16" t="s">
        <v>54</v>
      </c>
      <c r="B3566" s="17" t="s">
        <v>50</v>
      </c>
      <c r="C3566" s="17">
        <v>72</v>
      </c>
      <c r="D3566" s="29"/>
      <c r="E3566" s="29"/>
      <c r="F3566" s="30">
        <f t="shared" si="254"/>
        <v>0</v>
      </c>
      <c r="G3566" s="32"/>
      <c r="H3566" s="32"/>
      <c r="I3566" s="32"/>
      <c r="J3566" s="34">
        <f t="shared" si="255"/>
        <v>0</v>
      </c>
      <c r="K3566" s="31">
        <f t="shared" si="256"/>
        <v>377.33</v>
      </c>
      <c r="L3566" s="24">
        <f t="shared" si="253"/>
        <v>0</v>
      </c>
      <c r="M3566" s="24"/>
      <c r="N3566" s="24">
        <f t="shared" si="257"/>
        <v>0</v>
      </c>
    </row>
    <row r="3567" spans="1:14" x14ac:dyDescent="0.3">
      <c r="A3567" s="16" t="s">
        <v>55</v>
      </c>
      <c r="B3567" s="17" t="s">
        <v>56</v>
      </c>
      <c r="C3567" s="17">
        <v>15</v>
      </c>
      <c r="D3567" s="44"/>
      <c r="E3567" s="44"/>
      <c r="F3567" s="30">
        <f t="shared" si="254"/>
        <v>0</v>
      </c>
      <c r="G3567" s="11"/>
      <c r="H3567" s="11"/>
      <c r="I3567" s="11"/>
      <c r="J3567" s="12">
        <f t="shared" si="255"/>
        <v>0</v>
      </c>
      <c r="K3567" s="45">
        <f t="shared" si="256"/>
        <v>1158.3</v>
      </c>
      <c r="L3567" s="37">
        <f t="shared" si="253"/>
        <v>0</v>
      </c>
      <c r="M3567" s="37"/>
      <c r="N3567" s="37">
        <f t="shared" si="257"/>
        <v>0</v>
      </c>
    </row>
    <row r="3568" spans="1:14" x14ac:dyDescent="0.3">
      <c r="A3568" s="16" t="s">
        <v>57</v>
      </c>
      <c r="B3568" s="17" t="s">
        <v>50</v>
      </c>
      <c r="C3568" s="17">
        <v>72</v>
      </c>
      <c r="D3568" s="29"/>
      <c r="E3568" s="29"/>
      <c r="F3568" s="30">
        <f t="shared" si="254"/>
        <v>0</v>
      </c>
      <c r="G3568" s="32"/>
      <c r="H3568" s="32"/>
      <c r="I3568" s="32"/>
      <c r="J3568" s="34">
        <f t="shared" si="255"/>
        <v>0</v>
      </c>
      <c r="K3568" s="31">
        <f t="shared" si="256"/>
        <v>424.13</v>
      </c>
      <c r="L3568" s="24">
        <f t="shared" si="253"/>
        <v>0</v>
      </c>
      <c r="M3568" s="24"/>
      <c r="N3568" s="24">
        <f t="shared" si="257"/>
        <v>0</v>
      </c>
    </row>
    <row r="3569" spans="1:14" x14ac:dyDescent="0.3">
      <c r="A3569" s="16" t="s">
        <v>58</v>
      </c>
      <c r="B3569" s="17" t="s">
        <v>59</v>
      </c>
      <c r="C3569" s="17">
        <v>15</v>
      </c>
      <c r="D3569" s="29"/>
      <c r="E3569" s="29"/>
      <c r="F3569" s="30">
        <f t="shared" si="254"/>
        <v>0</v>
      </c>
      <c r="G3569" s="32"/>
      <c r="H3569" s="32"/>
      <c r="I3569" s="32"/>
      <c r="J3569" s="34">
        <f t="shared" si="255"/>
        <v>0</v>
      </c>
      <c r="K3569" s="31">
        <f t="shared" si="256"/>
        <v>1199.25</v>
      </c>
      <c r="L3569" s="24">
        <f t="shared" si="253"/>
        <v>0</v>
      </c>
      <c r="M3569" s="24"/>
      <c r="N3569" s="24">
        <f t="shared" si="257"/>
        <v>0</v>
      </c>
    </row>
    <row r="3570" spans="1:14" x14ac:dyDescent="0.3">
      <c r="A3570" s="16" t="s">
        <v>60</v>
      </c>
      <c r="B3570" s="17" t="s">
        <v>50</v>
      </c>
      <c r="C3570" s="17">
        <v>72</v>
      </c>
      <c r="D3570" s="29"/>
      <c r="E3570" s="29"/>
      <c r="F3570" s="30">
        <f t="shared" si="254"/>
        <v>0</v>
      </c>
      <c r="G3570" s="32"/>
      <c r="H3570" s="32"/>
      <c r="I3570" s="32"/>
      <c r="J3570" s="34">
        <f t="shared" si="255"/>
        <v>0</v>
      </c>
      <c r="K3570" s="31">
        <f t="shared" si="256"/>
        <v>381.13</v>
      </c>
      <c r="L3570" s="24">
        <f t="shared" si="253"/>
        <v>0</v>
      </c>
      <c r="M3570" s="24"/>
      <c r="N3570" s="24">
        <f t="shared" si="257"/>
        <v>0</v>
      </c>
    </row>
    <row r="3571" spans="1:14" x14ac:dyDescent="0.3">
      <c r="A3571" s="16" t="s">
        <v>61</v>
      </c>
      <c r="B3571" s="17" t="s">
        <v>50</v>
      </c>
      <c r="C3571" s="38">
        <v>72</v>
      </c>
      <c r="D3571" s="44"/>
      <c r="E3571" s="44"/>
      <c r="F3571" s="30">
        <f t="shared" si="254"/>
        <v>0</v>
      </c>
      <c r="G3571" s="11"/>
      <c r="H3571" s="11"/>
      <c r="I3571" s="11"/>
      <c r="J3571" s="12">
        <f t="shared" si="255"/>
        <v>0</v>
      </c>
      <c r="K3571" s="31">
        <f t="shared" si="256"/>
        <v>424.13</v>
      </c>
      <c r="L3571" s="37">
        <f t="shared" si="253"/>
        <v>0</v>
      </c>
      <c r="M3571" s="37"/>
      <c r="N3571" s="37">
        <f t="shared" si="257"/>
        <v>0</v>
      </c>
    </row>
    <row r="3572" spans="1:14" x14ac:dyDescent="0.3">
      <c r="A3572" s="35" t="s">
        <v>62</v>
      </c>
      <c r="B3572" s="17" t="s">
        <v>50</v>
      </c>
      <c r="C3572" s="38">
        <v>72</v>
      </c>
      <c r="D3572" s="44"/>
      <c r="E3572" s="44"/>
      <c r="F3572" s="30">
        <f t="shared" si="254"/>
        <v>0</v>
      </c>
      <c r="G3572" s="11"/>
      <c r="H3572" s="11"/>
      <c r="I3572" s="11"/>
      <c r="J3572" s="12">
        <f t="shared" si="255"/>
        <v>0</v>
      </c>
      <c r="K3572" s="31">
        <f t="shared" si="256"/>
        <v>330.23</v>
      </c>
      <c r="L3572" s="37">
        <f t="shared" si="253"/>
        <v>0</v>
      </c>
      <c r="M3572" s="37"/>
      <c r="N3572" s="37">
        <f t="shared" si="257"/>
        <v>0</v>
      </c>
    </row>
    <row r="3573" spans="1:14" x14ac:dyDescent="0.3">
      <c r="A3573" s="35" t="s">
        <v>63</v>
      </c>
      <c r="B3573" s="17" t="s">
        <v>50</v>
      </c>
      <c r="C3573" s="38">
        <v>72</v>
      </c>
      <c r="D3573" s="44"/>
      <c r="E3573" s="44"/>
      <c r="F3573" s="30">
        <f t="shared" si="254"/>
        <v>0</v>
      </c>
      <c r="G3573" s="11"/>
      <c r="H3573" s="11"/>
      <c r="I3573" s="11"/>
      <c r="J3573" s="12">
        <f t="shared" si="255"/>
        <v>0</v>
      </c>
      <c r="K3573" s="31">
        <f t="shared" si="256"/>
        <v>424.13</v>
      </c>
      <c r="L3573" s="37">
        <f t="shared" si="253"/>
        <v>0</v>
      </c>
      <c r="M3573" s="37"/>
      <c r="N3573" s="37">
        <f t="shared" si="257"/>
        <v>0</v>
      </c>
    </row>
    <row r="3574" spans="1:14" x14ac:dyDescent="0.3">
      <c r="A3574" s="35" t="s">
        <v>64</v>
      </c>
      <c r="B3574" s="17" t="s">
        <v>65</v>
      </c>
      <c r="C3574" s="38">
        <v>72</v>
      </c>
      <c r="D3574" s="44"/>
      <c r="E3574" s="44"/>
      <c r="F3574" s="30">
        <f t="shared" si="254"/>
        <v>0</v>
      </c>
      <c r="G3574" s="11"/>
      <c r="H3574" s="11"/>
      <c r="I3574" s="11"/>
      <c r="J3574" s="12">
        <f t="shared" si="255"/>
        <v>0</v>
      </c>
      <c r="K3574" s="31">
        <f t="shared" si="256"/>
        <v>389.61</v>
      </c>
      <c r="L3574" s="37">
        <f t="shared" si="253"/>
        <v>0</v>
      </c>
      <c r="M3574" s="37"/>
      <c r="N3574" s="37">
        <f t="shared" si="257"/>
        <v>0</v>
      </c>
    </row>
    <row r="3575" spans="1:14" x14ac:dyDescent="0.3">
      <c r="A3575" s="35" t="s">
        <v>66</v>
      </c>
      <c r="B3575" s="17" t="s">
        <v>65</v>
      </c>
      <c r="C3575" s="38">
        <v>72</v>
      </c>
      <c r="D3575" s="44"/>
      <c r="E3575" s="44"/>
      <c r="F3575" s="30">
        <f t="shared" si="254"/>
        <v>0</v>
      </c>
      <c r="G3575" s="11"/>
      <c r="H3575" s="11"/>
      <c r="I3575" s="11"/>
      <c r="J3575" s="12">
        <f t="shared" si="255"/>
        <v>0</v>
      </c>
      <c r="K3575" s="31">
        <f t="shared" si="256"/>
        <v>389.61</v>
      </c>
      <c r="L3575" s="37">
        <f t="shared" si="253"/>
        <v>0</v>
      </c>
      <c r="M3575" s="37"/>
      <c r="N3575" s="37">
        <f t="shared" si="257"/>
        <v>0</v>
      </c>
    </row>
    <row r="3576" spans="1:14" x14ac:dyDescent="0.3">
      <c r="A3576" s="47" t="s">
        <v>67</v>
      </c>
      <c r="B3576" s="48" t="s">
        <v>59</v>
      </c>
      <c r="C3576" s="49">
        <v>25</v>
      </c>
      <c r="D3576" s="44"/>
      <c r="E3576" s="44"/>
      <c r="F3576" s="30">
        <f t="shared" si="254"/>
        <v>0</v>
      </c>
      <c r="G3576" s="11"/>
      <c r="H3576" s="11"/>
      <c r="I3576" s="11"/>
      <c r="J3576" s="12">
        <f t="shared" si="255"/>
        <v>0</v>
      </c>
      <c r="K3576" s="31">
        <f t="shared" si="256"/>
        <v>169.65</v>
      </c>
      <c r="L3576" s="37">
        <f t="shared" si="253"/>
        <v>0</v>
      </c>
      <c r="M3576" s="37"/>
      <c r="N3576" s="37">
        <f t="shared" si="257"/>
        <v>0</v>
      </c>
    </row>
    <row r="3577" spans="1:14" x14ac:dyDescent="0.3">
      <c r="A3577" s="47" t="s">
        <v>68</v>
      </c>
      <c r="B3577" s="48" t="s">
        <v>42</v>
      </c>
      <c r="C3577" s="49">
        <v>50</v>
      </c>
      <c r="D3577" s="44"/>
      <c r="E3577" s="44"/>
      <c r="F3577" s="30">
        <f t="shared" si="254"/>
        <v>0</v>
      </c>
      <c r="G3577" s="11"/>
      <c r="H3577" s="11"/>
      <c r="I3577" s="11"/>
      <c r="J3577" s="12">
        <f t="shared" si="255"/>
        <v>0</v>
      </c>
      <c r="K3577" s="31">
        <f t="shared" si="256"/>
        <v>88.92</v>
      </c>
      <c r="L3577" s="37">
        <f t="shared" si="253"/>
        <v>0</v>
      </c>
      <c r="M3577" s="37"/>
      <c r="N3577" s="37">
        <f t="shared" si="257"/>
        <v>0</v>
      </c>
    </row>
    <row r="3578" spans="1:14" x14ac:dyDescent="0.3">
      <c r="A3578" s="47" t="s">
        <v>69</v>
      </c>
      <c r="B3578" s="48" t="s">
        <v>52</v>
      </c>
      <c r="C3578" s="49">
        <v>12</v>
      </c>
      <c r="D3578" s="44"/>
      <c r="E3578" s="44"/>
      <c r="F3578" s="30">
        <f t="shared" si="254"/>
        <v>0</v>
      </c>
      <c r="G3578" s="11"/>
      <c r="H3578" s="11"/>
      <c r="I3578" s="11"/>
      <c r="J3578" s="12">
        <f t="shared" si="255"/>
        <v>0</v>
      </c>
      <c r="K3578" s="31">
        <f t="shared" si="256"/>
        <v>123.94</v>
      </c>
      <c r="L3578" s="37">
        <f t="shared" si="253"/>
        <v>0</v>
      </c>
      <c r="M3578" s="37"/>
      <c r="N3578" s="37">
        <f t="shared" si="257"/>
        <v>0</v>
      </c>
    </row>
    <row r="3579" spans="1:14" ht="19.5" thickBot="1" x14ac:dyDescent="0.35">
      <c r="A3579" s="47" t="s">
        <v>70</v>
      </c>
      <c r="B3579" s="48" t="s">
        <v>50</v>
      </c>
      <c r="C3579" s="49">
        <v>60</v>
      </c>
      <c r="D3579" s="44"/>
      <c r="E3579" s="44"/>
      <c r="F3579" s="30">
        <f t="shared" si="254"/>
        <v>0</v>
      </c>
      <c r="G3579" s="11"/>
      <c r="H3579" s="11"/>
      <c r="I3579" s="11"/>
      <c r="J3579" s="12">
        <f t="shared" si="255"/>
        <v>0</v>
      </c>
      <c r="K3579" s="31">
        <f t="shared" si="256"/>
        <v>67.180000000000007</v>
      </c>
      <c r="L3579" s="37">
        <f t="shared" si="253"/>
        <v>0</v>
      </c>
      <c r="M3579" s="37"/>
      <c r="N3579" s="37">
        <f t="shared" si="257"/>
        <v>0</v>
      </c>
    </row>
    <row r="3580" spans="1:14" ht="19.5" thickBot="1" x14ac:dyDescent="0.35">
      <c r="A3580" s="56" t="s">
        <v>71</v>
      </c>
      <c r="B3580" s="57" t="s">
        <v>50</v>
      </c>
      <c r="C3580" s="58">
        <v>60</v>
      </c>
      <c r="D3580" s="44"/>
      <c r="E3580" s="44"/>
      <c r="F3580" s="30">
        <f t="shared" si="254"/>
        <v>0</v>
      </c>
      <c r="G3580" s="11"/>
      <c r="H3580" s="11"/>
      <c r="I3580" s="11"/>
      <c r="J3580" s="12">
        <f t="shared" si="255"/>
        <v>0</v>
      </c>
      <c r="K3580" s="31">
        <f t="shared" si="256"/>
        <v>67.180000000000007</v>
      </c>
      <c r="L3580" s="37">
        <f t="shared" si="253"/>
        <v>0</v>
      </c>
      <c r="M3580" s="37"/>
      <c r="N3580" s="37">
        <f t="shared" si="257"/>
        <v>0</v>
      </c>
    </row>
    <row r="3581" spans="1:14" ht="19.5" thickBot="1" x14ac:dyDescent="0.35">
      <c r="A3581" s="56" t="s">
        <v>72</v>
      </c>
      <c r="B3581" s="57" t="s">
        <v>50</v>
      </c>
      <c r="C3581" s="58">
        <v>60</v>
      </c>
      <c r="D3581" s="44"/>
      <c r="E3581" s="44"/>
      <c r="F3581" s="30">
        <f t="shared" si="254"/>
        <v>0</v>
      </c>
      <c r="G3581" s="11"/>
      <c r="H3581" s="11"/>
      <c r="I3581" s="11"/>
      <c r="J3581" s="12">
        <f t="shared" si="255"/>
        <v>0</v>
      </c>
      <c r="K3581" s="31">
        <f t="shared" si="256"/>
        <v>67.180000000000007</v>
      </c>
      <c r="L3581" s="37">
        <f t="shared" si="253"/>
        <v>0</v>
      </c>
      <c r="M3581" s="37"/>
      <c r="N3581" s="37">
        <f t="shared" si="257"/>
        <v>0</v>
      </c>
    </row>
    <row r="3582" spans="1:14" ht="19.5" thickBot="1" x14ac:dyDescent="0.35">
      <c r="A3582" s="56" t="s">
        <v>73</v>
      </c>
      <c r="B3582" s="57" t="s">
        <v>74</v>
      </c>
      <c r="C3582" s="58">
        <v>150</v>
      </c>
      <c r="D3582" s="44"/>
      <c r="E3582" s="44"/>
      <c r="F3582" s="30">
        <f t="shared" si="254"/>
        <v>0</v>
      </c>
      <c r="G3582" s="11"/>
      <c r="H3582" s="11"/>
      <c r="I3582" s="11"/>
      <c r="J3582" s="12">
        <f t="shared" si="255"/>
        <v>0</v>
      </c>
      <c r="K3582" s="31">
        <f t="shared" si="256"/>
        <v>21.06</v>
      </c>
      <c r="L3582" s="37">
        <f t="shared" si="253"/>
        <v>0</v>
      </c>
      <c r="M3582" s="37"/>
      <c r="N3582" s="37">
        <f t="shared" si="257"/>
        <v>0</v>
      </c>
    </row>
    <row r="3583" spans="1:14" ht="19.5" thickBot="1" x14ac:dyDescent="0.35">
      <c r="A3583" s="66" t="s">
        <v>75</v>
      </c>
      <c r="B3583" s="67" t="s">
        <v>76</v>
      </c>
      <c r="C3583" s="68">
        <v>120</v>
      </c>
      <c r="D3583" s="44"/>
      <c r="E3583" s="44"/>
      <c r="F3583" s="30">
        <f t="shared" si="254"/>
        <v>0</v>
      </c>
      <c r="G3583" s="11"/>
      <c r="H3583" s="11"/>
      <c r="I3583" s="11"/>
      <c r="J3583" s="12">
        <f t="shared" si="255"/>
        <v>0</v>
      </c>
      <c r="K3583" s="31">
        <f t="shared" si="256"/>
        <v>78.98</v>
      </c>
      <c r="L3583" s="37">
        <f t="shared" si="253"/>
        <v>0</v>
      </c>
      <c r="M3583" s="37"/>
      <c r="N3583" s="37">
        <f t="shared" si="257"/>
        <v>0</v>
      </c>
    </row>
    <row r="3584" spans="1:14" ht="19.5" thickBot="1" x14ac:dyDescent="0.35">
      <c r="A3584" s="66" t="s">
        <v>77</v>
      </c>
      <c r="B3584" s="67" t="s">
        <v>78</v>
      </c>
      <c r="C3584" s="68">
        <v>60</v>
      </c>
      <c r="D3584" s="44"/>
      <c r="E3584" s="44"/>
      <c r="F3584" s="30">
        <f t="shared" si="254"/>
        <v>0</v>
      </c>
      <c r="G3584" s="11"/>
      <c r="H3584" s="11"/>
      <c r="I3584" s="11"/>
      <c r="J3584" s="12">
        <f t="shared" si="255"/>
        <v>0</v>
      </c>
      <c r="K3584" s="31">
        <f t="shared" si="256"/>
        <v>154.44</v>
      </c>
      <c r="L3584" s="37">
        <f t="shared" si="253"/>
        <v>0</v>
      </c>
      <c r="M3584" s="37"/>
      <c r="N3584" s="37">
        <f t="shared" si="257"/>
        <v>0</v>
      </c>
    </row>
    <row r="3585" spans="1:14" ht="19.5" thickBot="1" x14ac:dyDescent="0.35">
      <c r="A3585" s="66" t="s">
        <v>79</v>
      </c>
      <c r="B3585" s="67" t="s">
        <v>50</v>
      </c>
      <c r="C3585" s="68">
        <v>30</v>
      </c>
      <c r="D3585" s="44"/>
      <c r="E3585" s="44"/>
      <c r="F3585" s="30">
        <f t="shared" si="254"/>
        <v>0</v>
      </c>
      <c r="G3585" s="11"/>
      <c r="H3585" s="11"/>
      <c r="I3585" s="11"/>
      <c r="J3585" s="12">
        <f t="shared" si="255"/>
        <v>0</v>
      </c>
      <c r="K3585" s="31">
        <f t="shared" si="256"/>
        <v>274.95</v>
      </c>
      <c r="L3585" s="37">
        <f t="shared" si="253"/>
        <v>0</v>
      </c>
      <c r="M3585" s="37"/>
      <c r="N3585" s="37">
        <f t="shared" si="257"/>
        <v>0</v>
      </c>
    </row>
    <row r="3586" spans="1:14" ht="19.5" thickBot="1" x14ac:dyDescent="0.35">
      <c r="A3586" s="66" t="s">
        <v>80</v>
      </c>
      <c r="B3586" s="67" t="s">
        <v>59</v>
      </c>
      <c r="C3586" s="68">
        <v>12</v>
      </c>
      <c r="D3586" s="44"/>
      <c r="E3586" s="44"/>
      <c r="F3586" s="30">
        <f t="shared" si="254"/>
        <v>0</v>
      </c>
      <c r="G3586" s="11"/>
      <c r="H3586" s="11"/>
      <c r="I3586" s="11"/>
      <c r="J3586" s="12">
        <f t="shared" si="255"/>
        <v>0</v>
      </c>
      <c r="K3586" s="31">
        <f t="shared" si="256"/>
        <v>1023.75</v>
      </c>
      <c r="L3586" s="37">
        <f t="shared" si="253"/>
        <v>0</v>
      </c>
      <c r="M3586" s="37"/>
      <c r="N3586" s="37">
        <f t="shared" si="257"/>
        <v>0</v>
      </c>
    </row>
    <row r="3587" spans="1:14" ht="19.5" thickBot="1" x14ac:dyDescent="0.35">
      <c r="A3587" s="76" t="s">
        <v>81</v>
      </c>
      <c r="B3587" s="77" t="s">
        <v>82</v>
      </c>
      <c r="C3587" s="78">
        <v>18</v>
      </c>
      <c r="D3587" s="44"/>
      <c r="E3587" s="44"/>
      <c r="F3587" s="30">
        <f t="shared" si="254"/>
        <v>0</v>
      </c>
      <c r="G3587" s="11"/>
      <c r="H3587" s="11"/>
      <c r="I3587" s="11"/>
      <c r="J3587" s="12">
        <f t="shared" si="255"/>
        <v>0</v>
      </c>
      <c r="K3587" s="31">
        <f t="shared" si="256"/>
        <v>558.67999999999995</v>
      </c>
      <c r="L3587" s="37">
        <f t="shared" si="253"/>
        <v>0</v>
      </c>
      <c r="M3587" s="37"/>
      <c r="N3587" s="37">
        <f t="shared" si="257"/>
        <v>0</v>
      </c>
    </row>
    <row r="3588" spans="1:14" ht="19.5" thickBot="1" x14ac:dyDescent="0.35">
      <c r="A3588" s="76" t="s">
        <v>83</v>
      </c>
      <c r="B3588" s="77" t="s">
        <v>59</v>
      </c>
      <c r="C3588" s="78">
        <v>12</v>
      </c>
      <c r="D3588" s="44"/>
      <c r="E3588" s="44"/>
      <c r="F3588" s="30">
        <f t="shared" si="254"/>
        <v>0</v>
      </c>
      <c r="G3588" s="11"/>
      <c r="H3588" s="11"/>
      <c r="I3588" s="11"/>
      <c r="J3588" s="12">
        <f t="shared" si="255"/>
        <v>0</v>
      </c>
      <c r="K3588" s="31">
        <f t="shared" si="256"/>
        <v>1092.2</v>
      </c>
      <c r="L3588" s="37">
        <f t="shared" si="253"/>
        <v>0</v>
      </c>
      <c r="M3588" s="37"/>
      <c r="N3588" s="37">
        <f t="shared" si="257"/>
        <v>0</v>
      </c>
    </row>
    <row r="3589" spans="1:14" ht="19.5" thickBot="1" x14ac:dyDescent="0.35">
      <c r="A3589" s="76" t="s">
        <v>84</v>
      </c>
      <c r="B3589" s="77" t="s">
        <v>85</v>
      </c>
      <c r="C3589" s="78">
        <v>4</v>
      </c>
      <c r="D3589" s="44"/>
      <c r="E3589" s="44"/>
      <c r="F3589" s="30">
        <f t="shared" si="254"/>
        <v>0</v>
      </c>
      <c r="G3589" s="11"/>
      <c r="H3589" s="11"/>
      <c r="I3589" s="11"/>
      <c r="J3589" s="12">
        <f t="shared" si="255"/>
        <v>0</v>
      </c>
      <c r="K3589" s="31">
        <f t="shared" si="256"/>
        <v>2670.53</v>
      </c>
      <c r="L3589" s="37">
        <f t="shared" si="253"/>
        <v>0</v>
      </c>
      <c r="M3589" s="37"/>
      <c r="N3589" s="37">
        <f t="shared" si="257"/>
        <v>0</v>
      </c>
    </row>
    <row r="3590" spans="1:14" ht="19.5" thickBot="1" x14ac:dyDescent="0.35">
      <c r="A3590" s="86" t="s">
        <v>86</v>
      </c>
      <c r="B3590" s="87" t="s">
        <v>87</v>
      </c>
      <c r="C3590" s="88">
        <v>48</v>
      </c>
      <c r="D3590" s="44"/>
      <c r="E3590" s="44"/>
      <c r="F3590" s="30">
        <f t="shared" si="254"/>
        <v>0</v>
      </c>
      <c r="G3590" s="11"/>
      <c r="H3590" s="11"/>
      <c r="I3590" s="11"/>
      <c r="J3590" s="12">
        <f t="shared" si="255"/>
        <v>0</v>
      </c>
      <c r="K3590" s="31">
        <f t="shared" si="256"/>
        <v>46.8</v>
      </c>
      <c r="L3590" s="37">
        <f t="shared" si="253"/>
        <v>0</v>
      </c>
      <c r="M3590" s="37"/>
      <c r="N3590" s="37">
        <f t="shared" si="257"/>
        <v>0</v>
      </c>
    </row>
    <row r="3591" spans="1:14" ht="19.5" thickBot="1" x14ac:dyDescent="0.35">
      <c r="A3591" s="86" t="s">
        <v>88</v>
      </c>
      <c r="B3591" s="87" t="s">
        <v>87</v>
      </c>
      <c r="C3591" s="88">
        <v>48</v>
      </c>
      <c r="D3591" s="44"/>
      <c r="E3591" s="44"/>
      <c r="F3591" s="30">
        <f t="shared" si="254"/>
        <v>0</v>
      </c>
      <c r="G3591" s="11"/>
      <c r="H3591" s="11"/>
      <c r="I3591" s="11"/>
      <c r="J3591" s="12">
        <f t="shared" si="255"/>
        <v>0</v>
      </c>
      <c r="K3591" s="31">
        <f t="shared" si="256"/>
        <v>46.8</v>
      </c>
      <c r="L3591" s="37">
        <f t="shared" si="253"/>
        <v>0</v>
      </c>
      <c r="M3591" s="37"/>
      <c r="N3591" s="37">
        <f t="shared" si="257"/>
        <v>0</v>
      </c>
    </row>
    <row r="3592" spans="1:14" x14ac:dyDescent="0.3">
      <c r="A3592" s="96" t="s">
        <v>89</v>
      </c>
      <c r="B3592" s="97">
        <v>25</v>
      </c>
      <c r="C3592" s="97">
        <v>25</v>
      </c>
      <c r="D3592" s="44"/>
      <c r="E3592" s="44"/>
      <c r="F3592" s="30">
        <f t="shared" si="254"/>
        <v>0</v>
      </c>
      <c r="G3592" s="11"/>
      <c r="H3592" s="11"/>
      <c r="I3592" s="11"/>
      <c r="J3592" s="12">
        <f t="shared" si="255"/>
        <v>0</v>
      </c>
      <c r="K3592" s="31">
        <f t="shared" si="256"/>
        <v>111.25</v>
      </c>
      <c r="L3592" s="37">
        <f t="shared" si="253"/>
        <v>0</v>
      </c>
      <c r="M3592" s="37"/>
      <c r="N3592" s="37">
        <f t="shared" si="257"/>
        <v>0</v>
      </c>
    </row>
    <row r="3593" spans="1:14" x14ac:dyDescent="0.3">
      <c r="A3593" s="105" t="s">
        <v>90</v>
      </c>
      <c r="B3593" s="106">
        <v>10</v>
      </c>
      <c r="C3593" s="106">
        <v>10</v>
      </c>
      <c r="D3593" s="44"/>
      <c r="E3593" s="44"/>
      <c r="F3593" s="30">
        <f t="shared" si="254"/>
        <v>0</v>
      </c>
      <c r="G3593" s="11"/>
      <c r="H3593" s="11"/>
      <c r="I3593" s="11"/>
      <c r="J3593" s="12">
        <f t="shared" si="255"/>
        <v>0</v>
      </c>
      <c r="K3593" s="31">
        <f t="shared" si="256"/>
        <v>1760</v>
      </c>
      <c r="L3593" s="37">
        <f t="shared" si="253"/>
        <v>0</v>
      </c>
      <c r="M3593" s="37"/>
      <c r="N3593" s="37">
        <f t="shared" si="257"/>
        <v>0</v>
      </c>
    </row>
    <row r="3594" spans="1:14" x14ac:dyDescent="0.3">
      <c r="A3594" s="105" t="s">
        <v>91</v>
      </c>
      <c r="B3594" s="106">
        <v>8</v>
      </c>
      <c r="C3594" s="106">
        <v>8</v>
      </c>
      <c r="D3594" s="44"/>
      <c r="E3594" s="44"/>
      <c r="F3594" s="30">
        <f t="shared" si="254"/>
        <v>0</v>
      </c>
      <c r="G3594" s="11"/>
      <c r="H3594" s="11"/>
      <c r="I3594" s="11"/>
      <c r="J3594" s="12">
        <f t="shared" si="255"/>
        <v>0</v>
      </c>
      <c r="K3594" s="31">
        <f t="shared" si="256"/>
        <v>2365</v>
      </c>
      <c r="L3594" s="37">
        <f t="shared" si="253"/>
        <v>0</v>
      </c>
      <c r="M3594" s="37"/>
      <c r="N3594" s="37">
        <f t="shared" si="257"/>
        <v>0</v>
      </c>
    </row>
    <row r="3595" spans="1:14" x14ac:dyDescent="0.3">
      <c r="A3595" s="105" t="s">
        <v>92</v>
      </c>
      <c r="B3595" s="106">
        <v>8</v>
      </c>
      <c r="C3595" s="106">
        <v>8</v>
      </c>
      <c r="D3595" s="44"/>
      <c r="E3595" s="44"/>
      <c r="F3595" s="30">
        <f t="shared" si="254"/>
        <v>0</v>
      </c>
      <c r="G3595" s="11"/>
      <c r="H3595" s="11"/>
      <c r="I3595" s="11"/>
      <c r="J3595" s="12">
        <f t="shared" si="255"/>
        <v>0</v>
      </c>
      <c r="K3595" s="31">
        <f t="shared" si="256"/>
        <v>2065</v>
      </c>
      <c r="L3595" s="37">
        <f t="shared" si="253"/>
        <v>0</v>
      </c>
      <c r="M3595" s="37"/>
      <c r="N3595" s="37">
        <f t="shared" si="257"/>
        <v>0</v>
      </c>
    </row>
    <row r="3596" spans="1:14" x14ac:dyDescent="0.3">
      <c r="A3596" s="105" t="s">
        <v>93</v>
      </c>
      <c r="B3596" s="106">
        <v>15</v>
      </c>
      <c r="C3596" s="106">
        <v>15</v>
      </c>
      <c r="D3596" s="44"/>
      <c r="E3596" s="44"/>
      <c r="F3596" s="30">
        <f t="shared" si="254"/>
        <v>0</v>
      </c>
      <c r="G3596" s="11"/>
      <c r="H3596" s="11"/>
      <c r="I3596" s="11"/>
      <c r="J3596" s="12">
        <f t="shared" si="255"/>
        <v>0</v>
      </c>
      <c r="K3596" s="31">
        <f t="shared" si="256"/>
        <v>990</v>
      </c>
      <c r="L3596" s="37">
        <f t="shared" si="253"/>
        <v>0</v>
      </c>
      <c r="M3596" s="37"/>
      <c r="N3596" s="37">
        <f t="shared" si="257"/>
        <v>0</v>
      </c>
    </row>
    <row r="3597" spans="1:14" x14ac:dyDescent="0.3">
      <c r="A3597" s="105" t="s">
        <v>94</v>
      </c>
      <c r="B3597" s="106">
        <v>15</v>
      </c>
      <c r="C3597" s="106">
        <v>15</v>
      </c>
      <c r="D3597" s="44"/>
      <c r="E3597" s="44"/>
      <c r="F3597" s="30">
        <f t="shared" si="254"/>
        <v>0</v>
      </c>
      <c r="G3597" s="11"/>
      <c r="H3597" s="11"/>
      <c r="I3597" s="11"/>
      <c r="J3597" s="12">
        <f t="shared" si="255"/>
        <v>0</v>
      </c>
      <c r="K3597" s="31">
        <f t="shared" si="256"/>
        <v>1025</v>
      </c>
      <c r="L3597" s="37">
        <f t="shared" si="253"/>
        <v>0</v>
      </c>
      <c r="M3597" s="37"/>
      <c r="N3597" s="37">
        <f t="shared" si="257"/>
        <v>0</v>
      </c>
    </row>
    <row r="3598" spans="1:14" x14ac:dyDescent="0.3">
      <c r="A3598" s="105" t="s">
        <v>95</v>
      </c>
      <c r="B3598" s="106">
        <v>10</v>
      </c>
      <c r="C3598" s="106">
        <v>10</v>
      </c>
      <c r="D3598" s="44"/>
      <c r="E3598" s="44"/>
      <c r="F3598" s="30">
        <f t="shared" si="254"/>
        <v>0</v>
      </c>
      <c r="G3598" s="11"/>
      <c r="H3598" s="11"/>
      <c r="I3598" s="11"/>
      <c r="J3598" s="12">
        <f t="shared" si="255"/>
        <v>0</v>
      </c>
      <c r="K3598" s="31">
        <f t="shared" si="256"/>
        <v>1620</v>
      </c>
      <c r="L3598" s="37">
        <f t="shared" si="253"/>
        <v>0</v>
      </c>
      <c r="M3598" s="37"/>
      <c r="N3598" s="37">
        <f t="shared" si="257"/>
        <v>0</v>
      </c>
    </row>
    <row r="3599" spans="1:14" x14ac:dyDescent="0.3">
      <c r="A3599" s="105" t="s">
        <v>96</v>
      </c>
      <c r="B3599" s="106">
        <v>8</v>
      </c>
      <c r="C3599" s="106">
        <v>8</v>
      </c>
      <c r="D3599" s="44"/>
      <c r="E3599" s="44"/>
      <c r="F3599" s="30">
        <f t="shared" si="254"/>
        <v>0</v>
      </c>
      <c r="G3599" s="11"/>
      <c r="H3599" s="11"/>
      <c r="I3599" s="11"/>
      <c r="J3599" s="12">
        <f t="shared" si="255"/>
        <v>0</v>
      </c>
      <c r="K3599" s="31">
        <f t="shared" si="256"/>
        <v>2130</v>
      </c>
      <c r="L3599" s="37">
        <f t="shared" si="253"/>
        <v>0</v>
      </c>
      <c r="M3599" s="37"/>
      <c r="N3599" s="37">
        <f t="shared" si="257"/>
        <v>0</v>
      </c>
    </row>
    <row r="3600" spans="1:14" x14ac:dyDescent="0.3">
      <c r="A3600" s="105" t="s">
        <v>97</v>
      </c>
      <c r="B3600" s="106">
        <v>15</v>
      </c>
      <c r="C3600" s="106">
        <v>15</v>
      </c>
      <c r="D3600" s="44"/>
      <c r="E3600" s="44"/>
      <c r="F3600" s="30">
        <f t="shared" si="254"/>
        <v>0</v>
      </c>
      <c r="G3600" s="11"/>
      <c r="H3600" s="11"/>
      <c r="I3600" s="11"/>
      <c r="J3600" s="12">
        <f t="shared" si="255"/>
        <v>0</v>
      </c>
      <c r="K3600" s="31">
        <f t="shared" si="256"/>
        <v>880</v>
      </c>
      <c r="L3600" s="37">
        <f t="shared" si="253"/>
        <v>0</v>
      </c>
      <c r="M3600" s="37"/>
      <c r="N3600" s="37">
        <f t="shared" si="257"/>
        <v>0</v>
      </c>
    </row>
    <row r="3601" spans="1:14" x14ac:dyDescent="0.3">
      <c r="A3601" s="105" t="s">
        <v>98</v>
      </c>
      <c r="B3601" s="106">
        <v>15</v>
      </c>
      <c r="C3601" s="106">
        <v>15</v>
      </c>
      <c r="D3601" s="44"/>
      <c r="E3601" s="44"/>
      <c r="F3601" s="30">
        <f t="shared" si="254"/>
        <v>0</v>
      </c>
      <c r="G3601" s="11"/>
      <c r="H3601" s="11"/>
      <c r="I3601" s="11"/>
      <c r="J3601" s="12">
        <f t="shared" si="255"/>
        <v>0</v>
      </c>
      <c r="K3601" s="31">
        <f t="shared" si="256"/>
        <v>915</v>
      </c>
      <c r="L3601" s="37">
        <f t="shared" si="253"/>
        <v>0</v>
      </c>
      <c r="M3601" s="37"/>
      <c r="N3601" s="37">
        <f t="shared" si="257"/>
        <v>0</v>
      </c>
    </row>
    <row r="3602" spans="1:14" x14ac:dyDescent="0.3">
      <c r="A3602" s="105" t="s">
        <v>99</v>
      </c>
      <c r="B3602" s="106">
        <v>3</v>
      </c>
      <c r="C3602" s="106">
        <v>3</v>
      </c>
      <c r="D3602" s="44"/>
      <c r="E3602" s="44"/>
      <c r="F3602" s="30">
        <f t="shared" si="254"/>
        <v>0</v>
      </c>
      <c r="G3602" s="11"/>
      <c r="H3602" s="11"/>
      <c r="I3602" s="11"/>
      <c r="J3602" s="12">
        <f t="shared" si="255"/>
        <v>0</v>
      </c>
      <c r="K3602" s="31">
        <f t="shared" si="256"/>
        <v>1970</v>
      </c>
      <c r="L3602" s="37">
        <f t="shared" si="253"/>
        <v>0</v>
      </c>
      <c r="M3602" s="37"/>
      <c r="N3602" s="37">
        <f t="shared" si="257"/>
        <v>0</v>
      </c>
    </row>
    <row r="3603" spans="1:14" x14ac:dyDescent="0.3">
      <c r="A3603" s="105" t="s">
        <v>100</v>
      </c>
      <c r="B3603" s="106">
        <v>3</v>
      </c>
      <c r="C3603" s="106">
        <v>3</v>
      </c>
      <c r="D3603" s="44"/>
      <c r="E3603" s="44"/>
      <c r="F3603" s="30">
        <f t="shared" si="254"/>
        <v>0</v>
      </c>
      <c r="G3603" s="11"/>
      <c r="H3603" s="11"/>
      <c r="I3603" s="11"/>
      <c r="J3603" s="12">
        <f t="shared" si="255"/>
        <v>0</v>
      </c>
      <c r="K3603" s="31">
        <f t="shared" si="256"/>
        <v>2035</v>
      </c>
      <c r="L3603" s="37">
        <f t="shared" si="253"/>
        <v>0</v>
      </c>
      <c r="M3603" s="37"/>
      <c r="N3603" s="37">
        <f t="shared" si="257"/>
        <v>0</v>
      </c>
    </row>
    <row r="3604" spans="1:14" x14ac:dyDescent="0.3">
      <c r="A3604" s="105" t="s">
        <v>101</v>
      </c>
      <c r="B3604" s="106">
        <v>8</v>
      </c>
      <c r="C3604" s="106">
        <v>8</v>
      </c>
      <c r="D3604" s="44"/>
      <c r="E3604" s="44"/>
      <c r="F3604" s="30">
        <f t="shared" si="254"/>
        <v>0</v>
      </c>
      <c r="G3604" s="11"/>
      <c r="H3604" s="11"/>
      <c r="I3604" s="11"/>
      <c r="J3604" s="12">
        <f t="shared" si="255"/>
        <v>0</v>
      </c>
      <c r="K3604" s="31">
        <f t="shared" si="256"/>
        <v>2120</v>
      </c>
      <c r="L3604" s="37">
        <f t="shared" si="253"/>
        <v>0</v>
      </c>
      <c r="M3604" s="37"/>
      <c r="N3604" s="37">
        <f t="shared" si="257"/>
        <v>0</v>
      </c>
    </row>
    <row r="3605" spans="1:14" x14ac:dyDescent="0.3">
      <c r="A3605" s="105" t="s">
        <v>102</v>
      </c>
      <c r="B3605" s="106">
        <v>10</v>
      </c>
      <c r="C3605" s="106">
        <v>10</v>
      </c>
      <c r="D3605" s="44"/>
      <c r="E3605" s="44"/>
      <c r="F3605" s="30">
        <f t="shared" si="254"/>
        <v>0</v>
      </c>
      <c r="G3605" s="11"/>
      <c r="H3605" s="11"/>
      <c r="I3605" s="11"/>
      <c r="J3605" s="12">
        <f t="shared" si="255"/>
        <v>0</v>
      </c>
      <c r="K3605" s="31">
        <f t="shared" si="256"/>
        <v>1980</v>
      </c>
      <c r="L3605" s="37">
        <f t="shared" si="253"/>
        <v>0</v>
      </c>
      <c r="M3605" s="37"/>
      <c r="N3605" s="37">
        <f t="shared" si="257"/>
        <v>0</v>
      </c>
    </row>
    <row r="3606" spans="1:14" x14ac:dyDescent="0.3">
      <c r="A3606" s="105" t="s">
        <v>103</v>
      </c>
      <c r="B3606" s="106">
        <v>12</v>
      </c>
      <c r="C3606" s="106">
        <v>12</v>
      </c>
      <c r="D3606" s="44"/>
      <c r="E3606" s="44"/>
      <c r="F3606" s="30">
        <f t="shared" si="254"/>
        <v>0</v>
      </c>
      <c r="G3606" s="11"/>
      <c r="H3606" s="11"/>
      <c r="I3606" s="11"/>
      <c r="J3606" s="12">
        <f t="shared" si="255"/>
        <v>0</v>
      </c>
      <c r="K3606" s="31">
        <f t="shared" si="256"/>
        <v>875</v>
      </c>
      <c r="L3606" s="37">
        <f t="shared" si="253"/>
        <v>0</v>
      </c>
      <c r="M3606" s="37"/>
      <c r="N3606" s="37">
        <f t="shared" si="257"/>
        <v>0</v>
      </c>
    </row>
    <row r="3607" spans="1:14" ht="19.5" thickBot="1" x14ac:dyDescent="0.35">
      <c r="A3607" s="105" t="s">
        <v>104</v>
      </c>
      <c r="B3607" s="106">
        <v>3</v>
      </c>
      <c r="C3607" s="106">
        <v>3</v>
      </c>
      <c r="D3607" s="44"/>
      <c r="E3607" s="44"/>
      <c r="F3607" s="30">
        <f t="shared" si="254"/>
        <v>0</v>
      </c>
      <c r="G3607" s="11"/>
      <c r="H3607" s="11"/>
      <c r="I3607" s="11"/>
      <c r="J3607" s="12">
        <f t="shared" si="255"/>
        <v>0</v>
      </c>
      <c r="K3607" s="31">
        <f t="shared" si="256"/>
        <v>2145</v>
      </c>
      <c r="L3607" s="37">
        <f t="shared" si="253"/>
        <v>0</v>
      </c>
      <c r="M3607" s="37"/>
      <c r="N3607" s="37">
        <f t="shared" si="257"/>
        <v>0</v>
      </c>
    </row>
    <row r="3608" spans="1:14" ht="19.5" thickBot="1" x14ac:dyDescent="0.35">
      <c r="A3608" s="56" t="s">
        <v>105</v>
      </c>
      <c r="B3608" s="57" t="s">
        <v>74</v>
      </c>
      <c r="C3608" s="58">
        <v>150</v>
      </c>
      <c r="D3608" s="44"/>
      <c r="E3608" s="44"/>
      <c r="F3608" s="30">
        <f t="shared" si="254"/>
        <v>0</v>
      </c>
      <c r="G3608" s="11"/>
      <c r="H3608" s="11"/>
      <c r="I3608" s="11"/>
      <c r="J3608" s="12">
        <f t="shared" si="255"/>
        <v>0</v>
      </c>
      <c r="K3608" s="31">
        <f t="shared" si="256"/>
        <v>21.06</v>
      </c>
      <c r="L3608" s="37">
        <f t="shared" si="253"/>
        <v>0</v>
      </c>
      <c r="M3608" s="37"/>
      <c r="N3608" s="37">
        <f t="shared" si="257"/>
        <v>0</v>
      </c>
    </row>
    <row r="3609" spans="1:14" x14ac:dyDescent="0.3">
      <c r="A3609" s="107"/>
      <c r="B3609" s="108"/>
      <c r="C3609" s="108"/>
      <c r="D3609" s="11"/>
      <c r="E3609" s="11"/>
      <c r="F3609" s="30" t="e">
        <f t="shared" si="254"/>
        <v>#DIV/0!</v>
      </c>
      <c r="G3609" s="11"/>
      <c r="H3609" s="11"/>
      <c r="I3609" s="11"/>
      <c r="J3609" s="12">
        <f t="shared" si="255"/>
        <v>0</v>
      </c>
      <c r="K3609" s="31">
        <f t="shared" si="256"/>
        <v>116.5</v>
      </c>
      <c r="L3609" s="37">
        <f t="shared" si="253"/>
        <v>0</v>
      </c>
      <c r="M3609" s="37"/>
      <c r="N3609" s="37">
        <f t="shared" si="257"/>
        <v>0</v>
      </c>
    </row>
    <row r="3610" spans="1:14" x14ac:dyDescent="0.3">
      <c r="A3610" s="107"/>
      <c r="B3610" s="108"/>
      <c r="C3610" s="108"/>
      <c r="D3610" s="11"/>
      <c r="E3610" s="11"/>
      <c r="F3610" s="30" t="e">
        <f t="shared" si="254"/>
        <v>#DIV/0!</v>
      </c>
      <c r="G3610" s="11"/>
      <c r="H3610" s="11"/>
      <c r="I3610" s="11"/>
      <c r="J3610" s="12">
        <f t="shared" si="255"/>
        <v>0</v>
      </c>
      <c r="K3610" s="31">
        <f t="shared" si="256"/>
        <v>0</v>
      </c>
      <c r="L3610" s="37">
        <f t="shared" si="253"/>
        <v>0</v>
      </c>
      <c r="M3610" s="37"/>
      <c r="N3610" s="37">
        <f t="shared" si="257"/>
        <v>0</v>
      </c>
    </row>
    <row r="3611" spans="1:14" x14ac:dyDescent="0.3">
      <c r="A3611" s="107"/>
      <c r="B3611" s="108"/>
      <c r="C3611" s="108"/>
      <c r="D3611" s="11"/>
      <c r="E3611" s="11"/>
      <c r="F3611" s="30" t="e">
        <f t="shared" si="254"/>
        <v>#DIV/0!</v>
      </c>
      <c r="G3611" s="11"/>
      <c r="H3611" s="11"/>
      <c r="I3611" s="11"/>
      <c r="J3611" s="12">
        <f t="shared" si="255"/>
        <v>0</v>
      </c>
      <c r="K3611" s="31">
        <f t="shared" si="256"/>
        <v>23</v>
      </c>
      <c r="L3611" s="37">
        <f t="shared" si="253"/>
        <v>0</v>
      </c>
      <c r="M3611" s="37"/>
      <c r="N3611" s="37">
        <f t="shared" si="257"/>
        <v>0</v>
      </c>
    </row>
    <row r="3612" spans="1:14" x14ac:dyDescent="0.3">
      <c r="A3612" s="107"/>
      <c r="B3612" s="108"/>
      <c r="C3612" s="108"/>
      <c r="D3612" s="11"/>
      <c r="E3612" s="11"/>
      <c r="F3612" s="30" t="e">
        <f t="shared" si="254"/>
        <v>#DIV/0!</v>
      </c>
      <c r="G3612" s="11"/>
      <c r="H3612" s="11"/>
      <c r="I3612" s="11"/>
      <c r="J3612" s="12">
        <f t="shared" si="255"/>
        <v>0</v>
      </c>
      <c r="K3612" s="31">
        <f t="shared" si="256"/>
        <v>0</v>
      </c>
      <c r="L3612" s="37">
        <f t="shared" si="253"/>
        <v>0</v>
      </c>
      <c r="M3612" s="37"/>
      <c r="N3612" s="37">
        <f t="shared" si="257"/>
        <v>0</v>
      </c>
    </row>
    <row r="3613" spans="1:14" x14ac:dyDescent="0.3">
      <c r="A3613" s="11"/>
      <c r="B3613" s="10"/>
      <c r="C3613" s="10"/>
      <c r="D3613" s="11"/>
      <c r="E3613" s="11"/>
      <c r="F3613" s="30" t="e">
        <f t="shared" si="254"/>
        <v>#DIV/0!</v>
      </c>
      <c r="G3613" s="11"/>
      <c r="H3613" s="11"/>
      <c r="I3613" s="11"/>
      <c r="J3613" s="12">
        <f t="shared" si="255"/>
        <v>0</v>
      </c>
      <c r="K3613" s="31">
        <f t="shared" si="256"/>
        <v>0</v>
      </c>
      <c r="L3613" s="37">
        <f t="shared" si="253"/>
        <v>0</v>
      </c>
      <c r="M3613" s="37"/>
      <c r="N3613" s="37">
        <f t="shared" si="257"/>
        <v>0</v>
      </c>
    </row>
    <row r="3614" spans="1:14" x14ac:dyDescent="0.3">
      <c r="A3614" s="11"/>
      <c r="B3614" s="10"/>
      <c r="C3614" s="10"/>
      <c r="D3614" s="11"/>
      <c r="E3614" s="11"/>
      <c r="F3614" s="30" t="e">
        <f t="shared" si="254"/>
        <v>#DIV/0!</v>
      </c>
      <c r="G3614" s="11"/>
      <c r="H3614" s="11"/>
      <c r="I3614" s="11"/>
      <c r="J3614" s="12">
        <f t="shared" si="255"/>
        <v>0</v>
      </c>
      <c r="K3614" s="31">
        <f t="shared" si="256"/>
        <v>0</v>
      </c>
      <c r="L3614" s="37">
        <f t="shared" si="253"/>
        <v>0</v>
      </c>
      <c r="M3614" s="37"/>
      <c r="N3614" s="37">
        <f t="shared" si="257"/>
        <v>0</v>
      </c>
    </row>
    <row r="3615" spans="1:14" x14ac:dyDescent="0.3">
      <c r="A3615" s="11"/>
      <c r="B3615" s="10"/>
      <c r="C3615" s="10"/>
      <c r="D3615" s="11"/>
      <c r="E3615" s="11"/>
      <c r="F3615" s="30" t="e">
        <f t="shared" si="254"/>
        <v>#DIV/0!</v>
      </c>
      <c r="G3615" s="11"/>
      <c r="H3615" s="11"/>
      <c r="I3615" s="11"/>
      <c r="J3615" s="12">
        <f t="shared" si="255"/>
        <v>0</v>
      </c>
      <c r="K3615" s="31">
        <f t="shared" si="256"/>
        <v>0</v>
      </c>
      <c r="L3615" s="37">
        <f t="shared" si="253"/>
        <v>0</v>
      </c>
      <c r="M3615" s="37"/>
      <c r="N3615" s="37">
        <f t="shared" si="257"/>
        <v>0</v>
      </c>
    </row>
    <row r="3616" spans="1:14" x14ac:dyDescent="0.3">
      <c r="A3616" s="11" t="s">
        <v>33</v>
      </c>
      <c r="B3616" s="11"/>
      <c r="C3616" s="13"/>
      <c r="D3616" s="111">
        <f t="shared" ref="D3616:J3616" si="258">SUM(D3554:D3615)</f>
        <v>0</v>
      </c>
      <c r="E3616" s="111">
        <f t="shared" si="258"/>
        <v>0</v>
      </c>
      <c r="F3616" s="111" t="e">
        <f t="shared" si="258"/>
        <v>#DIV/0!</v>
      </c>
      <c r="G3616" s="111">
        <f t="shared" si="258"/>
        <v>0</v>
      </c>
      <c r="H3616" s="111">
        <f t="shared" si="258"/>
        <v>0</v>
      </c>
      <c r="I3616" s="111">
        <f t="shared" si="258"/>
        <v>0</v>
      </c>
      <c r="J3616" s="12">
        <f t="shared" si="258"/>
        <v>0</v>
      </c>
      <c r="K3616" s="111"/>
      <c r="L3616" s="111">
        <f>SUM(L3554:L3615)</f>
        <v>0</v>
      </c>
      <c r="M3616" s="111">
        <f>SUM(M3554:M3615)</f>
        <v>0</v>
      </c>
      <c r="N3616" s="111">
        <f>SUM(N3554:N3615)</f>
        <v>0</v>
      </c>
    </row>
    <row r="3617" spans="1:14" x14ac:dyDescent="0.3">
      <c r="A3617" s="113"/>
      <c r="B3617" s="114"/>
      <c r="C3617" s="115"/>
      <c r="D3617" s="116"/>
      <c r="E3617" s="116"/>
      <c r="F3617" s="7" t="s">
        <v>106</v>
      </c>
      <c r="G3617" s="7" t="s">
        <v>123</v>
      </c>
      <c r="H3617" s="7" t="s">
        <v>124</v>
      </c>
      <c r="I3617" s="7" t="s">
        <v>125</v>
      </c>
      <c r="J3617" s="7" t="s">
        <v>126</v>
      </c>
      <c r="K3617" s="117"/>
      <c r="L3617" s="117"/>
      <c r="M3617" s="7" t="s">
        <v>107</v>
      </c>
      <c r="N3617" s="118"/>
    </row>
    <row r="3618" spans="1:14" ht="31.5" x14ac:dyDescent="0.5">
      <c r="A3618" s="113"/>
      <c r="B3618" s="114"/>
      <c r="C3618" s="115"/>
      <c r="D3618" s="116"/>
      <c r="E3618" s="116"/>
      <c r="F3618" s="121"/>
      <c r="G3618" s="121"/>
      <c r="H3618" s="121"/>
      <c r="I3618" s="121"/>
      <c r="J3618" s="121"/>
      <c r="K3618" s="122"/>
      <c r="L3618" s="121">
        <f>+F3618-G3618-H3618-I3618-J3618</f>
        <v>0</v>
      </c>
      <c r="M3618" s="123"/>
      <c r="N3618" s="124"/>
    </row>
    <row r="3619" spans="1:14" x14ac:dyDescent="0.3">
      <c r="A3619" s="177" t="s">
        <v>109</v>
      </c>
      <c r="B3619" s="178"/>
      <c r="C3619" s="178"/>
      <c r="D3619" s="178"/>
      <c r="E3619" s="178"/>
      <c r="F3619" s="178"/>
      <c r="G3619" s="178"/>
      <c r="H3619" s="178"/>
      <c r="I3619" s="178"/>
      <c r="J3619" s="179"/>
      <c r="K3619" s="125"/>
      <c r="L3619" s="12"/>
      <c r="M3619" s="126"/>
      <c r="N3619" s="127"/>
    </row>
    <row r="3620" spans="1:14" x14ac:dyDescent="0.3">
      <c r="A3620" s="180" t="s">
        <v>110</v>
      </c>
      <c r="B3620" s="181"/>
      <c r="C3620" s="181"/>
      <c r="D3620" s="181"/>
      <c r="E3620" s="181"/>
      <c r="F3620" s="181"/>
      <c r="G3620" s="181"/>
      <c r="H3620" s="181"/>
      <c r="I3620" s="181"/>
      <c r="J3620" s="182"/>
      <c r="K3620" s="129"/>
      <c r="L3620" s="12"/>
      <c r="M3620" s="126"/>
      <c r="N3620" s="127"/>
    </row>
    <row r="3621" spans="1:14" x14ac:dyDescent="0.3">
      <c r="A3621" s="160" t="s">
        <v>111</v>
      </c>
      <c r="B3621" s="161"/>
      <c r="C3621" s="161"/>
      <c r="D3621" s="161"/>
      <c r="E3621" s="161"/>
      <c r="F3621" s="161"/>
      <c r="G3621" s="161"/>
      <c r="H3621" s="161"/>
      <c r="I3621" s="161"/>
      <c r="J3621" s="162"/>
      <c r="K3621" s="130"/>
      <c r="L3621" s="12"/>
      <c r="M3621" s="131" t="e">
        <f>+L3621/L3616%</f>
        <v>#DIV/0!</v>
      </c>
      <c r="N3621" s="127"/>
    </row>
    <row r="3622" spans="1:14" x14ac:dyDescent="0.3">
      <c r="A3622" s="163" t="s">
        <v>112</v>
      </c>
      <c r="B3622" s="164"/>
      <c r="C3622" s="164"/>
      <c r="D3622" s="164"/>
      <c r="E3622" s="164"/>
      <c r="F3622" s="164"/>
      <c r="G3622" s="164"/>
      <c r="H3622" s="164"/>
      <c r="I3622" s="164"/>
      <c r="J3622" s="165"/>
      <c r="K3622" s="132"/>
      <c r="L3622" s="12">
        <f>+E3638</f>
        <v>0</v>
      </c>
      <c r="M3622" s="126"/>
      <c r="N3622" s="127"/>
    </row>
    <row r="3623" spans="1:14" x14ac:dyDescent="0.3">
      <c r="A3623" s="166" t="s">
        <v>113</v>
      </c>
      <c r="B3623" s="167"/>
      <c r="C3623" s="167"/>
      <c r="D3623" s="167"/>
      <c r="E3623" s="167"/>
      <c r="F3623" s="167"/>
      <c r="G3623" s="167"/>
      <c r="H3623" s="167"/>
      <c r="I3623" s="167"/>
      <c r="J3623" s="168"/>
      <c r="K3623" s="134"/>
      <c r="L3623" s="12">
        <f>+M3638</f>
        <v>0</v>
      </c>
      <c r="M3623" s="126"/>
      <c r="N3623" s="127"/>
    </row>
    <row r="3624" spans="1:14" x14ac:dyDescent="0.3">
      <c r="A3624" s="169"/>
      <c r="B3624" s="170"/>
      <c r="C3624" s="170"/>
      <c r="D3624" s="170"/>
      <c r="E3624" s="170"/>
      <c r="F3624" s="170"/>
      <c r="G3624" s="170"/>
      <c r="H3624" s="170"/>
      <c r="I3624" s="170"/>
      <c r="J3624" s="171"/>
      <c r="K3624" s="128"/>
      <c r="L3624" s="126"/>
      <c r="M3624" s="126"/>
      <c r="N3624" s="127"/>
    </row>
    <row r="3625" spans="1:14" x14ac:dyDescent="0.3">
      <c r="A3625" s="169"/>
      <c r="B3625" s="170"/>
      <c r="C3625" s="170"/>
      <c r="D3625" s="170"/>
      <c r="E3625" s="170"/>
      <c r="F3625" s="170"/>
      <c r="G3625" s="170"/>
      <c r="H3625" s="170"/>
      <c r="I3625" s="170"/>
      <c r="J3625" s="171"/>
      <c r="K3625" s="128"/>
      <c r="L3625" s="126"/>
      <c r="M3625" s="126"/>
      <c r="N3625" s="127"/>
    </row>
    <row r="3626" spans="1:14" x14ac:dyDescent="0.3">
      <c r="A3626" s="169" t="s">
        <v>114</v>
      </c>
      <c r="B3626" s="170"/>
      <c r="C3626" s="170"/>
      <c r="D3626" s="170"/>
      <c r="E3626" s="170"/>
      <c r="F3626" s="170"/>
      <c r="G3626" s="170"/>
      <c r="H3626" s="170"/>
      <c r="I3626" s="170"/>
      <c r="J3626" s="171"/>
      <c r="K3626" s="136"/>
      <c r="L3626" s="111">
        <f>+L3616-L3619-L3620-L3621-L3622+L3623-L3624-L3625</f>
        <v>0</v>
      </c>
      <c r="M3626" s="126"/>
      <c r="N3626" s="127"/>
    </row>
    <row r="3627" spans="1:14" ht="19.5" thickBot="1" x14ac:dyDescent="0.35">
      <c r="M3627" s="138">
        <f>+L3627-L3626</f>
        <v>0</v>
      </c>
    </row>
    <row r="3628" spans="1:14" ht="19.5" thickBot="1" x14ac:dyDescent="0.35">
      <c r="A3628" s="157" t="s">
        <v>115</v>
      </c>
      <c r="B3628" s="158"/>
      <c r="C3628" s="158"/>
      <c r="D3628" s="158"/>
      <c r="E3628" s="158"/>
      <c r="F3628" s="159"/>
      <c r="G3628" s="127"/>
      <c r="H3628" s="157" t="s">
        <v>116</v>
      </c>
      <c r="I3628" s="158"/>
      <c r="J3628" s="159"/>
      <c r="K3628" s="157" t="s">
        <v>117</v>
      </c>
      <c r="L3628" s="158"/>
      <c r="M3628" s="159"/>
      <c r="N3628" s="139"/>
    </row>
    <row r="3629" spans="1:14" ht="19.5" thickBot="1" x14ac:dyDescent="0.35">
      <c r="A3629" s="140" t="s">
        <v>118</v>
      </c>
      <c r="B3629" s="157" t="s">
        <v>119</v>
      </c>
      <c r="C3629" s="159"/>
      <c r="D3629" s="140" t="s">
        <v>120</v>
      </c>
      <c r="E3629" s="157" t="s">
        <v>22</v>
      </c>
      <c r="F3629" s="159"/>
      <c r="G3629" s="127"/>
      <c r="H3629" s="157" t="s">
        <v>119</v>
      </c>
      <c r="I3629" s="159"/>
      <c r="J3629" s="140" t="s">
        <v>22</v>
      </c>
      <c r="K3629" s="157" t="s">
        <v>119</v>
      </c>
      <c r="L3629" s="159"/>
      <c r="M3629" s="140" t="s">
        <v>22</v>
      </c>
      <c r="N3629" s="139"/>
    </row>
    <row r="3630" spans="1:14" ht="19.5" thickBot="1" x14ac:dyDescent="0.35">
      <c r="A3630" s="141"/>
      <c r="B3630" s="153"/>
      <c r="C3630" s="154"/>
      <c r="D3630" s="141"/>
      <c r="E3630" s="155"/>
      <c r="F3630" s="156"/>
      <c r="G3630" s="127"/>
      <c r="H3630" s="153"/>
      <c r="I3630" s="154"/>
      <c r="J3630" s="142"/>
      <c r="K3630" s="153"/>
      <c r="L3630" s="154"/>
      <c r="M3630" s="143"/>
      <c r="N3630" s="144"/>
    </row>
    <row r="3631" spans="1:14" ht="19.5" thickBot="1" x14ac:dyDescent="0.35">
      <c r="A3631" s="141"/>
      <c r="B3631" s="153"/>
      <c r="C3631" s="154"/>
      <c r="D3631" s="141"/>
      <c r="E3631" s="155"/>
      <c r="F3631" s="156"/>
      <c r="G3631" s="127"/>
      <c r="H3631" s="153"/>
      <c r="I3631" s="154"/>
      <c r="J3631" s="142"/>
      <c r="K3631" s="153"/>
      <c r="L3631" s="154"/>
      <c r="M3631" s="143"/>
      <c r="N3631" s="144"/>
    </row>
    <row r="3632" spans="1:14" ht="19.5" thickBot="1" x14ac:dyDescent="0.35">
      <c r="A3632" s="141"/>
      <c r="B3632" s="153"/>
      <c r="C3632" s="154"/>
      <c r="D3632" s="141"/>
      <c r="E3632" s="155"/>
      <c r="F3632" s="156"/>
      <c r="G3632" s="127"/>
      <c r="H3632" s="153"/>
      <c r="I3632" s="154"/>
      <c r="J3632" s="142"/>
      <c r="K3632" s="153"/>
      <c r="L3632" s="154"/>
      <c r="M3632" s="143"/>
      <c r="N3632" s="144"/>
    </row>
    <row r="3633" spans="1:14" ht="19.5" thickBot="1" x14ac:dyDescent="0.35">
      <c r="A3633" s="141"/>
      <c r="B3633" s="153"/>
      <c r="C3633" s="154"/>
      <c r="D3633" s="141"/>
      <c r="E3633" s="155"/>
      <c r="F3633" s="156"/>
      <c r="G3633" s="127"/>
      <c r="H3633" s="153"/>
      <c r="I3633" s="154"/>
      <c r="J3633" s="142"/>
      <c r="K3633" s="153"/>
      <c r="L3633" s="154"/>
      <c r="M3633" s="143"/>
      <c r="N3633" s="144"/>
    </row>
    <row r="3634" spans="1:14" ht="19.5" thickBot="1" x14ac:dyDescent="0.35">
      <c r="A3634" s="141"/>
      <c r="B3634" s="153"/>
      <c r="C3634" s="154"/>
      <c r="D3634" s="141"/>
      <c r="E3634" s="155"/>
      <c r="F3634" s="156"/>
      <c r="G3634" s="127"/>
      <c r="H3634" s="153"/>
      <c r="I3634" s="154"/>
      <c r="J3634" s="142"/>
      <c r="K3634" s="153"/>
      <c r="L3634" s="154"/>
      <c r="M3634" s="143"/>
      <c r="N3634" s="144"/>
    </row>
    <row r="3635" spans="1:14" ht="19.5" thickBot="1" x14ac:dyDescent="0.35">
      <c r="A3635" s="141"/>
      <c r="B3635" s="153"/>
      <c r="C3635" s="154"/>
      <c r="D3635" s="141"/>
      <c r="E3635" s="155"/>
      <c r="F3635" s="156"/>
      <c r="G3635" s="127"/>
      <c r="H3635" s="153"/>
      <c r="I3635" s="154"/>
      <c r="J3635" s="142"/>
      <c r="K3635" s="153"/>
      <c r="L3635" s="154"/>
      <c r="M3635" s="143"/>
      <c r="N3635" s="144"/>
    </row>
    <row r="3636" spans="1:14" ht="19.5" thickBot="1" x14ac:dyDescent="0.35">
      <c r="A3636" s="141"/>
      <c r="B3636" s="153"/>
      <c r="C3636" s="154"/>
      <c r="D3636" s="141"/>
      <c r="E3636" s="155"/>
      <c r="F3636" s="156"/>
      <c r="G3636" s="127"/>
      <c r="H3636" s="153"/>
      <c r="I3636" s="154"/>
      <c r="J3636" s="142"/>
      <c r="K3636" s="153"/>
      <c r="L3636" s="154"/>
      <c r="M3636" s="143"/>
      <c r="N3636" s="144"/>
    </row>
    <row r="3637" spans="1:14" ht="19.5" thickBot="1" x14ac:dyDescent="0.35">
      <c r="A3637" s="141"/>
      <c r="B3637" s="153"/>
      <c r="C3637" s="154"/>
      <c r="D3637" s="141"/>
      <c r="E3637" s="155"/>
      <c r="F3637" s="156"/>
      <c r="G3637" s="127"/>
      <c r="H3637" s="153"/>
      <c r="I3637" s="154"/>
      <c r="J3637" s="142"/>
      <c r="K3637" s="153"/>
      <c r="L3637" s="154"/>
      <c r="M3637" s="143"/>
      <c r="N3637" s="144"/>
    </row>
    <row r="3638" spans="1:14" ht="19.5" thickBot="1" x14ac:dyDescent="0.35">
      <c r="A3638" s="141" t="s">
        <v>121</v>
      </c>
      <c r="B3638" s="153"/>
      <c r="C3638" s="154"/>
      <c r="D3638" s="141"/>
      <c r="E3638" s="155">
        <f>SUM(E3630:F3637)</f>
        <v>0</v>
      </c>
      <c r="F3638" s="156"/>
      <c r="G3638" s="127"/>
      <c r="H3638" s="153" t="s">
        <v>121</v>
      </c>
      <c r="I3638" s="154"/>
      <c r="J3638" s="140">
        <f>SUM(J3630:J3637)</f>
        <v>0</v>
      </c>
      <c r="K3638" s="153" t="s">
        <v>121</v>
      </c>
      <c r="L3638" s="154"/>
      <c r="M3638" s="145">
        <f>SUM(M3630:M3637)</f>
        <v>0</v>
      </c>
      <c r="N3638" s="139"/>
    </row>
  </sheetData>
  <mergeCells count="2250">
    <mergeCell ref="B3638:C3638"/>
    <mergeCell ref="E3638:F3638"/>
    <mergeCell ref="H3638:I3638"/>
    <mergeCell ref="K3638:L3638"/>
    <mergeCell ref="B3636:C3636"/>
    <mergeCell ref="E3636:F3636"/>
    <mergeCell ref="H3636:I3636"/>
    <mergeCell ref="K3636:L3636"/>
    <mergeCell ref="B3637:C3637"/>
    <mergeCell ref="E3637:F3637"/>
    <mergeCell ref="H3637:I3637"/>
    <mergeCell ref="K3637:L3637"/>
    <mergeCell ref="B3634:C3634"/>
    <mergeCell ref="E3634:F3634"/>
    <mergeCell ref="H3634:I3634"/>
    <mergeCell ref="K3634:L3634"/>
    <mergeCell ref="B3635:C3635"/>
    <mergeCell ref="E3635:F3635"/>
    <mergeCell ref="H3635:I3635"/>
    <mergeCell ref="K3635:L3635"/>
    <mergeCell ref="B3632:C3632"/>
    <mergeCell ref="E3632:F3632"/>
    <mergeCell ref="H3632:I3632"/>
    <mergeCell ref="K3632:L3632"/>
    <mergeCell ref="B3633:C3633"/>
    <mergeCell ref="E3633:F3633"/>
    <mergeCell ref="H3633:I3633"/>
    <mergeCell ref="K3633:L3633"/>
    <mergeCell ref="B3630:C3630"/>
    <mergeCell ref="E3630:F3630"/>
    <mergeCell ref="H3630:I3630"/>
    <mergeCell ref="K3630:L3630"/>
    <mergeCell ref="B3631:C3631"/>
    <mergeCell ref="E3631:F3631"/>
    <mergeCell ref="H3631:I3631"/>
    <mergeCell ref="K3631:L3631"/>
    <mergeCell ref="A3628:F3628"/>
    <mergeCell ref="H3628:J3628"/>
    <mergeCell ref="K3628:M3628"/>
    <mergeCell ref="B3629:C3629"/>
    <mergeCell ref="E3629:F3629"/>
    <mergeCell ref="H3629:I3629"/>
    <mergeCell ref="K3629:L3629"/>
    <mergeCell ref="A3621:J3621"/>
    <mergeCell ref="A3622:J3622"/>
    <mergeCell ref="A3623:J3623"/>
    <mergeCell ref="A3624:J3624"/>
    <mergeCell ref="A3625:J3625"/>
    <mergeCell ref="A3626:J3626"/>
    <mergeCell ref="A3550:L3550"/>
    <mergeCell ref="K3551:M3551"/>
    <mergeCell ref="A3552:C3552"/>
    <mergeCell ref="D3552:F3552"/>
    <mergeCell ref="A3619:J3619"/>
    <mergeCell ref="A3620:J3620"/>
    <mergeCell ref="B3546:C3546"/>
    <mergeCell ref="E3546:F3546"/>
    <mergeCell ref="H3546:I3546"/>
    <mergeCell ref="K3546:L3546"/>
    <mergeCell ref="B3547:C3547"/>
    <mergeCell ref="E3547:F3547"/>
    <mergeCell ref="H3547:I3547"/>
    <mergeCell ref="K3547:L3547"/>
    <mergeCell ref="B3544:C3544"/>
    <mergeCell ref="E3544:F3544"/>
    <mergeCell ref="H3544:I3544"/>
    <mergeCell ref="K3544:L3544"/>
    <mergeCell ref="B3545:C3545"/>
    <mergeCell ref="E3545:F3545"/>
    <mergeCell ref="H3545:I3545"/>
    <mergeCell ref="K3545:L3545"/>
    <mergeCell ref="B3542:C3542"/>
    <mergeCell ref="E3542:F3542"/>
    <mergeCell ref="H3542:I3542"/>
    <mergeCell ref="K3542:L3542"/>
    <mergeCell ref="B3543:C3543"/>
    <mergeCell ref="E3543:F3543"/>
    <mergeCell ref="H3543:I3543"/>
    <mergeCell ref="K3543:L3543"/>
    <mergeCell ref="B3540:C3540"/>
    <mergeCell ref="E3540:F3540"/>
    <mergeCell ref="H3540:I3540"/>
    <mergeCell ref="K3540:L3540"/>
    <mergeCell ref="B3541:C3541"/>
    <mergeCell ref="E3541:F3541"/>
    <mergeCell ref="H3541:I3541"/>
    <mergeCell ref="K3541:L3541"/>
    <mergeCell ref="K3537:M3537"/>
    <mergeCell ref="B3538:C3538"/>
    <mergeCell ref="E3538:F3538"/>
    <mergeCell ref="H3538:I3538"/>
    <mergeCell ref="K3538:L3538"/>
    <mergeCell ref="B3539:C3539"/>
    <mergeCell ref="E3539:F3539"/>
    <mergeCell ref="H3539:I3539"/>
    <mergeCell ref="K3539:L3539"/>
    <mergeCell ref="A3532:J3532"/>
    <mergeCell ref="A3533:J3533"/>
    <mergeCell ref="A3534:J3534"/>
    <mergeCell ref="A3535:J3535"/>
    <mergeCell ref="A3537:F3537"/>
    <mergeCell ref="H3537:J3537"/>
    <mergeCell ref="A3461:C3461"/>
    <mergeCell ref="D3461:F3461"/>
    <mergeCell ref="A3528:J3528"/>
    <mergeCell ref="A3529:J3529"/>
    <mergeCell ref="A3530:J3530"/>
    <mergeCell ref="A3531:J3531"/>
    <mergeCell ref="B3456:C3456"/>
    <mergeCell ref="E3456:F3456"/>
    <mergeCell ref="H3456:I3456"/>
    <mergeCell ref="K3456:L3456"/>
    <mergeCell ref="A3459:L3459"/>
    <mergeCell ref="K3460:M3460"/>
    <mergeCell ref="B3454:C3454"/>
    <mergeCell ref="E3454:F3454"/>
    <mergeCell ref="H3454:I3454"/>
    <mergeCell ref="K3454:L3454"/>
    <mergeCell ref="B3455:C3455"/>
    <mergeCell ref="E3455:F3455"/>
    <mergeCell ref="H3455:I3455"/>
    <mergeCell ref="K3455:L3455"/>
    <mergeCell ref="B3452:C3452"/>
    <mergeCell ref="E3452:F3452"/>
    <mergeCell ref="H3452:I3452"/>
    <mergeCell ref="K3452:L3452"/>
    <mergeCell ref="B3453:C3453"/>
    <mergeCell ref="E3453:F3453"/>
    <mergeCell ref="H3453:I3453"/>
    <mergeCell ref="K3453:L3453"/>
    <mergeCell ref="B3450:C3450"/>
    <mergeCell ref="E3450:F3450"/>
    <mergeCell ref="H3450:I3450"/>
    <mergeCell ref="K3450:L3450"/>
    <mergeCell ref="B3451:C3451"/>
    <mergeCell ref="E3451:F3451"/>
    <mergeCell ref="H3451:I3451"/>
    <mergeCell ref="K3451:L3451"/>
    <mergeCell ref="B3448:C3448"/>
    <mergeCell ref="E3448:F3448"/>
    <mergeCell ref="H3448:I3448"/>
    <mergeCell ref="K3448:L3448"/>
    <mergeCell ref="B3449:C3449"/>
    <mergeCell ref="E3449:F3449"/>
    <mergeCell ref="H3449:I3449"/>
    <mergeCell ref="K3449:L3449"/>
    <mergeCell ref="A3446:F3446"/>
    <mergeCell ref="H3446:J3446"/>
    <mergeCell ref="K3446:M3446"/>
    <mergeCell ref="B3447:C3447"/>
    <mergeCell ref="E3447:F3447"/>
    <mergeCell ref="H3447:I3447"/>
    <mergeCell ref="K3447:L3447"/>
    <mergeCell ref="A3439:J3439"/>
    <mergeCell ref="A3440:J3440"/>
    <mergeCell ref="A3441:J3441"/>
    <mergeCell ref="A3442:J3442"/>
    <mergeCell ref="A3443:J3443"/>
    <mergeCell ref="A3444:J3444"/>
    <mergeCell ref="A3368:L3368"/>
    <mergeCell ref="K3369:M3369"/>
    <mergeCell ref="A3370:C3370"/>
    <mergeCell ref="D3370:F3370"/>
    <mergeCell ref="A3437:J3437"/>
    <mergeCell ref="A3438:J3438"/>
    <mergeCell ref="B3364:C3364"/>
    <mergeCell ref="E3364:F3364"/>
    <mergeCell ref="H3364:I3364"/>
    <mergeCell ref="K3364:L3364"/>
    <mergeCell ref="B3365:C3365"/>
    <mergeCell ref="E3365:F3365"/>
    <mergeCell ref="H3365:I3365"/>
    <mergeCell ref="K3365:L3365"/>
    <mergeCell ref="B3362:C3362"/>
    <mergeCell ref="E3362:F3362"/>
    <mergeCell ref="H3362:I3362"/>
    <mergeCell ref="K3362:L3362"/>
    <mergeCell ref="B3363:C3363"/>
    <mergeCell ref="E3363:F3363"/>
    <mergeCell ref="H3363:I3363"/>
    <mergeCell ref="K3363:L3363"/>
    <mergeCell ref="B3360:C3360"/>
    <mergeCell ref="E3360:F3360"/>
    <mergeCell ref="H3360:I3360"/>
    <mergeCell ref="K3360:L3360"/>
    <mergeCell ref="B3361:C3361"/>
    <mergeCell ref="E3361:F3361"/>
    <mergeCell ref="H3361:I3361"/>
    <mergeCell ref="K3361:L3361"/>
    <mergeCell ref="B3358:C3358"/>
    <mergeCell ref="E3358:F3358"/>
    <mergeCell ref="H3358:I3358"/>
    <mergeCell ref="K3358:L3358"/>
    <mergeCell ref="B3359:C3359"/>
    <mergeCell ref="E3359:F3359"/>
    <mergeCell ref="H3359:I3359"/>
    <mergeCell ref="K3359:L3359"/>
    <mergeCell ref="K3355:M3355"/>
    <mergeCell ref="B3356:C3356"/>
    <mergeCell ref="E3356:F3356"/>
    <mergeCell ref="H3356:I3356"/>
    <mergeCell ref="K3356:L3356"/>
    <mergeCell ref="B3357:C3357"/>
    <mergeCell ref="E3357:F3357"/>
    <mergeCell ref="H3357:I3357"/>
    <mergeCell ref="K3357:L3357"/>
    <mergeCell ref="A3350:J3350"/>
    <mergeCell ref="A3351:J3351"/>
    <mergeCell ref="A3352:J3352"/>
    <mergeCell ref="A3353:J3353"/>
    <mergeCell ref="A3355:F3355"/>
    <mergeCell ref="H3355:J3355"/>
    <mergeCell ref="A3279:C3279"/>
    <mergeCell ref="D3279:F3279"/>
    <mergeCell ref="A3346:J3346"/>
    <mergeCell ref="A3347:J3347"/>
    <mergeCell ref="A3348:J3348"/>
    <mergeCell ref="A3349:J3349"/>
    <mergeCell ref="B3274:C3274"/>
    <mergeCell ref="E3274:F3274"/>
    <mergeCell ref="H3274:I3274"/>
    <mergeCell ref="K3274:L3274"/>
    <mergeCell ref="A3277:L3277"/>
    <mergeCell ref="K3278:M3278"/>
    <mergeCell ref="B3272:C3272"/>
    <mergeCell ref="E3272:F3272"/>
    <mergeCell ref="H3272:I3272"/>
    <mergeCell ref="K3272:L3272"/>
    <mergeCell ref="B3273:C3273"/>
    <mergeCell ref="E3273:F3273"/>
    <mergeCell ref="H3273:I3273"/>
    <mergeCell ref="K3273:L3273"/>
    <mergeCell ref="B3270:C3270"/>
    <mergeCell ref="E3270:F3270"/>
    <mergeCell ref="H3270:I3270"/>
    <mergeCell ref="K3270:L3270"/>
    <mergeCell ref="B3271:C3271"/>
    <mergeCell ref="E3271:F3271"/>
    <mergeCell ref="H3271:I3271"/>
    <mergeCell ref="K3271:L3271"/>
    <mergeCell ref="B3268:C3268"/>
    <mergeCell ref="E3268:F3268"/>
    <mergeCell ref="H3268:I3268"/>
    <mergeCell ref="K3268:L3268"/>
    <mergeCell ref="B3269:C3269"/>
    <mergeCell ref="E3269:F3269"/>
    <mergeCell ref="H3269:I3269"/>
    <mergeCell ref="K3269:L3269"/>
    <mergeCell ref="B3266:C3266"/>
    <mergeCell ref="E3266:F3266"/>
    <mergeCell ref="H3266:I3266"/>
    <mergeCell ref="K3266:L3266"/>
    <mergeCell ref="B3267:C3267"/>
    <mergeCell ref="E3267:F3267"/>
    <mergeCell ref="H3267:I3267"/>
    <mergeCell ref="K3267:L3267"/>
    <mergeCell ref="A3264:F3264"/>
    <mergeCell ref="H3264:J3264"/>
    <mergeCell ref="K3264:M3264"/>
    <mergeCell ref="B3265:C3265"/>
    <mergeCell ref="E3265:F3265"/>
    <mergeCell ref="H3265:I3265"/>
    <mergeCell ref="K3265:L3265"/>
    <mergeCell ref="A3257:J3257"/>
    <mergeCell ref="A3258:J3258"/>
    <mergeCell ref="A3259:J3259"/>
    <mergeCell ref="A3260:J3260"/>
    <mergeCell ref="A3261:J3261"/>
    <mergeCell ref="A3262:J3262"/>
    <mergeCell ref="A3186:L3186"/>
    <mergeCell ref="K3187:M3187"/>
    <mergeCell ref="A3188:C3188"/>
    <mergeCell ref="D3188:F3188"/>
    <mergeCell ref="A3255:J3255"/>
    <mergeCell ref="A3256:J3256"/>
    <mergeCell ref="B3182:C3182"/>
    <mergeCell ref="E3182:F3182"/>
    <mergeCell ref="H3182:I3182"/>
    <mergeCell ref="K3182:L3182"/>
    <mergeCell ref="B3183:C3183"/>
    <mergeCell ref="E3183:F3183"/>
    <mergeCell ref="H3183:I3183"/>
    <mergeCell ref="K3183:L3183"/>
    <mergeCell ref="B3180:C3180"/>
    <mergeCell ref="E3180:F3180"/>
    <mergeCell ref="H3180:I3180"/>
    <mergeCell ref="K3180:L3180"/>
    <mergeCell ref="B3181:C3181"/>
    <mergeCell ref="E3181:F3181"/>
    <mergeCell ref="H3181:I3181"/>
    <mergeCell ref="K3181:L3181"/>
    <mergeCell ref="B3178:C3178"/>
    <mergeCell ref="E3178:F3178"/>
    <mergeCell ref="H3178:I3178"/>
    <mergeCell ref="K3178:L3178"/>
    <mergeCell ref="B3179:C3179"/>
    <mergeCell ref="E3179:F3179"/>
    <mergeCell ref="H3179:I3179"/>
    <mergeCell ref="K3179:L3179"/>
    <mergeCell ref="B3176:C3176"/>
    <mergeCell ref="E3176:F3176"/>
    <mergeCell ref="H3176:I3176"/>
    <mergeCell ref="K3176:L3176"/>
    <mergeCell ref="B3177:C3177"/>
    <mergeCell ref="E3177:F3177"/>
    <mergeCell ref="H3177:I3177"/>
    <mergeCell ref="K3177:L3177"/>
    <mergeCell ref="K3173:M3173"/>
    <mergeCell ref="B3174:C3174"/>
    <mergeCell ref="E3174:F3174"/>
    <mergeCell ref="H3174:I3174"/>
    <mergeCell ref="K3174:L3174"/>
    <mergeCell ref="B3175:C3175"/>
    <mergeCell ref="E3175:F3175"/>
    <mergeCell ref="H3175:I3175"/>
    <mergeCell ref="K3175:L3175"/>
    <mergeCell ref="A3168:J3168"/>
    <mergeCell ref="A3169:J3169"/>
    <mergeCell ref="A3170:J3170"/>
    <mergeCell ref="A3171:J3171"/>
    <mergeCell ref="A3173:F3173"/>
    <mergeCell ref="H3173:J3173"/>
    <mergeCell ref="A3097:C3097"/>
    <mergeCell ref="D3097:F3097"/>
    <mergeCell ref="A3164:J3164"/>
    <mergeCell ref="A3165:J3165"/>
    <mergeCell ref="A3166:J3166"/>
    <mergeCell ref="A3167:J3167"/>
    <mergeCell ref="B3092:C3092"/>
    <mergeCell ref="E3092:F3092"/>
    <mergeCell ref="H3092:I3092"/>
    <mergeCell ref="K3092:L3092"/>
    <mergeCell ref="A3095:L3095"/>
    <mergeCell ref="K3096:M3096"/>
    <mergeCell ref="B3090:C3090"/>
    <mergeCell ref="E3090:F3090"/>
    <mergeCell ref="H3090:I3090"/>
    <mergeCell ref="K3090:L3090"/>
    <mergeCell ref="B3091:C3091"/>
    <mergeCell ref="E3091:F3091"/>
    <mergeCell ref="H3091:I3091"/>
    <mergeCell ref="K3091:L3091"/>
    <mergeCell ref="B3088:C3088"/>
    <mergeCell ref="E3088:F3088"/>
    <mergeCell ref="H3088:I3088"/>
    <mergeCell ref="K3088:L3088"/>
    <mergeCell ref="B3089:C3089"/>
    <mergeCell ref="E3089:F3089"/>
    <mergeCell ref="H3089:I3089"/>
    <mergeCell ref="K3089:L3089"/>
    <mergeCell ref="B3086:C3086"/>
    <mergeCell ref="E3086:F3086"/>
    <mergeCell ref="H3086:I3086"/>
    <mergeCell ref="K3086:L3086"/>
    <mergeCell ref="B3087:C3087"/>
    <mergeCell ref="E3087:F3087"/>
    <mergeCell ref="H3087:I3087"/>
    <mergeCell ref="K3087:L3087"/>
    <mergeCell ref="B3084:C3084"/>
    <mergeCell ref="E3084:F3084"/>
    <mergeCell ref="H3084:I3084"/>
    <mergeCell ref="K3084:L3084"/>
    <mergeCell ref="B3085:C3085"/>
    <mergeCell ref="E3085:F3085"/>
    <mergeCell ref="H3085:I3085"/>
    <mergeCell ref="K3085:L3085"/>
    <mergeCell ref="A3082:F3082"/>
    <mergeCell ref="H3082:J3082"/>
    <mergeCell ref="K3082:M3082"/>
    <mergeCell ref="B3083:C3083"/>
    <mergeCell ref="E3083:F3083"/>
    <mergeCell ref="H3083:I3083"/>
    <mergeCell ref="K3083:L3083"/>
    <mergeCell ref="A3075:J3075"/>
    <mergeCell ref="A3076:J3076"/>
    <mergeCell ref="A3077:J3077"/>
    <mergeCell ref="A3078:J3078"/>
    <mergeCell ref="A3079:J3079"/>
    <mergeCell ref="A3080:J3080"/>
    <mergeCell ref="A3004:L3004"/>
    <mergeCell ref="K3005:M3005"/>
    <mergeCell ref="A3006:C3006"/>
    <mergeCell ref="D3006:F3006"/>
    <mergeCell ref="A3073:J3073"/>
    <mergeCell ref="A3074:J3074"/>
    <mergeCell ref="B3000:C3000"/>
    <mergeCell ref="E3000:F3000"/>
    <mergeCell ref="H3000:I3000"/>
    <mergeCell ref="K3000:L3000"/>
    <mergeCell ref="B3001:C3001"/>
    <mergeCell ref="E3001:F3001"/>
    <mergeCell ref="H3001:I3001"/>
    <mergeCell ref="K3001:L3001"/>
    <mergeCell ref="B2998:C2998"/>
    <mergeCell ref="E2998:F2998"/>
    <mergeCell ref="H2998:I2998"/>
    <mergeCell ref="K2998:L2998"/>
    <mergeCell ref="B2999:C2999"/>
    <mergeCell ref="E2999:F2999"/>
    <mergeCell ref="H2999:I2999"/>
    <mergeCell ref="K2999:L2999"/>
    <mergeCell ref="B2996:C2996"/>
    <mergeCell ref="E2996:F2996"/>
    <mergeCell ref="H2996:I2996"/>
    <mergeCell ref="K2996:L2996"/>
    <mergeCell ref="B2997:C2997"/>
    <mergeCell ref="E2997:F2997"/>
    <mergeCell ref="H2997:I2997"/>
    <mergeCell ref="K2997:L2997"/>
    <mergeCell ref="B2994:C2994"/>
    <mergeCell ref="E2994:F2994"/>
    <mergeCell ref="H2994:I2994"/>
    <mergeCell ref="K2994:L2994"/>
    <mergeCell ref="B2995:C2995"/>
    <mergeCell ref="E2995:F2995"/>
    <mergeCell ref="H2995:I2995"/>
    <mergeCell ref="K2995:L2995"/>
    <mergeCell ref="K2991:M2991"/>
    <mergeCell ref="B2992:C2992"/>
    <mergeCell ref="E2992:F2992"/>
    <mergeCell ref="H2992:I2992"/>
    <mergeCell ref="K2992:L2992"/>
    <mergeCell ref="B2993:C2993"/>
    <mergeCell ref="E2993:F2993"/>
    <mergeCell ref="H2993:I2993"/>
    <mergeCell ref="K2993:L2993"/>
    <mergeCell ref="A2986:J2986"/>
    <mergeCell ref="A2987:J2987"/>
    <mergeCell ref="A2988:J2988"/>
    <mergeCell ref="A2989:J2989"/>
    <mergeCell ref="A2991:F2991"/>
    <mergeCell ref="H2991:J2991"/>
    <mergeCell ref="A2915:C2915"/>
    <mergeCell ref="D2915:F2915"/>
    <mergeCell ref="A2982:J2982"/>
    <mergeCell ref="A2983:J2983"/>
    <mergeCell ref="A2984:J2984"/>
    <mergeCell ref="A2985:J2985"/>
    <mergeCell ref="B2910:C2910"/>
    <mergeCell ref="E2910:F2910"/>
    <mergeCell ref="H2910:I2910"/>
    <mergeCell ref="K2910:L2910"/>
    <mergeCell ref="A2913:L2913"/>
    <mergeCell ref="K2914:M2914"/>
    <mergeCell ref="B2908:C2908"/>
    <mergeCell ref="E2908:F2908"/>
    <mergeCell ref="H2908:I2908"/>
    <mergeCell ref="K2908:L2908"/>
    <mergeCell ref="B2909:C2909"/>
    <mergeCell ref="E2909:F2909"/>
    <mergeCell ref="H2909:I2909"/>
    <mergeCell ref="K2909:L2909"/>
    <mergeCell ref="B2906:C2906"/>
    <mergeCell ref="E2906:F2906"/>
    <mergeCell ref="H2906:I2906"/>
    <mergeCell ref="K2906:L2906"/>
    <mergeCell ref="B2907:C2907"/>
    <mergeCell ref="E2907:F2907"/>
    <mergeCell ref="H2907:I2907"/>
    <mergeCell ref="K2907:L2907"/>
    <mergeCell ref="B2904:C2904"/>
    <mergeCell ref="E2904:F2904"/>
    <mergeCell ref="H2904:I2904"/>
    <mergeCell ref="K2904:L2904"/>
    <mergeCell ref="B2905:C2905"/>
    <mergeCell ref="E2905:F2905"/>
    <mergeCell ref="H2905:I2905"/>
    <mergeCell ref="K2905:L2905"/>
    <mergeCell ref="B2902:C2902"/>
    <mergeCell ref="E2902:F2902"/>
    <mergeCell ref="H2902:I2902"/>
    <mergeCell ref="K2902:L2902"/>
    <mergeCell ref="B2903:C2903"/>
    <mergeCell ref="E2903:F2903"/>
    <mergeCell ref="H2903:I2903"/>
    <mergeCell ref="K2903:L2903"/>
    <mergeCell ref="A2900:F2900"/>
    <mergeCell ref="H2900:J2900"/>
    <mergeCell ref="K2900:M2900"/>
    <mergeCell ref="B2901:C2901"/>
    <mergeCell ref="E2901:F2901"/>
    <mergeCell ref="H2901:I2901"/>
    <mergeCell ref="K2901:L2901"/>
    <mergeCell ref="A2893:J2893"/>
    <mergeCell ref="A2894:J2894"/>
    <mergeCell ref="A2895:J2895"/>
    <mergeCell ref="A2896:J2896"/>
    <mergeCell ref="A2897:J2897"/>
    <mergeCell ref="A2898:J2898"/>
    <mergeCell ref="A2822:L2822"/>
    <mergeCell ref="K2823:M2823"/>
    <mergeCell ref="A2824:C2824"/>
    <mergeCell ref="D2824:F2824"/>
    <mergeCell ref="A2891:J2891"/>
    <mergeCell ref="A2892:J2892"/>
    <mergeCell ref="B2818:C2818"/>
    <mergeCell ref="E2818:F2818"/>
    <mergeCell ref="H2818:I2818"/>
    <mergeCell ref="K2818:L2818"/>
    <mergeCell ref="B2819:C2819"/>
    <mergeCell ref="E2819:F2819"/>
    <mergeCell ref="H2819:I2819"/>
    <mergeCell ref="K2819:L2819"/>
    <mergeCell ref="B2816:C2816"/>
    <mergeCell ref="E2816:F2816"/>
    <mergeCell ref="H2816:I2816"/>
    <mergeCell ref="K2816:L2816"/>
    <mergeCell ref="B2817:C2817"/>
    <mergeCell ref="E2817:F2817"/>
    <mergeCell ref="H2817:I2817"/>
    <mergeCell ref="K2817:L2817"/>
    <mergeCell ref="B2814:C2814"/>
    <mergeCell ref="E2814:F2814"/>
    <mergeCell ref="H2814:I2814"/>
    <mergeCell ref="K2814:L2814"/>
    <mergeCell ref="B2815:C2815"/>
    <mergeCell ref="E2815:F2815"/>
    <mergeCell ref="H2815:I2815"/>
    <mergeCell ref="K2815:L2815"/>
    <mergeCell ref="B2812:C2812"/>
    <mergeCell ref="E2812:F2812"/>
    <mergeCell ref="H2812:I2812"/>
    <mergeCell ref="K2812:L2812"/>
    <mergeCell ref="B2813:C2813"/>
    <mergeCell ref="E2813:F2813"/>
    <mergeCell ref="H2813:I2813"/>
    <mergeCell ref="K2813:L2813"/>
    <mergeCell ref="K2809:M2809"/>
    <mergeCell ref="B2810:C2810"/>
    <mergeCell ref="E2810:F2810"/>
    <mergeCell ref="H2810:I2810"/>
    <mergeCell ref="K2810:L2810"/>
    <mergeCell ref="B2811:C2811"/>
    <mergeCell ref="E2811:F2811"/>
    <mergeCell ref="H2811:I2811"/>
    <mergeCell ref="K2811:L2811"/>
    <mergeCell ref="A2804:J2804"/>
    <mergeCell ref="A2805:J2805"/>
    <mergeCell ref="A2806:J2806"/>
    <mergeCell ref="A2807:J2807"/>
    <mergeCell ref="A2809:F2809"/>
    <mergeCell ref="H2809:J2809"/>
    <mergeCell ref="A2733:C2733"/>
    <mergeCell ref="D2733:F2733"/>
    <mergeCell ref="A2800:J2800"/>
    <mergeCell ref="A2801:J2801"/>
    <mergeCell ref="A2802:J2802"/>
    <mergeCell ref="A2803:J2803"/>
    <mergeCell ref="B2728:C2728"/>
    <mergeCell ref="E2728:F2728"/>
    <mergeCell ref="H2728:I2728"/>
    <mergeCell ref="K2728:L2728"/>
    <mergeCell ref="A2731:L2731"/>
    <mergeCell ref="K2732:M2732"/>
    <mergeCell ref="B2726:C2726"/>
    <mergeCell ref="E2726:F2726"/>
    <mergeCell ref="H2726:I2726"/>
    <mergeCell ref="K2726:L2726"/>
    <mergeCell ref="B2727:C2727"/>
    <mergeCell ref="E2727:F2727"/>
    <mergeCell ref="H2727:I2727"/>
    <mergeCell ref="K2727:L2727"/>
    <mergeCell ref="B2724:C2724"/>
    <mergeCell ref="E2724:F2724"/>
    <mergeCell ref="H2724:I2724"/>
    <mergeCell ref="K2724:L2724"/>
    <mergeCell ref="B2725:C2725"/>
    <mergeCell ref="E2725:F2725"/>
    <mergeCell ref="H2725:I2725"/>
    <mergeCell ref="K2725:L2725"/>
    <mergeCell ref="B2722:C2722"/>
    <mergeCell ref="E2722:F2722"/>
    <mergeCell ref="H2722:I2722"/>
    <mergeCell ref="K2722:L2722"/>
    <mergeCell ref="B2723:C2723"/>
    <mergeCell ref="E2723:F2723"/>
    <mergeCell ref="H2723:I2723"/>
    <mergeCell ref="K2723:L2723"/>
    <mergeCell ref="B2720:C2720"/>
    <mergeCell ref="E2720:F2720"/>
    <mergeCell ref="H2720:I2720"/>
    <mergeCell ref="K2720:L2720"/>
    <mergeCell ref="B2721:C2721"/>
    <mergeCell ref="E2721:F2721"/>
    <mergeCell ref="H2721:I2721"/>
    <mergeCell ref="K2721:L2721"/>
    <mergeCell ref="A2718:F2718"/>
    <mergeCell ref="H2718:J2718"/>
    <mergeCell ref="K2718:M2718"/>
    <mergeCell ref="B2719:C2719"/>
    <mergeCell ref="E2719:F2719"/>
    <mergeCell ref="H2719:I2719"/>
    <mergeCell ref="K2719:L2719"/>
    <mergeCell ref="A2711:J2711"/>
    <mergeCell ref="A2712:J2712"/>
    <mergeCell ref="A2713:J2713"/>
    <mergeCell ref="A2714:J2714"/>
    <mergeCell ref="A2715:J2715"/>
    <mergeCell ref="A2716:J2716"/>
    <mergeCell ref="A2640:L2640"/>
    <mergeCell ref="K2641:M2641"/>
    <mergeCell ref="A2642:C2642"/>
    <mergeCell ref="D2642:F2642"/>
    <mergeCell ref="A2709:J2709"/>
    <mergeCell ref="A2710:J2710"/>
    <mergeCell ref="B2636:C2636"/>
    <mergeCell ref="E2636:F2636"/>
    <mergeCell ref="H2636:I2636"/>
    <mergeCell ref="K2636:L2636"/>
    <mergeCell ref="B2637:C2637"/>
    <mergeCell ref="E2637:F2637"/>
    <mergeCell ref="H2637:I2637"/>
    <mergeCell ref="K2637:L2637"/>
    <mergeCell ref="B2634:C2634"/>
    <mergeCell ref="E2634:F2634"/>
    <mergeCell ref="H2634:I2634"/>
    <mergeCell ref="K2634:L2634"/>
    <mergeCell ref="B2635:C2635"/>
    <mergeCell ref="E2635:F2635"/>
    <mergeCell ref="H2635:I2635"/>
    <mergeCell ref="K2635:L2635"/>
    <mergeCell ref="B2632:C2632"/>
    <mergeCell ref="E2632:F2632"/>
    <mergeCell ref="H2632:I2632"/>
    <mergeCell ref="K2632:L2632"/>
    <mergeCell ref="B2633:C2633"/>
    <mergeCell ref="E2633:F2633"/>
    <mergeCell ref="H2633:I2633"/>
    <mergeCell ref="K2633:L2633"/>
    <mergeCell ref="B2630:C2630"/>
    <mergeCell ref="E2630:F2630"/>
    <mergeCell ref="H2630:I2630"/>
    <mergeCell ref="K2630:L2630"/>
    <mergeCell ref="B2631:C2631"/>
    <mergeCell ref="E2631:F2631"/>
    <mergeCell ref="H2631:I2631"/>
    <mergeCell ref="K2631:L2631"/>
    <mergeCell ref="K2627:M2627"/>
    <mergeCell ref="B2628:C2628"/>
    <mergeCell ref="E2628:F2628"/>
    <mergeCell ref="H2628:I2628"/>
    <mergeCell ref="K2628:L2628"/>
    <mergeCell ref="B2629:C2629"/>
    <mergeCell ref="E2629:F2629"/>
    <mergeCell ref="H2629:I2629"/>
    <mergeCell ref="K2629:L2629"/>
    <mergeCell ref="A2622:J2622"/>
    <mergeCell ref="A2623:J2623"/>
    <mergeCell ref="A2624:J2624"/>
    <mergeCell ref="A2625:J2625"/>
    <mergeCell ref="A2627:F2627"/>
    <mergeCell ref="H2627:J2627"/>
    <mergeCell ref="A2551:C2551"/>
    <mergeCell ref="D2551:F2551"/>
    <mergeCell ref="A2618:J2618"/>
    <mergeCell ref="A2619:J2619"/>
    <mergeCell ref="A2620:J2620"/>
    <mergeCell ref="A2621:J2621"/>
    <mergeCell ref="B2546:C2546"/>
    <mergeCell ref="E2546:F2546"/>
    <mergeCell ref="H2546:I2546"/>
    <mergeCell ref="K2546:L2546"/>
    <mergeCell ref="A2549:L2549"/>
    <mergeCell ref="K2550:M2550"/>
    <mergeCell ref="B2544:C2544"/>
    <mergeCell ref="E2544:F2544"/>
    <mergeCell ref="H2544:I2544"/>
    <mergeCell ref="K2544:L2544"/>
    <mergeCell ref="B2545:C2545"/>
    <mergeCell ref="E2545:F2545"/>
    <mergeCell ref="H2545:I2545"/>
    <mergeCell ref="K2545:L2545"/>
    <mergeCell ref="B2542:C2542"/>
    <mergeCell ref="E2542:F2542"/>
    <mergeCell ref="H2542:I2542"/>
    <mergeCell ref="K2542:L2542"/>
    <mergeCell ref="B2543:C2543"/>
    <mergeCell ref="E2543:F2543"/>
    <mergeCell ref="H2543:I2543"/>
    <mergeCell ref="K2543:L2543"/>
    <mergeCell ref="B2540:C2540"/>
    <mergeCell ref="E2540:F2540"/>
    <mergeCell ref="H2540:I2540"/>
    <mergeCell ref="K2540:L2540"/>
    <mergeCell ref="B2541:C2541"/>
    <mergeCell ref="E2541:F2541"/>
    <mergeCell ref="H2541:I2541"/>
    <mergeCell ref="K2541:L2541"/>
    <mergeCell ref="B2538:C2538"/>
    <mergeCell ref="E2538:F2538"/>
    <mergeCell ref="H2538:I2538"/>
    <mergeCell ref="K2538:L2538"/>
    <mergeCell ref="B2539:C2539"/>
    <mergeCell ref="E2539:F2539"/>
    <mergeCell ref="H2539:I2539"/>
    <mergeCell ref="K2539:L2539"/>
    <mergeCell ref="A2536:F2536"/>
    <mergeCell ref="H2536:J2536"/>
    <mergeCell ref="K2536:M2536"/>
    <mergeCell ref="B2537:C2537"/>
    <mergeCell ref="E2537:F2537"/>
    <mergeCell ref="H2537:I2537"/>
    <mergeCell ref="K2537:L2537"/>
    <mergeCell ref="A2529:J2529"/>
    <mergeCell ref="A2530:J2530"/>
    <mergeCell ref="A2531:J2531"/>
    <mergeCell ref="A2532:J2532"/>
    <mergeCell ref="A2533:J2533"/>
    <mergeCell ref="A2534:J2534"/>
    <mergeCell ref="A2458:L2458"/>
    <mergeCell ref="K2459:M2459"/>
    <mergeCell ref="A2460:C2460"/>
    <mergeCell ref="D2460:F2460"/>
    <mergeCell ref="A2527:J2527"/>
    <mergeCell ref="A2528:J2528"/>
    <mergeCell ref="B2454:C2454"/>
    <mergeCell ref="E2454:F2454"/>
    <mergeCell ref="H2454:I2454"/>
    <mergeCell ref="K2454:L2454"/>
    <mergeCell ref="B2455:C2455"/>
    <mergeCell ref="E2455:F2455"/>
    <mergeCell ref="H2455:I2455"/>
    <mergeCell ref="K2455:L2455"/>
    <mergeCell ref="B2452:C2452"/>
    <mergeCell ref="E2452:F2452"/>
    <mergeCell ref="H2452:I2452"/>
    <mergeCell ref="K2452:L2452"/>
    <mergeCell ref="B2453:C2453"/>
    <mergeCell ref="E2453:F2453"/>
    <mergeCell ref="H2453:I2453"/>
    <mergeCell ref="K2453:L2453"/>
    <mergeCell ref="B2450:C2450"/>
    <mergeCell ref="E2450:F2450"/>
    <mergeCell ref="H2450:I2450"/>
    <mergeCell ref="K2450:L2450"/>
    <mergeCell ref="B2451:C2451"/>
    <mergeCell ref="E2451:F2451"/>
    <mergeCell ref="H2451:I2451"/>
    <mergeCell ref="K2451:L2451"/>
    <mergeCell ref="B2448:C2448"/>
    <mergeCell ref="E2448:F2448"/>
    <mergeCell ref="H2448:I2448"/>
    <mergeCell ref="K2448:L2448"/>
    <mergeCell ref="B2449:C2449"/>
    <mergeCell ref="E2449:F2449"/>
    <mergeCell ref="H2449:I2449"/>
    <mergeCell ref="K2449:L2449"/>
    <mergeCell ref="K2445:M2445"/>
    <mergeCell ref="B2446:C2446"/>
    <mergeCell ref="E2446:F2446"/>
    <mergeCell ref="H2446:I2446"/>
    <mergeCell ref="K2446:L2446"/>
    <mergeCell ref="B2447:C2447"/>
    <mergeCell ref="E2447:F2447"/>
    <mergeCell ref="H2447:I2447"/>
    <mergeCell ref="K2447:L2447"/>
    <mergeCell ref="A2440:J2440"/>
    <mergeCell ref="A2441:J2441"/>
    <mergeCell ref="A2442:J2442"/>
    <mergeCell ref="A2443:J2443"/>
    <mergeCell ref="A2445:F2445"/>
    <mergeCell ref="H2445:J2445"/>
    <mergeCell ref="A2369:C2369"/>
    <mergeCell ref="D2369:F2369"/>
    <mergeCell ref="A2436:J2436"/>
    <mergeCell ref="A2437:J2437"/>
    <mergeCell ref="A2438:J2438"/>
    <mergeCell ref="A2439:J2439"/>
    <mergeCell ref="B2364:C2364"/>
    <mergeCell ref="E2364:F2364"/>
    <mergeCell ref="H2364:I2364"/>
    <mergeCell ref="K2364:L2364"/>
    <mergeCell ref="A2367:L2367"/>
    <mergeCell ref="K2368:M2368"/>
    <mergeCell ref="B2362:C2362"/>
    <mergeCell ref="E2362:F2362"/>
    <mergeCell ref="H2362:I2362"/>
    <mergeCell ref="K2362:L2362"/>
    <mergeCell ref="B2363:C2363"/>
    <mergeCell ref="E2363:F2363"/>
    <mergeCell ref="H2363:I2363"/>
    <mergeCell ref="K2363:L2363"/>
    <mergeCell ref="B2360:C2360"/>
    <mergeCell ref="E2360:F2360"/>
    <mergeCell ref="H2360:I2360"/>
    <mergeCell ref="K2360:L2360"/>
    <mergeCell ref="B2361:C2361"/>
    <mergeCell ref="E2361:F2361"/>
    <mergeCell ref="H2361:I2361"/>
    <mergeCell ref="K2361:L2361"/>
    <mergeCell ref="B2358:C2358"/>
    <mergeCell ref="E2358:F2358"/>
    <mergeCell ref="H2358:I2358"/>
    <mergeCell ref="K2358:L2358"/>
    <mergeCell ref="B2359:C2359"/>
    <mergeCell ref="E2359:F2359"/>
    <mergeCell ref="H2359:I2359"/>
    <mergeCell ref="K2359:L2359"/>
    <mergeCell ref="B2356:C2356"/>
    <mergeCell ref="E2356:F2356"/>
    <mergeCell ref="H2356:I2356"/>
    <mergeCell ref="K2356:L2356"/>
    <mergeCell ref="B2357:C2357"/>
    <mergeCell ref="E2357:F2357"/>
    <mergeCell ref="H2357:I2357"/>
    <mergeCell ref="K2357:L2357"/>
    <mergeCell ref="A2354:F2354"/>
    <mergeCell ref="H2354:J2354"/>
    <mergeCell ref="K2354:M2354"/>
    <mergeCell ref="B2355:C2355"/>
    <mergeCell ref="E2355:F2355"/>
    <mergeCell ref="H2355:I2355"/>
    <mergeCell ref="K2355:L2355"/>
    <mergeCell ref="A2347:J2347"/>
    <mergeCell ref="A2348:J2348"/>
    <mergeCell ref="A2349:J2349"/>
    <mergeCell ref="A2350:J2350"/>
    <mergeCell ref="A2351:J2351"/>
    <mergeCell ref="A2352:J2352"/>
    <mergeCell ref="A2276:L2276"/>
    <mergeCell ref="K2277:M2277"/>
    <mergeCell ref="A2278:C2278"/>
    <mergeCell ref="D2278:F2278"/>
    <mergeCell ref="A2345:J2345"/>
    <mergeCell ref="A2346:J2346"/>
    <mergeCell ref="B2272:C2272"/>
    <mergeCell ref="E2272:F2272"/>
    <mergeCell ref="H2272:I2272"/>
    <mergeCell ref="K2272:L2272"/>
    <mergeCell ref="B2273:C2273"/>
    <mergeCell ref="E2273:F2273"/>
    <mergeCell ref="H2273:I2273"/>
    <mergeCell ref="K2273:L2273"/>
    <mergeCell ref="B2270:C2270"/>
    <mergeCell ref="E2270:F2270"/>
    <mergeCell ref="H2270:I2270"/>
    <mergeCell ref="K2270:L2270"/>
    <mergeCell ref="B2271:C2271"/>
    <mergeCell ref="E2271:F2271"/>
    <mergeCell ref="H2271:I2271"/>
    <mergeCell ref="K2271:L2271"/>
    <mergeCell ref="B2268:C2268"/>
    <mergeCell ref="E2268:F2268"/>
    <mergeCell ref="H2268:I2268"/>
    <mergeCell ref="K2268:L2268"/>
    <mergeCell ref="B2269:C2269"/>
    <mergeCell ref="E2269:F2269"/>
    <mergeCell ref="H2269:I2269"/>
    <mergeCell ref="K2269:L2269"/>
    <mergeCell ref="B2266:C2266"/>
    <mergeCell ref="E2266:F2266"/>
    <mergeCell ref="H2266:I2266"/>
    <mergeCell ref="K2266:L2266"/>
    <mergeCell ref="B2267:C2267"/>
    <mergeCell ref="E2267:F2267"/>
    <mergeCell ref="H2267:I2267"/>
    <mergeCell ref="K2267:L2267"/>
    <mergeCell ref="K2263:M2263"/>
    <mergeCell ref="B2264:C2264"/>
    <mergeCell ref="E2264:F2264"/>
    <mergeCell ref="H2264:I2264"/>
    <mergeCell ref="K2264:L2264"/>
    <mergeCell ref="B2265:C2265"/>
    <mergeCell ref="E2265:F2265"/>
    <mergeCell ref="H2265:I2265"/>
    <mergeCell ref="K2265:L2265"/>
    <mergeCell ref="A2258:J2258"/>
    <mergeCell ref="A2259:J2259"/>
    <mergeCell ref="A2260:J2260"/>
    <mergeCell ref="A2261:J2261"/>
    <mergeCell ref="A2263:F2263"/>
    <mergeCell ref="H2263:J2263"/>
    <mergeCell ref="A2187:C2187"/>
    <mergeCell ref="D2187:F2187"/>
    <mergeCell ref="A2254:J2254"/>
    <mergeCell ref="A2255:J2255"/>
    <mergeCell ref="A2256:J2256"/>
    <mergeCell ref="A2257:J2257"/>
    <mergeCell ref="B2182:C2182"/>
    <mergeCell ref="E2182:F2182"/>
    <mergeCell ref="H2182:I2182"/>
    <mergeCell ref="K2182:L2182"/>
    <mergeCell ref="A2185:L2185"/>
    <mergeCell ref="K2186:M2186"/>
    <mergeCell ref="B2180:C2180"/>
    <mergeCell ref="E2180:F2180"/>
    <mergeCell ref="H2180:I2180"/>
    <mergeCell ref="K2180:L2180"/>
    <mergeCell ref="B2181:C2181"/>
    <mergeCell ref="E2181:F2181"/>
    <mergeCell ref="H2181:I2181"/>
    <mergeCell ref="K2181:L2181"/>
    <mergeCell ref="B2178:C2178"/>
    <mergeCell ref="E2178:F2178"/>
    <mergeCell ref="H2178:I2178"/>
    <mergeCell ref="K2178:L2178"/>
    <mergeCell ref="B2179:C2179"/>
    <mergeCell ref="E2179:F2179"/>
    <mergeCell ref="H2179:I2179"/>
    <mergeCell ref="K2179:L2179"/>
    <mergeCell ref="B2176:C2176"/>
    <mergeCell ref="E2176:F2176"/>
    <mergeCell ref="H2176:I2176"/>
    <mergeCell ref="K2176:L2176"/>
    <mergeCell ref="B2177:C2177"/>
    <mergeCell ref="E2177:F2177"/>
    <mergeCell ref="H2177:I2177"/>
    <mergeCell ref="K2177:L2177"/>
    <mergeCell ref="B2174:C2174"/>
    <mergeCell ref="E2174:F2174"/>
    <mergeCell ref="H2174:I2174"/>
    <mergeCell ref="K2174:L2174"/>
    <mergeCell ref="B2175:C2175"/>
    <mergeCell ref="E2175:F2175"/>
    <mergeCell ref="H2175:I2175"/>
    <mergeCell ref="K2175:L2175"/>
    <mergeCell ref="A2172:F2172"/>
    <mergeCell ref="H2172:J2172"/>
    <mergeCell ref="K2172:M2172"/>
    <mergeCell ref="B2173:C2173"/>
    <mergeCell ref="E2173:F2173"/>
    <mergeCell ref="H2173:I2173"/>
    <mergeCell ref="K2173:L2173"/>
    <mergeCell ref="A2165:J2165"/>
    <mergeCell ref="A2166:J2166"/>
    <mergeCell ref="A2167:J2167"/>
    <mergeCell ref="A2168:J2168"/>
    <mergeCell ref="A2169:J2169"/>
    <mergeCell ref="A2170:J2170"/>
    <mergeCell ref="A2094:L2094"/>
    <mergeCell ref="K2095:M2095"/>
    <mergeCell ref="A2096:C2096"/>
    <mergeCell ref="D2096:F2096"/>
    <mergeCell ref="A2163:J2163"/>
    <mergeCell ref="A2164:J2164"/>
    <mergeCell ref="B2090:C2090"/>
    <mergeCell ref="E2090:F2090"/>
    <mergeCell ref="H2090:I2090"/>
    <mergeCell ref="K2090:L2090"/>
    <mergeCell ref="B2091:C2091"/>
    <mergeCell ref="E2091:F2091"/>
    <mergeCell ref="H2091:I2091"/>
    <mergeCell ref="K2091:L2091"/>
    <mergeCell ref="B2088:C2088"/>
    <mergeCell ref="E2088:F2088"/>
    <mergeCell ref="H2088:I2088"/>
    <mergeCell ref="K2088:L2088"/>
    <mergeCell ref="B2089:C2089"/>
    <mergeCell ref="E2089:F2089"/>
    <mergeCell ref="H2089:I2089"/>
    <mergeCell ref="K2089:L2089"/>
    <mergeCell ref="B2086:C2086"/>
    <mergeCell ref="E2086:F2086"/>
    <mergeCell ref="H2086:I2086"/>
    <mergeCell ref="K2086:L2086"/>
    <mergeCell ref="B2087:C2087"/>
    <mergeCell ref="E2087:F2087"/>
    <mergeCell ref="H2087:I2087"/>
    <mergeCell ref="K2087:L2087"/>
    <mergeCell ref="B2084:C2084"/>
    <mergeCell ref="E2084:F2084"/>
    <mergeCell ref="H2084:I2084"/>
    <mergeCell ref="K2084:L2084"/>
    <mergeCell ref="B2085:C2085"/>
    <mergeCell ref="E2085:F2085"/>
    <mergeCell ref="H2085:I2085"/>
    <mergeCell ref="K2085:L2085"/>
    <mergeCell ref="K2081:M2081"/>
    <mergeCell ref="B2082:C2082"/>
    <mergeCell ref="E2082:F2082"/>
    <mergeCell ref="H2082:I2082"/>
    <mergeCell ref="K2082:L2082"/>
    <mergeCell ref="B2083:C2083"/>
    <mergeCell ref="E2083:F2083"/>
    <mergeCell ref="H2083:I2083"/>
    <mergeCell ref="K2083:L2083"/>
    <mergeCell ref="A2076:J2076"/>
    <mergeCell ref="A2077:J2077"/>
    <mergeCell ref="A2078:J2078"/>
    <mergeCell ref="A2079:J2079"/>
    <mergeCell ref="A2081:F2081"/>
    <mergeCell ref="H2081:J2081"/>
    <mergeCell ref="A2005:C2005"/>
    <mergeCell ref="D2005:F2005"/>
    <mergeCell ref="A2072:J2072"/>
    <mergeCell ref="A2073:J2073"/>
    <mergeCell ref="A2074:J2074"/>
    <mergeCell ref="A2075:J2075"/>
    <mergeCell ref="B2000:C2000"/>
    <mergeCell ref="E2000:F2000"/>
    <mergeCell ref="H2000:I2000"/>
    <mergeCell ref="K2000:L2000"/>
    <mergeCell ref="A2003:L2003"/>
    <mergeCell ref="K2004:M2004"/>
    <mergeCell ref="B1998:C1998"/>
    <mergeCell ref="E1998:F1998"/>
    <mergeCell ref="H1998:I1998"/>
    <mergeCell ref="K1998:L1998"/>
    <mergeCell ref="B1999:C1999"/>
    <mergeCell ref="E1999:F1999"/>
    <mergeCell ref="H1999:I1999"/>
    <mergeCell ref="K1999:L1999"/>
    <mergeCell ref="B1996:C1996"/>
    <mergeCell ref="E1996:F1996"/>
    <mergeCell ref="H1996:I1996"/>
    <mergeCell ref="K1996:L1996"/>
    <mergeCell ref="B1997:C1997"/>
    <mergeCell ref="E1997:F1997"/>
    <mergeCell ref="H1997:I1997"/>
    <mergeCell ref="K1997:L1997"/>
    <mergeCell ref="B1994:C1994"/>
    <mergeCell ref="E1994:F1994"/>
    <mergeCell ref="H1994:I1994"/>
    <mergeCell ref="K1994:L1994"/>
    <mergeCell ref="B1995:C1995"/>
    <mergeCell ref="E1995:F1995"/>
    <mergeCell ref="H1995:I1995"/>
    <mergeCell ref="K1995:L1995"/>
    <mergeCell ref="B1992:C1992"/>
    <mergeCell ref="E1992:F1992"/>
    <mergeCell ref="H1992:I1992"/>
    <mergeCell ref="K1992:L1992"/>
    <mergeCell ref="B1993:C1993"/>
    <mergeCell ref="E1993:F1993"/>
    <mergeCell ref="H1993:I1993"/>
    <mergeCell ref="K1993:L1993"/>
    <mergeCell ref="A1990:F1990"/>
    <mergeCell ref="H1990:J1990"/>
    <mergeCell ref="K1990:M1990"/>
    <mergeCell ref="B1991:C1991"/>
    <mergeCell ref="E1991:F1991"/>
    <mergeCell ref="H1991:I1991"/>
    <mergeCell ref="K1991:L1991"/>
    <mergeCell ref="A1983:J1983"/>
    <mergeCell ref="A1984:J1984"/>
    <mergeCell ref="A1985:J1985"/>
    <mergeCell ref="A1986:J1986"/>
    <mergeCell ref="A1987:J1987"/>
    <mergeCell ref="A1988:J1988"/>
    <mergeCell ref="A1912:L1912"/>
    <mergeCell ref="K1913:M1913"/>
    <mergeCell ref="A1914:C1914"/>
    <mergeCell ref="D1914:F1914"/>
    <mergeCell ref="A1981:J1981"/>
    <mergeCell ref="A1982:J1982"/>
    <mergeCell ref="B1908:C1908"/>
    <mergeCell ref="E1908:F1908"/>
    <mergeCell ref="H1908:I1908"/>
    <mergeCell ref="K1908:L1908"/>
    <mergeCell ref="B1909:C1909"/>
    <mergeCell ref="E1909:F1909"/>
    <mergeCell ref="H1909:I1909"/>
    <mergeCell ref="K1909:L1909"/>
    <mergeCell ref="B1906:C1906"/>
    <mergeCell ref="E1906:F1906"/>
    <mergeCell ref="H1906:I1906"/>
    <mergeCell ref="K1906:L1906"/>
    <mergeCell ref="B1907:C1907"/>
    <mergeCell ref="E1907:F1907"/>
    <mergeCell ref="H1907:I1907"/>
    <mergeCell ref="K1907:L1907"/>
    <mergeCell ref="B1904:C1904"/>
    <mergeCell ref="E1904:F1904"/>
    <mergeCell ref="H1904:I1904"/>
    <mergeCell ref="K1904:L1904"/>
    <mergeCell ref="B1905:C1905"/>
    <mergeCell ref="E1905:F1905"/>
    <mergeCell ref="H1905:I1905"/>
    <mergeCell ref="K1905:L1905"/>
    <mergeCell ref="B1902:C1902"/>
    <mergeCell ref="E1902:F1902"/>
    <mergeCell ref="H1902:I1902"/>
    <mergeCell ref="K1902:L1902"/>
    <mergeCell ref="B1903:C1903"/>
    <mergeCell ref="E1903:F1903"/>
    <mergeCell ref="H1903:I1903"/>
    <mergeCell ref="K1903:L1903"/>
    <mergeCell ref="K1899:M1899"/>
    <mergeCell ref="B1900:C1900"/>
    <mergeCell ref="E1900:F1900"/>
    <mergeCell ref="H1900:I1900"/>
    <mergeCell ref="K1900:L1900"/>
    <mergeCell ref="B1901:C1901"/>
    <mergeCell ref="E1901:F1901"/>
    <mergeCell ref="H1901:I1901"/>
    <mergeCell ref="K1901:L1901"/>
    <mergeCell ref="A1894:J1894"/>
    <mergeCell ref="A1895:J1895"/>
    <mergeCell ref="A1896:J1896"/>
    <mergeCell ref="A1897:J1897"/>
    <mergeCell ref="A1899:F1899"/>
    <mergeCell ref="H1899:J1899"/>
    <mergeCell ref="A1823:C1823"/>
    <mergeCell ref="D1823:F1823"/>
    <mergeCell ref="A1890:J1890"/>
    <mergeCell ref="A1891:J1891"/>
    <mergeCell ref="A1892:J1892"/>
    <mergeCell ref="A1893:J1893"/>
    <mergeCell ref="B1818:C1818"/>
    <mergeCell ref="E1818:F1818"/>
    <mergeCell ref="H1818:I1818"/>
    <mergeCell ref="K1818:L1818"/>
    <mergeCell ref="A1821:L1821"/>
    <mergeCell ref="K1822:M1822"/>
    <mergeCell ref="B1816:C1816"/>
    <mergeCell ref="E1816:F1816"/>
    <mergeCell ref="H1816:I1816"/>
    <mergeCell ref="K1816:L1816"/>
    <mergeCell ref="B1817:C1817"/>
    <mergeCell ref="E1817:F1817"/>
    <mergeCell ref="H1817:I1817"/>
    <mergeCell ref="K1817:L1817"/>
    <mergeCell ref="B1814:C1814"/>
    <mergeCell ref="E1814:F1814"/>
    <mergeCell ref="H1814:I1814"/>
    <mergeCell ref="K1814:L1814"/>
    <mergeCell ref="B1815:C1815"/>
    <mergeCell ref="E1815:F1815"/>
    <mergeCell ref="H1815:I1815"/>
    <mergeCell ref="K1815:L1815"/>
    <mergeCell ref="B1812:C1812"/>
    <mergeCell ref="E1812:F1812"/>
    <mergeCell ref="H1812:I1812"/>
    <mergeCell ref="K1812:L1812"/>
    <mergeCell ref="B1813:C1813"/>
    <mergeCell ref="E1813:F1813"/>
    <mergeCell ref="H1813:I1813"/>
    <mergeCell ref="K1813:L1813"/>
    <mergeCell ref="B1810:C1810"/>
    <mergeCell ref="E1810:F1810"/>
    <mergeCell ref="H1810:I1810"/>
    <mergeCell ref="K1810:L1810"/>
    <mergeCell ref="B1811:C1811"/>
    <mergeCell ref="E1811:F1811"/>
    <mergeCell ref="H1811:I1811"/>
    <mergeCell ref="K1811:L1811"/>
    <mergeCell ref="A1808:F1808"/>
    <mergeCell ref="H1808:J1808"/>
    <mergeCell ref="K1808:M1808"/>
    <mergeCell ref="B1809:C1809"/>
    <mergeCell ref="E1809:F1809"/>
    <mergeCell ref="H1809:I1809"/>
    <mergeCell ref="K1809:L1809"/>
    <mergeCell ref="A1801:J1801"/>
    <mergeCell ref="A1802:J1802"/>
    <mergeCell ref="A1803:J1803"/>
    <mergeCell ref="A1804:J1804"/>
    <mergeCell ref="A1805:J1805"/>
    <mergeCell ref="A1806:J1806"/>
    <mergeCell ref="A1730:L1730"/>
    <mergeCell ref="K1731:M1731"/>
    <mergeCell ref="A1732:C1732"/>
    <mergeCell ref="D1732:F1732"/>
    <mergeCell ref="A1799:J1799"/>
    <mergeCell ref="A1800:J1800"/>
    <mergeCell ref="B1726:C1726"/>
    <mergeCell ref="E1726:F1726"/>
    <mergeCell ref="H1726:I1726"/>
    <mergeCell ref="K1726:L1726"/>
    <mergeCell ref="B1727:C1727"/>
    <mergeCell ref="E1727:F1727"/>
    <mergeCell ref="H1727:I1727"/>
    <mergeCell ref="K1727:L1727"/>
    <mergeCell ref="B1724:C1724"/>
    <mergeCell ref="E1724:F1724"/>
    <mergeCell ref="H1724:I1724"/>
    <mergeCell ref="K1724:L1724"/>
    <mergeCell ref="B1725:C1725"/>
    <mergeCell ref="E1725:F1725"/>
    <mergeCell ref="H1725:I1725"/>
    <mergeCell ref="K1725:L1725"/>
    <mergeCell ref="B1722:C1722"/>
    <mergeCell ref="E1722:F1722"/>
    <mergeCell ref="H1722:I1722"/>
    <mergeCell ref="K1722:L1722"/>
    <mergeCell ref="B1723:C1723"/>
    <mergeCell ref="E1723:F1723"/>
    <mergeCell ref="H1723:I1723"/>
    <mergeCell ref="K1723:L1723"/>
    <mergeCell ref="B1720:C1720"/>
    <mergeCell ref="E1720:F1720"/>
    <mergeCell ref="H1720:I1720"/>
    <mergeCell ref="K1720:L1720"/>
    <mergeCell ref="B1721:C1721"/>
    <mergeCell ref="E1721:F1721"/>
    <mergeCell ref="H1721:I1721"/>
    <mergeCell ref="K1721:L1721"/>
    <mergeCell ref="K1717:M1717"/>
    <mergeCell ref="B1718:C1718"/>
    <mergeCell ref="E1718:F1718"/>
    <mergeCell ref="H1718:I1718"/>
    <mergeCell ref="K1718:L1718"/>
    <mergeCell ref="B1719:C1719"/>
    <mergeCell ref="E1719:F1719"/>
    <mergeCell ref="H1719:I1719"/>
    <mergeCell ref="K1719:L1719"/>
    <mergeCell ref="A1712:J1712"/>
    <mergeCell ref="A1713:J1713"/>
    <mergeCell ref="A1714:J1714"/>
    <mergeCell ref="A1715:J1715"/>
    <mergeCell ref="A1717:F1717"/>
    <mergeCell ref="H1717:J1717"/>
    <mergeCell ref="A1641:C1641"/>
    <mergeCell ref="D1641:F1641"/>
    <mergeCell ref="A1708:J1708"/>
    <mergeCell ref="A1709:J1709"/>
    <mergeCell ref="A1710:J1710"/>
    <mergeCell ref="A1711:J1711"/>
    <mergeCell ref="B1636:C1636"/>
    <mergeCell ref="E1636:F1636"/>
    <mergeCell ref="H1636:I1636"/>
    <mergeCell ref="K1636:L1636"/>
    <mergeCell ref="A1639:L1639"/>
    <mergeCell ref="K1640:M1640"/>
    <mergeCell ref="B1634:C1634"/>
    <mergeCell ref="E1634:F1634"/>
    <mergeCell ref="H1634:I1634"/>
    <mergeCell ref="K1634:L1634"/>
    <mergeCell ref="B1635:C1635"/>
    <mergeCell ref="E1635:F1635"/>
    <mergeCell ref="H1635:I1635"/>
    <mergeCell ref="K1635:L1635"/>
    <mergeCell ref="B1632:C1632"/>
    <mergeCell ref="E1632:F1632"/>
    <mergeCell ref="H1632:I1632"/>
    <mergeCell ref="K1632:L1632"/>
    <mergeCell ref="B1633:C1633"/>
    <mergeCell ref="E1633:F1633"/>
    <mergeCell ref="H1633:I1633"/>
    <mergeCell ref="K1633:L1633"/>
    <mergeCell ref="B1630:C1630"/>
    <mergeCell ref="E1630:F1630"/>
    <mergeCell ref="H1630:I1630"/>
    <mergeCell ref="K1630:L1630"/>
    <mergeCell ref="B1631:C1631"/>
    <mergeCell ref="E1631:F1631"/>
    <mergeCell ref="H1631:I1631"/>
    <mergeCell ref="K1631:L1631"/>
    <mergeCell ref="B1628:C1628"/>
    <mergeCell ref="E1628:F1628"/>
    <mergeCell ref="H1628:I1628"/>
    <mergeCell ref="K1628:L1628"/>
    <mergeCell ref="B1629:C1629"/>
    <mergeCell ref="E1629:F1629"/>
    <mergeCell ref="H1629:I1629"/>
    <mergeCell ref="K1629:L1629"/>
    <mergeCell ref="A1626:F1626"/>
    <mergeCell ref="H1626:J1626"/>
    <mergeCell ref="K1626:M1626"/>
    <mergeCell ref="B1627:C1627"/>
    <mergeCell ref="E1627:F1627"/>
    <mergeCell ref="H1627:I1627"/>
    <mergeCell ref="K1627:L1627"/>
    <mergeCell ref="A1619:J1619"/>
    <mergeCell ref="A1620:J1620"/>
    <mergeCell ref="A1621:J1621"/>
    <mergeCell ref="A1622:J1622"/>
    <mergeCell ref="A1623:J1623"/>
    <mergeCell ref="A1624:J1624"/>
    <mergeCell ref="A1548:L1548"/>
    <mergeCell ref="K1549:M1549"/>
    <mergeCell ref="A1550:C1550"/>
    <mergeCell ref="D1550:F1550"/>
    <mergeCell ref="A1617:J1617"/>
    <mergeCell ref="A1618:J1618"/>
    <mergeCell ref="B1544:C1544"/>
    <mergeCell ref="E1544:F1544"/>
    <mergeCell ref="H1544:I1544"/>
    <mergeCell ref="K1544:L1544"/>
    <mergeCell ref="B1545:C1545"/>
    <mergeCell ref="E1545:F1545"/>
    <mergeCell ref="H1545:I1545"/>
    <mergeCell ref="K1545:L1545"/>
    <mergeCell ref="B1542:C1542"/>
    <mergeCell ref="E1542:F1542"/>
    <mergeCell ref="H1542:I1542"/>
    <mergeCell ref="K1542:L1542"/>
    <mergeCell ref="B1543:C1543"/>
    <mergeCell ref="E1543:F1543"/>
    <mergeCell ref="H1543:I1543"/>
    <mergeCell ref="K1543:L1543"/>
    <mergeCell ref="B1540:C1540"/>
    <mergeCell ref="E1540:F1540"/>
    <mergeCell ref="H1540:I1540"/>
    <mergeCell ref="K1540:L1540"/>
    <mergeCell ref="B1541:C1541"/>
    <mergeCell ref="E1541:F1541"/>
    <mergeCell ref="H1541:I1541"/>
    <mergeCell ref="K1541:L1541"/>
    <mergeCell ref="B1538:C1538"/>
    <mergeCell ref="E1538:F1538"/>
    <mergeCell ref="H1538:I1538"/>
    <mergeCell ref="K1538:L1538"/>
    <mergeCell ref="B1539:C1539"/>
    <mergeCell ref="E1539:F1539"/>
    <mergeCell ref="H1539:I1539"/>
    <mergeCell ref="K1539:L1539"/>
    <mergeCell ref="K1535:M1535"/>
    <mergeCell ref="B1536:C1536"/>
    <mergeCell ref="E1536:F1536"/>
    <mergeCell ref="H1536:I1536"/>
    <mergeCell ref="K1536:L1536"/>
    <mergeCell ref="B1537:C1537"/>
    <mergeCell ref="E1537:F1537"/>
    <mergeCell ref="H1537:I1537"/>
    <mergeCell ref="K1537:L1537"/>
    <mergeCell ref="A1530:J1530"/>
    <mergeCell ref="A1531:J1531"/>
    <mergeCell ref="A1532:J1532"/>
    <mergeCell ref="A1533:J1533"/>
    <mergeCell ref="A1535:F1535"/>
    <mergeCell ref="H1535:J1535"/>
    <mergeCell ref="A1459:C1459"/>
    <mergeCell ref="D1459:F1459"/>
    <mergeCell ref="A1526:J1526"/>
    <mergeCell ref="A1527:J1527"/>
    <mergeCell ref="A1528:J1528"/>
    <mergeCell ref="A1529:J1529"/>
    <mergeCell ref="B1454:C1454"/>
    <mergeCell ref="E1454:F1454"/>
    <mergeCell ref="H1454:I1454"/>
    <mergeCell ref="K1454:L1454"/>
    <mergeCell ref="A1457:L1457"/>
    <mergeCell ref="K1458:M1458"/>
    <mergeCell ref="B1452:C1452"/>
    <mergeCell ref="E1452:F1452"/>
    <mergeCell ref="H1452:I1452"/>
    <mergeCell ref="K1452:L1452"/>
    <mergeCell ref="B1453:C1453"/>
    <mergeCell ref="E1453:F1453"/>
    <mergeCell ref="H1453:I1453"/>
    <mergeCell ref="K1453:L1453"/>
    <mergeCell ref="B1450:C1450"/>
    <mergeCell ref="E1450:F1450"/>
    <mergeCell ref="H1450:I1450"/>
    <mergeCell ref="K1450:L1450"/>
    <mergeCell ref="B1451:C1451"/>
    <mergeCell ref="E1451:F1451"/>
    <mergeCell ref="H1451:I1451"/>
    <mergeCell ref="K1451:L1451"/>
    <mergeCell ref="B1448:C1448"/>
    <mergeCell ref="E1448:F1448"/>
    <mergeCell ref="H1448:I1448"/>
    <mergeCell ref="K1448:L1448"/>
    <mergeCell ref="B1449:C1449"/>
    <mergeCell ref="E1449:F1449"/>
    <mergeCell ref="H1449:I1449"/>
    <mergeCell ref="K1449:L1449"/>
    <mergeCell ref="B1446:C1446"/>
    <mergeCell ref="E1446:F1446"/>
    <mergeCell ref="H1446:I1446"/>
    <mergeCell ref="K1446:L1446"/>
    <mergeCell ref="B1447:C1447"/>
    <mergeCell ref="E1447:F1447"/>
    <mergeCell ref="H1447:I1447"/>
    <mergeCell ref="K1447:L1447"/>
    <mergeCell ref="A1444:F1444"/>
    <mergeCell ref="H1444:J1444"/>
    <mergeCell ref="K1444:M1444"/>
    <mergeCell ref="B1445:C1445"/>
    <mergeCell ref="E1445:F1445"/>
    <mergeCell ref="H1445:I1445"/>
    <mergeCell ref="K1445:L1445"/>
    <mergeCell ref="A1437:J1437"/>
    <mergeCell ref="A1438:J1438"/>
    <mergeCell ref="A1439:J1439"/>
    <mergeCell ref="A1440:J1440"/>
    <mergeCell ref="A1441:J1441"/>
    <mergeCell ref="A1442:J1442"/>
    <mergeCell ref="A1366:L1366"/>
    <mergeCell ref="K1367:M1367"/>
    <mergeCell ref="A1368:C1368"/>
    <mergeCell ref="D1368:F1368"/>
    <mergeCell ref="A1435:J1435"/>
    <mergeCell ref="A1436:J1436"/>
    <mergeCell ref="B1362:C1362"/>
    <mergeCell ref="E1362:F1362"/>
    <mergeCell ref="H1362:I1362"/>
    <mergeCell ref="K1362:L1362"/>
    <mergeCell ref="B1363:C1363"/>
    <mergeCell ref="E1363:F1363"/>
    <mergeCell ref="H1363:I1363"/>
    <mergeCell ref="K1363:L1363"/>
    <mergeCell ref="B1360:C1360"/>
    <mergeCell ref="E1360:F1360"/>
    <mergeCell ref="H1360:I1360"/>
    <mergeCell ref="K1360:L1360"/>
    <mergeCell ref="B1361:C1361"/>
    <mergeCell ref="E1361:F1361"/>
    <mergeCell ref="H1361:I1361"/>
    <mergeCell ref="K1361:L1361"/>
    <mergeCell ref="B1358:C1358"/>
    <mergeCell ref="E1358:F1358"/>
    <mergeCell ref="H1358:I1358"/>
    <mergeCell ref="K1358:L1358"/>
    <mergeCell ref="B1359:C1359"/>
    <mergeCell ref="E1359:F1359"/>
    <mergeCell ref="H1359:I1359"/>
    <mergeCell ref="K1359:L1359"/>
    <mergeCell ref="B1356:C1356"/>
    <mergeCell ref="E1356:F1356"/>
    <mergeCell ref="H1356:I1356"/>
    <mergeCell ref="K1356:L1356"/>
    <mergeCell ref="B1357:C1357"/>
    <mergeCell ref="E1357:F1357"/>
    <mergeCell ref="H1357:I1357"/>
    <mergeCell ref="K1357:L1357"/>
    <mergeCell ref="K1353:M1353"/>
    <mergeCell ref="B1354:C1354"/>
    <mergeCell ref="E1354:F1354"/>
    <mergeCell ref="H1354:I1354"/>
    <mergeCell ref="K1354:L1354"/>
    <mergeCell ref="B1355:C1355"/>
    <mergeCell ref="E1355:F1355"/>
    <mergeCell ref="H1355:I1355"/>
    <mergeCell ref="K1355:L1355"/>
    <mergeCell ref="A1348:J1348"/>
    <mergeCell ref="A1349:J1349"/>
    <mergeCell ref="A1350:J1350"/>
    <mergeCell ref="A1351:J1351"/>
    <mergeCell ref="A1353:F1353"/>
    <mergeCell ref="H1353:J1353"/>
    <mergeCell ref="A1277:C1277"/>
    <mergeCell ref="D1277:F1277"/>
    <mergeCell ref="A1344:J1344"/>
    <mergeCell ref="A1345:J1345"/>
    <mergeCell ref="A1346:J1346"/>
    <mergeCell ref="A1347:J1347"/>
    <mergeCell ref="B1272:C1272"/>
    <mergeCell ref="E1272:F1272"/>
    <mergeCell ref="H1272:I1272"/>
    <mergeCell ref="K1272:L1272"/>
    <mergeCell ref="A1275:L1275"/>
    <mergeCell ref="K1276:M1276"/>
    <mergeCell ref="B1270:C1270"/>
    <mergeCell ref="E1270:F1270"/>
    <mergeCell ref="H1270:I1270"/>
    <mergeCell ref="K1270:L1270"/>
    <mergeCell ref="B1271:C1271"/>
    <mergeCell ref="E1271:F1271"/>
    <mergeCell ref="H1271:I1271"/>
    <mergeCell ref="K1271:L1271"/>
    <mergeCell ref="B1268:C1268"/>
    <mergeCell ref="E1268:F1268"/>
    <mergeCell ref="H1268:I1268"/>
    <mergeCell ref="K1268:L1268"/>
    <mergeCell ref="B1269:C1269"/>
    <mergeCell ref="E1269:F1269"/>
    <mergeCell ref="H1269:I1269"/>
    <mergeCell ref="K1269:L1269"/>
    <mergeCell ref="B1266:C1266"/>
    <mergeCell ref="E1266:F1266"/>
    <mergeCell ref="H1266:I1266"/>
    <mergeCell ref="K1266:L1266"/>
    <mergeCell ref="B1267:C1267"/>
    <mergeCell ref="E1267:F1267"/>
    <mergeCell ref="H1267:I1267"/>
    <mergeCell ref="K1267:L1267"/>
    <mergeCell ref="B1264:C1264"/>
    <mergeCell ref="E1264:F1264"/>
    <mergeCell ref="H1264:I1264"/>
    <mergeCell ref="K1264:L1264"/>
    <mergeCell ref="B1265:C1265"/>
    <mergeCell ref="E1265:F1265"/>
    <mergeCell ref="H1265:I1265"/>
    <mergeCell ref="K1265:L1265"/>
    <mergeCell ref="A1262:F1262"/>
    <mergeCell ref="H1262:J1262"/>
    <mergeCell ref="K1262:M1262"/>
    <mergeCell ref="B1263:C1263"/>
    <mergeCell ref="E1263:F1263"/>
    <mergeCell ref="H1263:I1263"/>
    <mergeCell ref="K1263:L1263"/>
    <mergeCell ref="A1255:J1255"/>
    <mergeCell ref="A1256:J1256"/>
    <mergeCell ref="A1257:J1257"/>
    <mergeCell ref="A1258:J1258"/>
    <mergeCell ref="A1259:J1259"/>
    <mergeCell ref="A1260:J1260"/>
    <mergeCell ref="A1184:L1184"/>
    <mergeCell ref="K1185:M1185"/>
    <mergeCell ref="A1186:C1186"/>
    <mergeCell ref="D1186:F1186"/>
    <mergeCell ref="A1253:J1253"/>
    <mergeCell ref="A1254:J1254"/>
    <mergeCell ref="B1180:C1180"/>
    <mergeCell ref="E1180:F1180"/>
    <mergeCell ref="H1180:I1180"/>
    <mergeCell ref="K1180:L1180"/>
    <mergeCell ref="B1181:C1181"/>
    <mergeCell ref="E1181:F1181"/>
    <mergeCell ref="H1181:I1181"/>
    <mergeCell ref="K1181:L1181"/>
    <mergeCell ref="B1178:C1178"/>
    <mergeCell ref="E1178:F1178"/>
    <mergeCell ref="H1178:I1178"/>
    <mergeCell ref="K1178:L1178"/>
    <mergeCell ref="B1179:C1179"/>
    <mergeCell ref="E1179:F1179"/>
    <mergeCell ref="H1179:I1179"/>
    <mergeCell ref="K1179:L1179"/>
    <mergeCell ref="B1176:C1176"/>
    <mergeCell ref="E1176:F1176"/>
    <mergeCell ref="H1176:I1176"/>
    <mergeCell ref="K1176:L1176"/>
    <mergeCell ref="B1177:C1177"/>
    <mergeCell ref="E1177:F1177"/>
    <mergeCell ref="H1177:I1177"/>
    <mergeCell ref="K1177:L1177"/>
    <mergeCell ref="B1174:C1174"/>
    <mergeCell ref="E1174:F1174"/>
    <mergeCell ref="H1174:I1174"/>
    <mergeCell ref="K1174:L1174"/>
    <mergeCell ref="B1175:C1175"/>
    <mergeCell ref="E1175:F1175"/>
    <mergeCell ref="H1175:I1175"/>
    <mergeCell ref="K1175:L1175"/>
    <mergeCell ref="K1171:M1171"/>
    <mergeCell ref="B1172:C1172"/>
    <mergeCell ref="E1172:F1172"/>
    <mergeCell ref="H1172:I1172"/>
    <mergeCell ref="K1172:L1172"/>
    <mergeCell ref="B1173:C1173"/>
    <mergeCell ref="E1173:F1173"/>
    <mergeCell ref="H1173:I1173"/>
    <mergeCell ref="K1173:L1173"/>
    <mergeCell ref="A1166:J1166"/>
    <mergeCell ref="A1167:J1167"/>
    <mergeCell ref="A1168:J1168"/>
    <mergeCell ref="A1169:J1169"/>
    <mergeCell ref="A1171:F1171"/>
    <mergeCell ref="H1171:J1171"/>
    <mergeCell ref="A1095:C1095"/>
    <mergeCell ref="D1095:F1095"/>
    <mergeCell ref="A1162:J1162"/>
    <mergeCell ref="A1163:J1163"/>
    <mergeCell ref="A1164:J1164"/>
    <mergeCell ref="A1165:J1165"/>
    <mergeCell ref="B1090:C1090"/>
    <mergeCell ref="E1090:F1090"/>
    <mergeCell ref="H1090:I1090"/>
    <mergeCell ref="K1090:L1090"/>
    <mergeCell ref="A1093:L1093"/>
    <mergeCell ref="K1094:M1094"/>
    <mergeCell ref="B1088:C1088"/>
    <mergeCell ref="E1088:F1088"/>
    <mergeCell ref="H1088:I1088"/>
    <mergeCell ref="K1088:L1088"/>
    <mergeCell ref="B1089:C1089"/>
    <mergeCell ref="E1089:F1089"/>
    <mergeCell ref="H1089:I1089"/>
    <mergeCell ref="K1089:L1089"/>
    <mergeCell ref="B1086:C1086"/>
    <mergeCell ref="E1086:F1086"/>
    <mergeCell ref="H1086:I1086"/>
    <mergeCell ref="K1086:L1086"/>
    <mergeCell ref="B1087:C1087"/>
    <mergeCell ref="E1087:F1087"/>
    <mergeCell ref="H1087:I1087"/>
    <mergeCell ref="K1087:L1087"/>
    <mergeCell ref="B1084:C1084"/>
    <mergeCell ref="E1084:F1084"/>
    <mergeCell ref="H1084:I1084"/>
    <mergeCell ref="K1084:L1084"/>
    <mergeCell ref="B1085:C1085"/>
    <mergeCell ref="E1085:F1085"/>
    <mergeCell ref="H1085:I1085"/>
    <mergeCell ref="K1085:L1085"/>
    <mergeCell ref="B1082:C1082"/>
    <mergeCell ref="E1082:F1082"/>
    <mergeCell ref="H1082:I1082"/>
    <mergeCell ref="K1082:L1082"/>
    <mergeCell ref="B1083:C1083"/>
    <mergeCell ref="E1083:F1083"/>
    <mergeCell ref="H1083:I1083"/>
    <mergeCell ref="K1083:L1083"/>
    <mergeCell ref="A1080:F1080"/>
    <mergeCell ref="H1080:J1080"/>
    <mergeCell ref="K1080:M1080"/>
    <mergeCell ref="B1081:C1081"/>
    <mergeCell ref="E1081:F1081"/>
    <mergeCell ref="H1081:I1081"/>
    <mergeCell ref="K1081:L1081"/>
    <mergeCell ref="A1073:J1073"/>
    <mergeCell ref="A1074:J1074"/>
    <mergeCell ref="A1075:J1075"/>
    <mergeCell ref="A1076:J1076"/>
    <mergeCell ref="A1077:J1077"/>
    <mergeCell ref="A1078:J1078"/>
    <mergeCell ref="A1002:L1002"/>
    <mergeCell ref="K1003:M1003"/>
    <mergeCell ref="A1004:C1004"/>
    <mergeCell ref="D1004:F1004"/>
    <mergeCell ref="A1071:J1071"/>
    <mergeCell ref="A1072:J1072"/>
    <mergeCell ref="B998:C998"/>
    <mergeCell ref="E998:F998"/>
    <mergeCell ref="H998:I998"/>
    <mergeCell ref="K998:L998"/>
    <mergeCell ref="B999:C999"/>
    <mergeCell ref="E999:F999"/>
    <mergeCell ref="H999:I999"/>
    <mergeCell ref="K999:L999"/>
    <mergeCell ref="B996:C996"/>
    <mergeCell ref="E996:F996"/>
    <mergeCell ref="H996:I996"/>
    <mergeCell ref="K996:L996"/>
    <mergeCell ref="B997:C997"/>
    <mergeCell ref="E997:F997"/>
    <mergeCell ref="H997:I997"/>
    <mergeCell ref="K997:L997"/>
    <mergeCell ref="B994:C994"/>
    <mergeCell ref="E994:F994"/>
    <mergeCell ref="H994:I994"/>
    <mergeCell ref="K994:L994"/>
    <mergeCell ref="B995:C995"/>
    <mergeCell ref="E995:F995"/>
    <mergeCell ref="H995:I995"/>
    <mergeCell ref="K995:L995"/>
    <mergeCell ref="B992:C992"/>
    <mergeCell ref="E992:F992"/>
    <mergeCell ref="H992:I992"/>
    <mergeCell ref="K992:L992"/>
    <mergeCell ref="B993:C993"/>
    <mergeCell ref="E993:F993"/>
    <mergeCell ref="H993:I993"/>
    <mergeCell ref="K993:L993"/>
    <mergeCell ref="K989:M989"/>
    <mergeCell ref="B990:C990"/>
    <mergeCell ref="E990:F990"/>
    <mergeCell ref="H990:I990"/>
    <mergeCell ref="K990:L990"/>
    <mergeCell ref="B991:C991"/>
    <mergeCell ref="E991:F991"/>
    <mergeCell ref="H991:I991"/>
    <mergeCell ref="K991:L991"/>
    <mergeCell ref="A984:J984"/>
    <mergeCell ref="A985:J985"/>
    <mergeCell ref="A986:J986"/>
    <mergeCell ref="A987:J987"/>
    <mergeCell ref="A989:F989"/>
    <mergeCell ref="H989:J989"/>
    <mergeCell ref="A913:C913"/>
    <mergeCell ref="D913:F913"/>
    <mergeCell ref="A980:J980"/>
    <mergeCell ref="A981:J981"/>
    <mergeCell ref="A982:J982"/>
    <mergeCell ref="A983:J983"/>
    <mergeCell ref="B908:C908"/>
    <mergeCell ref="E908:F908"/>
    <mergeCell ref="H908:I908"/>
    <mergeCell ref="K908:L908"/>
    <mergeCell ref="A911:L911"/>
    <mergeCell ref="K912:M912"/>
    <mergeCell ref="B906:C906"/>
    <mergeCell ref="E906:F906"/>
    <mergeCell ref="H906:I906"/>
    <mergeCell ref="K906:L906"/>
    <mergeCell ref="B907:C907"/>
    <mergeCell ref="E907:F907"/>
    <mergeCell ref="H907:I907"/>
    <mergeCell ref="K907:L907"/>
    <mergeCell ref="B904:C904"/>
    <mergeCell ref="E904:F904"/>
    <mergeCell ref="H904:I904"/>
    <mergeCell ref="K904:L904"/>
    <mergeCell ref="B905:C905"/>
    <mergeCell ref="E905:F905"/>
    <mergeCell ref="H905:I905"/>
    <mergeCell ref="K905:L905"/>
    <mergeCell ref="B902:C902"/>
    <mergeCell ref="E902:F902"/>
    <mergeCell ref="H902:I902"/>
    <mergeCell ref="K902:L902"/>
    <mergeCell ref="B903:C903"/>
    <mergeCell ref="E903:F903"/>
    <mergeCell ref="H903:I903"/>
    <mergeCell ref="K903:L903"/>
    <mergeCell ref="B900:C900"/>
    <mergeCell ref="E900:F900"/>
    <mergeCell ref="H900:I900"/>
    <mergeCell ref="K900:L900"/>
    <mergeCell ref="B901:C901"/>
    <mergeCell ref="E901:F901"/>
    <mergeCell ref="H901:I901"/>
    <mergeCell ref="K901:L901"/>
    <mergeCell ref="A898:F898"/>
    <mergeCell ref="H898:J898"/>
    <mergeCell ref="K898:M898"/>
    <mergeCell ref="B899:C899"/>
    <mergeCell ref="E899:F899"/>
    <mergeCell ref="H899:I899"/>
    <mergeCell ref="K899:L899"/>
    <mergeCell ref="A891:J891"/>
    <mergeCell ref="A892:J892"/>
    <mergeCell ref="A893:J893"/>
    <mergeCell ref="A894:J894"/>
    <mergeCell ref="A895:J895"/>
    <mergeCell ref="A896:J896"/>
    <mergeCell ref="A820:L820"/>
    <mergeCell ref="K821:M821"/>
    <mergeCell ref="A822:C822"/>
    <mergeCell ref="D822:F822"/>
    <mergeCell ref="A889:J889"/>
    <mergeCell ref="A890:J890"/>
    <mergeCell ref="B816:C816"/>
    <mergeCell ref="E816:F816"/>
    <mergeCell ref="H816:I816"/>
    <mergeCell ref="K816:L816"/>
    <mergeCell ref="B817:C817"/>
    <mergeCell ref="E817:F817"/>
    <mergeCell ref="H817:I817"/>
    <mergeCell ref="K817:L817"/>
    <mergeCell ref="B814:C814"/>
    <mergeCell ref="E814:F814"/>
    <mergeCell ref="H814:I814"/>
    <mergeCell ref="K814:L814"/>
    <mergeCell ref="B815:C815"/>
    <mergeCell ref="E815:F815"/>
    <mergeCell ref="H815:I815"/>
    <mergeCell ref="K815:L815"/>
    <mergeCell ref="B812:C812"/>
    <mergeCell ref="E812:F812"/>
    <mergeCell ref="H812:I812"/>
    <mergeCell ref="K812:L812"/>
    <mergeCell ref="B813:C813"/>
    <mergeCell ref="E813:F813"/>
    <mergeCell ref="H813:I813"/>
    <mergeCell ref="K813:L813"/>
    <mergeCell ref="B810:C810"/>
    <mergeCell ref="E810:F810"/>
    <mergeCell ref="H810:I810"/>
    <mergeCell ref="K810:L810"/>
    <mergeCell ref="B811:C811"/>
    <mergeCell ref="E811:F811"/>
    <mergeCell ref="H811:I811"/>
    <mergeCell ref="K811:L811"/>
    <mergeCell ref="K807:M807"/>
    <mergeCell ref="B808:C808"/>
    <mergeCell ref="E808:F808"/>
    <mergeCell ref="H808:I808"/>
    <mergeCell ref="K808:L808"/>
    <mergeCell ref="B809:C809"/>
    <mergeCell ref="E809:F809"/>
    <mergeCell ref="H809:I809"/>
    <mergeCell ref="K809:L809"/>
    <mergeCell ref="A802:J802"/>
    <mergeCell ref="A803:J803"/>
    <mergeCell ref="A804:J804"/>
    <mergeCell ref="A805:J805"/>
    <mergeCell ref="A807:F807"/>
    <mergeCell ref="H807:J807"/>
    <mergeCell ref="A731:C731"/>
    <mergeCell ref="D731:F731"/>
    <mergeCell ref="A798:J798"/>
    <mergeCell ref="A799:J799"/>
    <mergeCell ref="A800:J800"/>
    <mergeCell ref="A801:J801"/>
    <mergeCell ref="B726:C726"/>
    <mergeCell ref="E726:F726"/>
    <mergeCell ref="H726:I726"/>
    <mergeCell ref="K726:L726"/>
    <mergeCell ref="A729:L729"/>
    <mergeCell ref="K730:M730"/>
    <mergeCell ref="B724:C724"/>
    <mergeCell ref="E724:F724"/>
    <mergeCell ref="H724:I724"/>
    <mergeCell ref="K724:L724"/>
    <mergeCell ref="B725:C725"/>
    <mergeCell ref="E725:F725"/>
    <mergeCell ref="H725:I725"/>
    <mergeCell ref="K725:L725"/>
    <mergeCell ref="B722:C722"/>
    <mergeCell ref="E722:F722"/>
    <mergeCell ref="H722:I722"/>
    <mergeCell ref="K722:L722"/>
    <mergeCell ref="B723:C723"/>
    <mergeCell ref="E723:F723"/>
    <mergeCell ref="H723:I723"/>
    <mergeCell ref="K723:L723"/>
    <mergeCell ref="B720:C720"/>
    <mergeCell ref="E720:F720"/>
    <mergeCell ref="H720:I720"/>
    <mergeCell ref="K720:L720"/>
    <mergeCell ref="B721:C721"/>
    <mergeCell ref="E721:F721"/>
    <mergeCell ref="H721:I721"/>
    <mergeCell ref="K721:L721"/>
    <mergeCell ref="B718:C718"/>
    <mergeCell ref="E718:F718"/>
    <mergeCell ref="H718:I718"/>
    <mergeCell ref="K718:L718"/>
    <mergeCell ref="B719:C719"/>
    <mergeCell ref="E719:F719"/>
    <mergeCell ref="H719:I719"/>
    <mergeCell ref="K719:L719"/>
    <mergeCell ref="A716:F716"/>
    <mergeCell ref="H716:J716"/>
    <mergeCell ref="K716:M716"/>
    <mergeCell ref="B717:C717"/>
    <mergeCell ref="E717:F717"/>
    <mergeCell ref="H717:I717"/>
    <mergeCell ref="K717:L717"/>
    <mergeCell ref="A709:J709"/>
    <mergeCell ref="A710:J710"/>
    <mergeCell ref="A711:J711"/>
    <mergeCell ref="A712:J712"/>
    <mergeCell ref="A713:J713"/>
    <mergeCell ref="A714:J714"/>
    <mergeCell ref="A638:L638"/>
    <mergeCell ref="K639:M639"/>
    <mergeCell ref="A640:C640"/>
    <mergeCell ref="D640:F640"/>
    <mergeCell ref="A707:J707"/>
    <mergeCell ref="A708:J708"/>
    <mergeCell ref="B634:C634"/>
    <mergeCell ref="E634:F634"/>
    <mergeCell ref="H634:I634"/>
    <mergeCell ref="K634:L634"/>
    <mergeCell ref="B635:C635"/>
    <mergeCell ref="E635:F635"/>
    <mergeCell ref="H635:I635"/>
    <mergeCell ref="K635:L635"/>
    <mergeCell ref="B632:C632"/>
    <mergeCell ref="E632:F632"/>
    <mergeCell ref="H632:I632"/>
    <mergeCell ref="K632:L632"/>
    <mergeCell ref="B633:C633"/>
    <mergeCell ref="E633:F633"/>
    <mergeCell ref="H633:I633"/>
    <mergeCell ref="K633:L633"/>
    <mergeCell ref="B630:C630"/>
    <mergeCell ref="E630:F630"/>
    <mergeCell ref="H630:I630"/>
    <mergeCell ref="K630:L630"/>
    <mergeCell ref="B631:C631"/>
    <mergeCell ref="E631:F631"/>
    <mergeCell ref="H631:I631"/>
    <mergeCell ref="K631:L631"/>
    <mergeCell ref="B628:C628"/>
    <mergeCell ref="E628:F628"/>
    <mergeCell ref="H628:I628"/>
    <mergeCell ref="K628:L628"/>
    <mergeCell ref="B629:C629"/>
    <mergeCell ref="E629:F629"/>
    <mergeCell ref="H629:I629"/>
    <mergeCell ref="K629:L629"/>
    <mergeCell ref="K625:M625"/>
    <mergeCell ref="B626:C626"/>
    <mergeCell ref="E626:F626"/>
    <mergeCell ref="H626:I626"/>
    <mergeCell ref="K626:L626"/>
    <mergeCell ref="B627:C627"/>
    <mergeCell ref="E627:F627"/>
    <mergeCell ref="H627:I627"/>
    <mergeCell ref="K627:L627"/>
    <mergeCell ref="A620:J620"/>
    <mergeCell ref="A621:J621"/>
    <mergeCell ref="A622:J622"/>
    <mergeCell ref="A623:J623"/>
    <mergeCell ref="A625:F625"/>
    <mergeCell ref="H625:J625"/>
    <mergeCell ref="A549:C549"/>
    <mergeCell ref="D549:F549"/>
    <mergeCell ref="A616:J616"/>
    <mergeCell ref="A617:J617"/>
    <mergeCell ref="A618:J618"/>
    <mergeCell ref="A619:J619"/>
    <mergeCell ref="B544:C544"/>
    <mergeCell ref="E544:F544"/>
    <mergeCell ref="H544:I544"/>
    <mergeCell ref="K544:L544"/>
    <mergeCell ref="A547:L547"/>
    <mergeCell ref="K548:M548"/>
    <mergeCell ref="B542:C542"/>
    <mergeCell ref="E542:F542"/>
    <mergeCell ref="H542:I542"/>
    <mergeCell ref="K542:L542"/>
    <mergeCell ref="B543:C543"/>
    <mergeCell ref="E543:F543"/>
    <mergeCell ref="H543:I543"/>
    <mergeCell ref="K543:L543"/>
    <mergeCell ref="B540:C540"/>
    <mergeCell ref="E540:F540"/>
    <mergeCell ref="H540:I540"/>
    <mergeCell ref="K540:L540"/>
    <mergeCell ref="B541:C541"/>
    <mergeCell ref="E541:F541"/>
    <mergeCell ref="H541:I541"/>
    <mergeCell ref="K541:L541"/>
    <mergeCell ref="B538:C538"/>
    <mergeCell ref="E538:F538"/>
    <mergeCell ref="H538:I538"/>
    <mergeCell ref="K538:L538"/>
    <mergeCell ref="B539:C539"/>
    <mergeCell ref="E539:F539"/>
    <mergeCell ref="H539:I539"/>
    <mergeCell ref="K539:L539"/>
    <mergeCell ref="B536:C536"/>
    <mergeCell ref="E536:F536"/>
    <mergeCell ref="H536:I536"/>
    <mergeCell ref="K536:L536"/>
    <mergeCell ref="B537:C537"/>
    <mergeCell ref="E537:F537"/>
    <mergeCell ref="H537:I537"/>
    <mergeCell ref="K537:L537"/>
    <mergeCell ref="A534:F534"/>
    <mergeCell ref="H534:J534"/>
    <mergeCell ref="K534:M534"/>
    <mergeCell ref="B535:C535"/>
    <mergeCell ref="E535:F535"/>
    <mergeCell ref="H535:I535"/>
    <mergeCell ref="K535:L535"/>
    <mergeCell ref="A527:J527"/>
    <mergeCell ref="A528:J528"/>
    <mergeCell ref="A529:J529"/>
    <mergeCell ref="A530:J530"/>
    <mergeCell ref="A531:J531"/>
    <mergeCell ref="A532:J532"/>
    <mergeCell ref="A456:L456"/>
    <mergeCell ref="K457:M457"/>
    <mergeCell ref="A458:C458"/>
    <mergeCell ref="D458:F458"/>
    <mergeCell ref="A525:J525"/>
    <mergeCell ref="A526:J526"/>
    <mergeCell ref="B452:C452"/>
    <mergeCell ref="E452:F452"/>
    <mergeCell ref="H452:I452"/>
    <mergeCell ref="K452:L452"/>
    <mergeCell ref="B453:C453"/>
    <mergeCell ref="E453:F453"/>
    <mergeCell ref="H453:I453"/>
    <mergeCell ref="K453:L453"/>
    <mergeCell ref="B450:C450"/>
    <mergeCell ref="E450:F450"/>
    <mergeCell ref="H450:I450"/>
    <mergeCell ref="K450:L450"/>
    <mergeCell ref="B451:C451"/>
    <mergeCell ref="E451:F451"/>
    <mergeCell ref="H451:I451"/>
    <mergeCell ref="K451:L451"/>
    <mergeCell ref="B448:C448"/>
    <mergeCell ref="E448:F448"/>
    <mergeCell ref="H448:I448"/>
    <mergeCell ref="K448:L448"/>
    <mergeCell ref="B449:C449"/>
    <mergeCell ref="E449:F449"/>
    <mergeCell ref="H449:I449"/>
    <mergeCell ref="K449:L449"/>
    <mergeCell ref="B446:C446"/>
    <mergeCell ref="E446:F446"/>
    <mergeCell ref="H446:I446"/>
    <mergeCell ref="K446:L446"/>
    <mergeCell ref="B447:C447"/>
    <mergeCell ref="E447:F447"/>
    <mergeCell ref="H447:I447"/>
    <mergeCell ref="K447:L447"/>
    <mergeCell ref="K443:M443"/>
    <mergeCell ref="B444:C444"/>
    <mergeCell ref="E444:F444"/>
    <mergeCell ref="H444:I444"/>
    <mergeCell ref="K444:L444"/>
    <mergeCell ref="B445:C445"/>
    <mergeCell ref="E445:F445"/>
    <mergeCell ref="H445:I445"/>
    <mergeCell ref="K445:L445"/>
    <mergeCell ref="A438:J438"/>
    <mergeCell ref="A439:J439"/>
    <mergeCell ref="A440:J440"/>
    <mergeCell ref="A441:J441"/>
    <mergeCell ref="A443:F443"/>
    <mergeCell ref="H443:J443"/>
    <mergeCell ref="A367:C367"/>
    <mergeCell ref="D367:F367"/>
    <mergeCell ref="A434:J434"/>
    <mergeCell ref="A435:J435"/>
    <mergeCell ref="A436:J436"/>
    <mergeCell ref="A437:J437"/>
    <mergeCell ref="B362:C362"/>
    <mergeCell ref="E362:F362"/>
    <mergeCell ref="H362:I362"/>
    <mergeCell ref="K362:L362"/>
    <mergeCell ref="A365:L365"/>
    <mergeCell ref="K366:M366"/>
    <mergeCell ref="B360:C360"/>
    <mergeCell ref="E360:F360"/>
    <mergeCell ref="H360:I360"/>
    <mergeCell ref="K360:L360"/>
    <mergeCell ref="B361:C361"/>
    <mergeCell ref="E361:F361"/>
    <mergeCell ref="H361:I361"/>
    <mergeCell ref="K361:L361"/>
    <mergeCell ref="B358:C358"/>
    <mergeCell ref="E358:F358"/>
    <mergeCell ref="H358:I358"/>
    <mergeCell ref="K358:L358"/>
    <mergeCell ref="B359:C359"/>
    <mergeCell ref="E359:F359"/>
    <mergeCell ref="H359:I359"/>
    <mergeCell ref="K359:L359"/>
    <mergeCell ref="B356:C356"/>
    <mergeCell ref="E356:F356"/>
    <mergeCell ref="H356:I356"/>
    <mergeCell ref="K356:L356"/>
    <mergeCell ref="B357:C357"/>
    <mergeCell ref="E357:F357"/>
    <mergeCell ref="H357:I357"/>
    <mergeCell ref="K357:L357"/>
    <mergeCell ref="B354:C354"/>
    <mergeCell ref="E354:F354"/>
    <mergeCell ref="H354:I354"/>
    <mergeCell ref="K354:L354"/>
    <mergeCell ref="B355:C355"/>
    <mergeCell ref="E355:F355"/>
    <mergeCell ref="H355:I355"/>
    <mergeCell ref="K355:L355"/>
    <mergeCell ref="A352:F352"/>
    <mergeCell ref="H352:J352"/>
    <mergeCell ref="K352:M352"/>
    <mergeCell ref="B353:C353"/>
    <mergeCell ref="E353:F353"/>
    <mergeCell ref="H353:I353"/>
    <mergeCell ref="K353:L353"/>
    <mergeCell ref="A345:J345"/>
    <mergeCell ref="A346:J346"/>
    <mergeCell ref="A347:J347"/>
    <mergeCell ref="A348:J348"/>
    <mergeCell ref="A349:J349"/>
    <mergeCell ref="A350:J350"/>
    <mergeCell ref="A274:L274"/>
    <mergeCell ref="K275:M275"/>
    <mergeCell ref="A276:C276"/>
    <mergeCell ref="D276:F276"/>
    <mergeCell ref="A343:J343"/>
    <mergeCell ref="A344:J344"/>
    <mergeCell ref="B270:C270"/>
    <mergeCell ref="E270:F270"/>
    <mergeCell ref="H270:I270"/>
    <mergeCell ref="K270:L270"/>
    <mergeCell ref="B271:C271"/>
    <mergeCell ref="E271:F271"/>
    <mergeCell ref="H271:I271"/>
    <mergeCell ref="K271:L271"/>
    <mergeCell ref="B268:C268"/>
    <mergeCell ref="E268:F268"/>
    <mergeCell ref="H268:I268"/>
    <mergeCell ref="K268:L268"/>
    <mergeCell ref="B269:C269"/>
    <mergeCell ref="E269:F269"/>
    <mergeCell ref="H269:I269"/>
    <mergeCell ref="K269:L269"/>
    <mergeCell ref="B266:C266"/>
    <mergeCell ref="E266:F266"/>
    <mergeCell ref="H266:I266"/>
    <mergeCell ref="K266:L266"/>
    <mergeCell ref="B267:C267"/>
    <mergeCell ref="E267:F267"/>
    <mergeCell ref="H267:I267"/>
    <mergeCell ref="K267:L267"/>
    <mergeCell ref="B264:C264"/>
    <mergeCell ref="E264:F264"/>
    <mergeCell ref="H264:I264"/>
    <mergeCell ref="K264:L264"/>
    <mergeCell ref="B265:C265"/>
    <mergeCell ref="E265:F265"/>
    <mergeCell ref="H265:I265"/>
    <mergeCell ref="K265:L265"/>
    <mergeCell ref="K261:M261"/>
    <mergeCell ref="B262:C262"/>
    <mergeCell ref="E262:F262"/>
    <mergeCell ref="H262:I262"/>
    <mergeCell ref="K262:L262"/>
    <mergeCell ref="B263:C263"/>
    <mergeCell ref="E263:F263"/>
    <mergeCell ref="H263:I263"/>
    <mergeCell ref="K263:L263"/>
    <mergeCell ref="A256:J256"/>
    <mergeCell ref="A257:J257"/>
    <mergeCell ref="A258:J258"/>
    <mergeCell ref="A259:J259"/>
    <mergeCell ref="A261:F261"/>
    <mergeCell ref="H261:J261"/>
    <mergeCell ref="A185:C185"/>
    <mergeCell ref="D185:F185"/>
    <mergeCell ref="A252:J252"/>
    <mergeCell ref="A253:J253"/>
    <mergeCell ref="A254:J254"/>
    <mergeCell ref="A255:J255"/>
    <mergeCell ref="B180:C180"/>
    <mergeCell ref="E180:F180"/>
    <mergeCell ref="H180:I180"/>
    <mergeCell ref="K180:L180"/>
    <mergeCell ref="A183:L183"/>
    <mergeCell ref="K184:M184"/>
    <mergeCell ref="B178:C178"/>
    <mergeCell ref="E178:F178"/>
    <mergeCell ref="H178:I178"/>
    <mergeCell ref="K178:L178"/>
    <mergeCell ref="B179:C179"/>
    <mergeCell ref="E179:F179"/>
    <mergeCell ref="H179:I179"/>
    <mergeCell ref="K179:L179"/>
    <mergeCell ref="B176:C176"/>
    <mergeCell ref="E176:F176"/>
    <mergeCell ref="H176:I176"/>
    <mergeCell ref="K176:L176"/>
    <mergeCell ref="B177:C177"/>
    <mergeCell ref="E177:F177"/>
    <mergeCell ref="H177:I177"/>
    <mergeCell ref="K177:L177"/>
    <mergeCell ref="B174:C174"/>
    <mergeCell ref="E174:F174"/>
    <mergeCell ref="H174:I174"/>
    <mergeCell ref="K174:L174"/>
    <mergeCell ref="B175:C175"/>
    <mergeCell ref="E175:F175"/>
    <mergeCell ref="H175:I175"/>
    <mergeCell ref="K175:L175"/>
    <mergeCell ref="B172:C172"/>
    <mergeCell ref="E172:F172"/>
    <mergeCell ref="H172:I172"/>
    <mergeCell ref="K172:L172"/>
    <mergeCell ref="B173:C173"/>
    <mergeCell ref="E173:F173"/>
    <mergeCell ref="H173:I173"/>
    <mergeCell ref="K173:L173"/>
    <mergeCell ref="A167:J167"/>
    <mergeCell ref="A168:J168"/>
    <mergeCell ref="A170:F170"/>
    <mergeCell ref="H170:J170"/>
    <mergeCell ref="K170:M170"/>
    <mergeCell ref="B171:C171"/>
    <mergeCell ref="E171:F171"/>
    <mergeCell ref="H171:I171"/>
    <mergeCell ref="K171:L171"/>
    <mergeCell ref="A161:J161"/>
    <mergeCell ref="A162:J162"/>
    <mergeCell ref="A163:J163"/>
    <mergeCell ref="A164:J164"/>
    <mergeCell ref="A165:J165"/>
    <mergeCell ref="A166:J166"/>
    <mergeCell ref="W89:X89"/>
    <mergeCell ref="Z89:AA89"/>
    <mergeCell ref="A92:L92"/>
    <mergeCell ref="K93:M93"/>
    <mergeCell ref="A94:C94"/>
    <mergeCell ref="D94:F94"/>
    <mergeCell ref="B89:C89"/>
    <mergeCell ref="E89:F89"/>
    <mergeCell ref="H89:I89"/>
    <mergeCell ref="K89:L89"/>
    <mergeCell ref="Q89:R89"/>
    <mergeCell ref="T89:U89"/>
    <mergeCell ref="Z87:AA87"/>
    <mergeCell ref="B88:C88"/>
    <mergeCell ref="E88:F88"/>
    <mergeCell ref="H88:I88"/>
    <mergeCell ref="K88:L88"/>
    <mergeCell ref="Q88:R88"/>
    <mergeCell ref="W88:X88"/>
    <mergeCell ref="Z88:AA88"/>
    <mergeCell ref="B87:C87"/>
    <mergeCell ref="E87:F87"/>
    <mergeCell ref="H87:I87"/>
    <mergeCell ref="K87:L87"/>
    <mergeCell ref="Q87:R87"/>
    <mergeCell ref="W87:X87"/>
    <mergeCell ref="Z85:AA85"/>
    <mergeCell ref="B86:C86"/>
    <mergeCell ref="E86:F86"/>
    <mergeCell ref="H86:I86"/>
    <mergeCell ref="K86:L86"/>
    <mergeCell ref="Q86:R86"/>
    <mergeCell ref="W86:X86"/>
    <mergeCell ref="Z86:AA86"/>
    <mergeCell ref="B85:C85"/>
    <mergeCell ref="E85:F85"/>
    <mergeCell ref="H85:I85"/>
    <mergeCell ref="K85:L85"/>
    <mergeCell ref="Q85:R85"/>
    <mergeCell ref="W85:X85"/>
    <mergeCell ref="Z83:AA83"/>
    <mergeCell ref="B84:C84"/>
    <mergeCell ref="E84:F84"/>
    <mergeCell ref="H84:I84"/>
    <mergeCell ref="K84:L84"/>
    <mergeCell ref="Q84:R84"/>
    <mergeCell ref="W84:X84"/>
    <mergeCell ref="Z84:AA84"/>
    <mergeCell ref="B83:C83"/>
    <mergeCell ref="E83:F83"/>
    <mergeCell ref="H83:I83"/>
    <mergeCell ref="K83:L83"/>
    <mergeCell ref="Q83:R83"/>
    <mergeCell ref="W83:X83"/>
    <mergeCell ref="Z81:AA81"/>
    <mergeCell ref="B82:C82"/>
    <mergeCell ref="E82:F82"/>
    <mergeCell ref="H82:I82"/>
    <mergeCell ref="K82:L82"/>
    <mergeCell ref="Q82:R82"/>
    <mergeCell ref="W82:X82"/>
    <mergeCell ref="Z82:AA82"/>
    <mergeCell ref="B81:C81"/>
    <mergeCell ref="E81:F81"/>
    <mergeCell ref="H81:I81"/>
    <mergeCell ref="K81:L81"/>
    <mergeCell ref="Q81:R81"/>
    <mergeCell ref="W81:X81"/>
    <mergeCell ref="Z79:AB79"/>
    <mergeCell ref="B80:C80"/>
    <mergeCell ref="E80:F80"/>
    <mergeCell ref="H80:I80"/>
    <mergeCell ref="K80:L80"/>
    <mergeCell ref="Q80:R80"/>
    <mergeCell ref="T80:U80"/>
    <mergeCell ref="W80:X80"/>
    <mergeCell ref="Z80:AA80"/>
    <mergeCell ref="A76:J76"/>
    <mergeCell ref="P76:Y76"/>
    <mergeCell ref="A77:J77"/>
    <mergeCell ref="P77:Y77"/>
    <mergeCell ref="A79:F79"/>
    <mergeCell ref="H79:J79"/>
    <mergeCell ref="K79:M79"/>
    <mergeCell ref="P79:U79"/>
    <mergeCell ref="W79:Y79"/>
    <mergeCell ref="A73:J73"/>
    <mergeCell ref="P73:Y73"/>
    <mergeCell ref="A74:J74"/>
    <mergeCell ref="P74:Y74"/>
    <mergeCell ref="A75:J75"/>
    <mergeCell ref="P75:Y75"/>
    <mergeCell ref="AD69:AE69"/>
    <mergeCell ref="A70:J70"/>
    <mergeCell ref="P70:Y70"/>
    <mergeCell ref="A71:J71"/>
    <mergeCell ref="P71:Y71"/>
    <mergeCell ref="A72:J72"/>
    <mergeCell ref="P72:Y72"/>
    <mergeCell ref="A1:L1"/>
    <mergeCell ref="P1:AG1"/>
    <mergeCell ref="K2:M2"/>
    <mergeCell ref="AF2:AH2"/>
    <mergeCell ref="A3:C3"/>
    <mergeCell ref="D3:F3"/>
    <mergeCell ref="P3:R3"/>
    <mergeCell ref="S3:V3"/>
    <mergeCell ref="W3:X3"/>
    <mergeCell ref="Y3:A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5B9B-42D7-47A1-8EE1-024A6715F5F6}">
  <dimension ref="A1:AT3638"/>
  <sheetViews>
    <sheetView topLeftCell="A956" zoomScale="80" zoomScaleNormal="80" workbookViewId="0">
      <selection activeCell="L982" sqref="L982"/>
    </sheetView>
  </sheetViews>
  <sheetFormatPr defaultRowHeight="18.75" x14ac:dyDescent="0.3"/>
  <cols>
    <col min="1" max="1" width="64.28515625" style="3" bestFit="1" customWidth="1"/>
    <col min="2" max="2" width="19.42578125" style="137" bestFit="1" customWidth="1"/>
    <col min="3" max="3" width="11.42578125" style="4" bestFit="1" customWidth="1"/>
    <col min="4" max="4" width="10.85546875" style="3" bestFit="1" customWidth="1"/>
    <col min="5" max="5" width="9.42578125" style="3" customWidth="1"/>
    <col min="6" max="6" width="14.28515625" style="5" customWidth="1"/>
    <col min="7" max="7" width="13.28515625" style="3" customWidth="1"/>
    <col min="8" max="8" width="13" style="3" customWidth="1"/>
    <col min="9" max="9" width="13.7109375" style="3" customWidth="1"/>
    <col min="10" max="10" width="12.140625" style="3" customWidth="1"/>
    <col min="11" max="11" width="20.7109375" style="3" customWidth="1"/>
    <col min="12" max="12" width="14.140625" style="3" customWidth="1"/>
    <col min="13" max="14" width="15.5703125" style="3" customWidth="1"/>
    <col min="15" max="15" width="12.28515625" style="3" bestFit="1" customWidth="1"/>
    <col min="16" max="16" width="64.28515625" style="3" bestFit="1" customWidth="1"/>
    <col min="17" max="17" width="12.85546875" style="3" bestFit="1" customWidth="1"/>
    <col min="18" max="18" width="12.5703125" style="3" bestFit="1" customWidth="1"/>
    <col min="19" max="20" width="12.28515625" style="3" customWidth="1"/>
    <col min="21" max="21" width="14.7109375" style="3" bestFit="1" customWidth="1"/>
    <col min="22" max="22" width="12.28515625" style="3" customWidth="1"/>
    <col min="23" max="23" width="15" style="3" customWidth="1"/>
    <col min="24" max="24" width="12.28515625" style="3" customWidth="1"/>
    <col min="25" max="26" width="9.42578125" style="3" customWidth="1"/>
    <col min="27" max="27" width="15.140625" style="3" customWidth="1"/>
    <col min="28" max="28" width="10" style="3" customWidth="1"/>
    <col min="29" max="29" width="11.28515625" style="3" customWidth="1"/>
    <col min="30" max="31" width="9.42578125" style="3" customWidth="1"/>
    <col min="32" max="32" width="17.28515625" style="3" customWidth="1"/>
    <col min="33" max="33" width="19.140625" style="3" customWidth="1"/>
    <col min="34" max="34" width="21.140625" style="3" bestFit="1" customWidth="1"/>
    <col min="35" max="36" width="9.28515625" style="3" bestFit="1" customWidth="1"/>
    <col min="37" max="38" width="14.7109375" style="3" bestFit="1" customWidth="1"/>
    <col min="39" max="39" width="9.140625" style="3"/>
    <col min="40" max="40" width="16.5703125" style="3" bestFit="1" customWidth="1"/>
    <col min="41" max="41" width="11.42578125" style="3" bestFit="1" customWidth="1"/>
    <col min="42" max="42" width="16.140625" style="3" bestFit="1" customWidth="1"/>
    <col min="43" max="43" width="15" style="3" bestFit="1" customWidth="1"/>
    <col min="44" max="44" width="11.140625" style="3" bestFit="1" customWidth="1"/>
    <col min="45" max="45" width="13.7109375" style="3" bestFit="1" customWidth="1"/>
    <col min="46" max="16384" width="9.140625" style="3"/>
  </cols>
  <sheetData>
    <row r="1" spans="1:46" x14ac:dyDescent="0.3">
      <c r="A1" s="172" t="s">
        <v>0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"/>
      <c r="N1" s="148"/>
      <c r="P1" s="172" t="s">
        <v>0</v>
      </c>
      <c r="Q1" s="172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2"/>
      <c r="AE1" s="172"/>
      <c r="AF1" s="172"/>
      <c r="AG1" s="172"/>
    </row>
    <row r="2" spans="1:46" x14ac:dyDescent="0.3">
      <c r="A2" s="1" t="s">
        <v>1</v>
      </c>
      <c r="B2" s="148" t="s">
        <v>2</v>
      </c>
      <c r="J2" s="1" t="s">
        <v>3</v>
      </c>
      <c r="K2" s="173"/>
      <c r="L2" s="173"/>
      <c r="M2" s="173"/>
      <c r="N2" s="6"/>
      <c r="P2" s="1" t="s">
        <v>4</v>
      </c>
      <c r="Q2" s="148"/>
      <c r="R2" s="4"/>
      <c r="S2" s="4"/>
      <c r="T2" s="4"/>
      <c r="U2" s="4"/>
      <c r="V2" s="4"/>
      <c r="W2" s="4"/>
      <c r="X2" s="4"/>
      <c r="AA2" s="5"/>
      <c r="AE2" s="1" t="s">
        <v>5</v>
      </c>
      <c r="AF2" s="185">
        <f>+K2</f>
        <v>0</v>
      </c>
      <c r="AG2" s="185"/>
      <c r="AH2" s="185"/>
    </row>
    <row r="3" spans="1:46" x14ac:dyDescent="0.3">
      <c r="A3" s="174"/>
      <c r="B3" s="175"/>
      <c r="C3" s="176"/>
      <c r="D3" s="169" t="s">
        <v>6</v>
      </c>
      <c r="E3" s="170"/>
      <c r="F3" s="171"/>
      <c r="G3" s="7" t="s">
        <v>7</v>
      </c>
      <c r="H3" s="7" t="s">
        <v>7</v>
      </c>
      <c r="I3" s="7" t="s">
        <v>8</v>
      </c>
      <c r="J3" s="147" t="s">
        <v>9</v>
      </c>
      <c r="K3" s="7" t="s">
        <v>10</v>
      </c>
      <c r="L3" s="149"/>
      <c r="M3" s="7" t="s">
        <v>11</v>
      </c>
      <c r="N3" s="7" t="s">
        <v>12</v>
      </c>
      <c r="P3" s="174"/>
      <c r="Q3" s="175"/>
      <c r="R3" s="176"/>
      <c r="S3" s="169" t="s">
        <v>13</v>
      </c>
      <c r="T3" s="170"/>
      <c r="U3" s="170"/>
      <c r="V3" s="171"/>
      <c r="W3" s="169" t="s">
        <v>14</v>
      </c>
      <c r="X3" s="171"/>
      <c r="Y3" s="169" t="s">
        <v>6</v>
      </c>
      <c r="Z3" s="170"/>
      <c r="AA3" s="171"/>
      <c r="AB3" s="7" t="s">
        <v>7</v>
      </c>
      <c r="AC3" s="7" t="s">
        <v>15</v>
      </c>
      <c r="AD3" s="7" t="s">
        <v>8</v>
      </c>
      <c r="AE3" s="147" t="s">
        <v>9</v>
      </c>
      <c r="AF3" s="7" t="s">
        <v>10</v>
      </c>
      <c r="AG3" s="10"/>
      <c r="AH3" s="11"/>
      <c r="AI3" s="11" t="s">
        <v>12</v>
      </c>
      <c r="AJ3" s="149"/>
      <c r="AK3" s="149"/>
      <c r="AL3" s="149"/>
      <c r="AM3" s="149"/>
      <c r="AN3" s="149"/>
      <c r="AO3" s="149"/>
      <c r="AP3" s="149"/>
      <c r="AQ3" s="149"/>
      <c r="AR3" s="149"/>
      <c r="AS3" s="149"/>
    </row>
    <row r="4" spans="1:46" x14ac:dyDescent="0.3">
      <c r="A4" s="12" t="s">
        <v>16</v>
      </c>
      <c r="B4" s="7" t="s">
        <v>17</v>
      </c>
      <c r="C4" s="13" t="s">
        <v>18</v>
      </c>
      <c r="D4" s="7">
        <v>1</v>
      </c>
      <c r="E4" s="7">
        <v>2</v>
      </c>
      <c r="F4" s="14" t="s">
        <v>19</v>
      </c>
      <c r="G4" s="7" t="s">
        <v>20</v>
      </c>
      <c r="H4" s="7" t="s">
        <v>20</v>
      </c>
      <c r="I4" s="7"/>
      <c r="J4" s="7" t="s">
        <v>20</v>
      </c>
      <c r="K4" s="7" t="s">
        <v>21</v>
      </c>
      <c r="L4" s="7" t="s">
        <v>22</v>
      </c>
      <c r="M4" s="7" t="s">
        <v>23</v>
      </c>
      <c r="N4" s="7" t="s">
        <v>22</v>
      </c>
      <c r="P4" s="12" t="s">
        <v>16</v>
      </c>
      <c r="Q4" s="7" t="s">
        <v>17</v>
      </c>
      <c r="R4" s="13" t="s">
        <v>18</v>
      </c>
      <c r="S4" s="13" t="s">
        <v>24</v>
      </c>
      <c r="T4" s="13" t="s">
        <v>25</v>
      </c>
      <c r="U4" s="13" t="s">
        <v>26</v>
      </c>
      <c r="V4" s="13" t="s">
        <v>25</v>
      </c>
      <c r="W4" s="13" t="s">
        <v>27</v>
      </c>
      <c r="X4" s="13" t="s">
        <v>25</v>
      </c>
      <c r="Y4" s="7">
        <v>1</v>
      </c>
      <c r="Z4" s="7">
        <v>2</v>
      </c>
      <c r="AA4" s="14" t="s">
        <v>19</v>
      </c>
      <c r="AB4" s="7" t="s">
        <v>20</v>
      </c>
      <c r="AC4" s="7" t="s">
        <v>20</v>
      </c>
      <c r="AD4" s="7"/>
      <c r="AE4" s="7" t="s">
        <v>20</v>
      </c>
      <c r="AF4" s="7" t="s">
        <v>21</v>
      </c>
      <c r="AG4" s="7" t="s">
        <v>22</v>
      </c>
      <c r="AH4" s="11" t="s">
        <v>28</v>
      </c>
      <c r="AI4" s="11" t="s">
        <v>29</v>
      </c>
      <c r="AJ4" s="7" t="s">
        <v>30</v>
      </c>
      <c r="AK4" s="15" t="s">
        <v>31</v>
      </c>
      <c r="AL4" s="7" t="s">
        <v>32</v>
      </c>
      <c r="AM4" s="7"/>
      <c r="AN4" s="7"/>
      <c r="AO4" s="7"/>
      <c r="AP4" s="7"/>
      <c r="AQ4" s="15"/>
      <c r="AR4" s="7" t="s">
        <v>33</v>
      </c>
      <c r="AS4" s="7" t="s">
        <v>34</v>
      </c>
      <c r="AT4" s="7" t="s">
        <v>23</v>
      </c>
    </row>
    <row r="5" spans="1:46" s="25" customFormat="1" x14ac:dyDescent="0.3">
      <c r="A5" s="16" t="s">
        <v>35</v>
      </c>
      <c r="B5" s="17" t="s">
        <v>36</v>
      </c>
      <c r="C5" s="17">
        <v>72</v>
      </c>
      <c r="D5" s="18"/>
      <c r="E5" s="19"/>
      <c r="F5" s="20">
        <f>+(E5+D5)/C5</f>
        <v>0</v>
      </c>
      <c r="G5" s="21"/>
      <c r="H5" s="21"/>
      <c r="I5" s="21"/>
      <c r="J5" s="16">
        <f>+D5+E5-G5-H5-I5</f>
        <v>0</v>
      </c>
      <c r="K5" s="22">
        <v>381.13</v>
      </c>
      <c r="L5" s="23">
        <f t="shared" ref="L5:L66" si="0">+J5*K5</f>
        <v>0</v>
      </c>
      <c r="M5" s="24"/>
      <c r="N5" s="24">
        <f>+K5*I5</f>
        <v>0</v>
      </c>
      <c r="P5" s="16" t="s">
        <v>35</v>
      </c>
      <c r="Q5" s="17" t="s">
        <v>36</v>
      </c>
      <c r="R5" s="17">
        <v>72</v>
      </c>
      <c r="S5" s="26"/>
      <c r="T5" s="27">
        <f>+S5/R5</f>
        <v>0</v>
      </c>
      <c r="U5" s="26">
        <f>+S5+W5-AE5</f>
        <v>-103</v>
      </c>
      <c r="V5" s="27">
        <f>+U5/R5</f>
        <v>-1.4305555555555556</v>
      </c>
      <c r="W5" s="28">
        <f>+R5*X5</f>
        <v>0</v>
      </c>
      <c r="X5" s="28"/>
      <c r="Y5" s="29">
        <f t="shared" ref="Y5:Z36" si="1">+D5+D96+D187+D278+D369+D460+D551+D642+D733+D824+D915+D1006+D1097+D1188+D1279+D1370+D1461+D1552+D1643+D1734+D1825+D1916+D2007+D2098+D2189+D2280+D2371+D2462+D2553+D2644+D2735+D2826+D2917+D3008+D3099+D3190+D3281+D3372+D3463+D3554</f>
        <v>103</v>
      </c>
      <c r="Z5" s="29">
        <f t="shared" si="1"/>
        <v>0</v>
      </c>
      <c r="AA5" s="30">
        <f t="shared" ref="AA5:AA66" si="2">+(Z5+Y5)/R5</f>
        <v>1.4305555555555556</v>
      </c>
      <c r="AB5" s="29">
        <f t="shared" ref="AB5:AE36" si="3">+G5+G96+G187+G278+G369+G460+G551+G642+G733+G824+G915+G1006+G1097+G1188+G1279+G1370+G1461+G1552+G1643+G1734+G1825+G1916+G2007+G2098+G2189+G2280+G2371+G2462+G2553+G2644+G2735+G2826+G2917+G3008+G3099+G3190+G3281+G3372+G3463+G3554</f>
        <v>0</v>
      </c>
      <c r="AC5" s="29">
        <f t="shared" si="3"/>
        <v>0</v>
      </c>
      <c r="AD5" s="29">
        <f t="shared" si="3"/>
        <v>0</v>
      </c>
      <c r="AE5" s="29">
        <f t="shared" si="3"/>
        <v>103</v>
      </c>
      <c r="AF5" s="31">
        <f>+K5</f>
        <v>381.13</v>
      </c>
      <c r="AG5" s="24">
        <f t="shared" ref="AG5:AG66" si="4">+AE5*AF5</f>
        <v>39256.39</v>
      </c>
      <c r="AH5" s="24">
        <f>+AF5*U5</f>
        <v>-39256.39</v>
      </c>
      <c r="AI5" s="32">
        <f>+AD5*AF5</f>
        <v>0</v>
      </c>
      <c r="AJ5" s="24">
        <f>+Y5+Z5</f>
        <v>103</v>
      </c>
      <c r="AK5" s="24"/>
      <c r="AL5" s="24"/>
      <c r="AM5" s="24"/>
      <c r="AN5" s="24"/>
      <c r="AO5" s="24"/>
      <c r="AP5" s="24"/>
      <c r="AQ5" s="33"/>
      <c r="AR5" s="24">
        <f>SUM(AJ5:AQ5)</f>
        <v>103</v>
      </c>
      <c r="AS5" s="24"/>
      <c r="AT5" s="24">
        <f>+AS5-AR5</f>
        <v>-103</v>
      </c>
    </row>
    <row r="6" spans="1:46" s="25" customFormat="1" x14ac:dyDescent="0.3">
      <c r="A6" s="16" t="s">
        <v>37</v>
      </c>
      <c r="B6" s="17" t="s">
        <v>38</v>
      </c>
      <c r="C6" s="17">
        <v>36</v>
      </c>
      <c r="D6" s="18"/>
      <c r="E6" s="19"/>
      <c r="F6" s="20">
        <f t="shared" ref="F6:F66" si="5">+(E6+D6)/C6</f>
        <v>0</v>
      </c>
      <c r="G6" s="21"/>
      <c r="H6" s="21"/>
      <c r="I6" s="21"/>
      <c r="J6" s="16">
        <f t="shared" ref="J6:J66" si="6">+D6+E6-G6-H6-I6</f>
        <v>0</v>
      </c>
      <c r="K6" s="22">
        <v>741.2</v>
      </c>
      <c r="L6" s="23">
        <f t="shared" si="0"/>
        <v>0</v>
      </c>
      <c r="M6" s="24"/>
      <c r="N6" s="24">
        <f t="shared" ref="N6:N66" si="7">+K6*I6</f>
        <v>0</v>
      </c>
      <c r="P6" s="16" t="s">
        <v>37</v>
      </c>
      <c r="Q6" s="17" t="s">
        <v>38</v>
      </c>
      <c r="R6" s="17">
        <v>36</v>
      </c>
      <c r="S6" s="26"/>
      <c r="T6" s="27">
        <f t="shared" ref="T6:T66" si="8">+S6/R6</f>
        <v>0</v>
      </c>
      <c r="U6" s="26">
        <f t="shared" ref="U6:U66" si="9">+S6+W6-AE6</f>
        <v>-16</v>
      </c>
      <c r="V6" s="27">
        <f t="shared" ref="V6:V66" si="10">+U6/R6</f>
        <v>-0.44444444444444442</v>
      </c>
      <c r="W6" s="28">
        <f t="shared" ref="W6:W66" si="11">+R6*X6</f>
        <v>0</v>
      </c>
      <c r="X6" s="28"/>
      <c r="Y6" s="29">
        <f t="shared" si="1"/>
        <v>16</v>
      </c>
      <c r="Z6" s="29">
        <f t="shared" si="1"/>
        <v>0</v>
      </c>
      <c r="AA6" s="30">
        <f t="shared" si="2"/>
        <v>0.44444444444444442</v>
      </c>
      <c r="AB6" s="32">
        <f t="shared" si="3"/>
        <v>0</v>
      </c>
      <c r="AC6" s="32">
        <f t="shared" si="3"/>
        <v>0</v>
      </c>
      <c r="AD6" s="32">
        <f t="shared" si="3"/>
        <v>0</v>
      </c>
      <c r="AE6" s="34">
        <f t="shared" si="3"/>
        <v>16</v>
      </c>
      <c r="AF6" s="31">
        <f t="shared" ref="AF6:AF66" si="12">+K6</f>
        <v>741.2</v>
      </c>
      <c r="AG6" s="24">
        <f t="shared" si="4"/>
        <v>11859.2</v>
      </c>
      <c r="AH6" s="24">
        <f t="shared" ref="AH6:AH66" si="13">+AF6*U6</f>
        <v>-11859.2</v>
      </c>
      <c r="AI6" s="32">
        <f t="shared" ref="AI6:AI66" si="14">+AD6*AF6</f>
        <v>0</v>
      </c>
      <c r="AJ6" s="24">
        <f t="shared" ref="AJ6:AJ66" si="15">+Y6+Z6</f>
        <v>16</v>
      </c>
      <c r="AK6" s="24"/>
      <c r="AL6" s="24"/>
      <c r="AM6" s="24"/>
      <c r="AN6" s="24"/>
      <c r="AO6" s="24"/>
      <c r="AP6" s="24"/>
      <c r="AQ6" s="33"/>
      <c r="AR6" s="24">
        <f t="shared" ref="AR6:AR66" si="16">SUM(AJ6:AQ6)</f>
        <v>16</v>
      </c>
      <c r="AS6" s="24"/>
      <c r="AT6" s="24">
        <f t="shared" ref="AT6:AT66" si="17">+AS6-AR6</f>
        <v>-16</v>
      </c>
    </row>
    <row r="7" spans="1:46" s="25" customFormat="1" x14ac:dyDescent="0.3">
      <c r="A7" s="16" t="s">
        <v>39</v>
      </c>
      <c r="B7" s="17" t="s">
        <v>40</v>
      </c>
      <c r="C7" s="17">
        <v>18</v>
      </c>
      <c r="D7" s="18"/>
      <c r="E7" s="19"/>
      <c r="F7" s="20">
        <f t="shared" si="5"/>
        <v>0</v>
      </c>
      <c r="G7" s="21"/>
      <c r="H7" s="21"/>
      <c r="I7" s="21"/>
      <c r="J7" s="35">
        <f t="shared" si="6"/>
        <v>0</v>
      </c>
      <c r="K7" s="22">
        <v>1263.5999999999999</v>
      </c>
      <c r="L7" s="36">
        <f t="shared" si="0"/>
        <v>0</v>
      </c>
      <c r="M7" s="37"/>
      <c r="N7" s="37">
        <f t="shared" si="7"/>
        <v>0</v>
      </c>
      <c r="P7" s="16" t="s">
        <v>39</v>
      </c>
      <c r="Q7" s="17" t="s">
        <v>40</v>
      </c>
      <c r="R7" s="17">
        <v>18</v>
      </c>
      <c r="S7" s="26"/>
      <c r="T7" s="27">
        <f t="shared" si="8"/>
        <v>0</v>
      </c>
      <c r="U7" s="26">
        <f t="shared" si="9"/>
        <v>0</v>
      </c>
      <c r="V7" s="27">
        <f t="shared" si="10"/>
        <v>0</v>
      </c>
      <c r="W7" s="28">
        <f t="shared" si="11"/>
        <v>0</v>
      </c>
      <c r="X7" s="28"/>
      <c r="Y7" s="29">
        <f t="shared" si="1"/>
        <v>0</v>
      </c>
      <c r="Z7" s="29">
        <f t="shared" si="1"/>
        <v>0</v>
      </c>
      <c r="AA7" s="30">
        <f t="shared" si="2"/>
        <v>0</v>
      </c>
      <c r="AB7" s="32">
        <f t="shared" si="3"/>
        <v>0</v>
      </c>
      <c r="AC7" s="32">
        <f t="shared" si="3"/>
        <v>0</v>
      </c>
      <c r="AD7" s="32">
        <f t="shared" si="3"/>
        <v>0</v>
      </c>
      <c r="AE7" s="12">
        <f t="shared" si="3"/>
        <v>0</v>
      </c>
      <c r="AF7" s="31">
        <f t="shared" si="12"/>
        <v>1263.5999999999999</v>
      </c>
      <c r="AG7" s="37">
        <f t="shared" si="4"/>
        <v>0</v>
      </c>
      <c r="AH7" s="37">
        <f t="shared" si="13"/>
        <v>0</v>
      </c>
      <c r="AI7" s="32">
        <f t="shared" si="14"/>
        <v>0</v>
      </c>
      <c r="AJ7" s="37">
        <f t="shared" si="15"/>
        <v>0</v>
      </c>
      <c r="AK7" s="37"/>
      <c r="AL7" s="37"/>
      <c r="AM7" s="37"/>
      <c r="AN7" s="37"/>
      <c r="AO7" s="37"/>
      <c r="AP7" s="37"/>
      <c r="AQ7" s="33"/>
      <c r="AR7" s="37">
        <f t="shared" si="16"/>
        <v>0</v>
      </c>
      <c r="AS7" s="37"/>
      <c r="AT7" s="37">
        <f t="shared" si="17"/>
        <v>0</v>
      </c>
    </row>
    <row r="8" spans="1:46" s="25" customFormat="1" x14ac:dyDescent="0.3">
      <c r="A8" s="16" t="s">
        <v>41</v>
      </c>
      <c r="B8" s="17" t="s">
        <v>42</v>
      </c>
      <c r="C8" s="17">
        <v>10</v>
      </c>
      <c r="D8" s="18"/>
      <c r="E8" s="19"/>
      <c r="F8" s="20">
        <f t="shared" si="5"/>
        <v>0</v>
      </c>
      <c r="G8" s="21"/>
      <c r="H8" s="21"/>
      <c r="I8" s="21"/>
      <c r="J8" s="16">
        <f t="shared" si="6"/>
        <v>0</v>
      </c>
      <c r="K8" s="22">
        <v>2059.1999999999998</v>
      </c>
      <c r="L8" s="23">
        <f t="shared" si="0"/>
        <v>0</v>
      </c>
      <c r="M8" s="24"/>
      <c r="N8" s="24">
        <f t="shared" si="7"/>
        <v>0</v>
      </c>
      <c r="P8" s="16" t="s">
        <v>41</v>
      </c>
      <c r="Q8" s="17" t="s">
        <v>42</v>
      </c>
      <c r="R8" s="17">
        <v>10</v>
      </c>
      <c r="S8" s="26"/>
      <c r="T8" s="27">
        <f t="shared" si="8"/>
        <v>0</v>
      </c>
      <c r="U8" s="26">
        <f t="shared" si="9"/>
        <v>-4</v>
      </c>
      <c r="V8" s="27">
        <f t="shared" si="10"/>
        <v>-0.4</v>
      </c>
      <c r="W8" s="28">
        <f t="shared" si="11"/>
        <v>0</v>
      </c>
      <c r="X8" s="28"/>
      <c r="Y8" s="29">
        <f t="shared" si="1"/>
        <v>4</v>
      </c>
      <c r="Z8" s="29">
        <f t="shared" si="1"/>
        <v>0</v>
      </c>
      <c r="AA8" s="30">
        <f t="shared" si="2"/>
        <v>0.4</v>
      </c>
      <c r="AB8" s="32">
        <f t="shared" si="3"/>
        <v>0</v>
      </c>
      <c r="AC8" s="32">
        <f t="shared" si="3"/>
        <v>0</v>
      </c>
      <c r="AD8" s="32">
        <f t="shared" si="3"/>
        <v>0</v>
      </c>
      <c r="AE8" s="34">
        <f t="shared" si="3"/>
        <v>4</v>
      </c>
      <c r="AF8" s="31">
        <f t="shared" si="12"/>
        <v>2059.1999999999998</v>
      </c>
      <c r="AG8" s="24">
        <f t="shared" si="4"/>
        <v>8236.7999999999993</v>
      </c>
      <c r="AH8" s="24">
        <f t="shared" si="13"/>
        <v>-8236.7999999999993</v>
      </c>
      <c r="AI8" s="32">
        <f t="shared" si="14"/>
        <v>0</v>
      </c>
      <c r="AJ8" s="24">
        <f t="shared" si="15"/>
        <v>4</v>
      </c>
      <c r="AK8" s="24"/>
      <c r="AL8" s="24"/>
      <c r="AM8" s="24"/>
      <c r="AN8" s="24"/>
      <c r="AO8" s="24"/>
      <c r="AP8" s="24"/>
      <c r="AQ8" s="33"/>
      <c r="AR8" s="24">
        <f t="shared" si="16"/>
        <v>4</v>
      </c>
      <c r="AS8" s="24"/>
      <c r="AT8" s="24">
        <f t="shared" si="17"/>
        <v>-4</v>
      </c>
    </row>
    <row r="9" spans="1:46" s="25" customFormat="1" x14ac:dyDescent="0.3">
      <c r="A9" s="16" t="s">
        <v>43</v>
      </c>
      <c r="B9" s="17" t="s">
        <v>36</v>
      </c>
      <c r="C9" s="17">
        <v>72</v>
      </c>
      <c r="D9" s="18"/>
      <c r="E9" s="19"/>
      <c r="F9" s="20">
        <f t="shared" si="5"/>
        <v>0</v>
      </c>
      <c r="G9" s="21"/>
      <c r="H9" s="21"/>
      <c r="I9" s="21"/>
      <c r="J9" s="16">
        <f t="shared" si="6"/>
        <v>0</v>
      </c>
      <c r="K9" s="22">
        <v>409.5</v>
      </c>
      <c r="L9" s="23">
        <f t="shared" si="0"/>
        <v>0</v>
      </c>
      <c r="M9" s="24"/>
      <c r="N9" s="24">
        <f t="shared" si="7"/>
        <v>0</v>
      </c>
      <c r="P9" s="16" t="s">
        <v>43</v>
      </c>
      <c r="Q9" s="17" t="s">
        <v>36</v>
      </c>
      <c r="R9" s="17">
        <v>72</v>
      </c>
      <c r="S9" s="26"/>
      <c r="T9" s="27">
        <f t="shared" si="8"/>
        <v>0</v>
      </c>
      <c r="U9" s="26">
        <f t="shared" si="9"/>
        <v>-28</v>
      </c>
      <c r="V9" s="27">
        <f t="shared" si="10"/>
        <v>-0.3888888888888889</v>
      </c>
      <c r="W9" s="28">
        <f t="shared" si="11"/>
        <v>0</v>
      </c>
      <c r="X9" s="28"/>
      <c r="Y9" s="29">
        <f t="shared" si="1"/>
        <v>8</v>
      </c>
      <c r="Z9" s="29">
        <f t="shared" si="1"/>
        <v>20</v>
      </c>
      <c r="AA9" s="30">
        <f t="shared" si="2"/>
        <v>0.3888888888888889</v>
      </c>
      <c r="AB9" s="32">
        <f t="shared" si="3"/>
        <v>0</v>
      </c>
      <c r="AC9" s="32">
        <f t="shared" si="3"/>
        <v>0</v>
      </c>
      <c r="AD9" s="32">
        <f t="shared" si="3"/>
        <v>0</v>
      </c>
      <c r="AE9" s="34">
        <f t="shared" si="3"/>
        <v>28</v>
      </c>
      <c r="AF9" s="31">
        <f t="shared" si="12"/>
        <v>409.5</v>
      </c>
      <c r="AG9" s="24">
        <f t="shared" si="4"/>
        <v>11466</v>
      </c>
      <c r="AH9" s="24">
        <f t="shared" si="13"/>
        <v>-11466</v>
      </c>
      <c r="AI9" s="32">
        <f t="shared" si="14"/>
        <v>0</v>
      </c>
      <c r="AJ9" s="24">
        <f t="shared" si="15"/>
        <v>28</v>
      </c>
      <c r="AK9" s="24"/>
      <c r="AL9" s="24"/>
      <c r="AM9" s="24"/>
      <c r="AN9" s="24"/>
      <c r="AO9" s="24"/>
      <c r="AP9" s="24"/>
      <c r="AQ9" s="33"/>
      <c r="AR9" s="24">
        <f t="shared" si="16"/>
        <v>28</v>
      </c>
      <c r="AS9" s="24"/>
      <c r="AT9" s="24">
        <f t="shared" si="17"/>
        <v>-28</v>
      </c>
    </row>
    <row r="10" spans="1:46" s="25" customFormat="1" x14ac:dyDescent="0.3">
      <c r="A10" s="16" t="s">
        <v>44</v>
      </c>
      <c r="B10" s="17" t="s">
        <v>38</v>
      </c>
      <c r="C10" s="17">
        <v>36</v>
      </c>
      <c r="D10" s="18"/>
      <c r="E10" s="19"/>
      <c r="F10" s="20">
        <f t="shared" si="5"/>
        <v>0</v>
      </c>
      <c r="G10" s="21"/>
      <c r="H10" s="21"/>
      <c r="I10" s="21"/>
      <c r="J10" s="16">
        <f t="shared" si="6"/>
        <v>0</v>
      </c>
      <c r="K10" s="22">
        <v>803.79</v>
      </c>
      <c r="L10" s="23">
        <f t="shared" si="0"/>
        <v>0</v>
      </c>
      <c r="M10" s="24"/>
      <c r="N10" s="24">
        <f t="shared" si="7"/>
        <v>0</v>
      </c>
      <c r="P10" s="16" t="s">
        <v>44</v>
      </c>
      <c r="Q10" s="17" t="s">
        <v>38</v>
      </c>
      <c r="R10" s="17">
        <v>36</v>
      </c>
      <c r="S10" s="26"/>
      <c r="T10" s="27">
        <f t="shared" si="8"/>
        <v>0</v>
      </c>
      <c r="U10" s="26">
        <f t="shared" si="9"/>
        <v>-3</v>
      </c>
      <c r="V10" s="27">
        <f t="shared" si="10"/>
        <v>-8.3333333333333329E-2</v>
      </c>
      <c r="W10" s="28">
        <f t="shared" si="11"/>
        <v>0</v>
      </c>
      <c r="X10" s="28"/>
      <c r="Y10" s="29">
        <f t="shared" si="1"/>
        <v>3</v>
      </c>
      <c r="Z10" s="29">
        <f t="shared" si="1"/>
        <v>0</v>
      </c>
      <c r="AA10" s="30">
        <f t="shared" si="2"/>
        <v>8.3333333333333329E-2</v>
      </c>
      <c r="AB10" s="32">
        <f t="shared" si="3"/>
        <v>0</v>
      </c>
      <c r="AC10" s="32">
        <f t="shared" si="3"/>
        <v>0</v>
      </c>
      <c r="AD10" s="32">
        <f t="shared" si="3"/>
        <v>0</v>
      </c>
      <c r="AE10" s="34">
        <f t="shared" si="3"/>
        <v>3</v>
      </c>
      <c r="AF10" s="31">
        <f t="shared" si="12"/>
        <v>803.79</v>
      </c>
      <c r="AG10" s="24">
        <f t="shared" si="4"/>
        <v>2411.37</v>
      </c>
      <c r="AH10" s="24">
        <f t="shared" si="13"/>
        <v>-2411.37</v>
      </c>
      <c r="AI10" s="32">
        <f t="shared" si="14"/>
        <v>0</v>
      </c>
      <c r="AJ10" s="24">
        <f t="shared" si="15"/>
        <v>3</v>
      </c>
      <c r="AK10" s="24"/>
      <c r="AL10" s="24"/>
      <c r="AM10" s="24"/>
      <c r="AN10" s="24"/>
      <c r="AO10" s="24"/>
      <c r="AP10" s="24"/>
      <c r="AQ10" s="33"/>
      <c r="AR10" s="24">
        <f t="shared" si="16"/>
        <v>3</v>
      </c>
      <c r="AS10" s="24"/>
      <c r="AT10" s="24">
        <f t="shared" si="17"/>
        <v>-3</v>
      </c>
    </row>
    <row r="11" spans="1:46" s="25" customFormat="1" x14ac:dyDescent="0.3">
      <c r="A11" s="16" t="s">
        <v>45</v>
      </c>
      <c r="B11" s="17" t="s">
        <v>36</v>
      </c>
      <c r="C11" s="17">
        <v>72</v>
      </c>
      <c r="D11" s="18"/>
      <c r="E11" s="19"/>
      <c r="F11" s="20">
        <f t="shared" si="5"/>
        <v>0</v>
      </c>
      <c r="G11" s="21"/>
      <c r="H11" s="21"/>
      <c r="I11" s="21"/>
      <c r="J11" s="16">
        <f t="shared" si="6"/>
        <v>0</v>
      </c>
      <c r="K11" s="22">
        <v>409.5</v>
      </c>
      <c r="L11" s="23">
        <f t="shared" si="0"/>
        <v>0</v>
      </c>
      <c r="M11" s="24"/>
      <c r="N11" s="24">
        <f t="shared" si="7"/>
        <v>0</v>
      </c>
      <c r="P11" s="16" t="s">
        <v>45</v>
      </c>
      <c r="Q11" s="17" t="s">
        <v>36</v>
      </c>
      <c r="R11" s="17">
        <v>72</v>
      </c>
      <c r="S11" s="26"/>
      <c r="T11" s="27">
        <f t="shared" si="8"/>
        <v>0</v>
      </c>
      <c r="U11" s="26">
        <f t="shared" si="9"/>
        <v>-105</v>
      </c>
      <c r="V11" s="27">
        <f t="shared" si="10"/>
        <v>-1.4583333333333333</v>
      </c>
      <c r="W11" s="28">
        <f t="shared" si="11"/>
        <v>0</v>
      </c>
      <c r="X11" s="28"/>
      <c r="Y11" s="29">
        <f t="shared" si="1"/>
        <v>105</v>
      </c>
      <c r="Z11" s="29">
        <f t="shared" si="1"/>
        <v>0</v>
      </c>
      <c r="AA11" s="30">
        <f t="shared" si="2"/>
        <v>1.4583333333333333</v>
      </c>
      <c r="AB11" s="32">
        <f t="shared" si="3"/>
        <v>0</v>
      </c>
      <c r="AC11" s="32">
        <f t="shared" si="3"/>
        <v>0</v>
      </c>
      <c r="AD11" s="32">
        <f t="shared" si="3"/>
        <v>0</v>
      </c>
      <c r="AE11" s="34">
        <f t="shared" si="3"/>
        <v>105</v>
      </c>
      <c r="AF11" s="31">
        <f t="shared" si="12"/>
        <v>409.5</v>
      </c>
      <c r="AG11" s="24">
        <f t="shared" si="4"/>
        <v>42997.5</v>
      </c>
      <c r="AH11" s="24">
        <f t="shared" si="13"/>
        <v>-42997.5</v>
      </c>
      <c r="AI11" s="32">
        <f t="shared" si="14"/>
        <v>0</v>
      </c>
      <c r="AJ11" s="24">
        <f t="shared" si="15"/>
        <v>105</v>
      </c>
      <c r="AK11" s="24"/>
      <c r="AL11" s="24"/>
      <c r="AM11" s="24"/>
      <c r="AN11" s="24"/>
      <c r="AO11" s="24"/>
      <c r="AP11" s="24"/>
      <c r="AQ11" s="33"/>
      <c r="AR11" s="24">
        <f t="shared" si="16"/>
        <v>105</v>
      </c>
      <c r="AS11" s="24"/>
      <c r="AT11" s="24">
        <f t="shared" si="17"/>
        <v>-105</v>
      </c>
    </row>
    <row r="12" spans="1:46" s="25" customFormat="1" x14ac:dyDescent="0.3">
      <c r="A12" s="16" t="s">
        <v>46</v>
      </c>
      <c r="B12" s="17" t="s">
        <v>38</v>
      </c>
      <c r="C12" s="17">
        <v>36</v>
      </c>
      <c r="D12" s="18"/>
      <c r="E12" s="19"/>
      <c r="F12" s="20">
        <f t="shared" si="5"/>
        <v>0</v>
      </c>
      <c r="G12" s="21"/>
      <c r="H12" s="21"/>
      <c r="I12" s="21"/>
      <c r="J12" s="16">
        <f t="shared" si="6"/>
        <v>0</v>
      </c>
      <c r="K12" s="22">
        <v>803.79</v>
      </c>
      <c r="L12" s="23">
        <f t="shared" si="0"/>
        <v>0</v>
      </c>
      <c r="M12" s="24"/>
      <c r="N12" s="24">
        <f t="shared" si="7"/>
        <v>0</v>
      </c>
      <c r="P12" s="16" t="s">
        <v>46</v>
      </c>
      <c r="Q12" s="17" t="s">
        <v>38</v>
      </c>
      <c r="R12" s="17">
        <v>36</v>
      </c>
      <c r="S12" s="26"/>
      <c r="T12" s="27">
        <f t="shared" si="8"/>
        <v>0</v>
      </c>
      <c r="U12" s="26">
        <f t="shared" si="9"/>
        <v>-20</v>
      </c>
      <c r="V12" s="27">
        <f t="shared" si="10"/>
        <v>-0.55555555555555558</v>
      </c>
      <c r="W12" s="28">
        <f t="shared" si="11"/>
        <v>0</v>
      </c>
      <c r="X12" s="28"/>
      <c r="Y12" s="29">
        <f t="shared" si="1"/>
        <v>20</v>
      </c>
      <c r="Z12" s="29">
        <f t="shared" si="1"/>
        <v>0</v>
      </c>
      <c r="AA12" s="30">
        <f t="shared" si="2"/>
        <v>0.55555555555555558</v>
      </c>
      <c r="AB12" s="32">
        <f t="shared" si="3"/>
        <v>0</v>
      </c>
      <c r="AC12" s="32">
        <f t="shared" si="3"/>
        <v>0</v>
      </c>
      <c r="AD12" s="32">
        <f t="shared" si="3"/>
        <v>0</v>
      </c>
      <c r="AE12" s="34">
        <f t="shared" si="3"/>
        <v>20</v>
      </c>
      <c r="AF12" s="31">
        <f t="shared" si="12"/>
        <v>803.79</v>
      </c>
      <c r="AG12" s="24">
        <f t="shared" si="4"/>
        <v>16075.8</v>
      </c>
      <c r="AH12" s="24">
        <f t="shared" si="13"/>
        <v>-16075.8</v>
      </c>
      <c r="AI12" s="32">
        <f t="shared" si="14"/>
        <v>0</v>
      </c>
      <c r="AJ12" s="24">
        <f t="shared" si="15"/>
        <v>20</v>
      </c>
      <c r="AK12" s="24"/>
      <c r="AL12" s="24"/>
      <c r="AM12" s="24"/>
      <c r="AN12" s="24"/>
      <c r="AO12" s="24"/>
      <c r="AP12" s="24"/>
      <c r="AQ12" s="33"/>
      <c r="AR12" s="24">
        <f t="shared" si="16"/>
        <v>20</v>
      </c>
      <c r="AS12" s="24"/>
      <c r="AT12" s="24">
        <f t="shared" si="17"/>
        <v>-20</v>
      </c>
    </row>
    <row r="13" spans="1:46" s="25" customFormat="1" x14ac:dyDescent="0.3">
      <c r="A13" s="16" t="s">
        <v>47</v>
      </c>
      <c r="B13" s="17" t="s">
        <v>48</v>
      </c>
      <c r="C13" s="17">
        <v>8</v>
      </c>
      <c r="D13" s="18"/>
      <c r="E13" s="19"/>
      <c r="F13" s="20">
        <f t="shared" si="5"/>
        <v>0</v>
      </c>
      <c r="G13" s="21"/>
      <c r="H13" s="21"/>
      <c r="I13" s="21"/>
      <c r="J13" s="16">
        <f t="shared" si="6"/>
        <v>0</v>
      </c>
      <c r="K13" s="22">
        <v>2767.05</v>
      </c>
      <c r="L13" s="23">
        <f t="shared" si="0"/>
        <v>0</v>
      </c>
      <c r="M13" s="24"/>
      <c r="N13" s="24">
        <f t="shared" si="7"/>
        <v>0</v>
      </c>
      <c r="P13" s="16" t="s">
        <v>47</v>
      </c>
      <c r="Q13" s="17" t="s">
        <v>48</v>
      </c>
      <c r="R13" s="17">
        <v>8</v>
      </c>
      <c r="S13" s="26"/>
      <c r="T13" s="27">
        <f t="shared" si="8"/>
        <v>0</v>
      </c>
      <c r="U13" s="26">
        <f t="shared" si="9"/>
        <v>-2</v>
      </c>
      <c r="V13" s="27">
        <f t="shared" si="10"/>
        <v>-0.25</v>
      </c>
      <c r="W13" s="28">
        <f t="shared" si="11"/>
        <v>0</v>
      </c>
      <c r="X13" s="28"/>
      <c r="Y13" s="29">
        <f t="shared" si="1"/>
        <v>2</v>
      </c>
      <c r="Z13" s="29">
        <f t="shared" si="1"/>
        <v>0</v>
      </c>
      <c r="AA13" s="30">
        <f t="shared" si="2"/>
        <v>0.25</v>
      </c>
      <c r="AB13" s="32">
        <f t="shared" si="3"/>
        <v>0</v>
      </c>
      <c r="AC13" s="32">
        <f t="shared" si="3"/>
        <v>0</v>
      </c>
      <c r="AD13" s="32">
        <f t="shared" si="3"/>
        <v>0</v>
      </c>
      <c r="AE13" s="34">
        <f t="shared" si="3"/>
        <v>2</v>
      </c>
      <c r="AF13" s="31">
        <f t="shared" si="12"/>
        <v>2767.05</v>
      </c>
      <c r="AG13" s="24">
        <f t="shared" si="4"/>
        <v>5534.1</v>
      </c>
      <c r="AH13" s="24">
        <f t="shared" si="13"/>
        <v>-5534.1</v>
      </c>
      <c r="AI13" s="32">
        <f t="shared" si="14"/>
        <v>0</v>
      </c>
      <c r="AJ13" s="24">
        <f t="shared" si="15"/>
        <v>2</v>
      </c>
      <c r="AK13" s="24"/>
      <c r="AL13" s="24"/>
      <c r="AM13" s="24"/>
      <c r="AN13" s="29"/>
      <c r="AO13" s="24"/>
      <c r="AP13" s="24"/>
      <c r="AQ13" s="33"/>
      <c r="AR13" s="24">
        <f t="shared" si="16"/>
        <v>2</v>
      </c>
      <c r="AS13" s="24"/>
      <c r="AT13" s="24">
        <f t="shared" si="17"/>
        <v>-2</v>
      </c>
    </row>
    <row r="14" spans="1:46" s="25" customFormat="1" x14ac:dyDescent="0.3">
      <c r="A14" s="35" t="s">
        <v>49</v>
      </c>
      <c r="B14" s="17" t="s">
        <v>50</v>
      </c>
      <c r="C14" s="38">
        <v>72</v>
      </c>
      <c r="D14" s="18"/>
      <c r="E14" s="19"/>
      <c r="F14" s="20">
        <f t="shared" si="5"/>
        <v>0</v>
      </c>
      <c r="G14" s="21"/>
      <c r="H14" s="21"/>
      <c r="I14" s="21"/>
      <c r="J14" s="35">
        <f t="shared" si="6"/>
        <v>0</v>
      </c>
      <c r="K14" s="22">
        <v>444.6</v>
      </c>
      <c r="L14" s="36">
        <f t="shared" si="0"/>
        <v>0</v>
      </c>
      <c r="M14" s="37"/>
      <c r="N14" s="37">
        <f t="shared" si="7"/>
        <v>0</v>
      </c>
      <c r="P14" s="35" t="s">
        <v>49</v>
      </c>
      <c r="Q14" s="17" t="s">
        <v>50</v>
      </c>
      <c r="R14" s="38">
        <v>72</v>
      </c>
      <c r="S14" s="26"/>
      <c r="T14" s="39">
        <f t="shared" si="8"/>
        <v>0</v>
      </c>
      <c r="U14" s="26">
        <f t="shared" si="9"/>
        <v>-28</v>
      </c>
      <c r="V14" s="39">
        <f t="shared" si="10"/>
        <v>-0.3888888888888889</v>
      </c>
      <c r="W14" s="40">
        <f t="shared" si="11"/>
        <v>0</v>
      </c>
      <c r="X14" s="40"/>
      <c r="Y14" s="29">
        <f t="shared" si="1"/>
        <v>28</v>
      </c>
      <c r="Z14" s="29">
        <f t="shared" si="1"/>
        <v>0</v>
      </c>
      <c r="AA14" s="30">
        <f t="shared" si="2"/>
        <v>0.3888888888888889</v>
      </c>
      <c r="AB14" s="32">
        <f t="shared" si="3"/>
        <v>0</v>
      </c>
      <c r="AC14" s="32">
        <f t="shared" si="3"/>
        <v>0</v>
      </c>
      <c r="AD14" s="32">
        <f t="shared" si="3"/>
        <v>0</v>
      </c>
      <c r="AE14" s="12">
        <f t="shared" si="3"/>
        <v>28</v>
      </c>
      <c r="AF14" s="31">
        <f t="shared" si="12"/>
        <v>444.6</v>
      </c>
      <c r="AG14" s="37">
        <f t="shared" si="4"/>
        <v>12448.800000000001</v>
      </c>
      <c r="AH14" s="37">
        <f t="shared" si="13"/>
        <v>-12448.800000000001</v>
      </c>
      <c r="AI14" s="32">
        <f t="shared" si="14"/>
        <v>0</v>
      </c>
      <c r="AJ14" s="37">
        <f t="shared" si="15"/>
        <v>28</v>
      </c>
      <c r="AK14" s="37"/>
      <c r="AL14" s="37"/>
      <c r="AM14" s="37"/>
      <c r="AN14" s="29"/>
      <c r="AO14" s="37"/>
      <c r="AP14" s="37"/>
      <c r="AQ14" s="33"/>
      <c r="AR14" s="37">
        <f t="shared" si="16"/>
        <v>28</v>
      </c>
      <c r="AS14" s="37"/>
      <c r="AT14" s="37">
        <f t="shared" si="17"/>
        <v>-28</v>
      </c>
    </row>
    <row r="15" spans="1:46" s="25" customFormat="1" x14ac:dyDescent="0.3">
      <c r="A15" s="16" t="s">
        <v>51</v>
      </c>
      <c r="B15" s="17" t="s">
        <v>52</v>
      </c>
      <c r="C15" s="17">
        <v>36</v>
      </c>
      <c r="D15" s="18"/>
      <c r="E15" s="19"/>
      <c r="F15" s="20">
        <f t="shared" si="5"/>
        <v>0</v>
      </c>
      <c r="G15" s="21"/>
      <c r="H15" s="21"/>
      <c r="I15" s="21"/>
      <c r="J15" s="16">
        <f t="shared" si="6"/>
        <v>0</v>
      </c>
      <c r="K15" s="22">
        <v>868.73</v>
      </c>
      <c r="L15" s="23">
        <f t="shared" si="0"/>
        <v>0</v>
      </c>
      <c r="M15" s="24"/>
      <c r="N15" s="24">
        <f t="shared" si="7"/>
        <v>0</v>
      </c>
      <c r="P15" s="16" t="s">
        <v>51</v>
      </c>
      <c r="Q15" s="17" t="s">
        <v>52</v>
      </c>
      <c r="R15" s="17">
        <v>36</v>
      </c>
      <c r="S15" s="26"/>
      <c r="T15" s="27">
        <f t="shared" si="8"/>
        <v>0</v>
      </c>
      <c r="U15" s="26">
        <f t="shared" si="9"/>
        <v>-10</v>
      </c>
      <c r="V15" s="27">
        <f t="shared" si="10"/>
        <v>-0.27777777777777779</v>
      </c>
      <c r="W15" s="28">
        <f t="shared" si="11"/>
        <v>0</v>
      </c>
      <c r="X15" s="28"/>
      <c r="Y15" s="29">
        <f t="shared" si="1"/>
        <v>10</v>
      </c>
      <c r="Z15" s="29">
        <f t="shared" si="1"/>
        <v>0</v>
      </c>
      <c r="AA15" s="30">
        <f t="shared" si="2"/>
        <v>0.27777777777777779</v>
      </c>
      <c r="AB15" s="32">
        <f t="shared" si="3"/>
        <v>0</v>
      </c>
      <c r="AC15" s="32">
        <f t="shared" si="3"/>
        <v>0</v>
      </c>
      <c r="AD15" s="32">
        <f t="shared" si="3"/>
        <v>0</v>
      </c>
      <c r="AE15" s="34">
        <f t="shared" si="3"/>
        <v>10</v>
      </c>
      <c r="AF15" s="31">
        <f t="shared" si="12"/>
        <v>868.73</v>
      </c>
      <c r="AG15" s="24">
        <f t="shared" si="4"/>
        <v>8687.2999999999993</v>
      </c>
      <c r="AH15" s="24">
        <f t="shared" si="13"/>
        <v>-8687.2999999999993</v>
      </c>
      <c r="AI15" s="32">
        <f t="shared" si="14"/>
        <v>0</v>
      </c>
      <c r="AJ15" s="24">
        <f t="shared" si="15"/>
        <v>10</v>
      </c>
      <c r="AK15" s="24"/>
      <c r="AL15" s="24"/>
      <c r="AM15" s="24"/>
      <c r="AN15" s="29"/>
      <c r="AO15" s="24"/>
      <c r="AP15" s="24"/>
      <c r="AQ15" s="33"/>
      <c r="AR15" s="24">
        <f t="shared" si="16"/>
        <v>10</v>
      </c>
      <c r="AS15" s="24"/>
      <c r="AT15" s="24">
        <f t="shared" si="17"/>
        <v>-10</v>
      </c>
    </row>
    <row r="16" spans="1:46" s="25" customFormat="1" x14ac:dyDescent="0.3">
      <c r="A16" s="16" t="s">
        <v>53</v>
      </c>
      <c r="B16" s="17" t="s">
        <v>48</v>
      </c>
      <c r="C16" s="17">
        <v>8</v>
      </c>
      <c r="D16" s="18"/>
      <c r="E16" s="19"/>
      <c r="F16" s="20">
        <f t="shared" si="5"/>
        <v>0</v>
      </c>
      <c r="G16" s="21"/>
      <c r="H16" s="21"/>
      <c r="I16" s="21"/>
      <c r="J16" s="16">
        <f t="shared" si="6"/>
        <v>0</v>
      </c>
      <c r="K16" s="22">
        <v>2416.0500000000002</v>
      </c>
      <c r="L16" s="23">
        <f t="shared" si="0"/>
        <v>0</v>
      </c>
      <c r="M16" s="24"/>
      <c r="N16" s="24">
        <f t="shared" si="7"/>
        <v>0</v>
      </c>
      <c r="P16" s="16" t="s">
        <v>53</v>
      </c>
      <c r="Q16" s="17" t="s">
        <v>48</v>
      </c>
      <c r="R16" s="17">
        <v>8</v>
      </c>
      <c r="S16" s="26"/>
      <c r="T16" s="27">
        <f t="shared" si="8"/>
        <v>0</v>
      </c>
      <c r="U16" s="26">
        <f t="shared" si="9"/>
        <v>-2</v>
      </c>
      <c r="V16" s="27">
        <f t="shared" si="10"/>
        <v>-0.25</v>
      </c>
      <c r="W16" s="28">
        <f t="shared" si="11"/>
        <v>0</v>
      </c>
      <c r="X16" s="28"/>
      <c r="Y16" s="29">
        <f t="shared" si="1"/>
        <v>2</v>
      </c>
      <c r="Z16" s="29">
        <f t="shared" si="1"/>
        <v>0</v>
      </c>
      <c r="AA16" s="30">
        <f t="shared" si="2"/>
        <v>0.25</v>
      </c>
      <c r="AB16" s="32">
        <f t="shared" si="3"/>
        <v>0</v>
      </c>
      <c r="AC16" s="32">
        <f t="shared" si="3"/>
        <v>0</v>
      </c>
      <c r="AD16" s="32">
        <f t="shared" si="3"/>
        <v>0</v>
      </c>
      <c r="AE16" s="34">
        <f t="shared" si="3"/>
        <v>2</v>
      </c>
      <c r="AF16" s="31">
        <f t="shared" si="12"/>
        <v>2416.0500000000002</v>
      </c>
      <c r="AG16" s="24">
        <f t="shared" si="4"/>
        <v>4832.1000000000004</v>
      </c>
      <c r="AH16" s="24">
        <f t="shared" si="13"/>
        <v>-4832.1000000000004</v>
      </c>
      <c r="AI16" s="32">
        <f t="shared" si="14"/>
        <v>0</v>
      </c>
      <c r="AJ16" s="24">
        <f t="shared" si="15"/>
        <v>2</v>
      </c>
      <c r="AK16" s="24"/>
      <c r="AL16" s="24"/>
      <c r="AM16" s="24"/>
      <c r="AN16" s="29"/>
      <c r="AO16" s="24"/>
      <c r="AP16" s="24"/>
      <c r="AQ16" s="33"/>
      <c r="AR16" s="24">
        <f t="shared" si="16"/>
        <v>2</v>
      </c>
      <c r="AS16" s="24"/>
      <c r="AT16" s="24">
        <f t="shared" si="17"/>
        <v>-2</v>
      </c>
    </row>
    <row r="17" spans="1:46" s="25" customFormat="1" x14ac:dyDescent="0.3">
      <c r="A17" s="16" t="s">
        <v>54</v>
      </c>
      <c r="B17" s="17" t="s">
        <v>50</v>
      </c>
      <c r="C17" s="17">
        <v>72</v>
      </c>
      <c r="D17" s="18"/>
      <c r="E17" s="19"/>
      <c r="F17" s="20">
        <f t="shared" si="5"/>
        <v>0</v>
      </c>
      <c r="G17" s="21"/>
      <c r="H17" s="21"/>
      <c r="I17" s="21"/>
      <c r="J17" s="16">
        <f t="shared" si="6"/>
        <v>0</v>
      </c>
      <c r="K17" s="22">
        <v>377.33</v>
      </c>
      <c r="L17" s="23">
        <f t="shared" si="0"/>
        <v>0</v>
      </c>
      <c r="M17" s="24"/>
      <c r="N17" s="24">
        <f t="shared" si="7"/>
        <v>0</v>
      </c>
      <c r="P17" s="16" t="s">
        <v>54</v>
      </c>
      <c r="Q17" s="17" t="s">
        <v>50</v>
      </c>
      <c r="R17" s="17">
        <v>72</v>
      </c>
      <c r="S17" s="26"/>
      <c r="T17" s="27">
        <f t="shared" si="8"/>
        <v>0</v>
      </c>
      <c r="U17" s="26">
        <f t="shared" si="9"/>
        <v>-186</v>
      </c>
      <c r="V17" s="27">
        <f t="shared" si="10"/>
        <v>-2.5833333333333335</v>
      </c>
      <c r="W17" s="28">
        <f t="shared" si="11"/>
        <v>0</v>
      </c>
      <c r="X17" s="28"/>
      <c r="Y17" s="29">
        <f t="shared" si="1"/>
        <v>186</v>
      </c>
      <c r="Z17" s="29">
        <f t="shared" si="1"/>
        <v>0</v>
      </c>
      <c r="AA17" s="30">
        <f t="shared" si="2"/>
        <v>2.5833333333333335</v>
      </c>
      <c r="AB17" s="32">
        <f t="shared" si="3"/>
        <v>0</v>
      </c>
      <c r="AC17" s="32">
        <f t="shared" si="3"/>
        <v>0</v>
      </c>
      <c r="AD17" s="32">
        <f t="shared" si="3"/>
        <v>0</v>
      </c>
      <c r="AE17" s="34">
        <f t="shared" si="3"/>
        <v>186</v>
      </c>
      <c r="AF17" s="31">
        <f t="shared" si="12"/>
        <v>377.33</v>
      </c>
      <c r="AG17" s="24">
        <f t="shared" si="4"/>
        <v>70183.37999999999</v>
      </c>
      <c r="AH17" s="24">
        <f t="shared" si="13"/>
        <v>-70183.37999999999</v>
      </c>
      <c r="AI17" s="32">
        <f t="shared" si="14"/>
        <v>0</v>
      </c>
      <c r="AJ17" s="24">
        <f t="shared" si="15"/>
        <v>186</v>
      </c>
      <c r="AK17" s="24"/>
      <c r="AL17" s="24"/>
      <c r="AM17" s="24"/>
      <c r="AN17" s="29"/>
      <c r="AO17" s="24"/>
      <c r="AP17" s="24"/>
      <c r="AQ17" s="33"/>
      <c r="AR17" s="24">
        <f t="shared" si="16"/>
        <v>186</v>
      </c>
      <c r="AS17" s="24"/>
      <c r="AT17" s="24">
        <f t="shared" si="17"/>
        <v>-186</v>
      </c>
    </row>
    <row r="18" spans="1:46" s="25" customFormat="1" x14ac:dyDescent="0.3">
      <c r="A18" s="16" t="s">
        <v>55</v>
      </c>
      <c r="B18" s="17" t="s">
        <v>56</v>
      </c>
      <c r="C18" s="17">
        <v>15</v>
      </c>
      <c r="D18" s="18"/>
      <c r="E18" s="41"/>
      <c r="F18" s="20">
        <f t="shared" si="5"/>
        <v>0</v>
      </c>
      <c r="G18" s="42"/>
      <c r="H18" s="42"/>
      <c r="I18" s="42"/>
      <c r="J18" s="35">
        <f t="shared" si="6"/>
        <v>0</v>
      </c>
      <c r="K18" s="43">
        <v>1158.3</v>
      </c>
      <c r="L18" s="36">
        <f t="shared" si="0"/>
        <v>0</v>
      </c>
      <c r="M18" s="37"/>
      <c r="N18" s="37">
        <f t="shared" si="7"/>
        <v>0</v>
      </c>
      <c r="P18" s="16" t="s">
        <v>55</v>
      </c>
      <c r="Q18" s="17" t="s">
        <v>56</v>
      </c>
      <c r="R18" s="17">
        <v>15</v>
      </c>
      <c r="S18" s="26"/>
      <c r="T18" s="27">
        <f t="shared" si="8"/>
        <v>0</v>
      </c>
      <c r="U18" s="26">
        <f t="shared" si="9"/>
        <v>-3</v>
      </c>
      <c r="V18" s="27">
        <f t="shared" si="10"/>
        <v>-0.2</v>
      </c>
      <c r="W18" s="28">
        <f t="shared" si="11"/>
        <v>0</v>
      </c>
      <c r="X18" s="28"/>
      <c r="Y18" s="44">
        <f t="shared" si="1"/>
        <v>3</v>
      </c>
      <c r="Z18" s="29">
        <f t="shared" si="1"/>
        <v>0</v>
      </c>
      <c r="AA18" s="30">
        <f t="shared" si="2"/>
        <v>0.2</v>
      </c>
      <c r="AB18" s="11">
        <f t="shared" si="3"/>
        <v>0</v>
      </c>
      <c r="AC18" s="11">
        <f t="shared" si="3"/>
        <v>0</v>
      </c>
      <c r="AD18" s="11">
        <f t="shared" si="3"/>
        <v>0</v>
      </c>
      <c r="AE18" s="12">
        <f t="shared" si="3"/>
        <v>3</v>
      </c>
      <c r="AF18" s="45">
        <f t="shared" si="12"/>
        <v>1158.3</v>
      </c>
      <c r="AG18" s="37">
        <f t="shared" si="4"/>
        <v>3474.8999999999996</v>
      </c>
      <c r="AH18" s="37">
        <f t="shared" si="13"/>
        <v>-3474.8999999999996</v>
      </c>
      <c r="AI18" s="32">
        <f t="shared" si="14"/>
        <v>0</v>
      </c>
      <c r="AJ18" s="37">
        <f t="shared" si="15"/>
        <v>3</v>
      </c>
      <c r="AK18" s="37"/>
      <c r="AL18" s="37"/>
      <c r="AM18" s="37"/>
      <c r="AN18" s="44"/>
      <c r="AO18" s="37"/>
      <c r="AP18" s="37"/>
      <c r="AQ18" s="33"/>
      <c r="AR18" s="37">
        <f t="shared" si="16"/>
        <v>3</v>
      </c>
      <c r="AS18" s="37"/>
      <c r="AT18" s="37">
        <f t="shared" si="17"/>
        <v>-3</v>
      </c>
    </row>
    <row r="19" spans="1:46" s="25" customFormat="1" x14ac:dyDescent="0.3">
      <c r="A19" s="16" t="s">
        <v>57</v>
      </c>
      <c r="B19" s="17" t="s">
        <v>50</v>
      </c>
      <c r="C19" s="17">
        <v>72</v>
      </c>
      <c r="D19" s="18"/>
      <c r="E19" s="19"/>
      <c r="F19" s="20">
        <f t="shared" si="5"/>
        <v>0</v>
      </c>
      <c r="G19" s="21"/>
      <c r="H19" s="21"/>
      <c r="I19" s="21"/>
      <c r="J19" s="16">
        <f t="shared" si="6"/>
        <v>0</v>
      </c>
      <c r="K19" s="22">
        <v>424.13</v>
      </c>
      <c r="L19" s="23">
        <f t="shared" si="0"/>
        <v>0</v>
      </c>
      <c r="M19" s="24"/>
      <c r="N19" s="24">
        <f t="shared" si="7"/>
        <v>0</v>
      </c>
      <c r="P19" s="16" t="s">
        <v>57</v>
      </c>
      <c r="Q19" s="17" t="s">
        <v>50</v>
      </c>
      <c r="R19" s="17">
        <v>72</v>
      </c>
      <c r="S19" s="26"/>
      <c r="T19" s="27">
        <f t="shared" si="8"/>
        <v>0</v>
      </c>
      <c r="U19" s="26">
        <f t="shared" si="9"/>
        <v>-92</v>
      </c>
      <c r="V19" s="27">
        <f t="shared" si="10"/>
        <v>-1.2777777777777777</v>
      </c>
      <c r="W19" s="28">
        <f t="shared" si="11"/>
        <v>0</v>
      </c>
      <c r="X19" s="28"/>
      <c r="Y19" s="29">
        <f t="shared" si="1"/>
        <v>62</v>
      </c>
      <c r="Z19" s="29">
        <f t="shared" si="1"/>
        <v>30</v>
      </c>
      <c r="AA19" s="30">
        <f t="shared" si="2"/>
        <v>1.2777777777777777</v>
      </c>
      <c r="AB19" s="32">
        <f t="shared" si="3"/>
        <v>0</v>
      </c>
      <c r="AC19" s="32">
        <f t="shared" si="3"/>
        <v>0</v>
      </c>
      <c r="AD19" s="32">
        <f t="shared" si="3"/>
        <v>0</v>
      </c>
      <c r="AE19" s="34">
        <f t="shared" si="3"/>
        <v>92</v>
      </c>
      <c r="AF19" s="31">
        <f t="shared" si="12"/>
        <v>424.13</v>
      </c>
      <c r="AG19" s="24">
        <f t="shared" si="4"/>
        <v>39019.96</v>
      </c>
      <c r="AH19" s="24">
        <f t="shared" si="13"/>
        <v>-39019.96</v>
      </c>
      <c r="AI19" s="32">
        <f t="shared" si="14"/>
        <v>0</v>
      </c>
      <c r="AJ19" s="24">
        <f t="shared" si="15"/>
        <v>92</v>
      </c>
      <c r="AK19" s="24"/>
      <c r="AL19" s="24"/>
      <c r="AM19" s="24"/>
      <c r="AN19" s="29"/>
      <c r="AO19" s="24"/>
      <c r="AP19" s="24"/>
      <c r="AQ19" s="33"/>
      <c r="AR19" s="24">
        <f t="shared" si="16"/>
        <v>92</v>
      </c>
      <c r="AS19" s="24"/>
      <c r="AT19" s="24">
        <f t="shared" si="17"/>
        <v>-92</v>
      </c>
    </row>
    <row r="20" spans="1:46" s="25" customFormat="1" x14ac:dyDescent="0.3">
      <c r="A20" s="16" t="s">
        <v>58</v>
      </c>
      <c r="B20" s="17" t="s">
        <v>59</v>
      </c>
      <c r="C20" s="17">
        <v>15</v>
      </c>
      <c r="D20" s="18"/>
      <c r="E20" s="19"/>
      <c r="F20" s="20">
        <f t="shared" si="5"/>
        <v>0</v>
      </c>
      <c r="G20" s="21"/>
      <c r="H20" s="21"/>
      <c r="I20" s="21"/>
      <c r="J20" s="16">
        <f t="shared" si="6"/>
        <v>0</v>
      </c>
      <c r="K20" s="22">
        <v>1199.25</v>
      </c>
      <c r="L20" s="23">
        <f t="shared" si="0"/>
        <v>0</v>
      </c>
      <c r="M20" s="24"/>
      <c r="N20" s="24">
        <f t="shared" si="7"/>
        <v>0</v>
      </c>
      <c r="P20" s="16" t="s">
        <v>58</v>
      </c>
      <c r="Q20" s="17" t="s">
        <v>59</v>
      </c>
      <c r="R20" s="17">
        <v>15</v>
      </c>
      <c r="S20" s="26"/>
      <c r="T20" s="27">
        <f t="shared" si="8"/>
        <v>0</v>
      </c>
      <c r="U20" s="26">
        <f t="shared" si="9"/>
        <v>0</v>
      </c>
      <c r="V20" s="27">
        <f t="shared" si="10"/>
        <v>0</v>
      </c>
      <c r="W20" s="28">
        <f t="shared" si="11"/>
        <v>0</v>
      </c>
      <c r="X20" s="28"/>
      <c r="Y20" s="29">
        <f t="shared" si="1"/>
        <v>0</v>
      </c>
      <c r="Z20" s="29">
        <f t="shared" si="1"/>
        <v>0</v>
      </c>
      <c r="AA20" s="30">
        <f t="shared" si="2"/>
        <v>0</v>
      </c>
      <c r="AB20" s="32">
        <f t="shared" si="3"/>
        <v>0</v>
      </c>
      <c r="AC20" s="32">
        <f t="shared" si="3"/>
        <v>0</v>
      </c>
      <c r="AD20" s="32">
        <f t="shared" si="3"/>
        <v>0</v>
      </c>
      <c r="AE20" s="34">
        <f t="shared" si="3"/>
        <v>0</v>
      </c>
      <c r="AF20" s="31">
        <f t="shared" si="12"/>
        <v>1199.25</v>
      </c>
      <c r="AG20" s="24">
        <f t="shared" si="4"/>
        <v>0</v>
      </c>
      <c r="AH20" s="24">
        <f t="shared" si="13"/>
        <v>0</v>
      </c>
      <c r="AI20" s="32">
        <f t="shared" si="14"/>
        <v>0</v>
      </c>
      <c r="AJ20" s="24">
        <f t="shared" si="15"/>
        <v>0</v>
      </c>
      <c r="AK20" s="24"/>
      <c r="AL20" s="24"/>
      <c r="AM20" s="24"/>
      <c r="AN20" s="29"/>
      <c r="AO20" s="24"/>
      <c r="AP20" s="24"/>
      <c r="AQ20" s="33"/>
      <c r="AR20" s="24">
        <f t="shared" si="16"/>
        <v>0</v>
      </c>
      <c r="AS20" s="24"/>
      <c r="AT20" s="24">
        <f t="shared" si="17"/>
        <v>0</v>
      </c>
    </row>
    <row r="21" spans="1:46" s="25" customFormat="1" x14ac:dyDescent="0.3">
      <c r="A21" s="16" t="s">
        <v>60</v>
      </c>
      <c r="B21" s="17" t="s">
        <v>50</v>
      </c>
      <c r="C21" s="17">
        <v>72</v>
      </c>
      <c r="D21" s="18"/>
      <c r="E21" s="19"/>
      <c r="F21" s="20">
        <f t="shared" si="5"/>
        <v>0</v>
      </c>
      <c r="G21" s="21"/>
      <c r="H21" s="21"/>
      <c r="I21" s="21"/>
      <c r="J21" s="16">
        <f t="shared" si="6"/>
        <v>0</v>
      </c>
      <c r="K21" s="22">
        <v>381.13</v>
      </c>
      <c r="L21" s="23">
        <f t="shared" si="0"/>
        <v>0</v>
      </c>
      <c r="M21" s="24"/>
      <c r="N21" s="24">
        <f t="shared" si="7"/>
        <v>0</v>
      </c>
      <c r="P21" s="16" t="s">
        <v>60</v>
      </c>
      <c r="Q21" s="17" t="s">
        <v>50</v>
      </c>
      <c r="R21" s="17">
        <v>72</v>
      </c>
      <c r="S21" s="26"/>
      <c r="T21" s="27">
        <f t="shared" si="8"/>
        <v>0</v>
      </c>
      <c r="U21" s="26">
        <f t="shared" si="9"/>
        <v>-3</v>
      </c>
      <c r="V21" s="27">
        <f t="shared" si="10"/>
        <v>-4.1666666666666664E-2</v>
      </c>
      <c r="W21" s="28">
        <f t="shared" si="11"/>
        <v>0</v>
      </c>
      <c r="X21" s="28"/>
      <c r="Y21" s="29">
        <f t="shared" si="1"/>
        <v>3</v>
      </c>
      <c r="Z21" s="29">
        <f t="shared" si="1"/>
        <v>0</v>
      </c>
      <c r="AA21" s="30">
        <f t="shared" si="2"/>
        <v>4.1666666666666664E-2</v>
      </c>
      <c r="AB21" s="32">
        <f t="shared" si="3"/>
        <v>0</v>
      </c>
      <c r="AC21" s="32">
        <f t="shared" si="3"/>
        <v>0</v>
      </c>
      <c r="AD21" s="32">
        <f t="shared" si="3"/>
        <v>0</v>
      </c>
      <c r="AE21" s="34">
        <f t="shared" si="3"/>
        <v>3</v>
      </c>
      <c r="AF21" s="31">
        <f t="shared" si="12"/>
        <v>381.13</v>
      </c>
      <c r="AG21" s="24">
        <f t="shared" si="4"/>
        <v>1143.3899999999999</v>
      </c>
      <c r="AH21" s="24">
        <f t="shared" si="13"/>
        <v>-1143.3899999999999</v>
      </c>
      <c r="AI21" s="32">
        <f t="shared" si="14"/>
        <v>0</v>
      </c>
      <c r="AJ21" s="24">
        <f t="shared" si="15"/>
        <v>3</v>
      </c>
      <c r="AK21" s="24"/>
      <c r="AL21" s="24"/>
      <c r="AM21" s="24"/>
      <c r="AN21" s="29"/>
      <c r="AO21" s="24"/>
      <c r="AP21" s="24"/>
      <c r="AQ21" s="33"/>
      <c r="AR21" s="24">
        <f t="shared" si="16"/>
        <v>3</v>
      </c>
      <c r="AS21" s="24"/>
      <c r="AT21" s="24">
        <f t="shared" si="17"/>
        <v>-3</v>
      </c>
    </row>
    <row r="22" spans="1:46" s="25" customFormat="1" x14ac:dyDescent="0.3">
      <c r="A22" s="16" t="s">
        <v>61</v>
      </c>
      <c r="B22" s="17" t="s">
        <v>50</v>
      </c>
      <c r="C22" s="38">
        <v>72</v>
      </c>
      <c r="D22" s="18"/>
      <c r="E22" s="41"/>
      <c r="F22" s="20">
        <f t="shared" si="5"/>
        <v>0</v>
      </c>
      <c r="G22" s="42"/>
      <c r="H22" s="42"/>
      <c r="I22" s="42"/>
      <c r="J22" s="35">
        <f t="shared" si="6"/>
        <v>0</v>
      </c>
      <c r="K22" s="22">
        <v>424.13</v>
      </c>
      <c r="L22" s="36">
        <f t="shared" si="0"/>
        <v>0</v>
      </c>
      <c r="M22" s="37"/>
      <c r="N22" s="37">
        <f t="shared" si="7"/>
        <v>0</v>
      </c>
      <c r="P22" s="16" t="s">
        <v>61</v>
      </c>
      <c r="Q22" s="17" t="s">
        <v>50</v>
      </c>
      <c r="R22" s="38">
        <v>72</v>
      </c>
      <c r="S22" s="26"/>
      <c r="T22" s="39">
        <f t="shared" si="8"/>
        <v>0</v>
      </c>
      <c r="U22" s="26">
        <f t="shared" si="9"/>
        <v>-44</v>
      </c>
      <c r="V22" s="39">
        <f t="shared" si="10"/>
        <v>-0.61111111111111116</v>
      </c>
      <c r="W22" s="40">
        <f t="shared" si="11"/>
        <v>0</v>
      </c>
      <c r="X22" s="40"/>
      <c r="Y22" s="44">
        <f t="shared" si="1"/>
        <v>44</v>
      </c>
      <c r="Z22" s="29">
        <f t="shared" si="1"/>
        <v>0</v>
      </c>
      <c r="AA22" s="30">
        <f t="shared" si="2"/>
        <v>0.61111111111111116</v>
      </c>
      <c r="AB22" s="11">
        <f t="shared" si="3"/>
        <v>0</v>
      </c>
      <c r="AC22" s="11">
        <f t="shared" si="3"/>
        <v>0</v>
      </c>
      <c r="AD22" s="11">
        <f t="shared" si="3"/>
        <v>0</v>
      </c>
      <c r="AE22" s="12">
        <f t="shared" si="3"/>
        <v>44</v>
      </c>
      <c r="AF22" s="31">
        <f t="shared" si="12"/>
        <v>424.13</v>
      </c>
      <c r="AG22" s="37">
        <f t="shared" si="4"/>
        <v>18661.72</v>
      </c>
      <c r="AH22" s="37">
        <f t="shared" si="13"/>
        <v>-18661.72</v>
      </c>
      <c r="AI22" s="32">
        <f t="shared" si="14"/>
        <v>0</v>
      </c>
      <c r="AJ22" s="37">
        <f t="shared" si="15"/>
        <v>44</v>
      </c>
      <c r="AK22" s="37"/>
      <c r="AL22" s="37"/>
      <c r="AM22" s="37"/>
      <c r="AN22" s="44"/>
      <c r="AO22" s="37"/>
      <c r="AP22" s="37"/>
      <c r="AQ22" s="33"/>
      <c r="AR22" s="37">
        <f t="shared" si="16"/>
        <v>44</v>
      </c>
      <c r="AS22" s="37"/>
      <c r="AT22" s="37">
        <f t="shared" si="17"/>
        <v>-44</v>
      </c>
    </row>
    <row r="23" spans="1:46" x14ac:dyDescent="0.3">
      <c r="A23" s="35" t="s">
        <v>62</v>
      </c>
      <c r="B23" s="17" t="s">
        <v>50</v>
      </c>
      <c r="C23" s="38">
        <v>72</v>
      </c>
      <c r="D23" s="18"/>
      <c r="E23" s="41"/>
      <c r="F23" s="20">
        <f t="shared" si="5"/>
        <v>0</v>
      </c>
      <c r="G23" s="42"/>
      <c r="H23" s="42"/>
      <c r="I23" s="42"/>
      <c r="J23" s="35">
        <f t="shared" si="6"/>
        <v>0</v>
      </c>
      <c r="K23" s="22">
        <v>330.23</v>
      </c>
      <c r="L23" s="36">
        <f t="shared" si="0"/>
        <v>0</v>
      </c>
      <c r="M23" s="37"/>
      <c r="N23" s="37">
        <f t="shared" si="7"/>
        <v>0</v>
      </c>
      <c r="P23" s="35" t="s">
        <v>62</v>
      </c>
      <c r="Q23" s="17" t="s">
        <v>50</v>
      </c>
      <c r="R23" s="38">
        <v>72</v>
      </c>
      <c r="S23" s="26"/>
      <c r="T23" s="46">
        <f t="shared" si="8"/>
        <v>0</v>
      </c>
      <c r="U23" s="26">
        <f t="shared" si="9"/>
        <v>-19</v>
      </c>
      <c r="V23" s="46">
        <f t="shared" si="10"/>
        <v>-0.2638888888888889</v>
      </c>
      <c r="W23" s="13">
        <f t="shared" si="11"/>
        <v>0</v>
      </c>
      <c r="X23" s="13"/>
      <c r="Y23" s="44">
        <f t="shared" si="1"/>
        <v>9</v>
      </c>
      <c r="Z23" s="29">
        <f t="shared" si="1"/>
        <v>10</v>
      </c>
      <c r="AA23" s="30">
        <f t="shared" si="2"/>
        <v>0.2638888888888889</v>
      </c>
      <c r="AB23" s="11">
        <f t="shared" si="3"/>
        <v>0</v>
      </c>
      <c r="AC23" s="11">
        <f t="shared" si="3"/>
        <v>0</v>
      </c>
      <c r="AD23" s="11">
        <f t="shared" si="3"/>
        <v>0</v>
      </c>
      <c r="AE23" s="12">
        <f t="shared" si="3"/>
        <v>19</v>
      </c>
      <c r="AF23" s="31">
        <f t="shared" si="12"/>
        <v>330.23</v>
      </c>
      <c r="AG23" s="37">
        <f t="shared" si="4"/>
        <v>6274.3700000000008</v>
      </c>
      <c r="AH23" s="37">
        <f t="shared" si="13"/>
        <v>-6274.3700000000008</v>
      </c>
      <c r="AI23" s="32">
        <f t="shared" si="14"/>
        <v>0</v>
      </c>
      <c r="AJ23" s="37">
        <f t="shared" si="15"/>
        <v>19</v>
      </c>
      <c r="AK23" s="37"/>
      <c r="AL23" s="37"/>
      <c r="AM23" s="37"/>
      <c r="AN23" s="44"/>
      <c r="AO23" s="37"/>
      <c r="AP23" s="37"/>
      <c r="AQ23" s="33"/>
      <c r="AR23" s="37">
        <f t="shared" si="16"/>
        <v>19</v>
      </c>
      <c r="AS23" s="37"/>
      <c r="AT23" s="37">
        <f t="shared" si="17"/>
        <v>-19</v>
      </c>
    </row>
    <row r="24" spans="1:46" x14ac:dyDescent="0.3">
      <c r="A24" s="35" t="s">
        <v>63</v>
      </c>
      <c r="B24" s="17" t="s">
        <v>50</v>
      </c>
      <c r="C24" s="38">
        <v>72</v>
      </c>
      <c r="D24" s="18"/>
      <c r="E24" s="41"/>
      <c r="F24" s="20">
        <f t="shared" si="5"/>
        <v>0</v>
      </c>
      <c r="G24" s="42"/>
      <c r="H24" s="42"/>
      <c r="I24" s="42"/>
      <c r="J24" s="35">
        <f t="shared" si="6"/>
        <v>0</v>
      </c>
      <c r="K24" s="22">
        <v>424.13</v>
      </c>
      <c r="L24" s="36">
        <f t="shared" si="0"/>
        <v>0</v>
      </c>
      <c r="M24" s="37"/>
      <c r="N24" s="37">
        <f t="shared" si="7"/>
        <v>0</v>
      </c>
      <c r="P24" s="35" t="s">
        <v>63</v>
      </c>
      <c r="Q24" s="17" t="s">
        <v>50</v>
      </c>
      <c r="R24" s="38">
        <v>72</v>
      </c>
      <c r="S24" s="26"/>
      <c r="T24" s="46">
        <f t="shared" si="8"/>
        <v>0</v>
      </c>
      <c r="U24" s="26">
        <f t="shared" si="9"/>
        <v>-60</v>
      </c>
      <c r="V24" s="46">
        <f t="shared" si="10"/>
        <v>-0.83333333333333337</v>
      </c>
      <c r="W24" s="13">
        <f t="shared" si="11"/>
        <v>0</v>
      </c>
      <c r="X24" s="13"/>
      <c r="Y24" s="44">
        <f t="shared" si="1"/>
        <v>40</v>
      </c>
      <c r="Z24" s="29">
        <f t="shared" si="1"/>
        <v>20</v>
      </c>
      <c r="AA24" s="30">
        <f t="shared" si="2"/>
        <v>0.83333333333333337</v>
      </c>
      <c r="AB24" s="11">
        <f t="shared" si="3"/>
        <v>0</v>
      </c>
      <c r="AC24" s="11">
        <f t="shared" si="3"/>
        <v>0</v>
      </c>
      <c r="AD24" s="11">
        <f t="shared" si="3"/>
        <v>0</v>
      </c>
      <c r="AE24" s="12">
        <f t="shared" si="3"/>
        <v>60</v>
      </c>
      <c r="AF24" s="31">
        <f t="shared" si="12"/>
        <v>424.13</v>
      </c>
      <c r="AG24" s="37">
        <f t="shared" si="4"/>
        <v>25447.8</v>
      </c>
      <c r="AH24" s="37">
        <f t="shared" si="13"/>
        <v>-25447.8</v>
      </c>
      <c r="AI24" s="32">
        <f t="shared" si="14"/>
        <v>0</v>
      </c>
      <c r="AJ24" s="37">
        <f t="shared" si="15"/>
        <v>60</v>
      </c>
      <c r="AK24" s="37"/>
      <c r="AL24" s="37"/>
      <c r="AM24" s="37"/>
      <c r="AN24" s="44"/>
      <c r="AO24" s="37"/>
      <c r="AP24" s="37"/>
      <c r="AQ24" s="33"/>
      <c r="AR24" s="37">
        <f t="shared" si="16"/>
        <v>60</v>
      </c>
      <c r="AS24" s="37"/>
      <c r="AT24" s="37">
        <f t="shared" si="17"/>
        <v>-60</v>
      </c>
    </row>
    <row r="25" spans="1:46" x14ac:dyDescent="0.3">
      <c r="A25" s="35" t="s">
        <v>64</v>
      </c>
      <c r="B25" s="17" t="s">
        <v>65</v>
      </c>
      <c r="C25" s="38">
        <v>72</v>
      </c>
      <c r="D25" s="18"/>
      <c r="E25" s="41"/>
      <c r="F25" s="20">
        <f t="shared" si="5"/>
        <v>0</v>
      </c>
      <c r="G25" s="42"/>
      <c r="H25" s="42"/>
      <c r="I25" s="42"/>
      <c r="J25" s="35">
        <f t="shared" si="6"/>
        <v>0</v>
      </c>
      <c r="K25" s="22">
        <v>389.61</v>
      </c>
      <c r="L25" s="36">
        <f t="shared" si="0"/>
        <v>0</v>
      </c>
      <c r="M25" s="37"/>
      <c r="N25" s="37">
        <f t="shared" si="7"/>
        <v>0</v>
      </c>
      <c r="P25" s="35" t="s">
        <v>64</v>
      </c>
      <c r="Q25" s="17" t="s">
        <v>65</v>
      </c>
      <c r="R25" s="38">
        <v>72</v>
      </c>
      <c r="S25" s="26"/>
      <c r="T25" s="46">
        <f t="shared" si="8"/>
        <v>0</v>
      </c>
      <c r="U25" s="26">
        <f t="shared" si="9"/>
        <v>-14</v>
      </c>
      <c r="V25" s="46">
        <f t="shared" si="10"/>
        <v>-0.19444444444444445</v>
      </c>
      <c r="W25" s="13">
        <f t="shared" si="11"/>
        <v>0</v>
      </c>
      <c r="X25" s="13"/>
      <c r="Y25" s="44">
        <f t="shared" si="1"/>
        <v>14</v>
      </c>
      <c r="Z25" s="29">
        <f t="shared" si="1"/>
        <v>0</v>
      </c>
      <c r="AA25" s="30">
        <f t="shared" si="2"/>
        <v>0.19444444444444445</v>
      </c>
      <c r="AB25" s="11">
        <f t="shared" si="3"/>
        <v>0</v>
      </c>
      <c r="AC25" s="11">
        <f t="shared" si="3"/>
        <v>0</v>
      </c>
      <c r="AD25" s="11">
        <f t="shared" si="3"/>
        <v>0</v>
      </c>
      <c r="AE25" s="12">
        <f t="shared" si="3"/>
        <v>14</v>
      </c>
      <c r="AF25" s="31">
        <f t="shared" si="12"/>
        <v>389.61</v>
      </c>
      <c r="AG25" s="37">
        <f t="shared" si="4"/>
        <v>5454.54</v>
      </c>
      <c r="AH25" s="37">
        <f t="shared" si="13"/>
        <v>-5454.54</v>
      </c>
      <c r="AI25" s="32">
        <f t="shared" si="14"/>
        <v>0</v>
      </c>
      <c r="AJ25" s="37">
        <f t="shared" si="15"/>
        <v>14</v>
      </c>
      <c r="AK25" s="37"/>
      <c r="AL25" s="37"/>
      <c r="AM25" s="37"/>
      <c r="AN25" s="44"/>
      <c r="AO25" s="37"/>
      <c r="AP25" s="37"/>
      <c r="AQ25" s="33"/>
      <c r="AR25" s="37">
        <f t="shared" si="16"/>
        <v>14</v>
      </c>
      <c r="AS25" s="37"/>
      <c r="AT25" s="37">
        <f t="shared" si="17"/>
        <v>-14</v>
      </c>
    </row>
    <row r="26" spans="1:46" x14ac:dyDescent="0.3">
      <c r="A26" s="35" t="s">
        <v>66</v>
      </c>
      <c r="B26" s="17" t="s">
        <v>65</v>
      </c>
      <c r="C26" s="38">
        <v>72</v>
      </c>
      <c r="D26" s="18"/>
      <c r="E26" s="41"/>
      <c r="F26" s="20">
        <f t="shared" si="5"/>
        <v>0</v>
      </c>
      <c r="G26" s="42"/>
      <c r="H26" s="42"/>
      <c r="I26" s="42"/>
      <c r="J26" s="35">
        <f t="shared" si="6"/>
        <v>0</v>
      </c>
      <c r="K26" s="22">
        <v>389.61</v>
      </c>
      <c r="L26" s="36">
        <f t="shared" si="0"/>
        <v>0</v>
      </c>
      <c r="M26" s="37"/>
      <c r="N26" s="37">
        <f t="shared" si="7"/>
        <v>0</v>
      </c>
      <c r="P26" s="35" t="s">
        <v>66</v>
      </c>
      <c r="Q26" s="17" t="s">
        <v>65</v>
      </c>
      <c r="R26" s="38">
        <v>72</v>
      </c>
      <c r="S26" s="26"/>
      <c r="T26" s="46">
        <f t="shared" si="8"/>
        <v>0</v>
      </c>
      <c r="U26" s="26">
        <f t="shared" si="9"/>
        <v>-57</v>
      </c>
      <c r="V26" s="46">
        <f t="shared" si="10"/>
        <v>-0.79166666666666663</v>
      </c>
      <c r="W26" s="13">
        <f t="shared" si="11"/>
        <v>0</v>
      </c>
      <c r="X26" s="13"/>
      <c r="Y26" s="44">
        <f t="shared" si="1"/>
        <v>37</v>
      </c>
      <c r="Z26" s="29">
        <f t="shared" si="1"/>
        <v>20</v>
      </c>
      <c r="AA26" s="30">
        <f t="shared" si="2"/>
        <v>0.79166666666666663</v>
      </c>
      <c r="AB26" s="11">
        <f t="shared" si="3"/>
        <v>0</v>
      </c>
      <c r="AC26" s="11">
        <f t="shared" si="3"/>
        <v>0</v>
      </c>
      <c r="AD26" s="11">
        <f t="shared" si="3"/>
        <v>0</v>
      </c>
      <c r="AE26" s="12">
        <f t="shared" si="3"/>
        <v>57</v>
      </c>
      <c r="AF26" s="31">
        <f t="shared" si="12"/>
        <v>389.61</v>
      </c>
      <c r="AG26" s="37">
        <f t="shared" si="4"/>
        <v>22207.77</v>
      </c>
      <c r="AH26" s="37">
        <f t="shared" si="13"/>
        <v>-22207.77</v>
      </c>
      <c r="AI26" s="32">
        <f t="shared" si="14"/>
        <v>0</v>
      </c>
      <c r="AJ26" s="37">
        <f t="shared" si="15"/>
        <v>57</v>
      </c>
      <c r="AK26" s="37"/>
      <c r="AL26" s="37"/>
      <c r="AM26" s="37"/>
      <c r="AN26" s="44"/>
      <c r="AO26" s="37"/>
      <c r="AP26" s="37"/>
      <c r="AQ26" s="33"/>
      <c r="AR26" s="37">
        <f t="shared" si="16"/>
        <v>57</v>
      </c>
      <c r="AS26" s="37"/>
      <c r="AT26" s="37">
        <f t="shared" si="17"/>
        <v>-57</v>
      </c>
    </row>
    <row r="27" spans="1:46" x14ac:dyDescent="0.3">
      <c r="A27" s="47" t="s">
        <v>67</v>
      </c>
      <c r="B27" s="48" t="s">
        <v>59</v>
      </c>
      <c r="C27" s="49">
        <v>25</v>
      </c>
      <c r="D27" s="50"/>
      <c r="E27" s="51"/>
      <c r="F27" s="52">
        <f t="shared" si="5"/>
        <v>0</v>
      </c>
      <c r="G27" s="53"/>
      <c r="H27" s="53"/>
      <c r="I27" s="53"/>
      <c r="J27" s="47">
        <f t="shared" si="6"/>
        <v>0</v>
      </c>
      <c r="K27" s="54">
        <v>169.65</v>
      </c>
      <c r="L27" s="55">
        <f t="shared" si="0"/>
        <v>0</v>
      </c>
      <c r="M27" s="37"/>
      <c r="N27" s="37">
        <f t="shared" si="7"/>
        <v>0</v>
      </c>
      <c r="P27" s="47" t="s">
        <v>67</v>
      </c>
      <c r="Q27" s="48" t="s">
        <v>59</v>
      </c>
      <c r="R27" s="49">
        <v>25</v>
      </c>
      <c r="S27" s="26"/>
      <c r="T27" s="46">
        <f t="shared" si="8"/>
        <v>0</v>
      </c>
      <c r="U27" s="26">
        <f t="shared" si="9"/>
        <v>-132</v>
      </c>
      <c r="V27" s="46">
        <f t="shared" si="10"/>
        <v>-5.28</v>
      </c>
      <c r="W27" s="13">
        <f t="shared" si="11"/>
        <v>0</v>
      </c>
      <c r="X27" s="13"/>
      <c r="Y27" s="44">
        <f t="shared" si="1"/>
        <v>107</v>
      </c>
      <c r="Z27" s="29">
        <f t="shared" si="1"/>
        <v>25</v>
      </c>
      <c r="AA27" s="30">
        <f t="shared" si="2"/>
        <v>5.28</v>
      </c>
      <c r="AB27" s="11">
        <f t="shared" si="3"/>
        <v>0</v>
      </c>
      <c r="AC27" s="11">
        <f t="shared" si="3"/>
        <v>0</v>
      </c>
      <c r="AD27" s="11">
        <f t="shared" si="3"/>
        <v>0</v>
      </c>
      <c r="AE27" s="12">
        <f t="shared" si="3"/>
        <v>132</v>
      </c>
      <c r="AF27" s="31">
        <f t="shared" si="12"/>
        <v>169.65</v>
      </c>
      <c r="AG27" s="37">
        <f t="shared" si="4"/>
        <v>22393.8</v>
      </c>
      <c r="AH27" s="37">
        <f t="shared" si="13"/>
        <v>-22393.8</v>
      </c>
      <c r="AI27" s="32">
        <f t="shared" si="14"/>
        <v>0</v>
      </c>
      <c r="AJ27" s="37">
        <f t="shared" si="15"/>
        <v>132</v>
      </c>
      <c r="AK27" s="37"/>
      <c r="AL27" s="37"/>
      <c r="AM27" s="37"/>
      <c r="AN27" s="44"/>
      <c r="AO27" s="37"/>
      <c r="AP27" s="37"/>
      <c r="AQ27" s="33"/>
      <c r="AR27" s="37">
        <f t="shared" si="16"/>
        <v>132</v>
      </c>
      <c r="AS27" s="37"/>
      <c r="AT27" s="37">
        <f t="shared" si="17"/>
        <v>-132</v>
      </c>
    </row>
    <row r="28" spans="1:46" x14ac:dyDescent="0.3">
      <c r="A28" s="47" t="s">
        <v>68</v>
      </c>
      <c r="B28" s="48" t="s">
        <v>42</v>
      </c>
      <c r="C28" s="49">
        <v>50</v>
      </c>
      <c r="D28" s="50"/>
      <c r="E28" s="51"/>
      <c r="F28" s="52">
        <f t="shared" si="5"/>
        <v>0</v>
      </c>
      <c r="G28" s="53"/>
      <c r="H28" s="53"/>
      <c r="I28" s="53"/>
      <c r="J28" s="47">
        <f t="shared" si="6"/>
        <v>0</v>
      </c>
      <c r="K28" s="54">
        <v>88.92</v>
      </c>
      <c r="L28" s="55">
        <f t="shared" si="0"/>
        <v>0</v>
      </c>
      <c r="M28" s="37"/>
      <c r="N28" s="37">
        <f t="shared" si="7"/>
        <v>0</v>
      </c>
      <c r="P28" s="47" t="s">
        <v>68</v>
      </c>
      <c r="Q28" s="48" t="s">
        <v>42</v>
      </c>
      <c r="R28" s="49">
        <v>50</v>
      </c>
      <c r="S28" s="26"/>
      <c r="T28" s="46">
        <f t="shared" si="8"/>
        <v>0</v>
      </c>
      <c r="U28" s="26">
        <f t="shared" si="9"/>
        <v>-294</v>
      </c>
      <c r="V28" s="46">
        <f t="shared" si="10"/>
        <v>-5.88</v>
      </c>
      <c r="W28" s="13">
        <f t="shared" si="11"/>
        <v>0</v>
      </c>
      <c r="X28" s="13"/>
      <c r="Y28" s="44">
        <f t="shared" si="1"/>
        <v>264</v>
      </c>
      <c r="Z28" s="29">
        <f t="shared" si="1"/>
        <v>30</v>
      </c>
      <c r="AA28" s="30">
        <f t="shared" si="2"/>
        <v>5.88</v>
      </c>
      <c r="AB28" s="11">
        <f t="shared" si="3"/>
        <v>0</v>
      </c>
      <c r="AC28" s="11">
        <f t="shared" si="3"/>
        <v>0</v>
      </c>
      <c r="AD28" s="11">
        <f t="shared" si="3"/>
        <v>0</v>
      </c>
      <c r="AE28" s="12">
        <f t="shared" si="3"/>
        <v>294</v>
      </c>
      <c r="AF28" s="31">
        <f t="shared" si="12"/>
        <v>88.92</v>
      </c>
      <c r="AG28" s="37">
        <f t="shared" si="4"/>
        <v>26142.48</v>
      </c>
      <c r="AH28" s="37">
        <f t="shared" si="13"/>
        <v>-26142.48</v>
      </c>
      <c r="AI28" s="32">
        <f t="shared" si="14"/>
        <v>0</v>
      </c>
      <c r="AJ28" s="37">
        <f t="shared" si="15"/>
        <v>294</v>
      </c>
      <c r="AK28" s="37"/>
      <c r="AL28" s="37"/>
      <c r="AM28" s="37"/>
      <c r="AN28" s="44"/>
      <c r="AO28" s="37"/>
      <c r="AP28" s="37"/>
      <c r="AQ28" s="33"/>
      <c r="AR28" s="37">
        <f t="shared" si="16"/>
        <v>294</v>
      </c>
      <c r="AS28" s="37"/>
      <c r="AT28" s="37">
        <f t="shared" si="17"/>
        <v>-294</v>
      </c>
    </row>
    <row r="29" spans="1:46" x14ac:dyDescent="0.3">
      <c r="A29" s="47" t="s">
        <v>69</v>
      </c>
      <c r="B29" s="48" t="s">
        <v>52</v>
      </c>
      <c r="C29" s="49">
        <v>12</v>
      </c>
      <c r="D29" s="50"/>
      <c r="E29" s="51"/>
      <c r="F29" s="52">
        <f t="shared" si="5"/>
        <v>0</v>
      </c>
      <c r="G29" s="53"/>
      <c r="H29" s="53"/>
      <c r="I29" s="53"/>
      <c r="J29" s="47">
        <f t="shared" si="6"/>
        <v>0</v>
      </c>
      <c r="K29" s="54">
        <v>123.94</v>
      </c>
      <c r="L29" s="55">
        <f t="shared" si="0"/>
        <v>0</v>
      </c>
      <c r="M29" s="37"/>
      <c r="N29" s="37">
        <f t="shared" si="7"/>
        <v>0</v>
      </c>
      <c r="P29" s="47" t="s">
        <v>69</v>
      </c>
      <c r="Q29" s="48" t="s">
        <v>52</v>
      </c>
      <c r="R29" s="49">
        <v>12</v>
      </c>
      <c r="S29" s="26"/>
      <c r="T29" s="46">
        <f t="shared" si="8"/>
        <v>0</v>
      </c>
      <c r="U29" s="26">
        <f t="shared" si="9"/>
        <v>-262</v>
      </c>
      <c r="V29" s="46">
        <f t="shared" si="10"/>
        <v>-21.833333333333332</v>
      </c>
      <c r="W29" s="13">
        <f t="shared" si="11"/>
        <v>0</v>
      </c>
      <c r="X29" s="13"/>
      <c r="Y29" s="44">
        <f t="shared" si="1"/>
        <v>262</v>
      </c>
      <c r="Z29" s="29">
        <f t="shared" si="1"/>
        <v>0</v>
      </c>
      <c r="AA29" s="30">
        <f t="shared" si="2"/>
        <v>21.833333333333332</v>
      </c>
      <c r="AB29" s="11">
        <f t="shared" si="3"/>
        <v>0</v>
      </c>
      <c r="AC29" s="11">
        <f t="shared" si="3"/>
        <v>0</v>
      </c>
      <c r="AD29" s="11">
        <f t="shared" si="3"/>
        <v>0</v>
      </c>
      <c r="AE29" s="12">
        <f t="shared" si="3"/>
        <v>262</v>
      </c>
      <c r="AF29" s="31">
        <f t="shared" si="12"/>
        <v>123.94</v>
      </c>
      <c r="AG29" s="37">
        <f t="shared" si="4"/>
        <v>32472.28</v>
      </c>
      <c r="AH29" s="37">
        <f t="shared" si="13"/>
        <v>-32472.28</v>
      </c>
      <c r="AI29" s="32">
        <f t="shared" si="14"/>
        <v>0</v>
      </c>
      <c r="AJ29" s="37">
        <f t="shared" si="15"/>
        <v>262</v>
      </c>
      <c r="AK29" s="37"/>
      <c r="AL29" s="37"/>
      <c r="AM29" s="37"/>
      <c r="AN29" s="44"/>
      <c r="AO29" s="37"/>
      <c r="AP29" s="37"/>
      <c r="AQ29" s="33"/>
      <c r="AR29" s="37">
        <f t="shared" si="16"/>
        <v>262</v>
      </c>
      <c r="AS29" s="37"/>
      <c r="AT29" s="37">
        <f t="shared" si="17"/>
        <v>-262</v>
      </c>
    </row>
    <row r="30" spans="1:46" ht="19.5" thickBot="1" x14ac:dyDescent="0.35">
      <c r="A30" s="47" t="s">
        <v>70</v>
      </c>
      <c r="B30" s="48" t="s">
        <v>50</v>
      </c>
      <c r="C30" s="49">
        <v>60</v>
      </c>
      <c r="D30" s="50"/>
      <c r="E30" s="51"/>
      <c r="F30" s="52">
        <f t="shared" si="5"/>
        <v>0</v>
      </c>
      <c r="G30" s="53"/>
      <c r="H30" s="53"/>
      <c r="I30" s="53"/>
      <c r="J30" s="47">
        <f t="shared" si="6"/>
        <v>0</v>
      </c>
      <c r="K30" s="54">
        <v>67.180000000000007</v>
      </c>
      <c r="L30" s="55">
        <f t="shared" si="0"/>
        <v>0</v>
      </c>
      <c r="M30" s="37"/>
      <c r="N30" s="37">
        <f t="shared" si="7"/>
        <v>0</v>
      </c>
      <c r="P30" s="47" t="s">
        <v>70</v>
      </c>
      <c r="Q30" s="48" t="s">
        <v>50</v>
      </c>
      <c r="R30" s="49">
        <v>60</v>
      </c>
      <c r="S30" s="26"/>
      <c r="T30" s="46">
        <f t="shared" si="8"/>
        <v>0</v>
      </c>
      <c r="U30" s="26">
        <f t="shared" si="9"/>
        <v>-98</v>
      </c>
      <c r="V30" s="46">
        <f t="shared" si="10"/>
        <v>-1.6333333333333333</v>
      </c>
      <c r="W30" s="13">
        <f t="shared" si="11"/>
        <v>0</v>
      </c>
      <c r="X30" s="13"/>
      <c r="Y30" s="44">
        <f t="shared" si="1"/>
        <v>98</v>
      </c>
      <c r="Z30" s="29">
        <f t="shared" si="1"/>
        <v>0</v>
      </c>
      <c r="AA30" s="30">
        <f t="shared" si="2"/>
        <v>1.6333333333333333</v>
      </c>
      <c r="AB30" s="11">
        <f t="shared" si="3"/>
        <v>0</v>
      </c>
      <c r="AC30" s="11">
        <f t="shared" si="3"/>
        <v>0</v>
      </c>
      <c r="AD30" s="11">
        <f t="shared" si="3"/>
        <v>0</v>
      </c>
      <c r="AE30" s="12">
        <f t="shared" si="3"/>
        <v>98</v>
      </c>
      <c r="AF30" s="31">
        <f t="shared" si="12"/>
        <v>67.180000000000007</v>
      </c>
      <c r="AG30" s="37">
        <f t="shared" si="4"/>
        <v>6583.64</v>
      </c>
      <c r="AH30" s="37">
        <f t="shared" si="13"/>
        <v>-6583.64</v>
      </c>
      <c r="AI30" s="32">
        <f t="shared" si="14"/>
        <v>0</v>
      </c>
      <c r="AJ30" s="37">
        <f t="shared" si="15"/>
        <v>98</v>
      </c>
      <c r="AK30" s="37"/>
      <c r="AL30" s="37"/>
      <c r="AM30" s="37"/>
      <c r="AN30" s="44"/>
      <c r="AO30" s="37"/>
      <c r="AP30" s="37"/>
      <c r="AQ30" s="33"/>
      <c r="AR30" s="37">
        <f t="shared" si="16"/>
        <v>98</v>
      </c>
      <c r="AS30" s="37"/>
      <c r="AT30" s="37">
        <f t="shared" si="17"/>
        <v>-98</v>
      </c>
    </row>
    <row r="31" spans="1:46" ht="19.5" thickBot="1" x14ac:dyDescent="0.35">
      <c r="A31" s="56" t="s">
        <v>71</v>
      </c>
      <c r="B31" s="57" t="s">
        <v>50</v>
      </c>
      <c r="C31" s="58">
        <v>60</v>
      </c>
      <c r="D31" s="59"/>
      <c r="E31" s="60"/>
      <c r="F31" s="61">
        <f t="shared" si="5"/>
        <v>0</v>
      </c>
      <c r="G31" s="62"/>
      <c r="H31" s="62"/>
      <c r="I31" s="62"/>
      <c r="J31" s="63">
        <f t="shared" si="6"/>
        <v>0</v>
      </c>
      <c r="K31" s="64">
        <v>67.180000000000007</v>
      </c>
      <c r="L31" s="65">
        <f t="shared" si="0"/>
        <v>0</v>
      </c>
      <c r="M31" s="37"/>
      <c r="N31" s="37">
        <f t="shared" si="7"/>
        <v>0</v>
      </c>
      <c r="P31" s="56" t="s">
        <v>71</v>
      </c>
      <c r="Q31" s="57" t="s">
        <v>50</v>
      </c>
      <c r="R31" s="58">
        <v>60</v>
      </c>
      <c r="S31" s="26"/>
      <c r="T31" s="27">
        <f t="shared" si="8"/>
        <v>0</v>
      </c>
      <c r="U31" s="26">
        <f t="shared" si="9"/>
        <v>-133</v>
      </c>
      <c r="V31" s="27">
        <f t="shared" si="10"/>
        <v>-2.2166666666666668</v>
      </c>
      <c r="W31" s="28">
        <f t="shared" si="11"/>
        <v>0</v>
      </c>
      <c r="X31" s="28"/>
      <c r="Y31" s="44">
        <f t="shared" si="1"/>
        <v>133</v>
      </c>
      <c r="Z31" s="29">
        <f t="shared" si="1"/>
        <v>0</v>
      </c>
      <c r="AA31" s="30">
        <f t="shared" si="2"/>
        <v>2.2166666666666668</v>
      </c>
      <c r="AB31" s="11">
        <f t="shared" si="3"/>
        <v>0</v>
      </c>
      <c r="AC31" s="11">
        <f t="shared" si="3"/>
        <v>0</v>
      </c>
      <c r="AD31" s="11">
        <f t="shared" si="3"/>
        <v>0</v>
      </c>
      <c r="AE31" s="12">
        <f t="shared" si="3"/>
        <v>133</v>
      </c>
      <c r="AF31" s="31">
        <f t="shared" si="12"/>
        <v>67.180000000000007</v>
      </c>
      <c r="AG31" s="37">
        <f t="shared" si="4"/>
        <v>8934.94</v>
      </c>
      <c r="AH31" s="37">
        <f t="shared" si="13"/>
        <v>-8934.94</v>
      </c>
      <c r="AI31" s="32">
        <f t="shared" si="14"/>
        <v>0</v>
      </c>
      <c r="AJ31" s="37">
        <f t="shared" si="15"/>
        <v>133</v>
      </c>
      <c r="AK31" s="37"/>
      <c r="AL31" s="37"/>
      <c r="AM31" s="37"/>
      <c r="AN31" s="44"/>
      <c r="AO31" s="37"/>
      <c r="AP31" s="37"/>
      <c r="AQ31" s="33"/>
      <c r="AR31" s="37">
        <f t="shared" si="16"/>
        <v>133</v>
      </c>
      <c r="AS31" s="37"/>
      <c r="AT31" s="37">
        <f t="shared" si="17"/>
        <v>-133</v>
      </c>
    </row>
    <row r="32" spans="1:46" ht="19.5" thickBot="1" x14ac:dyDescent="0.35">
      <c r="A32" s="56" t="s">
        <v>72</v>
      </c>
      <c r="B32" s="57" t="s">
        <v>50</v>
      </c>
      <c r="C32" s="58">
        <v>60</v>
      </c>
      <c r="D32" s="59"/>
      <c r="E32" s="60"/>
      <c r="F32" s="61">
        <f t="shared" si="5"/>
        <v>0</v>
      </c>
      <c r="G32" s="62"/>
      <c r="H32" s="62"/>
      <c r="I32" s="62"/>
      <c r="J32" s="63">
        <f t="shared" si="6"/>
        <v>0</v>
      </c>
      <c r="K32" s="64">
        <v>67.180000000000007</v>
      </c>
      <c r="L32" s="65">
        <f t="shared" si="0"/>
        <v>0</v>
      </c>
      <c r="M32" s="37"/>
      <c r="N32" s="37">
        <f t="shared" si="7"/>
        <v>0</v>
      </c>
      <c r="P32" s="56" t="s">
        <v>72</v>
      </c>
      <c r="Q32" s="57" t="s">
        <v>50</v>
      </c>
      <c r="R32" s="58">
        <v>60</v>
      </c>
      <c r="S32" s="26"/>
      <c r="T32" s="27">
        <f t="shared" si="8"/>
        <v>0</v>
      </c>
      <c r="U32" s="26">
        <f t="shared" si="9"/>
        <v>-99</v>
      </c>
      <c r="V32" s="27">
        <f t="shared" si="10"/>
        <v>-1.65</v>
      </c>
      <c r="W32" s="28">
        <f t="shared" si="11"/>
        <v>0</v>
      </c>
      <c r="X32" s="28"/>
      <c r="Y32" s="44">
        <f t="shared" si="1"/>
        <v>93</v>
      </c>
      <c r="Z32" s="29">
        <f t="shared" si="1"/>
        <v>6</v>
      </c>
      <c r="AA32" s="30">
        <f t="shared" si="2"/>
        <v>1.65</v>
      </c>
      <c r="AB32" s="11">
        <f t="shared" si="3"/>
        <v>0</v>
      </c>
      <c r="AC32" s="11">
        <f t="shared" si="3"/>
        <v>0</v>
      </c>
      <c r="AD32" s="11">
        <f t="shared" si="3"/>
        <v>0</v>
      </c>
      <c r="AE32" s="12">
        <f t="shared" si="3"/>
        <v>99</v>
      </c>
      <c r="AF32" s="31">
        <f t="shared" si="12"/>
        <v>67.180000000000007</v>
      </c>
      <c r="AG32" s="37">
        <f t="shared" si="4"/>
        <v>6650.8200000000006</v>
      </c>
      <c r="AH32" s="37">
        <f t="shared" si="13"/>
        <v>-6650.8200000000006</v>
      </c>
      <c r="AI32" s="32">
        <f t="shared" si="14"/>
        <v>0</v>
      </c>
      <c r="AJ32" s="37">
        <f t="shared" si="15"/>
        <v>99</v>
      </c>
      <c r="AK32" s="37"/>
      <c r="AL32" s="37"/>
      <c r="AM32" s="37"/>
      <c r="AN32" s="44"/>
      <c r="AO32" s="37"/>
      <c r="AP32" s="37"/>
      <c r="AQ32" s="33"/>
      <c r="AR32" s="37">
        <f t="shared" si="16"/>
        <v>99</v>
      </c>
      <c r="AS32" s="37"/>
      <c r="AT32" s="37">
        <f t="shared" si="17"/>
        <v>-99</v>
      </c>
    </row>
    <row r="33" spans="1:46" ht="19.5" thickBot="1" x14ac:dyDescent="0.35">
      <c r="A33" s="56" t="s">
        <v>73</v>
      </c>
      <c r="B33" s="57" t="s">
        <v>74</v>
      </c>
      <c r="C33" s="58">
        <v>150</v>
      </c>
      <c r="D33" s="59"/>
      <c r="E33" s="60"/>
      <c r="F33" s="61">
        <f t="shared" si="5"/>
        <v>0</v>
      </c>
      <c r="G33" s="62"/>
      <c r="H33" s="62"/>
      <c r="I33" s="62"/>
      <c r="J33" s="63">
        <f t="shared" si="6"/>
        <v>0</v>
      </c>
      <c r="K33" s="64">
        <v>21.06</v>
      </c>
      <c r="L33" s="65">
        <f t="shared" si="0"/>
        <v>0</v>
      </c>
      <c r="M33" s="37"/>
      <c r="N33" s="37">
        <f t="shared" si="7"/>
        <v>0</v>
      </c>
      <c r="P33" s="56" t="s">
        <v>73</v>
      </c>
      <c r="Q33" s="57" t="s">
        <v>74</v>
      </c>
      <c r="R33" s="58">
        <v>150</v>
      </c>
      <c r="S33" s="26"/>
      <c r="T33" s="27">
        <f t="shared" si="8"/>
        <v>0</v>
      </c>
      <c r="U33" s="26">
        <f t="shared" si="9"/>
        <v>-1200</v>
      </c>
      <c r="V33" s="27">
        <f t="shared" si="10"/>
        <v>-8</v>
      </c>
      <c r="W33" s="28">
        <f t="shared" si="11"/>
        <v>0</v>
      </c>
      <c r="X33" s="28"/>
      <c r="Y33" s="44">
        <f t="shared" si="1"/>
        <v>1200</v>
      </c>
      <c r="Z33" s="29">
        <f t="shared" si="1"/>
        <v>0</v>
      </c>
      <c r="AA33" s="30">
        <f t="shared" si="2"/>
        <v>8</v>
      </c>
      <c r="AB33" s="11">
        <f t="shared" si="3"/>
        <v>0</v>
      </c>
      <c r="AC33" s="11">
        <f t="shared" si="3"/>
        <v>0</v>
      </c>
      <c r="AD33" s="11">
        <f t="shared" si="3"/>
        <v>0</v>
      </c>
      <c r="AE33" s="12">
        <f t="shared" si="3"/>
        <v>1200</v>
      </c>
      <c r="AF33" s="31">
        <f t="shared" si="12"/>
        <v>21.06</v>
      </c>
      <c r="AG33" s="37">
        <f t="shared" si="4"/>
        <v>25272</v>
      </c>
      <c r="AH33" s="37">
        <f t="shared" si="13"/>
        <v>-25272</v>
      </c>
      <c r="AI33" s="32">
        <f t="shared" si="14"/>
        <v>0</v>
      </c>
      <c r="AJ33" s="37">
        <f t="shared" si="15"/>
        <v>1200</v>
      </c>
      <c r="AK33" s="37"/>
      <c r="AL33" s="37"/>
      <c r="AM33" s="37"/>
      <c r="AN33" s="44"/>
      <c r="AO33" s="37"/>
      <c r="AP33" s="37"/>
      <c r="AQ33" s="33"/>
      <c r="AR33" s="37">
        <f t="shared" si="16"/>
        <v>1200</v>
      </c>
      <c r="AS33" s="37"/>
      <c r="AT33" s="37">
        <f t="shared" si="17"/>
        <v>-1200</v>
      </c>
    </row>
    <row r="34" spans="1:46" ht="19.5" thickBot="1" x14ac:dyDescent="0.35">
      <c r="A34" s="66" t="s">
        <v>75</v>
      </c>
      <c r="B34" s="67" t="s">
        <v>76</v>
      </c>
      <c r="C34" s="68">
        <v>120</v>
      </c>
      <c r="D34" s="69"/>
      <c r="E34" s="70"/>
      <c r="F34" s="71">
        <f t="shared" si="5"/>
        <v>0</v>
      </c>
      <c r="G34" s="72"/>
      <c r="H34" s="72"/>
      <c r="I34" s="72"/>
      <c r="J34" s="73">
        <f t="shared" si="6"/>
        <v>0</v>
      </c>
      <c r="K34" s="74">
        <v>78.98</v>
      </c>
      <c r="L34" s="75">
        <f t="shared" si="0"/>
        <v>0</v>
      </c>
      <c r="M34" s="37"/>
      <c r="N34" s="37">
        <f t="shared" si="7"/>
        <v>0</v>
      </c>
      <c r="P34" s="66" t="s">
        <v>75</v>
      </c>
      <c r="Q34" s="67" t="s">
        <v>76</v>
      </c>
      <c r="R34" s="68">
        <v>120</v>
      </c>
      <c r="S34" s="26"/>
      <c r="T34" s="46">
        <f t="shared" si="8"/>
        <v>0</v>
      </c>
      <c r="U34" s="26">
        <f t="shared" si="9"/>
        <v>-111</v>
      </c>
      <c r="V34" s="46">
        <f t="shared" si="10"/>
        <v>-0.92500000000000004</v>
      </c>
      <c r="W34" s="13">
        <f t="shared" si="11"/>
        <v>0</v>
      </c>
      <c r="X34" s="13"/>
      <c r="Y34" s="44">
        <f t="shared" si="1"/>
        <v>111</v>
      </c>
      <c r="Z34" s="29">
        <f t="shared" si="1"/>
        <v>0</v>
      </c>
      <c r="AA34" s="30">
        <f t="shared" si="2"/>
        <v>0.92500000000000004</v>
      </c>
      <c r="AB34" s="11">
        <f t="shared" si="3"/>
        <v>0</v>
      </c>
      <c r="AC34" s="11">
        <f t="shared" si="3"/>
        <v>0</v>
      </c>
      <c r="AD34" s="11">
        <f t="shared" si="3"/>
        <v>0</v>
      </c>
      <c r="AE34" s="12">
        <f t="shared" si="3"/>
        <v>111</v>
      </c>
      <c r="AF34" s="31">
        <f t="shared" si="12"/>
        <v>78.98</v>
      </c>
      <c r="AG34" s="37">
        <f t="shared" si="4"/>
        <v>8766.7800000000007</v>
      </c>
      <c r="AH34" s="37">
        <f t="shared" si="13"/>
        <v>-8766.7800000000007</v>
      </c>
      <c r="AI34" s="32">
        <f t="shared" si="14"/>
        <v>0</v>
      </c>
      <c r="AJ34" s="37">
        <f t="shared" si="15"/>
        <v>111</v>
      </c>
      <c r="AK34" s="37"/>
      <c r="AL34" s="37"/>
      <c r="AM34" s="37"/>
      <c r="AN34" s="44"/>
      <c r="AO34" s="37"/>
      <c r="AP34" s="37"/>
      <c r="AQ34" s="33"/>
      <c r="AR34" s="37">
        <f t="shared" si="16"/>
        <v>111</v>
      </c>
      <c r="AS34" s="37"/>
      <c r="AT34" s="37">
        <f t="shared" si="17"/>
        <v>-111</v>
      </c>
    </row>
    <row r="35" spans="1:46" ht="19.5" thickBot="1" x14ac:dyDescent="0.35">
      <c r="A35" s="66" t="s">
        <v>77</v>
      </c>
      <c r="B35" s="67" t="s">
        <v>78</v>
      </c>
      <c r="C35" s="68">
        <v>60</v>
      </c>
      <c r="D35" s="69"/>
      <c r="E35" s="70"/>
      <c r="F35" s="71">
        <f t="shared" si="5"/>
        <v>0</v>
      </c>
      <c r="G35" s="72"/>
      <c r="H35" s="72"/>
      <c r="I35" s="72"/>
      <c r="J35" s="73">
        <f t="shared" si="6"/>
        <v>0</v>
      </c>
      <c r="K35" s="74">
        <v>154.44</v>
      </c>
      <c r="L35" s="75">
        <f t="shared" si="0"/>
        <v>0</v>
      </c>
      <c r="M35" s="37"/>
      <c r="N35" s="37">
        <f t="shared" si="7"/>
        <v>0</v>
      </c>
      <c r="P35" s="66" t="s">
        <v>77</v>
      </c>
      <c r="Q35" s="67" t="s">
        <v>78</v>
      </c>
      <c r="R35" s="68">
        <v>60</v>
      </c>
      <c r="S35" s="26"/>
      <c r="T35" s="46">
        <f t="shared" si="8"/>
        <v>0</v>
      </c>
      <c r="U35" s="26">
        <f t="shared" si="9"/>
        <v>-67</v>
      </c>
      <c r="V35" s="46">
        <f t="shared" si="10"/>
        <v>-1.1166666666666667</v>
      </c>
      <c r="W35" s="13">
        <f t="shared" si="11"/>
        <v>0</v>
      </c>
      <c r="X35" s="13"/>
      <c r="Y35" s="44">
        <f t="shared" si="1"/>
        <v>67</v>
      </c>
      <c r="Z35" s="29">
        <f t="shared" si="1"/>
        <v>0</v>
      </c>
      <c r="AA35" s="30">
        <f t="shared" si="2"/>
        <v>1.1166666666666667</v>
      </c>
      <c r="AB35" s="11">
        <f t="shared" si="3"/>
        <v>0</v>
      </c>
      <c r="AC35" s="11">
        <f t="shared" si="3"/>
        <v>0</v>
      </c>
      <c r="AD35" s="11">
        <f t="shared" si="3"/>
        <v>0</v>
      </c>
      <c r="AE35" s="12">
        <f t="shared" si="3"/>
        <v>67</v>
      </c>
      <c r="AF35" s="31">
        <f t="shared" si="12"/>
        <v>154.44</v>
      </c>
      <c r="AG35" s="37">
        <f t="shared" si="4"/>
        <v>10347.48</v>
      </c>
      <c r="AH35" s="37">
        <f t="shared" si="13"/>
        <v>-10347.48</v>
      </c>
      <c r="AI35" s="32">
        <f t="shared" si="14"/>
        <v>0</v>
      </c>
      <c r="AJ35" s="37">
        <f t="shared" si="15"/>
        <v>67</v>
      </c>
      <c r="AK35" s="37"/>
      <c r="AL35" s="37"/>
      <c r="AM35" s="37"/>
      <c r="AN35" s="44"/>
      <c r="AO35" s="37"/>
      <c r="AP35" s="37"/>
      <c r="AQ35" s="33"/>
      <c r="AR35" s="37">
        <f t="shared" si="16"/>
        <v>67</v>
      </c>
      <c r="AS35" s="37"/>
      <c r="AT35" s="37">
        <f t="shared" si="17"/>
        <v>-67</v>
      </c>
    </row>
    <row r="36" spans="1:46" ht="19.5" thickBot="1" x14ac:dyDescent="0.35">
      <c r="A36" s="66" t="s">
        <v>79</v>
      </c>
      <c r="B36" s="67" t="s">
        <v>50</v>
      </c>
      <c r="C36" s="68">
        <v>30</v>
      </c>
      <c r="D36" s="69"/>
      <c r="E36" s="70"/>
      <c r="F36" s="71">
        <f t="shared" si="5"/>
        <v>0</v>
      </c>
      <c r="G36" s="72"/>
      <c r="H36" s="72"/>
      <c r="I36" s="72"/>
      <c r="J36" s="73">
        <f t="shared" si="6"/>
        <v>0</v>
      </c>
      <c r="K36" s="74">
        <v>274.95</v>
      </c>
      <c r="L36" s="75">
        <f t="shared" si="0"/>
        <v>0</v>
      </c>
      <c r="M36" s="37"/>
      <c r="N36" s="37">
        <f t="shared" si="7"/>
        <v>0</v>
      </c>
      <c r="P36" s="66" t="s">
        <v>79</v>
      </c>
      <c r="Q36" s="67" t="s">
        <v>50</v>
      </c>
      <c r="R36" s="68">
        <v>30</v>
      </c>
      <c r="S36" s="26"/>
      <c r="T36" s="46">
        <f t="shared" si="8"/>
        <v>0</v>
      </c>
      <c r="U36" s="26">
        <f t="shared" si="9"/>
        <v>-183</v>
      </c>
      <c r="V36" s="46">
        <f t="shared" si="10"/>
        <v>-6.1</v>
      </c>
      <c r="W36" s="13">
        <f t="shared" si="11"/>
        <v>0</v>
      </c>
      <c r="X36" s="13"/>
      <c r="Y36" s="44">
        <f t="shared" si="1"/>
        <v>183</v>
      </c>
      <c r="Z36" s="29">
        <f t="shared" si="1"/>
        <v>0</v>
      </c>
      <c r="AA36" s="30">
        <f t="shared" si="2"/>
        <v>6.1</v>
      </c>
      <c r="AB36" s="11">
        <f t="shared" si="3"/>
        <v>0</v>
      </c>
      <c r="AC36" s="11">
        <f t="shared" si="3"/>
        <v>0</v>
      </c>
      <c r="AD36" s="11">
        <f t="shared" si="3"/>
        <v>0</v>
      </c>
      <c r="AE36" s="12">
        <f t="shared" si="3"/>
        <v>183</v>
      </c>
      <c r="AF36" s="31">
        <f t="shared" si="12"/>
        <v>274.95</v>
      </c>
      <c r="AG36" s="37">
        <f t="shared" si="4"/>
        <v>50315.85</v>
      </c>
      <c r="AH36" s="37">
        <f t="shared" si="13"/>
        <v>-50315.85</v>
      </c>
      <c r="AI36" s="32">
        <f t="shared" si="14"/>
        <v>0</v>
      </c>
      <c r="AJ36" s="37">
        <f t="shared" si="15"/>
        <v>183</v>
      </c>
      <c r="AK36" s="37"/>
      <c r="AL36" s="37"/>
      <c r="AM36" s="37"/>
      <c r="AN36" s="44"/>
      <c r="AO36" s="37"/>
      <c r="AP36" s="37"/>
      <c r="AQ36" s="33"/>
      <c r="AR36" s="37">
        <f t="shared" si="16"/>
        <v>183</v>
      </c>
      <c r="AS36" s="37"/>
      <c r="AT36" s="37">
        <f t="shared" si="17"/>
        <v>-183</v>
      </c>
    </row>
    <row r="37" spans="1:46" ht="19.5" thickBot="1" x14ac:dyDescent="0.35">
      <c r="A37" s="66" t="s">
        <v>80</v>
      </c>
      <c r="B37" s="67" t="s">
        <v>59</v>
      </c>
      <c r="C37" s="68">
        <v>12</v>
      </c>
      <c r="D37" s="69"/>
      <c r="E37" s="70"/>
      <c r="F37" s="71">
        <f t="shared" si="5"/>
        <v>0</v>
      </c>
      <c r="G37" s="72"/>
      <c r="H37" s="72"/>
      <c r="I37" s="72"/>
      <c r="J37" s="73">
        <f t="shared" si="6"/>
        <v>0</v>
      </c>
      <c r="K37" s="74">
        <v>1023.75</v>
      </c>
      <c r="L37" s="75">
        <f t="shared" si="0"/>
        <v>0</v>
      </c>
      <c r="M37" s="37"/>
      <c r="N37" s="37">
        <f t="shared" si="7"/>
        <v>0</v>
      </c>
      <c r="P37" s="66" t="s">
        <v>80</v>
      </c>
      <c r="Q37" s="67" t="s">
        <v>59</v>
      </c>
      <c r="R37" s="68">
        <v>12</v>
      </c>
      <c r="S37" s="26"/>
      <c r="T37" s="46">
        <f t="shared" si="8"/>
        <v>0</v>
      </c>
      <c r="U37" s="26">
        <f t="shared" si="9"/>
        <v>-9</v>
      </c>
      <c r="V37" s="46">
        <f t="shared" si="10"/>
        <v>-0.75</v>
      </c>
      <c r="W37" s="13">
        <f t="shared" si="11"/>
        <v>0</v>
      </c>
      <c r="X37" s="13"/>
      <c r="Y37" s="44">
        <f t="shared" ref="Y37:Z66" si="18">+D37+D128+D219+D310+D401+D492+D583+D674+D765+D856+D947+D1038+D1129+D1220+D1311+D1402+D1493+D1584+D1675+D1766+D1857+D1948+D2039+D2130+D2221+D2312+D2403+D2494+D2585+D2676+D2767+D2858+D2949+D3040+D3131+D3222+D3313+D3404+D3495+D3586</f>
        <v>3</v>
      </c>
      <c r="Z37" s="29">
        <f t="shared" si="18"/>
        <v>6</v>
      </c>
      <c r="AA37" s="30">
        <f t="shared" si="2"/>
        <v>0.75</v>
      </c>
      <c r="AB37" s="11">
        <f t="shared" ref="AB37:AE66" si="19">+G37+G128+G219+G310+G401+G492+G583+G674+G765+G856+G947+G1038+G1129+G1220+G1311+G1402+G1493+G1584+G1675+G1766+G1857+G1948+G2039+G2130+G2221+G2312+G2403+G2494+G2585+G2676+G2767+G2858+G2949+G3040+G3131+G3222+G3313+G3404+G3495+G3586</f>
        <v>0</v>
      </c>
      <c r="AC37" s="11">
        <f t="shared" si="19"/>
        <v>0</v>
      </c>
      <c r="AD37" s="11">
        <f t="shared" si="19"/>
        <v>0</v>
      </c>
      <c r="AE37" s="12">
        <f t="shared" si="19"/>
        <v>9</v>
      </c>
      <c r="AF37" s="31">
        <f t="shared" si="12"/>
        <v>1023.75</v>
      </c>
      <c r="AG37" s="37">
        <f t="shared" si="4"/>
        <v>9213.75</v>
      </c>
      <c r="AH37" s="37">
        <f t="shared" si="13"/>
        <v>-9213.75</v>
      </c>
      <c r="AI37" s="32">
        <f t="shared" si="14"/>
        <v>0</v>
      </c>
      <c r="AJ37" s="37">
        <f t="shared" si="15"/>
        <v>9</v>
      </c>
      <c r="AK37" s="37"/>
      <c r="AL37" s="37"/>
      <c r="AM37" s="37"/>
      <c r="AN37" s="44"/>
      <c r="AO37" s="37"/>
      <c r="AP37" s="37"/>
      <c r="AQ37" s="33"/>
      <c r="AR37" s="37">
        <f t="shared" si="16"/>
        <v>9</v>
      </c>
      <c r="AS37" s="37"/>
      <c r="AT37" s="37">
        <f t="shared" si="17"/>
        <v>-9</v>
      </c>
    </row>
    <row r="38" spans="1:46" ht="19.5" thickBot="1" x14ac:dyDescent="0.35">
      <c r="A38" s="76" t="s">
        <v>81</v>
      </c>
      <c r="B38" s="77" t="s">
        <v>82</v>
      </c>
      <c r="C38" s="78">
        <v>18</v>
      </c>
      <c r="D38" s="79"/>
      <c r="E38" s="80"/>
      <c r="F38" s="81">
        <f t="shared" si="5"/>
        <v>0</v>
      </c>
      <c r="G38" s="82"/>
      <c r="H38" s="82"/>
      <c r="I38" s="82"/>
      <c r="J38" s="83">
        <f t="shared" si="6"/>
        <v>0</v>
      </c>
      <c r="K38" s="84">
        <v>558.67999999999995</v>
      </c>
      <c r="L38" s="85">
        <f t="shared" si="0"/>
        <v>0</v>
      </c>
      <c r="M38" s="37"/>
      <c r="N38" s="37">
        <f t="shared" si="7"/>
        <v>0</v>
      </c>
      <c r="P38" s="76" t="s">
        <v>81</v>
      </c>
      <c r="Q38" s="77" t="s">
        <v>82</v>
      </c>
      <c r="R38" s="78">
        <v>18</v>
      </c>
      <c r="S38" s="26"/>
      <c r="T38" s="39">
        <f t="shared" si="8"/>
        <v>0</v>
      </c>
      <c r="U38" s="26">
        <f t="shared" si="9"/>
        <v>-36</v>
      </c>
      <c r="V38" s="39">
        <f t="shared" si="10"/>
        <v>-2</v>
      </c>
      <c r="W38" s="40">
        <f t="shared" si="11"/>
        <v>0</v>
      </c>
      <c r="X38" s="40"/>
      <c r="Y38" s="44">
        <f t="shared" si="18"/>
        <v>36</v>
      </c>
      <c r="Z38" s="29">
        <f t="shared" si="18"/>
        <v>0</v>
      </c>
      <c r="AA38" s="30">
        <f t="shared" si="2"/>
        <v>2</v>
      </c>
      <c r="AB38" s="11">
        <f t="shared" si="19"/>
        <v>0</v>
      </c>
      <c r="AC38" s="11">
        <f t="shared" si="19"/>
        <v>0</v>
      </c>
      <c r="AD38" s="11">
        <f t="shared" si="19"/>
        <v>0</v>
      </c>
      <c r="AE38" s="12">
        <f t="shared" si="19"/>
        <v>36</v>
      </c>
      <c r="AF38" s="31">
        <f t="shared" si="12"/>
        <v>558.67999999999995</v>
      </c>
      <c r="AG38" s="37">
        <f t="shared" si="4"/>
        <v>20112.48</v>
      </c>
      <c r="AH38" s="37">
        <f t="shared" si="13"/>
        <v>-20112.48</v>
      </c>
      <c r="AI38" s="32">
        <f t="shared" si="14"/>
        <v>0</v>
      </c>
      <c r="AJ38" s="37">
        <f t="shared" si="15"/>
        <v>36</v>
      </c>
      <c r="AK38" s="37"/>
      <c r="AL38" s="37"/>
      <c r="AM38" s="37"/>
      <c r="AN38" s="44"/>
      <c r="AO38" s="37"/>
      <c r="AP38" s="37"/>
      <c r="AQ38" s="33"/>
      <c r="AR38" s="37">
        <f t="shared" si="16"/>
        <v>36</v>
      </c>
      <c r="AS38" s="37"/>
      <c r="AT38" s="37">
        <f t="shared" si="17"/>
        <v>-36</v>
      </c>
    </row>
    <row r="39" spans="1:46" ht="19.5" thickBot="1" x14ac:dyDescent="0.35">
      <c r="A39" s="76" t="s">
        <v>83</v>
      </c>
      <c r="B39" s="77" t="s">
        <v>59</v>
      </c>
      <c r="C39" s="78">
        <v>12</v>
      </c>
      <c r="D39" s="79"/>
      <c r="E39" s="80"/>
      <c r="F39" s="81">
        <f t="shared" si="5"/>
        <v>0</v>
      </c>
      <c r="G39" s="82"/>
      <c r="H39" s="82"/>
      <c r="I39" s="82"/>
      <c r="J39" s="83">
        <f t="shared" si="6"/>
        <v>0</v>
      </c>
      <c r="K39" s="84">
        <v>1092.2</v>
      </c>
      <c r="L39" s="85">
        <f t="shared" si="0"/>
        <v>0</v>
      </c>
      <c r="M39" s="37"/>
      <c r="N39" s="37">
        <f t="shared" si="7"/>
        <v>0</v>
      </c>
      <c r="P39" s="76" t="s">
        <v>83</v>
      </c>
      <c r="Q39" s="77" t="s">
        <v>59</v>
      </c>
      <c r="R39" s="78">
        <v>12</v>
      </c>
      <c r="S39" s="26"/>
      <c r="T39" s="46">
        <f t="shared" si="8"/>
        <v>0</v>
      </c>
      <c r="U39" s="26">
        <f t="shared" si="9"/>
        <v>-32</v>
      </c>
      <c r="V39" s="46">
        <f t="shared" si="10"/>
        <v>-2.6666666666666665</v>
      </c>
      <c r="W39" s="13">
        <f t="shared" si="11"/>
        <v>0</v>
      </c>
      <c r="X39" s="13"/>
      <c r="Y39" s="44">
        <f t="shared" si="18"/>
        <v>32</v>
      </c>
      <c r="Z39" s="29">
        <f t="shared" si="18"/>
        <v>0</v>
      </c>
      <c r="AA39" s="30">
        <f t="shared" si="2"/>
        <v>2.6666666666666665</v>
      </c>
      <c r="AB39" s="11">
        <f t="shared" si="19"/>
        <v>0</v>
      </c>
      <c r="AC39" s="11">
        <f t="shared" si="19"/>
        <v>0</v>
      </c>
      <c r="AD39" s="11">
        <f t="shared" si="19"/>
        <v>0</v>
      </c>
      <c r="AE39" s="12">
        <f t="shared" si="19"/>
        <v>32</v>
      </c>
      <c r="AF39" s="31">
        <f t="shared" si="12"/>
        <v>1092.2</v>
      </c>
      <c r="AG39" s="37">
        <f t="shared" si="4"/>
        <v>34950.400000000001</v>
      </c>
      <c r="AH39" s="37">
        <f t="shared" si="13"/>
        <v>-34950.400000000001</v>
      </c>
      <c r="AI39" s="32">
        <f t="shared" si="14"/>
        <v>0</v>
      </c>
      <c r="AJ39" s="37">
        <f t="shared" si="15"/>
        <v>32</v>
      </c>
      <c r="AK39" s="37"/>
      <c r="AL39" s="37"/>
      <c r="AM39" s="37"/>
      <c r="AN39" s="44"/>
      <c r="AO39" s="37"/>
      <c r="AP39" s="37"/>
      <c r="AQ39" s="33"/>
      <c r="AR39" s="37">
        <f t="shared" si="16"/>
        <v>32</v>
      </c>
      <c r="AS39" s="37"/>
      <c r="AT39" s="37">
        <f t="shared" si="17"/>
        <v>-32</v>
      </c>
    </row>
    <row r="40" spans="1:46" ht="19.5" thickBot="1" x14ac:dyDescent="0.35">
      <c r="A40" s="76" t="s">
        <v>84</v>
      </c>
      <c r="B40" s="77" t="s">
        <v>85</v>
      </c>
      <c r="C40" s="78">
        <v>4</v>
      </c>
      <c r="D40" s="79"/>
      <c r="E40" s="80"/>
      <c r="F40" s="81">
        <f t="shared" si="5"/>
        <v>0</v>
      </c>
      <c r="G40" s="82"/>
      <c r="H40" s="82"/>
      <c r="I40" s="82"/>
      <c r="J40" s="83">
        <f t="shared" si="6"/>
        <v>0</v>
      </c>
      <c r="K40" s="84">
        <v>2670.53</v>
      </c>
      <c r="L40" s="85">
        <f t="shared" si="0"/>
        <v>0</v>
      </c>
      <c r="M40" s="37"/>
      <c r="N40" s="37">
        <f t="shared" si="7"/>
        <v>0</v>
      </c>
      <c r="P40" s="76" t="s">
        <v>84</v>
      </c>
      <c r="Q40" s="77" t="s">
        <v>85</v>
      </c>
      <c r="R40" s="78">
        <v>4</v>
      </c>
      <c r="S40" s="26"/>
      <c r="T40" s="46">
        <f t="shared" si="8"/>
        <v>0</v>
      </c>
      <c r="U40" s="26">
        <f t="shared" si="9"/>
        <v>-4</v>
      </c>
      <c r="V40" s="46">
        <f t="shared" si="10"/>
        <v>-1</v>
      </c>
      <c r="W40" s="13">
        <f t="shared" si="11"/>
        <v>0</v>
      </c>
      <c r="X40" s="13"/>
      <c r="Y40" s="44">
        <f t="shared" si="18"/>
        <v>0</v>
      </c>
      <c r="Z40" s="29">
        <f t="shared" si="18"/>
        <v>4</v>
      </c>
      <c r="AA40" s="30">
        <f t="shared" si="2"/>
        <v>1</v>
      </c>
      <c r="AB40" s="11">
        <f t="shared" si="19"/>
        <v>0</v>
      </c>
      <c r="AC40" s="11">
        <f t="shared" si="19"/>
        <v>0</v>
      </c>
      <c r="AD40" s="11">
        <f t="shared" si="19"/>
        <v>0</v>
      </c>
      <c r="AE40" s="12">
        <f t="shared" si="19"/>
        <v>4</v>
      </c>
      <c r="AF40" s="31">
        <f t="shared" si="12"/>
        <v>2670.53</v>
      </c>
      <c r="AG40" s="37">
        <f t="shared" si="4"/>
        <v>10682.12</v>
      </c>
      <c r="AH40" s="37">
        <f t="shared" si="13"/>
        <v>-10682.12</v>
      </c>
      <c r="AI40" s="32">
        <f t="shared" si="14"/>
        <v>0</v>
      </c>
      <c r="AJ40" s="37">
        <f t="shared" si="15"/>
        <v>4</v>
      </c>
      <c r="AK40" s="37"/>
      <c r="AL40" s="37"/>
      <c r="AM40" s="37"/>
      <c r="AN40" s="44"/>
      <c r="AO40" s="37"/>
      <c r="AP40" s="37"/>
      <c r="AQ40" s="33"/>
      <c r="AR40" s="37">
        <f t="shared" si="16"/>
        <v>4</v>
      </c>
      <c r="AS40" s="37"/>
      <c r="AT40" s="37">
        <f t="shared" si="17"/>
        <v>-4</v>
      </c>
    </row>
    <row r="41" spans="1:46" ht="19.5" thickBot="1" x14ac:dyDescent="0.35">
      <c r="A41" s="86" t="s">
        <v>86</v>
      </c>
      <c r="B41" s="87" t="s">
        <v>87</v>
      </c>
      <c r="C41" s="88">
        <v>48</v>
      </c>
      <c r="D41" s="89"/>
      <c r="E41" s="90"/>
      <c r="F41" s="91">
        <f t="shared" si="5"/>
        <v>0</v>
      </c>
      <c r="G41" s="92"/>
      <c r="H41" s="92"/>
      <c r="I41" s="92"/>
      <c r="J41" s="93">
        <f t="shared" si="6"/>
        <v>0</v>
      </c>
      <c r="K41" s="94">
        <v>46.8</v>
      </c>
      <c r="L41" s="95">
        <f t="shared" si="0"/>
        <v>0</v>
      </c>
      <c r="M41" s="37"/>
      <c r="N41" s="37">
        <f t="shared" si="7"/>
        <v>0</v>
      </c>
      <c r="P41" s="86" t="s">
        <v>86</v>
      </c>
      <c r="Q41" s="87" t="s">
        <v>87</v>
      </c>
      <c r="R41" s="88">
        <v>48</v>
      </c>
      <c r="S41" s="26"/>
      <c r="T41" s="46">
        <f t="shared" si="8"/>
        <v>0</v>
      </c>
      <c r="U41" s="26">
        <f t="shared" si="9"/>
        <v>-48</v>
      </c>
      <c r="V41" s="46">
        <f t="shared" si="10"/>
        <v>-1</v>
      </c>
      <c r="W41" s="13">
        <f t="shared" si="11"/>
        <v>0</v>
      </c>
      <c r="X41" s="13"/>
      <c r="Y41" s="44">
        <f t="shared" si="18"/>
        <v>48</v>
      </c>
      <c r="Z41" s="29">
        <f t="shared" si="18"/>
        <v>0</v>
      </c>
      <c r="AA41" s="30">
        <f t="shared" si="2"/>
        <v>1</v>
      </c>
      <c r="AB41" s="11">
        <f t="shared" si="19"/>
        <v>0</v>
      </c>
      <c r="AC41" s="11">
        <f t="shared" si="19"/>
        <v>0</v>
      </c>
      <c r="AD41" s="11">
        <f t="shared" si="19"/>
        <v>0</v>
      </c>
      <c r="AE41" s="12">
        <f t="shared" si="19"/>
        <v>48</v>
      </c>
      <c r="AF41" s="31">
        <f t="shared" si="12"/>
        <v>46.8</v>
      </c>
      <c r="AG41" s="37">
        <f t="shared" si="4"/>
        <v>2246.3999999999996</v>
      </c>
      <c r="AH41" s="37">
        <f t="shared" si="13"/>
        <v>-2246.3999999999996</v>
      </c>
      <c r="AI41" s="32">
        <f t="shared" si="14"/>
        <v>0</v>
      </c>
      <c r="AJ41" s="37">
        <f t="shared" si="15"/>
        <v>48</v>
      </c>
      <c r="AK41" s="37"/>
      <c r="AL41" s="37"/>
      <c r="AM41" s="37"/>
      <c r="AN41" s="44"/>
      <c r="AO41" s="37"/>
      <c r="AP41" s="37"/>
      <c r="AQ41" s="33"/>
      <c r="AR41" s="37">
        <f t="shared" si="16"/>
        <v>48</v>
      </c>
      <c r="AS41" s="37"/>
      <c r="AT41" s="37">
        <f t="shared" si="17"/>
        <v>-48</v>
      </c>
    </row>
    <row r="42" spans="1:46" ht="19.5" thickBot="1" x14ac:dyDescent="0.35">
      <c r="A42" s="86" t="s">
        <v>88</v>
      </c>
      <c r="B42" s="87" t="s">
        <v>87</v>
      </c>
      <c r="C42" s="88">
        <v>48</v>
      </c>
      <c r="D42" s="89"/>
      <c r="E42" s="90"/>
      <c r="F42" s="91">
        <f t="shared" si="5"/>
        <v>0</v>
      </c>
      <c r="G42" s="92"/>
      <c r="H42" s="92"/>
      <c r="I42" s="92"/>
      <c r="J42" s="93">
        <f t="shared" si="6"/>
        <v>0</v>
      </c>
      <c r="K42" s="94">
        <v>46.8</v>
      </c>
      <c r="L42" s="95">
        <f t="shared" si="0"/>
        <v>0</v>
      </c>
      <c r="M42" s="37"/>
      <c r="N42" s="37">
        <f t="shared" si="7"/>
        <v>0</v>
      </c>
      <c r="P42" s="86" t="s">
        <v>88</v>
      </c>
      <c r="Q42" s="87" t="s">
        <v>87</v>
      </c>
      <c r="R42" s="88">
        <v>48</v>
      </c>
      <c r="S42" s="26"/>
      <c r="T42" s="46">
        <f t="shared" si="8"/>
        <v>0</v>
      </c>
      <c r="U42" s="26">
        <f t="shared" si="9"/>
        <v>-22</v>
      </c>
      <c r="V42" s="46">
        <f t="shared" si="10"/>
        <v>-0.45833333333333331</v>
      </c>
      <c r="W42" s="13">
        <f t="shared" si="11"/>
        <v>0</v>
      </c>
      <c r="X42" s="13"/>
      <c r="Y42" s="44">
        <f t="shared" si="18"/>
        <v>22</v>
      </c>
      <c r="Z42" s="29">
        <f t="shared" si="18"/>
        <v>0</v>
      </c>
      <c r="AA42" s="30">
        <f t="shared" si="2"/>
        <v>0.45833333333333331</v>
      </c>
      <c r="AB42" s="11">
        <f t="shared" si="19"/>
        <v>0</v>
      </c>
      <c r="AC42" s="11">
        <f t="shared" si="19"/>
        <v>0</v>
      </c>
      <c r="AD42" s="11">
        <f t="shared" si="19"/>
        <v>0</v>
      </c>
      <c r="AE42" s="12">
        <f t="shared" si="19"/>
        <v>22</v>
      </c>
      <c r="AF42" s="31">
        <f t="shared" si="12"/>
        <v>46.8</v>
      </c>
      <c r="AG42" s="37">
        <f t="shared" si="4"/>
        <v>1029.5999999999999</v>
      </c>
      <c r="AH42" s="37">
        <f t="shared" si="13"/>
        <v>-1029.5999999999999</v>
      </c>
      <c r="AI42" s="32">
        <f t="shared" si="14"/>
        <v>0</v>
      </c>
      <c r="AJ42" s="37">
        <f t="shared" si="15"/>
        <v>22</v>
      </c>
      <c r="AK42" s="37"/>
      <c r="AL42" s="37"/>
      <c r="AM42" s="37"/>
      <c r="AN42" s="44"/>
      <c r="AO42" s="37"/>
      <c r="AP42" s="37"/>
      <c r="AQ42" s="33"/>
      <c r="AR42" s="37">
        <f t="shared" si="16"/>
        <v>22</v>
      </c>
      <c r="AS42" s="37"/>
      <c r="AT42" s="37">
        <f t="shared" si="17"/>
        <v>-22</v>
      </c>
    </row>
    <row r="43" spans="1:46" x14ac:dyDescent="0.3">
      <c r="A43" s="96" t="s">
        <v>89</v>
      </c>
      <c r="B43" s="97">
        <v>25</v>
      </c>
      <c r="C43" s="97">
        <v>25</v>
      </c>
      <c r="D43" s="98"/>
      <c r="E43" s="99"/>
      <c r="F43" s="100">
        <f t="shared" si="5"/>
        <v>0</v>
      </c>
      <c r="G43" s="101"/>
      <c r="H43" s="101"/>
      <c r="I43" s="101"/>
      <c r="J43" s="102">
        <f t="shared" si="6"/>
        <v>0</v>
      </c>
      <c r="K43" s="103">
        <v>111.25</v>
      </c>
      <c r="L43" s="104">
        <f t="shared" si="0"/>
        <v>0</v>
      </c>
      <c r="M43" s="37"/>
      <c r="N43" s="37">
        <f t="shared" si="7"/>
        <v>0</v>
      </c>
      <c r="P43" s="96" t="s">
        <v>89</v>
      </c>
      <c r="Q43" s="97">
        <v>25</v>
      </c>
      <c r="R43" s="97">
        <v>25</v>
      </c>
      <c r="S43" s="26"/>
      <c r="T43" s="46">
        <f t="shared" si="8"/>
        <v>0</v>
      </c>
      <c r="U43" s="26">
        <f t="shared" si="9"/>
        <v>-5096</v>
      </c>
      <c r="V43" s="46">
        <f t="shared" si="10"/>
        <v>-203.84</v>
      </c>
      <c r="W43" s="13">
        <f t="shared" si="11"/>
        <v>0</v>
      </c>
      <c r="X43" s="13"/>
      <c r="Y43" s="44">
        <f t="shared" si="18"/>
        <v>5096</v>
      </c>
      <c r="Z43" s="29">
        <f t="shared" si="18"/>
        <v>0</v>
      </c>
      <c r="AA43" s="30">
        <f t="shared" si="2"/>
        <v>203.84</v>
      </c>
      <c r="AB43" s="11">
        <f t="shared" si="19"/>
        <v>0</v>
      </c>
      <c r="AC43" s="11">
        <f t="shared" si="19"/>
        <v>0</v>
      </c>
      <c r="AD43" s="11">
        <f t="shared" si="19"/>
        <v>0</v>
      </c>
      <c r="AE43" s="12">
        <f t="shared" si="19"/>
        <v>5096</v>
      </c>
      <c r="AF43" s="31">
        <f t="shared" si="12"/>
        <v>111.25</v>
      </c>
      <c r="AG43" s="37">
        <f t="shared" si="4"/>
        <v>566930</v>
      </c>
      <c r="AH43" s="37">
        <f t="shared" si="13"/>
        <v>-566930</v>
      </c>
      <c r="AI43" s="32">
        <f t="shared" si="14"/>
        <v>0</v>
      </c>
      <c r="AJ43" s="37">
        <f t="shared" si="15"/>
        <v>5096</v>
      </c>
      <c r="AK43" s="37"/>
      <c r="AL43" s="37"/>
      <c r="AM43" s="37"/>
      <c r="AN43" s="44"/>
      <c r="AO43" s="37"/>
      <c r="AP43" s="37"/>
      <c r="AQ43" s="33"/>
      <c r="AR43" s="37">
        <f t="shared" si="16"/>
        <v>5096</v>
      </c>
      <c r="AS43" s="37"/>
      <c r="AT43" s="37">
        <f t="shared" si="17"/>
        <v>-5096</v>
      </c>
    </row>
    <row r="44" spans="1:46" x14ac:dyDescent="0.3">
      <c r="A44" s="105" t="s">
        <v>90</v>
      </c>
      <c r="B44" s="106">
        <v>10</v>
      </c>
      <c r="C44" s="106">
        <v>10</v>
      </c>
      <c r="D44" s="98">
        <v>70</v>
      </c>
      <c r="E44" s="99"/>
      <c r="F44" s="100">
        <f t="shared" si="5"/>
        <v>7</v>
      </c>
      <c r="G44" s="101"/>
      <c r="H44" s="101"/>
      <c r="I44" s="101"/>
      <c r="J44" s="102">
        <f t="shared" si="6"/>
        <v>70</v>
      </c>
      <c r="K44" s="103">
        <v>1760</v>
      </c>
      <c r="L44" s="104">
        <f t="shared" si="0"/>
        <v>123200</v>
      </c>
      <c r="M44" s="37"/>
      <c r="N44" s="37">
        <f t="shared" si="7"/>
        <v>0</v>
      </c>
      <c r="P44" s="105" t="s">
        <v>90</v>
      </c>
      <c r="Q44" s="106">
        <v>10</v>
      </c>
      <c r="R44" s="106">
        <v>10</v>
      </c>
      <c r="S44" s="26"/>
      <c r="T44" s="46">
        <f t="shared" si="8"/>
        <v>0</v>
      </c>
      <c r="U44" s="26">
        <f t="shared" si="9"/>
        <v>-169</v>
      </c>
      <c r="V44" s="46">
        <f t="shared" si="10"/>
        <v>-16.899999999999999</v>
      </c>
      <c r="W44" s="13">
        <f t="shared" si="11"/>
        <v>0</v>
      </c>
      <c r="X44" s="13"/>
      <c r="Y44" s="44">
        <f t="shared" si="18"/>
        <v>169</v>
      </c>
      <c r="Z44" s="29">
        <f t="shared" si="18"/>
        <v>0</v>
      </c>
      <c r="AA44" s="30">
        <f t="shared" si="2"/>
        <v>16.899999999999999</v>
      </c>
      <c r="AB44" s="11">
        <f t="shared" si="19"/>
        <v>0</v>
      </c>
      <c r="AC44" s="11">
        <f t="shared" si="19"/>
        <v>0</v>
      </c>
      <c r="AD44" s="11">
        <f t="shared" si="19"/>
        <v>0</v>
      </c>
      <c r="AE44" s="12">
        <f t="shared" si="19"/>
        <v>169</v>
      </c>
      <c r="AF44" s="31">
        <f t="shared" si="12"/>
        <v>1760</v>
      </c>
      <c r="AG44" s="37">
        <f t="shared" si="4"/>
        <v>297440</v>
      </c>
      <c r="AH44" s="37">
        <f t="shared" si="13"/>
        <v>-297440</v>
      </c>
      <c r="AI44" s="32">
        <f t="shared" si="14"/>
        <v>0</v>
      </c>
      <c r="AJ44" s="37">
        <f t="shared" si="15"/>
        <v>169</v>
      </c>
      <c r="AK44" s="37"/>
      <c r="AL44" s="37"/>
      <c r="AM44" s="37"/>
      <c r="AN44" s="44"/>
      <c r="AO44" s="37"/>
      <c r="AP44" s="37"/>
      <c r="AQ44" s="33"/>
      <c r="AR44" s="37">
        <f t="shared" si="16"/>
        <v>169</v>
      </c>
      <c r="AS44" s="37"/>
      <c r="AT44" s="37">
        <f t="shared" si="17"/>
        <v>-169</v>
      </c>
    </row>
    <row r="45" spans="1:46" x14ac:dyDescent="0.3">
      <c r="A45" s="105" t="s">
        <v>91</v>
      </c>
      <c r="B45" s="106">
        <v>8</v>
      </c>
      <c r="C45" s="106">
        <v>8</v>
      </c>
      <c r="D45" s="98">
        <v>24</v>
      </c>
      <c r="E45" s="99"/>
      <c r="F45" s="100">
        <f t="shared" si="5"/>
        <v>3</v>
      </c>
      <c r="G45" s="101"/>
      <c r="H45" s="101"/>
      <c r="I45" s="101"/>
      <c r="J45" s="102">
        <f t="shared" si="6"/>
        <v>24</v>
      </c>
      <c r="K45" s="103">
        <v>2365</v>
      </c>
      <c r="L45" s="104">
        <f t="shared" si="0"/>
        <v>56760</v>
      </c>
      <c r="M45" s="37"/>
      <c r="N45" s="37">
        <f t="shared" si="7"/>
        <v>0</v>
      </c>
      <c r="P45" s="105" t="s">
        <v>91</v>
      </c>
      <c r="Q45" s="106">
        <v>8</v>
      </c>
      <c r="R45" s="106">
        <v>8</v>
      </c>
      <c r="S45" s="26"/>
      <c r="T45" s="46">
        <f t="shared" si="8"/>
        <v>0</v>
      </c>
      <c r="U45" s="26">
        <f t="shared" si="9"/>
        <v>-76</v>
      </c>
      <c r="V45" s="46">
        <f t="shared" si="10"/>
        <v>-9.5</v>
      </c>
      <c r="W45" s="13">
        <f t="shared" si="11"/>
        <v>0</v>
      </c>
      <c r="X45" s="13"/>
      <c r="Y45" s="44">
        <f t="shared" si="18"/>
        <v>76</v>
      </c>
      <c r="Z45" s="29">
        <f t="shared" si="18"/>
        <v>0</v>
      </c>
      <c r="AA45" s="30">
        <f t="shared" si="2"/>
        <v>9.5</v>
      </c>
      <c r="AB45" s="11">
        <f t="shared" si="19"/>
        <v>0</v>
      </c>
      <c r="AC45" s="11">
        <f t="shared" si="19"/>
        <v>0</v>
      </c>
      <c r="AD45" s="11">
        <f t="shared" si="19"/>
        <v>0</v>
      </c>
      <c r="AE45" s="12">
        <f t="shared" si="19"/>
        <v>76</v>
      </c>
      <c r="AF45" s="31">
        <f t="shared" si="12"/>
        <v>2365</v>
      </c>
      <c r="AG45" s="37">
        <f t="shared" si="4"/>
        <v>179740</v>
      </c>
      <c r="AH45" s="37">
        <f t="shared" si="13"/>
        <v>-179740</v>
      </c>
      <c r="AI45" s="32">
        <f t="shared" si="14"/>
        <v>0</v>
      </c>
      <c r="AJ45" s="37">
        <f t="shared" si="15"/>
        <v>76</v>
      </c>
      <c r="AK45" s="37"/>
      <c r="AL45" s="37"/>
      <c r="AM45" s="37"/>
      <c r="AN45" s="44"/>
      <c r="AO45" s="37"/>
      <c r="AP45" s="37"/>
      <c r="AQ45" s="33"/>
      <c r="AR45" s="37">
        <f t="shared" si="16"/>
        <v>76</v>
      </c>
      <c r="AS45" s="37"/>
      <c r="AT45" s="37">
        <f t="shared" si="17"/>
        <v>-76</v>
      </c>
    </row>
    <row r="46" spans="1:46" x14ac:dyDescent="0.3">
      <c r="A46" s="105" t="s">
        <v>92</v>
      </c>
      <c r="B46" s="106">
        <v>8</v>
      </c>
      <c r="C46" s="106">
        <v>8</v>
      </c>
      <c r="D46" s="98"/>
      <c r="E46" s="99"/>
      <c r="F46" s="100">
        <f t="shared" si="5"/>
        <v>0</v>
      </c>
      <c r="G46" s="101"/>
      <c r="H46" s="101"/>
      <c r="I46" s="101"/>
      <c r="J46" s="102">
        <f t="shared" si="6"/>
        <v>0</v>
      </c>
      <c r="K46" s="103">
        <v>2065</v>
      </c>
      <c r="L46" s="104">
        <f t="shared" si="0"/>
        <v>0</v>
      </c>
      <c r="M46" s="37"/>
      <c r="N46" s="37">
        <f t="shared" si="7"/>
        <v>0</v>
      </c>
      <c r="P46" s="105" t="s">
        <v>92</v>
      </c>
      <c r="Q46" s="106">
        <v>8</v>
      </c>
      <c r="R46" s="106">
        <v>8</v>
      </c>
      <c r="S46" s="26"/>
      <c r="T46" s="46">
        <f t="shared" si="8"/>
        <v>0</v>
      </c>
      <c r="U46" s="26">
        <f t="shared" si="9"/>
        <v>-1</v>
      </c>
      <c r="V46" s="46">
        <f t="shared" si="10"/>
        <v>-0.125</v>
      </c>
      <c r="W46" s="13">
        <f t="shared" si="11"/>
        <v>0</v>
      </c>
      <c r="X46" s="13"/>
      <c r="Y46" s="44">
        <f t="shared" si="18"/>
        <v>1</v>
      </c>
      <c r="Z46" s="29">
        <f t="shared" si="18"/>
        <v>0</v>
      </c>
      <c r="AA46" s="30">
        <f t="shared" si="2"/>
        <v>0.125</v>
      </c>
      <c r="AB46" s="11">
        <f t="shared" si="19"/>
        <v>0</v>
      </c>
      <c r="AC46" s="11">
        <f t="shared" si="19"/>
        <v>0</v>
      </c>
      <c r="AD46" s="11">
        <f t="shared" si="19"/>
        <v>0</v>
      </c>
      <c r="AE46" s="12">
        <f t="shared" si="19"/>
        <v>1</v>
      </c>
      <c r="AF46" s="31">
        <f t="shared" si="12"/>
        <v>2065</v>
      </c>
      <c r="AG46" s="37">
        <f t="shared" si="4"/>
        <v>2065</v>
      </c>
      <c r="AH46" s="37">
        <f t="shared" si="13"/>
        <v>-2065</v>
      </c>
      <c r="AI46" s="32">
        <f t="shared" si="14"/>
        <v>0</v>
      </c>
      <c r="AJ46" s="37">
        <f t="shared" si="15"/>
        <v>1</v>
      </c>
      <c r="AK46" s="37"/>
      <c r="AL46" s="37"/>
      <c r="AM46" s="37"/>
      <c r="AN46" s="44"/>
      <c r="AO46" s="37"/>
      <c r="AP46" s="37"/>
      <c r="AQ46" s="33"/>
      <c r="AR46" s="37">
        <f t="shared" si="16"/>
        <v>1</v>
      </c>
      <c r="AS46" s="37"/>
      <c r="AT46" s="37">
        <f t="shared" si="17"/>
        <v>-1</v>
      </c>
    </row>
    <row r="47" spans="1:46" x14ac:dyDescent="0.3">
      <c r="A47" s="105" t="s">
        <v>93</v>
      </c>
      <c r="B47" s="106">
        <v>15</v>
      </c>
      <c r="C47" s="106">
        <v>15</v>
      </c>
      <c r="D47" s="98">
        <v>30</v>
      </c>
      <c r="E47" s="99"/>
      <c r="F47" s="100">
        <f t="shared" si="5"/>
        <v>2</v>
      </c>
      <c r="G47" s="101"/>
      <c r="H47" s="101"/>
      <c r="I47" s="101"/>
      <c r="J47" s="102">
        <f t="shared" si="6"/>
        <v>30</v>
      </c>
      <c r="K47" s="103">
        <v>990</v>
      </c>
      <c r="L47" s="104">
        <f t="shared" si="0"/>
        <v>29700</v>
      </c>
      <c r="M47" s="37"/>
      <c r="N47" s="37">
        <f t="shared" si="7"/>
        <v>0</v>
      </c>
      <c r="P47" s="105" t="s">
        <v>93</v>
      </c>
      <c r="Q47" s="106">
        <v>15</v>
      </c>
      <c r="R47" s="106">
        <v>15</v>
      </c>
      <c r="S47" s="26"/>
      <c r="T47" s="46">
        <f t="shared" si="8"/>
        <v>0</v>
      </c>
      <c r="U47" s="26">
        <f t="shared" si="9"/>
        <v>-50</v>
      </c>
      <c r="V47" s="46">
        <f t="shared" si="10"/>
        <v>-3.3333333333333335</v>
      </c>
      <c r="W47" s="13">
        <f t="shared" si="11"/>
        <v>0</v>
      </c>
      <c r="X47" s="13"/>
      <c r="Y47" s="44">
        <f t="shared" si="18"/>
        <v>50</v>
      </c>
      <c r="Z47" s="29">
        <f t="shared" si="18"/>
        <v>0</v>
      </c>
      <c r="AA47" s="30">
        <f t="shared" si="2"/>
        <v>3.3333333333333335</v>
      </c>
      <c r="AB47" s="11">
        <f t="shared" si="19"/>
        <v>0</v>
      </c>
      <c r="AC47" s="11">
        <f t="shared" si="19"/>
        <v>0</v>
      </c>
      <c r="AD47" s="11">
        <f t="shared" si="19"/>
        <v>0</v>
      </c>
      <c r="AE47" s="12">
        <f t="shared" si="19"/>
        <v>50</v>
      </c>
      <c r="AF47" s="31">
        <f t="shared" si="12"/>
        <v>990</v>
      </c>
      <c r="AG47" s="37">
        <f t="shared" si="4"/>
        <v>49500</v>
      </c>
      <c r="AH47" s="37">
        <f t="shared" si="13"/>
        <v>-49500</v>
      </c>
      <c r="AI47" s="32">
        <f t="shared" si="14"/>
        <v>0</v>
      </c>
      <c r="AJ47" s="37">
        <f t="shared" si="15"/>
        <v>50</v>
      </c>
      <c r="AK47" s="37"/>
      <c r="AL47" s="37"/>
      <c r="AM47" s="37"/>
      <c r="AN47" s="44"/>
      <c r="AO47" s="37"/>
      <c r="AP47" s="37"/>
      <c r="AQ47" s="33"/>
      <c r="AR47" s="37">
        <f t="shared" si="16"/>
        <v>50</v>
      </c>
      <c r="AS47" s="37"/>
      <c r="AT47" s="37">
        <f t="shared" si="17"/>
        <v>-50</v>
      </c>
    </row>
    <row r="48" spans="1:46" x14ac:dyDescent="0.3">
      <c r="A48" s="105" t="s">
        <v>94</v>
      </c>
      <c r="B48" s="106">
        <v>15</v>
      </c>
      <c r="C48" s="106">
        <v>15</v>
      </c>
      <c r="D48" s="98">
        <v>25</v>
      </c>
      <c r="E48" s="99"/>
      <c r="F48" s="100">
        <f t="shared" si="5"/>
        <v>1.6666666666666667</v>
      </c>
      <c r="G48" s="101"/>
      <c r="H48" s="101"/>
      <c r="I48" s="101"/>
      <c r="J48" s="102">
        <f t="shared" si="6"/>
        <v>25</v>
      </c>
      <c r="K48" s="103">
        <v>1025</v>
      </c>
      <c r="L48" s="104">
        <f t="shared" si="0"/>
        <v>25625</v>
      </c>
      <c r="M48" s="37"/>
      <c r="N48" s="37">
        <f t="shared" si="7"/>
        <v>0</v>
      </c>
      <c r="P48" s="105" t="s">
        <v>94</v>
      </c>
      <c r="Q48" s="106">
        <v>15</v>
      </c>
      <c r="R48" s="106">
        <v>15</v>
      </c>
      <c r="S48" s="26"/>
      <c r="T48" s="46">
        <f t="shared" si="8"/>
        <v>0</v>
      </c>
      <c r="U48" s="26">
        <f t="shared" si="9"/>
        <v>-51</v>
      </c>
      <c r="V48" s="46">
        <f t="shared" si="10"/>
        <v>-3.4</v>
      </c>
      <c r="W48" s="13">
        <f t="shared" si="11"/>
        <v>0</v>
      </c>
      <c r="X48" s="13"/>
      <c r="Y48" s="44">
        <f t="shared" si="18"/>
        <v>51</v>
      </c>
      <c r="Z48" s="29">
        <f t="shared" si="18"/>
        <v>0</v>
      </c>
      <c r="AA48" s="30">
        <f t="shared" si="2"/>
        <v>3.4</v>
      </c>
      <c r="AB48" s="11">
        <f t="shared" si="19"/>
        <v>0</v>
      </c>
      <c r="AC48" s="11">
        <f t="shared" si="19"/>
        <v>0</v>
      </c>
      <c r="AD48" s="11">
        <f t="shared" si="19"/>
        <v>0</v>
      </c>
      <c r="AE48" s="12">
        <f t="shared" si="19"/>
        <v>51</v>
      </c>
      <c r="AF48" s="31">
        <f t="shared" si="12"/>
        <v>1025</v>
      </c>
      <c r="AG48" s="37">
        <f t="shared" si="4"/>
        <v>52275</v>
      </c>
      <c r="AH48" s="37">
        <f t="shared" si="13"/>
        <v>-52275</v>
      </c>
      <c r="AI48" s="32">
        <f t="shared" si="14"/>
        <v>0</v>
      </c>
      <c r="AJ48" s="37">
        <f t="shared" si="15"/>
        <v>51</v>
      </c>
      <c r="AK48" s="37"/>
      <c r="AL48" s="37"/>
      <c r="AM48" s="37"/>
      <c r="AN48" s="44"/>
      <c r="AO48" s="37"/>
      <c r="AP48" s="37"/>
      <c r="AQ48" s="33"/>
      <c r="AR48" s="37">
        <f t="shared" si="16"/>
        <v>51</v>
      </c>
      <c r="AS48" s="37"/>
      <c r="AT48" s="37">
        <f t="shared" si="17"/>
        <v>-51</v>
      </c>
    </row>
    <row r="49" spans="1:46" x14ac:dyDescent="0.3">
      <c r="A49" s="105" t="s">
        <v>95</v>
      </c>
      <c r="B49" s="106">
        <v>10</v>
      </c>
      <c r="C49" s="106">
        <v>10</v>
      </c>
      <c r="D49" s="98"/>
      <c r="E49" s="99"/>
      <c r="F49" s="100">
        <f t="shared" si="5"/>
        <v>0</v>
      </c>
      <c r="G49" s="101"/>
      <c r="H49" s="101"/>
      <c r="I49" s="101"/>
      <c r="J49" s="102">
        <f t="shared" si="6"/>
        <v>0</v>
      </c>
      <c r="K49" s="103">
        <v>1620</v>
      </c>
      <c r="L49" s="104">
        <f t="shared" si="0"/>
        <v>0</v>
      </c>
      <c r="M49" s="37"/>
      <c r="N49" s="37">
        <f t="shared" si="7"/>
        <v>0</v>
      </c>
      <c r="P49" s="105" t="s">
        <v>95</v>
      </c>
      <c r="Q49" s="106">
        <v>10</v>
      </c>
      <c r="R49" s="106">
        <v>10</v>
      </c>
      <c r="S49" s="26"/>
      <c r="T49" s="46">
        <f t="shared" si="8"/>
        <v>0</v>
      </c>
      <c r="U49" s="26">
        <f t="shared" si="9"/>
        <v>-123</v>
      </c>
      <c r="V49" s="46">
        <f t="shared" si="10"/>
        <v>-12.3</v>
      </c>
      <c r="W49" s="13">
        <f t="shared" si="11"/>
        <v>0</v>
      </c>
      <c r="X49" s="13"/>
      <c r="Y49" s="44">
        <f t="shared" si="18"/>
        <v>123</v>
      </c>
      <c r="Z49" s="29">
        <f t="shared" si="18"/>
        <v>0</v>
      </c>
      <c r="AA49" s="30">
        <f t="shared" si="2"/>
        <v>12.3</v>
      </c>
      <c r="AB49" s="11">
        <f t="shared" si="19"/>
        <v>0</v>
      </c>
      <c r="AC49" s="11">
        <f t="shared" si="19"/>
        <v>0</v>
      </c>
      <c r="AD49" s="11">
        <f t="shared" si="19"/>
        <v>0</v>
      </c>
      <c r="AE49" s="12">
        <f t="shared" si="19"/>
        <v>123</v>
      </c>
      <c r="AF49" s="31">
        <f t="shared" si="12"/>
        <v>1620</v>
      </c>
      <c r="AG49" s="37">
        <f t="shared" si="4"/>
        <v>199260</v>
      </c>
      <c r="AH49" s="37">
        <f t="shared" si="13"/>
        <v>-199260</v>
      </c>
      <c r="AI49" s="32">
        <f t="shared" si="14"/>
        <v>0</v>
      </c>
      <c r="AJ49" s="37">
        <f t="shared" si="15"/>
        <v>123</v>
      </c>
      <c r="AK49" s="37"/>
      <c r="AL49" s="37"/>
      <c r="AM49" s="37"/>
      <c r="AN49" s="44"/>
      <c r="AO49" s="37"/>
      <c r="AP49" s="37"/>
      <c r="AQ49" s="33"/>
      <c r="AR49" s="37">
        <f t="shared" si="16"/>
        <v>123</v>
      </c>
      <c r="AS49" s="37"/>
      <c r="AT49" s="37">
        <f t="shared" si="17"/>
        <v>-123</v>
      </c>
    </row>
    <row r="50" spans="1:46" x14ac:dyDescent="0.3">
      <c r="A50" s="105" t="s">
        <v>96</v>
      </c>
      <c r="B50" s="106">
        <v>8</v>
      </c>
      <c r="C50" s="106">
        <v>8</v>
      </c>
      <c r="D50" s="98"/>
      <c r="E50" s="99"/>
      <c r="F50" s="100">
        <f t="shared" si="5"/>
        <v>0</v>
      </c>
      <c r="G50" s="101"/>
      <c r="H50" s="101"/>
      <c r="I50" s="101"/>
      <c r="J50" s="102">
        <f t="shared" si="6"/>
        <v>0</v>
      </c>
      <c r="K50" s="103">
        <v>2130</v>
      </c>
      <c r="L50" s="104">
        <f t="shared" si="0"/>
        <v>0</v>
      </c>
      <c r="M50" s="37"/>
      <c r="N50" s="37">
        <f t="shared" si="7"/>
        <v>0</v>
      </c>
      <c r="P50" s="105" t="s">
        <v>96</v>
      </c>
      <c r="Q50" s="106">
        <v>8</v>
      </c>
      <c r="R50" s="106">
        <v>8</v>
      </c>
      <c r="S50" s="26"/>
      <c r="T50" s="46">
        <f t="shared" si="8"/>
        <v>0</v>
      </c>
      <c r="U50" s="26">
        <f t="shared" si="9"/>
        <v>0</v>
      </c>
      <c r="V50" s="46">
        <f t="shared" si="10"/>
        <v>0</v>
      </c>
      <c r="W50" s="13">
        <f t="shared" si="11"/>
        <v>0</v>
      </c>
      <c r="X50" s="13"/>
      <c r="Y50" s="44">
        <f t="shared" si="18"/>
        <v>0</v>
      </c>
      <c r="Z50" s="29">
        <f t="shared" si="18"/>
        <v>0</v>
      </c>
      <c r="AA50" s="30">
        <f t="shared" si="2"/>
        <v>0</v>
      </c>
      <c r="AB50" s="11">
        <f t="shared" si="19"/>
        <v>0</v>
      </c>
      <c r="AC50" s="11">
        <f t="shared" si="19"/>
        <v>0</v>
      </c>
      <c r="AD50" s="11">
        <f t="shared" si="19"/>
        <v>0</v>
      </c>
      <c r="AE50" s="12">
        <f t="shared" si="19"/>
        <v>0</v>
      </c>
      <c r="AF50" s="31">
        <f t="shared" si="12"/>
        <v>2130</v>
      </c>
      <c r="AG50" s="37">
        <f t="shared" si="4"/>
        <v>0</v>
      </c>
      <c r="AH50" s="37">
        <f t="shared" si="13"/>
        <v>0</v>
      </c>
      <c r="AI50" s="32">
        <f t="shared" si="14"/>
        <v>0</v>
      </c>
      <c r="AJ50" s="37">
        <f t="shared" si="15"/>
        <v>0</v>
      </c>
      <c r="AK50" s="37"/>
      <c r="AL50" s="37"/>
      <c r="AM50" s="37"/>
      <c r="AN50" s="37"/>
      <c r="AO50" s="37"/>
      <c r="AP50" s="37"/>
      <c r="AQ50" s="33"/>
      <c r="AR50" s="37">
        <f t="shared" si="16"/>
        <v>0</v>
      </c>
      <c r="AS50" s="37"/>
      <c r="AT50" s="37">
        <f t="shared" si="17"/>
        <v>0</v>
      </c>
    </row>
    <row r="51" spans="1:46" x14ac:dyDescent="0.3">
      <c r="A51" s="105" t="s">
        <v>97</v>
      </c>
      <c r="B51" s="106">
        <v>15</v>
      </c>
      <c r="C51" s="106">
        <v>15</v>
      </c>
      <c r="D51" s="98"/>
      <c r="E51" s="99"/>
      <c r="F51" s="100">
        <f t="shared" si="5"/>
        <v>0</v>
      </c>
      <c r="G51" s="101"/>
      <c r="H51" s="101"/>
      <c r="I51" s="101"/>
      <c r="J51" s="102">
        <f t="shared" si="6"/>
        <v>0</v>
      </c>
      <c r="K51" s="103">
        <v>880</v>
      </c>
      <c r="L51" s="104">
        <f t="shared" si="0"/>
        <v>0</v>
      </c>
      <c r="M51" s="37"/>
      <c r="N51" s="37">
        <f t="shared" si="7"/>
        <v>0</v>
      </c>
      <c r="P51" s="105" t="s">
        <v>97</v>
      </c>
      <c r="Q51" s="106">
        <v>15</v>
      </c>
      <c r="R51" s="106">
        <v>15</v>
      </c>
      <c r="S51" s="26"/>
      <c r="T51" s="46">
        <f t="shared" si="8"/>
        <v>0</v>
      </c>
      <c r="U51" s="26">
        <f t="shared" si="9"/>
        <v>-24</v>
      </c>
      <c r="V51" s="46">
        <f t="shared" si="10"/>
        <v>-1.6</v>
      </c>
      <c r="W51" s="13">
        <f t="shared" si="11"/>
        <v>0</v>
      </c>
      <c r="X51" s="13"/>
      <c r="Y51" s="44">
        <f t="shared" si="18"/>
        <v>24</v>
      </c>
      <c r="Z51" s="29">
        <f t="shared" si="18"/>
        <v>0</v>
      </c>
      <c r="AA51" s="30">
        <f t="shared" si="2"/>
        <v>1.6</v>
      </c>
      <c r="AB51" s="11">
        <f t="shared" si="19"/>
        <v>0</v>
      </c>
      <c r="AC51" s="11">
        <f t="shared" si="19"/>
        <v>0</v>
      </c>
      <c r="AD51" s="11">
        <f t="shared" si="19"/>
        <v>0</v>
      </c>
      <c r="AE51" s="12">
        <f t="shared" si="19"/>
        <v>24</v>
      </c>
      <c r="AF51" s="31">
        <f t="shared" si="12"/>
        <v>880</v>
      </c>
      <c r="AG51" s="37">
        <f t="shared" si="4"/>
        <v>21120</v>
      </c>
      <c r="AH51" s="37">
        <f t="shared" si="13"/>
        <v>-21120</v>
      </c>
      <c r="AI51" s="32">
        <f t="shared" si="14"/>
        <v>0</v>
      </c>
      <c r="AJ51" s="37">
        <f t="shared" si="15"/>
        <v>24</v>
      </c>
      <c r="AK51" s="37"/>
      <c r="AL51" s="37"/>
      <c r="AM51" s="37"/>
      <c r="AN51" s="37"/>
      <c r="AO51" s="37"/>
      <c r="AP51" s="37"/>
      <c r="AQ51" s="33"/>
      <c r="AR51" s="37">
        <f t="shared" si="16"/>
        <v>24</v>
      </c>
      <c r="AS51" s="37"/>
      <c r="AT51" s="37">
        <f t="shared" si="17"/>
        <v>-24</v>
      </c>
    </row>
    <row r="52" spans="1:46" x14ac:dyDescent="0.3">
      <c r="A52" s="105" t="s">
        <v>98</v>
      </c>
      <c r="B52" s="106">
        <v>15</v>
      </c>
      <c r="C52" s="106">
        <v>15</v>
      </c>
      <c r="D52" s="98"/>
      <c r="E52" s="99"/>
      <c r="F52" s="100">
        <f t="shared" si="5"/>
        <v>0</v>
      </c>
      <c r="G52" s="101"/>
      <c r="H52" s="101"/>
      <c r="I52" s="101"/>
      <c r="J52" s="102">
        <f t="shared" si="6"/>
        <v>0</v>
      </c>
      <c r="K52" s="103">
        <v>915</v>
      </c>
      <c r="L52" s="104">
        <f t="shared" si="0"/>
        <v>0</v>
      </c>
      <c r="M52" s="37"/>
      <c r="N52" s="37">
        <f t="shared" si="7"/>
        <v>0</v>
      </c>
      <c r="P52" s="105" t="s">
        <v>98</v>
      </c>
      <c r="Q52" s="106">
        <v>15</v>
      </c>
      <c r="R52" s="106">
        <v>15</v>
      </c>
      <c r="S52" s="26"/>
      <c r="T52" s="46">
        <f t="shared" si="8"/>
        <v>0</v>
      </c>
      <c r="U52" s="26">
        <f t="shared" si="9"/>
        <v>-37</v>
      </c>
      <c r="V52" s="46">
        <f t="shared" si="10"/>
        <v>-2.4666666666666668</v>
      </c>
      <c r="W52" s="13">
        <f t="shared" si="11"/>
        <v>0</v>
      </c>
      <c r="X52" s="13"/>
      <c r="Y52" s="44">
        <f t="shared" si="18"/>
        <v>37</v>
      </c>
      <c r="Z52" s="29">
        <f t="shared" si="18"/>
        <v>0</v>
      </c>
      <c r="AA52" s="30">
        <f t="shared" si="2"/>
        <v>2.4666666666666668</v>
      </c>
      <c r="AB52" s="11">
        <f t="shared" si="19"/>
        <v>0</v>
      </c>
      <c r="AC52" s="11">
        <f t="shared" si="19"/>
        <v>0</v>
      </c>
      <c r="AD52" s="11">
        <f t="shared" si="19"/>
        <v>0</v>
      </c>
      <c r="AE52" s="12">
        <f t="shared" si="19"/>
        <v>37</v>
      </c>
      <c r="AF52" s="31">
        <f t="shared" si="12"/>
        <v>915</v>
      </c>
      <c r="AG52" s="37">
        <f t="shared" si="4"/>
        <v>33855</v>
      </c>
      <c r="AH52" s="37">
        <f t="shared" si="13"/>
        <v>-33855</v>
      </c>
      <c r="AI52" s="32">
        <f t="shared" si="14"/>
        <v>0</v>
      </c>
      <c r="AJ52" s="37">
        <f t="shared" si="15"/>
        <v>37</v>
      </c>
      <c r="AK52" s="37"/>
      <c r="AL52" s="37"/>
      <c r="AM52" s="37"/>
      <c r="AN52" s="37"/>
      <c r="AO52" s="37"/>
      <c r="AP52" s="37"/>
      <c r="AQ52" s="33"/>
      <c r="AR52" s="37">
        <f t="shared" si="16"/>
        <v>37</v>
      </c>
      <c r="AS52" s="37"/>
      <c r="AT52" s="37">
        <f t="shared" si="17"/>
        <v>-37</v>
      </c>
    </row>
    <row r="53" spans="1:46" x14ac:dyDescent="0.3">
      <c r="A53" s="105" t="s">
        <v>99</v>
      </c>
      <c r="B53" s="106">
        <v>3</v>
      </c>
      <c r="C53" s="106">
        <v>3</v>
      </c>
      <c r="D53" s="98"/>
      <c r="E53" s="99"/>
      <c r="F53" s="100">
        <f t="shared" si="5"/>
        <v>0</v>
      </c>
      <c r="G53" s="101"/>
      <c r="H53" s="101"/>
      <c r="I53" s="101"/>
      <c r="J53" s="102">
        <f t="shared" si="6"/>
        <v>0</v>
      </c>
      <c r="K53" s="103">
        <v>1970</v>
      </c>
      <c r="L53" s="104">
        <f t="shared" si="0"/>
        <v>0</v>
      </c>
      <c r="M53" s="37"/>
      <c r="N53" s="37">
        <f t="shared" si="7"/>
        <v>0</v>
      </c>
      <c r="P53" s="105" t="s">
        <v>99</v>
      </c>
      <c r="Q53" s="106">
        <v>3</v>
      </c>
      <c r="R53" s="106">
        <v>3</v>
      </c>
      <c r="S53" s="26"/>
      <c r="T53" s="46">
        <f t="shared" si="8"/>
        <v>0</v>
      </c>
      <c r="U53" s="26">
        <f t="shared" si="9"/>
        <v>-3</v>
      </c>
      <c r="V53" s="46">
        <f t="shared" si="10"/>
        <v>-1</v>
      </c>
      <c r="W53" s="13">
        <f t="shared" si="11"/>
        <v>0</v>
      </c>
      <c r="X53" s="13"/>
      <c r="Y53" s="44">
        <f t="shared" si="18"/>
        <v>3</v>
      </c>
      <c r="Z53" s="29">
        <f t="shared" si="18"/>
        <v>0</v>
      </c>
      <c r="AA53" s="30">
        <f t="shared" si="2"/>
        <v>1</v>
      </c>
      <c r="AB53" s="11">
        <f t="shared" si="19"/>
        <v>0</v>
      </c>
      <c r="AC53" s="11">
        <f t="shared" si="19"/>
        <v>0</v>
      </c>
      <c r="AD53" s="11">
        <f t="shared" si="19"/>
        <v>0</v>
      </c>
      <c r="AE53" s="12">
        <f t="shared" si="19"/>
        <v>3</v>
      </c>
      <c r="AF53" s="31">
        <f t="shared" si="12"/>
        <v>1970</v>
      </c>
      <c r="AG53" s="37">
        <f t="shared" si="4"/>
        <v>5910</v>
      </c>
      <c r="AH53" s="37">
        <f t="shared" si="13"/>
        <v>-5910</v>
      </c>
      <c r="AI53" s="32">
        <f t="shared" si="14"/>
        <v>0</v>
      </c>
      <c r="AJ53" s="37">
        <f t="shared" si="15"/>
        <v>3</v>
      </c>
      <c r="AK53" s="37"/>
      <c r="AL53" s="37"/>
      <c r="AM53" s="37"/>
      <c r="AN53" s="37"/>
      <c r="AO53" s="37"/>
      <c r="AP53" s="37"/>
      <c r="AQ53" s="33"/>
      <c r="AR53" s="37">
        <f t="shared" si="16"/>
        <v>3</v>
      </c>
      <c r="AS53" s="37"/>
      <c r="AT53" s="37">
        <f t="shared" si="17"/>
        <v>-3</v>
      </c>
    </row>
    <row r="54" spans="1:46" x14ac:dyDescent="0.3">
      <c r="A54" s="105" t="s">
        <v>100</v>
      </c>
      <c r="B54" s="106">
        <v>3</v>
      </c>
      <c r="C54" s="106">
        <v>3</v>
      </c>
      <c r="D54" s="98"/>
      <c r="E54" s="99"/>
      <c r="F54" s="100">
        <f t="shared" si="5"/>
        <v>0</v>
      </c>
      <c r="G54" s="101"/>
      <c r="H54" s="101"/>
      <c r="I54" s="101"/>
      <c r="J54" s="102">
        <f t="shared" si="6"/>
        <v>0</v>
      </c>
      <c r="K54" s="103">
        <v>2035</v>
      </c>
      <c r="L54" s="104">
        <f t="shared" si="0"/>
        <v>0</v>
      </c>
      <c r="M54" s="37"/>
      <c r="N54" s="37">
        <f t="shared" si="7"/>
        <v>0</v>
      </c>
      <c r="P54" s="105" t="s">
        <v>100</v>
      </c>
      <c r="Q54" s="106">
        <v>3</v>
      </c>
      <c r="R54" s="106">
        <v>3</v>
      </c>
      <c r="S54" s="26"/>
      <c r="T54" s="27">
        <f t="shared" si="8"/>
        <v>0</v>
      </c>
      <c r="U54" s="26">
        <f t="shared" si="9"/>
        <v>-83</v>
      </c>
      <c r="V54" s="27">
        <f t="shared" si="10"/>
        <v>-27.666666666666668</v>
      </c>
      <c r="W54" s="28">
        <f t="shared" si="11"/>
        <v>0</v>
      </c>
      <c r="X54" s="28"/>
      <c r="Y54" s="44">
        <f t="shared" si="18"/>
        <v>83</v>
      </c>
      <c r="Z54" s="29">
        <f t="shared" si="18"/>
        <v>0</v>
      </c>
      <c r="AA54" s="30">
        <f t="shared" si="2"/>
        <v>27.666666666666668</v>
      </c>
      <c r="AB54" s="11">
        <f t="shared" si="19"/>
        <v>0</v>
      </c>
      <c r="AC54" s="11">
        <f t="shared" si="19"/>
        <v>0</v>
      </c>
      <c r="AD54" s="11">
        <f t="shared" si="19"/>
        <v>0</v>
      </c>
      <c r="AE54" s="12">
        <f t="shared" si="19"/>
        <v>83</v>
      </c>
      <c r="AF54" s="31">
        <f t="shared" si="12"/>
        <v>2035</v>
      </c>
      <c r="AG54" s="37">
        <f t="shared" si="4"/>
        <v>168905</v>
      </c>
      <c r="AH54" s="37">
        <f t="shared" si="13"/>
        <v>-168905</v>
      </c>
      <c r="AI54" s="32">
        <f t="shared" si="14"/>
        <v>0</v>
      </c>
      <c r="AJ54" s="37">
        <f t="shared" si="15"/>
        <v>83</v>
      </c>
      <c r="AK54" s="37"/>
      <c r="AL54" s="37"/>
      <c r="AM54" s="37"/>
      <c r="AN54" s="37"/>
      <c r="AO54" s="37"/>
      <c r="AP54" s="37"/>
      <c r="AQ54" s="33"/>
      <c r="AR54" s="37">
        <f t="shared" si="16"/>
        <v>83</v>
      </c>
      <c r="AS54" s="37"/>
      <c r="AT54" s="37">
        <f t="shared" si="17"/>
        <v>-83</v>
      </c>
    </row>
    <row r="55" spans="1:46" x14ac:dyDescent="0.3">
      <c r="A55" s="105" t="s">
        <v>101</v>
      </c>
      <c r="B55" s="106">
        <v>8</v>
      </c>
      <c r="C55" s="106">
        <v>8</v>
      </c>
      <c r="D55" s="98"/>
      <c r="E55" s="99"/>
      <c r="F55" s="100">
        <f t="shared" si="5"/>
        <v>0</v>
      </c>
      <c r="G55" s="101"/>
      <c r="H55" s="101"/>
      <c r="I55" s="101"/>
      <c r="J55" s="102">
        <f t="shared" si="6"/>
        <v>0</v>
      </c>
      <c r="K55" s="103">
        <v>2120</v>
      </c>
      <c r="L55" s="104">
        <f t="shared" si="0"/>
        <v>0</v>
      </c>
      <c r="M55" s="37"/>
      <c r="N55" s="37">
        <f t="shared" si="7"/>
        <v>0</v>
      </c>
      <c r="P55" s="105" t="s">
        <v>101</v>
      </c>
      <c r="Q55" s="106">
        <v>8</v>
      </c>
      <c r="R55" s="106">
        <v>8</v>
      </c>
      <c r="S55" s="26"/>
      <c r="T55" s="27">
        <f t="shared" si="8"/>
        <v>0</v>
      </c>
      <c r="U55" s="26">
        <f t="shared" si="9"/>
        <v>-23</v>
      </c>
      <c r="V55" s="27">
        <f t="shared" si="10"/>
        <v>-2.875</v>
      </c>
      <c r="W55" s="28">
        <f t="shared" si="11"/>
        <v>0</v>
      </c>
      <c r="X55" s="28"/>
      <c r="Y55" s="44">
        <f t="shared" si="18"/>
        <v>23</v>
      </c>
      <c r="Z55" s="29">
        <f t="shared" si="18"/>
        <v>0</v>
      </c>
      <c r="AA55" s="30">
        <f t="shared" si="2"/>
        <v>2.875</v>
      </c>
      <c r="AB55" s="11">
        <f t="shared" si="19"/>
        <v>0</v>
      </c>
      <c r="AC55" s="11">
        <f t="shared" si="19"/>
        <v>0</v>
      </c>
      <c r="AD55" s="11">
        <f t="shared" si="19"/>
        <v>0</v>
      </c>
      <c r="AE55" s="12">
        <f t="shared" si="19"/>
        <v>23</v>
      </c>
      <c r="AF55" s="31">
        <f t="shared" si="12"/>
        <v>2120</v>
      </c>
      <c r="AG55" s="37">
        <f t="shared" si="4"/>
        <v>48760</v>
      </c>
      <c r="AH55" s="37">
        <f t="shared" si="13"/>
        <v>-48760</v>
      </c>
      <c r="AI55" s="32">
        <f t="shared" si="14"/>
        <v>0</v>
      </c>
      <c r="AJ55" s="37">
        <f t="shared" si="15"/>
        <v>23</v>
      </c>
      <c r="AK55" s="37"/>
      <c r="AL55" s="37"/>
      <c r="AM55" s="37"/>
      <c r="AN55" s="37"/>
      <c r="AO55" s="37"/>
      <c r="AP55" s="37"/>
      <c r="AQ55" s="33"/>
      <c r="AR55" s="37">
        <f t="shared" si="16"/>
        <v>23</v>
      </c>
      <c r="AS55" s="37"/>
      <c r="AT55" s="37">
        <f t="shared" si="17"/>
        <v>-23</v>
      </c>
    </row>
    <row r="56" spans="1:46" x14ac:dyDescent="0.3">
      <c r="A56" s="105" t="s">
        <v>102</v>
      </c>
      <c r="B56" s="106">
        <v>10</v>
      </c>
      <c r="C56" s="106">
        <v>10</v>
      </c>
      <c r="D56" s="98"/>
      <c r="E56" s="99"/>
      <c r="F56" s="100">
        <f t="shared" si="5"/>
        <v>0</v>
      </c>
      <c r="G56" s="101"/>
      <c r="H56" s="101"/>
      <c r="I56" s="101"/>
      <c r="J56" s="102">
        <f t="shared" si="6"/>
        <v>0</v>
      </c>
      <c r="K56" s="103">
        <v>1980</v>
      </c>
      <c r="L56" s="104">
        <f t="shared" si="0"/>
        <v>0</v>
      </c>
      <c r="M56" s="37"/>
      <c r="N56" s="37">
        <f t="shared" si="7"/>
        <v>0</v>
      </c>
      <c r="P56" s="105" t="s">
        <v>102</v>
      </c>
      <c r="Q56" s="106">
        <v>10</v>
      </c>
      <c r="R56" s="106">
        <v>10</v>
      </c>
      <c r="S56" s="26"/>
      <c r="T56" s="27">
        <f t="shared" si="8"/>
        <v>0</v>
      </c>
      <c r="U56" s="26">
        <f t="shared" si="9"/>
        <v>0</v>
      </c>
      <c r="V56" s="27">
        <f t="shared" si="10"/>
        <v>0</v>
      </c>
      <c r="W56" s="28">
        <f t="shared" si="11"/>
        <v>0</v>
      </c>
      <c r="X56" s="28"/>
      <c r="Y56" s="44">
        <f t="shared" si="18"/>
        <v>0</v>
      </c>
      <c r="Z56" s="29">
        <f t="shared" si="18"/>
        <v>0</v>
      </c>
      <c r="AA56" s="30">
        <f t="shared" si="2"/>
        <v>0</v>
      </c>
      <c r="AB56" s="11">
        <f t="shared" si="19"/>
        <v>0</v>
      </c>
      <c r="AC56" s="11">
        <f t="shared" si="19"/>
        <v>0</v>
      </c>
      <c r="AD56" s="11">
        <f t="shared" si="19"/>
        <v>0</v>
      </c>
      <c r="AE56" s="12">
        <f t="shared" si="19"/>
        <v>0</v>
      </c>
      <c r="AF56" s="31">
        <f t="shared" si="12"/>
        <v>1980</v>
      </c>
      <c r="AG56" s="37">
        <f t="shared" si="4"/>
        <v>0</v>
      </c>
      <c r="AH56" s="37">
        <f t="shared" si="13"/>
        <v>0</v>
      </c>
      <c r="AI56" s="32">
        <f t="shared" si="14"/>
        <v>0</v>
      </c>
      <c r="AJ56" s="37">
        <f t="shared" si="15"/>
        <v>0</v>
      </c>
      <c r="AK56" s="37"/>
      <c r="AL56" s="37"/>
      <c r="AM56" s="37"/>
      <c r="AN56" s="37"/>
      <c r="AO56" s="37"/>
      <c r="AP56" s="37"/>
      <c r="AQ56" s="33"/>
      <c r="AR56" s="37">
        <f t="shared" si="16"/>
        <v>0</v>
      </c>
      <c r="AS56" s="37"/>
      <c r="AT56" s="37">
        <f t="shared" si="17"/>
        <v>0</v>
      </c>
    </row>
    <row r="57" spans="1:46" x14ac:dyDescent="0.3">
      <c r="A57" s="105" t="s">
        <v>103</v>
      </c>
      <c r="B57" s="106">
        <v>12</v>
      </c>
      <c r="C57" s="106">
        <v>12</v>
      </c>
      <c r="D57" s="98"/>
      <c r="E57" s="99"/>
      <c r="F57" s="100">
        <f t="shared" si="5"/>
        <v>0</v>
      </c>
      <c r="G57" s="101"/>
      <c r="H57" s="101"/>
      <c r="I57" s="101"/>
      <c r="J57" s="102">
        <f t="shared" si="6"/>
        <v>0</v>
      </c>
      <c r="K57" s="103">
        <v>875</v>
      </c>
      <c r="L57" s="104">
        <f t="shared" si="0"/>
        <v>0</v>
      </c>
      <c r="M57" s="37"/>
      <c r="N57" s="37">
        <f t="shared" si="7"/>
        <v>0</v>
      </c>
      <c r="P57" s="105" t="s">
        <v>103</v>
      </c>
      <c r="Q57" s="106">
        <v>12</v>
      </c>
      <c r="R57" s="106">
        <v>12</v>
      </c>
      <c r="S57" s="26"/>
      <c r="T57" s="27">
        <f t="shared" si="8"/>
        <v>0</v>
      </c>
      <c r="U57" s="26">
        <f t="shared" si="9"/>
        <v>-16</v>
      </c>
      <c r="V57" s="27">
        <f t="shared" si="10"/>
        <v>-1.3333333333333333</v>
      </c>
      <c r="W57" s="28">
        <f t="shared" si="11"/>
        <v>0</v>
      </c>
      <c r="X57" s="28"/>
      <c r="Y57" s="44">
        <f t="shared" si="18"/>
        <v>16</v>
      </c>
      <c r="Z57" s="29">
        <f t="shared" si="18"/>
        <v>0</v>
      </c>
      <c r="AA57" s="30">
        <f t="shared" si="2"/>
        <v>1.3333333333333333</v>
      </c>
      <c r="AB57" s="11">
        <f t="shared" si="19"/>
        <v>0</v>
      </c>
      <c r="AC57" s="11">
        <f t="shared" si="19"/>
        <v>0</v>
      </c>
      <c r="AD57" s="11">
        <f t="shared" si="19"/>
        <v>0</v>
      </c>
      <c r="AE57" s="12">
        <f t="shared" si="19"/>
        <v>16</v>
      </c>
      <c r="AF57" s="31">
        <f t="shared" si="12"/>
        <v>875</v>
      </c>
      <c r="AG57" s="37">
        <f t="shared" si="4"/>
        <v>14000</v>
      </c>
      <c r="AH57" s="37">
        <f t="shared" si="13"/>
        <v>-14000</v>
      </c>
      <c r="AI57" s="32">
        <f t="shared" si="14"/>
        <v>0</v>
      </c>
      <c r="AJ57" s="37">
        <f t="shared" si="15"/>
        <v>16</v>
      </c>
      <c r="AK57" s="37"/>
      <c r="AL57" s="37"/>
      <c r="AM57" s="37"/>
      <c r="AN57" s="37"/>
      <c r="AO57" s="37"/>
      <c r="AP57" s="37"/>
      <c r="AQ57" s="33"/>
      <c r="AR57" s="37">
        <f t="shared" si="16"/>
        <v>16</v>
      </c>
      <c r="AS57" s="37"/>
      <c r="AT57" s="37">
        <f t="shared" si="17"/>
        <v>-16</v>
      </c>
    </row>
    <row r="58" spans="1:46" ht="19.5" thickBot="1" x14ac:dyDescent="0.35">
      <c r="A58" s="105" t="s">
        <v>104</v>
      </c>
      <c r="B58" s="106">
        <v>3</v>
      </c>
      <c r="C58" s="106">
        <v>3</v>
      </c>
      <c r="D58" s="98"/>
      <c r="E58" s="99"/>
      <c r="F58" s="100">
        <f t="shared" si="5"/>
        <v>0</v>
      </c>
      <c r="G58" s="101"/>
      <c r="H58" s="101"/>
      <c r="I58" s="101"/>
      <c r="J58" s="102">
        <f t="shared" si="6"/>
        <v>0</v>
      </c>
      <c r="K58" s="103">
        <v>2145</v>
      </c>
      <c r="L58" s="104">
        <f t="shared" si="0"/>
        <v>0</v>
      </c>
      <c r="M58" s="37"/>
      <c r="N58" s="37">
        <f t="shared" si="7"/>
        <v>0</v>
      </c>
      <c r="P58" s="105" t="s">
        <v>104</v>
      </c>
      <c r="Q58" s="106">
        <v>3</v>
      </c>
      <c r="R58" s="106">
        <v>3</v>
      </c>
      <c r="S58" s="26"/>
      <c r="T58" s="27">
        <f t="shared" si="8"/>
        <v>0</v>
      </c>
      <c r="U58" s="26">
        <f t="shared" si="9"/>
        <v>0</v>
      </c>
      <c r="V58" s="27">
        <f t="shared" si="10"/>
        <v>0</v>
      </c>
      <c r="W58" s="28">
        <f t="shared" si="11"/>
        <v>0</v>
      </c>
      <c r="X58" s="28"/>
      <c r="Y58" s="44">
        <f t="shared" si="18"/>
        <v>0</v>
      </c>
      <c r="Z58" s="29">
        <f t="shared" si="18"/>
        <v>0</v>
      </c>
      <c r="AA58" s="30">
        <f t="shared" si="2"/>
        <v>0</v>
      </c>
      <c r="AB58" s="11">
        <f t="shared" si="19"/>
        <v>0</v>
      </c>
      <c r="AC58" s="11">
        <f t="shared" si="19"/>
        <v>0</v>
      </c>
      <c r="AD58" s="11">
        <f t="shared" si="19"/>
        <v>0</v>
      </c>
      <c r="AE58" s="12">
        <f t="shared" si="19"/>
        <v>0</v>
      </c>
      <c r="AF58" s="31">
        <f t="shared" si="12"/>
        <v>2145</v>
      </c>
      <c r="AG58" s="37">
        <f t="shared" si="4"/>
        <v>0</v>
      </c>
      <c r="AH58" s="37">
        <f t="shared" si="13"/>
        <v>0</v>
      </c>
      <c r="AI58" s="32">
        <f t="shared" si="14"/>
        <v>0</v>
      </c>
      <c r="AJ58" s="37">
        <f t="shared" si="15"/>
        <v>0</v>
      </c>
      <c r="AK58" s="37"/>
      <c r="AL58" s="37"/>
      <c r="AM58" s="37"/>
      <c r="AN58" s="37"/>
      <c r="AO58" s="37"/>
      <c r="AP58" s="37"/>
      <c r="AQ58" s="33"/>
      <c r="AR58" s="37">
        <f t="shared" si="16"/>
        <v>0</v>
      </c>
      <c r="AS58" s="37"/>
      <c r="AT58" s="37">
        <f t="shared" si="17"/>
        <v>0</v>
      </c>
    </row>
    <row r="59" spans="1:46" ht="19.5" thickBot="1" x14ac:dyDescent="0.35">
      <c r="A59" s="56" t="s">
        <v>105</v>
      </c>
      <c r="B59" s="57" t="s">
        <v>74</v>
      </c>
      <c r="C59" s="58">
        <v>150</v>
      </c>
      <c r="D59" s="59"/>
      <c r="E59" s="60"/>
      <c r="F59" s="61">
        <f t="shared" si="5"/>
        <v>0</v>
      </c>
      <c r="G59" s="62"/>
      <c r="H59" s="62"/>
      <c r="I59" s="62"/>
      <c r="J59" s="63">
        <f t="shared" si="6"/>
        <v>0</v>
      </c>
      <c r="K59" s="64">
        <v>21.06</v>
      </c>
      <c r="L59" s="65">
        <f t="shared" si="0"/>
        <v>0</v>
      </c>
      <c r="M59" s="37"/>
      <c r="N59" s="37">
        <f t="shared" si="7"/>
        <v>0</v>
      </c>
      <c r="P59" s="56" t="s">
        <v>73</v>
      </c>
      <c r="Q59" s="57" t="s">
        <v>74</v>
      </c>
      <c r="R59" s="58">
        <v>150</v>
      </c>
      <c r="S59" s="26"/>
      <c r="T59" s="27">
        <f t="shared" si="8"/>
        <v>0</v>
      </c>
      <c r="U59" s="26">
        <f t="shared" si="9"/>
        <v>0</v>
      </c>
      <c r="V59" s="27">
        <f t="shared" si="10"/>
        <v>0</v>
      </c>
      <c r="W59" s="28">
        <f t="shared" si="11"/>
        <v>0</v>
      </c>
      <c r="X59" s="28"/>
      <c r="Y59" s="44">
        <f t="shared" si="18"/>
        <v>0</v>
      </c>
      <c r="Z59" s="29">
        <f t="shared" si="18"/>
        <v>0</v>
      </c>
      <c r="AA59" s="30">
        <f t="shared" si="2"/>
        <v>0</v>
      </c>
      <c r="AB59" s="11">
        <f t="shared" si="19"/>
        <v>0</v>
      </c>
      <c r="AC59" s="11">
        <f t="shared" si="19"/>
        <v>0</v>
      </c>
      <c r="AD59" s="11">
        <f t="shared" si="19"/>
        <v>0</v>
      </c>
      <c r="AE59" s="12">
        <f t="shared" si="19"/>
        <v>0</v>
      </c>
      <c r="AF59" s="31">
        <f t="shared" si="12"/>
        <v>21.06</v>
      </c>
      <c r="AG59" s="37">
        <f t="shared" si="4"/>
        <v>0</v>
      </c>
      <c r="AH59" s="37">
        <f t="shared" si="13"/>
        <v>0</v>
      </c>
      <c r="AI59" s="32">
        <f t="shared" si="14"/>
        <v>0</v>
      </c>
      <c r="AJ59" s="37">
        <f t="shared" si="15"/>
        <v>0</v>
      </c>
      <c r="AK59" s="37"/>
      <c r="AL59" s="37"/>
      <c r="AM59" s="37"/>
      <c r="AN59" s="44"/>
      <c r="AO59" s="37"/>
      <c r="AP59" s="37"/>
      <c r="AQ59" s="33"/>
      <c r="AR59" s="37">
        <f>SUM(AJ59:AQ59)</f>
        <v>0</v>
      </c>
      <c r="AS59" s="37"/>
      <c r="AT59" s="37">
        <f t="shared" si="17"/>
        <v>0</v>
      </c>
    </row>
    <row r="60" spans="1:46" hidden="1" x14ac:dyDescent="0.3">
      <c r="A60" s="107"/>
      <c r="B60" s="108"/>
      <c r="C60" s="108"/>
      <c r="D60" s="109"/>
      <c r="E60" s="11"/>
      <c r="F60" s="30" t="e">
        <f t="shared" si="5"/>
        <v>#DIV/0!</v>
      </c>
      <c r="G60" s="11"/>
      <c r="H60" s="11"/>
      <c r="I60" s="11"/>
      <c r="J60" s="12">
        <f t="shared" si="6"/>
        <v>0</v>
      </c>
      <c r="K60" s="31">
        <v>116.5</v>
      </c>
      <c r="L60" s="37">
        <f t="shared" si="0"/>
        <v>0</v>
      </c>
      <c r="M60" s="37"/>
      <c r="N60" s="37">
        <f t="shared" si="7"/>
        <v>0</v>
      </c>
      <c r="P60" s="107"/>
      <c r="Q60" s="108"/>
      <c r="R60" s="108"/>
      <c r="S60" s="11"/>
      <c r="T60" s="27" t="e">
        <f t="shared" si="8"/>
        <v>#DIV/0!</v>
      </c>
      <c r="U60" s="26">
        <f t="shared" si="9"/>
        <v>0</v>
      </c>
      <c r="V60" s="27" t="e">
        <f t="shared" si="10"/>
        <v>#DIV/0!</v>
      </c>
      <c r="W60" s="28">
        <f t="shared" si="11"/>
        <v>0</v>
      </c>
      <c r="X60" s="40"/>
      <c r="Y60" s="44">
        <f t="shared" si="18"/>
        <v>0</v>
      </c>
      <c r="Z60" s="29">
        <f t="shared" si="18"/>
        <v>0</v>
      </c>
      <c r="AA60" s="30" t="e">
        <f t="shared" si="2"/>
        <v>#DIV/0!</v>
      </c>
      <c r="AB60" s="11">
        <f t="shared" si="19"/>
        <v>0</v>
      </c>
      <c r="AC60" s="11">
        <f t="shared" si="19"/>
        <v>0</v>
      </c>
      <c r="AD60" s="11">
        <f t="shared" si="19"/>
        <v>0</v>
      </c>
      <c r="AE60" s="12">
        <f t="shared" si="19"/>
        <v>0</v>
      </c>
      <c r="AF60" s="31">
        <f t="shared" si="12"/>
        <v>116.5</v>
      </c>
      <c r="AG60" s="37">
        <f t="shared" si="4"/>
        <v>0</v>
      </c>
      <c r="AH60" s="37">
        <f t="shared" si="13"/>
        <v>0</v>
      </c>
      <c r="AI60" s="32">
        <f t="shared" si="14"/>
        <v>0</v>
      </c>
      <c r="AJ60" s="37">
        <f t="shared" si="15"/>
        <v>0</v>
      </c>
      <c r="AK60" s="37"/>
      <c r="AL60" s="37"/>
      <c r="AM60" s="37"/>
      <c r="AN60" s="37"/>
      <c r="AO60" s="37"/>
      <c r="AP60" s="37"/>
      <c r="AQ60" s="33"/>
      <c r="AR60" s="37">
        <f t="shared" si="16"/>
        <v>0</v>
      </c>
      <c r="AS60" s="37"/>
      <c r="AT60" s="37">
        <f t="shared" si="17"/>
        <v>0</v>
      </c>
    </row>
    <row r="61" spans="1:46" hidden="1" x14ac:dyDescent="0.3">
      <c r="A61" s="107"/>
      <c r="B61" s="108"/>
      <c r="C61" s="108"/>
      <c r="D61" s="110"/>
      <c r="E61" s="11"/>
      <c r="F61" s="30" t="e">
        <f t="shared" si="5"/>
        <v>#DIV/0!</v>
      </c>
      <c r="G61" s="11"/>
      <c r="H61" s="11"/>
      <c r="I61" s="11"/>
      <c r="J61" s="12">
        <f t="shared" si="6"/>
        <v>0</v>
      </c>
      <c r="K61" s="31">
        <v>0</v>
      </c>
      <c r="L61" s="37">
        <f t="shared" si="0"/>
        <v>0</v>
      </c>
      <c r="M61" s="37"/>
      <c r="N61" s="37">
        <f t="shared" si="7"/>
        <v>0</v>
      </c>
      <c r="P61" s="107"/>
      <c r="Q61" s="108"/>
      <c r="R61" s="108"/>
      <c r="S61" s="11"/>
      <c r="T61" s="27" t="e">
        <f t="shared" si="8"/>
        <v>#DIV/0!</v>
      </c>
      <c r="U61" s="26">
        <f t="shared" si="9"/>
        <v>0</v>
      </c>
      <c r="V61" s="27" t="e">
        <f t="shared" si="10"/>
        <v>#DIV/0!</v>
      </c>
      <c r="W61" s="28">
        <f t="shared" si="11"/>
        <v>0</v>
      </c>
      <c r="X61" s="40"/>
      <c r="Y61" s="44">
        <f t="shared" si="18"/>
        <v>0</v>
      </c>
      <c r="Z61" s="29">
        <f t="shared" si="18"/>
        <v>0</v>
      </c>
      <c r="AA61" s="30" t="e">
        <f t="shared" si="2"/>
        <v>#DIV/0!</v>
      </c>
      <c r="AB61" s="11">
        <f t="shared" si="19"/>
        <v>0</v>
      </c>
      <c r="AC61" s="11">
        <f t="shared" si="19"/>
        <v>0</v>
      </c>
      <c r="AD61" s="11">
        <f t="shared" si="19"/>
        <v>0</v>
      </c>
      <c r="AE61" s="12">
        <f t="shared" si="19"/>
        <v>0</v>
      </c>
      <c r="AF61" s="31">
        <f t="shared" si="12"/>
        <v>0</v>
      </c>
      <c r="AG61" s="37">
        <f t="shared" si="4"/>
        <v>0</v>
      </c>
      <c r="AH61" s="37">
        <f t="shared" si="13"/>
        <v>0</v>
      </c>
      <c r="AI61" s="32">
        <f t="shared" si="14"/>
        <v>0</v>
      </c>
      <c r="AJ61" s="37">
        <f t="shared" si="15"/>
        <v>0</v>
      </c>
      <c r="AK61" s="37"/>
      <c r="AL61" s="37"/>
      <c r="AM61" s="37"/>
      <c r="AN61" s="37"/>
      <c r="AO61" s="37"/>
      <c r="AP61" s="37"/>
      <c r="AQ61" s="33"/>
      <c r="AR61" s="37">
        <f t="shared" si="16"/>
        <v>0</v>
      </c>
      <c r="AS61" s="37"/>
      <c r="AT61" s="37">
        <f t="shared" si="17"/>
        <v>0</v>
      </c>
    </row>
    <row r="62" spans="1:46" hidden="1" x14ac:dyDescent="0.3">
      <c r="A62" s="107"/>
      <c r="B62" s="108"/>
      <c r="C62" s="108"/>
      <c r="D62" s="11"/>
      <c r="E62" s="11"/>
      <c r="F62" s="30" t="e">
        <f t="shared" si="5"/>
        <v>#DIV/0!</v>
      </c>
      <c r="G62" s="11"/>
      <c r="H62" s="11"/>
      <c r="I62" s="11"/>
      <c r="J62" s="12">
        <f t="shared" si="6"/>
        <v>0</v>
      </c>
      <c r="K62" s="31">
        <v>23</v>
      </c>
      <c r="L62" s="37">
        <f t="shared" si="0"/>
        <v>0</v>
      </c>
      <c r="M62" s="37"/>
      <c r="N62" s="37">
        <f t="shared" si="7"/>
        <v>0</v>
      </c>
      <c r="P62" s="107"/>
      <c r="Q62" s="108"/>
      <c r="R62" s="108"/>
      <c r="S62" s="11"/>
      <c r="T62" s="27" t="e">
        <f t="shared" si="8"/>
        <v>#DIV/0!</v>
      </c>
      <c r="U62" s="26">
        <f t="shared" si="9"/>
        <v>0</v>
      </c>
      <c r="V62" s="27" t="e">
        <f t="shared" si="10"/>
        <v>#DIV/0!</v>
      </c>
      <c r="W62" s="28">
        <f t="shared" si="11"/>
        <v>0</v>
      </c>
      <c r="X62" s="40"/>
      <c r="Y62" s="44">
        <f t="shared" si="18"/>
        <v>0</v>
      </c>
      <c r="Z62" s="29">
        <f t="shared" si="18"/>
        <v>0</v>
      </c>
      <c r="AA62" s="30" t="e">
        <f t="shared" si="2"/>
        <v>#DIV/0!</v>
      </c>
      <c r="AB62" s="11">
        <f t="shared" si="19"/>
        <v>0</v>
      </c>
      <c r="AC62" s="11">
        <f t="shared" si="19"/>
        <v>0</v>
      </c>
      <c r="AD62" s="11">
        <f t="shared" si="19"/>
        <v>0</v>
      </c>
      <c r="AE62" s="12">
        <f t="shared" si="19"/>
        <v>0</v>
      </c>
      <c r="AF62" s="31">
        <f t="shared" si="12"/>
        <v>23</v>
      </c>
      <c r="AG62" s="37">
        <f t="shared" si="4"/>
        <v>0</v>
      </c>
      <c r="AH62" s="37">
        <f t="shared" si="13"/>
        <v>0</v>
      </c>
      <c r="AI62" s="32">
        <f t="shared" si="14"/>
        <v>0</v>
      </c>
      <c r="AJ62" s="37">
        <f t="shared" si="15"/>
        <v>0</v>
      </c>
      <c r="AK62" s="37"/>
      <c r="AL62" s="37"/>
      <c r="AM62" s="37"/>
      <c r="AN62" s="37"/>
      <c r="AO62" s="37"/>
      <c r="AP62" s="37"/>
      <c r="AQ62" s="33"/>
      <c r="AR62" s="37">
        <f t="shared" si="16"/>
        <v>0</v>
      </c>
      <c r="AS62" s="37"/>
      <c r="AT62" s="37">
        <f t="shared" si="17"/>
        <v>0</v>
      </c>
    </row>
    <row r="63" spans="1:46" hidden="1" x14ac:dyDescent="0.3">
      <c r="A63" s="107"/>
      <c r="B63" s="108"/>
      <c r="C63" s="108"/>
      <c r="D63" s="11"/>
      <c r="E63" s="11"/>
      <c r="F63" s="30" t="e">
        <f t="shared" si="5"/>
        <v>#DIV/0!</v>
      </c>
      <c r="G63" s="11"/>
      <c r="H63" s="11"/>
      <c r="I63" s="11"/>
      <c r="J63" s="12">
        <f t="shared" si="6"/>
        <v>0</v>
      </c>
      <c r="K63" s="31">
        <v>0</v>
      </c>
      <c r="L63" s="37">
        <f t="shared" si="0"/>
        <v>0</v>
      </c>
      <c r="M63" s="37"/>
      <c r="N63" s="37">
        <f t="shared" si="7"/>
        <v>0</v>
      </c>
      <c r="P63" s="107"/>
      <c r="Q63" s="108"/>
      <c r="R63" s="108"/>
      <c r="S63" s="26"/>
      <c r="T63" s="27" t="e">
        <f t="shared" si="8"/>
        <v>#DIV/0!</v>
      </c>
      <c r="U63" s="26">
        <f t="shared" si="9"/>
        <v>0</v>
      </c>
      <c r="V63" s="27" t="e">
        <f t="shared" si="10"/>
        <v>#DIV/0!</v>
      </c>
      <c r="W63" s="28">
        <f t="shared" si="11"/>
        <v>0</v>
      </c>
      <c r="X63" s="40"/>
      <c r="Y63" s="44">
        <f t="shared" si="18"/>
        <v>0</v>
      </c>
      <c r="Z63" s="29">
        <f t="shared" si="18"/>
        <v>0</v>
      </c>
      <c r="AA63" s="30" t="e">
        <f t="shared" si="2"/>
        <v>#DIV/0!</v>
      </c>
      <c r="AB63" s="11">
        <f t="shared" si="19"/>
        <v>0</v>
      </c>
      <c r="AC63" s="11">
        <f t="shared" si="19"/>
        <v>0</v>
      </c>
      <c r="AD63" s="11">
        <f t="shared" si="19"/>
        <v>0</v>
      </c>
      <c r="AE63" s="12">
        <f t="shared" si="19"/>
        <v>0</v>
      </c>
      <c r="AF63" s="31">
        <f t="shared" si="12"/>
        <v>0</v>
      </c>
      <c r="AG63" s="37">
        <f t="shared" si="4"/>
        <v>0</v>
      </c>
      <c r="AH63" s="37">
        <f t="shared" si="13"/>
        <v>0</v>
      </c>
      <c r="AI63" s="32">
        <f t="shared" si="14"/>
        <v>0</v>
      </c>
      <c r="AJ63" s="37">
        <f t="shared" si="15"/>
        <v>0</v>
      </c>
      <c r="AK63" s="37"/>
      <c r="AL63" s="37"/>
      <c r="AM63" s="37"/>
      <c r="AN63" s="37"/>
      <c r="AO63" s="37"/>
      <c r="AP63" s="37"/>
      <c r="AQ63" s="33"/>
      <c r="AR63" s="37">
        <f t="shared" si="16"/>
        <v>0</v>
      </c>
      <c r="AS63" s="37"/>
      <c r="AT63" s="37">
        <f t="shared" si="17"/>
        <v>0</v>
      </c>
    </row>
    <row r="64" spans="1:46" hidden="1" x14ac:dyDescent="0.3">
      <c r="A64" s="11"/>
      <c r="B64" s="10"/>
      <c r="C64" s="10"/>
      <c r="D64" s="11"/>
      <c r="E64" s="11"/>
      <c r="F64" s="30" t="e">
        <f t="shared" si="5"/>
        <v>#DIV/0!</v>
      </c>
      <c r="G64" s="11"/>
      <c r="H64" s="11"/>
      <c r="I64" s="11"/>
      <c r="J64" s="12">
        <f t="shared" si="6"/>
        <v>0</v>
      </c>
      <c r="K64" s="31">
        <v>0</v>
      </c>
      <c r="L64" s="37">
        <f t="shared" si="0"/>
        <v>0</v>
      </c>
      <c r="M64" s="37"/>
      <c r="N64" s="37">
        <f t="shared" si="7"/>
        <v>0</v>
      </c>
      <c r="P64" s="11"/>
      <c r="Q64" s="10"/>
      <c r="R64" s="10"/>
      <c r="S64" s="26"/>
      <c r="T64" s="27" t="e">
        <f t="shared" si="8"/>
        <v>#DIV/0!</v>
      </c>
      <c r="U64" s="26">
        <f t="shared" si="9"/>
        <v>0</v>
      </c>
      <c r="V64" s="27" t="e">
        <f t="shared" si="10"/>
        <v>#DIV/0!</v>
      </c>
      <c r="W64" s="28">
        <f t="shared" si="11"/>
        <v>0</v>
      </c>
      <c r="X64" s="40"/>
      <c r="Y64" s="44">
        <f t="shared" si="18"/>
        <v>0</v>
      </c>
      <c r="Z64" s="29">
        <f t="shared" si="18"/>
        <v>0</v>
      </c>
      <c r="AA64" s="30" t="e">
        <f t="shared" si="2"/>
        <v>#DIV/0!</v>
      </c>
      <c r="AB64" s="11">
        <f t="shared" si="19"/>
        <v>0</v>
      </c>
      <c r="AC64" s="11">
        <f t="shared" si="19"/>
        <v>0</v>
      </c>
      <c r="AD64" s="11">
        <f t="shared" si="19"/>
        <v>0</v>
      </c>
      <c r="AE64" s="12">
        <f t="shared" si="19"/>
        <v>0</v>
      </c>
      <c r="AF64" s="31">
        <f t="shared" si="12"/>
        <v>0</v>
      </c>
      <c r="AG64" s="37">
        <f t="shared" si="4"/>
        <v>0</v>
      </c>
      <c r="AH64" s="37">
        <f t="shared" si="13"/>
        <v>0</v>
      </c>
      <c r="AI64" s="32">
        <f t="shared" si="14"/>
        <v>0</v>
      </c>
      <c r="AJ64" s="37">
        <f t="shared" si="15"/>
        <v>0</v>
      </c>
      <c r="AK64" s="37"/>
      <c r="AL64" s="37"/>
      <c r="AM64" s="37"/>
      <c r="AN64" s="37"/>
      <c r="AO64" s="37"/>
      <c r="AP64" s="37"/>
      <c r="AQ64" s="33"/>
      <c r="AR64" s="37">
        <f t="shared" si="16"/>
        <v>0</v>
      </c>
      <c r="AS64" s="37"/>
      <c r="AT64" s="37">
        <f t="shared" si="17"/>
        <v>0</v>
      </c>
    </row>
    <row r="65" spans="1:46" hidden="1" x14ac:dyDescent="0.3">
      <c r="A65" s="11"/>
      <c r="B65" s="10"/>
      <c r="C65" s="10"/>
      <c r="D65" s="11"/>
      <c r="E65" s="11"/>
      <c r="F65" s="30" t="e">
        <f t="shared" si="5"/>
        <v>#DIV/0!</v>
      </c>
      <c r="G65" s="11"/>
      <c r="H65" s="11"/>
      <c r="I65" s="11"/>
      <c r="J65" s="12">
        <f t="shared" si="6"/>
        <v>0</v>
      </c>
      <c r="K65" s="31">
        <v>0</v>
      </c>
      <c r="L65" s="37">
        <f t="shared" si="0"/>
        <v>0</v>
      </c>
      <c r="M65" s="37"/>
      <c r="N65" s="37">
        <f t="shared" si="7"/>
        <v>0</v>
      </c>
      <c r="P65" s="11"/>
      <c r="Q65" s="10"/>
      <c r="R65" s="10"/>
      <c r="S65" s="11"/>
      <c r="T65" s="27" t="e">
        <f t="shared" si="8"/>
        <v>#DIV/0!</v>
      </c>
      <c r="U65" s="26">
        <f t="shared" si="9"/>
        <v>0</v>
      </c>
      <c r="V65" s="27" t="e">
        <f t="shared" si="10"/>
        <v>#DIV/0!</v>
      </c>
      <c r="W65" s="28">
        <f t="shared" si="11"/>
        <v>0</v>
      </c>
      <c r="X65" s="40"/>
      <c r="Y65" s="44">
        <f t="shared" si="18"/>
        <v>0</v>
      </c>
      <c r="Z65" s="29">
        <f t="shared" si="18"/>
        <v>0</v>
      </c>
      <c r="AA65" s="30" t="e">
        <f t="shared" si="2"/>
        <v>#DIV/0!</v>
      </c>
      <c r="AB65" s="11">
        <f t="shared" si="19"/>
        <v>0</v>
      </c>
      <c r="AC65" s="11">
        <f t="shared" si="19"/>
        <v>0</v>
      </c>
      <c r="AD65" s="11">
        <f t="shared" si="19"/>
        <v>0</v>
      </c>
      <c r="AE65" s="12">
        <f t="shared" si="19"/>
        <v>0</v>
      </c>
      <c r="AF65" s="31">
        <f t="shared" si="12"/>
        <v>0</v>
      </c>
      <c r="AG65" s="37">
        <f t="shared" si="4"/>
        <v>0</v>
      </c>
      <c r="AH65" s="37">
        <f t="shared" si="13"/>
        <v>0</v>
      </c>
      <c r="AI65" s="32">
        <f t="shared" si="14"/>
        <v>0</v>
      </c>
      <c r="AJ65" s="37">
        <f t="shared" si="15"/>
        <v>0</v>
      </c>
      <c r="AK65" s="37"/>
      <c r="AL65" s="37"/>
      <c r="AM65" s="37"/>
      <c r="AN65" s="37"/>
      <c r="AO65" s="37"/>
      <c r="AP65" s="37"/>
      <c r="AQ65" s="33"/>
      <c r="AR65" s="37">
        <f t="shared" si="16"/>
        <v>0</v>
      </c>
      <c r="AS65" s="37"/>
      <c r="AT65" s="37">
        <f t="shared" si="17"/>
        <v>0</v>
      </c>
    </row>
    <row r="66" spans="1:46" hidden="1" x14ac:dyDescent="0.3">
      <c r="A66" s="11"/>
      <c r="B66" s="10"/>
      <c r="C66" s="10"/>
      <c r="D66" s="11"/>
      <c r="E66" s="11"/>
      <c r="F66" s="30" t="e">
        <f t="shared" si="5"/>
        <v>#DIV/0!</v>
      </c>
      <c r="G66" s="11"/>
      <c r="H66" s="11"/>
      <c r="I66" s="11"/>
      <c r="J66" s="12">
        <f t="shared" si="6"/>
        <v>0</v>
      </c>
      <c r="K66" s="31">
        <v>0</v>
      </c>
      <c r="L66" s="37">
        <f t="shared" si="0"/>
        <v>0</v>
      </c>
      <c r="M66" s="37"/>
      <c r="N66" s="37">
        <f t="shared" si="7"/>
        <v>0</v>
      </c>
      <c r="P66" s="11"/>
      <c r="Q66" s="10"/>
      <c r="R66" s="10"/>
      <c r="S66" s="11"/>
      <c r="T66" s="27" t="e">
        <f t="shared" si="8"/>
        <v>#DIV/0!</v>
      </c>
      <c r="U66" s="26">
        <f t="shared" si="9"/>
        <v>0</v>
      </c>
      <c r="V66" s="27" t="e">
        <f t="shared" si="10"/>
        <v>#DIV/0!</v>
      </c>
      <c r="W66" s="28">
        <f t="shared" si="11"/>
        <v>0</v>
      </c>
      <c r="X66" s="40"/>
      <c r="Y66" s="44">
        <f t="shared" si="18"/>
        <v>0</v>
      </c>
      <c r="Z66" s="29">
        <f t="shared" si="18"/>
        <v>0</v>
      </c>
      <c r="AA66" s="30" t="e">
        <f t="shared" si="2"/>
        <v>#DIV/0!</v>
      </c>
      <c r="AB66" s="11">
        <f t="shared" si="19"/>
        <v>0</v>
      </c>
      <c r="AC66" s="11">
        <f t="shared" si="19"/>
        <v>0</v>
      </c>
      <c r="AD66" s="11">
        <f t="shared" si="19"/>
        <v>0</v>
      </c>
      <c r="AE66" s="12">
        <f t="shared" si="19"/>
        <v>0</v>
      </c>
      <c r="AF66" s="31">
        <f t="shared" si="12"/>
        <v>0</v>
      </c>
      <c r="AG66" s="37">
        <f t="shared" si="4"/>
        <v>0</v>
      </c>
      <c r="AH66" s="37">
        <f t="shared" si="13"/>
        <v>0</v>
      </c>
      <c r="AI66" s="32">
        <f t="shared" si="14"/>
        <v>0</v>
      </c>
      <c r="AJ66" s="37">
        <f t="shared" si="15"/>
        <v>0</v>
      </c>
      <c r="AK66" s="37"/>
      <c r="AL66" s="37"/>
      <c r="AM66" s="37"/>
      <c r="AN66" s="37"/>
      <c r="AO66" s="37"/>
      <c r="AP66" s="37"/>
      <c r="AQ66" s="33"/>
      <c r="AR66" s="37">
        <f t="shared" si="16"/>
        <v>0</v>
      </c>
      <c r="AS66" s="37"/>
      <c r="AT66" s="37">
        <f t="shared" si="17"/>
        <v>0</v>
      </c>
    </row>
    <row r="67" spans="1:46" x14ac:dyDescent="0.3">
      <c r="A67" s="11" t="s">
        <v>33</v>
      </c>
      <c r="B67" s="11"/>
      <c r="C67" s="13"/>
      <c r="D67" s="111">
        <f t="shared" ref="D67:J67" si="20">SUM(D5:D66)</f>
        <v>149</v>
      </c>
      <c r="E67" s="111">
        <f t="shared" si="20"/>
        <v>0</v>
      </c>
      <c r="F67" s="111" t="e">
        <f t="shared" si="20"/>
        <v>#DIV/0!</v>
      </c>
      <c r="G67" s="111">
        <f t="shared" si="20"/>
        <v>0</v>
      </c>
      <c r="H67" s="111">
        <f t="shared" si="20"/>
        <v>0</v>
      </c>
      <c r="I67" s="111">
        <f t="shared" si="20"/>
        <v>0</v>
      </c>
      <c r="J67" s="12">
        <f t="shared" si="20"/>
        <v>149</v>
      </c>
      <c r="K67" s="31">
        <v>0</v>
      </c>
      <c r="L67" s="111">
        <f>SUM(L5:L66)</f>
        <v>235285</v>
      </c>
      <c r="M67" s="111">
        <f>SUM(M5:M66)</f>
        <v>0</v>
      </c>
      <c r="N67" s="111">
        <f>SUM(N5:N66)</f>
        <v>0</v>
      </c>
      <c r="P67" s="11" t="s">
        <v>33</v>
      </c>
      <c r="Q67" s="11"/>
      <c r="R67" s="13"/>
      <c r="S67" s="112">
        <f t="shared" ref="S67:AG67" si="21">SUM(S5:S66)</f>
        <v>0</v>
      </c>
      <c r="T67" s="112" t="e">
        <f t="shared" si="21"/>
        <v>#DIV/0!</v>
      </c>
      <c r="U67" s="112">
        <f t="shared" si="21"/>
        <v>-9281</v>
      </c>
      <c r="V67" s="112" t="e">
        <f t="shared" si="21"/>
        <v>#DIV/0!</v>
      </c>
      <c r="W67" s="112">
        <f t="shared" si="21"/>
        <v>0</v>
      </c>
      <c r="X67" s="112">
        <f t="shared" si="21"/>
        <v>0</v>
      </c>
      <c r="Y67" s="112">
        <f t="shared" si="21"/>
        <v>9110</v>
      </c>
      <c r="Z67" s="112">
        <f t="shared" si="21"/>
        <v>171</v>
      </c>
      <c r="AA67" s="112" t="e">
        <f t="shared" si="21"/>
        <v>#DIV/0!</v>
      </c>
      <c r="AB67" s="112">
        <f t="shared" si="21"/>
        <v>0</v>
      </c>
      <c r="AC67" s="112">
        <f t="shared" si="21"/>
        <v>0</v>
      </c>
      <c r="AD67" s="112">
        <f t="shared" si="21"/>
        <v>0</v>
      </c>
      <c r="AE67" s="112">
        <f t="shared" si="21"/>
        <v>9281</v>
      </c>
      <c r="AF67" s="112"/>
      <c r="AG67" s="112">
        <f t="shared" si="21"/>
        <v>2271548.0099999998</v>
      </c>
      <c r="AH67" s="112">
        <f>SUM(AH5:AH66)</f>
        <v>-2271548.0099999998</v>
      </c>
      <c r="AI67" s="112">
        <f>SUM(AI5:AI66)</f>
        <v>0</v>
      </c>
      <c r="AJ67" s="112">
        <f t="shared" ref="AJ67:AS67" si="22">SUM(AJ5:AJ66)</f>
        <v>9281</v>
      </c>
      <c r="AK67" s="112">
        <f t="shared" si="22"/>
        <v>0</v>
      </c>
      <c r="AL67" s="112">
        <f t="shared" si="22"/>
        <v>0</v>
      </c>
      <c r="AM67" s="112">
        <f t="shared" si="22"/>
        <v>0</v>
      </c>
      <c r="AN67" s="112">
        <f t="shared" si="22"/>
        <v>0</v>
      </c>
      <c r="AO67" s="112">
        <f t="shared" si="22"/>
        <v>0</v>
      </c>
      <c r="AP67" s="112">
        <f t="shared" si="22"/>
        <v>0</v>
      </c>
      <c r="AQ67" s="112">
        <f t="shared" si="22"/>
        <v>0</v>
      </c>
      <c r="AR67" s="112">
        <f t="shared" si="22"/>
        <v>9281</v>
      </c>
      <c r="AS67" s="112">
        <f t="shared" si="22"/>
        <v>0</v>
      </c>
      <c r="AT67" s="112">
        <f>SUM(AT5:AT66)</f>
        <v>-9281</v>
      </c>
    </row>
    <row r="68" spans="1:46" hidden="1" x14ac:dyDescent="0.3">
      <c r="A68" s="113"/>
      <c r="B68" s="114"/>
      <c r="C68" s="115"/>
      <c r="D68" s="116"/>
      <c r="E68" s="116"/>
      <c r="F68" s="7" t="s">
        <v>106</v>
      </c>
      <c r="G68" s="7"/>
      <c r="H68" s="7"/>
      <c r="I68" s="7"/>
      <c r="J68" s="7"/>
      <c r="K68" s="117"/>
      <c r="L68" s="117"/>
      <c r="M68" s="7" t="s">
        <v>107</v>
      </c>
      <c r="N68" s="118"/>
      <c r="R68" s="119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</row>
    <row r="69" spans="1:46" ht="32.25" hidden="1" thickBot="1" x14ac:dyDescent="0.55000000000000004">
      <c r="A69" s="113"/>
      <c r="B69" s="114"/>
      <c r="C69" s="115"/>
      <c r="D69" s="116"/>
      <c r="E69" s="116"/>
      <c r="F69" s="121"/>
      <c r="G69" s="121"/>
      <c r="H69" s="121"/>
      <c r="I69" s="121"/>
      <c r="J69" s="121"/>
      <c r="K69" s="122"/>
      <c r="L69" s="121">
        <f>+F69-G69-H69-I69-J69</f>
        <v>0</v>
      </c>
      <c r="M69" s="123"/>
      <c r="N69" s="124"/>
      <c r="R69" s="119"/>
      <c r="S69" s="120"/>
      <c r="T69" s="120"/>
      <c r="U69" s="120"/>
      <c r="V69" s="120"/>
      <c r="W69" s="120"/>
      <c r="X69" s="120" t="s">
        <v>108</v>
      </c>
      <c r="Y69" s="120"/>
      <c r="Z69" s="112"/>
      <c r="AA69" s="112">
        <f>+AG67</f>
        <v>2271548.0099999998</v>
      </c>
      <c r="AB69" s="112"/>
      <c r="AC69" s="120"/>
      <c r="AD69" s="183">
        <f>AG67</f>
        <v>2271548.0099999998</v>
      </c>
      <c r="AE69" s="184"/>
      <c r="AF69" s="120"/>
      <c r="AG69" s="120"/>
      <c r="AH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</row>
    <row r="70" spans="1:46" x14ac:dyDescent="0.3">
      <c r="A70" s="177" t="s">
        <v>109</v>
      </c>
      <c r="B70" s="178"/>
      <c r="C70" s="178"/>
      <c r="D70" s="178"/>
      <c r="E70" s="178"/>
      <c r="F70" s="178"/>
      <c r="G70" s="178"/>
      <c r="H70" s="178"/>
      <c r="I70" s="178"/>
      <c r="J70" s="179"/>
      <c r="K70" s="125"/>
      <c r="L70" s="125">
        <v>13718</v>
      </c>
      <c r="M70" s="126"/>
      <c r="N70" s="127"/>
      <c r="P70" s="177" t="s">
        <v>109</v>
      </c>
      <c r="Q70" s="178"/>
      <c r="R70" s="178"/>
      <c r="S70" s="178"/>
      <c r="T70" s="178"/>
      <c r="U70" s="178"/>
      <c r="V70" s="178"/>
      <c r="W70" s="178"/>
      <c r="X70" s="178"/>
      <c r="Y70" s="179"/>
      <c r="Z70" s="128"/>
      <c r="AA70" s="44">
        <f>+L70+L161+L252+L343+L434+L525+L616+L707+L798+L889+L980+L1071+L1162+L1253+L1344+L1435+L1526+L1617+L1708+L1799+L1890+L1981+L2072+L2163+L2254+L2345+L2436+L2527+L2618+L2709+L2800+L2891+L2982+L3073+L3164+L3255+L3346+L3437+L3528+L3619</f>
        <v>57429</v>
      </c>
      <c r="AB70" s="126"/>
    </row>
    <row r="71" spans="1:46" x14ac:dyDescent="0.3">
      <c r="A71" s="180" t="s">
        <v>110</v>
      </c>
      <c r="B71" s="181"/>
      <c r="C71" s="181"/>
      <c r="D71" s="181"/>
      <c r="E71" s="181"/>
      <c r="F71" s="181"/>
      <c r="G71" s="181"/>
      <c r="H71" s="181"/>
      <c r="I71" s="181"/>
      <c r="J71" s="182"/>
      <c r="K71" s="129"/>
      <c r="L71" s="129"/>
      <c r="M71" s="126"/>
      <c r="N71" s="127"/>
      <c r="P71" s="180" t="s">
        <v>110</v>
      </c>
      <c r="Q71" s="181"/>
      <c r="R71" s="181"/>
      <c r="S71" s="181"/>
      <c r="T71" s="181"/>
      <c r="U71" s="181"/>
      <c r="V71" s="181"/>
      <c r="W71" s="181"/>
      <c r="X71" s="181"/>
      <c r="Y71" s="182"/>
      <c r="Z71" s="128"/>
      <c r="AA71" s="44">
        <f>+L71+L162+L253+L344+L435+L526+L617+L708+L799+L890+L981+L1072+L1163+L1254+L1345+L1436+L1527+L1618+L1709+L1800+L1891+L1982+L2073+L2164+L2255+L2346+L2437+L2528+L2619+L2710+L2801+L2892+L2983+L3074+L3165+L3256+L3347+L3438+L3529+L3620</f>
        <v>-4633</v>
      </c>
      <c r="AB71" s="126"/>
    </row>
    <row r="72" spans="1:46" x14ac:dyDescent="0.3">
      <c r="A72" s="160" t="s">
        <v>111</v>
      </c>
      <c r="B72" s="161"/>
      <c r="C72" s="161"/>
      <c r="D72" s="161"/>
      <c r="E72" s="161"/>
      <c r="F72" s="161"/>
      <c r="G72" s="161"/>
      <c r="H72" s="161"/>
      <c r="I72" s="161"/>
      <c r="J72" s="162"/>
      <c r="K72" s="130"/>
      <c r="L72" s="130"/>
      <c r="M72" s="131">
        <f>+L72/L67%</f>
        <v>0</v>
      </c>
      <c r="N72" s="127"/>
      <c r="P72" s="160" t="s">
        <v>111</v>
      </c>
      <c r="Q72" s="161"/>
      <c r="R72" s="161"/>
      <c r="S72" s="161"/>
      <c r="T72" s="161"/>
      <c r="U72" s="161"/>
      <c r="V72" s="161"/>
      <c r="W72" s="161"/>
      <c r="X72" s="161"/>
      <c r="Y72" s="162"/>
      <c r="Z72" s="128"/>
      <c r="AA72" s="44">
        <f>+L72+L163+L254+L345+L436+L527+L618+L709+L800+L891+L982+L1073+L1164+L1255+L1346+L1437+L1528+L1619+L1710+L1801+L1892+L1983+L2074+L2165+L2256+L2347+L2438+L2529+L2620+L2711+L2802+L2893+L2984+L3075+L3166+L3257+L3348+L3439+L3530+L3621</f>
        <v>0</v>
      </c>
      <c r="AB72" s="126"/>
    </row>
    <row r="73" spans="1:46" x14ac:dyDescent="0.3">
      <c r="A73" s="163" t="s">
        <v>112</v>
      </c>
      <c r="B73" s="164"/>
      <c r="C73" s="164"/>
      <c r="D73" s="164"/>
      <c r="E73" s="164"/>
      <c r="F73" s="164"/>
      <c r="G73" s="164"/>
      <c r="H73" s="164"/>
      <c r="I73" s="164"/>
      <c r="J73" s="165"/>
      <c r="K73" s="132"/>
      <c r="L73" s="133">
        <f>+E89</f>
        <v>0</v>
      </c>
      <c r="M73" s="126"/>
      <c r="N73" s="127"/>
      <c r="P73" s="163" t="s">
        <v>112</v>
      </c>
      <c r="Q73" s="164"/>
      <c r="R73" s="164"/>
      <c r="S73" s="164"/>
      <c r="T73" s="164"/>
      <c r="U73" s="164"/>
      <c r="V73" s="164"/>
      <c r="W73" s="164"/>
      <c r="X73" s="164"/>
      <c r="Y73" s="165"/>
      <c r="Z73" s="128"/>
      <c r="AA73" s="12">
        <f>+T89</f>
        <v>974626</v>
      </c>
      <c r="AB73" s="126"/>
    </row>
    <row r="74" spans="1:46" x14ac:dyDescent="0.3">
      <c r="A74" s="166" t="s">
        <v>113</v>
      </c>
      <c r="B74" s="167"/>
      <c r="C74" s="167"/>
      <c r="D74" s="167"/>
      <c r="E74" s="167"/>
      <c r="F74" s="167"/>
      <c r="G74" s="167"/>
      <c r="H74" s="167"/>
      <c r="I74" s="167"/>
      <c r="J74" s="168"/>
      <c r="K74" s="134"/>
      <c r="L74" s="135">
        <f>+M89</f>
        <v>0</v>
      </c>
      <c r="M74" s="126"/>
      <c r="N74" s="127"/>
      <c r="P74" s="166" t="s">
        <v>113</v>
      </c>
      <c r="Q74" s="167"/>
      <c r="R74" s="167"/>
      <c r="S74" s="167"/>
      <c r="T74" s="167"/>
      <c r="U74" s="167"/>
      <c r="V74" s="167"/>
      <c r="W74" s="167"/>
      <c r="X74" s="167"/>
      <c r="Y74" s="168"/>
      <c r="Z74" s="128"/>
      <c r="AA74" s="12">
        <f>+AB89</f>
        <v>802969</v>
      </c>
      <c r="AB74" s="126"/>
    </row>
    <row r="75" spans="1:46" x14ac:dyDescent="0.3">
      <c r="A75" s="169"/>
      <c r="B75" s="170"/>
      <c r="C75" s="170"/>
      <c r="D75" s="170"/>
      <c r="E75" s="170"/>
      <c r="F75" s="170"/>
      <c r="G75" s="170"/>
      <c r="H75" s="170"/>
      <c r="I75" s="170"/>
      <c r="J75" s="171"/>
      <c r="K75" s="128"/>
      <c r="L75" s="126"/>
      <c r="M75" s="126"/>
      <c r="N75" s="127"/>
      <c r="P75" s="169"/>
      <c r="Q75" s="170"/>
      <c r="R75" s="170"/>
      <c r="S75" s="170"/>
      <c r="T75" s="170"/>
      <c r="U75" s="170"/>
      <c r="V75" s="170"/>
      <c r="W75" s="170"/>
      <c r="X75" s="170"/>
      <c r="Y75" s="171"/>
      <c r="Z75" s="128"/>
      <c r="AA75" s="44">
        <f>+L75+L166+L257+L348+L439+L530+L621+L712+L803+L894+L985+L1076+L1167+L1258+L1349+L1440+L1531+L1622+L1713+L1804+L1895+L1986+L2077+L2168+L2259+L2350+L2441+L2532+L2623+L2714+L2805+L2896+L2987+L3078+L3169+L3260+L3351+L3442+L3533+L3624</f>
        <v>1505.5</v>
      </c>
      <c r="AB75" s="126"/>
    </row>
    <row r="76" spans="1:46" x14ac:dyDescent="0.3">
      <c r="A76" s="169"/>
      <c r="B76" s="170"/>
      <c r="C76" s="170"/>
      <c r="D76" s="170"/>
      <c r="E76" s="170"/>
      <c r="F76" s="170"/>
      <c r="G76" s="170"/>
      <c r="H76" s="170"/>
      <c r="I76" s="170"/>
      <c r="J76" s="171"/>
      <c r="K76" s="128"/>
      <c r="L76" s="126"/>
      <c r="M76" s="126"/>
      <c r="N76" s="127"/>
      <c r="P76" s="169"/>
      <c r="Q76" s="170"/>
      <c r="R76" s="170"/>
      <c r="S76" s="170"/>
      <c r="T76" s="170"/>
      <c r="U76" s="170"/>
      <c r="V76" s="170"/>
      <c r="W76" s="170"/>
      <c r="X76" s="170"/>
      <c r="Y76" s="171"/>
      <c r="Z76" s="128"/>
      <c r="AA76" s="44">
        <f>+L76+L167+L258+L349+L440+L531+L622+L713+L804+L895+L986+L1077+L1168+L1259+L1350+L1441+L1532+L1623+L1714+L1805+L1896+L1987+L2078+L2169+L2260+L2351+L2442+L2533+L2624+L2715+L2806+L2897+L2988+L3079+L3170+L3261+L3352+L3443+L3534+L3625</f>
        <v>0</v>
      </c>
      <c r="AB76" s="126"/>
    </row>
    <row r="77" spans="1:46" x14ac:dyDescent="0.3">
      <c r="A77" s="169" t="s">
        <v>114</v>
      </c>
      <c r="B77" s="170"/>
      <c r="C77" s="170"/>
      <c r="D77" s="170"/>
      <c r="E77" s="170"/>
      <c r="F77" s="170"/>
      <c r="G77" s="170"/>
      <c r="H77" s="170"/>
      <c r="I77" s="170"/>
      <c r="J77" s="171"/>
      <c r="K77" s="136"/>
      <c r="L77" s="111">
        <f>+L67-L70-L71-L72-L73+L74-L75-L76</f>
        <v>221567</v>
      </c>
      <c r="M77" s="126"/>
      <c r="N77" s="127"/>
      <c r="P77" s="169" t="s">
        <v>114</v>
      </c>
      <c r="Q77" s="170"/>
      <c r="R77" s="170"/>
      <c r="S77" s="170"/>
      <c r="T77" s="170"/>
      <c r="U77" s="170"/>
      <c r="V77" s="170"/>
      <c r="W77" s="170"/>
      <c r="X77" s="170"/>
      <c r="Y77" s="171"/>
      <c r="Z77" s="136"/>
      <c r="AA77" s="111">
        <f>+AA69-AA70-AA71-AA72-AA73+AA74-AA75-AA76-AA74</f>
        <v>1242620.5099999998</v>
      </c>
      <c r="AB77" s="126"/>
    </row>
    <row r="78" spans="1:46" ht="19.5" thickBot="1" x14ac:dyDescent="0.35">
      <c r="L78" s="3">
        <v>221567</v>
      </c>
      <c r="M78" s="138">
        <f>+L78-L77</f>
        <v>0</v>
      </c>
      <c r="Q78" s="137"/>
      <c r="R78" s="4"/>
      <c r="U78" s="5"/>
      <c r="AB78" s="138">
        <f>+AA78-AA77</f>
        <v>-1242620.5099999998</v>
      </c>
    </row>
    <row r="79" spans="1:46" ht="19.5" thickBot="1" x14ac:dyDescent="0.35">
      <c r="A79" s="157" t="s">
        <v>115</v>
      </c>
      <c r="B79" s="158"/>
      <c r="C79" s="158"/>
      <c r="D79" s="158"/>
      <c r="E79" s="158"/>
      <c r="F79" s="159"/>
      <c r="G79" s="127"/>
      <c r="H79" s="157" t="s">
        <v>116</v>
      </c>
      <c r="I79" s="158"/>
      <c r="J79" s="159"/>
      <c r="K79" s="157" t="s">
        <v>117</v>
      </c>
      <c r="L79" s="158"/>
      <c r="M79" s="159"/>
      <c r="N79" s="139"/>
      <c r="P79" s="157" t="s">
        <v>115</v>
      </c>
      <c r="Q79" s="158"/>
      <c r="R79" s="158"/>
      <c r="S79" s="158"/>
      <c r="T79" s="158"/>
      <c r="U79" s="159"/>
      <c r="V79" s="127"/>
      <c r="W79" s="157" t="s">
        <v>116</v>
      </c>
      <c r="X79" s="158"/>
      <c r="Y79" s="159"/>
      <c r="Z79" s="157" t="s">
        <v>117</v>
      </c>
      <c r="AA79" s="158"/>
      <c r="AB79" s="159"/>
    </row>
    <row r="80" spans="1:46" ht="19.5" thickBot="1" x14ac:dyDescent="0.35">
      <c r="A80" s="140" t="s">
        <v>118</v>
      </c>
      <c r="B80" s="157" t="s">
        <v>119</v>
      </c>
      <c r="C80" s="159"/>
      <c r="D80" s="140" t="s">
        <v>120</v>
      </c>
      <c r="E80" s="157" t="s">
        <v>22</v>
      </c>
      <c r="F80" s="159"/>
      <c r="G80" s="127"/>
      <c r="H80" s="157" t="s">
        <v>119</v>
      </c>
      <c r="I80" s="159"/>
      <c r="J80" s="140" t="s">
        <v>22</v>
      </c>
      <c r="K80" s="157" t="s">
        <v>119</v>
      </c>
      <c r="L80" s="159"/>
      <c r="M80" s="140" t="s">
        <v>22</v>
      </c>
      <c r="N80" s="139"/>
      <c r="P80" s="140" t="s">
        <v>118</v>
      </c>
      <c r="Q80" s="157" t="s">
        <v>119</v>
      </c>
      <c r="R80" s="159"/>
      <c r="S80" s="140" t="s">
        <v>120</v>
      </c>
      <c r="T80" s="157" t="s">
        <v>22</v>
      </c>
      <c r="U80" s="159"/>
      <c r="V80" s="127"/>
      <c r="W80" s="157" t="s">
        <v>119</v>
      </c>
      <c r="X80" s="159"/>
      <c r="Y80" s="140" t="s">
        <v>22</v>
      </c>
      <c r="Z80" s="157" t="s">
        <v>119</v>
      </c>
      <c r="AA80" s="159"/>
      <c r="AB80" s="140" t="s">
        <v>22</v>
      </c>
    </row>
    <row r="81" spans="1:28" ht="19.5" thickBot="1" x14ac:dyDescent="0.35">
      <c r="A81" s="141"/>
      <c r="B81" s="153"/>
      <c r="C81" s="154"/>
      <c r="D81" s="141"/>
      <c r="E81" s="155"/>
      <c r="F81" s="156"/>
      <c r="G81" s="127"/>
      <c r="H81" s="153"/>
      <c r="I81" s="154"/>
      <c r="J81" s="142"/>
      <c r="K81" s="153"/>
      <c r="L81" s="154"/>
      <c r="M81" s="143"/>
      <c r="N81" s="144"/>
      <c r="P81" s="141"/>
      <c r="Q81" s="153"/>
      <c r="R81" s="154"/>
      <c r="S81" s="141"/>
      <c r="T81" s="44">
        <f t="shared" ref="T81:T88" si="23">+E81+E172+E263+E354+E445+E536+E627+E718+E809+E900+E991+E1082+E1173+E1264+E1355+E1446+E1537+E1628+E1719+E1810+E1901+E1992+E2083+E2174+E2265+E2356+E2447+E2538+E2629+E2720+E2811+E2902+E2993+E3084+E3175+E3266+E3357+E3448+E3539+E3630</f>
        <v>784576</v>
      </c>
      <c r="U81" s="44"/>
      <c r="V81" s="127"/>
      <c r="W81" s="153"/>
      <c r="X81" s="154"/>
      <c r="Y81" s="142"/>
      <c r="Z81" s="153"/>
      <c r="AA81" s="154"/>
      <c r="AB81" s="44">
        <f t="shared" ref="AB81:AB88" si="24">+M81+M172+M263+M354+M445+M536+M627+M718+M809+M900+M991+M1082+M1173+M1264+M1355+M1446+M1537+M1628+M1719+M1810+M1901+M1992+M2083+M2174+M2265+M2356+M2447+M2538+M2629+M2720+M2811+M2902+M2993+M3084+M3175+M3266+M3357+M3448+M3539+M3630</f>
        <v>175344</v>
      </c>
    </row>
    <row r="82" spans="1:28" ht="19.5" thickBot="1" x14ac:dyDescent="0.35">
      <c r="A82" s="141"/>
      <c r="B82" s="153"/>
      <c r="C82" s="154"/>
      <c r="D82" s="141"/>
      <c r="E82" s="155"/>
      <c r="F82" s="156"/>
      <c r="G82" s="127"/>
      <c r="H82" s="153"/>
      <c r="I82" s="154"/>
      <c r="J82" s="142"/>
      <c r="K82" s="153"/>
      <c r="L82" s="154"/>
      <c r="M82" s="143"/>
      <c r="N82" s="144"/>
      <c r="P82" s="141"/>
      <c r="Q82" s="153"/>
      <c r="R82" s="154"/>
      <c r="S82" s="141"/>
      <c r="T82" s="44">
        <f t="shared" si="23"/>
        <v>105895</v>
      </c>
      <c r="U82" s="44"/>
      <c r="V82" s="127"/>
      <c r="W82" s="153"/>
      <c r="X82" s="154"/>
      <c r="Y82" s="142"/>
      <c r="Z82" s="153"/>
      <c r="AA82" s="154"/>
      <c r="AB82" s="44">
        <f t="shared" si="24"/>
        <v>49455</v>
      </c>
    </row>
    <row r="83" spans="1:28" ht="19.5" thickBot="1" x14ac:dyDescent="0.35">
      <c r="A83" s="141"/>
      <c r="B83" s="153"/>
      <c r="C83" s="154"/>
      <c r="D83" s="141"/>
      <c r="E83" s="155"/>
      <c r="F83" s="156"/>
      <c r="G83" s="127"/>
      <c r="H83" s="153"/>
      <c r="I83" s="154"/>
      <c r="J83" s="142"/>
      <c r="K83" s="153"/>
      <c r="L83" s="154"/>
      <c r="M83" s="143"/>
      <c r="N83" s="144"/>
      <c r="P83" s="141"/>
      <c r="Q83" s="153"/>
      <c r="R83" s="154"/>
      <c r="S83" s="141"/>
      <c r="T83" s="44">
        <f t="shared" si="23"/>
        <v>41248</v>
      </c>
      <c r="U83" s="44"/>
      <c r="V83" s="127"/>
      <c r="W83" s="153"/>
      <c r="X83" s="154"/>
      <c r="Y83" s="142"/>
      <c r="Z83" s="153"/>
      <c r="AA83" s="154"/>
      <c r="AB83" s="44">
        <f t="shared" si="24"/>
        <v>173650</v>
      </c>
    </row>
    <row r="84" spans="1:28" ht="19.5" thickBot="1" x14ac:dyDescent="0.35">
      <c r="A84" s="141"/>
      <c r="B84" s="153"/>
      <c r="C84" s="154"/>
      <c r="D84" s="141"/>
      <c r="E84" s="155"/>
      <c r="F84" s="156"/>
      <c r="G84" s="127"/>
      <c r="H84" s="153"/>
      <c r="I84" s="154"/>
      <c r="J84" s="142"/>
      <c r="K84" s="153"/>
      <c r="L84" s="154"/>
      <c r="M84" s="143"/>
      <c r="N84" s="144"/>
      <c r="P84" s="141"/>
      <c r="Q84" s="153"/>
      <c r="R84" s="154"/>
      <c r="S84" s="141"/>
      <c r="T84" s="44">
        <f t="shared" si="23"/>
        <v>20597</v>
      </c>
      <c r="U84" s="44"/>
      <c r="V84" s="127"/>
      <c r="W84" s="153"/>
      <c r="X84" s="154"/>
      <c r="Y84" s="142"/>
      <c r="Z84" s="153"/>
      <c r="AA84" s="154"/>
      <c r="AB84" s="44">
        <f t="shared" si="24"/>
        <v>25800</v>
      </c>
    </row>
    <row r="85" spans="1:28" ht="19.5" thickBot="1" x14ac:dyDescent="0.35">
      <c r="A85" s="141"/>
      <c r="B85" s="153"/>
      <c r="C85" s="154"/>
      <c r="D85" s="141"/>
      <c r="E85" s="155"/>
      <c r="F85" s="156"/>
      <c r="G85" s="127"/>
      <c r="H85" s="153"/>
      <c r="I85" s="154"/>
      <c r="J85" s="142"/>
      <c r="K85" s="153"/>
      <c r="L85" s="154"/>
      <c r="M85" s="143"/>
      <c r="N85" s="144"/>
      <c r="P85" s="141"/>
      <c r="Q85" s="153"/>
      <c r="R85" s="154"/>
      <c r="S85" s="141"/>
      <c r="T85" s="44">
        <f t="shared" si="23"/>
        <v>14951</v>
      </c>
      <c r="U85" s="44"/>
      <c r="V85" s="127"/>
      <c r="W85" s="153"/>
      <c r="X85" s="154"/>
      <c r="Y85" s="142"/>
      <c r="Z85" s="153"/>
      <c r="AA85" s="154"/>
      <c r="AB85" s="44">
        <f t="shared" si="24"/>
        <v>23000</v>
      </c>
    </row>
    <row r="86" spans="1:28" ht="19.5" thickBot="1" x14ac:dyDescent="0.35">
      <c r="A86" s="141"/>
      <c r="B86" s="153"/>
      <c r="C86" s="154"/>
      <c r="D86" s="141"/>
      <c r="E86" s="155"/>
      <c r="F86" s="156"/>
      <c r="G86" s="127"/>
      <c r="H86" s="153"/>
      <c r="I86" s="154"/>
      <c r="J86" s="142"/>
      <c r="K86" s="153"/>
      <c r="L86" s="154"/>
      <c r="M86" s="143"/>
      <c r="N86" s="144"/>
      <c r="P86" s="141"/>
      <c r="Q86" s="153"/>
      <c r="R86" s="154"/>
      <c r="S86" s="141"/>
      <c r="T86" s="44">
        <f t="shared" si="23"/>
        <v>7359</v>
      </c>
      <c r="U86" s="44"/>
      <c r="V86" s="127"/>
      <c r="W86" s="153"/>
      <c r="X86" s="154"/>
      <c r="Y86" s="142"/>
      <c r="Z86" s="153"/>
      <c r="AA86" s="154"/>
      <c r="AB86" s="44">
        <f t="shared" si="24"/>
        <v>355720</v>
      </c>
    </row>
    <row r="87" spans="1:28" ht="19.5" thickBot="1" x14ac:dyDescent="0.35">
      <c r="A87" s="141"/>
      <c r="B87" s="153"/>
      <c r="C87" s="154"/>
      <c r="D87" s="141"/>
      <c r="E87" s="155"/>
      <c r="F87" s="156"/>
      <c r="G87" s="127"/>
      <c r="H87" s="153"/>
      <c r="I87" s="154"/>
      <c r="J87" s="142"/>
      <c r="K87" s="153"/>
      <c r="L87" s="154"/>
      <c r="M87" s="143"/>
      <c r="N87" s="144"/>
      <c r="P87" s="141"/>
      <c r="Q87" s="153"/>
      <c r="R87" s="154"/>
      <c r="S87" s="141"/>
      <c r="T87" s="44">
        <f t="shared" si="23"/>
        <v>0</v>
      </c>
      <c r="U87" s="44"/>
      <c r="V87" s="127"/>
      <c r="W87" s="153"/>
      <c r="X87" s="154"/>
      <c r="Y87" s="142"/>
      <c r="Z87" s="153"/>
      <c r="AA87" s="154"/>
      <c r="AB87" s="44">
        <f t="shared" si="24"/>
        <v>0</v>
      </c>
    </row>
    <row r="88" spans="1:28" ht="19.5" thickBot="1" x14ac:dyDescent="0.35">
      <c r="A88" s="141"/>
      <c r="B88" s="153"/>
      <c r="C88" s="154"/>
      <c r="D88" s="141"/>
      <c r="E88" s="155"/>
      <c r="F88" s="156"/>
      <c r="G88" s="127"/>
      <c r="H88" s="153"/>
      <c r="I88" s="154"/>
      <c r="J88" s="142"/>
      <c r="K88" s="153"/>
      <c r="L88" s="154"/>
      <c r="M88" s="143"/>
      <c r="N88" s="144"/>
      <c r="P88" s="141"/>
      <c r="Q88" s="153"/>
      <c r="R88" s="154"/>
      <c r="S88" s="141"/>
      <c r="T88" s="44">
        <f t="shared" si="23"/>
        <v>0</v>
      </c>
      <c r="U88" s="44"/>
      <c r="V88" s="127"/>
      <c r="W88" s="153"/>
      <c r="X88" s="154"/>
      <c r="Y88" s="142"/>
      <c r="Z88" s="153"/>
      <c r="AA88" s="154"/>
      <c r="AB88" s="44">
        <f t="shared" si="24"/>
        <v>0</v>
      </c>
    </row>
    <row r="89" spans="1:28" ht="19.5" thickBot="1" x14ac:dyDescent="0.35">
      <c r="A89" s="141" t="s">
        <v>121</v>
      </c>
      <c r="B89" s="153"/>
      <c r="C89" s="154"/>
      <c r="D89" s="141"/>
      <c r="E89" s="155">
        <f>SUM(E81:F88)</f>
        <v>0</v>
      </c>
      <c r="F89" s="156"/>
      <c r="G89" s="127"/>
      <c r="H89" s="153" t="s">
        <v>121</v>
      </c>
      <c r="I89" s="154"/>
      <c r="J89" s="140">
        <f>SUM(J81:J88)</f>
        <v>0</v>
      </c>
      <c r="K89" s="153" t="s">
        <v>121</v>
      </c>
      <c r="L89" s="154"/>
      <c r="M89" s="145">
        <f>SUM(M81:M88)</f>
        <v>0</v>
      </c>
      <c r="N89" s="139"/>
      <c r="P89" s="141" t="s">
        <v>121</v>
      </c>
      <c r="Q89" s="153"/>
      <c r="R89" s="154"/>
      <c r="S89" s="141"/>
      <c r="T89" s="155">
        <f>SUM(T81:U88)</f>
        <v>974626</v>
      </c>
      <c r="U89" s="156"/>
      <c r="V89" s="127"/>
      <c r="W89" s="153" t="s">
        <v>121</v>
      </c>
      <c r="X89" s="154"/>
      <c r="Y89" s="140">
        <f>SUM(Y81:Y88)</f>
        <v>0</v>
      </c>
      <c r="Z89" s="153" t="s">
        <v>121</v>
      </c>
      <c r="AA89" s="154"/>
      <c r="AB89" s="145">
        <f>SUM(AB81:AB88)</f>
        <v>802969</v>
      </c>
    </row>
    <row r="90" spans="1:28" x14ac:dyDescent="0.3">
      <c r="A90" s="146"/>
      <c r="B90" s="146"/>
      <c r="C90" s="146"/>
      <c r="D90" s="146"/>
      <c r="E90" s="139"/>
      <c r="F90" s="139"/>
      <c r="G90" s="127"/>
      <c r="H90" s="146"/>
      <c r="I90" s="146"/>
      <c r="J90" s="139"/>
      <c r="K90" s="146"/>
      <c r="L90" s="146"/>
      <c r="M90" s="139"/>
      <c r="N90" s="139"/>
    </row>
    <row r="91" spans="1:28" x14ac:dyDescent="0.3">
      <c r="A91" s="146"/>
      <c r="B91" s="146"/>
      <c r="C91" s="146"/>
      <c r="D91" s="146"/>
      <c r="E91" s="139"/>
      <c r="F91" s="139"/>
      <c r="G91" s="127"/>
      <c r="H91" s="146"/>
      <c r="I91" s="146"/>
      <c r="J91" s="139"/>
      <c r="K91" s="146"/>
      <c r="L91" s="146"/>
      <c r="M91" s="139"/>
      <c r="N91" s="139"/>
    </row>
    <row r="92" spans="1:28" x14ac:dyDescent="0.3">
      <c r="A92" s="172" t="s">
        <v>0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"/>
      <c r="N92" s="148"/>
    </row>
    <row r="93" spans="1:28" x14ac:dyDescent="0.3">
      <c r="A93" s="1" t="s">
        <v>1</v>
      </c>
      <c r="B93" s="148" t="s">
        <v>122</v>
      </c>
      <c r="J93" s="1" t="s">
        <v>3</v>
      </c>
      <c r="K93" s="173">
        <f>+K2</f>
        <v>0</v>
      </c>
      <c r="L93" s="173"/>
      <c r="M93" s="173"/>
      <c r="N93" s="6"/>
    </row>
    <row r="94" spans="1:28" x14ac:dyDescent="0.3">
      <c r="A94" s="174"/>
      <c r="B94" s="175"/>
      <c r="C94" s="176"/>
      <c r="D94" s="169" t="s">
        <v>6</v>
      </c>
      <c r="E94" s="170"/>
      <c r="F94" s="171"/>
      <c r="G94" s="7" t="s">
        <v>7</v>
      </c>
      <c r="H94" s="7" t="s">
        <v>7</v>
      </c>
      <c r="I94" s="7" t="s">
        <v>8</v>
      </c>
      <c r="J94" s="147" t="s">
        <v>9</v>
      </c>
      <c r="K94" s="7" t="s">
        <v>10</v>
      </c>
      <c r="L94" s="149"/>
      <c r="M94" s="7" t="s">
        <v>11</v>
      </c>
      <c r="N94" s="7" t="s">
        <v>12</v>
      </c>
    </row>
    <row r="95" spans="1:28" x14ac:dyDescent="0.3">
      <c r="A95" s="12" t="s">
        <v>16</v>
      </c>
      <c r="B95" s="7" t="s">
        <v>17</v>
      </c>
      <c r="C95" s="13" t="s">
        <v>18</v>
      </c>
      <c r="D95" s="7">
        <v>1</v>
      </c>
      <c r="E95" s="7">
        <v>2</v>
      </c>
      <c r="F95" s="14" t="s">
        <v>19</v>
      </c>
      <c r="G95" s="7" t="s">
        <v>20</v>
      </c>
      <c r="H95" s="7" t="s">
        <v>20</v>
      </c>
      <c r="I95" s="7"/>
      <c r="J95" s="7" t="s">
        <v>20</v>
      </c>
      <c r="K95" s="7" t="s">
        <v>21</v>
      </c>
      <c r="L95" s="7" t="s">
        <v>22</v>
      </c>
      <c r="M95" s="7" t="s">
        <v>23</v>
      </c>
      <c r="N95" s="7" t="s">
        <v>22</v>
      </c>
    </row>
    <row r="96" spans="1:28" x14ac:dyDescent="0.3">
      <c r="A96" s="16" t="s">
        <v>35</v>
      </c>
      <c r="B96" s="17" t="s">
        <v>36</v>
      </c>
      <c r="C96" s="17">
        <v>72</v>
      </c>
      <c r="D96" s="29"/>
      <c r="E96" s="29"/>
      <c r="F96" s="30">
        <f>+(E96+D96)/C96</f>
        <v>0</v>
      </c>
      <c r="G96" s="32"/>
      <c r="H96" s="32"/>
      <c r="I96" s="32"/>
      <c r="J96" s="34">
        <f>+D96+E96-G96-H96-I96</f>
        <v>0</v>
      </c>
      <c r="K96" s="31">
        <f>+K5</f>
        <v>381.13</v>
      </c>
      <c r="L96" s="24">
        <f t="shared" ref="L96:L157" si="25">+J96*K96</f>
        <v>0</v>
      </c>
      <c r="M96" s="24"/>
      <c r="N96" s="24">
        <f>+K96*I96</f>
        <v>0</v>
      </c>
    </row>
    <row r="97" spans="1:14" x14ac:dyDescent="0.3">
      <c r="A97" s="16" t="s">
        <v>37</v>
      </c>
      <c r="B97" s="17" t="s">
        <v>38</v>
      </c>
      <c r="C97" s="17">
        <v>36</v>
      </c>
      <c r="D97" s="29"/>
      <c r="E97" s="29"/>
      <c r="F97" s="30">
        <f t="shared" ref="F97:F157" si="26">+(E97+D97)/C97</f>
        <v>0</v>
      </c>
      <c r="G97" s="32"/>
      <c r="H97" s="32"/>
      <c r="I97" s="32"/>
      <c r="J97" s="34">
        <f t="shared" ref="J97:J157" si="27">+D97+E97-G97-H97-I97</f>
        <v>0</v>
      </c>
      <c r="K97" s="31">
        <f t="shared" ref="K97:K157" si="28">+K6</f>
        <v>741.2</v>
      </c>
      <c r="L97" s="24">
        <f t="shared" si="25"/>
        <v>0</v>
      </c>
      <c r="M97" s="24"/>
      <c r="N97" s="24">
        <f t="shared" ref="N97:N157" si="29">+K97*I97</f>
        <v>0</v>
      </c>
    </row>
    <row r="98" spans="1:14" x14ac:dyDescent="0.3">
      <c r="A98" s="16" t="s">
        <v>39</v>
      </c>
      <c r="B98" s="17" t="s">
        <v>40</v>
      </c>
      <c r="C98" s="17">
        <v>18</v>
      </c>
      <c r="D98" s="29"/>
      <c r="E98" s="29"/>
      <c r="F98" s="30">
        <f t="shared" si="26"/>
        <v>0</v>
      </c>
      <c r="G98" s="32"/>
      <c r="H98" s="32"/>
      <c r="I98" s="32"/>
      <c r="J98" s="12">
        <f t="shared" si="27"/>
        <v>0</v>
      </c>
      <c r="K98" s="31">
        <f t="shared" si="28"/>
        <v>1263.5999999999999</v>
      </c>
      <c r="L98" s="37">
        <f t="shared" si="25"/>
        <v>0</v>
      </c>
      <c r="M98" s="37"/>
      <c r="N98" s="37">
        <f t="shared" si="29"/>
        <v>0</v>
      </c>
    </row>
    <row r="99" spans="1:14" x14ac:dyDescent="0.3">
      <c r="A99" s="16" t="s">
        <v>41</v>
      </c>
      <c r="B99" s="17" t="s">
        <v>42</v>
      </c>
      <c r="C99" s="17">
        <v>10</v>
      </c>
      <c r="D99" s="29"/>
      <c r="E99" s="29"/>
      <c r="F99" s="30">
        <f t="shared" si="26"/>
        <v>0</v>
      </c>
      <c r="G99" s="32"/>
      <c r="H99" s="32"/>
      <c r="I99" s="32"/>
      <c r="J99" s="34">
        <f t="shared" si="27"/>
        <v>0</v>
      </c>
      <c r="K99" s="31">
        <f t="shared" si="28"/>
        <v>2059.1999999999998</v>
      </c>
      <c r="L99" s="24">
        <f t="shared" si="25"/>
        <v>0</v>
      </c>
      <c r="M99" s="24"/>
      <c r="N99" s="24">
        <f t="shared" si="29"/>
        <v>0</v>
      </c>
    </row>
    <row r="100" spans="1:14" x14ac:dyDescent="0.3">
      <c r="A100" s="16" t="s">
        <v>43</v>
      </c>
      <c r="B100" s="17" t="s">
        <v>36</v>
      </c>
      <c r="C100" s="17">
        <v>72</v>
      </c>
      <c r="D100" s="29"/>
      <c r="E100" s="29"/>
      <c r="F100" s="30">
        <f t="shared" si="26"/>
        <v>0</v>
      </c>
      <c r="G100" s="32"/>
      <c r="H100" s="32"/>
      <c r="I100" s="32"/>
      <c r="J100" s="34">
        <f t="shared" si="27"/>
        <v>0</v>
      </c>
      <c r="K100" s="31">
        <f t="shared" si="28"/>
        <v>409.5</v>
      </c>
      <c r="L100" s="24">
        <f t="shared" si="25"/>
        <v>0</v>
      </c>
      <c r="M100" s="24"/>
      <c r="N100" s="24">
        <f t="shared" si="29"/>
        <v>0</v>
      </c>
    </row>
    <row r="101" spans="1:14" x14ac:dyDescent="0.3">
      <c r="A101" s="16" t="s">
        <v>44</v>
      </c>
      <c r="B101" s="17" t="s">
        <v>38</v>
      </c>
      <c r="C101" s="17">
        <v>36</v>
      </c>
      <c r="D101" s="29"/>
      <c r="E101" s="29"/>
      <c r="F101" s="30">
        <f t="shared" si="26"/>
        <v>0</v>
      </c>
      <c r="G101" s="32"/>
      <c r="H101" s="32"/>
      <c r="I101" s="32"/>
      <c r="J101" s="34">
        <f t="shared" si="27"/>
        <v>0</v>
      </c>
      <c r="K101" s="31">
        <f t="shared" si="28"/>
        <v>803.79</v>
      </c>
      <c r="L101" s="24">
        <f t="shared" si="25"/>
        <v>0</v>
      </c>
      <c r="M101" s="24"/>
      <c r="N101" s="24">
        <f t="shared" si="29"/>
        <v>0</v>
      </c>
    </row>
    <row r="102" spans="1:14" x14ac:dyDescent="0.3">
      <c r="A102" s="16" t="s">
        <v>45</v>
      </c>
      <c r="B102" s="17" t="s">
        <v>36</v>
      </c>
      <c r="C102" s="17">
        <v>72</v>
      </c>
      <c r="D102" s="29"/>
      <c r="E102" s="29"/>
      <c r="F102" s="30">
        <f t="shared" si="26"/>
        <v>0</v>
      </c>
      <c r="G102" s="32"/>
      <c r="H102" s="32"/>
      <c r="I102" s="32"/>
      <c r="J102" s="34">
        <f t="shared" si="27"/>
        <v>0</v>
      </c>
      <c r="K102" s="31">
        <f t="shared" si="28"/>
        <v>409.5</v>
      </c>
      <c r="L102" s="24">
        <f t="shared" si="25"/>
        <v>0</v>
      </c>
      <c r="M102" s="24"/>
      <c r="N102" s="24">
        <f t="shared" si="29"/>
        <v>0</v>
      </c>
    </row>
    <row r="103" spans="1:14" x14ac:dyDescent="0.3">
      <c r="A103" s="16" t="s">
        <v>46</v>
      </c>
      <c r="B103" s="17" t="s">
        <v>38</v>
      </c>
      <c r="C103" s="17">
        <v>36</v>
      </c>
      <c r="D103" s="29"/>
      <c r="E103" s="29"/>
      <c r="F103" s="30">
        <f t="shared" si="26"/>
        <v>0</v>
      </c>
      <c r="G103" s="32"/>
      <c r="H103" s="32"/>
      <c r="I103" s="32"/>
      <c r="J103" s="34">
        <f t="shared" si="27"/>
        <v>0</v>
      </c>
      <c r="K103" s="31">
        <f t="shared" si="28"/>
        <v>803.79</v>
      </c>
      <c r="L103" s="24">
        <f t="shared" si="25"/>
        <v>0</v>
      </c>
      <c r="M103" s="24"/>
      <c r="N103" s="24">
        <f t="shared" si="29"/>
        <v>0</v>
      </c>
    </row>
    <row r="104" spans="1:14" x14ac:dyDescent="0.3">
      <c r="A104" s="16" t="s">
        <v>47</v>
      </c>
      <c r="B104" s="17" t="s">
        <v>48</v>
      </c>
      <c r="C104" s="17">
        <v>8</v>
      </c>
      <c r="D104" s="29"/>
      <c r="E104" s="29"/>
      <c r="F104" s="30">
        <f t="shared" si="26"/>
        <v>0</v>
      </c>
      <c r="G104" s="32"/>
      <c r="H104" s="32"/>
      <c r="I104" s="32"/>
      <c r="J104" s="34">
        <f t="shared" si="27"/>
        <v>0</v>
      </c>
      <c r="K104" s="31">
        <f t="shared" si="28"/>
        <v>2767.05</v>
      </c>
      <c r="L104" s="24">
        <f t="shared" si="25"/>
        <v>0</v>
      </c>
      <c r="M104" s="24"/>
      <c r="N104" s="24">
        <f t="shared" si="29"/>
        <v>0</v>
      </c>
    </row>
    <row r="105" spans="1:14" x14ac:dyDescent="0.3">
      <c r="A105" s="35" t="s">
        <v>49</v>
      </c>
      <c r="B105" s="17" t="s">
        <v>50</v>
      </c>
      <c r="C105" s="38">
        <v>72</v>
      </c>
      <c r="D105" s="29"/>
      <c r="E105" s="29"/>
      <c r="F105" s="30">
        <f t="shared" si="26"/>
        <v>0</v>
      </c>
      <c r="G105" s="32"/>
      <c r="H105" s="32"/>
      <c r="I105" s="32"/>
      <c r="J105" s="12">
        <f t="shared" si="27"/>
        <v>0</v>
      </c>
      <c r="K105" s="31">
        <f t="shared" si="28"/>
        <v>444.6</v>
      </c>
      <c r="L105" s="37">
        <f t="shared" si="25"/>
        <v>0</v>
      </c>
      <c r="M105" s="37"/>
      <c r="N105" s="37">
        <f t="shared" si="29"/>
        <v>0</v>
      </c>
    </row>
    <row r="106" spans="1:14" x14ac:dyDescent="0.3">
      <c r="A106" s="16" t="s">
        <v>51</v>
      </c>
      <c r="B106" s="17" t="s">
        <v>52</v>
      </c>
      <c r="C106" s="17">
        <v>36</v>
      </c>
      <c r="D106" s="29"/>
      <c r="E106" s="29"/>
      <c r="F106" s="30">
        <f t="shared" si="26"/>
        <v>0</v>
      </c>
      <c r="G106" s="32"/>
      <c r="H106" s="32"/>
      <c r="I106" s="32"/>
      <c r="J106" s="34">
        <f t="shared" si="27"/>
        <v>0</v>
      </c>
      <c r="K106" s="31">
        <f t="shared" si="28"/>
        <v>868.73</v>
      </c>
      <c r="L106" s="24">
        <f t="shared" si="25"/>
        <v>0</v>
      </c>
      <c r="M106" s="24"/>
      <c r="N106" s="24">
        <f t="shared" si="29"/>
        <v>0</v>
      </c>
    </row>
    <row r="107" spans="1:14" x14ac:dyDescent="0.3">
      <c r="A107" s="16" t="s">
        <v>53</v>
      </c>
      <c r="B107" s="17" t="s">
        <v>48</v>
      </c>
      <c r="C107" s="17">
        <v>8</v>
      </c>
      <c r="D107" s="29"/>
      <c r="E107" s="29"/>
      <c r="F107" s="30">
        <f t="shared" si="26"/>
        <v>0</v>
      </c>
      <c r="G107" s="32"/>
      <c r="H107" s="32"/>
      <c r="I107" s="32"/>
      <c r="J107" s="34">
        <f t="shared" si="27"/>
        <v>0</v>
      </c>
      <c r="K107" s="31">
        <f t="shared" si="28"/>
        <v>2416.0500000000002</v>
      </c>
      <c r="L107" s="24">
        <f t="shared" si="25"/>
        <v>0</v>
      </c>
      <c r="M107" s="24"/>
      <c r="N107" s="24">
        <f t="shared" si="29"/>
        <v>0</v>
      </c>
    </row>
    <row r="108" spans="1:14" x14ac:dyDescent="0.3">
      <c r="A108" s="16" t="s">
        <v>54</v>
      </c>
      <c r="B108" s="17" t="s">
        <v>50</v>
      </c>
      <c r="C108" s="17">
        <v>72</v>
      </c>
      <c r="D108" s="29"/>
      <c r="E108" s="29"/>
      <c r="F108" s="30">
        <f t="shared" si="26"/>
        <v>0</v>
      </c>
      <c r="G108" s="32"/>
      <c r="H108" s="32"/>
      <c r="I108" s="32"/>
      <c r="J108" s="34">
        <f t="shared" si="27"/>
        <v>0</v>
      </c>
      <c r="K108" s="31">
        <f t="shared" si="28"/>
        <v>377.33</v>
      </c>
      <c r="L108" s="24">
        <f t="shared" si="25"/>
        <v>0</v>
      </c>
      <c r="M108" s="24"/>
      <c r="N108" s="24">
        <f t="shared" si="29"/>
        <v>0</v>
      </c>
    </row>
    <row r="109" spans="1:14" x14ac:dyDescent="0.3">
      <c r="A109" s="16" t="s">
        <v>55</v>
      </c>
      <c r="B109" s="17" t="s">
        <v>56</v>
      </c>
      <c r="C109" s="17">
        <v>15</v>
      </c>
      <c r="D109" s="44"/>
      <c r="E109" s="44"/>
      <c r="F109" s="30">
        <f t="shared" si="26"/>
        <v>0</v>
      </c>
      <c r="G109" s="11"/>
      <c r="H109" s="11"/>
      <c r="I109" s="11"/>
      <c r="J109" s="12">
        <f t="shared" si="27"/>
        <v>0</v>
      </c>
      <c r="K109" s="45">
        <f t="shared" si="28"/>
        <v>1158.3</v>
      </c>
      <c r="L109" s="37">
        <f t="shared" si="25"/>
        <v>0</v>
      </c>
      <c r="M109" s="37"/>
      <c r="N109" s="37">
        <f t="shared" si="29"/>
        <v>0</v>
      </c>
    </row>
    <row r="110" spans="1:14" x14ac:dyDescent="0.3">
      <c r="A110" s="16" t="s">
        <v>57</v>
      </c>
      <c r="B110" s="17" t="s">
        <v>50</v>
      </c>
      <c r="C110" s="17">
        <v>72</v>
      </c>
      <c r="D110" s="29"/>
      <c r="E110" s="29"/>
      <c r="F110" s="30">
        <f t="shared" si="26"/>
        <v>0</v>
      </c>
      <c r="G110" s="32"/>
      <c r="H110" s="32"/>
      <c r="I110" s="32"/>
      <c r="J110" s="34">
        <f t="shared" si="27"/>
        <v>0</v>
      </c>
      <c r="K110" s="31">
        <f t="shared" si="28"/>
        <v>424.13</v>
      </c>
      <c r="L110" s="24">
        <f t="shared" si="25"/>
        <v>0</v>
      </c>
      <c r="M110" s="24"/>
      <c r="N110" s="24">
        <f t="shared" si="29"/>
        <v>0</v>
      </c>
    </row>
    <row r="111" spans="1:14" x14ac:dyDescent="0.3">
      <c r="A111" s="16" t="s">
        <v>58</v>
      </c>
      <c r="B111" s="17" t="s">
        <v>59</v>
      </c>
      <c r="C111" s="17">
        <v>15</v>
      </c>
      <c r="D111" s="29"/>
      <c r="E111" s="29"/>
      <c r="F111" s="30">
        <f t="shared" si="26"/>
        <v>0</v>
      </c>
      <c r="G111" s="32"/>
      <c r="H111" s="32"/>
      <c r="I111" s="32"/>
      <c r="J111" s="34">
        <f t="shared" si="27"/>
        <v>0</v>
      </c>
      <c r="K111" s="31">
        <f t="shared" si="28"/>
        <v>1199.25</v>
      </c>
      <c r="L111" s="24">
        <f t="shared" si="25"/>
        <v>0</v>
      </c>
      <c r="M111" s="24"/>
      <c r="N111" s="24">
        <f t="shared" si="29"/>
        <v>0</v>
      </c>
    </row>
    <row r="112" spans="1:14" x14ac:dyDescent="0.3">
      <c r="A112" s="16" t="s">
        <v>60</v>
      </c>
      <c r="B112" s="17" t="s">
        <v>50</v>
      </c>
      <c r="C112" s="17">
        <v>72</v>
      </c>
      <c r="D112" s="29"/>
      <c r="E112" s="29"/>
      <c r="F112" s="30">
        <f t="shared" si="26"/>
        <v>0</v>
      </c>
      <c r="G112" s="32"/>
      <c r="H112" s="32"/>
      <c r="I112" s="32"/>
      <c r="J112" s="34">
        <f t="shared" si="27"/>
        <v>0</v>
      </c>
      <c r="K112" s="31">
        <f t="shared" si="28"/>
        <v>381.13</v>
      </c>
      <c r="L112" s="24">
        <f t="shared" si="25"/>
        <v>0</v>
      </c>
      <c r="M112" s="24"/>
      <c r="N112" s="24">
        <f t="shared" si="29"/>
        <v>0</v>
      </c>
    </row>
    <row r="113" spans="1:14" x14ac:dyDescent="0.3">
      <c r="A113" s="16" t="s">
        <v>61</v>
      </c>
      <c r="B113" s="17" t="s">
        <v>50</v>
      </c>
      <c r="C113" s="38">
        <v>72</v>
      </c>
      <c r="D113" s="44"/>
      <c r="E113" s="44"/>
      <c r="F113" s="30">
        <f t="shared" si="26"/>
        <v>0</v>
      </c>
      <c r="G113" s="11"/>
      <c r="H113" s="11"/>
      <c r="I113" s="11"/>
      <c r="J113" s="12">
        <f t="shared" si="27"/>
        <v>0</v>
      </c>
      <c r="K113" s="31">
        <f t="shared" si="28"/>
        <v>424.13</v>
      </c>
      <c r="L113" s="37">
        <f t="shared" si="25"/>
        <v>0</v>
      </c>
      <c r="M113" s="37"/>
      <c r="N113" s="37">
        <f t="shared" si="29"/>
        <v>0</v>
      </c>
    </row>
    <row r="114" spans="1:14" x14ac:dyDescent="0.3">
      <c r="A114" s="35" t="s">
        <v>62</v>
      </c>
      <c r="B114" s="17" t="s">
        <v>50</v>
      </c>
      <c r="C114" s="38">
        <v>72</v>
      </c>
      <c r="D114" s="44"/>
      <c r="E114" s="44"/>
      <c r="F114" s="30">
        <f t="shared" si="26"/>
        <v>0</v>
      </c>
      <c r="G114" s="11"/>
      <c r="H114" s="11"/>
      <c r="I114" s="11"/>
      <c r="J114" s="12">
        <f t="shared" si="27"/>
        <v>0</v>
      </c>
      <c r="K114" s="31">
        <f t="shared" si="28"/>
        <v>330.23</v>
      </c>
      <c r="L114" s="37">
        <f t="shared" si="25"/>
        <v>0</v>
      </c>
      <c r="M114" s="37"/>
      <c r="N114" s="37">
        <f t="shared" si="29"/>
        <v>0</v>
      </c>
    </row>
    <row r="115" spans="1:14" x14ac:dyDescent="0.3">
      <c r="A115" s="35" t="s">
        <v>63</v>
      </c>
      <c r="B115" s="17" t="s">
        <v>50</v>
      </c>
      <c r="C115" s="38">
        <v>72</v>
      </c>
      <c r="D115" s="44"/>
      <c r="E115" s="44"/>
      <c r="F115" s="30">
        <f t="shared" si="26"/>
        <v>0</v>
      </c>
      <c r="G115" s="11"/>
      <c r="H115" s="11"/>
      <c r="I115" s="11"/>
      <c r="J115" s="12">
        <f t="shared" si="27"/>
        <v>0</v>
      </c>
      <c r="K115" s="31">
        <f t="shared" si="28"/>
        <v>424.13</v>
      </c>
      <c r="L115" s="37">
        <f t="shared" si="25"/>
        <v>0</v>
      </c>
      <c r="M115" s="37"/>
      <c r="N115" s="37">
        <f t="shared" si="29"/>
        <v>0</v>
      </c>
    </row>
    <row r="116" spans="1:14" x14ac:dyDescent="0.3">
      <c r="A116" s="35" t="s">
        <v>64</v>
      </c>
      <c r="B116" s="17" t="s">
        <v>65</v>
      </c>
      <c r="C116" s="38">
        <v>72</v>
      </c>
      <c r="D116" s="44"/>
      <c r="E116" s="44"/>
      <c r="F116" s="30">
        <f t="shared" si="26"/>
        <v>0</v>
      </c>
      <c r="G116" s="11"/>
      <c r="H116" s="11"/>
      <c r="I116" s="11"/>
      <c r="J116" s="12">
        <f t="shared" si="27"/>
        <v>0</v>
      </c>
      <c r="K116" s="31">
        <f t="shared" si="28"/>
        <v>389.61</v>
      </c>
      <c r="L116" s="37">
        <f t="shared" si="25"/>
        <v>0</v>
      </c>
      <c r="M116" s="37"/>
      <c r="N116" s="37">
        <f t="shared" si="29"/>
        <v>0</v>
      </c>
    </row>
    <row r="117" spans="1:14" x14ac:dyDescent="0.3">
      <c r="A117" s="35" t="s">
        <v>66</v>
      </c>
      <c r="B117" s="17" t="s">
        <v>65</v>
      </c>
      <c r="C117" s="38">
        <v>72</v>
      </c>
      <c r="D117" s="44"/>
      <c r="E117" s="44"/>
      <c r="F117" s="30">
        <f t="shared" si="26"/>
        <v>0</v>
      </c>
      <c r="G117" s="11"/>
      <c r="H117" s="11"/>
      <c r="I117" s="11"/>
      <c r="J117" s="12">
        <f t="shared" si="27"/>
        <v>0</v>
      </c>
      <c r="K117" s="31">
        <f t="shared" si="28"/>
        <v>389.61</v>
      </c>
      <c r="L117" s="37">
        <f t="shared" si="25"/>
        <v>0</v>
      </c>
      <c r="M117" s="37"/>
      <c r="N117" s="37">
        <f t="shared" si="29"/>
        <v>0</v>
      </c>
    </row>
    <row r="118" spans="1:14" x14ac:dyDescent="0.3">
      <c r="A118" s="47" t="s">
        <v>67</v>
      </c>
      <c r="B118" s="48" t="s">
        <v>59</v>
      </c>
      <c r="C118" s="49">
        <v>25</v>
      </c>
      <c r="D118" s="44"/>
      <c r="E118" s="44"/>
      <c r="F118" s="30">
        <f t="shared" si="26"/>
        <v>0</v>
      </c>
      <c r="G118" s="11"/>
      <c r="H118" s="11"/>
      <c r="I118" s="11"/>
      <c r="J118" s="12">
        <f t="shared" si="27"/>
        <v>0</v>
      </c>
      <c r="K118" s="31">
        <f t="shared" si="28"/>
        <v>169.65</v>
      </c>
      <c r="L118" s="37">
        <f t="shared" si="25"/>
        <v>0</v>
      </c>
      <c r="M118" s="37"/>
      <c r="N118" s="37">
        <f t="shared" si="29"/>
        <v>0</v>
      </c>
    </row>
    <row r="119" spans="1:14" x14ac:dyDescent="0.3">
      <c r="A119" s="47" t="s">
        <v>68</v>
      </c>
      <c r="B119" s="48" t="s">
        <v>42</v>
      </c>
      <c r="C119" s="49">
        <v>50</v>
      </c>
      <c r="D119" s="44"/>
      <c r="E119" s="44"/>
      <c r="F119" s="30">
        <f t="shared" si="26"/>
        <v>0</v>
      </c>
      <c r="G119" s="11"/>
      <c r="H119" s="11"/>
      <c r="I119" s="11"/>
      <c r="J119" s="12">
        <f t="shared" si="27"/>
        <v>0</v>
      </c>
      <c r="K119" s="31">
        <f t="shared" si="28"/>
        <v>88.92</v>
      </c>
      <c r="L119" s="37">
        <f t="shared" si="25"/>
        <v>0</v>
      </c>
      <c r="M119" s="37"/>
      <c r="N119" s="37">
        <f t="shared" si="29"/>
        <v>0</v>
      </c>
    </row>
    <row r="120" spans="1:14" x14ac:dyDescent="0.3">
      <c r="A120" s="47" t="s">
        <v>69</v>
      </c>
      <c r="B120" s="48" t="s">
        <v>52</v>
      </c>
      <c r="C120" s="49">
        <v>12</v>
      </c>
      <c r="D120" s="44">
        <v>120</v>
      </c>
      <c r="E120" s="44"/>
      <c r="F120" s="30">
        <f t="shared" si="26"/>
        <v>10</v>
      </c>
      <c r="G120" s="11"/>
      <c r="H120" s="11"/>
      <c r="I120" s="11"/>
      <c r="J120" s="12">
        <f t="shared" si="27"/>
        <v>120</v>
      </c>
      <c r="K120" s="31">
        <f t="shared" si="28"/>
        <v>123.94</v>
      </c>
      <c r="L120" s="37">
        <f t="shared" si="25"/>
        <v>14872.8</v>
      </c>
      <c r="M120" s="37"/>
      <c r="N120" s="37">
        <f t="shared" si="29"/>
        <v>0</v>
      </c>
    </row>
    <row r="121" spans="1:14" ht="19.5" thickBot="1" x14ac:dyDescent="0.35">
      <c r="A121" s="47" t="s">
        <v>70</v>
      </c>
      <c r="B121" s="48" t="s">
        <v>50</v>
      </c>
      <c r="C121" s="49">
        <v>60</v>
      </c>
      <c r="D121" s="44"/>
      <c r="E121" s="44"/>
      <c r="F121" s="30">
        <f t="shared" si="26"/>
        <v>0</v>
      </c>
      <c r="G121" s="11"/>
      <c r="H121" s="11"/>
      <c r="I121" s="11"/>
      <c r="J121" s="12">
        <f t="shared" si="27"/>
        <v>0</v>
      </c>
      <c r="K121" s="31">
        <f t="shared" si="28"/>
        <v>67.180000000000007</v>
      </c>
      <c r="L121" s="37">
        <f t="shared" si="25"/>
        <v>0</v>
      </c>
      <c r="M121" s="37"/>
      <c r="N121" s="37">
        <f t="shared" si="29"/>
        <v>0</v>
      </c>
    </row>
    <row r="122" spans="1:14" ht="19.5" thickBot="1" x14ac:dyDescent="0.35">
      <c r="A122" s="56" t="s">
        <v>71</v>
      </c>
      <c r="B122" s="57" t="s">
        <v>50</v>
      </c>
      <c r="C122" s="58">
        <v>60</v>
      </c>
      <c r="D122" s="44"/>
      <c r="E122" s="44"/>
      <c r="F122" s="30">
        <f t="shared" si="26"/>
        <v>0</v>
      </c>
      <c r="G122" s="11"/>
      <c r="H122" s="11"/>
      <c r="I122" s="11"/>
      <c r="J122" s="12">
        <f t="shared" si="27"/>
        <v>0</v>
      </c>
      <c r="K122" s="31">
        <f t="shared" si="28"/>
        <v>67.180000000000007</v>
      </c>
      <c r="L122" s="37">
        <f t="shared" si="25"/>
        <v>0</v>
      </c>
      <c r="M122" s="37"/>
      <c r="N122" s="37">
        <f t="shared" si="29"/>
        <v>0</v>
      </c>
    </row>
    <row r="123" spans="1:14" ht="19.5" thickBot="1" x14ac:dyDescent="0.35">
      <c r="A123" s="56" t="s">
        <v>72</v>
      </c>
      <c r="B123" s="57" t="s">
        <v>50</v>
      </c>
      <c r="C123" s="58">
        <v>60</v>
      </c>
      <c r="D123" s="44"/>
      <c r="E123" s="44"/>
      <c r="F123" s="30">
        <f t="shared" si="26"/>
        <v>0</v>
      </c>
      <c r="G123" s="11"/>
      <c r="H123" s="11"/>
      <c r="I123" s="11"/>
      <c r="J123" s="12">
        <f t="shared" si="27"/>
        <v>0</v>
      </c>
      <c r="K123" s="31">
        <f t="shared" si="28"/>
        <v>67.180000000000007</v>
      </c>
      <c r="L123" s="37">
        <f t="shared" si="25"/>
        <v>0</v>
      </c>
      <c r="M123" s="37"/>
      <c r="N123" s="37">
        <f t="shared" si="29"/>
        <v>0</v>
      </c>
    </row>
    <row r="124" spans="1:14" ht="19.5" thickBot="1" x14ac:dyDescent="0.35">
      <c r="A124" s="56" t="s">
        <v>73</v>
      </c>
      <c r="B124" s="57" t="s">
        <v>74</v>
      </c>
      <c r="C124" s="58">
        <v>150</v>
      </c>
      <c r="D124" s="44"/>
      <c r="E124" s="44"/>
      <c r="F124" s="30">
        <f t="shared" si="26"/>
        <v>0</v>
      </c>
      <c r="G124" s="11"/>
      <c r="H124" s="11"/>
      <c r="I124" s="11"/>
      <c r="J124" s="12">
        <f t="shared" si="27"/>
        <v>0</v>
      </c>
      <c r="K124" s="31">
        <f t="shared" si="28"/>
        <v>21.06</v>
      </c>
      <c r="L124" s="37">
        <f t="shared" si="25"/>
        <v>0</v>
      </c>
      <c r="M124" s="37"/>
      <c r="N124" s="37">
        <f t="shared" si="29"/>
        <v>0</v>
      </c>
    </row>
    <row r="125" spans="1:14" ht="19.5" thickBot="1" x14ac:dyDescent="0.35">
      <c r="A125" s="66" t="s">
        <v>75</v>
      </c>
      <c r="B125" s="67" t="s">
        <v>76</v>
      </c>
      <c r="C125" s="68">
        <v>120</v>
      </c>
      <c r="D125" s="44"/>
      <c r="E125" s="44"/>
      <c r="F125" s="30">
        <f t="shared" si="26"/>
        <v>0</v>
      </c>
      <c r="G125" s="11"/>
      <c r="H125" s="11"/>
      <c r="I125" s="11"/>
      <c r="J125" s="12">
        <f t="shared" si="27"/>
        <v>0</v>
      </c>
      <c r="K125" s="31">
        <f t="shared" si="28"/>
        <v>78.98</v>
      </c>
      <c r="L125" s="37">
        <f t="shared" si="25"/>
        <v>0</v>
      </c>
      <c r="M125" s="37"/>
      <c r="N125" s="37">
        <f t="shared" si="29"/>
        <v>0</v>
      </c>
    </row>
    <row r="126" spans="1:14" ht="19.5" thickBot="1" x14ac:dyDescent="0.35">
      <c r="A126" s="66" t="s">
        <v>77</v>
      </c>
      <c r="B126" s="67" t="s">
        <v>78</v>
      </c>
      <c r="C126" s="68">
        <v>60</v>
      </c>
      <c r="D126" s="44"/>
      <c r="E126" s="44"/>
      <c r="F126" s="30">
        <f t="shared" si="26"/>
        <v>0</v>
      </c>
      <c r="G126" s="11"/>
      <c r="H126" s="11"/>
      <c r="I126" s="11"/>
      <c r="J126" s="12">
        <f t="shared" si="27"/>
        <v>0</v>
      </c>
      <c r="K126" s="31">
        <f t="shared" si="28"/>
        <v>154.44</v>
      </c>
      <c r="L126" s="37">
        <f t="shared" si="25"/>
        <v>0</v>
      </c>
      <c r="M126" s="37"/>
      <c r="N126" s="37">
        <f t="shared" si="29"/>
        <v>0</v>
      </c>
    </row>
    <row r="127" spans="1:14" ht="19.5" thickBot="1" x14ac:dyDescent="0.35">
      <c r="A127" s="66" t="s">
        <v>79</v>
      </c>
      <c r="B127" s="67" t="s">
        <v>50</v>
      </c>
      <c r="C127" s="68">
        <v>30</v>
      </c>
      <c r="D127" s="44"/>
      <c r="E127" s="44"/>
      <c r="F127" s="30">
        <f t="shared" si="26"/>
        <v>0</v>
      </c>
      <c r="G127" s="11"/>
      <c r="H127" s="11"/>
      <c r="I127" s="11"/>
      <c r="J127" s="12">
        <f t="shared" si="27"/>
        <v>0</v>
      </c>
      <c r="K127" s="31">
        <f t="shared" si="28"/>
        <v>274.95</v>
      </c>
      <c r="L127" s="37">
        <f t="shared" si="25"/>
        <v>0</v>
      </c>
      <c r="M127" s="37"/>
      <c r="N127" s="37">
        <f t="shared" si="29"/>
        <v>0</v>
      </c>
    </row>
    <row r="128" spans="1:14" ht="19.5" thickBot="1" x14ac:dyDescent="0.35">
      <c r="A128" s="66" t="s">
        <v>80</v>
      </c>
      <c r="B128" s="67" t="s">
        <v>59</v>
      </c>
      <c r="C128" s="68">
        <v>12</v>
      </c>
      <c r="D128" s="44"/>
      <c r="E128" s="44"/>
      <c r="F128" s="30">
        <f t="shared" si="26"/>
        <v>0</v>
      </c>
      <c r="G128" s="11"/>
      <c r="H128" s="11"/>
      <c r="I128" s="11"/>
      <c r="J128" s="12">
        <f t="shared" si="27"/>
        <v>0</v>
      </c>
      <c r="K128" s="31">
        <f t="shared" si="28"/>
        <v>1023.75</v>
      </c>
      <c r="L128" s="37">
        <f t="shared" si="25"/>
        <v>0</v>
      </c>
      <c r="M128" s="37"/>
      <c r="N128" s="37">
        <f t="shared" si="29"/>
        <v>0</v>
      </c>
    </row>
    <row r="129" spans="1:14" ht="19.5" thickBot="1" x14ac:dyDescent="0.35">
      <c r="A129" s="76" t="s">
        <v>81</v>
      </c>
      <c r="B129" s="77" t="s">
        <v>82</v>
      </c>
      <c r="C129" s="78">
        <v>18</v>
      </c>
      <c r="D129" s="44"/>
      <c r="E129" s="44"/>
      <c r="F129" s="30">
        <f t="shared" si="26"/>
        <v>0</v>
      </c>
      <c r="G129" s="11"/>
      <c r="H129" s="11"/>
      <c r="I129" s="11"/>
      <c r="J129" s="12">
        <f t="shared" si="27"/>
        <v>0</v>
      </c>
      <c r="K129" s="31">
        <f t="shared" si="28"/>
        <v>558.67999999999995</v>
      </c>
      <c r="L129" s="37">
        <f t="shared" si="25"/>
        <v>0</v>
      </c>
      <c r="M129" s="37"/>
      <c r="N129" s="37">
        <f t="shared" si="29"/>
        <v>0</v>
      </c>
    </row>
    <row r="130" spans="1:14" ht="19.5" thickBot="1" x14ac:dyDescent="0.35">
      <c r="A130" s="76" t="s">
        <v>83</v>
      </c>
      <c r="B130" s="77" t="s">
        <v>59</v>
      </c>
      <c r="C130" s="78">
        <v>12</v>
      </c>
      <c r="D130" s="44"/>
      <c r="E130" s="44"/>
      <c r="F130" s="30">
        <f t="shared" si="26"/>
        <v>0</v>
      </c>
      <c r="G130" s="11"/>
      <c r="H130" s="11"/>
      <c r="I130" s="11"/>
      <c r="J130" s="12">
        <f t="shared" si="27"/>
        <v>0</v>
      </c>
      <c r="K130" s="31">
        <f t="shared" si="28"/>
        <v>1092.2</v>
      </c>
      <c r="L130" s="37">
        <f t="shared" si="25"/>
        <v>0</v>
      </c>
      <c r="M130" s="37"/>
      <c r="N130" s="37">
        <f t="shared" si="29"/>
        <v>0</v>
      </c>
    </row>
    <row r="131" spans="1:14" ht="19.5" thickBot="1" x14ac:dyDescent="0.35">
      <c r="A131" s="76" t="s">
        <v>84</v>
      </c>
      <c r="B131" s="77" t="s">
        <v>85</v>
      </c>
      <c r="C131" s="78">
        <v>4</v>
      </c>
      <c r="D131" s="44"/>
      <c r="E131" s="44"/>
      <c r="F131" s="30">
        <f t="shared" si="26"/>
        <v>0</v>
      </c>
      <c r="G131" s="11"/>
      <c r="H131" s="11"/>
      <c r="I131" s="11"/>
      <c r="J131" s="12">
        <f t="shared" si="27"/>
        <v>0</v>
      </c>
      <c r="K131" s="31">
        <f t="shared" si="28"/>
        <v>2670.53</v>
      </c>
      <c r="L131" s="37">
        <f t="shared" si="25"/>
        <v>0</v>
      </c>
      <c r="M131" s="37"/>
      <c r="N131" s="37">
        <f t="shared" si="29"/>
        <v>0</v>
      </c>
    </row>
    <row r="132" spans="1:14" ht="19.5" thickBot="1" x14ac:dyDescent="0.35">
      <c r="A132" s="86" t="s">
        <v>86</v>
      </c>
      <c r="B132" s="87" t="s">
        <v>87</v>
      </c>
      <c r="C132" s="88">
        <v>48</v>
      </c>
      <c r="D132" s="44"/>
      <c r="E132" s="44"/>
      <c r="F132" s="30">
        <f t="shared" si="26"/>
        <v>0</v>
      </c>
      <c r="G132" s="11"/>
      <c r="H132" s="11"/>
      <c r="I132" s="11"/>
      <c r="J132" s="12">
        <f t="shared" si="27"/>
        <v>0</v>
      </c>
      <c r="K132" s="31">
        <f t="shared" si="28"/>
        <v>46.8</v>
      </c>
      <c r="L132" s="37">
        <f t="shared" si="25"/>
        <v>0</v>
      </c>
      <c r="M132" s="37"/>
      <c r="N132" s="37">
        <f t="shared" si="29"/>
        <v>0</v>
      </c>
    </row>
    <row r="133" spans="1:14" ht="19.5" thickBot="1" x14ac:dyDescent="0.35">
      <c r="A133" s="86" t="s">
        <v>88</v>
      </c>
      <c r="B133" s="87" t="s">
        <v>87</v>
      </c>
      <c r="C133" s="88">
        <v>48</v>
      </c>
      <c r="D133" s="44"/>
      <c r="E133" s="44"/>
      <c r="F133" s="30">
        <f t="shared" si="26"/>
        <v>0</v>
      </c>
      <c r="G133" s="11"/>
      <c r="H133" s="11"/>
      <c r="I133" s="11"/>
      <c r="J133" s="12">
        <f t="shared" si="27"/>
        <v>0</v>
      </c>
      <c r="K133" s="31">
        <f t="shared" si="28"/>
        <v>46.8</v>
      </c>
      <c r="L133" s="37">
        <f t="shared" si="25"/>
        <v>0</v>
      </c>
      <c r="M133" s="37"/>
      <c r="N133" s="37">
        <f t="shared" si="29"/>
        <v>0</v>
      </c>
    </row>
    <row r="134" spans="1:14" x14ac:dyDescent="0.3">
      <c r="A134" s="96" t="s">
        <v>89</v>
      </c>
      <c r="B134" s="97">
        <v>25</v>
      </c>
      <c r="C134" s="97">
        <v>25</v>
      </c>
      <c r="D134" s="44">
        <v>182</v>
      </c>
      <c r="E134" s="44"/>
      <c r="F134" s="30">
        <f t="shared" si="26"/>
        <v>7.28</v>
      </c>
      <c r="G134" s="11"/>
      <c r="H134" s="11"/>
      <c r="I134" s="11"/>
      <c r="J134" s="12">
        <f t="shared" si="27"/>
        <v>182</v>
      </c>
      <c r="K134" s="31">
        <f t="shared" si="28"/>
        <v>111.25</v>
      </c>
      <c r="L134" s="37">
        <f t="shared" si="25"/>
        <v>20247.5</v>
      </c>
      <c r="M134" s="37"/>
      <c r="N134" s="37">
        <f t="shared" si="29"/>
        <v>0</v>
      </c>
    </row>
    <row r="135" spans="1:14" x14ac:dyDescent="0.3">
      <c r="A135" s="105" t="s">
        <v>90</v>
      </c>
      <c r="B135" s="106">
        <v>10</v>
      </c>
      <c r="C135" s="106">
        <v>10</v>
      </c>
      <c r="D135" s="44">
        <v>14</v>
      </c>
      <c r="E135" s="44"/>
      <c r="F135" s="30">
        <f t="shared" si="26"/>
        <v>1.4</v>
      </c>
      <c r="G135" s="11"/>
      <c r="H135" s="11"/>
      <c r="I135" s="11"/>
      <c r="J135" s="12">
        <f t="shared" si="27"/>
        <v>14</v>
      </c>
      <c r="K135" s="31">
        <f t="shared" si="28"/>
        <v>1760</v>
      </c>
      <c r="L135" s="37">
        <f t="shared" si="25"/>
        <v>24640</v>
      </c>
      <c r="M135" s="37"/>
      <c r="N135" s="37">
        <f t="shared" si="29"/>
        <v>0</v>
      </c>
    </row>
    <row r="136" spans="1:14" x14ac:dyDescent="0.3">
      <c r="A136" s="105" t="s">
        <v>91</v>
      </c>
      <c r="B136" s="106">
        <v>8</v>
      </c>
      <c r="C136" s="106">
        <v>8</v>
      </c>
      <c r="D136" s="44">
        <v>16</v>
      </c>
      <c r="E136" s="44"/>
      <c r="F136" s="30">
        <f t="shared" si="26"/>
        <v>2</v>
      </c>
      <c r="G136" s="11"/>
      <c r="H136" s="11"/>
      <c r="I136" s="11"/>
      <c r="J136" s="12">
        <f t="shared" si="27"/>
        <v>16</v>
      </c>
      <c r="K136" s="31">
        <f t="shared" si="28"/>
        <v>2365</v>
      </c>
      <c r="L136" s="37">
        <f t="shared" si="25"/>
        <v>37840</v>
      </c>
      <c r="M136" s="37"/>
      <c r="N136" s="37">
        <f t="shared" si="29"/>
        <v>0</v>
      </c>
    </row>
    <row r="137" spans="1:14" x14ac:dyDescent="0.3">
      <c r="A137" s="105" t="s">
        <v>92</v>
      </c>
      <c r="B137" s="106">
        <v>8</v>
      </c>
      <c r="C137" s="106">
        <v>8</v>
      </c>
      <c r="D137" s="44"/>
      <c r="E137" s="44"/>
      <c r="F137" s="30">
        <f t="shared" si="26"/>
        <v>0</v>
      </c>
      <c r="G137" s="11"/>
      <c r="H137" s="11"/>
      <c r="I137" s="11"/>
      <c r="J137" s="12">
        <f t="shared" si="27"/>
        <v>0</v>
      </c>
      <c r="K137" s="31">
        <f t="shared" si="28"/>
        <v>2065</v>
      </c>
      <c r="L137" s="37">
        <f t="shared" si="25"/>
        <v>0</v>
      </c>
      <c r="M137" s="37"/>
      <c r="N137" s="37">
        <f t="shared" si="29"/>
        <v>0</v>
      </c>
    </row>
    <row r="138" spans="1:14" x14ac:dyDescent="0.3">
      <c r="A138" s="105" t="s">
        <v>93</v>
      </c>
      <c r="B138" s="106">
        <v>15</v>
      </c>
      <c r="C138" s="106">
        <v>15</v>
      </c>
      <c r="D138" s="44">
        <v>3</v>
      </c>
      <c r="E138" s="44"/>
      <c r="F138" s="30">
        <f t="shared" si="26"/>
        <v>0.2</v>
      </c>
      <c r="G138" s="11"/>
      <c r="H138" s="11"/>
      <c r="I138" s="11"/>
      <c r="J138" s="12">
        <f t="shared" si="27"/>
        <v>3</v>
      </c>
      <c r="K138" s="31">
        <f t="shared" si="28"/>
        <v>990</v>
      </c>
      <c r="L138" s="37">
        <f t="shared" si="25"/>
        <v>2970</v>
      </c>
      <c r="M138" s="37"/>
      <c r="N138" s="37">
        <f t="shared" si="29"/>
        <v>0</v>
      </c>
    </row>
    <row r="139" spans="1:14" x14ac:dyDescent="0.3">
      <c r="A139" s="105" t="s">
        <v>94</v>
      </c>
      <c r="B139" s="106">
        <v>15</v>
      </c>
      <c r="C139" s="106">
        <v>15</v>
      </c>
      <c r="D139" s="44">
        <v>6</v>
      </c>
      <c r="E139" s="44"/>
      <c r="F139" s="30">
        <f t="shared" si="26"/>
        <v>0.4</v>
      </c>
      <c r="G139" s="11"/>
      <c r="H139" s="11"/>
      <c r="I139" s="11"/>
      <c r="J139" s="12">
        <f t="shared" si="27"/>
        <v>6</v>
      </c>
      <c r="K139" s="31">
        <f t="shared" si="28"/>
        <v>1025</v>
      </c>
      <c r="L139" s="37">
        <f t="shared" si="25"/>
        <v>6150</v>
      </c>
      <c r="M139" s="37"/>
      <c r="N139" s="37">
        <f t="shared" si="29"/>
        <v>0</v>
      </c>
    </row>
    <row r="140" spans="1:14" x14ac:dyDescent="0.3">
      <c r="A140" s="105" t="s">
        <v>95</v>
      </c>
      <c r="B140" s="106">
        <v>10</v>
      </c>
      <c r="C140" s="106">
        <v>10</v>
      </c>
      <c r="D140" s="44">
        <v>30</v>
      </c>
      <c r="E140" s="44"/>
      <c r="F140" s="30">
        <f t="shared" si="26"/>
        <v>3</v>
      </c>
      <c r="G140" s="11"/>
      <c r="H140" s="11"/>
      <c r="I140" s="11"/>
      <c r="J140" s="12">
        <f t="shared" si="27"/>
        <v>30</v>
      </c>
      <c r="K140" s="31">
        <f t="shared" si="28"/>
        <v>1620</v>
      </c>
      <c r="L140" s="37">
        <f t="shared" si="25"/>
        <v>48600</v>
      </c>
      <c r="M140" s="37"/>
      <c r="N140" s="37">
        <f t="shared" si="29"/>
        <v>0</v>
      </c>
    </row>
    <row r="141" spans="1:14" x14ac:dyDescent="0.3">
      <c r="A141" s="105" t="s">
        <v>96</v>
      </c>
      <c r="B141" s="106">
        <v>8</v>
      </c>
      <c r="C141" s="106">
        <v>8</v>
      </c>
      <c r="D141" s="44"/>
      <c r="E141" s="44"/>
      <c r="F141" s="30">
        <f t="shared" si="26"/>
        <v>0</v>
      </c>
      <c r="G141" s="11"/>
      <c r="H141" s="11"/>
      <c r="I141" s="11"/>
      <c r="J141" s="12">
        <f t="shared" si="27"/>
        <v>0</v>
      </c>
      <c r="K141" s="31">
        <f t="shared" si="28"/>
        <v>2130</v>
      </c>
      <c r="L141" s="37">
        <f t="shared" si="25"/>
        <v>0</v>
      </c>
      <c r="M141" s="37"/>
      <c r="N141" s="37">
        <f t="shared" si="29"/>
        <v>0</v>
      </c>
    </row>
    <row r="142" spans="1:14" x14ac:dyDescent="0.3">
      <c r="A142" s="105" t="s">
        <v>97</v>
      </c>
      <c r="B142" s="106">
        <v>15</v>
      </c>
      <c r="C142" s="106">
        <v>15</v>
      </c>
      <c r="D142" s="44"/>
      <c r="E142" s="44"/>
      <c r="F142" s="30">
        <f t="shared" si="26"/>
        <v>0</v>
      </c>
      <c r="G142" s="11"/>
      <c r="H142" s="11"/>
      <c r="I142" s="11"/>
      <c r="J142" s="12">
        <f t="shared" si="27"/>
        <v>0</v>
      </c>
      <c r="K142" s="31">
        <f t="shared" si="28"/>
        <v>880</v>
      </c>
      <c r="L142" s="37">
        <f t="shared" si="25"/>
        <v>0</v>
      </c>
      <c r="M142" s="37"/>
      <c r="N142" s="37">
        <f t="shared" si="29"/>
        <v>0</v>
      </c>
    </row>
    <row r="143" spans="1:14" x14ac:dyDescent="0.3">
      <c r="A143" s="105" t="s">
        <v>98</v>
      </c>
      <c r="B143" s="106">
        <v>15</v>
      </c>
      <c r="C143" s="106">
        <v>15</v>
      </c>
      <c r="D143" s="44">
        <v>15</v>
      </c>
      <c r="E143" s="44"/>
      <c r="F143" s="30">
        <f t="shared" si="26"/>
        <v>1</v>
      </c>
      <c r="G143" s="11"/>
      <c r="H143" s="11"/>
      <c r="I143" s="11"/>
      <c r="J143" s="12">
        <f t="shared" si="27"/>
        <v>15</v>
      </c>
      <c r="K143" s="31">
        <f t="shared" si="28"/>
        <v>915</v>
      </c>
      <c r="L143" s="37">
        <f t="shared" si="25"/>
        <v>13725</v>
      </c>
      <c r="M143" s="37"/>
      <c r="N143" s="37">
        <f t="shared" si="29"/>
        <v>0</v>
      </c>
    </row>
    <row r="144" spans="1:14" x14ac:dyDescent="0.3">
      <c r="A144" s="105" t="s">
        <v>99</v>
      </c>
      <c r="B144" s="106">
        <v>3</v>
      </c>
      <c r="C144" s="106">
        <v>3</v>
      </c>
      <c r="D144" s="44"/>
      <c r="E144" s="44"/>
      <c r="F144" s="30">
        <f t="shared" si="26"/>
        <v>0</v>
      </c>
      <c r="G144" s="11"/>
      <c r="H144" s="11"/>
      <c r="I144" s="11"/>
      <c r="J144" s="12">
        <f t="shared" si="27"/>
        <v>0</v>
      </c>
      <c r="K144" s="31">
        <f t="shared" si="28"/>
        <v>1970</v>
      </c>
      <c r="L144" s="37">
        <f t="shared" si="25"/>
        <v>0</v>
      </c>
      <c r="M144" s="37"/>
      <c r="N144" s="37">
        <f t="shared" si="29"/>
        <v>0</v>
      </c>
    </row>
    <row r="145" spans="1:14" x14ac:dyDescent="0.3">
      <c r="A145" s="105" t="s">
        <v>100</v>
      </c>
      <c r="B145" s="106">
        <v>3</v>
      </c>
      <c r="C145" s="106">
        <v>3</v>
      </c>
      <c r="D145" s="44">
        <v>20</v>
      </c>
      <c r="E145" s="44"/>
      <c r="F145" s="30">
        <f t="shared" si="26"/>
        <v>6.666666666666667</v>
      </c>
      <c r="G145" s="11"/>
      <c r="H145" s="11"/>
      <c r="I145" s="11"/>
      <c r="J145" s="12">
        <f t="shared" si="27"/>
        <v>20</v>
      </c>
      <c r="K145" s="31">
        <f t="shared" si="28"/>
        <v>2035</v>
      </c>
      <c r="L145" s="37">
        <f t="shared" si="25"/>
        <v>40700</v>
      </c>
      <c r="M145" s="37"/>
      <c r="N145" s="37">
        <f t="shared" si="29"/>
        <v>0</v>
      </c>
    </row>
    <row r="146" spans="1:14" x14ac:dyDescent="0.3">
      <c r="A146" s="105" t="s">
        <v>101</v>
      </c>
      <c r="B146" s="106">
        <v>8</v>
      </c>
      <c r="C146" s="106">
        <v>8</v>
      </c>
      <c r="D146" s="44"/>
      <c r="E146" s="44"/>
      <c r="F146" s="30">
        <f t="shared" si="26"/>
        <v>0</v>
      </c>
      <c r="G146" s="11"/>
      <c r="H146" s="11"/>
      <c r="I146" s="11"/>
      <c r="J146" s="12">
        <f t="shared" si="27"/>
        <v>0</v>
      </c>
      <c r="K146" s="31">
        <f t="shared" si="28"/>
        <v>2120</v>
      </c>
      <c r="L146" s="37">
        <f t="shared" si="25"/>
        <v>0</v>
      </c>
      <c r="M146" s="37"/>
      <c r="N146" s="37">
        <f t="shared" si="29"/>
        <v>0</v>
      </c>
    </row>
    <row r="147" spans="1:14" x14ac:dyDescent="0.3">
      <c r="A147" s="105" t="s">
        <v>102</v>
      </c>
      <c r="B147" s="106">
        <v>10</v>
      </c>
      <c r="C147" s="106">
        <v>10</v>
      </c>
      <c r="D147" s="44"/>
      <c r="E147" s="44"/>
      <c r="F147" s="30">
        <f t="shared" si="26"/>
        <v>0</v>
      </c>
      <c r="G147" s="11"/>
      <c r="H147" s="11"/>
      <c r="I147" s="11"/>
      <c r="J147" s="12">
        <f t="shared" si="27"/>
        <v>0</v>
      </c>
      <c r="K147" s="31">
        <f t="shared" si="28"/>
        <v>1980</v>
      </c>
      <c r="L147" s="37">
        <f t="shared" si="25"/>
        <v>0</v>
      </c>
      <c r="M147" s="37"/>
      <c r="N147" s="37">
        <f t="shared" si="29"/>
        <v>0</v>
      </c>
    </row>
    <row r="148" spans="1:14" x14ac:dyDescent="0.3">
      <c r="A148" s="105" t="s">
        <v>103</v>
      </c>
      <c r="B148" s="106">
        <v>12</v>
      </c>
      <c r="C148" s="106">
        <v>12</v>
      </c>
      <c r="D148" s="44">
        <v>1</v>
      </c>
      <c r="E148" s="44"/>
      <c r="F148" s="30">
        <f t="shared" si="26"/>
        <v>8.3333333333333329E-2</v>
      </c>
      <c r="G148" s="11"/>
      <c r="H148" s="11"/>
      <c r="I148" s="11"/>
      <c r="J148" s="12">
        <f t="shared" si="27"/>
        <v>1</v>
      </c>
      <c r="K148" s="31">
        <f t="shared" si="28"/>
        <v>875</v>
      </c>
      <c r="L148" s="37">
        <f t="shared" si="25"/>
        <v>875</v>
      </c>
      <c r="M148" s="37"/>
      <c r="N148" s="37">
        <f t="shared" si="29"/>
        <v>0</v>
      </c>
    </row>
    <row r="149" spans="1:14" ht="19.5" thickBot="1" x14ac:dyDescent="0.35">
      <c r="A149" s="105" t="s">
        <v>104</v>
      </c>
      <c r="B149" s="106">
        <v>3</v>
      </c>
      <c r="C149" s="106">
        <v>3</v>
      </c>
      <c r="D149" s="44"/>
      <c r="E149" s="44"/>
      <c r="F149" s="30">
        <f t="shared" si="26"/>
        <v>0</v>
      </c>
      <c r="G149" s="11"/>
      <c r="H149" s="11"/>
      <c r="I149" s="11"/>
      <c r="J149" s="12">
        <f t="shared" si="27"/>
        <v>0</v>
      </c>
      <c r="K149" s="31">
        <f t="shared" si="28"/>
        <v>2145</v>
      </c>
      <c r="L149" s="37">
        <f t="shared" si="25"/>
        <v>0</v>
      </c>
      <c r="M149" s="37"/>
      <c r="N149" s="37">
        <f t="shared" si="29"/>
        <v>0</v>
      </c>
    </row>
    <row r="150" spans="1:14" ht="19.5" thickBot="1" x14ac:dyDescent="0.35">
      <c r="A150" s="56" t="s">
        <v>105</v>
      </c>
      <c r="B150" s="57" t="s">
        <v>74</v>
      </c>
      <c r="C150" s="58">
        <v>150</v>
      </c>
      <c r="D150" s="44"/>
      <c r="E150" s="44"/>
      <c r="F150" s="30">
        <f t="shared" si="26"/>
        <v>0</v>
      </c>
      <c r="G150" s="11"/>
      <c r="H150" s="11"/>
      <c r="I150" s="11"/>
      <c r="J150" s="12">
        <f t="shared" si="27"/>
        <v>0</v>
      </c>
      <c r="K150" s="31">
        <f t="shared" si="28"/>
        <v>21.06</v>
      </c>
      <c r="L150" s="37">
        <f t="shared" si="25"/>
        <v>0</v>
      </c>
      <c r="M150" s="37"/>
      <c r="N150" s="37">
        <f t="shared" si="29"/>
        <v>0</v>
      </c>
    </row>
    <row r="151" spans="1:14" x14ac:dyDescent="0.3">
      <c r="A151" s="107"/>
      <c r="B151" s="108"/>
      <c r="C151" s="108"/>
      <c r="D151" s="11"/>
      <c r="E151" s="11"/>
      <c r="F151" s="30" t="e">
        <f t="shared" si="26"/>
        <v>#DIV/0!</v>
      </c>
      <c r="G151" s="11"/>
      <c r="H151" s="11"/>
      <c r="I151" s="11"/>
      <c r="J151" s="12">
        <f t="shared" si="27"/>
        <v>0</v>
      </c>
      <c r="K151" s="31">
        <f t="shared" si="28"/>
        <v>116.5</v>
      </c>
      <c r="L151" s="37">
        <f t="shared" si="25"/>
        <v>0</v>
      </c>
      <c r="M151" s="37"/>
      <c r="N151" s="37">
        <f t="shared" si="29"/>
        <v>0</v>
      </c>
    </row>
    <row r="152" spans="1:14" x14ac:dyDescent="0.3">
      <c r="A152" s="107"/>
      <c r="B152" s="108"/>
      <c r="C152" s="108"/>
      <c r="D152" s="11"/>
      <c r="E152" s="11"/>
      <c r="F152" s="30" t="e">
        <f t="shared" si="26"/>
        <v>#DIV/0!</v>
      </c>
      <c r="G152" s="11"/>
      <c r="H152" s="11"/>
      <c r="I152" s="11"/>
      <c r="J152" s="12">
        <f t="shared" si="27"/>
        <v>0</v>
      </c>
      <c r="K152" s="31">
        <f t="shared" si="28"/>
        <v>0</v>
      </c>
      <c r="L152" s="37">
        <f t="shared" si="25"/>
        <v>0</v>
      </c>
      <c r="M152" s="37"/>
      <c r="N152" s="37">
        <f t="shared" si="29"/>
        <v>0</v>
      </c>
    </row>
    <row r="153" spans="1:14" x14ac:dyDescent="0.3">
      <c r="A153" s="107"/>
      <c r="B153" s="108"/>
      <c r="C153" s="108"/>
      <c r="D153" s="11"/>
      <c r="E153" s="11"/>
      <c r="F153" s="30" t="e">
        <f t="shared" si="26"/>
        <v>#DIV/0!</v>
      </c>
      <c r="G153" s="11"/>
      <c r="H153" s="11"/>
      <c r="I153" s="11"/>
      <c r="J153" s="12">
        <f t="shared" si="27"/>
        <v>0</v>
      </c>
      <c r="K153" s="31">
        <f t="shared" si="28"/>
        <v>23</v>
      </c>
      <c r="L153" s="37">
        <f t="shared" si="25"/>
        <v>0</v>
      </c>
      <c r="M153" s="37"/>
      <c r="N153" s="37">
        <f t="shared" si="29"/>
        <v>0</v>
      </c>
    </row>
    <row r="154" spans="1:14" x14ac:dyDescent="0.3">
      <c r="A154" s="107"/>
      <c r="B154" s="108"/>
      <c r="C154" s="108"/>
      <c r="D154" s="11"/>
      <c r="E154" s="11"/>
      <c r="F154" s="30" t="e">
        <f t="shared" si="26"/>
        <v>#DIV/0!</v>
      </c>
      <c r="G154" s="11"/>
      <c r="H154" s="11"/>
      <c r="I154" s="11"/>
      <c r="J154" s="12">
        <f t="shared" si="27"/>
        <v>0</v>
      </c>
      <c r="K154" s="31">
        <f t="shared" si="28"/>
        <v>0</v>
      </c>
      <c r="L154" s="37">
        <f t="shared" si="25"/>
        <v>0</v>
      </c>
      <c r="M154" s="37"/>
      <c r="N154" s="37">
        <f t="shared" si="29"/>
        <v>0</v>
      </c>
    </row>
    <row r="155" spans="1:14" x14ac:dyDescent="0.3">
      <c r="A155" s="11"/>
      <c r="B155" s="10"/>
      <c r="C155" s="10"/>
      <c r="D155" s="11"/>
      <c r="E155" s="11"/>
      <c r="F155" s="30" t="e">
        <f t="shared" si="26"/>
        <v>#DIV/0!</v>
      </c>
      <c r="G155" s="11"/>
      <c r="H155" s="11"/>
      <c r="I155" s="11"/>
      <c r="J155" s="12">
        <f t="shared" si="27"/>
        <v>0</v>
      </c>
      <c r="K155" s="31">
        <f t="shared" si="28"/>
        <v>0</v>
      </c>
      <c r="L155" s="37">
        <f t="shared" si="25"/>
        <v>0</v>
      </c>
      <c r="M155" s="37"/>
      <c r="N155" s="37">
        <f t="shared" si="29"/>
        <v>0</v>
      </c>
    </row>
    <row r="156" spans="1:14" x14ac:dyDescent="0.3">
      <c r="A156" s="11"/>
      <c r="B156" s="10"/>
      <c r="C156" s="10"/>
      <c r="D156" s="11"/>
      <c r="E156" s="11"/>
      <c r="F156" s="30" t="e">
        <f t="shared" si="26"/>
        <v>#DIV/0!</v>
      </c>
      <c r="G156" s="11"/>
      <c r="H156" s="11"/>
      <c r="I156" s="11"/>
      <c r="J156" s="12">
        <f t="shared" si="27"/>
        <v>0</v>
      </c>
      <c r="K156" s="31">
        <f t="shared" si="28"/>
        <v>0</v>
      </c>
      <c r="L156" s="37">
        <f t="shared" si="25"/>
        <v>0</v>
      </c>
      <c r="M156" s="37"/>
      <c r="N156" s="37">
        <f t="shared" si="29"/>
        <v>0</v>
      </c>
    </row>
    <row r="157" spans="1:14" x14ac:dyDescent="0.3">
      <c r="A157" s="11"/>
      <c r="B157" s="10"/>
      <c r="C157" s="10"/>
      <c r="D157" s="11"/>
      <c r="E157" s="11"/>
      <c r="F157" s="30" t="e">
        <f t="shared" si="26"/>
        <v>#DIV/0!</v>
      </c>
      <c r="G157" s="11"/>
      <c r="H157" s="11"/>
      <c r="I157" s="11"/>
      <c r="J157" s="12">
        <f t="shared" si="27"/>
        <v>0</v>
      </c>
      <c r="K157" s="31">
        <f t="shared" si="28"/>
        <v>0</v>
      </c>
      <c r="L157" s="37">
        <f t="shared" si="25"/>
        <v>0</v>
      </c>
      <c r="M157" s="37"/>
      <c r="N157" s="37">
        <f t="shared" si="29"/>
        <v>0</v>
      </c>
    </row>
    <row r="158" spans="1:14" x14ac:dyDescent="0.3">
      <c r="A158" s="11" t="s">
        <v>33</v>
      </c>
      <c r="B158" s="11"/>
      <c r="C158" s="13"/>
      <c r="D158" s="111">
        <f t="shared" ref="D158:J158" si="30">SUM(D96:D157)</f>
        <v>407</v>
      </c>
      <c r="E158" s="111">
        <f t="shared" si="30"/>
        <v>0</v>
      </c>
      <c r="F158" s="111" t="e">
        <f t="shared" si="30"/>
        <v>#DIV/0!</v>
      </c>
      <c r="G158" s="111">
        <f t="shared" si="30"/>
        <v>0</v>
      </c>
      <c r="H158" s="111">
        <f t="shared" si="30"/>
        <v>0</v>
      </c>
      <c r="I158" s="111">
        <f t="shared" si="30"/>
        <v>0</v>
      </c>
      <c r="J158" s="12">
        <f t="shared" si="30"/>
        <v>407</v>
      </c>
      <c r="K158" s="111"/>
      <c r="L158" s="111">
        <f>SUM(L96:L157)</f>
        <v>210620.3</v>
      </c>
      <c r="M158" s="111">
        <f>SUM(M96:M157)</f>
        <v>0</v>
      </c>
      <c r="N158" s="111">
        <f>SUM(N96:N157)</f>
        <v>0</v>
      </c>
    </row>
    <row r="159" spans="1:14" x14ac:dyDescent="0.3">
      <c r="A159" s="113"/>
      <c r="B159" s="114"/>
      <c r="C159" s="115"/>
      <c r="D159" s="116"/>
      <c r="E159" s="116"/>
      <c r="F159" s="7" t="s">
        <v>106</v>
      </c>
      <c r="G159" s="7" t="s">
        <v>123</v>
      </c>
      <c r="H159" s="7" t="s">
        <v>124</v>
      </c>
      <c r="I159" s="7" t="s">
        <v>125</v>
      </c>
      <c r="J159" s="7" t="s">
        <v>126</v>
      </c>
      <c r="K159" s="117"/>
      <c r="L159" s="117"/>
      <c r="M159" s="7" t="s">
        <v>107</v>
      </c>
      <c r="N159" s="118"/>
    </row>
    <row r="160" spans="1:14" ht="31.5" x14ac:dyDescent="0.5">
      <c r="A160" s="113"/>
      <c r="B160" s="114"/>
      <c r="C160" s="115"/>
      <c r="D160" s="116"/>
      <c r="E160" s="116"/>
      <c r="F160" s="121"/>
      <c r="G160" s="121"/>
      <c r="H160" s="121"/>
      <c r="I160" s="121"/>
      <c r="J160" s="121"/>
      <c r="K160" s="122"/>
      <c r="L160" s="121">
        <f>+F160-G160-H160-I160-J160</f>
        <v>0</v>
      </c>
      <c r="M160" s="123"/>
      <c r="N160" s="124"/>
    </row>
    <row r="161" spans="1:14" x14ac:dyDescent="0.3">
      <c r="A161" s="177" t="s">
        <v>109</v>
      </c>
      <c r="B161" s="178"/>
      <c r="C161" s="178"/>
      <c r="D161" s="178"/>
      <c r="E161" s="178"/>
      <c r="F161" s="178"/>
      <c r="G161" s="178"/>
      <c r="H161" s="178"/>
      <c r="I161" s="178"/>
      <c r="J161" s="179"/>
      <c r="K161" s="125"/>
      <c r="L161" s="12">
        <v>3257</v>
      </c>
      <c r="M161" s="126"/>
      <c r="N161" s="127"/>
    </row>
    <row r="162" spans="1:14" x14ac:dyDescent="0.3">
      <c r="A162" s="180" t="s">
        <v>110</v>
      </c>
      <c r="B162" s="181"/>
      <c r="C162" s="181"/>
      <c r="D162" s="181"/>
      <c r="E162" s="181"/>
      <c r="F162" s="181"/>
      <c r="G162" s="181"/>
      <c r="H162" s="181"/>
      <c r="I162" s="181"/>
      <c r="J162" s="182"/>
      <c r="K162" s="129"/>
      <c r="L162" s="12"/>
      <c r="M162" s="126"/>
      <c r="N162" s="127"/>
    </row>
    <row r="163" spans="1:14" x14ac:dyDescent="0.3">
      <c r="A163" s="160" t="s">
        <v>111</v>
      </c>
      <c r="B163" s="161"/>
      <c r="C163" s="161"/>
      <c r="D163" s="161"/>
      <c r="E163" s="161"/>
      <c r="F163" s="161"/>
      <c r="G163" s="161"/>
      <c r="H163" s="161"/>
      <c r="I163" s="161"/>
      <c r="J163" s="162"/>
      <c r="K163" s="130"/>
      <c r="L163" s="12"/>
      <c r="M163" s="131">
        <f>+L163/L158%</f>
        <v>0</v>
      </c>
      <c r="N163" s="127"/>
    </row>
    <row r="164" spans="1:14" x14ac:dyDescent="0.3">
      <c r="A164" s="163" t="s">
        <v>112</v>
      </c>
      <c r="B164" s="164"/>
      <c r="C164" s="164"/>
      <c r="D164" s="164"/>
      <c r="E164" s="164"/>
      <c r="F164" s="164"/>
      <c r="G164" s="164"/>
      <c r="H164" s="164"/>
      <c r="I164" s="164"/>
      <c r="J164" s="165"/>
      <c r="K164" s="132"/>
      <c r="L164" s="12">
        <f>+E180</f>
        <v>131273</v>
      </c>
      <c r="M164" s="126"/>
      <c r="N164" s="127"/>
    </row>
    <row r="165" spans="1:14" x14ac:dyDescent="0.3">
      <c r="A165" s="166" t="s">
        <v>113</v>
      </c>
      <c r="B165" s="167"/>
      <c r="C165" s="167"/>
      <c r="D165" s="167"/>
      <c r="E165" s="167"/>
      <c r="F165" s="167"/>
      <c r="G165" s="167"/>
      <c r="H165" s="167"/>
      <c r="I165" s="167"/>
      <c r="J165" s="168"/>
      <c r="K165" s="134"/>
      <c r="L165" s="12">
        <f>+M180</f>
        <v>43775</v>
      </c>
      <c r="M165" s="126"/>
      <c r="N165" s="127"/>
    </row>
    <row r="166" spans="1:14" x14ac:dyDescent="0.3">
      <c r="A166" s="169"/>
      <c r="B166" s="170"/>
      <c r="C166" s="170"/>
      <c r="D166" s="170"/>
      <c r="E166" s="170"/>
      <c r="F166" s="170"/>
      <c r="G166" s="170"/>
      <c r="H166" s="170"/>
      <c r="I166" s="170"/>
      <c r="J166" s="171"/>
      <c r="K166" s="128"/>
      <c r="L166" s="126"/>
      <c r="M166" s="126"/>
      <c r="N166" s="127"/>
    </row>
    <row r="167" spans="1:14" x14ac:dyDescent="0.3">
      <c r="A167" s="169"/>
      <c r="B167" s="170"/>
      <c r="C167" s="170"/>
      <c r="D167" s="170"/>
      <c r="E167" s="170"/>
      <c r="F167" s="170"/>
      <c r="G167" s="170"/>
      <c r="H167" s="170"/>
      <c r="I167" s="170"/>
      <c r="J167" s="171"/>
      <c r="K167" s="128"/>
      <c r="L167" s="126"/>
      <c r="M167" s="126"/>
      <c r="N167" s="127"/>
    </row>
    <row r="168" spans="1:14" x14ac:dyDescent="0.3">
      <c r="A168" s="169" t="s">
        <v>114</v>
      </c>
      <c r="B168" s="170"/>
      <c r="C168" s="170"/>
      <c r="D168" s="170"/>
      <c r="E168" s="170"/>
      <c r="F168" s="170"/>
      <c r="G168" s="170"/>
      <c r="H168" s="170"/>
      <c r="I168" s="170"/>
      <c r="J168" s="171"/>
      <c r="K168" s="136"/>
      <c r="L168" s="111">
        <f>+L158-L161-L162-L163-L164+L165-L166-L167</f>
        <v>119865.29999999999</v>
      </c>
      <c r="M168" s="126"/>
      <c r="N168" s="127"/>
    </row>
    <row r="169" spans="1:14" ht="19.5" thickBot="1" x14ac:dyDescent="0.35">
      <c r="L169" s="3">
        <f>76090+33600+10175</f>
        <v>119865</v>
      </c>
      <c r="M169" s="138">
        <f>+L169-L168</f>
        <v>-0.29999999998835847</v>
      </c>
    </row>
    <row r="170" spans="1:14" ht="19.5" thickBot="1" x14ac:dyDescent="0.35">
      <c r="A170" s="157" t="s">
        <v>115</v>
      </c>
      <c r="B170" s="158"/>
      <c r="C170" s="158"/>
      <c r="D170" s="158"/>
      <c r="E170" s="158"/>
      <c r="F170" s="159"/>
      <c r="G170" s="127"/>
      <c r="H170" s="157" t="s">
        <v>116</v>
      </c>
      <c r="I170" s="158"/>
      <c r="J170" s="159"/>
      <c r="K170" s="157" t="s">
        <v>117</v>
      </c>
      <c r="L170" s="158"/>
      <c r="M170" s="159"/>
      <c r="N170" s="139"/>
    </row>
    <row r="171" spans="1:14" ht="19.5" thickBot="1" x14ac:dyDescent="0.35">
      <c r="A171" s="140" t="s">
        <v>118</v>
      </c>
      <c r="B171" s="157" t="s">
        <v>119</v>
      </c>
      <c r="C171" s="159"/>
      <c r="D171" s="140" t="s">
        <v>120</v>
      </c>
      <c r="E171" s="157" t="s">
        <v>22</v>
      </c>
      <c r="F171" s="159"/>
      <c r="G171" s="127"/>
      <c r="H171" s="157" t="s">
        <v>119</v>
      </c>
      <c r="I171" s="159"/>
      <c r="J171" s="140" t="s">
        <v>22</v>
      </c>
      <c r="K171" s="157" t="s">
        <v>119</v>
      </c>
      <c r="L171" s="159"/>
      <c r="M171" s="140" t="s">
        <v>22</v>
      </c>
      <c r="N171" s="139"/>
    </row>
    <row r="172" spans="1:14" ht="19.5" thickBot="1" x14ac:dyDescent="0.35">
      <c r="A172" s="141"/>
      <c r="B172" s="153"/>
      <c r="C172" s="154"/>
      <c r="D172" s="141"/>
      <c r="E172" s="155">
        <v>48600</v>
      </c>
      <c r="F172" s="156"/>
      <c r="G172" s="127"/>
      <c r="H172" s="153"/>
      <c r="I172" s="154"/>
      <c r="J172" s="142"/>
      <c r="K172" s="153"/>
      <c r="L172" s="154"/>
      <c r="M172" s="143">
        <v>33600</v>
      </c>
      <c r="N172" s="144"/>
    </row>
    <row r="173" spans="1:14" ht="19.5" thickBot="1" x14ac:dyDescent="0.35">
      <c r="A173" s="141"/>
      <c r="B173" s="153"/>
      <c r="C173" s="154"/>
      <c r="D173" s="141"/>
      <c r="E173" s="155">
        <v>23900</v>
      </c>
      <c r="F173" s="156"/>
      <c r="G173" s="127"/>
      <c r="H173" s="153"/>
      <c r="I173" s="154"/>
      <c r="J173" s="142"/>
      <c r="K173" s="153"/>
      <c r="L173" s="154"/>
      <c r="M173" s="143">
        <v>10175</v>
      </c>
      <c r="N173" s="144"/>
    </row>
    <row r="174" spans="1:14" ht="19.5" thickBot="1" x14ac:dyDescent="0.35">
      <c r="A174" s="141"/>
      <c r="B174" s="153"/>
      <c r="C174" s="154"/>
      <c r="D174" s="141"/>
      <c r="E174" s="155">
        <v>23755</v>
      </c>
      <c r="F174" s="156"/>
      <c r="G174" s="127"/>
      <c r="H174" s="153"/>
      <c r="I174" s="154"/>
      <c r="J174" s="142"/>
      <c r="K174" s="153"/>
      <c r="L174" s="154"/>
      <c r="M174" s="143"/>
      <c r="N174" s="144"/>
    </row>
    <row r="175" spans="1:14" ht="19.5" thickBot="1" x14ac:dyDescent="0.35">
      <c r="A175" s="141"/>
      <c r="B175" s="153"/>
      <c r="C175" s="154"/>
      <c r="D175" s="141"/>
      <c r="E175" s="155">
        <v>16688</v>
      </c>
      <c r="F175" s="156"/>
      <c r="G175" s="127"/>
      <c r="H175" s="153"/>
      <c r="I175" s="154"/>
      <c r="J175" s="142"/>
      <c r="K175" s="153"/>
      <c r="L175" s="154"/>
      <c r="M175" s="143"/>
      <c r="N175" s="144"/>
    </row>
    <row r="176" spans="1:14" ht="19.5" thickBot="1" x14ac:dyDescent="0.35">
      <c r="A176" s="141"/>
      <c r="B176" s="153"/>
      <c r="C176" s="154"/>
      <c r="D176" s="141"/>
      <c r="E176" s="155">
        <v>12225</v>
      </c>
      <c r="F176" s="156"/>
      <c r="G176" s="127"/>
      <c r="H176" s="153"/>
      <c r="I176" s="154"/>
      <c r="J176" s="142"/>
      <c r="K176" s="153"/>
      <c r="L176" s="154"/>
      <c r="M176" s="143"/>
      <c r="N176" s="144"/>
    </row>
    <row r="177" spans="1:14" ht="19.5" thickBot="1" x14ac:dyDescent="0.35">
      <c r="A177" s="141"/>
      <c r="B177" s="153"/>
      <c r="C177" s="154"/>
      <c r="D177" s="141"/>
      <c r="E177" s="155">
        <v>6105</v>
      </c>
      <c r="F177" s="156"/>
      <c r="G177" s="127"/>
      <c r="H177" s="153"/>
      <c r="I177" s="154"/>
      <c r="J177" s="142"/>
      <c r="K177" s="153"/>
      <c r="L177" s="154"/>
      <c r="M177" s="143"/>
      <c r="N177" s="144"/>
    </row>
    <row r="178" spans="1:14" ht="19.5" thickBot="1" x14ac:dyDescent="0.35">
      <c r="A178" s="141"/>
      <c r="B178" s="153"/>
      <c r="C178" s="154"/>
      <c r="D178" s="141"/>
      <c r="E178" s="155"/>
      <c r="F178" s="156"/>
      <c r="G178" s="127"/>
      <c r="H178" s="153"/>
      <c r="I178" s="154"/>
      <c r="J178" s="142"/>
      <c r="K178" s="153"/>
      <c r="L178" s="154"/>
      <c r="M178" s="143"/>
      <c r="N178" s="144"/>
    </row>
    <row r="179" spans="1:14" ht="19.5" thickBot="1" x14ac:dyDescent="0.35">
      <c r="A179" s="141"/>
      <c r="B179" s="153"/>
      <c r="C179" s="154"/>
      <c r="D179" s="141"/>
      <c r="E179" s="155"/>
      <c r="F179" s="156"/>
      <c r="G179" s="127"/>
      <c r="H179" s="153"/>
      <c r="I179" s="154"/>
      <c r="J179" s="142"/>
      <c r="K179" s="153"/>
      <c r="L179" s="154"/>
      <c r="M179" s="143"/>
      <c r="N179" s="144"/>
    </row>
    <row r="180" spans="1:14" ht="19.5" thickBot="1" x14ac:dyDescent="0.35">
      <c r="A180" s="141" t="s">
        <v>121</v>
      </c>
      <c r="B180" s="153"/>
      <c r="C180" s="154"/>
      <c r="D180" s="141"/>
      <c r="E180" s="155">
        <f>SUM(E172:F179)</f>
        <v>131273</v>
      </c>
      <c r="F180" s="156"/>
      <c r="G180" s="127"/>
      <c r="H180" s="153" t="s">
        <v>121</v>
      </c>
      <c r="I180" s="154"/>
      <c r="J180" s="140">
        <f>SUM(J172:J179)</f>
        <v>0</v>
      </c>
      <c r="K180" s="153" t="s">
        <v>121</v>
      </c>
      <c r="L180" s="154"/>
      <c r="M180" s="145">
        <f>SUM(M172:M179)</f>
        <v>43775</v>
      </c>
      <c r="N180" s="139"/>
    </row>
    <row r="183" spans="1:14" x14ac:dyDescent="0.3">
      <c r="A183" s="172" t="s">
        <v>0</v>
      </c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"/>
      <c r="N183" s="148"/>
    </row>
    <row r="184" spans="1:14" x14ac:dyDescent="0.3">
      <c r="A184" s="1" t="s">
        <v>1</v>
      </c>
      <c r="B184" s="148" t="s">
        <v>127</v>
      </c>
      <c r="J184" s="1" t="s">
        <v>3</v>
      </c>
      <c r="K184" s="173">
        <f>+K93</f>
        <v>0</v>
      </c>
      <c r="L184" s="173"/>
      <c r="M184" s="173"/>
      <c r="N184" s="6"/>
    </row>
    <row r="185" spans="1:14" x14ac:dyDescent="0.3">
      <c r="A185" s="174"/>
      <c r="B185" s="175"/>
      <c r="C185" s="176"/>
      <c r="D185" s="169" t="s">
        <v>6</v>
      </c>
      <c r="E185" s="170"/>
      <c r="F185" s="171"/>
      <c r="G185" s="7" t="s">
        <v>7</v>
      </c>
      <c r="H185" s="7" t="s">
        <v>7</v>
      </c>
      <c r="I185" s="7" t="s">
        <v>8</v>
      </c>
      <c r="J185" s="147" t="s">
        <v>9</v>
      </c>
      <c r="K185" s="7" t="s">
        <v>10</v>
      </c>
      <c r="L185" s="149"/>
      <c r="M185" s="7" t="s">
        <v>11</v>
      </c>
      <c r="N185" s="7" t="s">
        <v>12</v>
      </c>
    </row>
    <row r="186" spans="1:14" x14ac:dyDescent="0.3">
      <c r="A186" s="12" t="s">
        <v>16</v>
      </c>
      <c r="B186" s="7" t="s">
        <v>17</v>
      </c>
      <c r="C186" s="13" t="s">
        <v>18</v>
      </c>
      <c r="D186" s="7">
        <v>1</v>
      </c>
      <c r="E186" s="7">
        <v>2</v>
      </c>
      <c r="F186" s="14" t="s">
        <v>19</v>
      </c>
      <c r="G186" s="7" t="s">
        <v>20</v>
      </c>
      <c r="H186" s="7" t="s">
        <v>20</v>
      </c>
      <c r="I186" s="7"/>
      <c r="J186" s="7" t="s">
        <v>20</v>
      </c>
      <c r="K186" s="7" t="s">
        <v>21</v>
      </c>
      <c r="L186" s="7" t="s">
        <v>22</v>
      </c>
      <c r="M186" s="7" t="s">
        <v>23</v>
      </c>
      <c r="N186" s="7" t="s">
        <v>22</v>
      </c>
    </row>
    <row r="187" spans="1:14" x14ac:dyDescent="0.3">
      <c r="A187" s="16" t="s">
        <v>35</v>
      </c>
      <c r="B187" s="17" t="s">
        <v>36</v>
      </c>
      <c r="C187" s="17">
        <v>72</v>
      </c>
      <c r="D187" s="29"/>
      <c r="E187" s="29"/>
      <c r="F187" s="30">
        <f>+(E187+D187)/C187</f>
        <v>0</v>
      </c>
      <c r="G187" s="32"/>
      <c r="H187" s="32"/>
      <c r="I187" s="32"/>
      <c r="J187" s="34">
        <f>+D187+E187-G187-H187-I187</f>
        <v>0</v>
      </c>
      <c r="K187" s="31">
        <f>+K96</f>
        <v>381.13</v>
      </c>
      <c r="L187" s="24">
        <f t="shared" ref="L187:L248" si="31">+J187*K187</f>
        <v>0</v>
      </c>
      <c r="M187" s="24"/>
      <c r="N187" s="24">
        <f>+K187*I187</f>
        <v>0</v>
      </c>
    </row>
    <row r="188" spans="1:14" x14ac:dyDescent="0.3">
      <c r="A188" s="16" t="s">
        <v>37</v>
      </c>
      <c r="B188" s="17" t="s">
        <v>38</v>
      </c>
      <c r="C188" s="17">
        <v>36</v>
      </c>
      <c r="D188" s="29"/>
      <c r="E188" s="29"/>
      <c r="F188" s="30">
        <f t="shared" ref="F188:F248" si="32">+(E188+D188)/C188</f>
        <v>0</v>
      </c>
      <c r="G188" s="32"/>
      <c r="H188" s="32"/>
      <c r="I188" s="32"/>
      <c r="J188" s="34">
        <f t="shared" ref="J188:J248" si="33">+D188+E188-G188-H188-I188</f>
        <v>0</v>
      </c>
      <c r="K188" s="31">
        <f t="shared" ref="K188:K248" si="34">+K97</f>
        <v>741.2</v>
      </c>
      <c r="L188" s="24">
        <f t="shared" si="31"/>
        <v>0</v>
      </c>
      <c r="M188" s="24"/>
      <c r="N188" s="24">
        <f t="shared" ref="N188:N248" si="35">+K188*I188</f>
        <v>0</v>
      </c>
    </row>
    <row r="189" spans="1:14" x14ac:dyDescent="0.3">
      <c r="A189" s="16" t="s">
        <v>39</v>
      </c>
      <c r="B189" s="17" t="s">
        <v>40</v>
      </c>
      <c r="C189" s="17">
        <v>18</v>
      </c>
      <c r="D189" s="29"/>
      <c r="E189" s="29"/>
      <c r="F189" s="30">
        <f t="shared" si="32"/>
        <v>0</v>
      </c>
      <c r="G189" s="32"/>
      <c r="H189" s="32"/>
      <c r="I189" s="32"/>
      <c r="J189" s="12">
        <f t="shared" si="33"/>
        <v>0</v>
      </c>
      <c r="K189" s="31">
        <f t="shared" si="34"/>
        <v>1263.5999999999999</v>
      </c>
      <c r="L189" s="37">
        <f t="shared" si="31"/>
        <v>0</v>
      </c>
      <c r="M189" s="37"/>
      <c r="N189" s="37">
        <f t="shared" si="35"/>
        <v>0</v>
      </c>
    </row>
    <row r="190" spans="1:14" x14ac:dyDescent="0.3">
      <c r="A190" s="16" t="s">
        <v>41</v>
      </c>
      <c r="B190" s="17" t="s">
        <v>42</v>
      </c>
      <c r="C190" s="17">
        <v>10</v>
      </c>
      <c r="D190" s="29"/>
      <c r="E190" s="29"/>
      <c r="F190" s="30">
        <f t="shared" si="32"/>
        <v>0</v>
      </c>
      <c r="G190" s="32"/>
      <c r="H190" s="32"/>
      <c r="I190" s="32"/>
      <c r="J190" s="34">
        <f t="shared" si="33"/>
        <v>0</v>
      </c>
      <c r="K190" s="31">
        <f t="shared" si="34"/>
        <v>2059.1999999999998</v>
      </c>
      <c r="L190" s="24">
        <f t="shared" si="31"/>
        <v>0</v>
      </c>
      <c r="M190" s="24"/>
      <c r="N190" s="24">
        <f t="shared" si="35"/>
        <v>0</v>
      </c>
    </row>
    <row r="191" spans="1:14" x14ac:dyDescent="0.3">
      <c r="A191" s="16" t="s">
        <v>43</v>
      </c>
      <c r="B191" s="17" t="s">
        <v>36</v>
      </c>
      <c r="C191" s="17">
        <v>72</v>
      </c>
      <c r="D191" s="29"/>
      <c r="E191" s="29"/>
      <c r="F191" s="30">
        <f t="shared" si="32"/>
        <v>0</v>
      </c>
      <c r="G191" s="32"/>
      <c r="H191" s="32"/>
      <c r="I191" s="32"/>
      <c r="J191" s="34">
        <f t="shared" si="33"/>
        <v>0</v>
      </c>
      <c r="K191" s="31">
        <f t="shared" si="34"/>
        <v>409.5</v>
      </c>
      <c r="L191" s="24">
        <f t="shared" si="31"/>
        <v>0</v>
      </c>
      <c r="M191" s="24"/>
      <c r="N191" s="24">
        <f t="shared" si="35"/>
        <v>0</v>
      </c>
    </row>
    <row r="192" spans="1:14" x14ac:dyDescent="0.3">
      <c r="A192" s="16" t="s">
        <v>44</v>
      </c>
      <c r="B192" s="17" t="s">
        <v>38</v>
      </c>
      <c r="C192" s="17">
        <v>36</v>
      </c>
      <c r="D192" s="29"/>
      <c r="E192" s="29"/>
      <c r="F192" s="30">
        <f t="shared" si="32"/>
        <v>0</v>
      </c>
      <c r="G192" s="32"/>
      <c r="H192" s="32"/>
      <c r="I192" s="32"/>
      <c r="J192" s="34">
        <f t="shared" si="33"/>
        <v>0</v>
      </c>
      <c r="K192" s="31">
        <f t="shared" si="34"/>
        <v>803.79</v>
      </c>
      <c r="L192" s="24">
        <f t="shared" si="31"/>
        <v>0</v>
      </c>
      <c r="M192" s="24"/>
      <c r="N192" s="24">
        <f t="shared" si="35"/>
        <v>0</v>
      </c>
    </row>
    <row r="193" spans="1:14" x14ac:dyDescent="0.3">
      <c r="A193" s="16" t="s">
        <v>45</v>
      </c>
      <c r="B193" s="17" t="s">
        <v>36</v>
      </c>
      <c r="C193" s="17">
        <v>72</v>
      </c>
      <c r="D193" s="29"/>
      <c r="E193" s="29"/>
      <c r="F193" s="30">
        <f t="shared" si="32"/>
        <v>0</v>
      </c>
      <c r="G193" s="32"/>
      <c r="H193" s="32"/>
      <c r="I193" s="32"/>
      <c r="J193" s="34">
        <f t="shared" si="33"/>
        <v>0</v>
      </c>
      <c r="K193" s="31">
        <f t="shared" si="34"/>
        <v>409.5</v>
      </c>
      <c r="L193" s="24">
        <f t="shared" si="31"/>
        <v>0</v>
      </c>
      <c r="M193" s="24"/>
      <c r="N193" s="24">
        <f t="shared" si="35"/>
        <v>0</v>
      </c>
    </row>
    <row r="194" spans="1:14" x14ac:dyDescent="0.3">
      <c r="A194" s="16" t="s">
        <v>46</v>
      </c>
      <c r="B194" s="17" t="s">
        <v>38</v>
      </c>
      <c r="C194" s="17">
        <v>36</v>
      </c>
      <c r="D194" s="29"/>
      <c r="E194" s="29"/>
      <c r="F194" s="30">
        <f t="shared" si="32"/>
        <v>0</v>
      </c>
      <c r="G194" s="32"/>
      <c r="H194" s="32"/>
      <c r="I194" s="32"/>
      <c r="J194" s="34">
        <f t="shared" si="33"/>
        <v>0</v>
      </c>
      <c r="K194" s="31">
        <f t="shared" si="34"/>
        <v>803.79</v>
      </c>
      <c r="L194" s="24">
        <f t="shared" si="31"/>
        <v>0</v>
      </c>
      <c r="M194" s="24"/>
      <c r="N194" s="24">
        <f t="shared" si="35"/>
        <v>0</v>
      </c>
    </row>
    <row r="195" spans="1:14" x14ac:dyDescent="0.3">
      <c r="A195" s="16" t="s">
        <v>47</v>
      </c>
      <c r="B195" s="17" t="s">
        <v>48</v>
      </c>
      <c r="C195" s="17">
        <v>8</v>
      </c>
      <c r="D195" s="29"/>
      <c r="E195" s="29"/>
      <c r="F195" s="30">
        <f t="shared" si="32"/>
        <v>0</v>
      </c>
      <c r="G195" s="32"/>
      <c r="H195" s="32"/>
      <c r="I195" s="32"/>
      <c r="J195" s="34">
        <f t="shared" si="33"/>
        <v>0</v>
      </c>
      <c r="K195" s="31">
        <f t="shared" si="34"/>
        <v>2767.05</v>
      </c>
      <c r="L195" s="24">
        <f t="shared" si="31"/>
        <v>0</v>
      </c>
      <c r="M195" s="24"/>
      <c r="N195" s="24">
        <f t="shared" si="35"/>
        <v>0</v>
      </c>
    </row>
    <row r="196" spans="1:14" x14ac:dyDescent="0.3">
      <c r="A196" s="35" t="s">
        <v>49</v>
      </c>
      <c r="B196" s="17" t="s">
        <v>50</v>
      </c>
      <c r="C196" s="38">
        <v>72</v>
      </c>
      <c r="D196" s="29"/>
      <c r="E196" s="29"/>
      <c r="F196" s="30">
        <f t="shared" si="32"/>
        <v>0</v>
      </c>
      <c r="G196" s="32"/>
      <c r="H196" s="32"/>
      <c r="I196" s="32"/>
      <c r="J196" s="12">
        <f t="shared" si="33"/>
        <v>0</v>
      </c>
      <c r="K196" s="31">
        <f t="shared" si="34"/>
        <v>444.6</v>
      </c>
      <c r="L196" s="37">
        <f t="shared" si="31"/>
        <v>0</v>
      </c>
      <c r="M196" s="37"/>
      <c r="N196" s="37">
        <f t="shared" si="35"/>
        <v>0</v>
      </c>
    </row>
    <row r="197" spans="1:14" x14ac:dyDescent="0.3">
      <c r="A197" s="16" t="s">
        <v>51</v>
      </c>
      <c r="B197" s="17" t="s">
        <v>52</v>
      </c>
      <c r="C197" s="17">
        <v>36</v>
      </c>
      <c r="D197" s="29"/>
      <c r="E197" s="29"/>
      <c r="F197" s="30">
        <f t="shared" si="32"/>
        <v>0</v>
      </c>
      <c r="G197" s="32"/>
      <c r="H197" s="32"/>
      <c r="I197" s="32"/>
      <c r="J197" s="34">
        <f t="shared" si="33"/>
        <v>0</v>
      </c>
      <c r="K197" s="31">
        <f t="shared" si="34"/>
        <v>868.73</v>
      </c>
      <c r="L197" s="24">
        <f t="shared" si="31"/>
        <v>0</v>
      </c>
      <c r="M197" s="24"/>
      <c r="N197" s="24">
        <f t="shared" si="35"/>
        <v>0</v>
      </c>
    </row>
    <row r="198" spans="1:14" x14ac:dyDescent="0.3">
      <c r="A198" s="16" t="s">
        <v>53</v>
      </c>
      <c r="B198" s="17" t="s">
        <v>48</v>
      </c>
      <c r="C198" s="17">
        <v>8</v>
      </c>
      <c r="D198" s="29"/>
      <c r="E198" s="29"/>
      <c r="F198" s="30">
        <f t="shared" si="32"/>
        <v>0</v>
      </c>
      <c r="G198" s="32"/>
      <c r="H198" s="32"/>
      <c r="I198" s="32"/>
      <c r="J198" s="34">
        <f t="shared" si="33"/>
        <v>0</v>
      </c>
      <c r="K198" s="31">
        <f t="shared" si="34"/>
        <v>2416.0500000000002</v>
      </c>
      <c r="L198" s="24">
        <f t="shared" si="31"/>
        <v>0</v>
      </c>
      <c r="M198" s="24"/>
      <c r="N198" s="24">
        <f t="shared" si="35"/>
        <v>0</v>
      </c>
    </row>
    <row r="199" spans="1:14" x14ac:dyDescent="0.3">
      <c r="A199" s="16" t="s">
        <v>54</v>
      </c>
      <c r="B199" s="17" t="s">
        <v>50</v>
      </c>
      <c r="C199" s="17">
        <v>72</v>
      </c>
      <c r="D199" s="29"/>
      <c r="E199" s="29"/>
      <c r="F199" s="30">
        <f t="shared" si="32"/>
        <v>0</v>
      </c>
      <c r="G199" s="32"/>
      <c r="H199" s="32"/>
      <c r="I199" s="32"/>
      <c r="J199" s="34">
        <f t="shared" si="33"/>
        <v>0</v>
      </c>
      <c r="K199" s="31">
        <f t="shared" si="34"/>
        <v>377.33</v>
      </c>
      <c r="L199" s="24">
        <f t="shared" si="31"/>
        <v>0</v>
      </c>
      <c r="M199" s="24"/>
      <c r="N199" s="24">
        <f t="shared" si="35"/>
        <v>0</v>
      </c>
    </row>
    <row r="200" spans="1:14" x14ac:dyDescent="0.3">
      <c r="A200" s="16" t="s">
        <v>55</v>
      </c>
      <c r="B200" s="17" t="s">
        <v>56</v>
      </c>
      <c r="C200" s="17">
        <v>15</v>
      </c>
      <c r="D200" s="44"/>
      <c r="E200" s="44"/>
      <c r="F200" s="30">
        <f t="shared" si="32"/>
        <v>0</v>
      </c>
      <c r="G200" s="11"/>
      <c r="H200" s="11"/>
      <c r="I200" s="11"/>
      <c r="J200" s="12">
        <f t="shared" si="33"/>
        <v>0</v>
      </c>
      <c r="K200" s="45">
        <f t="shared" si="34"/>
        <v>1158.3</v>
      </c>
      <c r="L200" s="37">
        <f t="shared" si="31"/>
        <v>0</v>
      </c>
      <c r="M200" s="37"/>
      <c r="N200" s="37">
        <f t="shared" si="35"/>
        <v>0</v>
      </c>
    </row>
    <row r="201" spans="1:14" x14ac:dyDescent="0.3">
      <c r="A201" s="16" t="s">
        <v>57</v>
      </c>
      <c r="B201" s="17" t="s">
        <v>50</v>
      </c>
      <c r="C201" s="17">
        <v>72</v>
      </c>
      <c r="D201" s="29"/>
      <c r="E201" s="29"/>
      <c r="F201" s="30">
        <f t="shared" si="32"/>
        <v>0</v>
      </c>
      <c r="G201" s="32"/>
      <c r="H201" s="32"/>
      <c r="I201" s="32"/>
      <c r="J201" s="34">
        <f t="shared" si="33"/>
        <v>0</v>
      </c>
      <c r="K201" s="31">
        <f t="shared" si="34"/>
        <v>424.13</v>
      </c>
      <c r="L201" s="24">
        <f t="shared" si="31"/>
        <v>0</v>
      </c>
      <c r="M201" s="24"/>
      <c r="N201" s="24">
        <f t="shared" si="35"/>
        <v>0</v>
      </c>
    </row>
    <row r="202" spans="1:14" x14ac:dyDescent="0.3">
      <c r="A202" s="16" t="s">
        <v>58</v>
      </c>
      <c r="B202" s="17" t="s">
        <v>59</v>
      </c>
      <c r="C202" s="17">
        <v>15</v>
      </c>
      <c r="D202" s="29"/>
      <c r="E202" s="29"/>
      <c r="F202" s="30">
        <f t="shared" si="32"/>
        <v>0</v>
      </c>
      <c r="G202" s="32"/>
      <c r="H202" s="32"/>
      <c r="I202" s="32"/>
      <c r="J202" s="34">
        <f t="shared" si="33"/>
        <v>0</v>
      </c>
      <c r="K202" s="31">
        <f t="shared" si="34"/>
        <v>1199.25</v>
      </c>
      <c r="L202" s="24">
        <f t="shared" si="31"/>
        <v>0</v>
      </c>
      <c r="M202" s="24"/>
      <c r="N202" s="24">
        <f t="shared" si="35"/>
        <v>0</v>
      </c>
    </row>
    <row r="203" spans="1:14" x14ac:dyDescent="0.3">
      <c r="A203" s="16" t="s">
        <v>60</v>
      </c>
      <c r="B203" s="17" t="s">
        <v>50</v>
      </c>
      <c r="C203" s="17">
        <v>72</v>
      </c>
      <c r="D203" s="29"/>
      <c r="E203" s="29"/>
      <c r="F203" s="30">
        <f t="shared" si="32"/>
        <v>0</v>
      </c>
      <c r="G203" s="32"/>
      <c r="H203" s="32"/>
      <c r="I203" s="32"/>
      <c r="J203" s="34">
        <f t="shared" si="33"/>
        <v>0</v>
      </c>
      <c r="K203" s="31">
        <f t="shared" si="34"/>
        <v>381.13</v>
      </c>
      <c r="L203" s="24">
        <f t="shared" si="31"/>
        <v>0</v>
      </c>
      <c r="M203" s="24"/>
      <c r="N203" s="24">
        <f t="shared" si="35"/>
        <v>0</v>
      </c>
    </row>
    <row r="204" spans="1:14" x14ac:dyDescent="0.3">
      <c r="A204" s="16" t="s">
        <v>61</v>
      </c>
      <c r="B204" s="17" t="s">
        <v>50</v>
      </c>
      <c r="C204" s="38">
        <v>72</v>
      </c>
      <c r="D204" s="44"/>
      <c r="E204" s="44"/>
      <c r="F204" s="30">
        <f t="shared" si="32"/>
        <v>0</v>
      </c>
      <c r="G204" s="11"/>
      <c r="H204" s="11"/>
      <c r="I204" s="11"/>
      <c r="J204" s="12">
        <f t="shared" si="33"/>
        <v>0</v>
      </c>
      <c r="K204" s="31">
        <f t="shared" si="34"/>
        <v>424.13</v>
      </c>
      <c r="L204" s="37">
        <f t="shared" si="31"/>
        <v>0</v>
      </c>
      <c r="M204" s="37"/>
      <c r="N204" s="37">
        <f t="shared" si="35"/>
        <v>0</v>
      </c>
    </row>
    <row r="205" spans="1:14" x14ac:dyDescent="0.3">
      <c r="A205" s="35" t="s">
        <v>62</v>
      </c>
      <c r="B205" s="17" t="s">
        <v>50</v>
      </c>
      <c r="C205" s="38">
        <v>72</v>
      </c>
      <c r="D205" s="44"/>
      <c r="E205" s="44"/>
      <c r="F205" s="30">
        <f t="shared" si="32"/>
        <v>0</v>
      </c>
      <c r="G205" s="11"/>
      <c r="H205" s="11"/>
      <c r="I205" s="11"/>
      <c r="J205" s="12">
        <f t="shared" si="33"/>
        <v>0</v>
      </c>
      <c r="K205" s="31">
        <f t="shared" si="34"/>
        <v>330.23</v>
      </c>
      <c r="L205" s="37">
        <f t="shared" si="31"/>
        <v>0</v>
      </c>
      <c r="M205" s="37"/>
      <c r="N205" s="37">
        <f t="shared" si="35"/>
        <v>0</v>
      </c>
    </row>
    <row r="206" spans="1:14" x14ac:dyDescent="0.3">
      <c r="A206" s="35" t="s">
        <v>63</v>
      </c>
      <c r="B206" s="17" t="s">
        <v>50</v>
      </c>
      <c r="C206" s="38">
        <v>72</v>
      </c>
      <c r="D206" s="44"/>
      <c r="E206" s="44"/>
      <c r="F206" s="30">
        <f t="shared" si="32"/>
        <v>0</v>
      </c>
      <c r="G206" s="11"/>
      <c r="H206" s="11"/>
      <c r="I206" s="11"/>
      <c r="J206" s="12">
        <f t="shared" si="33"/>
        <v>0</v>
      </c>
      <c r="K206" s="31">
        <f t="shared" si="34"/>
        <v>424.13</v>
      </c>
      <c r="L206" s="37">
        <f t="shared" si="31"/>
        <v>0</v>
      </c>
      <c r="M206" s="37"/>
      <c r="N206" s="37">
        <f t="shared" si="35"/>
        <v>0</v>
      </c>
    </row>
    <row r="207" spans="1:14" x14ac:dyDescent="0.3">
      <c r="A207" s="35" t="s">
        <v>64</v>
      </c>
      <c r="B207" s="17" t="s">
        <v>65</v>
      </c>
      <c r="C207" s="38">
        <v>72</v>
      </c>
      <c r="D207" s="44"/>
      <c r="E207" s="44"/>
      <c r="F207" s="30">
        <f t="shared" si="32"/>
        <v>0</v>
      </c>
      <c r="G207" s="11"/>
      <c r="H207" s="11"/>
      <c r="I207" s="11"/>
      <c r="J207" s="12">
        <f t="shared" si="33"/>
        <v>0</v>
      </c>
      <c r="K207" s="31">
        <f t="shared" si="34"/>
        <v>389.61</v>
      </c>
      <c r="L207" s="37">
        <f t="shared" si="31"/>
        <v>0</v>
      </c>
      <c r="M207" s="37"/>
      <c r="N207" s="37">
        <f t="shared" si="35"/>
        <v>0</v>
      </c>
    </row>
    <row r="208" spans="1:14" x14ac:dyDescent="0.3">
      <c r="A208" s="35" t="s">
        <v>66</v>
      </c>
      <c r="B208" s="17" t="s">
        <v>65</v>
      </c>
      <c r="C208" s="38">
        <v>72</v>
      </c>
      <c r="D208" s="44"/>
      <c r="E208" s="44"/>
      <c r="F208" s="30">
        <f t="shared" si="32"/>
        <v>0</v>
      </c>
      <c r="G208" s="11"/>
      <c r="H208" s="11"/>
      <c r="I208" s="11"/>
      <c r="J208" s="12">
        <f t="shared" si="33"/>
        <v>0</v>
      </c>
      <c r="K208" s="31">
        <f t="shared" si="34"/>
        <v>389.61</v>
      </c>
      <c r="L208" s="37">
        <f t="shared" si="31"/>
        <v>0</v>
      </c>
      <c r="M208" s="37"/>
      <c r="N208" s="37">
        <f t="shared" si="35"/>
        <v>0</v>
      </c>
    </row>
    <row r="209" spans="1:14" x14ac:dyDescent="0.3">
      <c r="A209" s="47" t="s">
        <v>67</v>
      </c>
      <c r="B209" s="48" t="s">
        <v>59</v>
      </c>
      <c r="C209" s="49">
        <v>25</v>
      </c>
      <c r="D209" s="44"/>
      <c r="E209" s="44"/>
      <c r="F209" s="30">
        <f t="shared" si="32"/>
        <v>0</v>
      </c>
      <c r="G209" s="11"/>
      <c r="H209" s="11"/>
      <c r="I209" s="11"/>
      <c r="J209" s="12">
        <f t="shared" si="33"/>
        <v>0</v>
      </c>
      <c r="K209" s="31">
        <f t="shared" si="34"/>
        <v>169.65</v>
      </c>
      <c r="L209" s="37">
        <f t="shared" si="31"/>
        <v>0</v>
      </c>
      <c r="M209" s="37"/>
      <c r="N209" s="37">
        <f t="shared" si="35"/>
        <v>0</v>
      </c>
    </row>
    <row r="210" spans="1:14" x14ac:dyDescent="0.3">
      <c r="A210" s="47" t="s">
        <v>68</v>
      </c>
      <c r="B210" s="48" t="s">
        <v>42</v>
      </c>
      <c r="C210" s="49">
        <v>50</v>
      </c>
      <c r="D210" s="44"/>
      <c r="E210" s="44"/>
      <c r="F210" s="30">
        <f t="shared" si="32"/>
        <v>0</v>
      </c>
      <c r="G210" s="11"/>
      <c r="H210" s="11"/>
      <c r="I210" s="11"/>
      <c r="J210" s="12">
        <f t="shared" si="33"/>
        <v>0</v>
      </c>
      <c r="K210" s="31">
        <f t="shared" si="34"/>
        <v>88.92</v>
      </c>
      <c r="L210" s="37">
        <f t="shared" si="31"/>
        <v>0</v>
      </c>
      <c r="M210" s="37"/>
      <c r="N210" s="37">
        <f t="shared" si="35"/>
        <v>0</v>
      </c>
    </row>
    <row r="211" spans="1:14" x14ac:dyDescent="0.3">
      <c r="A211" s="47" t="s">
        <v>69</v>
      </c>
      <c r="B211" s="48" t="s">
        <v>52</v>
      </c>
      <c r="C211" s="49">
        <v>12</v>
      </c>
      <c r="D211" s="44">
        <v>9</v>
      </c>
      <c r="E211" s="44"/>
      <c r="F211" s="30">
        <f t="shared" si="32"/>
        <v>0.75</v>
      </c>
      <c r="G211" s="11"/>
      <c r="H211" s="11"/>
      <c r="I211" s="11"/>
      <c r="J211" s="12">
        <f t="shared" si="33"/>
        <v>9</v>
      </c>
      <c r="K211" s="31">
        <f t="shared" si="34"/>
        <v>123.94</v>
      </c>
      <c r="L211" s="37">
        <f t="shared" si="31"/>
        <v>1115.46</v>
      </c>
      <c r="M211" s="37"/>
      <c r="N211" s="37">
        <f t="shared" si="35"/>
        <v>0</v>
      </c>
    </row>
    <row r="212" spans="1:14" ht="19.5" thickBot="1" x14ac:dyDescent="0.35">
      <c r="A212" s="47" t="s">
        <v>70</v>
      </c>
      <c r="B212" s="48" t="s">
        <v>50</v>
      </c>
      <c r="C212" s="49">
        <v>60</v>
      </c>
      <c r="D212" s="44"/>
      <c r="E212" s="44"/>
      <c r="F212" s="30">
        <f t="shared" si="32"/>
        <v>0</v>
      </c>
      <c r="G212" s="11"/>
      <c r="H212" s="11"/>
      <c r="I212" s="11"/>
      <c r="J212" s="12">
        <f t="shared" si="33"/>
        <v>0</v>
      </c>
      <c r="K212" s="31">
        <f t="shared" si="34"/>
        <v>67.180000000000007</v>
      </c>
      <c r="L212" s="37">
        <f t="shared" si="31"/>
        <v>0</v>
      </c>
      <c r="M212" s="37"/>
      <c r="N212" s="37">
        <f t="shared" si="35"/>
        <v>0</v>
      </c>
    </row>
    <row r="213" spans="1:14" ht="19.5" thickBot="1" x14ac:dyDescent="0.35">
      <c r="A213" s="56" t="s">
        <v>71</v>
      </c>
      <c r="B213" s="57" t="s">
        <v>50</v>
      </c>
      <c r="C213" s="58">
        <v>60</v>
      </c>
      <c r="D213" s="44"/>
      <c r="E213" s="44"/>
      <c r="F213" s="30">
        <f t="shared" si="32"/>
        <v>0</v>
      </c>
      <c r="G213" s="11"/>
      <c r="H213" s="11"/>
      <c r="I213" s="11"/>
      <c r="J213" s="12">
        <f t="shared" si="33"/>
        <v>0</v>
      </c>
      <c r="K213" s="31">
        <f t="shared" si="34"/>
        <v>67.180000000000007</v>
      </c>
      <c r="L213" s="37">
        <f t="shared" si="31"/>
        <v>0</v>
      </c>
      <c r="M213" s="37"/>
      <c r="N213" s="37">
        <f t="shared" si="35"/>
        <v>0</v>
      </c>
    </row>
    <row r="214" spans="1:14" ht="19.5" thickBot="1" x14ac:dyDescent="0.35">
      <c r="A214" s="56" t="s">
        <v>72</v>
      </c>
      <c r="B214" s="57" t="s">
        <v>50</v>
      </c>
      <c r="C214" s="58">
        <v>60</v>
      </c>
      <c r="D214" s="44"/>
      <c r="E214" s="44"/>
      <c r="F214" s="30">
        <f t="shared" si="32"/>
        <v>0</v>
      </c>
      <c r="G214" s="11"/>
      <c r="H214" s="11"/>
      <c r="I214" s="11"/>
      <c r="J214" s="12">
        <f t="shared" si="33"/>
        <v>0</v>
      </c>
      <c r="K214" s="31">
        <f t="shared" si="34"/>
        <v>67.180000000000007</v>
      </c>
      <c r="L214" s="37">
        <f t="shared" si="31"/>
        <v>0</v>
      </c>
      <c r="M214" s="37"/>
      <c r="N214" s="37">
        <f t="shared" si="35"/>
        <v>0</v>
      </c>
    </row>
    <row r="215" spans="1:14" ht="19.5" thickBot="1" x14ac:dyDescent="0.35">
      <c r="A215" s="56" t="s">
        <v>73</v>
      </c>
      <c r="B215" s="57" t="s">
        <v>74</v>
      </c>
      <c r="C215" s="58">
        <v>150</v>
      </c>
      <c r="D215" s="44">
        <v>750</v>
      </c>
      <c r="E215" s="44"/>
      <c r="F215" s="30">
        <f t="shared" si="32"/>
        <v>5</v>
      </c>
      <c r="G215" s="11"/>
      <c r="H215" s="11"/>
      <c r="I215" s="11"/>
      <c r="J215" s="12">
        <f t="shared" si="33"/>
        <v>750</v>
      </c>
      <c r="K215" s="31">
        <f t="shared" si="34"/>
        <v>21.06</v>
      </c>
      <c r="L215" s="37">
        <f t="shared" si="31"/>
        <v>15794.999999999998</v>
      </c>
      <c r="M215" s="37"/>
      <c r="N215" s="37">
        <f t="shared" si="35"/>
        <v>0</v>
      </c>
    </row>
    <row r="216" spans="1:14" ht="19.5" thickBot="1" x14ac:dyDescent="0.35">
      <c r="A216" s="66" t="s">
        <v>75</v>
      </c>
      <c r="B216" s="67" t="s">
        <v>76</v>
      </c>
      <c r="C216" s="68">
        <v>120</v>
      </c>
      <c r="D216" s="44"/>
      <c r="E216" s="44"/>
      <c r="F216" s="30">
        <f t="shared" si="32"/>
        <v>0</v>
      </c>
      <c r="G216" s="11"/>
      <c r="H216" s="11"/>
      <c r="I216" s="11"/>
      <c r="J216" s="12">
        <f t="shared" si="33"/>
        <v>0</v>
      </c>
      <c r="K216" s="31">
        <f t="shared" si="34"/>
        <v>78.98</v>
      </c>
      <c r="L216" s="37">
        <f t="shared" si="31"/>
        <v>0</v>
      </c>
      <c r="M216" s="37"/>
      <c r="N216" s="37">
        <f t="shared" si="35"/>
        <v>0</v>
      </c>
    </row>
    <row r="217" spans="1:14" ht="19.5" thickBot="1" x14ac:dyDescent="0.35">
      <c r="A217" s="66" t="s">
        <v>77</v>
      </c>
      <c r="B217" s="67" t="s">
        <v>78</v>
      </c>
      <c r="C217" s="68">
        <v>60</v>
      </c>
      <c r="D217" s="44"/>
      <c r="E217" s="44"/>
      <c r="F217" s="30">
        <f t="shared" si="32"/>
        <v>0</v>
      </c>
      <c r="G217" s="11"/>
      <c r="H217" s="11"/>
      <c r="I217" s="11"/>
      <c r="J217" s="12">
        <f t="shared" si="33"/>
        <v>0</v>
      </c>
      <c r="K217" s="31">
        <f t="shared" si="34"/>
        <v>154.44</v>
      </c>
      <c r="L217" s="37">
        <f t="shared" si="31"/>
        <v>0</v>
      </c>
      <c r="M217" s="37"/>
      <c r="N217" s="37">
        <f t="shared" si="35"/>
        <v>0</v>
      </c>
    </row>
    <row r="218" spans="1:14" ht="19.5" thickBot="1" x14ac:dyDescent="0.35">
      <c r="A218" s="66" t="s">
        <v>79</v>
      </c>
      <c r="B218" s="67" t="s">
        <v>50</v>
      </c>
      <c r="C218" s="68">
        <v>30</v>
      </c>
      <c r="D218" s="44">
        <v>12</v>
      </c>
      <c r="E218" s="44"/>
      <c r="F218" s="30">
        <f t="shared" si="32"/>
        <v>0.4</v>
      </c>
      <c r="G218" s="11"/>
      <c r="H218" s="11"/>
      <c r="I218" s="11"/>
      <c r="J218" s="12">
        <f t="shared" si="33"/>
        <v>12</v>
      </c>
      <c r="K218" s="31">
        <f t="shared" si="34"/>
        <v>274.95</v>
      </c>
      <c r="L218" s="37">
        <f t="shared" si="31"/>
        <v>3299.3999999999996</v>
      </c>
      <c r="M218" s="37"/>
      <c r="N218" s="37">
        <f t="shared" si="35"/>
        <v>0</v>
      </c>
    </row>
    <row r="219" spans="1:14" ht="19.5" thickBot="1" x14ac:dyDescent="0.35">
      <c r="A219" s="66" t="s">
        <v>80</v>
      </c>
      <c r="B219" s="67" t="s">
        <v>59</v>
      </c>
      <c r="C219" s="68">
        <v>12</v>
      </c>
      <c r="D219" s="44"/>
      <c r="E219" s="44"/>
      <c r="F219" s="30">
        <f t="shared" si="32"/>
        <v>0</v>
      </c>
      <c r="G219" s="11"/>
      <c r="H219" s="11"/>
      <c r="I219" s="11"/>
      <c r="J219" s="12">
        <f t="shared" si="33"/>
        <v>0</v>
      </c>
      <c r="K219" s="31">
        <f t="shared" si="34"/>
        <v>1023.75</v>
      </c>
      <c r="L219" s="37">
        <f t="shared" si="31"/>
        <v>0</v>
      </c>
      <c r="M219" s="37"/>
      <c r="N219" s="37">
        <f t="shared" si="35"/>
        <v>0</v>
      </c>
    </row>
    <row r="220" spans="1:14" ht="19.5" thickBot="1" x14ac:dyDescent="0.35">
      <c r="A220" s="76" t="s">
        <v>81</v>
      </c>
      <c r="B220" s="77" t="s">
        <v>82</v>
      </c>
      <c r="C220" s="78">
        <v>18</v>
      </c>
      <c r="D220" s="44"/>
      <c r="E220" s="44"/>
      <c r="F220" s="30">
        <f t="shared" si="32"/>
        <v>0</v>
      </c>
      <c r="G220" s="11"/>
      <c r="H220" s="11"/>
      <c r="I220" s="11"/>
      <c r="J220" s="12">
        <f t="shared" si="33"/>
        <v>0</v>
      </c>
      <c r="K220" s="31">
        <f t="shared" si="34"/>
        <v>558.67999999999995</v>
      </c>
      <c r="L220" s="37">
        <f t="shared" si="31"/>
        <v>0</v>
      </c>
      <c r="M220" s="37"/>
      <c r="N220" s="37">
        <f t="shared" si="35"/>
        <v>0</v>
      </c>
    </row>
    <row r="221" spans="1:14" ht="19.5" thickBot="1" x14ac:dyDescent="0.35">
      <c r="A221" s="76" t="s">
        <v>83</v>
      </c>
      <c r="B221" s="77" t="s">
        <v>59</v>
      </c>
      <c r="C221" s="78">
        <v>12</v>
      </c>
      <c r="D221" s="44"/>
      <c r="E221" s="44"/>
      <c r="F221" s="30">
        <f t="shared" si="32"/>
        <v>0</v>
      </c>
      <c r="G221" s="11"/>
      <c r="H221" s="11"/>
      <c r="I221" s="11"/>
      <c r="J221" s="12">
        <f t="shared" si="33"/>
        <v>0</v>
      </c>
      <c r="K221" s="31">
        <f t="shared" si="34"/>
        <v>1092.2</v>
      </c>
      <c r="L221" s="37">
        <f t="shared" si="31"/>
        <v>0</v>
      </c>
      <c r="M221" s="37"/>
      <c r="N221" s="37">
        <f t="shared" si="35"/>
        <v>0</v>
      </c>
    </row>
    <row r="222" spans="1:14" ht="19.5" thickBot="1" x14ac:dyDescent="0.35">
      <c r="A222" s="76" t="s">
        <v>84</v>
      </c>
      <c r="B222" s="77" t="s">
        <v>85</v>
      </c>
      <c r="C222" s="78">
        <v>4</v>
      </c>
      <c r="D222" s="44"/>
      <c r="E222" s="44"/>
      <c r="F222" s="30">
        <f t="shared" si="32"/>
        <v>0</v>
      </c>
      <c r="G222" s="11"/>
      <c r="H222" s="11"/>
      <c r="I222" s="11"/>
      <c r="J222" s="12">
        <f t="shared" si="33"/>
        <v>0</v>
      </c>
      <c r="K222" s="31">
        <f t="shared" si="34"/>
        <v>2670.53</v>
      </c>
      <c r="L222" s="37">
        <f t="shared" si="31"/>
        <v>0</v>
      </c>
      <c r="M222" s="37"/>
      <c r="N222" s="37">
        <f t="shared" si="35"/>
        <v>0</v>
      </c>
    </row>
    <row r="223" spans="1:14" ht="19.5" thickBot="1" x14ac:dyDescent="0.35">
      <c r="A223" s="86" t="s">
        <v>86</v>
      </c>
      <c r="B223" s="87" t="s">
        <v>87</v>
      </c>
      <c r="C223" s="88">
        <v>48</v>
      </c>
      <c r="D223" s="44"/>
      <c r="E223" s="44"/>
      <c r="F223" s="30">
        <f t="shared" si="32"/>
        <v>0</v>
      </c>
      <c r="G223" s="11"/>
      <c r="H223" s="11"/>
      <c r="I223" s="11"/>
      <c r="J223" s="12">
        <f t="shared" si="33"/>
        <v>0</v>
      </c>
      <c r="K223" s="31">
        <f t="shared" si="34"/>
        <v>46.8</v>
      </c>
      <c r="L223" s="37">
        <f t="shared" si="31"/>
        <v>0</v>
      </c>
      <c r="M223" s="37"/>
      <c r="N223" s="37">
        <f t="shared" si="35"/>
        <v>0</v>
      </c>
    </row>
    <row r="224" spans="1:14" ht="19.5" thickBot="1" x14ac:dyDescent="0.35">
      <c r="A224" s="86" t="s">
        <v>88</v>
      </c>
      <c r="B224" s="87" t="s">
        <v>87</v>
      </c>
      <c r="C224" s="88">
        <v>48</v>
      </c>
      <c r="D224" s="44"/>
      <c r="E224" s="44"/>
      <c r="F224" s="30">
        <f t="shared" si="32"/>
        <v>0</v>
      </c>
      <c r="G224" s="11"/>
      <c r="H224" s="11"/>
      <c r="I224" s="11"/>
      <c r="J224" s="12">
        <f t="shared" si="33"/>
        <v>0</v>
      </c>
      <c r="K224" s="31">
        <f t="shared" si="34"/>
        <v>46.8</v>
      </c>
      <c r="L224" s="37">
        <f t="shared" si="31"/>
        <v>0</v>
      </c>
      <c r="M224" s="37"/>
      <c r="N224" s="37">
        <f t="shared" si="35"/>
        <v>0</v>
      </c>
    </row>
    <row r="225" spans="1:14" x14ac:dyDescent="0.3">
      <c r="A225" s="96" t="s">
        <v>89</v>
      </c>
      <c r="B225" s="97">
        <v>25</v>
      </c>
      <c r="C225" s="97">
        <v>25</v>
      </c>
      <c r="D225" s="44">
        <v>6</v>
      </c>
      <c r="E225" s="44"/>
      <c r="F225" s="30">
        <f t="shared" si="32"/>
        <v>0.24</v>
      </c>
      <c r="G225" s="11"/>
      <c r="H225" s="11"/>
      <c r="I225" s="11"/>
      <c r="J225" s="12">
        <f t="shared" si="33"/>
        <v>6</v>
      </c>
      <c r="K225" s="31">
        <f t="shared" si="34"/>
        <v>111.25</v>
      </c>
      <c r="L225" s="37">
        <f t="shared" si="31"/>
        <v>667.5</v>
      </c>
      <c r="M225" s="37"/>
      <c r="N225" s="37">
        <f t="shared" si="35"/>
        <v>0</v>
      </c>
    </row>
    <row r="226" spans="1:14" x14ac:dyDescent="0.3">
      <c r="A226" s="105" t="s">
        <v>90</v>
      </c>
      <c r="B226" s="106">
        <v>10</v>
      </c>
      <c r="C226" s="106">
        <v>10</v>
      </c>
      <c r="D226" s="44">
        <v>15</v>
      </c>
      <c r="E226" s="44"/>
      <c r="F226" s="30">
        <f t="shared" si="32"/>
        <v>1.5</v>
      </c>
      <c r="G226" s="11"/>
      <c r="H226" s="11"/>
      <c r="I226" s="11"/>
      <c r="J226" s="12">
        <f t="shared" si="33"/>
        <v>15</v>
      </c>
      <c r="K226" s="31">
        <f t="shared" si="34"/>
        <v>1760</v>
      </c>
      <c r="L226" s="37">
        <f t="shared" si="31"/>
        <v>26400</v>
      </c>
      <c r="M226" s="37"/>
      <c r="N226" s="37">
        <f t="shared" si="35"/>
        <v>0</v>
      </c>
    </row>
    <row r="227" spans="1:14" x14ac:dyDescent="0.3">
      <c r="A227" s="105" t="s">
        <v>91</v>
      </c>
      <c r="B227" s="106">
        <v>8</v>
      </c>
      <c r="C227" s="106">
        <v>8</v>
      </c>
      <c r="D227" s="44">
        <v>19</v>
      </c>
      <c r="E227" s="44"/>
      <c r="F227" s="30">
        <f t="shared" si="32"/>
        <v>2.375</v>
      </c>
      <c r="G227" s="11"/>
      <c r="H227" s="11"/>
      <c r="I227" s="11"/>
      <c r="J227" s="12">
        <f t="shared" si="33"/>
        <v>19</v>
      </c>
      <c r="K227" s="31">
        <f t="shared" si="34"/>
        <v>2365</v>
      </c>
      <c r="L227" s="37">
        <f t="shared" si="31"/>
        <v>44935</v>
      </c>
      <c r="M227" s="37"/>
      <c r="N227" s="37">
        <f t="shared" si="35"/>
        <v>0</v>
      </c>
    </row>
    <row r="228" spans="1:14" x14ac:dyDescent="0.3">
      <c r="A228" s="105" t="s">
        <v>92</v>
      </c>
      <c r="B228" s="106">
        <v>8</v>
      </c>
      <c r="C228" s="106">
        <v>8</v>
      </c>
      <c r="D228" s="44"/>
      <c r="E228" s="44"/>
      <c r="F228" s="30">
        <f t="shared" si="32"/>
        <v>0</v>
      </c>
      <c r="G228" s="11"/>
      <c r="H228" s="11"/>
      <c r="I228" s="11"/>
      <c r="J228" s="12">
        <f t="shared" si="33"/>
        <v>0</v>
      </c>
      <c r="K228" s="31">
        <f t="shared" si="34"/>
        <v>2065</v>
      </c>
      <c r="L228" s="37">
        <f t="shared" si="31"/>
        <v>0</v>
      </c>
      <c r="M228" s="37"/>
      <c r="N228" s="37">
        <f t="shared" si="35"/>
        <v>0</v>
      </c>
    </row>
    <row r="229" spans="1:14" x14ac:dyDescent="0.3">
      <c r="A229" s="105" t="s">
        <v>93</v>
      </c>
      <c r="B229" s="106">
        <v>15</v>
      </c>
      <c r="C229" s="106">
        <v>15</v>
      </c>
      <c r="D229" s="44">
        <v>12</v>
      </c>
      <c r="E229" s="44"/>
      <c r="F229" s="30">
        <f t="shared" si="32"/>
        <v>0.8</v>
      </c>
      <c r="G229" s="11"/>
      <c r="H229" s="11"/>
      <c r="I229" s="11"/>
      <c r="J229" s="12">
        <f t="shared" si="33"/>
        <v>12</v>
      </c>
      <c r="K229" s="31">
        <f t="shared" si="34"/>
        <v>990</v>
      </c>
      <c r="L229" s="37">
        <f t="shared" si="31"/>
        <v>11880</v>
      </c>
      <c r="M229" s="37"/>
      <c r="N229" s="37">
        <f t="shared" si="35"/>
        <v>0</v>
      </c>
    </row>
    <row r="230" spans="1:14" x14ac:dyDescent="0.3">
      <c r="A230" s="105" t="s">
        <v>94</v>
      </c>
      <c r="B230" s="106">
        <v>15</v>
      </c>
      <c r="C230" s="106">
        <v>15</v>
      </c>
      <c r="D230" s="44">
        <v>12</v>
      </c>
      <c r="E230" s="44"/>
      <c r="F230" s="30">
        <f t="shared" si="32"/>
        <v>0.8</v>
      </c>
      <c r="G230" s="11"/>
      <c r="H230" s="11"/>
      <c r="I230" s="11"/>
      <c r="J230" s="12">
        <f t="shared" si="33"/>
        <v>12</v>
      </c>
      <c r="K230" s="31">
        <f t="shared" si="34"/>
        <v>1025</v>
      </c>
      <c r="L230" s="37">
        <f t="shared" si="31"/>
        <v>12300</v>
      </c>
      <c r="M230" s="37"/>
      <c r="N230" s="37">
        <f t="shared" si="35"/>
        <v>0</v>
      </c>
    </row>
    <row r="231" spans="1:14" x14ac:dyDescent="0.3">
      <c r="A231" s="105" t="s">
        <v>95</v>
      </c>
      <c r="B231" s="106">
        <v>10</v>
      </c>
      <c r="C231" s="106">
        <v>10</v>
      </c>
      <c r="D231" s="44">
        <v>76</v>
      </c>
      <c r="E231" s="44"/>
      <c r="F231" s="30">
        <f t="shared" si="32"/>
        <v>7.6</v>
      </c>
      <c r="G231" s="11"/>
      <c r="H231" s="11"/>
      <c r="I231" s="11"/>
      <c r="J231" s="12">
        <f t="shared" si="33"/>
        <v>76</v>
      </c>
      <c r="K231" s="31">
        <f t="shared" si="34"/>
        <v>1620</v>
      </c>
      <c r="L231" s="37">
        <f t="shared" si="31"/>
        <v>123120</v>
      </c>
      <c r="M231" s="37"/>
      <c r="N231" s="37">
        <f t="shared" si="35"/>
        <v>0</v>
      </c>
    </row>
    <row r="232" spans="1:14" x14ac:dyDescent="0.3">
      <c r="A232" s="105" t="s">
        <v>96</v>
      </c>
      <c r="B232" s="106">
        <v>8</v>
      </c>
      <c r="C232" s="106">
        <v>8</v>
      </c>
      <c r="D232" s="44"/>
      <c r="E232" s="44"/>
      <c r="F232" s="30">
        <f t="shared" si="32"/>
        <v>0</v>
      </c>
      <c r="G232" s="11"/>
      <c r="H232" s="11"/>
      <c r="I232" s="11"/>
      <c r="J232" s="12">
        <f t="shared" si="33"/>
        <v>0</v>
      </c>
      <c r="K232" s="31">
        <f t="shared" si="34"/>
        <v>2130</v>
      </c>
      <c r="L232" s="37">
        <f t="shared" si="31"/>
        <v>0</v>
      </c>
      <c r="M232" s="37"/>
      <c r="N232" s="37">
        <f t="shared" si="35"/>
        <v>0</v>
      </c>
    </row>
    <row r="233" spans="1:14" x14ac:dyDescent="0.3">
      <c r="A233" s="105" t="s">
        <v>97</v>
      </c>
      <c r="B233" s="106">
        <v>15</v>
      </c>
      <c r="C233" s="106">
        <v>15</v>
      </c>
      <c r="D233" s="44">
        <v>3</v>
      </c>
      <c r="E233" s="44"/>
      <c r="F233" s="30">
        <f t="shared" si="32"/>
        <v>0.2</v>
      </c>
      <c r="G233" s="11"/>
      <c r="H233" s="11"/>
      <c r="I233" s="11"/>
      <c r="J233" s="12">
        <f t="shared" si="33"/>
        <v>3</v>
      </c>
      <c r="K233" s="31">
        <f t="shared" si="34"/>
        <v>880</v>
      </c>
      <c r="L233" s="37">
        <f t="shared" si="31"/>
        <v>2640</v>
      </c>
      <c r="M233" s="37"/>
      <c r="N233" s="37">
        <f t="shared" si="35"/>
        <v>0</v>
      </c>
    </row>
    <row r="234" spans="1:14" x14ac:dyDescent="0.3">
      <c r="A234" s="105" t="s">
        <v>98</v>
      </c>
      <c r="B234" s="106">
        <v>15</v>
      </c>
      <c r="C234" s="106">
        <v>15</v>
      </c>
      <c r="D234" s="44">
        <v>3</v>
      </c>
      <c r="E234" s="44"/>
      <c r="F234" s="30">
        <f t="shared" si="32"/>
        <v>0.2</v>
      </c>
      <c r="G234" s="11"/>
      <c r="H234" s="11"/>
      <c r="I234" s="11"/>
      <c r="J234" s="12">
        <f t="shared" si="33"/>
        <v>3</v>
      </c>
      <c r="K234" s="31">
        <f t="shared" si="34"/>
        <v>915</v>
      </c>
      <c r="L234" s="37">
        <f t="shared" si="31"/>
        <v>2745</v>
      </c>
      <c r="M234" s="37"/>
      <c r="N234" s="37">
        <f t="shared" si="35"/>
        <v>0</v>
      </c>
    </row>
    <row r="235" spans="1:14" x14ac:dyDescent="0.3">
      <c r="A235" s="105" t="s">
        <v>99</v>
      </c>
      <c r="B235" s="106">
        <v>3</v>
      </c>
      <c r="C235" s="106">
        <v>3</v>
      </c>
      <c r="D235" s="44"/>
      <c r="E235" s="44"/>
      <c r="F235" s="30">
        <f t="shared" si="32"/>
        <v>0</v>
      </c>
      <c r="G235" s="11"/>
      <c r="H235" s="11"/>
      <c r="I235" s="11"/>
      <c r="J235" s="12">
        <f t="shared" si="33"/>
        <v>0</v>
      </c>
      <c r="K235" s="31">
        <f t="shared" si="34"/>
        <v>1970</v>
      </c>
      <c r="L235" s="37">
        <f t="shared" si="31"/>
        <v>0</v>
      </c>
      <c r="M235" s="37"/>
      <c r="N235" s="37">
        <f t="shared" si="35"/>
        <v>0</v>
      </c>
    </row>
    <row r="236" spans="1:14" x14ac:dyDescent="0.3">
      <c r="A236" s="105" t="s">
        <v>100</v>
      </c>
      <c r="B236" s="106">
        <v>3</v>
      </c>
      <c r="C236" s="106">
        <v>3</v>
      </c>
      <c r="D236" s="44">
        <v>19</v>
      </c>
      <c r="E236" s="44"/>
      <c r="F236" s="30">
        <f t="shared" si="32"/>
        <v>6.333333333333333</v>
      </c>
      <c r="G236" s="11"/>
      <c r="H236" s="11"/>
      <c r="I236" s="11"/>
      <c r="J236" s="12">
        <f t="shared" si="33"/>
        <v>19</v>
      </c>
      <c r="K236" s="31">
        <f t="shared" si="34"/>
        <v>2035</v>
      </c>
      <c r="L236" s="37">
        <f t="shared" si="31"/>
        <v>38665</v>
      </c>
      <c r="M236" s="37"/>
      <c r="N236" s="37">
        <f t="shared" si="35"/>
        <v>0</v>
      </c>
    </row>
    <row r="237" spans="1:14" x14ac:dyDescent="0.3">
      <c r="A237" s="105" t="s">
        <v>101</v>
      </c>
      <c r="B237" s="106">
        <v>8</v>
      </c>
      <c r="C237" s="106">
        <v>8</v>
      </c>
      <c r="D237" s="44">
        <v>2</v>
      </c>
      <c r="E237" s="44"/>
      <c r="F237" s="30">
        <f t="shared" si="32"/>
        <v>0.25</v>
      </c>
      <c r="G237" s="11"/>
      <c r="H237" s="11"/>
      <c r="I237" s="11"/>
      <c r="J237" s="12">
        <f t="shared" si="33"/>
        <v>2</v>
      </c>
      <c r="K237" s="31">
        <f t="shared" si="34"/>
        <v>2120</v>
      </c>
      <c r="L237" s="37">
        <f t="shared" si="31"/>
        <v>4240</v>
      </c>
      <c r="M237" s="37"/>
      <c r="N237" s="37">
        <f t="shared" si="35"/>
        <v>0</v>
      </c>
    </row>
    <row r="238" spans="1:14" x14ac:dyDescent="0.3">
      <c r="A238" s="105" t="s">
        <v>102</v>
      </c>
      <c r="B238" s="106">
        <v>10</v>
      </c>
      <c r="C238" s="106">
        <v>10</v>
      </c>
      <c r="D238" s="44"/>
      <c r="E238" s="44"/>
      <c r="F238" s="30">
        <f t="shared" si="32"/>
        <v>0</v>
      </c>
      <c r="G238" s="11"/>
      <c r="H238" s="11"/>
      <c r="I238" s="11"/>
      <c r="J238" s="12">
        <f t="shared" si="33"/>
        <v>0</v>
      </c>
      <c r="K238" s="31">
        <f t="shared" si="34"/>
        <v>1980</v>
      </c>
      <c r="L238" s="37">
        <f t="shared" si="31"/>
        <v>0</v>
      </c>
      <c r="M238" s="37"/>
      <c r="N238" s="37">
        <f t="shared" si="35"/>
        <v>0</v>
      </c>
    </row>
    <row r="239" spans="1:14" x14ac:dyDescent="0.3">
      <c r="A239" s="105" t="s">
        <v>103</v>
      </c>
      <c r="B239" s="106">
        <v>12</v>
      </c>
      <c r="C239" s="106">
        <v>12</v>
      </c>
      <c r="D239" s="44">
        <v>15</v>
      </c>
      <c r="E239" s="44"/>
      <c r="F239" s="30">
        <f t="shared" si="32"/>
        <v>1.25</v>
      </c>
      <c r="G239" s="11"/>
      <c r="H239" s="11"/>
      <c r="I239" s="11"/>
      <c r="J239" s="12">
        <f t="shared" si="33"/>
        <v>15</v>
      </c>
      <c r="K239" s="31">
        <f t="shared" si="34"/>
        <v>875</v>
      </c>
      <c r="L239" s="37">
        <f t="shared" si="31"/>
        <v>13125</v>
      </c>
      <c r="M239" s="37"/>
      <c r="N239" s="37">
        <f t="shared" si="35"/>
        <v>0</v>
      </c>
    </row>
    <row r="240" spans="1:14" ht="19.5" thickBot="1" x14ac:dyDescent="0.35">
      <c r="A240" s="105" t="s">
        <v>104</v>
      </c>
      <c r="B240" s="106">
        <v>3</v>
      </c>
      <c r="C240" s="106">
        <v>3</v>
      </c>
      <c r="D240" s="44"/>
      <c r="E240" s="44"/>
      <c r="F240" s="30">
        <f t="shared" si="32"/>
        <v>0</v>
      </c>
      <c r="G240" s="11"/>
      <c r="H240" s="11"/>
      <c r="I240" s="11"/>
      <c r="J240" s="12">
        <f t="shared" si="33"/>
        <v>0</v>
      </c>
      <c r="K240" s="31">
        <f t="shared" si="34"/>
        <v>2145</v>
      </c>
      <c r="L240" s="37">
        <f t="shared" si="31"/>
        <v>0</v>
      </c>
      <c r="M240" s="37"/>
      <c r="N240" s="37">
        <f t="shared" si="35"/>
        <v>0</v>
      </c>
    </row>
    <row r="241" spans="1:14" ht="19.5" thickBot="1" x14ac:dyDescent="0.35">
      <c r="A241" s="56" t="s">
        <v>105</v>
      </c>
      <c r="B241" s="57" t="s">
        <v>74</v>
      </c>
      <c r="C241" s="58">
        <v>150</v>
      </c>
      <c r="D241" s="44"/>
      <c r="E241" s="44"/>
      <c r="F241" s="30">
        <f t="shared" si="32"/>
        <v>0</v>
      </c>
      <c r="G241" s="11"/>
      <c r="H241" s="11"/>
      <c r="I241" s="11"/>
      <c r="J241" s="12">
        <f t="shared" si="33"/>
        <v>0</v>
      </c>
      <c r="K241" s="31">
        <f t="shared" si="34"/>
        <v>21.06</v>
      </c>
      <c r="L241" s="37">
        <f t="shared" si="31"/>
        <v>0</v>
      </c>
      <c r="M241" s="37"/>
      <c r="N241" s="37">
        <f t="shared" si="35"/>
        <v>0</v>
      </c>
    </row>
    <row r="242" spans="1:14" x14ac:dyDescent="0.3">
      <c r="A242" s="107"/>
      <c r="B242" s="108"/>
      <c r="C242" s="108"/>
      <c r="D242" s="11"/>
      <c r="E242" s="11"/>
      <c r="F242" s="30" t="e">
        <f t="shared" si="32"/>
        <v>#DIV/0!</v>
      </c>
      <c r="G242" s="11"/>
      <c r="H242" s="11"/>
      <c r="I242" s="11"/>
      <c r="J242" s="12">
        <f t="shared" si="33"/>
        <v>0</v>
      </c>
      <c r="K242" s="31">
        <f t="shared" si="34"/>
        <v>116.5</v>
      </c>
      <c r="L242" s="37">
        <f t="shared" si="31"/>
        <v>0</v>
      </c>
      <c r="M242" s="37"/>
      <c r="N242" s="37">
        <f t="shared" si="35"/>
        <v>0</v>
      </c>
    </row>
    <row r="243" spans="1:14" x14ac:dyDescent="0.3">
      <c r="A243" s="107"/>
      <c r="B243" s="108"/>
      <c r="C243" s="108"/>
      <c r="D243" s="11"/>
      <c r="E243" s="11"/>
      <c r="F243" s="30" t="e">
        <f t="shared" si="32"/>
        <v>#DIV/0!</v>
      </c>
      <c r="G243" s="11"/>
      <c r="H243" s="11"/>
      <c r="I243" s="11"/>
      <c r="J243" s="12">
        <f t="shared" si="33"/>
        <v>0</v>
      </c>
      <c r="K243" s="31">
        <f t="shared" si="34"/>
        <v>0</v>
      </c>
      <c r="L243" s="37">
        <f t="shared" si="31"/>
        <v>0</v>
      </c>
      <c r="M243" s="37"/>
      <c r="N243" s="37">
        <f t="shared" si="35"/>
        <v>0</v>
      </c>
    </row>
    <row r="244" spans="1:14" x14ac:dyDescent="0.3">
      <c r="A244" s="107"/>
      <c r="B244" s="108"/>
      <c r="C244" s="108"/>
      <c r="D244" s="11"/>
      <c r="E244" s="11"/>
      <c r="F244" s="30" t="e">
        <f t="shared" si="32"/>
        <v>#DIV/0!</v>
      </c>
      <c r="G244" s="11"/>
      <c r="H244" s="11"/>
      <c r="I244" s="11"/>
      <c r="J244" s="12">
        <f t="shared" si="33"/>
        <v>0</v>
      </c>
      <c r="K244" s="31">
        <f t="shared" si="34"/>
        <v>23</v>
      </c>
      <c r="L244" s="37">
        <f t="shared" si="31"/>
        <v>0</v>
      </c>
      <c r="M244" s="37"/>
      <c r="N244" s="37">
        <f t="shared" si="35"/>
        <v>0</v>
      </c>
    </row>
    <row r="245" spans="1:14" x14ac:dyDescent="0.3">
      <c r="A245" s="107"/>
      <c r="B245" s="108"/>
      <c r="C245" s="108"/>
      <c r="D245" s="11"/>
      <c r="E245" s="11"/>
      <c r="F245" s="30" t="e">
        <f t="shared" si="32"/>
        <v>#DIV/0!</v>
      </c>
      <c r="G245" s="11"/>
      <c r="H245" s="11"/>
      <c r="I245" s="11"/>
      <c r="J245" s="12">
        <f t="shared" si="33"/>
        <v>0</v>
      </c>
      <c r="K245" s="31">
        <f t="shared" si="34"/>
        <v>0</v>
      </c>
      <c r="L245" s="37">
        <f t="shared" si="31"/>
        <v>0</v>
      </c>
      <c r="M245" s="37"/>
      <c r="N245" s="37">
        <f t="shared" si="35"/>
        <v>0</v>
      </c>
    </row>
    <row r="246" spans="1:14" x14ac:dyDescent="0.3">
      <c r="A246" s="11"/>
      <c r="B246" s="10"/>
      <c r="C246" s="10"/>
      <c r="D246" s="11"/>
      <c r="E246" s="11"/>
      <c r="F246" s="30" t="e">
        <f t="shared" si="32"/>
        <v>#DIV/0!</v>
      </c>
      <c r="G246" s="11"/>
      <c r="H246" s="11"/>
      <c r="I246" s="11"/>
      <c r="J246" s="12">
        <f t="shared" si="33"/>
        <v>0</v>
      </c>
      <c r="K246" s="31">
        <f t="shared" si="34"/>
        <v>0</v>
      </c>
      <c r="L246" s="37">
        <f t="shared" si="31"/>
        <v>0</v>
      </c>
      <c r="M246" s="37"/>
      <c r="N246" s="37">
        <f t="shared" si="35"/>
        <v>0</v>
      </c>
    </row>
    <row r="247" spans="1:14" x14ac:dyDescent="0.3">
      <c r="A247" s="11"/>
      <c r="B247" s="10"/>
      <c r="C247" s="10"/>
      <c r="D247" s="11"/>
      <c r="E247" s="11"/>
      <c r="F247" s="30" t="e">
        <f t="shared" si="32"/>
        <v>#DIV/0!</v>
      </c>
      <c r="G247" s="11"/>
      <c r="H247" s="11"/>
      <c r="I247" s="11"/>
      <c r="J247" s="12">
        <f t="shared" si="33"/>
        <v>0</v>
      </c>
      <c r="K247" s="31">
        <f t="shared" si="34"/>
        <v>0</v>
      </c>
      <c r="L247" s="37">
        <f t="shared" si="31"/>
        <v>0</v>
      </c>
      <c r="M247" s="37"/>
      <c r="N247" s="37">
        <f t="shared" si="35"/>
        <v>0</v>
      </c>
    </row>
    <row r="248" spans="1:14" x14ac:dyDescent="0.3">
      <c r="A248" s="11"/>
      <c r="B248" s="10"/>
      <c r="C248" s="10"/>
      <c r="D248" s="11"/>
      <c r="E248" s="11"/>
      <c r="F248" s="30" t="e">
        <f t="shared" si="32"/>
        <v>#DIV/0!</v>
      </c>
      <c r="G248" s="11"/>
      <c r="H248" s="11"/>
      <c r="I248" s="11"/>
      <c r="J248" s="12">
        <f t="shared" si="33"/>
        <v>0</v>
      </c>
      <c r="K248" s="31">
        <f t="shared" si="34"/>
        <v>0</v>
      </c>
      <c r="L248" s="37">
        <f t="shared" si="31"/>
        <v>0</v>
      </c>
      <c r="M248" s="37"/>
      <c r="N248" s="37">
        <f t="shared" si="35"/>
        <v>0</v>
      </c>
    </row>
    <row r="249" spans="1:14" x14ac:dyDescent="0.3">
      <c r="A249" s="11" t="s">
        <v>33</v>
      </c>
      <c r="B249" s="11"/>
      <c r="C249" s="13"/>
      <c r="D249" s="111">
        <f t="shared" ref="D249:J249" si="36">SUM(D187:D248)</f>
        <v>953</v>
      </c>
      <c r="E249" s="111">
        <f t="shared" si="36"/>
        <v>0</v>
      </c>
      <c r="F249" s="111" t="e">
        <f t="shared" si="36"/>
        <v>#DIV/0!</v>
      </c>
      <c r="G249" s="111">
        <f t="shared" si="36"/>
        <v>0</v>
      </c>
      <c r="H249" s="111">
        <f t="shared" si="36"/>
        <v>0</v>
      </c>
      <c r="I249" s="111">
        <f t="shared" si="36"/>
        <v>0</v>
      </c>
      <c r="J249" s="12">
        <f t="shared" si="36"/>
        <v>953</v>
      </c>
      <c r="K249" s="111"/>
      <c r="L249" s="111">
        <f>SUM(L187:L248)</f>
        <v>300927.35999999999</v>
      </c>
      <c r="M249" s="111">
        <f>SUM(M187:M248)</f>
        <v>0</v>
      </c>
      <c r="N249" s="111">
        <f>SUM(N187:N248)</f>
        <v>0</v>
      </c>
    </row>
    <row r="250" spans="1:14" x14ac:dyDescent="0.3">
      <c r="A250" s="113"/>
      <c r="B250" s="114"/>
      <c r="C250" s="115"/>
      <c r="D250" s="116"/>
      <c r="E250" s="116"/>
      <c r="F250" s="7" t="s">
        <v>106</v>
      </c>
      <c r="G250" s="7" t="s">
        <v>123</v>
      </c>
      <c r="H250" s="7" t="s">
        <v>124</v>
      </c>
      <c r="I250" s="7" t="s">
        <v>125</v>
      </c>
      <c r="J250" s="7" t="s">
        <v>126</v>
      </c>
      <c r="K250" s="117"/>
      <c r="L250" s="117"/>
      <c r="M250" s="7" t="s">
        <v>107</v>
      </c>
      <c r="N250" s="118"/>
    </row>
    <row r="251" spans="1:14" ht="31.5" x14ac:dyDescent="0.5">
      <c r="A251" s="113"/>
      <c r="B251" s="114"/>
      <c r="C251" s="115"/>
      <c r="D251" s="116"/>
      <c r="E251" s="116"/>
      <c r="F251" s="121"/>
      <c r="G251" s="121"/>
      <c r="H251" s="121"/>
      <c r="I251" s="121"/>
      <c r="J251" s="121"/>
      <c r="K251" s="122"/>
      <c r="L251" s="121">
        <f>+F251-G251-H251-I251-J251</f>
        <v>0</v>
      </c>
      <c r="M251" s="123"/>
      <c r="N251" s="124"/>
    </row>
    <row r="252" spans="1:14" x14ac:dyDescent="0.3">
      <c r="A252" s="177" t="s">
        <v>109</v>
      </c>
      <c r="B252" s="178"/>
      <c r="C252" s="178"/>
      <c r="D252" s="178"/>
      <c r="E252" s="178"/>
      <c r="F252" s="178"/>
      <c r="G252" s="178"/>
      <c r="H252" s="178"/>
      <c r="I252" s="178"/>
      <c r="J252" s="179"/>
      <c r="K252" s="125"/>
      <c r="L252" s="12">
        <v>3477</v>
      </c>
      <c r="M252" s="126"/>
      <c r="N252" s="127"/>
    </row>
    <row r="253" spans="1:14" x14ac:dyDescent="0.3">
      <c r="A253" s="180" t="s">
        <v>110</v>
      </c>
      <c r="B253" s="181"/>
      <c r="C253" s="181"/>
      <c r="D253" s="181"/>
      <c r="E253" s="181"/>
      <c r="F253" s="181"/>
      <c r="G253" s="181"/>
      <c r="H253" s="181"/>
      <c r="I253" s="181"/>
      <c r="J253" s="182"/>
      <c r="K253" s="129"/>
      <c r="L253" s="12">
        <v>-433</v>
      </c>
      <c r="M253" s="126"/>
      <c r="N253" s="127"/>
    </row>
    <row r="254" spans="1:14" x14ac:dyDescent="0.3">
      <c r="A254" s="160" t="s">
        <v>111</v>
      </c>
      <c r="B254" s="161"/>
      <c r="C254" s="161"/>
      <c r="D254" s="161"/>
      <c r="E254" s="161"/>
      <c r="F254" s="161"/>
      <c r="G254" s="161"/>
      <c r="H254" s="161"/>
      <c r="I254" s="161"/>
      <c r="J254" s="162"/>
      <c r="K254" s="130"/>
      <c r="L254" s="12"/>
      <c r="M254" s="131">
        <f>+L254/L249%</f>
        <v>0</v>
      </c>
      <c r="N254" s="127"/>
    </row>
    <row r="255" spans="1:14" x14ac:dyDescent="0.3">
      <c r="A255" s="163" t="s">
        <v>112</v>
      </c>
      <c r="B255" s="164"/>
      <c r="C255" s="164"/>
      <c r="D255" s="164"/>
      <c r="E255" s="164"/>
      <c r="F255" s="164"/>
      <c r="G255" s="164"/>
      <c r="H255" s="164"/>
      <c r="I255" s="164"/>
      <c r="J255" s="165"/>
      <c r="K255" s="132"/>
      <c r="L255" s="12">
        <f>+E271</f>
        <v>256088</v>
      </c>
      <c r="M255" s="126"/>
      <c r="N255" s="127"/>
    </row>
    <row r="256" spans="1:14" x14ac:dyDescent="0.3">
      <c r="A256" s="166" t="s">
        <v>113</v>
      </c>
      <c r="B256" s="167"/>
      <c r="C256" s="167"/>
      <c r="D256" s="167"/>
      <c r="E256" s="167"/>
      <c r="F256" s="167"/>
      <c r="G256" s="167"/>
      <c r="H256" s="167"/>
      <c r="I256" s="167"/>
      <c r="J256" s="168"/>
      <c r="K256" s="134"/>
      <c r="L256" s="12">
        <f>+M271</f>
        <v>89215</v>
      </c>
      <c r="M256" s="126"/>
      <c r="N256" s="127"/>
    </row>
    <row r="257" spans="1:14" x14ac:dyDescent="0.3">
      <c r="A257" s="169"/>
      <c r="B257" s="170"/>
      <c r="C257" s="170"/>
      <c r="D257" s="170"/>
      <c r="E257" s="170"/>
      <c r="F257" s="170"/>
      <c r="G257" s="170"/>
      <c r="H257" s="170"/>
      <c r="I257" s="170"/>
      <c r="J257" s="171"/>
      <c r="K257" s="128"/>
      <c r="L257" s="126">
        <v>14</v>
      </c>
      <c r="M257" s="126"/>
      <c r="N257" s="127"/>
    </row>
    <row r="258" spans="1:14" x14ac:dyDescent="0.3">
      <c r="A258" s="169"/>
      <c r="B258" s="170"/>
      <c r="C258" s="170"/>
      <c r="D258" s="170"/>
      <c r="E258" s="170"/>
      <c r="F258" s="170"/>
      <c r="G258" s="170"/>
      <c r="H258" s="170"/>
      <c r="I258" s="170"/>
      <c r="J258" s="171"/>
      <c r="K258" s="128"/>
      <c r="L258" s="126"/>
      <c r="M258" s="126"/>
      <c r="N258" s="127"/>
    </row>
    <row r="259" spans="1:14" x14ac:dyDescent="0.3">
      <c r="A259" s="169" t="s">
        <v>114</v>
      </c>
      <c r="B259" s="170"/>
      <c r="C259" s="170"/>
      <c r="D259" s="170"/>
      <c r="E259" s="170"/>
      <c r="F259" s="170"/>
      <c r="G259" s="170"/>
      <c r="H259" s="170"/>
      <c r="I259" s="170"/>
      <c r="J259" s="171"/>
      <c r="K259" s="136"/>
      <c r="L259" s="111">
        <f>+L249-L252-L253-L254-L255+L256-L257-L258</f>
        <v>130996.35999999999</v>
      </c>
      <c r="M259" s="126"/>
      <c r="N259" s="127"/>
    </row>
    <row r="260" spans="1:14" ht="19.5" thickBot="1" x14ac:dyDescent="0.35">
      <c r="L260" s="3">
        <f>41781+41345+24220+23650</f>
        <v>130996</v>
      </c>
      <c r="M260" s="138">
        <f>+L260-L259</f>
        <v>-0.35999999998603016</v>
      </c>
    </row>
    <row r="261" spans="1:14" ht="19.5" thickBot="1" x14ac:dyDescent="0.35">
      <c r="A261" s="157" t="s">
        <v>115</v>
      </c>
      <c r="B261" s="158"/>
      <c r="C261" s="158"/>
      <c r="D261" s="158"/>
      <c r="E261" s="158"/>
      <c r="F261" s="159"/>
      <c r="G261" s="127"/>
      <c r="H261" s="157" t="s">
        <v>116</v>
      </c>
      <c r="I261" s="158"/>
      <c r="J261" s="159"/>
      <c r="K261" s="157" t="s">
        <v>117</v>
      </c>
      <c r="L261" s="158"/>
      <c r="M261" s="159"/>
      <c r="N261" s="139"/>
    </row>
    <row r="262" spans="1:14" ht="19.5" thickBot="1" x14ac:dyDescent="0.35">
      <c r="A262" s="140" t="s">
        <v>118</v>
      </c>
      <c r="B262" s="157" t="s">
        <v>119</v>
      </c>
      <c r="C262" s="159"/>
      <c r="D262" s="140" t="s">
        <v>120</v>
      </c>
      <c r="E262" s="157" t="s">
        <v>22</v>
      </c>
      <c r="F262" s="159"/>
      <c r="G262" s="127"/>
      <c r="H262" s="157" t="s">
        <v>119</v>
      </c>
      <c r="I262" s="159"/>
      <c r="J262" s="140" t="s">
        <v>22</v>
      </c>
      <c r="K262" s="157" t="s">
        <v>119</v>
      </c>
      <c r="L262" s="159"/>
      <c r="M262" s="140" t="s">
        <v>22</v>
      </c>
      <c r="N262" s="139"/>
    </row>
    <row r="263" spans="1:14" ht="19.5" thickBot="1" x14ac:dyDescent="0.35">
      <c r="A263" s="141"/>
      <c r="B263" s="153"/>
      <c r="C263" s="154"/>
      <c r="D263" s="141"/>
      <c r="E263" s="155">
        <v>256082</v>
      </c>
      <c r="F263" s="156"/>
      <c r="G263" s="127"/>
      <c r="H263" s="153"/>
      <c r="I263" s="154"/>
      <c r="J263" s="142"/>
      <c r="K263" s="153"/>
      <c r="L263" s="154"/>
      <c r="M263" s="143">
        <v>41345</v>
      </c>
      <c r="N263" s="144"/>
    </row>
    <row r="264" spans="1:14" ht="19.5" thickBot="1" x14ac:dyDescent="0.35">
      <c r="A264" s="141"/>
      <c r="B264" s="153"/>
      <c r="C264" s="154"/>
      <c r="D264" s="141"/>
      <c r="E264" s="155">
        <v>6</v>
      </c>
      <c r="F264" s="156"/>
      <c r="G264" s="127"/>
      <c r="H264" s="153"/>
      <c r="I264" s="154"/>
      <c r="J264" s="142"/>
      <c r="K264" s="153"/>
      <c r="L264" s="154"/>
      <c r="M264" s="143">
        <v>24220</v>
      </c>
      <c r="N264" s="144"/>
    </row>
    <row r="265" spans="1:14" ht="19.5" thickBot="1" x14ac:dyDescent="0.35">
      <c r="A265" s="141"/>
      <c r="B265" s="153"/>
      <c r="C265" s="154"/>
      <c r="D265" s="141"/>
      <c r="E265" s="155"/>
      <c r="F265" s="156"/>
      <c r="G265" s="127"/>
      <c r="H265" s="153"/>
      <c r="I265" s="154"/>
      <c r="J265" s="142"/>
      <c r="K265" s="153"/>
      <c r="L265" s="154"/>
      <c r="M265" s="143">
        <v>23650</v>
      </c>
      <c r="N265" s="144"/>
    </row>
    <row r="266" spans="1:14" ht="19.5" thickBot="1" x14ac:dyDescent="0.35">
      <c r="A266" s="141"/>
      <c r="B266" s="153"/>
      <c r="C266" s="154"/>
      <c r="D266" s="141"/>
      <c r="E266" s="155"/>
      <c r="F266" s="156"/>
      <c r="G266" s="127"/>
      <c r="H266" s="153"/>
      <c r="I266" s="154"/>
      <c r="J266" s="142"/>
      <c r="K266" s="153"/>
      <c r="L266" s="154"/>
      <c r="M266" s="143"/>
      <c r="N266" s="144"/>
    </row>
    <row r="267" spans="1:14" ht="19.5" thickBot="1" x14ac:dyDescent="0.35">
      <c r="A267" s="141"/>
      <c r="B267" s="153"/>
      <c r="C267" s="154"/>
      <c r="D267" s="141"/>
      <c r="E267" s="155"/>
      <c r="F267" s="156"/>
      <c r="G267" s="127"/>
      <c r="H267" s="153"/>
      <c r="I267" s="154"/>
      <c r="J267" s="142"/>
      <c r="K267" s="153"/>
      <c r="L267" s="154"/>
      <c r="M267" s="143"/>
      <c r="N267" s="144"/>
    </row>
    <row r="268" spans="1:14" ht="19.5" thickBot="1" x14ac:dyDescent="0.35">
      <c r="A268" s="141"/>
      <c r="B268" s="153"/>
      <c r="C268" s="154"/>
      <c r="D268" s="141"/>
      <c r="E268" s="155"/>
      <c r="F268" s="156"/>
      <c r="G268" s="127"/>
      <c r="H268" s="153"/>
      <c r="I268" s="154"/>
      <c r="J268" s="142"/>
      <c r="K268" s="153"/>
      <c r="L268" s="154"/>
      <c r="M268" s="143"/>
      <c r="N268" s="144"/>
    </row>
    <row r="269" spans="1:14" ht="19.5" thickBot="1" x14ac:dyDescent="0.35">
      <c r="A269" s="141"/>
      <c r="B269" s="153"/>
      <c r="C269" s="154"/>
      <c r="D269" s="141"/>
      <c r="E269" s="155"/>
      <c r="F269" s="156"/>
      <c r="G269" s="127"/>
      <c r="H269" s="153"/>
      <c r="I269" s="154"/>
      <c r="J269" s="142"/>
      <c r="K269" s="153"/>
      <c r="L269" s="154"/>
      <c r="M269" s="143"/>
      <c r="N269" s="144"/>
    </row>
    <row r="270" spans="1:14" ht="19.5" thickBot="1" x14ac:dyDescent="0.35">
      <c r="A270" s="141"/>
      <c r="B270" s="153"/>
      <c r="C270" s="154"/>
      <c r="D270" s="141"/>
      <c r="E270" s="155"/>
      <c r="F270" s="156"/>
      <c r="G270" s="127"/>
      <c r="H270" s="153"/>
      <c r="I270" s="154"/>
      <c r="J270" s="142"/>
      <c r="K270" s="153"/>
      <c r="L270" s="154"/>
      <c r="M270" s="143"/>
      <c r="N270" s="144"/>
    </row>
    <row r="271" spans="1:14" ht="19.5" thickBot="1" x14ac:dyDescent="0.35">
      <c r="A271" s="141" t="s">
        <v>121</v>
      </c>
      <c r="B271" s="153"/>
      <c r="C271" s="154"/>
      <c r="D271" s="141"/>
      <c r="E271" s="155">
        <f>SUM(E263:F270)</f>
        <v>256088</v>
      </c>
      <c r="F271" s="156"/>
      <c r="G271" s="127"/>
      <c r="H271" s="153" t="s">
        <v>121</v>
      </c>
      <c r="I271" s="154"/>
      <c r="J271" s="140">
        <f>SUM(J263:J270)</f>
        <v>0</v>
      </c>
      <c r="K271" s="153" t="s">
        <v>121</v>
      </c>
      <c r="L271" s="154"/>
      <c r="M271" s="145">
        <f>SUM(M263:M270)</f>
        <v>89215</v>
      </c>
      <c r="N271" s="139"/>
    </row>
    <row r="274" spans="1:14" x14ac:dyDescent="0.3">
      <c r="A274" s="172" t="s">
        <v>0</v>
      </c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"/>
      <c r="N274" s="148"/>
    </row>
    <row r="275" spans="1:14" x14ac:dyDescent="0.3">
      <c r="A275" s="1" t="s">
        <v>1</v>
      </c>
      <c r="B275" s="148" t="s">
        <v>128</v>
      </c>
      <c r="J275" s="1" t="s">
        <v>3</v>
      </c>
      <c r="K275" s="173">
        <f>+K184</f>
        <v>0</v>
      </c>
      <c r="L275" s="173"/>
      <c r="M275" s="173"/>
      <c r="N275" s="6"/>
    </row>
    <row r="276" spans="1:14" x14ac:dyDescent="0.3">
      <c r="A276" s="174"/>
      <c r="B276" s="175"/>
      <c r="C276" s="176"/>
      <c r="D276" s="169" t="s">
        <v>6</v>
      </c>
      <c r="E276" s="170"/>
      <c r="F276" s="171"/>
      <c r="G276" s="7" t="s">
        <v>7</v>
      </c>
      <c r="H276" s="7" t="s">
        <v>7</v>
      </c>
      <c r="I276" s="7" t="s">
        <v>8</v>
      </c>
      <c r="J276" s="147" t="s">
        <v>9</v>
      </c>
      <c r="K276" s="7" t="s">
        <v>10</v>
      </c>
      <c r="L276" s="149"/>
      <c r="M276" s="7" t="s">
        <v>11</v>
      </c>
      <c r="N276" s="7" t="s">
        <v>12</v>
      </c>
    </row>
    <row r="277" spans="1:14" x14ac:dyDescent="0.3">
      <c r="A277" s="12" t="s">
        <v>16</v>
      </c>
      <c r="B277" s="7" t="s">
        <v>17</v>
      </c>
      <c r="C277" s="13" t="s">
        <v>18</v>
      </c>
      <c r="D277" s="7">
        <v>1</v>
      </c>
      <c r="E277" s="7">
        <v>2</v>
      </c>
      <c r="F277" s="14" t="s">
        <v>19</v>
      </c>
      <c r="G277" s="7" t="s">
        <v>20</v>
      </c>
      <c r="H277" s="7" t="s">
        <v>20</v>
      </c>
      <c r="I277" s="7"/>
      <c r="J277" s="7" t="s">
        <v>20</v>
      </c>
      <c r="K277" s="7" t="s">
        <v>21</v>
      </c>
      <c r="L277" s="7" t="s">
        <v>22</v>
      </c>
      <c r="M277" s="7" t="s">
        <v>23</v>
      </c>
      <c r="N277" s="7" t="s">
        <v>22</v>
      </c>
    </row>
    <row r="278" spans="1:14" x14ac:dyDescent="0.3">
      <c r="A278" s="16" t="s">
        <v>35</v>
      </c>
      <c r="B278" s="17" t="s">
        <v>36</v>
      </c>
      <c r="C278" s="17">
        <v>72</v>
      </c>
      <c r="D278" s="29"/>
      <c r="E278" s="29"/>
      <c r="F278" s="30">
        <f>+(E278+D278)/C278</f>
        <v>0</v>
      </c>
      <c r="G278" s="32"/>
      <c r="H278" s="32"/>
      <c r="I278" s="32"/>
      <c r="J278" s="34">
        <f>+D278+E278-G278-H278-I278</f>
        <v>0</v>
      </c>
      <c r="K278" s="31">
        <f t="shared" ref="K278:K339" si="37">+K187</f>
        <v>381.13</v>
      </c>
      <c r="L278" s="24">
        <f t="shared" ref="L278:L339" si="38">+J278*K278</f>
        <v>0</v>
      </c>
      <c r="M278" s="24"/>
      <c r="N278" s="24">
        <f>+K278*I278</f>
        <v>0</v>
      </c>
    </row>
    <row r="279" spans="1:14" x14ac:dyDescent="0.3">
      <c r="A279" s="16" t="s">
        <v>37</v>
      </c>
      <c r="B279" s="17" t="s">
        <v>38</v>
      </c>
      <c r="C279" s="17">
        <v>36</v>
      </c>
      <c r="D279" s="29"/>
      <c r="E279" s="29"/>
      <c r="F279" s="30">
        <f t="shared" ref="F279:F339" si="39">+(E279+D279)/C279</f>
        <v>0</v>
      </c>
      <c r="G279" s="32"/>
      <c r="H279" s="32"/>
      <c r="I279" s="32"/>
      <c r="J279" s="34">
        <f t="shared" ref="J279:J339" si="40">+D279+E279-G279-H279-I279</f>
        <v>0</v>
      </c>
      <c r="K279" s="31">
        <f t="shared" si="37"/>
        <v>741.2</v>
      </c>
      <c r="L279" s="24">
        <f t="shared" si="38"/>
        <v>0</v>
      </c>
      <c r="M279" s="24"/>
      <c r="N279" s="24">
        <f t="shared" ref="N279:N339" si="41">+K279*I279</f>
        <v>0</v>
      </c>
    </row>
    <row r="280" spans="1:14" x14ac:dyDescent="0.3">
      <c r="A280" s="16" t="s">
        <v>39</v>
      </c>
      <c r="B280" s="17" t="s">
        <v>40</v>
      </c>
      <c r="C280" s="17">
        <v>18</v>
      </c>
      <c r="D280" s="29"/>
      <c r="E280" s="29"/>
      <c r="F280" s="30">
        <f t="shared" si="39"/>
        <v>0</v>
      </c>
      <c r="G280" s="32"/>
      <c r="H280" s="32"/>
      <c r="I280" s="32"/>
      <c r="J280" s="12">
        <f t="shared" si="40"/>
        <v>0</v>
      </c>
      <c r="K280" s="31">
        <f t="shared" si="37"/>
        <v>1263.5999999999999</v>
      </c>
      <c r="L280" s="37">
        <f t="shared" si="38"/>
        <v>0</v>
      </c>
      <c r="M280" s="37"/>
      <c r="N280" s="37">
        <f t="shared" si="41"/>
        <v>0</v>
      </c>
    </row>
    <row r="281" spans="1:14" x14ac:dyDescent="0.3">
      <c r="A281" s="16" t="s">
        <v>41</v>
      </c>
      <c r="B281" s="17" t="s">
        <v>42</v>
      </c>
      <c r="C281" s="17">
        <v>10</v>
      </c>
      <c r="D281" s="29"/>
      <c r="E281" s="29"/>
      <c r="F281" s="30">
        <f t="shared" si="39"/>
        <v>0</v>
      </c>
      <c r="G281" s="32"/>
      <c r="H281" s="32"/>
      <c r="I281" s="32"/>
      <c r="J281" s="34">
        <f t="shared" si="40"/>
        <v>0</v>
      </c>
      <c r="K281" s="31">
        <f t="shared" si="37"/>
        <v>2059.1999999999998</v>
      </c>
      <c r="L281" s="24">
        <f t="shared" si="38"/>
        <v>0</v>
      </c>
      <c r="M281" s="24"/>
      <c r="N281" s="24">
        <f t="shared" si="41"/>
        <v>0</v>
      </c>
    </row>
    <row r="282" spans="1:14" x14ac:dyDescent="0.3">
      <c r="A282" s="16" t="s">
        <v>43</v>
      </c>
      <c r="B282" s="17" t="s">
        <v>36</v>
      </c>
      <c r="C282" s="17">
        <v>72</v>
      </c>
      <c r="D282" s="29"/>
      <c r="E282" s="29"/>
      <c r="F282" s="30">
        <f t="shared" si="39"/>
        <v>0</v>
      </c>
      <c r="G282" s="32"/>
      <c r="H282" s="32"/>
      <c r="I282" s="32"/>
      <c r="J282" s="34">
        <f t="shared" si="40"/>
        <v>0</v>
      </c>
      <c r="K282" s="31">
        <f t="shared" si="37"/>
        <v>409.5</v>
      </c>
      <c r="L282" s="24">
        <f t="shared" si="38"/>
        <v>0</v>
      </c>
      <c r="M282" s="24"/>
      <c r="N282" s="24">
        <f t="shared" si="41"/>
        <v>0</v>
      </c>
    </row>
    <row r="283" spans="1:14" x14ac:dyDescent="0.3">
      <c r="A283" s="16" t="s">
        <v>44</v>
      </c>
      <c r="B283" s="17" t="s">
        <v>38</v>
      </c>
      <c r="C283" s="17">
        <v>36</v>
      </c>
      <c r="D283" s="29"/>
      <c r="E283" s="29"/>
      <c r="F283" s="30">
        <f t="shared" si="39"/>
        <v>0</v>
      </c>
      <c r="G283" s="32"/>
      <c r="H283" s="32"/>
      <c r="I283" s="32"/>
      <c r="J283" s="34">
        <f t="shared" si="40"/>
        <v>0</v>
      </c>
      <c r="K283" s="31">
        <f t="shared" si="37"/>
        <v>803.79</v>
      </c>
      <c r="L283" s="24">
        <f t="shared" si="38"/>
        <v>0</v>
      </c>
      <c r="M283" s="24"/>
      <c r="N283" s="24">
        <f t="shared" si="41"/>
        <v>0</v>
      </c>
    </row>
    <row r="284" spans="1:14" x14ac:dyDescent="0.3">
      <c r="A284" s="16" t="s">
        <v>45</v>
      </c>
      <c r="B284" s="17" t="s">
        <v>36</v>
      </c>
      <c r="C284" s="17">
        <v>72</v>
      </c>
      <c r="D284" s="29"/>
      <c r="E284" s="29"/>
      <c r="F284" s="30">
        <f t="shared" si="39"/>
        <v>0</v>
      </c>
      <c r="G284" s="32"/>
      <c r="H284" s="32"/>
      <c r="I284" s="32"/>
      <c r="J284" s="34">
        <f t="shared" si="40"/>
        <v>0</v>
      </c>
      <c r="K284" s="31">
        <f t="shared" si="37"/>
        <v>409.5</v>
      </c>
      <c r="L284" s="24">
        <f t="shared" si="38"/>
        <v>0</v>
      </c>
      <c r="M284" s="24"/>
      <c r="N284" s="24">
        <f t="shared" si="41"/>
        <v>0</v>
      </c>
    </row>
    <row r="285" spans="1:14" x14ac:dyDescent="0.3">
      <c r="A285" s="16" t="s">
        <v>46</v>
      </c>
      <c r="B285" s="17" t="s">
        <v>38</v>
      </c>
      <c r="C285" s="17">
        <v>36</v>
      </c>
      <c r="D285" s="29"/>
      <c r="E285" s="29"/>
      <c r="F285" s="30">
        <f t="shared" si="39"/>
        <v>0</v>
      </c>
      <c r="G285" s="32"/>
      <c r="H285" s="32"/>
      <c r="I285" s="32"/>
      <c r="J285" s="34">
        <f t="shared" si="40"/>
        <v>0</v>
      </c>
      <c r="K285" s="31">
        <f t="shared" si="37"/>
        <v>803.79</v>
      </c>
      <c r="L285" s="24">
        <f t="shared" si="38"/>
        <v>0</v>
      </c>
      <c r="M285" s="24"/>
      <c r="N285" s="24">
        <f t="shared" si="41"/>
        <v>0</v>
      </c>
    </row>
    <row r="286" spans="1:14" x14ac:dyDescent="0.3">
      <c r="A286" s="16" t="s">
        <v>47</v>
      </c>
      <c r="B286" s="17" t="s">
        <v>48</v>
      </c>
      <c r="C286" s="17">
        <v>8</v>
      </c>
      <c r="D286" s="29"/>
      <c r="E286" s="29"/>
      <c r="F286" s="30">
        <f t="shared" si="39"/>
        <v>0</v>
      </c>
      <c r="G286" s="32"/>
      <c r="H286" s="32"/>
      <c r="I286" s="32"/>
      <c r="J286" s="34">
        <f t="shared" si="40"/>
        <v>0</v>
      </c>
      <c r="K286" s="31">
        <f t="shared" si="37"/>
        <v>2767.05</v>
      </c>
      <c r="L286" s="24">
        <f t="shared" si="38"/>
        <v>0</v>
      </c>
      <c r="M286" s="24"/>
      <c r="N286" s="24">
        <f t="shared" si="41"/>
        <v>0</v>
      </c>
    </row>
    <row r="287" spans="1:14" x14ac:dyDescent="0.3">
      <c r="A287" s="35" t="s">
        <v>49</v>
      </c>
      <c r="B287" s="17" t="s">
        <v>50</v>
      </c>
      <c r="C287" s="38">
        <v>72</v>
      </c>
      <c r="D287" s="29"/>
      <c r="E287" s="29"/>
      <c r="F287" s="30">
        <f t="shared" si="39"/>
        <v>0</v>
      </c>
      <c r="G287" s="32"/>
      <c r="H287" s="32"/>
      <c r="I287" s="32"/>
      <c r="J287" s="12">
        <f t="shared" si="40"/>
        <v>0</v>
      </c>
      <c r="K287" s="31">
        <f t="shared" si="37"/>
        <v>444.6</v>
      </c>
      <c r="L287" s="37">
        <f t="shared" si="38"/>
        <v>0</v>
      </c>
      <c r="M287" s="37"/>
      <c r="N287" s="37">
        <f t="shared" si="41"/>
        <v>0</v>
      </c>
    </row>
    <row r="288" spans="1:14" x14ac:dyDescent="0.3">
      <c r="A288" s="16" t="s">
        <v>51</v>
      </c>
      <c r="B288" s="17" t="s">
        <v>52</v>
      </c>
      <c r="C288" s="17">
        <v>36</v>
      </c>
      <c r="D288" s="29"/>
      <c r="E288" s="29"/>
      <c r="F288" s="30">
        <f t="shared" si="39"/>
        <v>0</v>
      </c>
      <c r="G288" s="32"/>
      <c r="H288" s="32"/>
      <c r="I288" s="32"/>
      <c r="J288" s="34">
        <f t="shared" si="40"/>
        <v>0</v>
      </c>
      <c r="K288" s="31">
        <f t="shared" si="37"/>
        <v>868.73</v>
      </c>
      <c r="L288" s="24">
        <f t="shared" si="38"/>
        <v>0</v>
      </c>
      <c r="M288" s="24"/>
      <c r="N288" s="24">
        <f t="shared" si="41"/>
        <v>0</v>
      </c>
    </row>
    <row r="289" spans="1:14" x14ac:dyDescent="0.3">
      <c r="A289" s="16" t="s">
        <v>53</v>
      </c>
      <c r="B289" s="17" t="s">
        <v>48</v>
      </c>
      <c r="C289" s="17">
        <v>8</v>
      </c>
      <c r="D289" s="29"/>
      <c r="E289" s="29"/>
      <c r="F289" s="30">
        <f t="shared" si="39"/>
        <v>0</v>
      </c>
      <c r="G289" s="32"/>
      <c r="H289" s="32"/>
      <c r="I289" s="32"/>
      <c r="J289" s="34">
        <f t="shared" si="40"/>
        <v>0</v>
      </c>
      <c r="K289" s="31">
        <f t="shared" si="37"/>
        <v>2416.0500000000002</v>
      </c>
      <c r="L289" s="24">
        <f t="shared" si="38"/>
        <v>0</v>
      </c>
      <c r="M289" s="24"/>
      <c r="N289" s="24">
        <f t="shared" si="41"/>
        <v>0</v>
      </c>
    </row>
    <row r="290" spans="1:14" x14ac:dyDescent="0.3">
      <c r="A290" s="16" t="s">
        <v>54</v>
      </c>
      <c r="B290" s="17" t="s">
        <v>50</v>
      </c>
      <c r="C290" s="17">
        <v>72</v>
      </c>
      <c r="D290" s="29"/>
      <c r="E290" s="29"/>
      <c r="F290" s="30">
        <f t="shared" si="39"/>
        <v>0</v>
      </c>
      <c r="G290" s="32"/>
      <c r="H290" s="32"/>
      <c r="I290" s="32"/>
      <c r="J290" s="34">
        <f t="shared" si="40"/>
        <v>0</v>
      </c>
      <c r="K290" s="31">
        <f t="shared" si="37"/>
        <v>377.33</v>
      </c>
      <c r="L290" s="24">
        <f t="shared" si="38"/>
        <v>0</v>
      </c>
      <c r="M290" s="24"/>
      <c r="N290" s="24">
        <f t="shared" si="41"/>
        <v>0</v>
      </c>
    </row>
    <row r="291" spans="1:14" x14ac:dyDescent="0.3">
      <c r="A291" s="16" t="s">
        <v>55</v>
      </c>
      <c r="B291" s="17" t="s">
        <v>56</v>
      </c>
      <c r="C291" s="17">
        <v>15</v>
      </c>
      <c r="D291" s="44"/>
      <c r="E291" s="44"/>
      <c r="F291" s="30">
        <f t="shared" si="39"/>
        <v>0</v>
      </c>
      <c r="G291" s="11"/>
      <c r="H291" s="11"/>
      <c r="I291" s="11"/>
      <c r="J291" s="12">
        <f t="shared" si="40"/>
        <v>0</v>
      </c>
      <c r="K291" s="45">
        <f t="shared" si="37"/>
        <v>1158.3</v>
      </c>
      <c r="L291" s="37">
        <f t="shared" si="38"/>
        <v>0</v>
      </c>
      <c r="M291" s="37"/>
      <c r="N291" s="37">
        <f t="shared" si="41"/>
        <v>0</v>
      </c>
    </row>
    <row r="292" spans="1:14" x14ac:dyDescent="0.3">
      <c r="A292" s="16" t="s">
        <v>57</v>
      </c>
      <c r="B292" s="17" t="s">
        <v>50</v>
      </c>
      <c r="C292" s="17">
        <v>72</v>
      </c>
      <c r="D292" s="29"/>
      <c r="E292" s="29"/>
      <c r="F292" s="30">
        <f t="shared" si="39"/>
        <v>0</v>
      </c>
      <c r="G292" s="32"/>
      <c r="H292" s="32"/>
      <c r="I292" s="32"/>
      <c r="J292" s="34">
        <f t="shared" si="40"/>
        <v>0</v>
      </c>
      <c r="K292" s="31">
        <f t="shared" si="37"/>
        <v>424.13</v>
      </c>
      <c r="L292" s="24">
        <f t="shared" si="38"/>
        <v>0</v>
      </c>
      <c r="M292" s="24"/>
      <c r="N292" s="24">
        <f t="shared" si="41"/>
        <v>0</v>
      </c>
    </row>
    <row r="293" spans="1:14" x14ac:dyDescent="0.3">
      <c r="A293" s="16" t="s">
        <v>58</v>
      </c>
      <c r="B293" s="17" t="s">
        <v>59</v>
      </c>
      <c r="C293" s="17">
        <v>15</v>
      </c>
      <c r="D293" s="29"/>
      <c r="E293" s="29"/>
      <c r="F293" s="30">
        <f t="shared" si="39"/>
        <v>0</v>
      </c>
      <c r="G293" s="32"/>
      <c r="H293" s="32"/>
      <c r="I293" s="32"/>
      <c r="J293" s="34">
        <f t="shared" si="40"/>
        <v>0</v>
      </c>
      <c r="K293" s="31">
        <f t="shared" si="37"/>
        <v>1199.25</v>
      </c>
      <c r="L293" s="24">
        <f t="shared" si="38"/>
        <v>0</v>
      </c>
      <c r="M293" s="24"/>
      <c r="N293" s="24">
        <f t="shared" si="41"/>
        <v>0</v>
      </c>
    </row>
    <row r="294" spans="1:14" x14ac:dyDescent="0.3">
      <c r="A294" s="16" t="s">
        <v>60</v>
      </c>
      <c r="B294" s="17" t="s">
        <v>50</v>
      </c>
      <c r="C294" s="17">
        <v>72</v>
      </c>
      <c r="D294" s="29"/>
      <c r="E294" s="29"/>
      <c r="F294" s="30">
        <f t="shared" si="39"/>
        <v>0</v>
      </c>
      <c r="G294" s="32"/>
      <c r="H294" s="32"/>
      <c r="I294" s="32"/>
      <c r="J294" s="34">
        <f t="shared" si="40"/>
        <v>0</v>
      </c>
      <c r="K294" s="31">
        <f t="shared" si="37"/>
        <v>381.13</v>
      </c>
      <c r="L294" s="24">
        <f t="shared" si="38"/>
        <v>0</v>
      </c>
      <c r="M294" s="24"/>
      <c r="N294" s="24">
        <f t="shared" si="41"/>
        <v>0</v>
      </c>
    </row>
    <row r="295" spans="1:14" x14ac:dyDescent="0.3">
      <c r="A295" s="16" t="s">
        <v>61</v>
      </c>
      <c r="B295" s="17" t="s">
        <v>50</v>
      </c>
      <c r="C295" s="38">
        <v>72</v>
      </c>
      <c r="D295" s="44"/>
      <c r="E295" s="44"/>
      <c r="F295" s="30">
        <f t="shared" si="39"/>
        <v>0</v>
      </c>
      <c r="G295" s="11"/>
      <c r="H295" s="11"/>
      <c r="I295" s="11"/>
      <c r="J295" s="12">
        <f t="shared" si="40"/>
        <v>0</v>
      </c>
      <c r="K295" s="31">
        <f t="shared" si="37"/>
        <v>424.13</v>
      </c>
      <c r="L295" s="37">
        <f t="shared" si="38"/>
        <v>0</v>
      </c>
      <c r="M295" s="37"/>
      <c r="N295" s="37">
        <f t="shared" si="41"/>
        <v>0</v>
      </c>
    </row>
    <row r="296" spans="1:14" x14ac:dyDescent="0.3">
      <c r="A296" s="35" t="s">
        <v>62</v>
      </c>
      <c r="B296" s="17" t="s">
        <v>50</v>
      </c>
      <c r="C296" s="38">
        <v>72</v>
      </c>
      <c r="D296" s="44"/>
      <c r="E296" s="44"/>
      <c r="F296" s="30">
        <f t="shared" si="39"/>
        <v>0</v>
      </c>
      <c r="G296" s="11"/>
      <c r="H296" s="11"/>
      <c r="I296" s="11"/>
      <c r="J296" s="12">
        <f t="shared" si="40"/>
        <v>0</v>
      </c>
      <c r="K296" s="31">
        <f t="shared" si="37"/>
        <v>330.23</v>
      </c>
      <c r="L296" s="37">
        <f t="shared" si="38"/>
        <v>0</v>
      </c>
      <c r="M296" s="37"/>
      <c r="N296" s="37">
        <f t="shared" si="41"/>
        <v>0</v>
      </c>
    </row>
    <row r="297" spans="1:14" x14ac:dyDescent="0.3">
      <c r="A297" s="35" t="s">
        <v>63</v>
      </c>
      <c r="B297" s="17" t="s">
        <v>50</v>
      </c>
      <c r="C297" s="38">
        <v>72</v>
      </c>
      <c r="D297" s="44"/>
      <c r="E297" s="44"/>
      <c r="F297" s="30">
        <f t="shared" si="39"/>
        <v>0</v>
      </c>
      <c r="G297" s="11"/>
      <c r="H297" s="11"/>
      <c r="I297" s="11"/>
      <c r="J297" s="12">
        <f t="shared" si="40"/>
        <v>0</v>
      </c>
      <c r="K297" s="31">
        <f t="shared" si="37"/>
        <v>424.13</v>
      </c>
      <c r="L297" s="37">
        <f t="shared" si="38"/>
        <v>0</v>
      </c>
      <c r="M297" s="37"/>
      <c r="N297" s="37">
        <f t="shared" si="41"/>
        <v>0</v>
      </c>
    </row>
    <row r="298" spans="1:14" x14ac:dyDescent="0.3">
      <c r="A298" s="35" t="s">
        <v>64</v>
      </c>
      <c r="B298" s="17" t="s">
        <v>65</v>
      </c>
      <c r="C298" s="38">
        <v>72</v>
      </c>
      <c r="D298" s="44"/>
      <c r="E298" s="44"/>
      <c r="F298" s="30">
        <f t="shared" si="39"/>
        <v>0</v>
      </c>
      <c r="G298" s="11"/>
      <c r="H298" s="11"/>
      <c r="I298" s="11"/>
      <c r="J298" s="12">
        <f t="shared" si="40"/>
        <v>0</v>
      </c>
      <c r="K298" s="31">
        <f t="shared" si="37"/>
        <v>389.61</v>
      </c>
      <c r="L298" s="37">
        <f t="shared" si="38"/>
        <v>0</v>
      </c>
      <c r="M298" s="37"/>
      <c r="N298" s="37">
        <f t="shared" si="41"/>
        <v>0</v>
      </c>
    </row>
    <row r="299" spans="1:14" x14ac:dyDescent="0.3">
      <c r="A299" s="35" t="s">
        <v>66</v>
      </c>
      <c r="B299" s="17" t="s">
        <v>65</v>
      </c>
      <c r="C299" s="38">
        <v>72</v>
      </c>
      <c r="D299" s="44"/>
      <c r="E299" s="44"/>
      <c r="F299" s="30">
        <f t="shared" si="39"/>
        <v>0</v>
      </c>
      <c r="G299" s="11"/>
      <c r="H299" s="11"/>
      <c r="I299" s="11"/>
      <c r="J299" s="12">
        <f t="shared" si="40"/>
        <v>0</v>
      </c>
      <c r="K299" s="31">
        <f t="shared" si="37"/>
        <v>389.61</v>
      </c>
      <c r="L299" s="37">
        <f t="shared" si="38"/>
        <v>0</v>
      </c>
      <c r="M299" s="37"/>
      <c r="N299" s="37">
        <f t="shared" si="41"/>
        <v>0</v>
      </c>
    </row>
    <row r="300" spans="1:14" x14ac:dyDescent="0.3">
      <c r="A300" s="47" t="s">
        <v>67</v>
      </c>
      <c r="B300" s="48" t="s">
        <v>59</v>
      </c>
      <c r="C300" s="49">
        <v>25</v>
      </c>
      <c r="D300" s="44"/>
      <c r="E300" s="44"/>
      <c r="F300" s="30">
        <f t="shared" si="39"/>
        <v>0</v>
      </c>
      <c r="G300" s="11"/>
      <c r="H300" s="11"/>
      <c r="I300" s="11"/>
      <c r="J300" s="12">
        <f t="shared" si="40"/>
        <v>0</v>
      </c>
      <c r="K300" s="31">
        <f t="shared" si="37"/>
        <v>169.65</v>
      </c>
      <c r="L300" s="37">
        <f t="shared" si="38"/>
        <v>0</v>
      </c>
      <c r="M300" s="37"/>
      <c r="N300" s="37">
        <f t="shared" si="41"/>
        <v>0</v>
      </c>
    </row>
    <row r="301" spans="1:14" x14ac:dyDescent="0.3">
      <c r="A301" s="47" t="s">
        <v>68</v>
      </c>
      <c r="B301" s="48" t="s">
        <v>42</v>
      </c>
      <c r="C301" s="49">
        <v>50</v>
      </c>
      <c r="D301" s="44"/>
      <c r="E301" s="44"/>
      <c r="F301" s="30">
        <f t="shared" si="39"/>
        <v>0</v>
      </c>
      <c r="G301" s="11"/>
      <c r="H301" s="11"/>
      <c r="I301" s="11"/>
      <c r="J301" s="12">
        <f t="shared" si="40"/>
        <v>0</v>
      </c>
      <c r="K301" s="31">
        <f t="shared" si="37"/>
        <v>88.92</v>
      </c>
      <c r="L301" s="37">
        <f t="shared" si="38"/>
        <v>0</v>
      </c>
      <c r="M301" s="37"/>
      <c r="N301" s="37">
        <f t="shared" si="41"/>
        <v>0</v>
      </c>
    </row>
    <row r="302" spans="1:14" x14ac:dyDescent="0.3">
      <c r="A302" s="47" t="s">
        <v>69</v>
      </c>
      <c r="B302" s="48" t="s">
        <v>52</v>
      </c>
      <c r="C302" s="49">
        <v>12</v>
      </c>
      <c r="D302" s="44"/>
      <c r="E302" s="44"/>
      <c r="F302" s="30">
        <f t="shared" si="39"/>
        <v>0</v>
      </c>
      <c r="G302" s="11"/>
      <c r="H302" s="11"/>
      <c r="I302" s="11"/>
      <c r="J302" s="12">
        <f t="shared" si="40"/>
        <v>0</v>
      </c>
      <c r="K302" s="31">
        <f t="shared" si="37"/>
        <v>123.94</v>
      </c>
      <c r="L302" s="37">
        <f t="shared" si="38"/>
        <v>0</v>
      </c>
      <c r="M302" s="37"/>
      <c r="N302" s="37">
        <f t="shared" si="41"/>
        <v>0</v>
      </c>
    </row>
    <row r="303" spans="1:14" ht="19.5" thickBot="1" x14ac:dyDescent="0.35">
      <c r="A303" s="47" t="s">
        <v>70</v>
      </c>
      <c r="B303" s="48" t="s">
        <v>50</v>
      </c>
      <c r="C303" s="49">
        <v>60</v>
      </c>
      <c r="D303" s="44"/>
      <c r="E303" s="44"/>
      <c r="F303" s="30">
        <f t="shared" si="39"/>
        <v>0</v>
      </c>
      <c r="G303" s="11"/>
      <c r="H303" s="11"/>
      <c r="I303" s="11"/>
      <c r="J303" s="12">
        <f t="shared" si="40"/>
        <v>0</v>
      </c>
      <c r="K303" s="31">
        <f t="shared" si="37"/>
        <v>67.180000000000007</v>
      </c>
      <c r="L303" s="37">
        <f t="shared" si="38"/>
        <v>0</v>
      </c>
      <c r="M303" s="37"/>
      <c r="N303" s="37">
        <f t="shared" si="41"/>
        <v>0</v>
      </c>
    </row>
    <row r="304" spans="1:14" ht="19.5" thickBot="1" x14ac:dyDescent="0.35">
      <c r="A304" s="56" t="s">
        <v>71</v>
      </c>
      <c r="B304" s="57" t="s">
        <v>50</v>
      </c>
      <c r="C304" s="58">
        <v>60</v>
      </c>
      <c r="D304" s="44"/>
      <c r="E304" s="44"/>
      <c r="F304" s="30">
        <f t="shared" si="39"/>
        <v>0</v>
      </c>
      <c r="G304" s="11"/>
      <c r="H304" s="11"/>
      <c r="I304" s="11"/>
      <c r="J304" s="12">
        <f t="shared" si="40"/>
        <v>0</v>
      </c>
      <c r="K304" s="31">
        <f t="shared" si="37"/>
        <v>67.180000000000007</v>
      </c>
      <c r="L304" s="37">
        <f t="shared" si="38"/>
        <v>0</v>
      </c>
      <c r="M304" s="37"/>
      <c r="N304" s="37">
        <f t="shared" si="41"/>
        <v>0</v>
      </c>
    </row>
    <row r="305" spans="1:14" ht="19.5" thickBot="1" x14ac:dyDescent="0.35">
      <c r="A305" s="56" t="s">
        <v>72</v>
      </c>
      <c r="B305" s="57" t="s">
        <v>50</v>
      </c>
      <c r="C305" s="58">
        <v>60</v>
      </c>
      <c r="D305" s="44"/>
      <c r="E305" s="44"/>
      <c r="F305" s="30">
        <f t="shared" si="39"/>
        <v>0</v>
      </c>
      <c r="G305" s="11"/>
      <c r="H305" s="11"/>
      <c r="I305" s="11"/>
      <c r="J305" s="12">
        <f t="shared" si="40"/>
        <v>0</v>
      </c>
      <c r="K305" s="31">
        <f t="shared" si="37"/>
        <v>67.180000000000007</v>
      </c>
      <c r="L305" s="37">
        <f t="shared" si="38"/>
        <v>0</v>
      </c>
      <c r="M305" s="37"/>
      <c r="N305" s="37">
        <f t="shared" si="41"/>
        <v>0</v>
      </c>
    </row>
    <row r="306" spans="1:14" ht="19.5" thickBot="1" x14ac:dyDescent="0.35">
      <c r="A306" s="56" t="s">
        <v>73</v>
      </c>
      <c r="B306" s="57" t="s">
        <v>74</v>
      </c>
      <c r="C306" s="58">
        <v>150</v>
      </c>
      <c r="D306" s="44">
        <v>450</v>
      </c>
      <c r="E306" s="44"/>
      <c r="F306" s="30">
        <f t="shared" si="39"/>
        <v>3</v>
      </c>
      <c r="G306" s="11"/>
      <c r="H306" s="11"/>
      <c r="I306" s="11"/>
      <c r="J306" s="12">
        <f t="shared" si="40"/>
        <v>450</v>
      </c>
      <c r="K306" s="31">
        <f t="shared" si="37"/>
        <v>21.06</v>
      </c>
      <c r="L306" s="37">
        <f t="shared" si="38"/>
        <v>9477</v>
      </c>
      <c r="M306" s="37"/>
      <c r="N306" s="37">
        <f t="shared" si="41"/>
        <v>0</v>
      </c>
    </row>
    <row r="307" spans="1:14" ht="19.5" thickBot="1" x14ac:dyDescent="0.35">
      <c r="A307" s="66" t="s">
        <v>75</v>
      </c>
      <c r="B307" s="67" t="s">
        <v>76</v>
      </c>
      <c r="C307" s="68">
        <v>120</v>
      </c>
      <c r="D307" s="44"/>
      <c r="E307" s="44"/>
      <c r="F307" s="30">
        <f t="shared" si="39"/>
        <v>0</v>
      </c>
      <c r="G307" s="11"/>
      <c r="H307" s="11"/>
      <c r="I307" s="11"/>
      <c r="J307" s="12">
        <f t="shared" si="40"/>
        <v>0</v>
      </c>
      <c r="K307" s="31">
        <f t="shared" si="37"/>
        <v>78.98</v>
      </c>
      <c r="L307" s="37">
        <f t="shared" si="38"/>
        <v>0</v>
      </c>
      <c r="M307" s="37"/>
      <c r="N307" s="37">
        <f t="shared" si="41"/>
        <v>0</v>
      </c>
    </row>
    <row r="308" spans="1:14" ht="19.5" thickBot="1" x14ac:dyDescent="0.35">
      <c r="A308" s="66" t="s">
        <v>77</v>
      </c>
      <c r="B308" s="67" t="s">
        <v>78</v>
      </c>
      <c r="C308" s="68">
        <v>60</v>
      </c>
      <c r="D308" s="44"/>
      <c r="E308" s="44"/>
      <c r="F308" s="30">
        <f t="shared" si="39"/>
        <v>0</v>
      </c>
      <c r="G308" s="11"/>
      <c r="H308" s="11"/>
      <c r="I308" s="11"/>
      <c r="J308" s="12">
        <f t="shared" si="40"/>
        <v>0</v>
      </c>
      <c r="K308" s="31">
        <f t="shared" si="37"/>
        <v>154.44</v>
      </c>
      <c r="L308" s="37">
        <f t="shared" si="38"/>
        <v>0</v>
      </c>
      <c r="M308" s="37"/>
      <c r="N308" s="37">
        <f t="shared" si="41"/>
        <v>0</v>
      </c>
    </row>
    <row r="309" spans="1:14" ht="19.5" thickBot="1" x14ac:dyDescent="0.35">
      <c r="A309" s="66" t="s">
        <v>79</v>
      </c>
      <c r="B309" s="67" t="s">
        <v>50</v>
      </c>
      <c r="C309" s="68">
        <v>30</v>
      </c>
      <c r="D309" s="44"/>
      <c r="E309" s="44"/>
      <c r="F309" s="30">
        <f t="shared" si="39"/>
        <v>0</v>
      </c>
      <c r="G309" s="11"/>
      <c r="H309" s="11"/>
      <c r="I309" s="11"/>
      <c r="J309" s="12">
        <f t="shared" si="40"/>
        <v>0</v>
      </c>
      <c r="K309" s="31">
        <f t="shared" si="37"/>
        <v>274.95</v>
      </c>
      <c r="L309" s="37">
        <f t="shared" si="38"/>
        <v>0</v>
      </c>
      <c r="M309" s="37"/>
      <c r="N309" s="37">
        <f t="shared" si="41"/>
        <v>0</v>
      </c>
    </row>
    <row r="310" spans="1:14" ht="19.5" thickBot="1" x14ac:dyDescent="0.35">
      <c r="A310" s="66" t="s">
        <v>80</v>
      </c>
      <c r="B310" s="67" t="s">
        <v>59</v>
      </c>
      <c r="C310" s="68">
        <v>12</v>
      </c>
      <c r="D310" s="44"/>
      <c r="E310" s="44"/>
      <c r="F310" s="30">
        <f t="shared" si="39"/>
        <v>0</v>
      </c>
      <c r="G310" s="11"/>
      <c r="H310" s="11"/>
      <c r="I310" s="11"/>
      <c r="J310" s="12">
        <f t="shared" si="40"/>
        <v>0</v>
      </c>
      <c r="K310" s="31">
        <f t="shared" si="37"/>
        <v>1023.75</v>
      </c>
      <c r="L310" s="37">
        <f t="shared" si="38"/>
        <v>0</v>
      </c>
      <c r="M310" s="37"/>
      <c r="N310" s="37">
        <f t="shared" si="41"/>
        <v>0</v>
      </c>
    </row>
    <row r="311" spans="1:14" ht="19.5" thickBot="1" x14ac:dyDescent="0.35">
      <c r="A311" s="76" t="s">
        <v>81</v>
      </c>
      <c r="B311" s="77" t="s">
        <v>82</v>
      </c>
      <c r="C311" s="78">
        <v>18</v>
      </c>
      <c r="D311" s="44"/>
      <c r="E311" s="44"/>
      <c r="F311" s="30">
        <f t="shared" si="39"/>
        <v>0</v>
      </c>
      <c r="G311" s="11"/>
      <c r="H311" s="11"/>
      <c r="I311" s="11"/>
      <c r="J311" s="12">
        <f t="shared" si="40"/>
        <v>0</v>
      </c>
      <c r="K311" s="31">
        <f t="shared" si="37"/>
        <v>558.67999999999995</v>
      </c>
      <c r="L311" s="37">
        <f t="shared" si="38"/>
        <v>0</v>
      </c>
      <c r="M311" s="37"/>
      <c r="N311" s="37">
        <f t="shared" si="41"/>
        <v>0</v>
      </c>
    </row>
    <row r="312" spans="1:14" ht="19.5" thickBot="1" x14ac:dyDescent="0.35">
      <c r="A312" s="76" t="s">
        <v>83</v>
      </c>
      <c r="B312" s="77" t="s">
        <v>59</v>
      </c>
      <c r="C312" s="78">
        <v>12</v>
      </c>
      <c r="D312" s="44"/>
      <c r="E312" s="44"/>
      <c r="F312" s="30">
        <f t="shared" si="39"/>
        <v>0</v>
      </c>
      <c r="G312" s="11"/>
      <c r="H312" s="11"/>
      <c r="I312" s="11"/>
      <c r="J312" s="12">
        <f t="shared" si="40"/>
        <v>0</v>
      </c>
      <c r="K312" s="31">
        <f t="shared" si="37"/>
        <v>1092.2</v>
      </c>
      <c r="L312" s="37">
        <f t="shared" si="38"/>
        <v>0</v>
      </c>
      <c r="M312" s="37"/>
      <c r="N312" s="37">
        <f t="shared" si="41"/>
        <v>0</v>
      </c>
    </row>
    <row r="313" spans="1:14" ht="19.5" thickBot="1" x14ac:dyDescent="0.35">
      <c r="A313" s="76" t="s">
        <v>84</v>
      </c>
      <c r="B313" s="77" t="s">
        <v>85</v>
      </c>
      <c r="C313" s="78">
        <v>4</v>
      </c>
      <c r="D313" s="44"/>
      <c r="E313" s="44"/>
      <c r="F313" s="30">
        <f t="shared" si="39"/>
        <v>0</v>
      </c>
      <c r="G313" s="11"/>
      <c r="H313" s="11"/>
      <c r="I313" s="11"/>
      <c r="J313" s="12">
        <f t="shared" si="40"/>
        <v>0</v>
      </c>
      <c r="K313" s="31">
        <f t="shared" si="37"/>
        <v>2670.53</v>
      </c>
      <c r="L313" s="37">
        <f t="shared" si="38"/>
        <v>0</v>
      </c>
      <c r="M313" s="37"/>
      <c r="N313" s="37">
        <f t="shared" si="41"/>
        <v>0</v>
      </c>
    </row>
    <row r="314" spans="1:14" ht="19.5" thickBot="1" x14ac:dyDescent="0.35">
      <c r="A314" s="86" t="s">
        <v>86</v>
      </c>
      <c r="B314" s="87" t="s">
        <v>87</v>
      </c>
      <c r="C314" s="88">
        <v>48</v>
      </c>
      <c r="D314" s="44"/>
      <c r="E314" s="44"/>
      <c r="F314" s="30">
        <f t="shared" si="39"/>
        <v>0</v>
      </c>
      <c r="G314" s="11"/>
      <c r="H314" s="11"/>
      <c r="I314" s="11"/>
      <c r="J314" s="12">
        <f t="shared" si="40"/>
        <v>0</v>
      </c>
      <c r="K314" s="31">
        <f t="shared" si="37"/>
        <v>46.8</v>
      </c>
      <c r="L314" s="37">
        <f t="shared" si="38"/>
        <v>0</v>
      </c>
      <c r="M314" s="37"/>
      <c r="N314" s="37">
        <f t="shared" si="41"/>
        <v>0</v>
      </c>
    </row>
    <row r="315" spans="1:14" ht="19.5" thickBot="1" x14ac:dyDescent="0.35">
      <c r="A315" s="86" t="s">
        <v>88</v>
      </c>
      <c r="B315" s="87" t="s">
        <v>87</v>
      </c>
      <c r="C315" s="88">
        <v>48</v>
      </c>
      <c r="D315" s="44"/>
      <c r="E315" s="44"/>
      <c r="F315" s="30">
        <f t="shared" si="39"/>
        <v>0</v>
      </c>
      <c r="G315" s="11"/>
      <c r="H315" s="11"/>
      <c r="I315" s="11"/>
      <c r="J315" s="12">
        <f t="shared" si="40"/>
        <v>0</v>
      </c>
      <c r="K315" s="31">
        <f t="shared" si="37"/>
        <v>46.8</v>
      </c>
      <c r="L315" s="37">
        <f t="shared" si="38"/>
        <v>0</v>
      </c>
      <c r="M315" s="37"/>
      <c r="N315" s="37">
        <f t="shared" si="41"/>
        <v>0</v>
      </c>
    </row>
    <row r="316" spans="1:14" x14ac:dyDescent="0.3">
      <c r="A316" s="96" t="s">
        <v>89</v>
      </c>
      <c r="B316" s="97">
        <v>25</v>
      </c>
      <c r="C316" s="97">
        <v>25</v>
      </c>
      <c r="D316" s="44"/>
      <c r="E316" s="44"/>
      <c r="F316" s="30">
        <f t="shared" si="39"/>
        <v>0</v>
      </c>
      <c r="G316" s="11"/>
      <c r="H316" s="11"/>
      <c r="I316" s="11"/>
      <c r="J316" s="12">
        <f t="shared" si="40"/>
        <v>0</v>
      </c>
      <c r="K316" s="31">
        <f t="shared" si="37"/>
        <v>111.25</v>
      </c>
      <c r="L316" s="37">
        <f t="shared" si="38"/>
        <v>0</v>
      </c>
      <c r="M316" s="37"/>
      <c r="N316" s="37">
        <f t="shared" si="41"/>
        <v>0</v>
      </c>
    </row>
    <row r="317" spans="1:14" x14ac:dyDescent="0.3">
      <c r="A317" s="105" t="s">
        <v>90</v>
      </c>
      <c r="B317" s="106">
        <v>10</v>
      </c>
      <c r="C317" s="106">
        <v>10</v>
      </c>
      <c r="D317" s="44">
        <v>30</v>
      </c>
      <c r="E317" s="44"/>
      <c r="F317" s="30">
        <f t="shared" si="39"/>
        <v>3</v>
      </c>
      <c r="G317" s="11"/>
      <c r="H317" s="11"/>
      <c r="I317" s="11"/>
      <c r="J317" s="12">
        <f t="shared" si="40"/>
        <v>30</v>
      </c>
      <c r="K317" s="31">
        <f t="shared" si="37"/>
        <v>1760</v>
      </c>
      <c r="L317" s="37">
        <f t="shared" si="38"/>
        <v>52800</v>
      </c>
      <c r="M317" s="37"/>
      <c r="N317" s="37">
        <f t="shared" si="41"/>
        <v>0</v>
      </c>
    </row>
    <row r="318" spans="1:14" x14ac:dyDescent="0.3">
      <c r="A318" s="105" t="s">
        <v>91</v>
      </c>
      <c r="B318" s="106">
        <v>8</v>
      </c>
      <c r="C318" s="106">
        <v>8</v>
      </c>
      <c r="D318" s="44">
        <v>1</v>
      </c>
      <c r="E318" s="44"/>
      <c r="F318" s="30">
        <f t="shared" si="39"/>
        <v>0.125</v>
      </c>
      <c r="G318" s="11"/>
      <c r="H318" s="11"/>
      <c r="I318" s="11"/>
      <c r="J318" s="12">
        <f t="shared" si="40"/>
        <v>1</v>
      </c>
      <c r="K318" s="31">
        <f t="shared" si="37"/>
        <v>2365</v>
      </c>
      <c r="L318" s="37">
        <f t="shared" si="38"/>
        <v>2365</v>
      </c>
      <c r="M318" s="37"/>
      <c r="N318" s="37">
        <f t="shared" si="41"/>
        <v>0</v>
      </c>
    </row>
    <row r="319" spans="1:14" x14ac:dyDescent="0.3">
      <c r="A319" s="105" t="s">
        <v>92</v>
      </c>
      <c r="B319" s="106">
        <v>8</v>
      </c>
      <c r="C319" s="106">
        <v>8</v>
      </c>
      <c r="D319" s="44"/>
      <c r="E319" s="44"/>
      <c r="F319" s="30">
        <f t="shared" si="39"/>
        <v>0</v>
      </c>
      <c r="G319" s="11"/>
      <c r="H319" s="11"/>
      <c r="I319" s="11"/>
      <c r="J319" s="12">
        <f t="shared" si="40"/>
        <v>0</v>
      </c>
      <c r="K319" s="31">
        <f t="shared" si="37"/>
        <v>2065</v>
      </c>
      <c r="L319" s="37">
        <f t="shared" si="38"/>
        <v>0</v>
      </c>
      <c r="M319" s="37"/>
      <c r="N319" s="37">
        <f t="shared" si="41"/>
        <v>0</v>
      </c>
    </row>
    <row r="320" spans="1:14" x14ac:dyDescent="0.3">
      <c r="A320" s="105" t="s">
        <v>93</v>
      </c>
      <c r="B320" s="106">
        <v>15</v>
      </c>
      <c r="C320" s="106">
        <v>15</v>
      </c>
      <c r="D320" s="44">
        <v>1</v>
      </c>
      <c r="E320" s="44"/>
      <c r="F320" s="30">
        <f t="shared" si="39"/>
        <v>6.6666666666666666E-2</v>
      </c>
      <c r="G320" s="11"/>
      <c r="H320" s="11"/>
      <c r="I320" s="11"/>
      <c r="J320" s="12">
        <f t="shared" si="40"/>
        <v>1</v>
      </c>
      <c r="K320" s="31">
        <f t="shared" si="37"/>
        <v>990</v>
      </c>
      <c r="L320" s="37">
        <f t="shared" si="38"/>
        <v>990</v>
      </c>
      <c r="M320" s="37"/>
      <c r="N320" s="37">
        <f t="shared" si="41"/>
        <v>0</v>
      </c>
    </row>
    <row r="321" spans="1:14" x14ac:dyDescent="0.3">
      <c r="A321" s="105" t="s">
        <v>94</v>
      </c>
      <c r="B321" s="106">
        <v>15</v>
      </c>
      <c r="C321" s="106">
        <v>15</v>
      </c>
      <c r="D321" s="44"/>
      <c r="E321" s="44"/>
      <c r="F321" s="30">
        <f t="shared" si="39"/>
        <v>0</v>
      </c>
      <c r="G321" s="11"/>
      <c r="H321" s="11"/>
      <c r="I321" s="11"/>
      <c r="J321" s="12">
        <f t="shared" si="40"/>
        <v>0</v>
      </c>
      <c r="K321" s="31">
        <f t="shared" si="37"/>
        <v>1025</v>
      </c>
      <c r="L321" s="37">
        <f t="shared" si="38"/>
        <v>0</v>
      </c>
      <c r="M321" s="37"/>
      <c r="N321" s="37">
        <f t="shared" si="41"/>
        <v>0</v>
      </c>
    </row>
    <row r="322" spans="1:14" x14ac:dyDescent="0.3">
      <c r="A322" s="105" t="s">
        <v>95</v>
      </c>
      <c r="B322" s="106">
        <v>10</v>
      </c>
      <c r="C322" s="106">
        <v>10</v>
      </c>
      <c r="D322" s="44">
        <v>7</v>
      </c>
      <c r="E322" s="44"/>
      <c r="F322" s="30">
        <f t="shared" si="39"/>
        <v>0.7</v>
      </c>
      <c r="G322" s="11"/>
      <c r="H322" s="11"/>
      <c r="I322" s="11"/>
      <c r="J322" s="12">
        <f t="shared" si="40"/>
        <v>7</v>
      </c>
      <c r="K322" s="31">
        <f t="shared" si="37"/>
        <v>1620</v>
      </c>
      <c r="L322" s="37">
        <f t="shared" si="38"/>
        <v>11340</v>
      </c>
      <c r="M322" s="37"/>
      <c r="N322" s="37">
        <f t="shared" si="41"/>
        <v>0</v>
      </c>
    </row>
    <row r="323" spans="1:14" x14ac:dyDescent="0.3">
      <c r="A323" s="105" t="s">
        <v>96</v>
      </c>
      <c r="B323" s="106">
        <v>8</v>
      </c>
      <c r="C323" s="106">
        <v>8</v>
      </c>
      <c r="D323" s="44"/>
      <c r="E323" s="44"/>
      <c r="F323" s="30">
        <f t="shared" si="39"/>
        <v>0</v>
      </c>
      <c r="G323" s="11"/>
      <c r="H323" s="11"/>
      <c r="I323" s="11"/>
      <c r="J323" s="12">
        <f t="shared" si="40"/>
        <v>0</v>
      </c>
      <c r="K323" s="31">
        <f t="shared" si="37"/>
        <v>2130</v>
      </c>
      <c r="L323" s="37">
        <f t="shared" si="38"/>
        <v>0</v>
      </c>
      <c r="M323" s="37"/>
      <c r="N323" s="37">
        <f t="shared" si="41"/>
        <v>0</v>
      </c>
    </row>
    <row r="324" spans="1:14" x14ac:dyDescent="0.3">
      <c r="A324" s="105" t="s">
        <v>97</v>
      </c>
      <c r="B324" s="106">
        <v>15</v>
      </c>
      <c r="C324" s="106">
        <v>15</v>
      </c>
      <c r="D324" s="44">
        <v>17</v>
      </c>
      <c r="E324" s="44"/>
      <c r="F324" s="30">
        <f t="shared" si="39"/>
        <v>1.1333333333333333</v>
      </c>
      <c r="G324" s="11"/>
      <c r="H324" s="11"/>
      <c r="I324" s="11"/>
      <c r="J324" s="12">
        <f t="shared" si="40"/>
        <v>17</v>
      </c>
      <c r="K324" s="31">
        <f t="shared" si="37"/>
        <v>880</v>
      </c>
      <c r="L324" s="37">
        <f t="shared" si="38"/>
        <v>14960</v>
      </c>
      <c r="M324" s="37"/>
      <c r="N324" s="37">
        <f t="shared" si="41"/>
        <v>0</v>
      </c>
    </row>
    <row r="325" spans="1:14" x14ac:dyDescent="0.3">
      <c r="A325" s="105" t="s">
        <v>98</v>
      </c>
      <c r="B325" s="106">
        <v>15</v>
      </c>
      <c r="C325" s="106">
        <v>15</v>
      </c>
      <c r="D325" s="44">
        <v>18</v>
      </c>
      <c r="E325" s="44"/>
      <c r="F325" s="30">
        <f t="shared" si="39"/>
        <v>1.2</v>
      </c>
      <c r="G325" s="11"/>
      <c r="H325" s="11"/>
      <c r="I325" s="11"/>
      <c r="J325" s="12">
        <f t="shared" si="40"/>
        <v>18</v>
      </c>
      <c r="K325" s="31">
        <f t="shared" si="37"/>
        <v>915</v>
      </c>
      <c r="L325" s="37">
        <f t="shared" si="38"/>
        <v>16470</v>
      </c>
      <c r="M325" s="37"/>
      <c r="N325" s="37">
        <f t="shared" si="41"/>
        <v>0</v>
      </c>
    </row>
    <row r="326" spans="1:14" x14ac:dyDescent="0.3">
      <c r="A326" s="105" t="s">
        <v>99</v>
      </c>
      <c r="B326" s="106">
        <v>3</v>
      </c>
      <c r="C326" s="106">
        <v>3</v>
      </c>
      <c r="D326" s="44"/>
      <c r="E326" s="44"/>
      <c r="F326" s="30">
        <f t="shared" si="39"/>
        <v>0</v>
      </c>
      <c r="G326" s="11"/>
      <c r="H326" s="11"/>
      <c r="I326" s="11"/>
      <c r="J326" s="12">
        <f t="shared" si="40"/>
        <v>0</v>
      </c>
      <c r="K326" s="31">
        <f t="shared" si="37"/>
        <v>1970</v>
      </c>
      <c r="L326" s="37">
        <f t="shared" si="38"/>
        <v>0</v>
      </c>
      <c r="M326" s="37"/>
      <c r="N326" s="37">
        <f t="shared" si="41"/>
        <v>0</v>
      </c>
    </row>
    <row r="327" spans="1:14" x14ac:dyDescent="0.3">
      <c r="A327" s="105" t="s">
        <v>100</v>
      </c>
      <c r="B327" s="106">
        <v>3</v>
      </c>
      <c r="C327" s="106">
        <v>3</v>
      </c>
      <c r="D327" s="44">
        <v>20</v>
      </c>
      <c r="E327" s="44"/>
      <c r="F327" s="30">
        <f t="shared" si="39"/>
        <v>6.666666666666667</v>
      </c>
      <c r="G327" s="11"/>
      <c r="H327" s="11"/>
      <c r="I327" s="11"/>
      <c r="J327" s="12">
        <f t="shared" si="40"/>
        <v>20</v>
      </c>
      <c r="K327" s="31">
        <f t="shared" si="37"/>
        <v>2035</v>
      </c>
      <c r="L327" s="37">
        <f t="shared" si="38"/>
        <v>40700</v>
      </c>
      <c r="M327" s="37"/>
      <c r="N327" s="37">
        <f t="shared" si="41"/>
        <v>0</v>
      </c>
    </row>
    <row r="328" spans="1:14" x14ac:dyDescent="0.3">
      <c r="A328" s="105" t="s">
        <v>101</v>
      </c>
      <c r="B328" s="106">
        <v>8</v>
      </c>
      <c r="C328" s="106">
        <v>8</v>
      </c>
      <c r="D328" s="44">
        <v>11</v>
      </c>
      <c r="E328" s="44"/>
      <c r="F328" s="30">
        <f t="shared" si="39"/>
        <v>1.375</v>
      </c>
      <c r="G328" s="11"/>
      <c r="H328" s="11"/>
      <c r="I328" s="11"/>
      <c r="J328" s="12">
        <f t="shared" si="40"/>
        <v>11</v>
      </c>
      <c r="K328" s="31">
        <f t="shared" si="37"/>
        <v>2120</v>
      </c>
      <c r="L328" s="37">
        <f t="shared" si="38"/>
        <v>23320</v>
      </c>
      <c r="M328" s="37"/>
      <c r="N328" s="37">
        <f t="shared" si="41"/>
        <v>0</v>
      </c>
    </row>
    <row r="329" spans="1:14" x14ac:dyDescent="0.3">
      <c r="A329" s="105" t="s">
        <v>102</v>
      </c>
      <c r="B329" s="106">
        <v>10</v>
      </c>
      <c r="C329" s="106">
        <v>10</v>
      </c>
      <c r="D329" s="44"/>
      <c r="E329" s="44"/>
      <c r="F329" s="30">
        <f t="shared" si="39"/>
        <v>0</v>
      </c>
      <c r="G329" s="11"/>
      <c r="H329" s="11"/>
      <c r="I329" s="11"/>
      <c r="J329" s="12">
        <f t="shared" si="40"/>
        <v>0</v>
      </c>
      <c r="K329" s="31">
        <f t="shared" si="37"/>
        <v>1980</v>
      </c>
      <c r="L329" s="37">
        <f t="shared" si="38"/>
        <v>0</v>
      </c>
      <c r="M329" s="37"/>
      <c r="N329" s="37">
        <f t="shared" si="41"/>
        <v>0</v>
      </c>
    </row>
    <row r="330" spans="1:14" x14ac:dyDescent="0.3">
      <c r="A330" s="105" t="s">
        <v>103</v>
      </c>
      <c r="B330" s="106">
        <v>12</v>
      </c>
      <c r="C330" s="106">
        <v>12</v>
      </c>
      <c r="D330" s="44"/>
      <c r="E330" s="44"/>
      <c r="F330" s="30">
        <f t="shared" si="39"/>
        <v>0</v>
      </c>
      <c r="G330" s="11"/>
      <c r="H330" s="11"/>
      <c r="I330" s="11"/>
      <c r="J330" s="12">
        <f t="shared" si="40"/>
        <v>0</v>
      </c>
      <c r="K330" s="31">
        <f t="shared" si="37"/>
        <v>875</v>
      </c>
      <c r="L330" s="37">
        <f t="shared" si="38"/>
        <v>0</v>
      </c>
      <c r="M330" s="37"/>
      <c r="N330" s="37">
        <f t="shared" si="41"/>
        <v>0</v>
      </c>
    </row>
    <row r="331" spans="1:14" ht="19.5" thickBot="1" x14ac:dyDescent="0.35">
      <c r="A331" s="105" t="s">
        <v>104</v>
      </c>
      <c r="B331" s="106">
        <v>3</v>
      </c>
      <c r="C331" s="106">
        <v>3</v>
      </c>
      <c r="D331" s="44"/>
      <c r="E331" s="44"/>
      <c r="F331" s="30">
        <f t="shared" si="39"/>
        <v>0</v>
      </c>
      <c r="G331" s="11"/>
      <c r="H331" s="11"/>
      <c r="I331" s="11"/>
      <c r="J331" s="12">
        <f t="shared" si="40"/>
        <v>0</v>
      </c>
      <c r="K331" s="31">
        <f t="shared" si="37"/>
        <v>2145</v>
      </c>
      <c r="L331" s="37">
        <f t="shared" si="38"/>
        <v>0</v>
      </c>
      <c r="M331" s="37"/>
      <c r="N331" s="37">
        <f t="shared" si="41"/>
        <v>0</v>
      </c>
    </row>
    <row r="332" spans="1:14" ht="19.5" thickBot="1" x14ac:dyDescent="0.35">
      <c r="A332" s="56" t="s">
        <v>105</v>
      </c>
      <c r="B332" s="57" t="s">
        <v>74</v>
      </c>
      <c r="C332" s="58">
        <v>150</v>
      </c>
      <c r="D332" s="44"/>
      <c r="E332" s="44"/>
      <c r="F332" s="30">
        <f t="shared" si="39"/>
        <v>0</v>
      </c>
      <c r="G332" s="11"/>
      <c r="H332" s="11"/>
      <c r="I332" s="11"/>
      <c r="J332" s="12">
        <f t="shared" si="40"/>
        <v>0</v>
      </c>
      <c r="K332" s="31">
        <f t="shared" si="37"/>
        <v>21.06</v>
      </c>
      <c r="L332" s="37">
        <f t="shared" si="38"/>
        <v>0</v>
      </c>
      <c r="M332" s="37"/>
      <c r="N332" s="37">
        <f t="shared" si="41"/>
        <v>0</v>
      </c>
    </row>
    <row r="333" spans="1:14" x14ac:dyDescent="0.3">
      <c r="A333" s="107"/>
      <c r="B333" s="108"/>
      <c r="C333" s="108"/>
      <c r="D333" s="11"/>
      <c r="E333" s="11"/>
      <c r="F333" s="30" t="e">
        <f t="shared" si="39"/>
        <v>#DIV/0!</v>
      </c>
      <c r="G333" s="11"/>
      <c r="H333" s="11"/>
      <c r="I333" s="11"/>
      <c r="J333" s="12">
        <f t="shared" si="40"/>
        <v>0</v>
      </c>
      <c r="K333" s="31">
        <f t="shared" si="37"/>
        <v>116.5</v>
      </c>
      <c r="L333" s="37">
        <f t="shared" si="38"/>
        <v>0</v>
      </c>
      <c r="M333" s="37"/>
      <c r="N333" s="37">
        <f t="shared" si="41"/>
        <v>0</v>
      </c>
    </row>
    <row r="334" spans="1:14" x14ac:dyDescent="0.3">
      <c r="A334" s="107"/>
      <c r="B334" s="108"/>
      <c r="C334" s="108"/>
      <c r="D334" s="11"/>
      <c r="E334" s="11"/>
      <c r="F334" s="30" t="e">
        <f t="shared" si="39"/>
        <v>#DIV/0!</v>
      </c>
      <c r="G334" s="11"/>
      <c r="H334" s="11"/>
      <c r="I334" s="11"/>
      <c r="J334" s="12">
        <f t="shared" si="40"/>
        <v>0</v>
      </c>
      <c r="K334" s="31">
        <f t="shared" si="37"/>
        <v>0</v>
      </c>
      <c r="L334" s="37">
        <f t="shared" si="38"/>
        <v>0</v>
      </c>
      <c r="M334" s="37"/>
      <c r="N334" s="37">
        <f t="shared" si="41"/>
        <v>0</v>
      </c>
    </row>
    <row r="335" spans="1:14" x14ac:dyDescent="0.3">
      <c r="A335" s="107"/>
      <c r="B335" s="108"/>
      <c r="C335" s="108"/>
      <c r="D335" s="11"/>
      <c r="E335" s="11"/>
      <c r="F335" s="30" t="e">
        <f t="shared" si="39"/>
        <v>#DIV/0!</v>
      </c>
      <c r="G335" s="11"/>
      <c r="H335" s="11"/>
      <c r="I335" s="11"/>
      <c r="J335" s="12">
        <f t="shared" si="40"/>
        <v>0</v>
      </c>
      <c r="K335" s="31">
        <f t="shared" si="37"/>
        <v>23</v>
      </c>
      <c r="L335" s="37">
        <f t="shared" si="38"/>
        <v>0</v>
      </c>
      <c r="M335" s="37"/>
      <c r="N335" s="37">
        <f t="shared" si="41"/>
        <v>0</v>
      </c>
    </row>
    <row r="336" spans="1:14" x14ac:dyDescent="0.3">
      <c r="A336" s="107"/>
      <c r="B336" s="108"/>
      <c r="C336" s="108"/>
      <c r="D336" s="11"/>
      <c r="E336" s="11"/>
      <c r="F336" s="30" t="e">
        <f t="shared" si="39"/>
        <v>#DIV/0!</v>
      </c>
      <c r="G336" s="11"/>
      <c r="H336" s="11"/>
      <c r="I336" s="11"/>
      <c r="J336" s="12">
        <f t="shared" si="40"/>
        <v>0</v>
      </c>
      <c r="K336" s="31">
        <f t="shared" si="37"/>
        <v>0</v>
      </c>
      <c r="L336" s="37">
        <f t="shared" si="38"/>
        <v>0</v>
      </c>
      <c r="M336" s="37"/>
      <c r="N336" s="37">
        <f t="shared" si="41"/>
        <v>0</v>
      </c>
    </row>
    <row r="337" spans="1:14" x14ac:dyDescent="0.3">
      <c r="A337" s="11"/>
      <c r="B337" s="10"/>
      <c r="C337" s="10"/>
      <c r="D337" s="11"/>
      <c r="E337" s="11"/>
      <c r="F337" s="30" t="e">
        <f t="shared" si="39"/>
        <v>#DIV/0!</v>
      </c>
      <c r="G337" s="11"/>
      <c r="H337" s="11"/>
      <c r="I337" s="11"/>
      <c r="J337" s="12">
        <f t="shared" si="40"/>
        <v>0</v>
      </c>
      <c r="K337" s="31">
        <f t="shared" si="37"/>
        <v>0</v>
      </c>
      <c r="L337" s="37">
        <f t="shared" si="38"/>
        <v>0</v>
      </c>
      <c r="M337" s="37"/>
      <c r="N337" s="37">
        <f t="shared" si="41"/>
        <v>0</v>
      </c>
    </row>
    <row r="338" spans="1:14" x14ac:dyDescent="0.3">
      <c r="A338" s="11"/>
      <c r="B338" s="10"/>
      <c r="C338" s="10"/>
      <c r="D338" s="11"/>
      <c r="E338" s="11"/>
      <c r="F338" s="30" t="e">
        <f t="shared" si="39"/>
        <v>#DIV/0!</v>
      </c>
      <c r="G338" s="11"/>
      <c r="H338" s="11"/>
      <c r="I338" s="11"/>
      <c r="J338" s="12">
        <f t="shared" si="40"/>
        <v>0</v>
      </c>
      <c r="K338" s="31">
        <f t="shared" si="37"/>
        <v>0</v>
      </c>
      <c r="L338" s="37">
        <f t="shared" si="38"/>
        <v>0</v>
      </c>
      <c r="M338" s="37"/>
      <c r="N338" s="37">
        <f t="shared" si="41"/>
        <v>0</v>
      </c>
    </row>
    <row r="339" spans="1:14" x14ac:dyDescent="0.3">
      <c r="A339" s="11"/>
      <c r="B339" s="10"/>
      <c r="C339" s="10"/>
      <c r="D339" s="11"/>
      <c r="E339" s="11"/>
      <c r="F339" s="30" t="e">
        <f t="shared" si="39"/>
        <v>#DIV/0!</v>
      </c>
      <c r="G339" s="11"/>
      <c r="H339" s="11"/>
      <c r="I339" s="11"/>
      <c r="J339" s="12">
        <f t="shared" si="40"/>
        <v>0</v>
      </c>
      <c r="K339" s="31">
        <f t="shared" si="37"/>
        <v>0</v>
      </c>
      <c r="L339" s="37">
        <f t="shared" si="38"/>
        <v>0</v>
      </c>
      <c r="M339" s="37"/>
      <c r="N339" s="37">
        <f t="shared" si="41"/>
        <v>0</v>
      </c>
    </row>
    <row r="340" spans="1:14" x14ac:dyDescent="0.3">
      <c r="A340" s="11" t="s">
        <v>33</v>
      </c>
      <c r="B340" s="11"/>
      <c r="C340" s="13"/>
      <c r="D340" s="111">
        <f t="shared" ref="D340:J340" si="42">SUM(D278:D339)</f>
        <v>555</v>
      </c>
      <c r="E340" s="111">
        <f t="shared" si="42"/>
        <v>0</v>
      </c>
      <c r="F340" s="111" t="e">
        <f t="shared" si="42"/>
        <v>#DIV/0!</v>
      </c>
      <c r="G340" s="111">
        <f t="shared" si="42"/>
        <v>0</v>
      </c>
      <c r="H340" s="111">
        <f t="shared" si="42"/>
        <v>0</v>
      </c>
      <c r="I340" s="111">
        <f t="shared" si="42"/>
        <v>0</v>
      </c>
      <c r="J340" s="12">
        <f t="shared" si="42"/>
        <v>555</v>
      </c>
      <c r="K340" s="111"/>
      <c r="L340" s="111">
        <f>SUM(L278:L339)</f>
        <v>172422</v>
      </c>
      <c r="M340" s="111">
        <f>SUM(M278:M339)</f>
        <v>0</v>
      </c>
      <c r="N340" s="111">
        <f>SUM(N278:N339)</f>
        <v>0</v>
      </c>
    </row>
    <row r="341" spans="1:14" x14ac:dyDescent="0.3">
      <c r="A341" s="113"/>
      <c r="B341" s="114"/>
      <c r="C341" s="115"/>
      <c r="D341" s="116"/>
      <c r="E341" s="116"/>
      <c r="F341" s="7" t="s">
        <v>106</v>
      </c>
      <c r="G341" s="7" t="s">
        <v>123</v>
      </c>
      <c r="H341" s="7" t="s">
        <v>124</v>
      </c>
      <c r="I341" s="7" t="s">
        <v>125</v>
      </c>
      <c r="J341" s="7" t="s">
        <v>126</v>
      </c>
      <c r="K341" s="117"/>
      <c r="L341" s="117"/>
      <c r="M341" s="7" t="s">
        <v>107</v>
      </c>
      <c r="N341" s="118"/>
    </row>
    <row r="342" spans="1:14" ht="31.5" x14ac:dyDescent="0.5">
      <c r="A342" s="113"/>
      <c r="B342" s="114"/>
      <c r="C342" s="115"/>
      <c r="D342" s="116"/>
      <c r="E342" s="116"/>
      <c r="F342" s="121"/>
      <c r="G342" s="121"/>
      <c r="H342" s="121"/>
      <c r="I342" s="121"/>
      <c r="J342" s="121"/>
      <c r="K342" s="122"/>
      <c r="L342" s="121">
        <f>+F342-G342-H342-I342-J342</f>
        <v>0</v>
      </c>
      <c r="M342" s="123"/>
      <c r="N342" s="124"/>
    </row>
    <row r="343" spans="1:14" x14ac:dyDescent="0.3">
      <c r="A343" s="177" t="s">
        <v>109</v>
      </c>
      <c r="B343" s="178"/>
      <c r="C343" s="178"/>
      <c r="D343" s="178"/>
      <c r="E343" s="178"/>
      <c r="F343" s="178"/>
      <c r="G343" s="178"/>
      <c r="H343" s="178"/>
      <c r="I343" s="178"/>
      <c r="J343" s="179"/>
      <c r="K343" s="125"/>
      <c r="L343" s="12">
        <v>2390</v>
      </c>
      <c r="M343" s="126"/>
      <c r="N343" s="127"/>
    </row>
    <row r="344" spans="1:14" x14ac:dyDescent="0.3">
      <c r="A344" s="180" t="s">
        <v>110</v>
      </c>
      <c r="B344" s="181"/>
      <c r="C344" s="181"/>
      <c r="D344" s="181"/>
      <c r="E344" s="181"/>
      <c r="F344" s="181"/>
      <c r="G344" s="181"/>
      <c r="H344" s="181"/>
      <c r="I344" s="181"/>
      <c r="J344" s="182"/>
      <c r="K344" s="129"/>
      <c r="L344" s="12"/>
      <c r="M344" s="126"/>
      <c r="N344" s="127"/>
    </row>
    <row r="345" spans="1:14" x14ac:dyDescent="0.3">
      <c r="A345" s="160" t="s">
        <v>111</v>
      </c>
      <c r="B345" s="161"/>
      <c r="C345" s="161"/>
      <c r="D345" s="161"/>
      <c r="E345" s="161"/>
      <c r="F345" s="161"/>
      <c r="G345" s="161"/>
      <c r="H345" s="161"/>
      <c r="I345" s="161"/>
      <c r="J345" s="162"/>
      <c r="K345" s="130"/>
      <c r="L345" s="12"/>
      <c r="M345" s="131">
        <f>+L345/L340%</f>
        <v>0</v>
      </c>
      <c r="N345" s="127"/>
    </row>
    <row r="346" spans="1:14" x14ac:dyDescent="0.3">
      <c r="A346" s="163" t="s">
        <v>112</v>
      </c>
      <c r="B346" s="164"/>
      <c r="C346" s="164"/>
      <c r="D346" s="164"/>
      <c r="E346" s="164"/>
      <c r="F346" s="164"/>
      <c r="G346" s="164"/>
      <c r="H346" s="164"/>
      <c r="I346" s="164"/>
      <c r="J346" s="165"/>
      <c r="K346" s="132"/>
      <c r="L346" s="12">
        <f>+E362</f>
        <v>61803</v>
      </c>
      <c r="M346" s="126"/>
      <c r="N346" s="127"/>
    </row>
    <row r="347" spans="1:14" x14ac:dyDescent="0.3">
      <c r="A347" s="166" t="s">
        <v>113</v>
      </c>
      <c r="B347" s="167"/>
      <c r="C347" s="167"/>
      <c r="D347" s="167"/>
      <c r="E347" s="167"/>
      <c r="F347" s="167"/>
      <c r="G347" s="167"/>
      <c r="H347" s="167"/>
      <c r="I347" s="167"/>
      <c r="J347" s="168"/>
      <c r="K347" s="134"/>
      <c r="L347" s="12">
        <f>+M362</f>
        <v>0</v>
      </c>
      <c r="M347" s="126"/>
      <c r="N347" s="127"/>
    </row>
    <row r="348" spans="1:14" x14ac:dyDescent="0.3">
      <c r="A348" s="169"/>
      <c r="B348" s="170"/>
      <c r="C348" s="170"/>
      <c r="D348" s="170"/>
      <c r="E348" s="170"/>
      <c r="F348" s="170"/>
      <c r="G348" s="170"/>
      <c r="H348" s="170"/>
      <c r="I348" s="170"/>
      <c r="J348" s="171"/>
      <c r="K348" s="128"/>
      <c r="L348" s="126">
        <v>69</v>
      </c>
      <c r="M348" s="126"/>
      <c r="N348" s="127"/>
    </row>
    <row r="349" spans="1:14" x14ac:dyDescent="0.3">
      <c r="A349" s="169"/>
      <c r="B349" s="170"/>
      <c r="C349" s="170"/>
      <c r="D349" s="170"/>
      <c r="E349" s="170"/>
      <c r="F349" s="170"/>
      <c r="G349" s="170"/>
      <c r="H349" s="170"/>
      <c r="I349" s="170"/>
      <c r="J349" s="171"/>
      <c r="K349" s="128"/>
      <c r="L349" s="126"/>
      <c r="M349" s="126"/>
      <c r="N349" s="127"/>
    </row>
    <row r="350" spans="1:14" x14ac:dyDescent="0.3">
      <c r="A350" s="169" t="s">
        <v>114</v>
      </c>
      <c r="B350" s="170"/>
      <c r="C350" s="170"/>
      <c r="D350" s="170"/>
      <c r="E350" s="170"/>
      <c r="F350" s="170"/>
      <c r="G350" s="170"/>
      <c r="H350" s="170"/>
      <c r="I350" s="170"/>
      <c r="J350" s="171"/>
      <c r="K350" s="136"/>
      <c r="L350" s="111">
        <f>+L340-L343-L344-L345-L346+L347-L348-L349</f>
        <v>108160</v>
      </c>
      <c r="M350" s="126"/>
      <c r="N350" s="127"/>
    </row>
    <row r="351" spans="1:14" ht="19.5" thickBot="1" x14ac:dyDescent="0.35">
      <c r="L351" s="3">
        <v>108160</v>
      </c>
      <c r="M351" s="138">
        <f>+L351-L350</f>
        <v>0</v>
      </c>
    </row>
    <row r="352" spans="1:14" ht="19.5" thickBot="1" x14ac:dyDescent="0.35">
      <c r="A352" s="157" t="s">
        <v>115</v>
      </c>
      <c r="B352" s="158"/>
      <c r="C352" s="158"/>
      <c r="D352" s="158"/>
      <c r="E352" s="158"/>
      <c r="F352" s="159"/>
      <c r="G352" s="127"/>
      <c r="H352" s="157" t="s">
        <v>116</v>
      </c>
      <c r="I352" s="158"/>
      <c r="J352" s="159"/>
      <c r="K352" s="157" t="s">
        <v>117</v>
      </c>
      <c r="L352" s="158"/>
      <c r="M352" s="159"/>
      <c r="N352" s="139"/>
    </row>
    <row r="353" spans="1:14" ht="19.5" thickBot="1" x14ac:dyDescent="0.35">
      <c r="A353" s="140" t="s">
        <v>118</v>
      </c>
      <c r="B353" s="157" t="s">
        <v>119</v>
      </c>
      <c r="C353" s="159"/>
      <c r="D353" s="140" t="s">
        <v>120</v>
      </c>
      <c r="E353" s="157" t="s">
        <v>22</v>
      </c>
      <c r="F353" s="159"/>
      <c r="G353" s="127"/>
      <c r="H353" s="157" t="s">
        <v>119</v>
      </c>
      <c r="I353" s="159"/>
      <c r="J353" s="140" t="s">
        <v>22</v>
      </c>
      <c r="K353" s="157" t="s">
        <v>119</v>
      </c>
      <c r="L353" s="159"/>
      <c r="M353" s="140" t="s">
        <v>22</v>
      </c>
      <c r="N353" s="139"/>
    </row>
    <row r="354" spans="1:14" ht="19.5" thickBot="1" x14ac:dyDescent="0.35">
      <c r="A354" s="141"/>
      <c r="B354" s="153"/>
      <c r="C354" s="154"/>
      <c r="D354" s="141"/>
      <c r="E354" s="155">
        <v>52800</v>
      </c>
      <c r="F354" s="156"/>
      <c r="G354" s="127"/>
      <c r="H354" s="153"/>
      <c r="I354" s="154"/>
      <c r="J354" s="142"/>
      <c r="K354" s="153"/>
      <c r="L354" s="154"/>
      <c r="M354" s="143"/>
      <c r="N354" s="144"/>
    </row>
    <row r="355" spans="1:14" ht="19.5" thickBot="1" x14ac:dyDescent="0.35">
      <c r="A355" s="141"/>
      <c r="B355" s="153"/>
      <c r="C355" s="154"/>
      <c r="D355" s="141"/>
      <c r="E355" s="155">
        <v>9003</v>
      </c>
      <c r="F355" s="156"/>
      <c r="G355" s="127"/>
      <c r="H355" s="153"/>
      <c r="I355" s="154"/>
      <c r="J355" s="142"/>
      <c r="K355" s="153"/>
      <c r="L355" s="154"/>
      <c r="M355" s="143"/>
      <c r="N355" s="144"/>
    </row>
    <row r="356" spans="1:14" ht="19.5" thickBot="1" x14ac:dyDescent="0.35">
      <c r="A356" s="141"/>
      <c r="B356" s="153"/>
      <c r="C356" s="154"/>
      <c r="D356" s="141"/>
      <c r="E356" s="155"/>
      <c r="F356" s="156"/>
      <c r="G356" s="127"/>
      <c r="H356" s="153"/>
      <c r="I356" s="154"/>
      <c r="J356" s="142"/>
      <c r="K356" s="153"/>
      <c r="L356" s="154"/>
      <c r="M356" s="143"/>
      <c r="N356" s="144"/>
    </row>
    <row r="357" spans="1:14" ht="19.5" thickBot="1" x14ac:dyDescent="0.35">
      <c r="A357" s="141"/>
      <c r="B357" s="153"/>
      <c r="C357" s="154"/>
      <c r="D357" s="141"/>
      <c r="E357" s="155"/>
      <c r="F357" s="156"/>
      <c r="G357" s="127"/>
      <c r="H357" s="153"/>
      <c r="I357" s="154"/>
      <c r="J357" s="142"/>
      <c r="K357" s="153"/>
      <c r="L357" s="154"/>
      <c r="M357" s="143"/>
      <c r="N357" s="144"/>
    </row>
    <row r="358" spans="1:14" ht="19.5" thickBot="1" x14ac:dyDescent="0.35">
      <c r="A358" s="141"/>
      <c r="B358" s="153"/>
      <c r="C358" s="154"/>
      <c r="D358" s="141"/>
      <c r="E358" s="155"/>
      <c r="F358" s="156"/>
      <c r="G358" s="127"/>
      <c r="H358" s="153"/>
      <c r="I358" s="154"/>
      <c r="J358" s="142"/>
      <c r="K358" s="153"/>
      <c r="L358" s="154"/>
      <c r="M358" s="143"/>
      <c r="N358" s="144"/>
    </row>
    <row r="359" spans="1:14" ht="19.5" thickBot="1" x14ac:dyDescent="0.35">
      <c r="A359" s="141"/>
      <c r="B359" s="153"/>
      <c r="C359" s="154"/>
      <c r="D359" s="141"/>
      <c r="E359" s="155"/>
      <c r="F359" s="156"/>
      <c r="G359" s="127"/>
      <c r="H359" s="153"/>
      <c r="I359" s="154"/>
      <c r="J359" s="142"/>
      <c r="K359" s="153"/>
      <c r="L359" s="154"/>
      <c r="M359" s="143"/>
      <c r="N359" s="144"/>
    </row>
    <row r="360" spans="1:14" ht="19.5" thickBot="1" x14ac:dyDescent="0.35">
      <c r="A360" s="141"/>
      <c r="B360" s="153"/>
      <c r="C360" s="154"/>
      <c r="D360" s="141"/>
      <c r="E360" s="155"/>
      <c r="F360" s="156"/>
      <c r="G360" s="127"/>
      <c r="H360" s="153"/>
      <c r="I360" s="154"/>
      <c r="J360" s="142"/>
      <c r="K360" s="153"/>
      <c r="L360" s="154"/>
      <c r="M360" s="143"/>
      <c r="N360" s="144"/>
    </row>
    <row r="361" spans="1:14" ht="19.5" thickBot="1" x14ac:dyDescent="0.35">
      <c r="A361" s="141"/>
      <c r="B361" s="153"/>
      <c r="C361" s="154"/>
      <c r="D361" s="141"/>
      <c r="E361" s="155"/>
      <c r="F361" s="156"/>
      <c r="G361" s="127"/>
      <c r="H361" s="153"/>
      <c r="I361" s="154"/>
      <c r="J361" s="142"/>
      <c r="K361" s="153"/>
      <c r="L361" s="154"/>
      <c r="M361" s="143"/>
      <c r="N361" s="144"/>
    </row>
    <row r="362" spans="1:14" ht="19.5" thickBot="1" x14ac:dyDescent="0.35">
      <c r="A362" s="141" t="s">
        <v>121</v>
      </c>
      <c r="B362" s="153"/>
      <c r="C362" s="154"/>
      <c r="D362" s="141"/>
      <c r="E362" s="155">
        <f>SUM(E354:F361)</f>
        <v>61803</v>
      </c>
      <c r="F362" s="156"/>
      <c r="G362" s="127"/>
      <c r="H362" s="153" t="s">
        <v>121</v>
      </c>
      <c r="I362" s="154"/>
      <c r="J362" s="140">
        <f>SUM(J354:J361)</f>
        <v>0</v>
      </c>
      <c r="K362" s="153" t="s">
        <v>121</v>
      </c>
      <c r="L362" s="154"/>
      <c r="M362" s="145">
        <f>SUM(M354:M361)</f>
        <v>0</v>
      </c>
      <c r="N362" s="139"/>
    </row>
    <row r="365" spans="1:14" x14ac:dyDescent="0.3">
      <c r="A365" s="172" t="s">
        <v>0</v>
      </c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"/>
      <c r="N365" s="148"/>
    </row>
    <row r="366" spans="1:14" x14ac:dyDescent="0.3">
      <c r="A366" s="1" t="s">
        <v>1</v>
      </c>
      <c r="B366" s="148" t="s">
        <v>129</v>
      </c>
      <c r="J366" s="1" t="s">
        <v>3</v>
      </c>
      <c r="K366" s="173">
        <f>+K275</f>
        <v>0</v>
      </c>
      <c r="L366" s="173"/>
      <c r="M366" s="173"/>
      <c r="N366" s="6"/>
    </row>
    <row r="367" spans="1:14" x14ac:dyDescent="0.3">
      <c r="A367" s="174"/>
      <c r="B367" s="175"/>
      <c r="C367" s="176"/>
      <c r="D367" s="169" t="s">
        <v>6</v>
      </c>
      <c r="E367" s="170"/>
      <c r="F367" s="171"/>
      <c r="G367" s="7" t="s">
        <v>7</v>
      </c>
      <c r="H367" s="7" t="s">
        <v>7</v>
      </c>
      <c r="I367" s="7" t="s">
        <v>8</v>
      </c>
      <c r="J367" s="147" t="s">
        <v>9</v>
      </c>
      <c r="K367" s="7" t="s">
        <v>10</v>
      </c>
      <c r="L367" s="149"/>
      <c r="M367" s="7" t="s">
        <v>11</v>
      </c>
      <c r="N367" s="7" t="s">
        <v>12</v>
      </c>
    </row>
    <row r="368" spans="1:14" x14ac:dyDescent="0.3">
      <c r="A368" s="12" t="s">
        <v>16</v>
      </c>
      <c r="B368" s="7" t="s">
        <v>17</v>
      </c>
      <c r="C368" s="13" t="s">
        <v>18</v>
      </c>
      <c r="D368" s="7">
        <v>1</v>
      </c>
      <c r="E368" s="7">
        <v>2</v>
      </c>
      <c r="F368" s="14" t="s">
        <v>19</v>
      </c>
      <c r="G368" s="7" t="s">
        <v>20</v>
      </c>
      <c r="H368" s="7" t="s">
        <v>20</v>
      </c>
      <c r="I368" s="7"/>
      <c r="J368" s="7" t="s">
        <v>20</v>
      </c>
      <c r="K368" s="7" t="s">
        <v>21</v>
      </c>
      <c r="L368" s="7" t="s">
        <v>22</v>
      </c>
      <c r="M368" s="7" t="s">
        <v>23</v>
      </c>
      <c r="N368" s="7" t="s">
        <v>22</v>
      </c>
    </row>
    <row r="369" spans="1:14" x14ac:dyDescent="0.3">
      <c r="A369" s="16" t="s">
        <v>35</v>
      </c>
      <c r="B369" s="17" t="s">
        <v>36</v>
      </c>
      <c r="C369" s="17">
        <v>72</v>
      </c>
      <c r="D369" s="29"/>
      <c r="E369" s="29"/>
      <c r="F369" s="30">
        <f>+(E369+D369)/C369</f>
        <v>0</v>
      </c>
      <c r="G369" s="32"/>
      <c r="H369" s="32"/>
      <c r="I369" s="32"/>
      <c r="J369" s="34">
        <f>+D369+E369-G369-H369-I369</f>
        <v>0</v>
      </c>
      <c r="K369" s="31">
        <f>+K278</f>
        <v>381.13</v>
      </c>
      <c r="L369" s="24">
        <f t="shared" ref="L369:L430" si="43">+J369*K369</f>
        <v>0</v>
      </c>
      <c r="M369" s="24"/>
      <c r="N369" s="24">
        <f>+K369*I369</f>
        <v>0</v>
      </c>
    </row>
    <row r="370" spans="1:14" x14ac:dyDescent="0.3">
      <c r="A370" s="16" t="s">
        <v>37</v>
      </c>
      <c r="B370" s="17" t="s">
        <v>38</v>
      </c>
      <c r="C370" s="17">
        <v>36</v>
      </c>
      <c r="D370" s="29"/>
      <c r="E370" s="29"/>
      <c r="F370" s="30">
        <f t="shared" ref="F370:F430" si="44">+(E370+D370)/C370</f>
        <v>0</v>
      </c>
      <c r="G370" s="32"/>
      <c r="H370" s="32"/>
      <c r="I370" s="32"/>
      <c r="J370" s="34">
        <f t="shared" ref="J370:J430" si="45">+D370+E370-G370-H370-I370</f>
        <v>0</v>
      </c>
      <c r="K370" s="31">
        <f t="shared" ref="K370:K430" si="46">+K279</f>
        <v>741.2</v>
      </c>
      <c r="L370" s="24">
        <f t="shared" si="43"/>
        <v>0</v>
      </c>
      <c r="M370" s="24"/>
      <c r="N370" s="24">
        <f t="shared" ref="N370:N430" si="47">+K370*I370</f>
        <v>0</v>
      </c>
    </row>
    <row r="371" spans="1:14" x14ac:dyDescent="0.3">
      <c r="A371" s="16" t="s">
        <v>39</v>
      </c>
      <c r="B371" s="17" t="s">
        <v>40</v>
      </c>
      <c r="C371" s="17">
        <v>18</v>
      </c>
      <c r="D371" s="29"/>
      <c r="E371" s="29"/>
      <c r="F371" s="30">
        <f t="shared" si="44"/>
        <v>0</v>
      </c>
      <c r="G371" s="32"/>
      <c r="H371" s="32"/>
      <c r="I371" s="32"/>
      <c r="J371" s="12">
        <f t="shared" si="45"/>
        <v>0</v>
      </c>
      <c r="K371" s="31">
        <f t="shared" si="46"/>
        <v>1263.5999999999999</v>
      </c>
      <c r="L371" s="37">
        <f t="shared" si="43"/>
        <v>0</v>
      </c>
      <c r="M371" s="37"/>
      <c r="N371" s="37">
        <f t="shared" si="47"/>
        <v>0</v>
      </c>
    </row>
    <row r="372" spans="1:14" x14ac:dyDescent="0.3">
      <c r="A372" s="16" t="s">
        <v>41</v>
      </c>
      <c r="B372" s="17" t="s">
        <v>42</v>
      </c>
      <c r="C372" s="17">
        <v>10</v>
      </c>
      <c r="D372" s="29"/>
      <c r="E372" s="29"/>
      <c r="F372" s="30">
        <f t="shared" si="44"/>
        <v>0</v>
      </c>
      <c r="G372" s="32"/>
      <c r="H372" s="32"/>
      <c r="I372" s="32"/>
      <c r="J372" s="34">
        <f t="shared" si="45"/>
        <v>0</v>
      </c>
      <c r="K372" s="31">
        <f t="shared" si="46"/>
        <v>2059.1999999999998</v>
      </c>
      <c r="L372" s="24">
        <f t="shared" si="43"/>
        <v>0</v>
      </c>
      <c r="M372" s="24"/>
      <c r="N372" s="24">
        <f t="shared" si="47"/>
        <v>0</v>
      </c>
    </row>
    <row r="373" spans="1:14" x14ac:dyDescent="0.3">
      <c r="A373" s="16" t="s">
        <v>43</v>
      </c>
      <c r="B373" s="17" t="s">
        <v>36</v>
      </c>
      <c r="C373" s="17">
        <v>72</v>
      </c>
      <c r="D373" s="29"/>
      <c r="E373" s="29"/>
      <c r="F373" s="30">
        <f t="shared" si="44"/>
        <v>0</v>
      </c>
      <c r="G373" s="32"/>
      <c r="H373" s="32"/>
      <c r="I373" s="32"/>
      <c r="J373" s="34">
        <f t="shared" si="45"/>
        <v>0</v>
      </c>
      <c r="K373" s="31">
        <f t="shared" si="46"/>
        <v>409.5</v>
      </c>
      <c r="L373" s="24">
        <f t="shared" si="43"/>
        <v>0</v>
      </c>
      <c r="M373" s="24"/>
      <c r="N373" s="24">
        <f t="shared" si="47"/>
        <v>0</v>
      </c>
    </row>
    <row r="374" spans="1:14" x14ac:dyDescent="0.3">
      <c r="A374" s="16" t="s">
        <v>44</v>
      </c>
      <c r="B374" s="17" t="s">
        <v>38</v>
      </c>
      <c r="C374" s="17">
        <v>36</v>
      </c>
      <c r="D374" s="29"/>
      <c r="E374" s="29"/>
      <c r="F374" s="30">
        <f t="shared" si="44"/>
        <v>0</v>
      </c>
      <c r="G374" s="32"/>
      <c r="H374" s="32"/>
      <c r="I374" s="32"/>
      <c r="J374" s="34">
        <f t="shared" si="45"/>
        <v>0</v>
      </c>
      <c r="K374" s="31">
        <f t="shared" si="46"/>
        <v>803.79</v>
      </c>
      <c r="L374" s="24">
        <f t="shared" si="43"/>
        <v>0</v>
      </c>
      <c r="M374" s="24"/>
      <c r="N374" s="24">
        <f t="shared" si="47"/>
        <v>0</v>
      </c>
    </row>
    <row r="375" spans="1:14" x14ac:dyDescent="0.3">
      <c r="A375" s="16" t="s">
        <v>45</v>
      </c>
      <c r="B375" s="17" t="s">
        <v>36</v>
      </c>
      <c r="C375" s="17">
        <v>72</v>
      </c>
      <c r="D375" s="29"/>
      <c r="E375" s="29"/>
      <c r="F375" s="30">
        <f t="shared" si="44"/>
        <v>0</v>
      </c>
      <c r="G375" s="32"/>
      <c r="H375" s="32"/>
      <c r="I375" s="32"/>
      <c r="J375" s="34">
        <f t="shared" si="45"/>
        <v>0</v>
      </c>
      <c r="K375" s="31">
        <f t="shared" si="46"/>
        <v>409.5</v>
      </c>
      <c r="L375" s="24">
        <f t="shared" si="43"/>
        <v>0</v>
      </c>
      <c r="M375" s="24"/>
      <c r="N375" s="24">
        <f t="shared" si="47"/>
        <v>0</v>
      </c>
    </row>
    <row r="376" spans="1:14" x14ac:dyDescent="0.3">
      <c r="A376" s="16" t="s">
        <v>46</v>
      </c>
      <c r="B376" s="17" t="s">
        <v>38</v>
      </c>
      <c r="C376" s="17">
        <v>36</v>
      </c>
      <c r="D376" s="29"/>
      <c r="E376" s="29"/>
      <c r="F376" s="30">
        <f t="shared" si="44"/>
        <v>0</v>
      </c>
      <c r="G376" s="32"/>
      <c r="H376" s="32"/>
      <c r="I376" s="32"/>
      <c r="J376" s="34">
        <f t="shared" si="45"/>
        <v>0</v>
      </c>
      <c r="K376" s="31">
        <f t="shared" si="46"/>
        <v>803.79</v>
      </c>
      <c r="L376" s="24">
        <f t="shared" si="43"/>
        <v>0</v>
      </c>
      <c r="M376" s="24"/>
      <c r="N376" s="24">
        <f t="shared" si="47"/>
        <v>0</v>
      </c>
    </row>
    <row r="377" spans="1:14" x14ac:dyDescent="0.3">
      <c r="A377" s="16" t="s">
        <v>47</v>
      </c>
      <c r="B377" s="17" t="s">
        <v>48</v>
      </c>
      <c r="C377" s="17">
        <v>8</v>
      </c>
      <c r="D377" s="29"/>
      <c r="E377" s="29"/>
      <c r="F377" s="30">
        <f t="shared" si="44"/>
        <v>0</v>
      </c>
      <c r="G377" s="32"/>
      <c r="H377" s="32"/>
      <c r="I377" s="32"/>
      <c r="J377" s="34">
        <f t="shared" si="45"/>
        <v>0</v>
      </c>
      <c r="K377" s="31">
        <f t="shared" si="46"/>
        <v>2767.05</v>
      </c>
      <c r="L377" s="24">
        <f t="shared" si="43"/>
        <v>0</v>
      </c>
      <c r="M377" s="24"/>
      <c r="N377" s="24">
        <f t="shared" si="47"/>
        <v>0</v>
      </c>
    </row>
    <row r="378" spans="1:14" x14ac:dyDescent="0.3">
      <c r="A378" s="35" t="s">
        <v>49</v>
      </c>
      <c r="B378" s="17" t="s">
        <v>50</v>
      </c>
      <c r="C378" s="38">
        <v>72</v>
      </c>
      <c r="D378" s="29"/>
      <c r="E378" s="29"/>
      <c r="F378" s="30">
        <f t="shared" si="44"/>
        <v>0</v>
      </c>
      <c r="G378" s="32"/>
      <c r="H378" s="32"/>
      <c r="I378" s="32"/>
      <c r="J378" s="12">
        <f t="shared" si="45"/>
        <v>0</v>
      </c>
      <c r="K378" s="31">
        <f t="shared" si="46"/>
        <v>444.6</v>
      </c>
      <c r="L378" s="37">
        <f t="shared" si="43"/>
        <v>0</v>
      </c>
      <c r="M378" s="37"/>
      <c r="N378" s="37">
        <f t="shared" si="47"/>
        <v>0</v>
      </c>
    </row>
    <row r="379" spans="1:14" x14ac:dyDescent="0.3">
      <c r="A379" s="16" t="s">
        <v>51</v>
      </c>
      <c r="B379" s="17" t="s">
        <v>52</v>
      </c>
      <c r="C379" s="17">
        <v>36</v>
      </c>
      <c r="D379" s="29"/>
      <c r="E379" s="29"/>
      <c r="F379" s="30">
        <f t="shared" si="44"/>
        <v>0</v>
      </c>
      <c r="G379" s="32"/>
      <c r="H379" s="32"/>
      <c r="I379" s="32"/>
      <c r="J379" s="34">
        <f t="shared" si="45"/>
        <v>0</v>
      </c>
      <c r="K379" s="31">
        <f t="shared" si="46"/>
        <v>868.73</v>
      </c>
      <c r="L379" s="24">
        <f t="shared" si="43"/>
        <v>0</v>
      </c>
      <c r="M379" s="24"/>
      <c r="N379" s="24">
        <f t="shared" si="47"/>
        <v>0</v>
      </c>
    </row>
    <row r="380" spans="1:14" x14ac:dyDescent="0.3">
      <c r="A380" s="16" t="s">
        <v>53</v>
      </c>
      <c r="B380" s="17" t="s">
        <v>48</v>
      </c>
      <c r="C380" s="17">
        <v>8</v>
      </c>
      <c r="D380" s="29"/>
      <c r="E380" s="29"/>
      <c r="F380" s="30">
        <f t="shared" si="44"/>
        <v>0</v>
      </c>
      <c r="G380" s="32"/>
      <c r="H380" s="32"/>
      <c r="I380" s="32"/>
      <c r="J380" s="34">
        <f t="shared" si="45"/>
        <v>0</v>
      </c>
      <c r="K380" s="31">
        <f t="shared" si="46"/>
        <v>2416.0500000000002</v>
      </c>
      <c r="L380" s="24">
        <f t="shared" si="43"/>
        <v>0</v>
      </c>
      <c r="M380" s="24"/>
      <c r="N380" s="24">
        <f t="shared" si="47"/>
        <v>0</v>
      </c>
    </row>
    <row r="381" spans="1:14" x14ac:dyDescent="0.3">
      <c r="A381" s="16" t="s">
        <v>54</v>
      </c>
      <c r="B381" s="17" t="s">
        <v>50</v>
      </c>
      <c r="C381" s="17">
        <v>72</v>
      </c>
      <c r="D381" s="29"/>
      <c r="E381" s="29"/>
      <c r="F381" s="30">
        <f t="shared" si="44"/>
        <v>0</v>
      </c>
      <c r="G381" s="32"/>
      <c r="H381" s="32"/>
      <c r="I381" s="32"/>
      <c r="J381" s="34">
        <f t="shared" si="45"/>
        <v>0</v>
      </c>
      <c r="K381" s="31">
        <f t="shared" si="46"/>
        <v>377.33</v>
      </c>
      <c r="L381" s="24">
        <f t="shared" si="43"/>
        <v>0</v>
      </c>
      <c r="M381" s="24"/>
      <c r="N381" s="24">
        <f t="shared" si="47"/>
        <v>0</v>
      </c>
    </row>
    <row r="382" spans="1:14" x14ac:dyDescent="0.3">
      <c r="A382" s="16" t="s">
        <v>55</v>
      </c>
      <c r="B382" s="17" t="s">
        <v>56</v>
      </c>
      <c r="C382" s="17">
        <v>15</v>
      </c>
      <c r="D382" s="44"/>
      <c r="E382" s="44"/>
      <c r="F382" s="30">
        <f t="shared" si="44"/>
        <v>0</v>
      </c>
      <c r="G382" s="11"/>
      <c r="H382" s="11"/>
      <c r="I382" s="11"/>
      <c r="J382" s="12">
        <f t="shared" si="45"/>
        <v>0</v>
      </c>
      <c r="K382" s="45">
        <f t="shared" si="46"/>
        <v>1158.3</v>
      </c>
      <c r="L382" s="37">
        <f t="shared" si="43"/>
        <v>0</v>
      </c>
      <c r="M382" s="37"/>
      <c r="N382" s="37">
        <f t="shared" si="47"/>
        <v>0</v>
      </c>
    </row>
    <row r="383" spans="1:14" x14ac:dyDescent="0.3">
      <c r="A383" s="16" t="s">
        <v>57</v>
      </c>
      <c r="B383" s="17" t="s">
        <v>50</v>
      </c>
      <c r="C383" s="17">
        <v>72</v>
      </c>
      <c r="D383" s="29"/>
      <c r="E383" s="29"/>
      <c r="F383" s="30">
        <f t="shared" si="44"/>
        <v>0</v>
      </c>
      <c r="G383" s="32"/>
      <c r="H383" s="32"/>
      <c r="I383" s="32"/>
      <c r="J383" s="34">
        <f t="shared" si="45"/>
        <v>0</v>
      </c>
      <c r="K383" s="31">
        <f t="shared" si="46"/>
        <v>424.13</v>
      </c>
      <c r="L383" s="24">
        <f t="shared" si="43"/>
        <v>0</v>
      </c>
      <c r="M383" s="24"/>
      <c r="N383" s="24">
        <f t="shared" si="47"/>
        <v>0</v>
      </c>
    </row>
    <row r="384" spans="1:14" x14ac:dyDescent="0.3">
      <c r="A384" s="16" t="s">
        <v>58</v>
      </c>
      <c r="B384" s="17" t="s">
        <v>59</v>
      </c>
      <c r="C384" s="17">
        <v>15</v>
      </c>
      <c r="D384" s="29"/>
      <c r="E384" s="29"/>
      <c r="F384" s="30">
        <f t="shared" si="44"/>
        <v>0</v>
      </c>
      <c r="G384" s="32"/>
      <c r="H384" s="32"/>
      <c r="I384" s="32"/>
      <c r="J384" s="34">
        <f t="shared" si="45"/>
        <v>0</v>
      </c>
      <c r="K384" s="31">
        <f t="shared" si="46"/>
        <v>1199.25</v>
      </c>
      <c r="L384" s="24">
        <f t="shared" si="43"/>
        <v>0</v>
      </c>
      <c r="M384" s="24"/>
      <c r="N384" s="24">
        <f t="shared" si="47"/>
        <v>0</v>
      </c>
    </row>
    <row r="385" spans="1:14" x14ac:dyDescent="0.3">
      <c r="A385" s="16" t="s">
        <v>60</v>
      </c>
      <c r="B385" s="17" t="s">
        <v>50</v>
      </c>
      <c r="C385" s="17">
        <v>72</v>
      </c>
      <c r="D385" s="29"/>
      <c r="E385" s="29"/>
      <c r="F385" s="30">
        <f t="shared" si="44"/>
        <v>0</v>
      </c>
      <c r="G385" s="32"/>
      <c r="H385" s="32"/>
      <c r="I385" s="32"/>
      <c r="J385" s="34">
        <f t="shared" si="45"/>
        <v>0</v>
      </c>
      <c r="K385" s="31">
        <f t="shared" si="46"/>
        <v>381.13</v>
      </c>
      <c r="L385" s="24">
        <f t="shared" si="43"/>
        <v>0</v>
      </c>
      <c r="M385" s="24"/>
      <c r="N385" s="24">
        <f t="shared" si="47"/>
        <v>0</v>
      </c>
    </row>
    <row r="386" spans="1:14" x14ac:dyDescent="0.3">
      <c r="A386" s="16" t="s">
        <v>61</v>
      </c>
      <c r="B386" s="17" t="s">
        <v>50</v>
      </c>
      <c r="C386" s="38">
        <v>72</v>
      </c>
      <c r="D386" s="44"/>
      <c r="E386" s="44"/>
      <c r="F386" s="30">
        <f t="shared" si="44"/>
        <v>0</v>
      </c>
      <c r="G386" s="11"/>
      <c r="H386" s="11"/>
      <c r="I386" s="11"/>
      <c r="J386" s="12">
        <f t="shared" si="45"/>
        <v>0</v>
      </c>
      <c r="K386" s="31">
        <f t="shared" si="46"/>
        <v>424.13</v>
      </c>
      <c r="L386" s="37">
        <f t="shared" si="43"/>
        <v>0</v>
      </c>
      <c r="M386" s="37"/>
      <c r="N386" s="37">
        <f t="shared" si="47"/>
        <v>0</v>
      </c>
    </row>
    <row r="387" spans="1:14" x14ac:dyDescent="0.3">
      <c r="A387" s="35" t="s">
        <v>62</v>
      </c>
      <c r="B387" s="17" t="s">
        <v>50</v>
      </c>
      <c r="C387" s="38">
        <v>72</v>
      </c>
      <c r="D387" s="44"/>
      <c r="E387" s="44"/>
      <c r="F387" s="30">
        <f t="shared" si="44"/>
        <v>0</v>
      </c>
      <c r="G387" s="11"/>
      <c r="H387" s="11"/>
      <c r="I387" s="11"/>
      <c r="J387" s="12">
        <f t="shared" si="45"/>
        <v>0</v>
      </c>
      <c r="K387" s="31">
        <f t="shared" si="46"/>
        <v>330.23</v>
      </c>
      <c r="L387" s="37">
        <f t="shared" si="43"/>
        <v>0</v>
      </c>
      <c r="M387" s="37"/>
      <c r="N387" s="37">
        <f t="shared" si="47"/>
        <v>0</v>
      </c>
    </row>
    <row r="388" spans="1:14" x14ac:dyDescent="0.3">
      <c r="A388" s="35" t="s">
        <v>63</v>
      </c>
      <c r="B388" s="17" t="s">
        <v>50</v>
      </c>
      <c r="C388" s="38">
        <v>72</v>
      </c>
      <c r="D388" s="44"/>
      <c r="E388" s="44"/>
      <c r="F388" s="30">
        <f t="shared" si="44"/>
        <v>0</v>
      </c>
      <c r="G388" s="11"/>
      <c r="H388" s="11"/>
      <c r="I388" s="11"/>
      <c r="J388" s="12">
        <f t="shared" si="45"/>
        <v>0</v>
      </c>
      <c r="K388" s="31">
        <f t="shared" si="46"/>
        <v>424.13</v>
      </c>
      <c r="L388" s="37">
        <f t="shared" si="43"/>
        <v>0</v>
      </c>
      <c r="M388" s="37"/>
      <c r="N388" s="37">
        <f t="shared" si="47"/>
        <v>0</v>
      </c>
    </row>
    <row r="389" spans="1:14" x14ac:dyDescent="0.3">
      <c r="A389" s="35" t="s">
        <v>64</v>
      </c>
      <c r="B389" s="17" t="s">
        <v>65</v>
      </c>
      <c r="C389" s="38">
        <v>72</v>
      </c>
      <c r="D389" s="44"/>
      <c r="E389" s="44"/>
      <c r="F389" s="30">
        <f t="shared" si="44"/>
        <v>0</v>
      </c>
      <c r="G389" s="11"/>
      <c r="H389" s="11"/>
      <c r="I389" s="11"/>
      <c r="J389" s="12">
        <f t="shared" si="45"/>
        <v>0</v>
      </c>
      <c r="K389" s="31">
        <f t="shared" si="46"/>
        <v>389.61</v>
      </c>
      <c r="L389" s="37">
        <f t="shared" si="43"/>
        <v>0</v>
      </c>
      <c r="M389" s="37"/>
      <c r="N389" s="37">
        <f t="shared" si="47"/>
        <v>0</v>
      </c>
    </row>
    <row r="390" spans="1:14" x14ac:dyDescent="0.3">
      <c r="A390" s="35" t="s">
        <v>66</v>
      </c>
      <c r="B390" s="17" t="s">
        <v>65</v>
      </c>
      <c r="C390" s="38">
        <v>72</v>
      </c>
      <c r="D390" s="44"/>
      <c r="E390" s="44"/>
      <c r="F390" s="30">
        <f t="shared" si="44"/>
        <v>0</v>
      </c>
      <c r="G390" s="11"/>
      <c r="H390" s="11"/>
      <c r="I390" s="11"/>
      <c r="J390" s="12">
        <f t="shared" si="45"/>
        <v>0</v>
      </c>
      <c r="K390" s="31">
        <f t="shared" si="46"/>
        <v>389.61</v>
      </c>
      <c r="L390" s="37">
        <f t="shared" si="43"/>
        <v>0</v>
      </c>
      <c r="M390" s="37"/>
      <c r="N390" s="37">
        <f t="shared" si="47"/>
        <v>0</v>
      </c>
    </row>
    <row r="391" spans="1:14" x14ac:dyDescent="0.3">
      <c r="A391" s="47" t="s">
        <v>67</v>
      </c>
      <c r="B391" s="48" t="s">
        <v>59</v>
      </c>
      <c r="C391" s="49">
        <v>25</v>
      </c>
      <c r="D391" s="44"/>
      <c r="E391" s="44"/>
      <c r="F391" s="30">
        <f t="shared" si="44"/>
        <v>0</v>
      </c>
      <c r="G391" s="11"/>
      <c r="H391" s="11"/>
      <c r="I391" s="11"/>
      <c r="J391" s="12">
        <f t="shared" si="45"/>
        <v>0</v>
      </c>
      <c r="K391" s="31">
        <f t="shared" si="46"/>
        <v>169.65</v>
      </c>
      <c r="L391" s="37">
        <f t="shared" si="43"/>
        <v>0</v>
      </c>
      <c r="M391" s="37"/>
      <c r="N391" s="37">
        <f t="shared" si="47"/>
        <v>0</v>
      </c>
    </row>
    <row r="392" spans="1:14" x14ac:dyDescent="0.3">
      <c r="A392" s="47" t="s">
        <v>68</v>
      </c>
      <c r="B392" s="48" t="s">
        <v>42</v>
      </c>
      <c r="C392" s="49">
        <v>50</v>
      </c>
      <c r="D392" s="44"/>
      <c r="E392" s="44"/>
      <c r="F392" s="30">
        <f t="shared" si="44"/>
        <v>0</v>
      </c>
      <c r="G392" s="11"/>
      <c r="H392" s="11"/>
      <c r="I392" s="11"/>
      <c r="J392" s="12">
        <f t="shared" si="45"/>
        <v>0</v>
      </c>
      <c r="K392" s="31">
        <f t="shared" si="46"/>
        <v>88.92</v>
      </c>
      <c r="L392" s="37">
        <f t="shared" si="43"/>
        <v>0</v>
      </c>
      <c r="M392" s="37"/>
      <c r="N392" s="37">
        <f t="shared" si="47"/>
        <v>0</v>
      </c>
    </row>
    <row r="393" spans="1:14" x14ac:dyDescent="0.3">
      <c r="A393" s="47" t="s">
        <v>69</v>
      </c>
      <c r="B393" s="48" t="s">
        <v>52</v>
      </c>
      <c r="C393" s="49">
        <v>12</v>
      </c>
      <c r="D393" s="44"/>
      <c r="E393" s="44"/>
      <c r="F393" s="30">
        <f t="shared" si="44"/>
        <v>0</v>
      </c>
      <c r="G393" s="11"/>
      <c r="H393" s="11"/>
      <c r="I393" s="11"/>
      <c r="J393" s="12">
        <f t="shared" si="45"/>
        <v>0</v>
      </c>
      <c r="K393" s="31">
        <f t="shared" si="46"/>
        <v>123.94</v>
      </c>
      <c r="L393" s="37">
        <f t="shared" si="43"/>
        <v>0</v>
      </c>
      <c r="M393" s="37"/>
      <c r="N393" s="37">
        <f t="shared" si="47"/>
        <v>0</v>
      </c>
    </row>
    <row r="394" spans="1:14" ht="19.5" thickBot="1" x14ac:dyDescent="0.35">
      <c r="A394" s="47" t="s">
        <v>70</v>
      </c>
      <c r="B394" s="48" t="s">
        <v>50</v>
      </c>
      <c r="C394" s="49">
        <v>60</v>
      </c>
      <c r="D394" s="44"/>
      <c r="E394" s="44"/>
      <c r="F394" s="30">
        <f t="shared" si="44"/>
        <v>0</v>
      </c>
      <c r="G394" s="11"/>
      <c r="H394" s="11"/>
      <c r="I394" s="11"/>
      <c r="J394" s="12">
        <f t="shared" si="45"/>
        <v>0</v>
      </c>
      <c r="K394" s="31">
        <f t="shared" si="46"/>
        <v>67.180000000000007</v>
      </c>
      <c r="L394" s="37">
        <f t="shared" si="43"/>
        <v>0</v>
      </c>
      <c r="M394" s="37"/>
      <c r="N394" s="37">
        <f t="shared" si="47"/>
        <v>0</v>
      </c>
    </row>
    <row r="395" spans="1:14" ht="19.5" thickBot="1" x14ac:dyDescent="0.35">
      <c r="A395" s="56" t="s">
        <v>71</v>
      </c>
      <c r="B395" s="57" t="s">
        <v>50</v>
      </c>
      <c r="C395" s="58">
        <v>60</v>
      </c>
      <c r="D395" s="44"/>
      <c r="E395" s="44"/>
      <c r="F395" s="30">
        <f t="shared" si="44"/>
        <v>0</v>
      </c>
      <c r="G395" s="11"/>
      <c r="H395" s="11"/>
      <c r="I395" s="11"/>
      <c r="J395" s="12">
        <f t="shared" si="45"/>
        <v>0</v>
      </c>
      <c r="K395" s="31">
        <f t="shared" si="46"/>
        <v>67.180000000000007</v>
      </c>
      <c r="L395" s="37">
        <f t="shared" si="43"/>
        <v>0</v>
      </c>
      <c r="M395" s="37"/>
      <c r="N395" s="37">
        <f t="shared" si="47"/>
        <v>0</v>
      </c>
    </row>
    <row r="396" spans="1:14" ht="19.5" thickBot="1" x14ac:dyDescent="0.35">
      <c r="A396" s="56" t="s">
        <v>72</v>
      </c>
      <c r="B396" s="57" t="s">
        <v>50</v>
      </c>
      <c r="C396" s="58">
        <v>60</v>
      </c>
      <c r="D396" s="44"/>
      <c r="E396" s="44"/>
      <c r="F396" s="30">
        <f t="shared" si="44"/>
        <v>0</v>
      </c>
      <c r="G396" s="11"/>
      <c r="H396" s="11"/>
      <c r="I396" s="11"/>
      <c r="J396" s="12">
        <f t="shared" si="45"/>
        <v>0</v>
      </c>
      <c r="K396" s="31">
        <f t="shared" si="46"/>
        <v>67.180000000000007</v>
      </c>
      <c r="L396" s="37">
        <f t="shared" si="43"/>
        <v>0</v>
      </c>
      <c r="M396" s="37"/>
      <c r="N396" s="37">
        <f t="shared" si="47"/>
        <v>0</v>
      </c>
    </row>
    <row r="397" spans="1:14" ht="19.5" thickBot="1" x14ac:dyDescent="0.35">
      <c r="A397" s="56" t="s">
        <v>73</v>
      </c>
      <c r="B397" s="57" t="s">
        <v>74</v>
      </c>
      <c r="C397" s="58">
        <v>150</v>
      </c>
      <c r="D397" s="44"/>
      <c r="E397" s="44"/>
      <c r="F397" s="30">
        <f t="shared" si="44"/>
        <v>0</v>
      </c>
      <c r="G397" s="11"/>
      <c r="H397" s="11"/>
      <c r="I397" s="11"/>
      <c r="J397" s="12">
        <f t="shared" si="45"/>
        <v>0</v>
      </c>
      <c r="K397" s="31">
        <f t="shared" si="46"/>
        <v>21.06</v>
      </c>
      <c r="L397" s="37">
        <f t="shared" si="43"/>
        <v>0</v>
      </c>
      <c r="M397" s="37"/>
      <c r="N397" s="37">
        <f t="shared" si="47"/>
        <v>0</v>
      </c>
    </row>
    <row r="398" spans="1:14" ht="19.5" thickBot="1" x14ac:dyDescent="0.35">
      <c r="A398" s="66" t="s">
        <v>75</v>
      </c>
      <c r="B398" s="67" t="s">
        <v>76</v>
      </c>
      <c r="C398" s="68">
        <v>120</v>
      </c>
      <c r="D398" s="44"/>
      <c r="E398" s="44"/>
      <c r="F398" s="30">
        <f t="shared" si="44"/>
        <v>0</v>
      </c>
      <c r="G398" s="11"/>
      <c r="H398" s="11"/>
      <c r="I398" s="11"/>
      <c r="J398" s="12">
        <f t="shared" si="45"/>
        <v>0</v>
      </c>
      <c r="K398" s="31">
        <f t="shared" si="46"/>
        <v>78.98</v>
      </c>
      <c r="L398" s="37">
        <f t="shared" si="43"/>
        <v>0</v>
      </c>
      <c r="M398" s="37"/>
      <c r="N398" s="37">
        <f t="shared" si="47"/>
        <v>0</v>
      </c>
    </row>
    <row r="399" spans="1:14" ht="19.5" thickBot="1" x14ac:dyDescent="0.35">
      <c r="A399" s="66" t="s">
        <v>77</v>
      </c>
      <c r="B399" s="67" t="s">
        <v>78</v>
      </c>
      <c r="C399" s="68">
        <v>60</v>
      </c>
      <c r="D399" s="44"/>
      <c r="E399" s="44"/>
      <c r="F399" s="30">
        <f t="shared" si="44"/>
        <v>0</v>
      </c>
      <c r="G399" s="11"/>
      <c r="H399" s="11"/>
      <c r="I399" s="11"/>
      <c r="J399" s="12">
        <f t="shared" si="45"/>
        <v>0</v>
      </c>
      <c r="K399" s="31">
        <f t="shared" si="46"/>
        <v>154.44</v>
      </c>
      <c r="L399" s="37">
        <f t="shared" si="43"/>
        <v>0</v>
      </c>
      <c r="M399" s="37"/>
      <c r="N399" s="37">
        <f t="shared" si="47"/>
        <v>0</v>
      </c>
    </row>
    <row r="400" spans="1:14" ht="19.5" thickBot="1" x14ac:dyDescent="0.35">
      <c r="A400" s="66" t="s">
        <v>79</v>
      </c>
      <c r="B400" s="67" t="s">
        <v>50</v>
      </c>
      <c r="C400" s="68">
        <v>30</v>
      </c>
      <c r="D400" s="44"/>
      <c r="E400" s="44"/>
      <c r="F400" s="30">
        <f t="shared" si="44"/>
        <v>0</v>
      </c>
      <c r="G400" s="11"/>
      <c r="H400" s="11"/>
      <c r="I400" s="11"/>
      <c r="J400" s="12">
        <f t="shared" si="45"/>
        <v>0</v>
      </c>
      <c r="K400" s="31">
        <f t="shared" si="46"/>
        <v>274.95</v>
      </c>
      <c r="L400" s="37">
        <f t="shared" si="43"/>
        <v>0</v>
      </c>
      <c r="M400" s="37"/>
      <c r="N400" s="37">
        <f t="shared" si="47"/>
        <v>0</v>
      </c>
    </row>
    <row r="401" spans="1:14" ht="19.5" thickBot="1" x14ac:dyDescent="0.35">
      <c r="A401" s="66" t="s">
        <v>80</v>
      </c>
      <c r="B401" s="67" t="s">
        <v>59</v>
      </c>
      <c r="C401" s="68">
        <v>12</v>
      </c>
      <c r="D401" s="44"/>
      <c r="E401" s="44"/>
      <c r="F401" s="30">
        <f t="shared" si="44"/>
        <v>0</v>
      </c>
      <c r="G401" s="11"/>
      <c r="H401" s="11"/>
      <c r="I401" s="11"/>
      <c r="J401" s="12">
        <f t="shared" si="45"/>
        <v>0</v>
      </c>
      <c r="K401" s="31">
        <f t="shared" si="46"/>
        <v>1023.75</v>
      </c>
      <c r="L401" s="37">
        <f t="shared" si="43"/>
        <v>0</v>
      </c>
      <c r="M401" s="37"/>
      <c r="N401" s="37">
        <f t="shared" si="47"/>
        <v>0</v>
      </c>
    </row>
    <row r="402" spans="1:14" ht="19.5" thickBot="1" x14ac:dyDescent="0.35">
      <c r="A402" s="76" t="s">
        <v>81</v>
      </c>
      <c r="B402" s="77" t="s">
        <v>82</v>
      </c>
      <c r="C402" s="78">
        <v>18</v>
      </c>
      <c r="D402" s="44"/>
      <c r="E402" s="44"/>
      <c r="F402" s="30">
        <f t="shared" si="44"/>
        <v>0</v>
      </c>
      <c r="G402" s="11"/>
      <c r="H402" s="11"/>
      <c r="I402" s="11"/>
      <c r="J402" s="12">
        <f t="shared" si="45"/>
        <v>0</v>
      </c>
      <c r="K402" s="31">
        <f t="shared" si="46"/>
        <v>558.67999999999995</v>
      </c>
      <c r="L402" s="37">
        <f t="shared" si="43"/>
        <v>0</v>
      </c>
      <c r="M402" s="37"/>
      <c r="N402" s="37">
        <f t="shared" si="47"/>
        <v>0</v>
      </c>
    </row>
    <row r="403" spans="1:14" ht="19.5" thickBot="1" x14ac:dyDescent="0.35">
      <c r="A403" s="76" t="s">
        <v>83</v>
      </c>
      <c r="B403" s="77" t="s">
        <v>59</v>
      </c>
      <c r="C403" s="78">
        <v>12</v>
      </c>
      <c r="D403" s="44"/>
      <c r="E403" s="44"/>
      <c r="F403" s="30">
        <f t="shared" si="44"/>
        <v>0</v>
      </c>
      <c r="G403" s="11"/>
      <c r="H403" s="11"/>
      <c r="I403" s="11"/>
      <c r="J403" s="12">
        <f t="shared" si="45"/>
        <v>0</v>
      </c>
      <c r="K403" s="31">
        <f t="shared" si="46"/>
        <v>1092.2</v>
      </c>
      <c r="L403" s="37">
        <f t="shared" si="43"/>
        <v>0</v>
      </c>
      <c r="M403" s="37"/>
      <c r="N403" s="37">
        <f t="shared" si="47"/>
        <v>0</v>
      </c>
    </row>
    <row r="404" spans="1:14" ht="19.5" thickBot="1" x14ac:dyDescent="0.35">
      <c r="A404" s="76" t="s">
        <v>84</v>
      </c>
      <c r="B404" s="77" t="s">
        <v>85</v>
      </c>
      <c r="C404" s="78">
        <v>4</v>
      </c>
      <c r="D404" s="44"/>
      <c r="E404" s="44"/>
      <c r="F404" s="30">
        <f t="shared" si="44"/>
        <v>0</v>
      </c>
      <c r="G404" s="11"/>
      <c r="H404" s="11"/>
      <c r="I404" s="11"/>
      <c r="J404" s="12">
        <f t="shared" si="45"/>
        <v>0</v>
      </c>
      <c r="K404" s="31">
        <f t="shared" si="46"/>
        <v>2670.53</v>
      </c>
      <c r="L404" s="37">
        <f t="shared" si="43"/>
        <v>0</v>
      </c>
      <c r="M404" s="37"/>
      <c r="N404" s="37">
        <f t="shared" si="47"/>
        <v>0</v>
      </c>
    </row>
    <row r="405" spans="1:14" ht="19.5" thickBot="1" x14ac:dyDescent="0.35">
      <c r="A405" s="86" t="s">
        <v>86</v>
      </c>
      <c r="B405" s="87" t="s">
        <v>87</v>
      </c>
      <c r="C405" s="88">
        <v>48</v>
      </c>
      <c r="D405" s="44"/>
      <c r="E405" s="44"/>
      <c r="F405" s="30">
        <f t="shared" si="44"/>
        <v>0</v>
      </c>
      <c r="G405" s="11"/>
      <c r="H405" s="11"/>
      <c r="I405" s="11"/>
      <c r="J405" s="12">
        <f t="shared" si="45"/>
        <v>0</v>
      </c>
      <c r="K405" s="31">
        <f t="shared" si="46"/>
        <v>46.8</v>
      </c>
      <c r="L405" s="37">
        <f t="shared" si="43"/>
        <v>0</v>
      </c>
      <c r="M405" s="37"/>
      <c r="N405" s="37">
        <f t="shared" si="47"/>
        <v>0</v>
      </c>
    </row>
    <row r="406" spans="1:14" ht="19.5" thickBot="1" x14ac:dyDescent="0.35">
      <c r="A406" s="86" t="s">
        <v>88</v>
      </c>
      <c r="B406" s="87" t="s">
        <v>87</v>
      </c>
      <c r="C406" s="88">
        <v>48</v>
      </c>
      <c r="D406" s="44"/>
      <c r="E406" s="44"/>
      <c r="F406" s="30">
        <f t="shared" si="44"/>
        <v>0</v>
      </c>
      <c r="G406" s="11"/>
      <c r="H406" s="11"/>
      <c r="I406" s="11"/>
      <c r="J406" s="12">
        <f t="shared" si="45"/>
        <v>0</v>
      </c>
      <c r="K406" s="31">
        <f t="shared" si="46"/>
        <v>46.8</v>
      </c>
      <c r="L406" s="37">
        <f t="shared" si="43"/>
        <v>0</v>
      </c>
      <c r="M406" s="37"/>
      <c r="N406" s="37">
        <f t="shared" si="47"/>
        <v>0</v>
      </c>
    </row>
    <row r="407" spans="1:14" x14ac:dyDescent="0.3">
      <c r="A407" s="96" t="s">
        <v>89</v>
      </c>
      <c r="B407" s="97">
        <v>25</v>
      </c>
      <c r="C407" s="97">
        <v>25</v>
      </c>
      <c r="D407" s="44">
        <v>15</v>
      </c>
      <c r="E407" s="44"/>
      <c r="F407" s="30">
        <f t="shared" si="44"/>
        <v>0.6</v>
      </c>
      <c r="G407" s="11"/>
      <c r="H407" s="11"/>
      <c r="I407" s="11"/>
      <c r="J407" s="12">
        <f t="shared" si="45"/>
        <v>15</v>
      </c>
      <c r="K407" s="31">
        <f t="shared" si="46"/>
        <v>111.25</v>
      </c>
      <c r="L407" s="37">
        <f t="shared" si="43"/>
        <v>1668.75</v>
      </c>
      <c r="M407" s="37"/>
      <c r="N407" s="37">
        <f t="shared" si="47"/>
        <v>0</v>
      </c>
    </row>
    <row r="408" spans="1:14" x14ac:dyDescent="0.3">
      <c r="A408" s="105" t="s">
        <v>90</v>
      </c>
      <c r="B408" s="106">
        <v>10</v>
      </c>
      <c r="C408" s="106">
        <v>10</v>
      </c>
      <c r="D408" s="44">
        <v>32</v>
      </c>
      <c r="E408" s="44"/>
      <c r="F408" s="30">
        <f t="shared" si="44"/>
        <v>3.2</v>
      </c>
      <c r="G408" s="11"/>
      <c r="H408" s="11"/>
      <c r="I408" s="11"/>
      <c r="J408" s="12">
        <f t="shared" si="45"/>
        <v>32</v>
      </c>
      <c r="K408" s="31">
        <f t="shared" si="46"/>
        <v>1760</v>
      </c>
      <c r="L408" s="37">
        <f t="shared" si="43"/>
        <v>56320</v>
      </c>
      <c r="M408" s="37"/>
      <c r="N408" s="37">
        <f t="shared" si="47"/>
        <v>0</v>
      </c>
    </row>
    <row r="409" spans="1:14" x14ac:dyDescent="0.3">
      <c r="A409" s="105" t="s">
        <v>91</v>
      </c>
      <c r="B409" s="106">
        <v>8</v>
      </c>
      <c r="C409" s="106">
        <v>8</v>
      </c>
      <c r="D409" s="44">
        <v>16</v>
      </c>
      <c r="E409" s="44"/>
      <c r="F409" s="30">
        <f t="shared" si="44"/>
        <v>2</v>
      </c>
      <c r="G409" s="11"/>
      <c r="H409" s="11"/>
      <c r="I409" s="11"/>
      <c r="J409" s="12">
        <f t="shared" si="45"/>
        <v>16</v>
      </c>
      <c r="K409" s="31">
        <f t="shared" si="46"/>
        <v>2365</v>
      </c>
      <c r="L409" s="37">
        <f t="shared" si="43"/>
        <v>37840</v>
      </c>
      <c r="M409" s="37"/>
      <c r="N409" s="37">
        <f t="shared" si="47"/>
        <v>0</v>
      </c>
    </row>
    <row r="410" spans="1:14" x14ac:dyDescent="0.3">
      <c r="A410" s="105" t="s">
        <v>92</v>
      </c>
      <c r="B410" s="106">
        <v>8</v>
      </c>
      <c r="C410" s="106">
        <v>8</v>
      </c>
      <c r="D410" s="44">
        <v>1</v>
      </c>
      <c r="E410" s="44"/>
      <c r="F410" s="30">
        <f t="shared" si="44"/>
        <v>0.125</v>
      </c>
      <c r="G410" s="11"/>
      <c r="H410" s="11"/>
      <c r="I410" s="11"/>
      <c r="J410" s="12">
        <f t="shared" si="45"/>
        <v>1</v>
      </c>
      <c r="K410" s="31">
        <f t="shared" si="46"/>
        <v>2065</v>
      </c>
      <c r="L410" s="37">
        <f t="shared" si="43"/>
        <v>2065</v>
      </c>
      <c r="M410" s="37"/>
      <c r="N410" s="37">
        <f t="shared" si="47"/>
        <v>0</v>
      </c>
    </row>
    <row r="411" spans="1:14" x14ac:dyDescent="0.3">
      <c r="A411" s="105" t="s">
        <v>93</v>
      </c>
      <c r="B411" s="106">
        <v>15</v>
      </c>
      <c r="C411" s="106">
        <v>15</v>
      </c>
      <c r="D411" s="44">
        <v>1</v>
      </c>
      <c r="E411" s="44"/>
      <c r="F411" s="30">
        <f t="shared" si="44"/>
        <v>6.6666666666666666E-2</v>
      </c>
      <c r="G411" s="11"/>
      <c r="H411" s="11"/>
      <c r="I411" s="11"/>
      <c r="J411" s="12">
        <f t="shared" si="45"/>
        <v>1</v>
      </c>
      <c r="K411" s="31">
        <f t="shared" si="46"/>
        <v>990</v>
      </c>
      <c r="L411" s="37">
        <f t="shared" si="43"/>
        <v>990</v>
      </c>
      <c r="M411" s="37"/>
      <c r="N411" s="37">
        <f t="shared" si="47"/>
        <v>0</v>
      </c>
    </row>
    <row r="412" spans="1:14" x14ac:dyDescent="0.3">
      <c r="A412" s="105" t="s">
        <v>94</v>
      </c>
      <c r="B412" s="106">
        <v>15</v>
      </c>
      <c r="C412" s="106">
        <v>15</v>
      </c>
      <c r="D412" s="44">
        <v>8</v>
      </c>
      <c r="E412" s="44"/>
      <c r="F412" s="30">
        <f t="shared" si="44"/>
        <v>0.53333333333333333</v>
      </c>
      <c r="G412" s="11"/>
      <c r="H412" s="11"/>
      <c r="I412" s="11"/>
      <c r="J412" s="12">
        <f t="shared" si="45"/>
        <v>8</v>
      </c>
      <c r="K412" s="31">
        <f t="shared" si="46"/>
        <v>1025</v>
      </c>
      <c r="L412" s="37">
        <f t="shared" si="43"/>
        <v>8200</v>
      </c>
      <c r="M412" s="37"/>
      <c r="N412" s="37">
        <f t="shared" si="47"/>
        <v>0</v>
      </c>
    </row>
    <row r="413" spans="1:14" x14ac:dyDescent="0.3">
      <c r="A413" s="105" t="s">
        <v>95</v>
      </c>
      <c r="B413" s="106">
        <v>10</v>
      </c>
      <c r="C413" s="106">
        <v>10</v>
      </c>
      <c r="D413" s="44">
        <v>10</v>
      </c>
      <c r="E413" s="44"/>
      <c r="F413" s="30">
        <f t="shared" si="44"/>
        <v>1</v>
      </c>
      <c r="G413" s="11"/>
      <c r="H413" s="11"/>
      <c r="I413" s="11"/>
      <c r="J413" s="12">
        <f t="shared" si="45"/>
        <v>10</v>
      </c>
      <c r="K413" s="31">
        <f t="shared" si="46"/>
        <v>1620</v>
      </c>
      <c r="L413" s="37">
        <f t="shared" si="43"/>
        <v>16200</v>
      </c>
      <c r="M413" s="37"/>
      <c r="N413" s="37">
        <f t="shared" si="47"/>
        <v>0</v>
      </c>
    </row>
    <row r="414" spans="1:14" x14ac:dyDescent="0.3">
      <c r="A414" s="105" t="s">
        <v>96</v>
      </c>
      <c r="B414" s="106">
        <v>8</v>
      </c>
      <c r="C414" s="106">
        <v>8</v>
      </c>
      <c r="D414" s="44"/>
      <c r="E414" s="44"/>
      <c r="F414" s="30">
        <f t="shared" si="44"/>
        <v>0</v>
      </c>
      <c r="G414" s="11"/>
      <c r="H414" s="11"/>
      <c r="I414" s="11"/>
      <c r="J414" s="12">
        <f t="shared" si="45"/>
        <v>0</v>
      </c>
      <c r="K414" s="31">
        <f t="shared" si="46"/>
        <v>2130</v>
      </c>
      <c r="L414" s="37">
        <f t="shared" si="43"/>
        <v>0</v>
      </c>
      <c r="M414" s="37"/>
      <c r="N414" s="37">
        <f t="shared" si="47"/>
        <v>0</v>
      </c>
    </row>
    <row r="415" spans="1:14" x14ac:dyDescent="0.3">
      <c r="A415" s="105" t="s">
        <v>97</v>
      </c>
      <c r="B415" s="106">
        <v>15</v>
      </c>
      <c r="C415" s="106">
        <v>15</v>
      </c>
      <c r="D415" s="44">
        <v>4</v>
      </c>
      <c r="E415" s="44"/>
      <c r="F415" s="30">
        <f t="shared" si="44"/>
        <v>0.26666666666666666</v>
      </c>
      <c r="G415" s="11"/>
      <c r="H415" s="11"/>
      <c r="I415" s="11"/>
      <c r="J415" s="12">
        <f t="shared" si="45"/>
        <v>4</v>
      </c>
      <c r="K415" s="31">
        <f t="shared" si="46"/>
        <v>880</v>
      </c>
      <c r="L415" s="37">
        <f t="shared" si="43"/>
        <v>3520</v>
      </c>
      <c r="M415" s="37"/>
      <c r="N415" s="37">
        <f t="shared" si="47"/>
        <v>0</v>
      </c>
    </row>
    <row r="416" spans="1:14" x14ac:dyDescent="0.3">
      <c r="A416" s="105" t="s">
        <v>98</v>
      </c>
      <c r="B416" s="106">
        <v>15</v>
      </c>
      <c r="C416" s="106">
        <v>15</v>
      </c>
      <c r="D416" s="44"/>
      <c r="E416" s="44"/>
      <c r="F416" s="30">
        <f t="shared" si="44"/>
        <v>0</v>
      </c>
      <c r="G416" s="11"/>
      <c r="H416" s="11"/>
      <c r="I416" s="11"/>
      <c r="J416" s="12">
        <f t="shared" si="45"/>
        <v>0</v>
      </c>
      <c r="K416" s="31">
        <f t="shared" si="46"/>
        <v>915</v>
      </c>
      <c r="L416" s="37">
        <f t="shared" si="43"/>
        <v>0</v>
      </c>
      <c r="M416" s="37"/>
      <c r="N416" s="37">
        <f t="shared" si="47"/>
        <v>0</v>
      </c>
    </row>
    <row r="417" spans="1:14" x14ac:dyDescent="0.3">
      <c r="A417" s="105" t="s">
        <v>99</v>
      </c>
      <c r="B417" s="106">
        <v>3</v>
      </c>
      <c r="C417" s="106">
        <v>3</v>
      </c>
      <c r="D417" s="44"/>
      <c r="E417" s="44"/>
      <c r="F417" s="30">
        <f t="shared" si="44"/>
        <v>0</v>
      </c>
      <c r="G417" s="11"/>
      <c r="H417" s="11"/>
      <c r="I417" s="11"/>
      <c r="J417" s="12">
        <f t="shared" si="45"/>
        <v>0</v>
      </c>
      <c r="K417" s="31">
        <f t="shared" si="46"/>
        <v>1970</v>
      </c>
      <c r="L417" s="37">
        <f t="shared" si="43"/>
        <v>0</v>
      </c>
      <c r="M417" s="37"/>
      <c r="N417" s="37">
        <f t="shared" si="47"/>
        <v>0</v>
      </c>
    </row>
    <row r="418" spans="1:14" x14ac:dyDescent="0.3">
      <c r="A418" s="105" t="s">
        <v>100</v>
      </c>
      <c r="B418" s="106">
        <v>3</v>
      </c>
      <c r="C418" s="106">
        <v>3</v>
      </c>
      <c r="D418" s="44"/>
      <c r="E418" s="44"/>
      <c r="F418" s="30">
        <f t="shared" si="44"/>
        <v>0</v>
      </c>
      <c r="G418" s="11"/>
      <c r="H418" s="11"/>
      <c r="I418" s="11"/>
      <c r="J418" s="12">
        <f t="shared" si="45"/>
        <v>0</v>
      </c>
      <c r="K418" s="31">
        <f t="shared" si="46"/>
        <v>2035</v>
      </c>
      <c r="L418" s="37">
        <f t="shared" si="43"/>
        <v>0</v>
      </c>
      <c r="M418" s="37"/>
      <c r="N418" s="37">
        <f t="shared" si="47"/>
        <v>0</v>
      </c>
    </row>
    <row r="419" spans="1:14" x14ac:dyDescent="0.3">
      <c r="A419" s="105" t="s">
        <v>101</v>
      </c>
      <c r="B419" s="106">
        <v>8</v>
      </c>
      <c r="C419" s="106">
        <v>8</v>
      </c>
      <c r="D419" s="44">
        <v>10</v>
      </c>
      <c r="E419" s="44"/>
      <c r="F419" s="30">
        <f t="shared" si="44"/>
        <v>1.25</v>
      </c>
      <c r="G419" s="11"/>
      <c r="H419" s="11"/>
      <c r="I419" s="11"/>
      <c r="J419" s="12">
        <f t="shared" si="45"/>
        <v>10</v>
      </c>
      <c r="K419" s="31">
        <f t="shared" si="46"/>
        <v>2120</v>
      </c>
      <c r="L419" s="37">
        <f t="shared" si="43"/>
        <v>21200</v>
      </c>
      <c r="M419" s="37"/>
      <c r="N419" s="37">
        <f t="shared" si="47"/>
        <v>0</v>
      </c>
    </row>
    <row r="420" spans="1:14" x14ac:dyDescent="0.3">
      <c r="A420" s="105" t="s">
        <v>102</v>
      </c>
      <c r="B420" s="106">
        <v>10</v>
      </c>
      <c r="C420" s="106">
        <v>10</v>
      </c>
      <c r="D420" s="44"/>
      <c r="E420" s="44"/>
      <c r="F420" s="30">
        <f t="shared" si="44"/>
        <v>0</v>
      </c>
      <c r="G420" s="11"/>
      <c r="H420" s="11"/>
      <c r="I420" s="11"/>
      <c r="J420" s="12">
        <f t="shared" si="45"/>
        <v>0</v>
      </c>
      <c r="K420" s="31">
        <f t="shared" si="46"/>
        <v>1980</v>
      </c>
      <c r="L420" s="37">
        <f t="shared" si="43"/>
        <v>0</v>
      </c>
      <c r="M420" s="37"/>
      <c r="N420" s="37">
        <f t="shared" si="47"/>
        <v>0</v>
      </c>
    </row>
    <row r="421" spans="1:14" x14ac:dyDescent="0.3">
      <c r="A421" s="105" t="s">
        <v>103</v>
      </c>
      <c r="B421" s="106">
        <v>12</v>
      </c>
      <c r="C421" s="106">
        <v>12</v>
      </c>
      <c r="D421" s="44"/>
      <c r="E421" s="44"/>
      <c r="F421" s="30">
        <f t="shared" si="44"/>
        <v>0</v>
      </c>
      <c r="G421" s="11"/>
      <c r="H421" s="11"/>
      <c r="I421" s="11"/>
      <c r="J421" s="12">
        <f t="shared" si="45"/>
        <v>0</v>
      </c>
      <c r="K421" s="31">
        <f t="shared" si="46"/>
        <v>875</v>
      </c>
      <c r="L421" s="37">
        <f t="shared" si="43"/>
        <v>0</v>
      </c>
      <c r="M421" s="37"/>
      <c r="N421" s="37">
        <f t="shared" si="47"/>
        <v>0</v>
      </c>
    </row>
    <row r="422" spans="1:14" ht="19.5" thickBot="1" x14ac:dyDescent="0.35">
      <c r="A422" s="105" t="s">
        <v>104</v>
      </c>
      <c r="B422" s="106">
        <v>3</v>
      </c>
      <c r="C422" s="106">
        <v>3</v>
      </c>
      <c r="D422" s="44"/>
      <c r="E422" s="44"/>
      <c r="F422" s="30">
        <f t="shared" si="44"/>
        <v>0</v>
      </c>
      <c r="G422" s="11"/>
      <c r="H422" s="11"/>
      <c r="I422" s="11"/>
      <c r="J422" s="12">
        <f t="shared" si="45"/>
        <v>0</v>
      </c>
      <c r="K422" s="31">
        <f t="shared" si="46"/>
        <v>2145</v>
      </c>
      <c r="L422" s="37">
        <f t="shared" si="43"/>
        <v>0</v>
      </c>
      <c r="M422" s="37"/>
      <c r="N422" s="37">
        <f t="shared" si="47"/>
        <v>0</v>
      </c>
    </row>
    <row r="423" spans="1:14" ht="19.5" thickBot="1" x14ac:dyDescent="0.35">
      <c r="A423" s="56" t="s">
        <v>105</v>
      </c>
      <c r="B423" s="57" t="s">
        <v>74</v>
      </c>
      <c r="C423" s="58">
        <v>150</v>
      </c>
      <c r="D423" s="44"/>
      <c r="E423" s="44"/>
      <c r="F423" s="30">
        <f t="shared" si="44"/>
        <v>0</v>
      </c>
      <c r="G423" s="11"/>
      <c r="H423" s="11"/>
      <c r="I423" s="11"/>
      <c r="J423" s="12">
        <f t="shared" si="45"/>
        <v>0</v>
      </c>
      <c r="K423" s="31">
        <f t="shared" si="46"/>
        <v>21.06</v>
      </c>
      <c r="L423" s="37">
        <f t="shared" si="43"/>
        <v>0</v>
      </c>
      <c r="M423" s="37"/>
      <c r="N423" s="37">
        <f t="shared" si="47"/>
        <v>0</v>
      </c>
    </row>
    <row r="424" spans="1:14" x14ac:dyDescent="0.3">
      <c r="A424" s="107"/>
      <c r="B424" s="108"/>
      <c r="C424" s="108"/>
      <c r="D424" s="11"/>
      <c r="E424" s="11"/>
      <c r="F424" s="30" t="e">
        <f t="shared" si="44"/>
        <v>#DIV/0!</v>
      </c>
      <c r="G424" s="11"/>
      <c r="H424" s="11"/>
      <c r="I424" s="11"/>
      <c r="J424" s="12">
        <f t="shared" si="45"/>
        <v>0</v>
      </c>
      <c r="K424" s="31">
        <f t="shared" si="46"/>
        <v>116.5</v>
      </c>
      <c r="L424" s="37">
        <f t="shared" si="43"/>
        <v>0</v>
      </c>
      <c r="M424" s="37"/>
      <c r="N424" s="37">
        <f t="shared" si="47"/>
        <v>0</v>
      </c>
    </row>
    <row r="425" spans="1:14" x14ac:dyDescent="0.3">
      <c r="A425" s="107"/>
      <c r="B425" s="108"/>
      <c r="C425" s="108"/>
      <c r="D425" s="11"/>
      <c r="E425" s="11"/>
      <c r="F425" s="30" t="e">
        <f t="shared" si="44"/>
        <v>#DIV/0!</v>
      </c>
      <c r="G425" s="11"/>
      <c r="H425" s="11"/>
      <c r="I425" s="11"/>
      <c r="J425" s="12">
        <f t="shared" si="45"/>
        <v>0</v>
      </c>
      <c r="K425" s="31">
        <f t="shared" si="46"/>
        <v>0</v>
      </c>
      <c r="L425" s="37">
        <f t="shared" si="43"/>
        <v>0</v>
      </c>
      <c r="M425" s="37"/>
      <c r="N425" s="37">
        <f t="shared" si="47"/>
        <v>0</v>
      </c>
    </row>
    <row r="426" spans="1:14" x14ac:dyDescent="0.3">
      <c r="A426" s="107"/>
      <c r="B426" s="108"/>
      <c r="C426" s="108"/>
      <c r="D426" s="11"/>
      <c r="E426" s="11"/>
      <c r="F426" s="30" t="e">
        <f t="shared" si="44"/>
        <v>#DIV/0!</v>
      </c>
      <c r="G426" s="11"/>
      <c r="H426" s="11"/>
      <c r="I426" s="11"/>
      <c r="J426" s="12">
        <f t="shared" si="45"/>
        <v>0</v>
      </c>
      <c r="K426" s="31">
        <f t="shared" si="46"/>
        <v>23</v>
      </c>
      <c r="L426" s="37">
        <f t="shared" si="43"/>
        <v>0</v>
      </c>
      <c r="M426" s="37"/>
      <c r="N426" s="37">
        <f t="shared" si="47"/>
        <v>0</v>
      </c>
    </row>
    <row r="427" spans="1:14" x14ac:dyDescent="0.3">
      <c r="A427" s="107"/>
      <c r="B427" s="108"/>
      <c r="C427" s="108"/>
      <c r="D427" s="11"/>
      <c r="E427" s="11"/>
      <c r="F427" s="30" t="e">
        <f t="shared" si="44"/>
        <v>#DIV/0!</v>
      </c>
      <c r="G427" s="11"/>
      <c r="H427" s="11"/>
      <c r="I427" s="11"/>
      <c r="J427" s="12">
        <f t="shared" si="45"/>
        <v>0</v>
      </c>
      <c r="K427" s="31">
        <f t="shared" si="46"/>
        <v>0</v>
      </c>
      <c r="L427" s="37">
        <f t="shared" si="43"/>
        <v>0</v>
      </c>
      <c r="M427" s="37"/>
      <c r="N427" s="37">
        <f t="shared" si="47"/>
        <v>0</v>
      </c>
    </row>
    <row r="428" spans="1:14" x14ac:dyDescent="0.3">
      <c r="A428" s="11"/>
      <c r="B428" s="10"/>
      <c r="C428" s="10"/>
      <c r="D428" s="11"/>
      <c r="E428" s="11"/>
      <c r="F428" s="30" t="e">
        <f t="shared" si="44"/>
        <v>#DIV/0!</v>
      </c>
      <c r="G428" s="11"/>
      <c r="H428" s="11"/>
      <c r="I428" s="11"/>
      <c r="J428" s="12">
        <f t="shared" si="45"/>
        <v>0</v>
      </c>
      <c r="K428" s="31">
        <f t="shared" si="46"/>
        <v>0</v>
      </c>
      <c r="L428" s="37">
        <f t="shared" si="43"/>
        <v>0</v>
      </c>
      <c r="M428" s="37"/>
      <c r="N428" s="37">
        <f t="shared" si="47"/>
        <v>0</v>
      </c>
    </row>
    <row r="429" spans="1:14" x14ac:dyDescent="0.3">
      <c r="A429" s="11"/>
      <c r="B429" s="10"/>
      <c r="C429" s="10"/>
      <c r="D429" s="11"/>
      <c r="E429" s="11"/>
      <c r="F429" s="30" t="e">
        <f t="shared" si="44"/>
        <v>#DIV/0!</v>
      </c>
      <c r="G429" s="11"/>
      <c r="H429" s="11"/>
      <c r="I429" s="11"/>
      <c r="J429" s="12">
        <f t="shared" si="45"/>
        <v>0</v>
      </c>
      <c r="K429" s="31">
        <f t="shared" si="46"/>
        <v>0</v>
      </c>
      <c r="L429" s="37">
        <f t="shared" si="43"/>
        <v>0</v>
      </c>
      <c r="M429" s="37"/>
      <c r="N429" s="37">
        <f t="shared" si="47"/>
        <v>0</v>
      </c>
    </row>
    <row r="430" spans="1:14" x14ac:dyDescent="0.3">
      <c r="A430" s="11"/>
      <c r="B430" s="10"/>
      <c r="C430" s="10"/>
      <c r="D430" s="11"/>
      <c r="E430" s="11"/>
      <c r="F430" s="30" t="e">
        <f t="shared" si="44"/>
        <v>#DIV/0!</v>
      </c>
      <c r="G430" s="11"/>
      <c r="H430" s="11"/>
      <c r="I430" s="11"/>
      <c r="J430" s="12">
        <f t="shared" si="45"/>
        <v>0</v>
      </c>
      <c r="K430" s="31">
        <f t="shared" si="46"/>
        <v>0</v>
      </c>
      <c r="L430" s="37">
        <f t="shared" si="43"/>
        <v>0</v>
      </c>
      <c r="M430" s="37"/>
      <c r="N430" s="37">
        <f t="shared" si="47"/>
        <v>0</v>
      </c>
    </row>
    <row r="431" spans="1:14" x14ac:dyDescent="0.3">
      <c r="A431" s="11" t="s">
        <v>33</v>
      </c>
      <c r="B431" s="11"/>
      <c r="C431" s="13"/>
      <c r="D431" s="111">
        <f t="shared" ref="D431:J431" si="48">SUM(D369:D430)</f>
        <v>97</v>
      </c>
      <c r="E431" s="111">
        <f t="shared" si="48"/>
        <v>0</v>
      </c>
      <c r="F431" s="111" t="e">
        <f t="shared" si="48"/>
        <v>#DIV/0!</v>
      </c>
      <c r="G431" s="111">
        <f t="shared" si="48"/>
        <v>0</v>
      </c>
      <c r="H431" s="111">
        <f t="shared" si="48"/>
        <v>0</v>
      </c>
      <c r="I431" s="111">
        <f t="shared" si="48"/>
        <v>0</v>
      </c>
      <c r="J431" s="12">
        <f t="shared" si="48"/>
        <v>97</v>
      </c>
      <c r="K431" s="111"/>
      <c r="L431" s="111">
        <f>SUM(L369:L430)</f>
        <v>148003.75</v>
      </c>
      <c r="M431" s="111">
        <f>SUM(M369:M430)</f>
        <v>0</v>
      </c>
      <c r="N431" s="111">
        <f>SUM(N369:N430)</f>
        <v>0</v>
      </c>
    </row>
    <row r="432" spans="1:14" x14ac:dyDescent="0.3">
      <c r="A432" s="113"/>
      <c r="B432" s="114"/>
      <c r="C432" s="115"/>
      <c r="D432" s="116"/>
      <c r="E432" s="116"/>
      <c r="F432" s="7" t="s">
        <v>106</v>
      </c>
      <c r="G432" s="7" t="s">
        <v>123</v>
      </c>
      <c r="H432" s="7" t="s">
        <v>124</v>
      </c>
      <c r="I432" s="7" t="s">
        <v>125</v>
      </c>
      <c r="J432" s="7" t="s">
        <v>126</v>
      </c>
      <c r="K432" s="117"/>
      <c r="L432" s="117"/>
      <c r="M432" s="7" t="s">
        <v>107</v>
      </c>
      <c r="N432" s="118"/>
    </row>
    <row r="433" spans="1:14" ht="31.5" x14ac:dyDescent="0.5">
      <c r="A433" s="113"/>
      <c r="B433" s="114"/>
      <c r="C433" s="115"/>
      <c r="D433" s="116"/>
      <c r="E433" s="116"/>
      <c r="F433" s="121"/>
      <c r="G433" s="121"/>
      <c r="H433" s="121"/>
      <c r="I433" s="121"/>
      <c r="J433" s="121"/>
      <c r="K433" s="122"/>
      <c r="L433" s="121">
        <f>+F433-G433-H433-I433-J433</f>
        <v>0</v>
      </c>
      <c r="M433" s="123"/>
      <c r="N433" s="124"/>
    </row>
    <row r="434" spans="1:14" x14ac:dyDescent="0.3">
      <c r="A434" s="177" t="s">
        <v>109</v>
      </c>
      <c r="B434" s="178"/>
      <c r="C434" s="178"/>
      <c r="D434" s="178"/>
      <c r="E434" s="178"/>
      <c r="F434" s="178"/>
      <c r="G434" s="178"/>
      <c r="H434" s="178"/>
      <c r="I434" s="178"/>
      <c r="J434" s="179"/>
      <c r="K434" s="125"/>
      <c r="L434" s="12">
        <v>5553</v>
      </c>
      <c r="M434" s="126"/>
      <c r="N434" s="127"/>
    </row>
    <row r="435" spans="1:14" x14ac:dyDescent="0.3">
      <c r="A435" s="180" t="s">
        <v>110</v>
      </c>
      <c r="B435" s="181"/>
      <c r="C435" s="181"/>
      <c r="D435" s="181"/>
      <c r="E435" s="181"/>
      <c r="F435" s="181"/>
      <c r="G435" s="181"/>
      <c r="H435" s="181"/>
      <c r="I435" s="181"/>
      <c r="J435" s="182"/>
      <c r="K435" s="129"/>
      <c r="L435" s="12"/>
      <c r="M435" s="126"/>
      <c r="N435" s="127"/>
    </row>
    <row r="436" spans="1:14" x14ac:dyDescent="0.3">
      <c r="A436" s="160" t="s">
        <v>111</v>
      </c>
      <c r="B436" s="161"/>
      <c r="C436" s="161"/>
      <c r="D436" s="161"/>
      <c r="E436" s="161"/>
      <c r="F436" s="161"/>
      <c r="G436" s="161"/>
      <c r="H436" s="161"/>
      <c r="I436" s="161"/>
      <c r="J436" s="162"/>
      <c r="K436" s="130"/>
      <c r="L436" s="12"/>
      <c r="M436" s="131">
        <f>+L436/L431%</f>
        <v>0</v>
      </c>
      <c r="N436" s="127"/>
    </row>
    <row r="437" spans="1:14" x14ac:dyDescent="0.3">
      <c r="A437" s="163" t="s">
        <v>112</v>
      </c>
      <c r="B437" s="164"/>
      <c r="C437" s="164"/>
      <c r="D437" s="164"/>
      <c r="E437" s="164"/>
      <c r="F437" s="164"/>
      <c r="G437" s="164"/>
      <c r="H437" s="164"/>
      <c r="I437" s="164"/>
      <c r="J437" s="165"/>
      <c r="K437" s="132"/>
      <c r="L437" s="12">
        <f>+E453</f>
        <v>65335</v>
      </c>
      <c r="M437" s="126"/>
      <c r="N437" s="127"/>
    </row>
    <row r="438" spans="1:14" x14ac:dyDescent="0.3">
      <c r="A438" s="166" t="s">
        <v>113</v>
      </c>
      <c r="B438" s="167"/>
      <c r="C438" s="167"/>
      <c r="D438" s="167"/>
      <c r="E438" s="167"/>
      <c r="F438" s="167"/>
      <c r="G438" s="167"/>
      <c r="H438" s="167"/>
      <c r="I438" s="167"/>
      <c r="J438" s="168"/>
      <c r="K438" s="134"/>
      <c r="L438" s="12">
        <f>+M453</f>
        <v>0</v>
      </c>
      <c r="M438" s="126"/>
      <c r="N438" s="127"/>
    </row>
    <row r="439" spans="1:14" x14ac:dyDescent="0.3">
      <c r="A439" s="169"/>
      <c r="B439" s="170"/>
      <c r="C439" s="170"/>
      <c r="D439" s="170"/>
      <c r="E439" s="170"/>
      <c r="F439" s="170"/>
      <c r="G439" s="170"/>
      <c r="H439" s="170"/>
      <c r="I439" s="170"/>
      <c r="J439" s="171"/>
      <c r="K439" s="128"/>
      <c r="L439" s="126">
        <v>2</v>
      </c>
      <c r="M439" s="126"/>
      <c r="N439" s="127"/>
    </row>
    <row r="440" spans="1:14" x14ac:dyDescent="0.3">
      <c r="A440" s="169"/>
      <c r="B440" s="170"/>
      <c r="C440" s="170"/>
      <c r="D440" s="170"/>
      <c r="E440" s="170"/>
      <c r="F440" s="170"/>
      <c r="G440" s="170"/>
      <c r="H440" s="170"/>
      <c r="I440" s="170"/>
      <c r="J440" s="171"/>
      <c r="K440" s="128"/>
      <c r="L440" s="126"/>
      <c r="M440" s="126"/>
      <c r="N440" s="127"/>
    </row>
    <row r="441" spans="1:14" x14ac:dyDescent="0.3">
      <c r="A441" s="169" t="s">
        <v>114</v>
      </c>
      <c r="B441" s="170"/>
      <c r="C441" s="170"/>
      <c r="D441" s="170"/>
      <c r="E441" s="170"/>
      <c r="F441" s="170"/>
      <c r="G441" s="170"/>
      <c r="H441" s="170"/>
      <c r="I441" s="170"/>
      <c r="J441" s="171"/>
      <c r="K441" s="136"/>
      <c r="L441" s="111">
        <f>+L431-L434-L435-L436-L437+L438-L439-L440</f>
        <v>77113.75</v>
      </c>
      <c r="M441" s="126"/>
      <c r="N441" s="127"/>
    </row>
    <row r="442" spans="1:14" ht="19.5" thickBot="1" x14ac:dyDescent="0.35">
      <c r="L442" s="3">
        <v>77114</v>
      </c>
      <c r="M442" s="138">
        <f>+L442-L441</f>
        <v>0.25</v>
      </c>
    </row>
    <row r="443" spans="1:14" ht="19.5" thickBot="1" x14ac:dyDescent="0.35">
      <c r="A443" s="157" t="s">
        <v>115</v>
      </c>
      <c r="B443" s="158"/>
      <c r="C443" s="158"/>
      <c r="D443" s="158"/>
      <c r="E443" s="158"/>
      <c r="F443" s="159"/>
      <c r="G443" s="127"/>
      <c r="H443" s="157" t="s">
        <v>116</v>
      </c>
      <c r="I443" s="158"/>
      <c r="J443" s="159"/>
      <c r="K443" s="157" t="s">
        <v>117</v>
      </c>
      <c r="L443" s="158"/>
      <c r="M443" s="159"/>
      <c r="N443" s="139"/>
    </row>
    <row r="444" spans="1:14" ht="19.5" thickBot="1" x14ac:dyDescent="0.35">
      <c r="A444" s="140" t="s">
        <v>118</v>
      </c>
      <c r="B444" s="157" t="s">
        <v>119</v>
      </c>
      <c r="C444" s="159"/>
      <c r="D444" s="140" t="s">
        <v>120</v>
      </c>
      <c r="E444" s="157" t="s">
        <v>22</v>
      </c>
      <c r="F444" s="159"/>
      <c r="G444" s="127"/>
      <c r="H444" s="157" t="s">
        <v>119</v>
      </c>
      <c r="I444" s="159"/>
      <c r="J444" s="140" t="s">
        <v>22</v>
      </c>
      <c r="K444" s="157" t="s">
        <v>119</v>
      </c>
      <c r="L444" s="159"/>
      <c r="M444" s="140" t="s">
        <v>22</v>
      </c>
      <c r="N444" s="139"/>
    </row>
    <row r="445" spans="1:14" ht="19.5" thickBot="1" x14ac:dyDescent="0.35">
      <c r="A445" s="141"/>
      <c r="B445" s="153"/>
      <c r="C445" s="154"/>
      <c r="D445" s="141"/>
      <c r="E445" s="155">
        <v>63697</v>
      </c>
      <c r="F445" s="156"/>
      <c r="G445" s="127"/>
      <c r="H445" s="153"/>
      <c r="I445" s="154"/>
      <c r="J445" s="142"/>
      <c r="K445" s="153"/>
      <c r="L445" s="154"/>
      <c r="M445" s="143"/>
      <c r="N445" s="144"/>
    </row>
    <row r="446" spans="1:14" ht="19.5" thickBot="1" x14ac:dyDescent="0.35">
      <c r="A446" s="141"/>
      <c r="B446" s="153"/>
      <c r="C446" s="154"/>
      <c r="D446" s="141"/>
      <c r="E446" s="155">
        <v>1638</v>
      </c>
      <c r="F446" s="156"/>
      <c r="G446" s="127"/>
      <c r="H446" s="153"/>
      <c r="I446" s="154"/>
      <c r="J446" s="142"/>
      <c r="K446" s="153"/>
      <c r="L446" s="154"/>
      <c r="M446" s="143"/>
      <c r="N446" s="144"/>
    </row>
    <row r="447" spans="1:14" ht="19.5" thickBot="1" x14ac:dyDescent="0.35">
      <c r="A447" s="141"/>
      <c r="B447" s="153"/>
      <c r="C447" s="154"/>
      <c r="D447" s="141"/>
      <c r="E447" s="155"/>
      <c r="F447" s="156"/>
      <c r="G447" s="127"/>
      <c r="H447" s="153"/>
      <c r="I447" s="154"/>
      <c r="J447" s="142"/>
      <c r="K447" s="153"/>
      <c r="L447" s="154"/>
      <c r="M447" s="143"/>
      <c r="N447" s="144"/>
    </row>
    <row r="448" spans="1:14" ht="19.5" thickBot="1" x14ac:dyDescent="0.35">
      <c r="A448" s="141"/>
      <c r="B448" s="153"/>
      <c r="C448" s="154"/>
      <c r="D448" s="141"/>
      <c r="E448" s="155"/>
      <c r="F448" s="156"/>
      <c r="G448" s="127"/>
      <c r="H448" s="153"/>
      <c r="I448" s="154"/>
      <c r="J448" s="142"/>
      <c r="K448" s="153"/>
      <c r="L448" s="154"/>
      <c r="M448" s="143"/>
      <c r="N448" s="144"/>
    </row>
    <row r="449" spans="1:14" ht="19.5" thickBot="1" x14ac:dyDescent="0.35">
      <c r="A449" s="141"/>
      <c r="B449" s="153"/>
      <c r="C449" s="154"/>
      <c r="D449" s="141"/>
      <c r="E449" s="155"/>
      <c r="F449" s="156"/>
      <c r="G449" s="127"/>
      <c r="H449" s="153"/>
      <c r="I449" s="154"/>
      <c r="J449" s="142"/>
      <c r="K449" s="153"/>
      <c r="L449" s="154"/>
      <c r="M449" s="143"/>
      <c r="N449" s="144"/>
    </row>
    <row r="450" spans="1:14" ht="19.5" thickBot="1" x14ac:dyDescent="0.35">
      <c r="A450" s="141"/>
      <c r="B450" s="153"/>
      <c r="C450" s="154"/>
      <c r="D450" s="141"/>
      <c r="E450" s="155"/>
      <c r="F450" s="156"/>
      <c r="G450" s="127"/>
      <c r="H450" s="153"/>
      <c r="I450" s="154"/>
      <c r="J450" s="142"/>
      <c r="K450" s="153"/>
      <c r="L450" s="154"/>
      <c r="M450" s="143"/>
      <c r="N450" s="144"/>
    </row>
    <row r="451" spans="1:14" ht="19.5" thickBot="1" x14ac:dyDescent="0.35">
      <c r="A451" s="141"/>
      <c r="B451" s="153"/>
      <c r="C451" s="154"/>
      <c r="D451" s="141"/>
      <c r="E451" s="155"/>
      <c r="F451" s="156"/>
      <c r="G451" s="127"/>
      <c r="H451" s="153"/>
      <c r="I451" s="154"/>
      <c r="J451" s="142"/>
      <c r="K451" s="153"/>
      <c r="L451" s="154"/>
      <c r="M451" s="143"/>
      <c r="N451" s="144"/>
    </row>
    <row r="452" spans="1:14" ht="19.5" thickBot="1" x14ac:dyDescent="0.35">
      <c r="A452" s="141"/>
      <c r="B452" s="153"/>
      <c r="C452" s="154"/>
      <c r="D452" s="141"/>
      <c r="E452" s="155"/>
      <c r="F452" s="156"/>
      <c r="G452" s="127"/>
      <c r="H452" s="153"/>
      <c r="I452" s="154"/>
      <c r="J452" s="142"/>
      <c r="K452" s="153"/>
      <c r="L452" s="154"/>
      <c r="M452" s="143"/>
      <c r="N452" s="144"/>
    </row>
    <row r="453" spans="1:14" ht="19.5" thickBot="1" x14ac:dyDescent="0.35">
      <c r="A453" s="141" t="s">
        <v>121</v>
      </c>
      <c r="B453" s="153"/>
      <c r="C453" s="154"/>
      <c r="D453" s="141"/>
      <c r="E453" s="155">
        <f>SUM(E445:F452)</f>
        <v>65335</v>
      </c>
      <c r="F453" s="156"/>
      <c r="G453" s="127"/>
      <c r="H453" s="153" t="s">
        <v>121</v>
      </c>
      <c r="I453" s="154"/>
      <c r="J453" s="140">
        <f>SUM(J445:J452)</f>
        <v>0</v>
      </c>
      <c r="K453" s="153" t="s">
        <v>121</v>
      </c>
      <c r="L453" s="154"/>
      <c r="M453" s="145">
        <f>SUM(M445:M452)</f>
        <v>0</v>
      </c>
      <c r="N453" s="139"/>
    </row>
    <row r="456" spans="1:14" x14ac:dyDescent="0.3">
      <c r="A456" s="172" t="s">
        <v>0</v>
      </c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"/>
      <c r="N456" s="148"/>
    </row>
    <row r="457" spans="1:14" x14ac:dyDescent="0.3">
      <c r="A457" s="1" t="s">
        <v>1</v>
      </c>
      <c r="B457" s="148" t="s">
        <v>130</v>
      </c>
      <c r="J457" s="1" t="s">
        <v>3</v>
      </c>
      <c r="K457" s="173">
        <f>+K366</f>
        <v>0</v>
      </c>
      <c r="L457" s="173"/>
      <c r="M457" s="173"/>
      <c r="N457" s="6"/>
    </row>
    <row r="458" spans="1:14" x14ac:dyDescent="0.3">
      <c r="A458" s="174"/>
      <c r="B458" s="175"/>
      <c r="C458" s="176"/>
      <c r="D458" s="169" t="s">
        <v>6</v>
      </c>
      <c r="E458" s="170"/>
      <c r="F458" s="171"/>
      <c r="G458" s="7" t="s">
        <v>7</v>
      </c>
      <c r="H458" s="7" t="s">
        <v>7</v>
      </c>
      <c r="I458" s="7" t="s">
        <v>8</v>
      </c>
      <c r="J458" s="147" t="s">
        <v>9</v>
      </c>
      <c r="K458" s="7" t="s">
        <v>10</v>
      </c>
      <c r="L458" s="149"/>
      <c r="M458" s="7" t="s">
        <v>11</v>
      </c>
      <c r="N458" s="7" t="s">
        <v>12</v>
      </c>
    </row>
    <row r="459" spans="1:14" x14ac:dyDescent="0.3">
      <c r="A459" s="12" t="s">
        <v>16</v>
      </c>
      <c r="B459" s="7" t="s">
        <v>17</v>
      </c>
      <c r="C459" s="13" t="s">
        <v>18</v>
      </c>
      <c r="D459" s="7">
        <v>1</v>
      </c>
      <c r="E459" s="7">
        <v>2</v>
      </c>
      <c r="F459" s="14" t="s">
        <v>19</v>
      </c>
      <c r="G459" s="7" t="s">
        <v>20</v>
      </c>
      <c r="H459" s="7" t="s">
        <v>20</v>
      </c>
      <c r="I459" s="7"/>
      <c r="J459" s="7" t="s">
        <v>20</v>
      </c>
      <c r="K459" s="7" t="s">
        <v>21</v>
      </c>
      <c r="L459" s="7" t="s">
        <v>22</v>
      </c>
      <c r="M459" s="7" t="s">
        <v>23</v>
      </c>
      <c r="N459" s="7" t="s">
        <v>22</v>
      </c>
    </row>
    <row r="460" spans="1:14" x14ac:dyDescent="0.3">
      <c r="A460" s="16" t="s">
        <v>35</v>
      </c>
      <c r="B460" s="17" t="s">
        <v>36</v>
      </c>
      <c r="C460" s="17">
        <v>72</v>
      </c>
      <c r="D460" s="29"/>
      <c r="E460" s="29"/>
      <c r="F460" s="30">
        <f>+(E460+D460)/C460</f>
        <v>0</v>
      </c>
      <c r="G460" s="32"/>
      <c r="H460" s="32"/>
      <c r="I460" s="32"/>
      <c r="J460" s="34">
        <f>+D460+E460-G460-H460-I460</f>
        <v>0</v>
      </c>
      <c r="K460" s="31">
        <f>+K369</f>
        <v>381.13</v>
      </c>
      <c r="L460" s="24">
        <f t="shared" ref="L460:L521" si="49">+J460*K460</f>
        <v>0</v>
      </c>
      <c r="M460" s="24"/>
      <c r="N460" s="24">
        <f>+K460*I460</f>
        <v>0</v>
      </c>
    </row>
    <row r="461" spans="1:14" x14ac:dyDescent="0.3">
      <c r="A461" s="16" t="s">
        <v>37</v>
      </c>
      <c r="B461" s="17" t="s">
        <v>38</v>
      </c>
      <c r="C461" s="17">
        <v>36</v>
      </c>
      <c r="D461" s="29"/>
      <c r="E461" s="29"/>
      <c r="F461" s="30">
        <f t="shared" ref="F461:F521" si="50">+(E461+D461)/C461</f>
        <v>0</v>
      </c>
      <c r="G461" s="32"/>
      <c r="H461" s="32"/>
      <c r="I461" s="32"/>
      <c r="J461" s="34">
        <f t="shared" ref="J461:J521" si="51">+D461+E461-G461-H461-I461</f>
        <v>0</v>
      </c>
      <c r="K461" s="31">
        <f t="shared" ref="K461:K521" si="52">+K370</f>
        <v>741.2</v>
      </c>
      <c r="L461" s="24">
        <f t="shared" si="49"/>
        <v>0</v>
      </c>
      <c r="M461" s="24"/>
      <c r="N461" s="24">
        <f t="shared" ref="N461:N521" si="53">+K461*I461</f>
        <v>0</v>
      </c>
    </row>
    <row r="462" spans="1:14" x14ac:dyDescent="0.3">
      <c r="A462" s="16" t="s">
        <v>39</v>
      </c>
      <c r="B462" s="17" t="s">
        <v>40</v>
      </c>
      <c r="C462" s="17">
        <v>18</v>
      </c>
      <c r="D462" s="29"/>
      <c r="E462" s="29"/>
      <c r="F462" s="30">
        <f t="shared" si="50"/>
        <v>0</v>
      </c>
      <c r="G462" s="32"/>
      <c r="H462" s="32"/>
      <c r="I462" s="32"/>
      <c r="J462" s="12">
        <f t="shared" si="51"/>
        <v>0</v>
      </c>
      <c r="K462" s="31">
        <f t="shared" si="52"/>
        <v>1263.5999999999999</v>
      </c>
      <c r="L462" s="37">
        <f t="shared" si="49"/>
        <v>0</v>
      </c>
      <c r="M462" s="37"/>
      <c r="N462" s="37">
        <f t="shared" si="53"/>
        <v>0</v>
      </c>
    </row>
    <row r="463" spans="1:14" x14ac:dyDescent="0.3">
      <c r="A463" s="16" t="s">
        <v>41</v>
      </c>
      <c r="B463" s="17" t="s">
        <v>42</v>
      </c>
      <c r="C463" s="17">
        <v>10</v>
      </c>
      <c r="D463" s="29"/>
      <c r="E463" s="29"/>
      <c r="F463" s="30">
        <f t="shared" si="50"/>
        <v>0</v>
      </c>
      <c r="G463" s="32"/>
      <c r="H463" s="32"/>
      <c r="I463" s="32"/>
      <c r="J463" s="34">
        <f t="shared" si="51"/>
        <v>0</v>
      </c>
      <c r="K463" s="31">
        <f t="shared" si="52"/>
        <v>2059.1999999999998</v>
      </c>
      <c r="L463" s="24">
        <f t="shared" si="49"/>
        <v>0</v>
      </c>
      <c r="M463" s="24"/>
      <c r="N463" s="24">
        <f t="shared" si="53"/>
        <v>0</v>
      </c>
    </row>
    <row r="464" spans="1:14" x14ac:dyDescent="0.3">
      <c r="A464" s="16" t="s">
        <v>43</v>
      </c>
      <c r="B464" s="17" t="s">
        <v>36</v>
      </c>
      <c r="C464" s="17">
        <v>72</v>
      </c>
      <c r="D464" s="29"/>
      <c r="E464" s="29"/>
      <c r="F464" s="30">
        <f t="shared" si="50"/>
        <v>0</v>
      </c>
      <c r="G464" s="32"/>
      <c r="H464" s="32"/>
      <c r="I464" s="32"/>
      <c r="J464" s="34">
        <f t="shared" si="51"/>
        <v>0</v>
      </c>
      <c r="K464" s="31">
        <f t="shared" si="52"/>
        <v>409.5</v>
      </c>
      <c r="L464" s="24">
        <f t="shared" si="49"/>
        <v>0</v>
      </c>
      <c r="M464" s="24"/>
      <c r="N464" s="24">
        <f t="shared" si="53"/>
        <v>0</v>
      </c>
    </row>
    <row r="465" spans="1:14" x14ac:dyDescent="0.3">
      <c r="A465" s="16" t="s">
        <v>44</v>
      </c>
      <c r="B465" s="17" t="s">
        <v>38</v>
      </c>
      <c r="C465" s="17">
        <v>36</v>
      </c>
      <c r="D465" s="29"/>
      <c r="E465" s="29"/>
      <c r="F465" s="30">
        <f t="shared" si="50"/>
        <v>0</v>
      </c>
      <c r="G465" s="32"/>
      <c r="H465" s="32"/>
      <c r="I465" s="32"/>
      <c r="J465" s="34">
        <f t="shared" si="51"/>
        <v>0</v>
      </c>
      <c r="K465" s="31">
        <f t="shared" si="52"/>
        <v>803.79</v>
      </c>
      <c r="L465" s="24">
        <f t="shared" si="49"/>
        <v>0</v>
      </c>
      <c r="M465" s="24"/>
      <c r="N465" s="24">
        <f t="shared" si="53"/>
        <v>0</v>
      </c>
    </row>
    <row r="466" spans="1:14" x14ac:dyDescent="0.3">
      <c r="A466" s="16" t="s">
        <v>45</v>
      </c>
      <c r="B466" s="17" t="s">
        <v>36</v>
      </c>
      <c r="C466" s="17">
        <v>72</v>
      </c>
      <c r="D466" s="29"/>
      <c r="E466" s="29"/>
      <c r="F466" s="30">
        <f t="shared" si="50"/>
        <v>0</v>
      </c>
      <c r="G466" s="32"/>
      <c r="H466" s="32"/>
      <c r="I466" s="32"/>
      <c r="J466" s="34">
        <f t="shared" si="51"/>
        <v>0</v>
      </c>
      <c r="K466" s="31">
        <f t="shared" si="52"/>
        <v>409.5</v>
      </c>
      <c r="L466" s="24">
        <f t="shared" si="49"/>
        <v>0</v>
      </c>
      <c r="M466" s="24"/>
      <c r="N466" s="24">
        <f t="shared" si="53"/>
        <v>0</v>
      </c>
    </row>
    <row r="467" spans="1:14" x14ac:dyDescent="0.3">
      <c r="A467" s="16" t="s">
        <v>46</v>
      </c>
      <c r="B467" s="17" t="s">
        <v>38</v>
      </c>
      <c r="C467" s="17">
        <v>36</v>
      </c>
      <c r="D467" s="29"/>
      <c r="E467" s="29"/>
      <c r="F467" s="30">
        <f t="shared" si="50"/>
        <v>0</v>
      </c>
      <c r="G467" s="32"/>
      <c r="H467" s="32"/>
      <c r="I467" s="32"/>
      <c r="J467" s="34">
        <f t="shared" si="51"/>
        <v>0</v>
      </c>
      <c r="K467" s="31">
        <f t="shared" si="52"/>
        <v>803.79</v>
      </c>
      <c r="L467" s="24">
        <f t="shared" si="49"/>
        <v>0</v>
      </c>
      <c r="M467" s="24"/>
      <c r="N467" s="24">
        <f t="shared" si="53"/>
        <v>0</v>
      </c>
    </row>
    <row r="468" spans="1:14" x14ac:dyDescent="0.3">
      <c r="A468" s="16" t="s">
        <v>47</v>
      </c>
      <c r="B468" s="17" t="s">
        <v>48</v>
      </c>
      <c r="C468" s="17">
        <v>8</v>
      </c>
      <c r="D468" s="29"/>
      <c r="E468" s="29"/>
      <c r="F468" s="30">
        <f t="shared" si="50"/>
        <v>0</v>
      </c>
      <c r="G468" s="32"/>
      <c r="H468" s="32"/>
      <c r="I468" s="32"/>
      <c r="J468" s="34">
        <f t="shared" si="51"/>
        <v>0</v>
      </c>
      <c r="K468" s="31">
        <f t="shared" si="52"/>
        <v>2767.05</v>
      </c>
      <c r="L468" s="24">
        <f t="shared" si="49"/>
        <v>0</v>
      </c>
      <c r="M468" s="24"/>
      <c r="N468" s="24">
        <f t="shared" si="53"/>
        <v>0</v>
      </c>
    </row>
    <row r="469" spans="1:14" x14ac:dyDescent="0.3">
      <c r="A469" s="35" t="s">
        <v>49</v>
      </c>
      <c r="B469" s="17" t="s">
        <v>50</v>
      </c>
      <c r="C469" s="38">
        <v>72</v>
      </c>
      <c r="D469" s="29"/>
      <c r="E469" s="29"/>
      <c r="F469" s="30">
        <f t="shared" si="50"/>
        <v>0</v>
      </c>
      <c r="G469" s="32"/>
      <c r="H469" s="32"/>
      <c r="I469" s="32"/>
      <c r="J469" s="12">
        <f t="shared" si="51"/>
        <v>0</v>
      </c>
      <c r="K469" s="31">
        <f t="shared" si="52"/>
        <v>444.6</v>
      </c>
      <c r="L469" s="37">
        <f t="shared" si="49"/>
        <v>0</v>
      </c>
      <c r="M469" s="37"/>
      <c r="N469" s="37">
        <f t="shared" si="53"/>
        <v>0</v>
      </c>
    </row>
    <row r="470" spans="1:14" x14ac:dyDescent="0.3">
      <c r="A470" s="16" t="s">
        <v>51</v>
      </c>
      <c r="B470" s="17" t="s">
        <v>52</v>
      </c>
      <c r="C470" s="17">
        <v>36</v>
      </c>
      <c r="D470" s="29"/>
      <c r="E470" s="29"/>
      <c r="F470" s="30">
        <f t="shared" si="50"/>
        <v>0</v>
      </c>
      <c r="G470" s="32"/>
      <c r="H470" s="32"/>
      <c r="I470" s="32"/>
      <c r="J470" s="34">
        <f t="shared" si="51"/>
        <v>0</v>
      </c>
      <c r="K470" s="31">
        <f t="shared" si="52"/>
        <v>868.73</v>
      </c>
      <c r="L470" s="24">
        <f t="shared" si="49"/>
        <v>0</v>
      </c>
      <c r="M470" s="24"/>
      <c r="N470" s="24">
        <f t="shared" si="53"/>
        <v>0</v>
      </c>
    </row>
    <row r="471" spans="1:14" x14ac:dyDescent="0.3">
      <c r="A471" s="16" t="s">
        <v>53</v>
      </c>
      <c r="B471" s="17" t="s">
        <v>48</v>
      </c>
      <c r="C471" s="17">
        <v>8</v>
      </c>
      <c r="D471" s="29"/>
      <c r="E471" s="29"/>
      <c r="F471" s="30">
        <f t="shared" si="50"/>
        <v>0</v>
      </c>
      <c r="G471" s="32"/>
      <c r="H471" s="32"/>
      <c r="I471" s="32"/>
      <c r="J471" s="34">
        <f t="shared" si="51"/>
        <v>0</v>
      </c>
      <c r="K471" s="31">
        <f t="shared" si="52"/>
        <v>2416.0500000000002</v>
      </c>
      <c r="L471" s="24">
        <f t="shared" si="49"/>
        <v>0</v>
      </c>
      <c r="M471" s="24"/>
      <c r="N471" s="24">
        <f t="shared" si="53"/>
        <v>0</v>
      </c>
    </row>
    <row r="472" spans="1:14" x14ac:dyDescent="0.3">
      <c r="A472" s="16" t="s">
        <v>54</v>
      </c>
      <c r="B472" s="17" t="s">
        <v>50</v>
      </c>
      <c r="C472" s="17">
        <v>72</v>
      </c>
      <c r="D472" s="29"/>
      <c r="E472" s="29"/>
      <c r="F472" s="30">
        <f t="shared" si="50"/>
        <v>0</v>
      </c>
      <c r="G472" s="32"/>
      <c r="H472" s="32"/>
      <c r="I472" s="32"/>
      <c r="J472" s="34">
        <f t="shared" si="51"/>
        <v>0</v>
      </c>
      <c r="K472" s="31">
        <f t="shared" si="52"/>
        <v>377.33</v>
      </c>
      <c r="L472" s="24">
        <f t="shared" si="49"/>
        <v>0</v>
      </c>
      <c r="M472" s="24"/>
      <c r="N472" s="24">
        <f t="shared" si="53"/>
        <v>0</v>
      </c>
    </row>
    <row r="473" spans="1:14" x14ac:dyDescent="0.3">
      <c r="A473" s="16" t="s">
        <v>55</v>
      </c>
      <c r="B473" s="17" t="s">
        <v>56</v>
      </c>
      <c r="C473" s="17">
        <v>15</v>
      </c>
      <c r="D473" s="44"/>
      <c r="E473" s="44"/>
      <c r="F473" s="30">
        <f t="shared" si="50"/>
        <v>0</v>
      </c>
      <c r="G473" s="11"/>
      <c r="H473" s="11"/>
      <c r="I473" s="11"/>
      <c r="J473" s="12">
        <f t="shared" si="51"/>
        <v>0</v>
      </c>
      <c r="K473" s="45">
        <f t="shared" si="52"/>
        <v>1158.3</v>
      </c>
      <c r="L473" s="37">
        <f t="shared" si="49"/>
        <v>0</v>
      </c>
      <c r="M473" s="37"/>
      <c r="N473" s="37">
        <f t="shared" si="53"/>
        <v>0</v>
      </c>
    </row>
    <row r="474" spans="1:14" x14ac:dyDescent="0.3">
      <c r="A474" s="16" t="s">
        <v>57</v>
      </c>
      <c r="B474" s="17" t="s">
        <v>50</v>
      </c>
      <c r="C474" s="17">
        <v>72</v>
      </c>
      <c r="D474" s="29"/>
      <c r="E474" s="29"/>
      <c r="F474" s="30">
        <f t="shared" si="50"/>
        <v>0</v>
      </c>
      <c r="G474" s="32"/>
      <c r="H474" s="32"/>
      <c r="I474" s="32"/>
      <c r="J474" s="34">
        <f t="shared" si="51"/>
        <v>0</v>
      </c>
      <c r="K474" s="31">
        <f t="shared" si="52"/>
        <v>424.13</v>
      </c>
      <c r="L474" s="24">
        <f t="shared" si="49"/>
        <v>0</v>
      </c>
      <c r="M474" s="24"/>
      <c r="N474" s="24">
        <f t="shared" si="53"/>
        <v>0</v>
      </c>
    </row>
    <row r="475" spans="1:14" x14ac:dyDescent="0.3">
      <c r="A475" s="16" t="s">
        <v>58</v>
      </c>
      <c r="B475" s="17" t="s">
        <v>59</v>
      </c>
      <c r="C475" s="17">
        <v>15</v>
      </c>
      <c r="D475" s="29"/>
      <c r="E475" s="29"/>
      <c r="F475" s="30">
        <f t="shared" si="50"/>
        <v>0</v>
      </c>
      <c r="G475" s="32"/>
      <c r="H475" s="32"/>
      <c r="I475" s="32"/>
      <c r="J475" s="34">
        <f t="shared" si="51"/>
        <v>0</v>
      </c>
      <c r="K475" s="31">
        <f t="shared" si="52"/>
        <v>1199.25</v>
      </c>
      <c r="L475" s="24">
        <f t="shared" si="49"/>
        <v>0</v>
      </c>
      <c r="M475" s="24"/>
      <c r="N475" s="24">
        <f t="shared" si="53"/>
        <v>0</v>
      </c>
    </row>
    <row r="476" spans="1:14" x14ac:dyDescent="0.3">
      <c r="A476" s="16" t="s">
        <v>60</v>
      </c>
      <c r="B476" s="17" t="s">
        <v>50</v>
      </c>
      <c r="C476" s="17">
        <v>72</v>
      </c>
      <c r="D476" s="29"/>
      <c r="E476" s="29"/>
      <c r="F476" s="30">
        <f t="shared" si="50"/>
        <v>0</v>
      </c>
      <c r="G476" s="32"/>
      <c r="H476" s="32"/>
      <c r="I476" s="32"/>
      <c r="J476" s="34">
        <f t="shared" si="51"/>
        <v>0</v>
      </c>
      <c r="K476" s="31">
        <f t="shared" si="52"/>
        <v>381.13</v>
      </c>
      <c r="L476" s="24">
        <f t="shared" si="49"/>
        <v>0</v>
      </c>
      <c r="M476" s="24"/>
      <c r="N476" s="24">
        <f t="shared" si="53"/>
        <v>0</v>
      </c>
    </row>
    <row r="477" spans="1:14" x14ac:dyDescent="0.3">
      <c r="A477" s="16" t="s">
        <v>61</v>
      </c>
      <c r="B477" s="17" t="s">
        <v>50</v>
      </c>
      <c r="C477" s="38">
        <v>72</v>
      </c>
      <c r="D477" s="44"/>
      <c r="E477" s="44"/>
      <c r="F477" s="30">
        <f t="shared" si="50"/>
        <v>0</v>
      </c>
      <c r="G477" s="11"/>
      <c r="H477" s="11"/>
      <c r="I477" s="11"/>
      <c r="J477" s="12">
        <f t="shared" si="51"/>
        <v>0</v>
      </c>
      <c r="K477" s="31">
        <f t="shared" si="52"/>
        <v>424.13</v>
      </c>
      <c r="L477" s="37">
        <f t="shared" si="49"/>
        <v>0</v>
      </c>
      <c r="M477" s="37"/>
      <c r="N477" s="37">
        <f t="shared" si="53"/>
        <v>0</v>
      </c>
    </row>
    <row r="478" spans="1:14" x14ac:dyDescent="0.3">
      <c r="A478" s="35" t="s">
        <v>62</v>
      </c>
      <c r="B478" s="17" t="s">
        <v>50</v>
      </c>
      <c r="C478" s="38">
        <v>72</v>
      </c>
      <c r="D478" s="44"/>
      <c r="E478" s="44"/>
      <c r="F478" s="30">
        <f t="shared" si="50"/>
        <v>0</v>
      </c>
      <c r="G478" s="11"/>
      <c r="H478" s="11"/>
      <c r="I478" s="11"/>
      <c r="J478" s="12">
        <f t="shared" si="51"/>
        <v>0</v>
      </c>
      <c r="K478" s="31">
        <f t="shared" si="52"/>
        <v>330.23</v>
      </c>
      <c r="L478" s="37">
        <f t="shared" si="49"/>
        <v>0</v>
      </c>
      <c r="M478" s="37"/>
      <c r="N478" s="37">
        <f t="shared" si="53"/>
        <v>0</v>
      </c>
    </row>
    <row r="479" spans="1:14" x14ac:dyDescent="0.3">
      <c r="A479" s="35" t="s">
        <v>63</v>
      </c>
      <c r="B479" s="17" t="s">
        <v>50</v>
      </c>
      <c r="C479" s="38">
        <v>72</v>
      </c>
      <c r="D479" s="44"/>
      <c r="E479" s="44"/>
      <c r="F479" s="30">
        <f t="shared" si="50"/>
        <v>0</v>
      </c>
      <c r="G479" s="11"/>
      <c r="H479" s="11"/>
      <c r="I479" s="11"/>
      <c r="J479" s="12">
        <f t="shared" si="51"/>
        <v>0</v>
      </c>
      <c r="K479" s="31">
        <f t="shared" si="52"/>
        <v>424.13</v>
      </c>
      <c r="L479" s="37">
        <f t="shared" si="49"/>
        <v>0</v>
      </c>
      <c r="M479" s="37"/>
      <c r="N479" s="37">
        <f t="shared" si="53"/>
        <v>0</v>
      </c>
    </row>
    <row r="480" spans="1:14" x14ac:dyDescent="0.3">
      <c r="A480" s="35" t="s">
        <v>64</v>
      </c>
      <c r="B480" s="17" t="s">
        <v>65</v>
      </c>
      <c r="C480" s="38">
        <v>72</v>
      </c>
      <c r="D480" s="44"/>
      <c r="E480" s="44"/>
      <c r="F480" s="30">
        <f t="shared" si="50"/>
        <v>0</v>
      </c>
      <c r="G480" s="11"/>
      <c r="H480" s="11"/>
      <c r="I480" s="11"/>
      <c r="J480" s="12">
        <f t="shared" si="51"/>
        <v>0</v>
      </c>
      <c r="K480" s="31">
        <f t="shared" si="52"/>
        <v>389.61</v>
      </c>
      <c r="L480" s="37">
        <f t="shared" si="49"/>
        <v>0</v>
      </c>
      <c r="M480" s="37"/>
      <c r="N480" s="37">
        <f t="shared" si="53"/>
        <v>0</v>
      </c>
    </row>
    <row r="481" spans="1:14" x14ac:dyDescent="0.3">
      <c r="A481" s="35" t="s">
        <v>66</v>
      </c>
      <c r="B481" s="17" t="s">
        <v>65</v>
      </c>
      <c r="C481" s="38">
        <v>72</v>
      </c>
      <c r="D481" s="44"/>
      <c r="E481" s="44"/>
      <c r="F481" s="30">
        <f t="shared" si="50"/>
        <v>0</v>
      </c>
      <c r="G481" s="11"/>
      <c r="H481" s="11"/>
      <c r="I481" s="11"/>
      <c r="J481" s="12">
        <f t="shared" si="51"/>
        <v>0</v>
      </c>
      <c r="K481" s="31">
        <f t="shared" si="52"/>
        <v>389.61</v>
      </c>
      <c r="L481" s="37">
        <f t="shared" si="49"/>
        <v>0</v>
      </c>
      <c r="M481" s="37"/>
      <c r="N481" s="37">
        <f t="shared" si="53"/>
        <v>0</v>
      </c>
    </row>
    <row r="482" spans="1:14" x14ac:dyDescent="0.3">
      <c r="A482" s="47" t="s">
        <v>67</v>
      </c>
      <c r="B482" s="48" t="s">
        <v>59</v>
      </c>
      <c r="C482" s="49">
        <v>25</v>
      </c>
      <c r="D482" s="44">
        <v>3</v>
      </c>
      <c r="E482" s="44"/>
      <c r="F482" s="30">
        <f t="shared" si="50"/>
        <v>0.12</v>
      </c>
      <c r="G482" s="11"/>
      <c r="H482" s="11"/>
      <c r="I482" s="11"/>
      <c r="J482" s="12">
        <f t="shared" si="51"/>
        <v>3</v>
      </c>
      <c r="K482" s="31">
        <f t="shared" si="52"/>
        <v>169.65</v>
      </c>
      <c r="L482" s="37">
        <f t="shared" si="49"/>
        <v>508.95000000000005</v>
      </c>
      <c r="M482" s="37"/>
      <c r="N482" s="37">
        <f t="shared" si="53"/>
        <v>0</v>
      </c>
    </row>
    <row r="483" spans="1:14" x14ac:dyDescent="0.3">
      <c r="A483" s="47" t="s">
        <v>68</v>
      </c>
      <c r="B483" s="48" t="s">
        <v>42</v>
      </c>
      <c r="C483" s="49">
        <v>50</v>
      </c>
      <c r="D483" s="44">
        <v>6</v>
      </c>
      <c r="E483" s="44"/>
      <c r="F483" s="30">
        <f t="shared" si="50"/>
        <v>0.12</v>
      </c>
      <c r="G483" s="11"/>
      <c r="H483" s="11"/>
      <c r="I483" s="11"/>
      <c r="J483" s="12">
        <f t="shared" si="51"/>
        <v>6</v>
      </c>
      <c r="K483" s="31">
        <f t="shared" si="52"/>
        <v>88.92</v>
      </c>
      <c r="L483" s="37">
        <f t="shared" si="49"/>
        <v>533.52</v>
      </c>
      <c r="M483" s="37"/>
      <c r="N483" s="37">
        <f t="shared" si="53"/>
        <v>0</v>
      </c>
    </row>
    <row r="484" spans="1:14" x14ac:dyDescent="0.3">
      <c r="A484" s="47" t="s">
        <v>69</v>
      </c>
      <c r="B484" s="48" t="s">
        <v>52</v>
      </c>
      <c r="C484" s="49">
        <v>12</v>
      </c>
      <c r="D484" s="44">
        <v>6</v>
      </c>
      <c r="E484" s="44"/>
      <c r="F484" s="30">
        <f t="shared" si="50"/>
        <v>0.5</v>
      </c>
      <c r="G484" s="11"/>
      <c r="H484" s="11"/>
      <c r="I484" s="11"/>
      <c r="J484" s="12">
        <f t="shared" si="51"/>
        <v>6</v>
      </c>
      <c r="K484" s="31">
        <f t="shared" si="52"/>
        <v>123.94</v>
      </c>
      <c r="L484" s="37">
        <f t="shared" si="49"/>
        <v>743.64</v>
      </c>
      <c r="M484" s="37"/>
      <c r="N484" s="37">
        <f t="shared" si="53"/>
        <v>0</v>
      </c>
    </row>
    <row r="485" spans="1:14" ht="19.5" thickBot="1" x14ac:dyDescent="0.35">
      <c r="A485" s="47" t="s">
        <v>70</v>
      </c>
      <c r="B485" s="48" t="s">
        <v>50</v>
      </c>
      <c r="C485" s="49">
        <v>60</v>
      </c>
      <c r="D485" s="44"/>
      <c r="E485" s="44"/>
      <c r="F485" s="30">
        <f t="shared" si="50"/>
        <v>0</v>
      </c>
      <c r="G485" s="11"/>
      <c r="H485" s="11"/>
      <c r="I485" s="11"/>
      <c r="J485" s="12">
        <f t="shared" si="51"/>
        <v>0</v>
      </c>
      <c r="K485" s="31">
        <f t="shared" si="52"/>
        <v>67.180000000000007</v>
      </c>
      <c r="L485" s="37">
        <f t="shared" si="49"/>
        <v>0</v>
      </c>
      <c r="M485" s="37"/>
      <c r="N485" s="37">
        <f t="shared" si="53"/>
        <v>0</v>
      </c>
    </row>
    <row r="486" spans="1:14" ht="19.5" thickBot="1" x14ac:dyDescent="0.35">
      <c r="A486" s="56" t="s">
        <v>71</v>
      </c>
      <c r="B486" s="57" t="s">
        <v>50</v>
      </c>
      <c r="C486" s="58">
        <v>60</v>
      </c>
      <c r="D486" s="44">
        <v>6</v>
      </c>
      <c r="E486" s="44"/>
      <c r="F486" s="30">
        <f t="shared" si="50"/>
        <v>0.1</v>
      </c>
      <c r="G486" s="11"/>
      <c r="H486" s="11"/>
      <c r="I486" s="11"/>
      <c r="J486" s="12">
        <f t="shared" si="51"/>
        <v>6</v>
      </c>
      <c r="K486" s="31">
        <f t="shared" si="52"/>
        <v>67.180000000000007</v>
      </c>
      <c r="L486" s="37">
        <f t="shared" si="49"/>
        <v>403.08000000000004</v>
      </c>
      <c r="M486" s="37"/>
      <c r="N486" s="37">
        <f t="shared" si="53"/>
        <v>0</v>
      </c>
    </row>
    <row r="487" spans="1:14" ht="19.5" thickBot="1" x14ac:dyDescent="0.35">
      <c r="A487" s="56" t="s">
        <v>72</v>
      </c>
      <c r="B487" s="57" t="s">
        <v>50</v>
      </c>
      <c r="C487" s="58">
        <v>60</v>
      </c>
      <c r="D487" s="44">
        <v>3</v>
      </c>
      <c r="E487" s="44"/>
      <c r="F487" s="30">
        <f t="shared" si="50"/>
        <v>0.05</v>
      </c>
      <c r="G487" s="11"/>
      <c r="H487" s="11"/>
      <c r="I487" s="11"/>
      <c r="J487" s="12">
        <f t="shared" si="51"/>
        <v>3</v>
      </c>
      <c r="K487" s="31">
        <f t="shared" si="52"/>
        <v>67.180000000000007</v>
      </c>
      <c r="L487" s="37">
        <f t="shared" si="49"/>
        <v>201.54000000000002</v>
      </c>
      <c r="M487" s="37"/>
      <c r="N487" s="37">
        <f t="shared" si="53"/>
        <v>0</v>
      </c>
    </row>
    <row r="488" spans="1:14" ht="19.5" thickBot="1" x14ac:dyDescent="0.35">
      <c r="A488" s="56" t="s">
        <v>73</v>
      </c>
      <c r="B488" s="57" t="s">
        <v>74</v>
      </c>
      <c r="C488" s="58">
        <v>150</v>
      </c>
      <c r="D488" s="44"/>
      <c r="E488" s="44"/>
      <c r="F488" s="30">
        <f t="shared" si="50"/>
        <v>0</v>
      </c>
      <c r="G488" s="11"/>
      <c r="H488" s="11"/>
      <c r="I488" s="11"/>
      <c r="J488" s="12">
        <f t="shared" si="51"/>
        <v>0</v>
      </c>
      <c r="K488" s="31">
        <f t="shared" si="52"/>
        <v>21.06</v>
      </c>
      <c r="L488" s="37">
        <f t="shared" si="49"/>
        <v>0</v>
      </c>
      <c r="M488" s="37"/>
      <c r="N488" s="37">
        <f t="shared" si="53"/>
        <v>0</v>
      </c>
    </row>
    <row r="489" spans="1:14" ht="19.5" thickBot="1" x14ac:dyDescent="0.35">
      <c r="A489" s="66" t="s">
        <v>75</v>
      </c>
      <c r="B489" s="67" t="s">
        <v>76</v>
      </c>
      <c r="C489" s="68">
        <v>120</v>
      </c>
      <c r="D489" s="44"/>
      <c r="E489" s="44"/>
      <c r="F489" s="30">
        <f t="shared" si="50"/>
        <v>0</v>
      </c>
      <c r="G489" s="11"/>
      <c r="H489" s="11"/>
      <c r="I489" s="11"/>
      <c r="J489" s="12">
        <f t="shared" si="51"/>
        <v>0</v>
      </c>
      <c r="K489" s="31">
        <f t="shared" si="52"/>
        <v>78.98</v>
      </c>
      <c r="L489" s="37">
        <f t="shared" si="49"/>
        <v>0</v>
      </c>
      <c r="M489" s="37"/>
      <c r="N489" s="37">
        <f t="shared" si="53"/>
        <v>0</v>
      </c>
    </row>
    <row r="490" spans="1:14" ht="19.5" thickBot="1" x14ac:dyDescent="0.35">
      <c r="A490" s="66" t="s">
        <v>77</v>
      </c>
      <c r="B490" s="67" t="s">
        <v>78</v>
      </c>
      <c r="C490" s="68">
        <v>60</v>
      </c>
      <c r="D490" s="44"/>
      <c r="E490" s="44"/>
      <c r="F490" s="30">
        <f t="shared" si="50"/>
        <v>0</v>
      </c>
      <c r="G490" s="11"/>
      <c r="H490" s="11"/>
      <c r="I490" s="11"/>
      <c r="J490" s="12">
        <f t="shared" si="51"/>
        <v>0</v>
      </c>
      <c r="K490" s="31">
        <f t="shared" si="52"/>
        <v>154.44</v>
      </c>
      <c r="L490" s="37">
        <f t="shared" si="49"/>
        <v>0</v>
      </c>
      <c r="M490" s="37"/>
      <c r="N490" s="37">
        <f t="shared" si="53"/>
        <v>0</v>
      </c>
    </row>
    <row r="491" spans="1:14" ht="19.5" thickBot="1" x14ac:dyDescent="0.35">
      <c r="A491" s="66" t="s">
        <v>79</v>
      </c>
      <c r="B491" s="67" t="s">
        <v>50</v>
      </c>
      <c r="C491" s="68">
        <v>30</v>
      </c>
      <c r="D491" s="44"/>
      <c r="E491" s="44"/>
      <c r="F491" s="30">
        <f t="shared" si="50"/>
        <v>0</v>
      </c>
      <c r="G491" s="11"/>
      <c r="H491" s="11"/>
      <c r="I491" s="11"/>
      <c r="J491" s="12">
        <f t="shared" si="51"/>
        <v>0</v>
      </c>
      <c r="K491" s="31">
        <f t="shared" si="52"/>
        <v>274.95</v>
      </c>
      <c r="L491" s="37">
        <f t="shared" si="49"/>
        <v>0</v>
      </c>
      <c r="M491" s="37"/>
      <c r="N491" s="37">
        <f t="shared" si="53"/>
        <v>0</v>
      </c>
    </row>
    <row r="492" spans="1:14" ht="19.5" thickBot="1" x14ac:dyDescent="0.35">
      <c r="A492" s="66" t="s">
        <v>80</v>
      </c>
      <c r="B492" s="67" t="s">
        <v>59</v>
      </c>
      <c r="C492" s="68">
        <v>12</v>
      </c>
      <c r="D492" s="44"/>
      <c r="E492" s="44"/>
      <c r="F492" s="30">
        <f t="shared" si="50"/>
        <v>0</v>
      </c>
      <c r="G492" s="11"/>
      <c r="H492" s="11"/>
      <c r="I492" s="11"/>
      <c r="J492" s="12">
        <f t="shared" si="51"/>
        <v>0</v>
      </c>
      <c r="K492" s="31">
        <f t="shared" si="52"/>
        <v>1023.75</v>
      </c>
      <c r="L492" s="37">
        <f t="shared" si="49"/>
        <v>0</v>
      </c>
      <c r="M492" s="37"/>
      <c r="N492" s="37">
        <f t="shared" si="53"/>
        <v>0</v>
      </c>
    </row>
    <row r="493" spans="1:14" ht="19.5" thickBot="1" x14ac:dyDescent="0.35">
      <c r="A493" s="76" t="s">
        <v>81</v>
      </c>
      <c r="B493" s="77" t="s">
        <v>82</v>
      </c>
      <c r="C493" s="78">
        <v>18</v>
      </c>
      <c r="D493" s="44"/>
      <c r="E493" s="44"/>
      <c r="F493" s="30">
        <f t="shared" si="50"/>
        <v>0</v>
      </c>
      <c r="G493" s="11"/>
      <c r="H493" s="11"/>
      <c r="I493" s="11"/>
      <c r="J493" s="12">
        <f t="shared" si="51"/>
        <v>0</v>
      </c>
      <c r="K493" s="31">
        <f t="shared" si="52"/>
        <v>558.67999999999995</v>
      </c>
      <c r="L493" s="37">
        <f t="shared" si="49"/>
        <v>0</v>
      </c>
      <c r="M493" s="37"/>
      <c r="N493" s="37">
        <f t="shared" si="53"/>
        <v>0</v>
      </c>
    </row>
    <row r="494" spans="1:14" ht="19.5" thickBot="1" x14ac:dyDescent="0.35">
      <c r="A494" s="76" t="s">
        <v>83</v>
      </c>
      <c r="B494" s="77" t="s">
        <v>59</v>
      </c>
      <c r="C494" s="78">
        <v>12</v>
      </c>
      <c r="D494" s="44"/>
      <c r="E494" s="44"/>
      <c r="F494" s="30">
        <f t="shared" si="50"/>
        <v>0</v>
      </c>
      <c r="G494" s="11"/>
      <c r="H494" s="11"/>
      <c r="I494" s="11"/>
      <c r="J494" s="12">
        <f t="shared" si="51"/>
        <v>0</v>
      </c>
      <c r="K494" s="31">
        <f t="shared" si="52"/>
        <v>1092.2</v>
      </c>
      <c r="L494" s="37">
        <f t="shared" si="49"/>
        <v>0</v>
      </c>
      <c r="M494" s="37"/>
      <c r="N494" s="37">
        <f t="shared" si="53"/>
        <v>0</v>
      </c>
    </row>
    <row r="495" spans="1:14" ht="19.5" thickBot="1" x14ac:dyDescent="0.35">
      <c r="A495" s="76" t="s">
        <v>84</v>
      </c>
      <c r="B495" s="77" t="s">
        <v>85</v>
      </c>
      <c r="C495" s="78">
        <v>4</v>
      </c>
      <c r="D495" s="44"/>
      <c r="E495" s="44"/>
      <c r="F495" s="30">
        <f t="shared" si="50"/>
        <v>0</v>
      </c>
      <c r="G495" s="11"/>
      <c r="H495" s="11"/>
      <c r="I495" s="11"/>
      <c r="J495" s="12">
        <f t="shared" si="51"/>
        <v>0</v>
      </c>
      <c r="K495" s="31">
        <f t="shared" si="52"/>
        <v>2670.53</v>
      </c>
      <c r="L495" s="37">
        <f t="shared" si="49"/>
        <v>0</v>
      </c>
      <c r="M495" s="37"/>
      <c r="N495" s="37">
        <f t="shared" si="53"/>
        <v>0</v>
      </c>
    </row>
    <row r="496" spans="1:14" ht="19.5" thickBot="1" x14ac:dyDescent="0.35">
      <c r="A496" s="86" t="s">
        <v>86</v>
      </c>
      <c r="B496" s="87" t="s">
        <v>87</v>
      </c>
      <c r="C496" s="88">
        <v>48</v>
      </c>
      <c r="D496" s="44"/>
      <c r="E496" s="44"/>
      <c r="F496" s="30">
        <f t="shared" si="50"/>
        <v>0</v>
      </c>
      <c r="G496" s="11"/>
      <c r="H496" s="11"/>
      <c r="I496" s="11"/>
      <c r="J496" s="12">
        <f t="shared" si="51"/>
        <v>0</v>
      </c>
      <c r="K496" s="31">
        <f t="shared" si="52"/>
        <v>46.8</v>
      </c>
      <c r="L496" s="37">
        <f t="shared" si="49"/>
        <v>0</v>
      </c>
      <c r="M496" s="37"/>
      <c r="N496" s="37">
        <f t="shared" si="53"/>
        <v>0</v>
      </c>
    </row>
    <row r="497" spans="1:14" ht="19.5" thickBot="1" x14ac:dyDescent="0.35">
      <c r="A497" s="86" t="s">
        <v>88</v>
      </c>
      <c r="B497" s="87" t="s">
        <v>87</v>
      </c>
      <c r="C497" s="88">
        <v>48</v>
      </c>
      <c r="D497" s="44"/>
      <c r="E497" s="44"/>
      <c r="F497" s="30">
        <f t="shared" si="50"/>
        <v>0</v>
      </c>
      <c r="G497" s="11"/>
      <c r="H497" s="11"/>
      <c r="I497" s="11"/>
      <c r="J497" s="12">
        <f t="shared" si="51"/>
        <v>0</v>
      </c>
      <c r="K497" s="31">
        <f t="shared" si="52"/>
        <v>46.8</v>
      </c>
      <c r="L497" s="37">
        <f t="shared" si="49"/>
        <v>0</v>
      </c>
      <c r="M497" s="37"/>
      <c r="N497" s="37">
        <f t="shared" si="53"/>
        <v>0</v>
      </c>
    </row>
    <row r="498" spans="1:14" x14ac:dyDescent="0.3">
      <c r="A498" s="96" t="s">
        <v>89</v>
      </c>
      <c r="B498" s="97">
        <v>25</v>
      </c>
      <c r="C498" s="97">
        <v>25</v>
      </c>
      <c r="D498" s="44">
        <v>153</v>
      </c>
      <c r="E498" s="44"/>
      <c r="F498" s="30">
        <f t="shared" si="50"/>
        <v>6.12</v>
      </c>
      <c r="G498" s="11"/>
      <c r="H498" s="11"/>
      <c r="I498" s="11"/>
      <c r="J498" s="12">
        <f t="shared" si="51"/>
        <v>153</v>
      </c>
      <c r="K498" s="31">
        <f t="shared" si="52"/>
        <v>111.25</v>
      </c>
      <c r="L498" s="37">
        <f t="shared" si="49"/>
        <v>17021.25</v>
      </c>
      <c r="M498" s="37"/>
      <c r="N498" s="37">
        <f t="shared" si="53"/>
        <v>0</v>
      </c>
    </row>
    <row r="499" spans="1:14" x14ac:dyDescent="0.3">
      <c r="A499" s="105" t="s">
        <v>90</v>
      </c>
      <c r="B499" s="106">
        <v>10</v>
      </c>
      <c r="C499" s="106">
        <v>10</v>
      </c>
      <c r="D499" s="44"/>
      <c r="E499" s="44"/>
      <c r="F499" s="30">
        <f t="shared" si="50"/>
        <v>0</v>
      </c>
      <c r="G499" s="11"/>
      <c r="H499" s="11"/>
      <c r="I499" s="11"/>
      <c r="J499" s="12">
        <f t="shared" si="51"/>
        <v>0</v>
      </c>
      <c r="K499" s="31">
        <f t="shared" si="52"/>
        <v>1760</v>
      </c>
      <c r="L499" s="37">
        <f t="shared" si="49"/>
        <v>0</v>
      </c>
      <c r="M499" s="37"/>
      <c r="N499" s="37">
        <f t="shared" si="53"/>
        <v>0</v>
      </c>
    </row>
    <row r="500" spans="1:14" x14ac:dyDescent="0.3">
      <c r="A500" s="105" t="s">
        <v>91</v>
      </c>
      <c r="B500" s="106">
        <v>8</v>
      </c>
      <c r="C500" s="106">
        <v>8</v>
      </c>
      <c r="D500" s="44"/>
      <c r="E500" s="44"/>
      <c r="F500" s="30">
        <f t="shared" si="50"/>
        <v>0</v>
      </c>
      <c r="G500" s="11"/>
      <c r="H500" s="11"/>
      <c r="I500" s="11"/>
      <c r="J500" s="12">
        <f t="shared" si="51"/>
        <v>0</v>
      </c>
      <c r="K500" s="31">
        <f t="shared" si="52"/>
        <v>2365</v>
      </c>
      <c r="L500" s="37">
        <f t="shared" si="49"/>
        <v>0</v>
      </c>
      <c r="M500" s="37"/>
      <c r="N500" s="37">
        <f t="shared" si="53"/>
        <v>0</v>
      </c>
    </row>
    <row r="501" spans="1:14" x14ac:dyDescent="0.3">
      <c r="A501" s="105" t="s">
        <v>92</v>
      </c>
      <c r="B501" s="106">
        <v>8</v>
      </c>
      <c r="C501" s="106">
        <v>8</v>
      </c>
      <c r="D501" s="44"/>
      <c r="E501" s="44"/>
      <c r="F501" s="30">
        <f t="shared" si="50"/>
        <v>0</v>
      </c>
      <c r="G501" s="11"/>
      <c r="H501" s="11"/>
      <c r="I501" s="11"/>
      <c r="J501" s="12">
        <f t="shared" si="51"/>
        <v>0</v>
      </c>
      <c r="K501" s="31">
        <f t="shared" si="52"/>
        <v>2065</v>
      </c>
      <c r="L501" s="37">
        <f t="shared" si="49"/>
        <v>0</v>
      </c>
      <c r="M501" s="37"/>
      <c r="N501" s="37">
        <f t="shared" si="53"/>
        <v>0</v>
      </c>
    </row>
    <row r="502" spans="1:14" x14ac:dyDescent="0.3">
      <c r="A502" s="105" t="s">
        <v>93</v>
      </c>
      <c r="B502" s="106">
        <v>15</v>
      </c>
      <c r="C502" s="106">
        <v>15</v>
      </c>
      <c r="D502" s="44"/>
      <c r="E502" s="44"/>
      <c r="F502" s="30">
        <f t="shared" si="50"/>
        <v>0</v>
      </c>
      <c r="G502" s="11"/>
      <c r="H502" s="11"/>
      <c r="I502" s="11"/>
      <c r="J502" s="12">
        <f t="shared" si="51"/>
        <v>0</v>
      </c>
      <c r="K502" s="31">
        <f t="shared" si="52"/>
        <v>990</v>
      </c>
      <c r="L502" s="37">
        <f t="shared" si="49"/>
        <v>0</v>
      </c>
      <c r="M502" s="37"/>
      <c r="N502" s="37">
        <f t="shared" si="53"/>
        <v>0</v>
      </c>
    </row>
    <row r="503" spans="1:14" x14ac:dyDescent="0.3">
      <c r="A503" s="105" t="s">
        <v>94</v>
      </c>
      <c r="B503" s="106">
        <v>15</v>
      </c>
      <c r="C503" s="106">
        <v>15</v>
      </c>
      <c r="D503" s="44"/>
      <c r="E503" s="44"/>
      <c r="F503" s="30">
        <f t="shared" si="50"/>
        <v>0</v>
      </c>
      <c r="G503" s="11"/>
      <c r="H503" s="11"/>
      <c r="I503" s="11"/>
      <c r="J503" s="12">
        <f t="shared" si="51"/>
        <v>0</v>
      </c>
      <c r="K503" s="31">
        <f t="shared" si="52"/>
        <v>1025</v>
      </c>
      <c r="L503" s="37">
        <f t="shared" si="49"/>
        <v>0</v>
      </c>
      <c r="M503" s="37"/>
      <c r="N503" s="37">
        <f t="shared" si="53"/>
        <v>0</v>
      </c>
    </row>
    <row r="504" spans="1:14" x14ac:dyDescent="0.3">
      <c r="A504" s="105" t="s">
        <v>95</v>
      </c>
      <c r="B504" s="106">
        <v>10</v>
      </c>
      <c r="C504" s="106">
        <v>10</v>
      </c>
      <c r="D504" s="44"/>
      <c r="E504" s="44"/>
      <c r="F504" s="30">
        <f t="shared" si="50"/>
        <v>0</v>
      </c>
      <c r="G504" s="11"/>
      <c r="H504" s="11"/>
      <c r="I504" s="11"/>
      <c r="J504" s="12">
        <f t="shared" si="51"/>
        <v>0</v>
      </c>
      <c r="K504" s="31">
        <f t="shared" si="52"/>
        <v>1620</v>
      </c>
      <c r="L504" s="37">
        <f t="shared" si="49"/>
        <v>0</v>
      </c>
      <c r="M504" s="37"/>
      <c r="N504" s="37">
        <f t="shared" si="53"/>
        <v>0</v>
      </c>
    </row>
    <row r="505" spans="1:14" x14ac:dyDescent="0.3">
      <c r="A505" s="105" t="s">
        <v>96</v>
      </c>
      <c r="B505" s="106">
        <v>8</v>
      </c>
      <c r="C505" s="106">
        <v>8</v>
      </c>
      <c r="D505" s="44"/>
      <c r="E505" s="44"/>
      <c r="F505" s="30">
        <f t="shared" si="50"/>
        <v>0</v>
      </c>
      <c r="G505" s="11"/>
      <c r="H505" s="11"/>
      <c r="I505" s="11"/>
      <c r="J505" s="12">
        <f t="shared" si="51"/>
        <v>0</v>
      </c>
      <c r="K505" s="31">
        <f t="shared" si="52"/>
        <v>2130</v>
      </c>
      <c r="L505" s="37">
        <f t="shared" si="49"/>
        <v>0</v>
      </c>
      <c r="M505" s="37"/>
      <c r="N505" s="37">
        <f t="shared" si="53"/>
        <v>0</v>
      </c>
    </row>
    <row r="506" spans="1:14" x14ac:dyDescent="0.3">
      <c r="A506" s="105" t="s">
        <v>97</v>
      </c>
      <c r="B506" s="106">
        <v>15</v>
      </c>
      <c r="C506" s="106">
        <v>15</v>
      </c>
      <c r="D506" s="44"/>
      <c r="E506" s="44"/>
      <c r="F506" s="30">
        <f t="shared" si="50"/>
        <v>0</v>
      </c>
      <c r="G506" s="11"/>
      <c r="H506" s="11"/>
      <c r="I506" s="11"/>
      <c r="J506" s="12">
        <f t="shared" si="51"/>
        <v>0</v>
      </c>
      <c r="K506" s="31">
        <f t="shared" si="52"/>
        <v>880</v>
      </c>
      <c r="L506" s="37">
        <f t="shared" si="49"/>
        <v>0</v>
      </c>
      <c r="M506" s="37"/>
      <c r="N506" s="37">
        <f t="shared" si="53"/>
        <v>0</v>
      </c>
    </row>
    <row r="507" spans="1:14" x14ac:dyDescent="0.3">
      <c r="A507" s="105" t="s">
        <v>98</v>
      </c>
      <c r="B507" s="106">
        <v>15</v>
      </c>
      <c r="C507" s="106">
        <v>15</v>
      </c>
      <c r="D507" s="44"/>
      <c r="E507" s="44"/>
      <c r="F507" s="30">
        <f t="shared" si="50"/>
        <v>0</v>
      </c>
      <c r="G507" s="11"/>
      <c r="H507" s="11"/>
      <c r="I507" s="11"/>
      <c r="J507" s="12">
        <f t="shared" si="51"/>
        <v>0</v>
      </c>
      <c r="K507" s="31">
        <f t="shared" si="52"/>
        <v>915</v>
      </c>
      <c r="L507" s="37">
        <f t="shared" si="49"/>
        <v>0</v>
      </c>
      <c r="M507" s="37"/>
      <c r="N507" s="37">
        <f t="shared" si="53"/>
        <v>0</v>
      </c>
    </row>
    <row r="508" spans="1:14" x14ac:dyDescent="0.3">
      <c r="A508" s="105" t="s">
        <v>99</v>
      </c>
      <c r="B508" s="106">
        <v>3</v>
      </c>
      <c r="C508" s="106">
        <v>3</v>
      </c>
      <c r="D508" s="44"/>
      <c r="E508" s="44"/>
      <c r="F508" s="30">
        <f t="shared" si="50"/>
        <v>0</v>
      </c>
      <c r="G508" s="11"/>
      <c r="H508" s="11"/>
      <c r="I508" s="11"/>
      <c r="J508" s="12">
        <f t="shared" si="51"/>
        <v>0</v>
      </c>
      <c r="K508" s="31">
        <f t="shared" si="52"/>
        <v>1970</v>
      </c>
      <c r="L508" s="37">
        <f t="shared" si="49"/>
        <v>0</v>
      </c>
      <c r="M508" s="37"/>
      <c r="N508" s="37">
        <f t="shared" si="53"/>
        <v>0</v>
      </c>
    </row>
    <row r="509" spans="1:14" x14ac:dyDescent="0.3">
      <c r="A509" s="105" t="s">
        <v>100</v>
      </c>
      <c r="B509" s="106">
        <v>3</v>
      </c>
      <c r="C509" s="106">
        <v>3</v>
      </c>
      <c r="D509" s="44"/>
      <c r="E509" s="44"/>
      <c r="F509" s="30">
        <f t="shared" si="50"/>
        <v>0</v>
      </c>
      <c r="G509" s="11"/>
      <c r="H509" s="11"/>
      <c r="I509" s="11"/>
      <c r="J509" s="12">
        <f t="shared" si="51"/>
        <v>0</v>
      </c>
      <c r="K509" s="31">
        <f t="shared" si="52"/>
        <v>2035</v>
      </c>
      <c r="L509" s="37">
        <f t="shared" si="49"/>
        <v>0</v>
      </c>
      <c r="M509" s="37"/>
      <c r="N509" s="37">
        <f t="shared" si="53"/>
        <v>0</v>
      </c>
    </row>
    <row r="510" spans="1:14" x14ac:dyDescent="0.3">
      <c r="A510" s="105" t="s">
        <v>101</v>
      </c>
      <c r="B510" s="106">
        <v>8</v>
      </c>
      <c r="C510" s="106">
        <v>8</v>
      </c>
      <c r="D510" s="44"/>
      <c r="E510" s="44"/>
      <c r="F510" s="30">
        <f t="shared" si="50"/>
        <v>0</v>
      </c>
      <c r="G510" s="11"/>
      <c r="H510" s="11"/>
      <c r="I510" s="11"/>
      <c r="J510" s="12">
        <f t="shared" si="51"/>
        <v>0</v>
      </c>
      <c r="K510" s="31">
        <f t="shared" si="52"/>
        <v>2120</v>
      </c>
      <c r="L510" s="37">
        <f t="shared" si="49"/>
        <v>0</v>
      </c>
      <c r="M510" s="37"/>
      <c r="N510" s="37">
        <f t="shared" si="53"/>
        <v>0</v>
      </c>
    </row>
    <row r="511" spans="1:14" x14ac:dyDescent="0.3">
      <c r="A511" s="105" t="s">
        <v>102</v>
      </c>
      <c r="B511" s="106">
        <v>10</v>
      </c>
      <c r="C511" s="106">
        <v>10</v>
      </c>
      <c r="D511" s="44"/>
      <c r="E511" s="44"/>
      <c r="F511" s="30">
        <f t="shared" si="50"/>
        <v>0</v>
      </c>
      <c r="G511" s="11"/>
      <c r="H511" s="11"/>
      <c r="I511" s="11"/>
      <c r="J511" s="12">
        <f t="shared" si="51"/>
        <v>0</v>
      </c>
      <c r="K511" s="31">
        <f t="shared" si="52"/>
        <v>1980</v>
      </c>
      <c r="L511" s="37">
        <f t="shared" si="49"/>
        <v>0</v>
      </c>
      <c r="M511" s="37"/>
      <c r="N511" s="37">
        <f t="shared" si="53"/>
        <v>0</v>
      </c>
    </row>
    <row r="512" spans="1:14" x14ac:dyDescent="0.3">
      <c r="A512" s="105" t="s">
        <v>103</v>
      </c>
      <c r="B512" s="106">
        <v>12</v>
      </c>
      <c r="C512" s="106">
        <v>12</v>
      </c>
      <c r="D512" s="44"/>
      <c r="E512" s="44"/>
      <c r="F512" s="30">
        <f t="shared" si="50"/>
        <v>0</v>
      </c>
      <c r="G512" s="11"/>
      <c r="H512" s="11"/>
      <c r="I512" s="11"/>
      <c r="J512" s="12">
        <f t="shared" si="51"/>
        <v>0</v>
      </c>
      <c r="K512" s="31">
        <f t="shared" si="52"/>
        <v>875</v>
      </c>
      <c r="L512" s="37">
        <f t="shared" si="49"/>
        <v>0</v>
      </c>
      <c r="M512" s="37"/>
      <c r="N512" s="37">
        <f t="shared" si="53"/>
        <v>0</v>
      </c>
    </row>
    <row r="513" spans="1:14" ht="19.5" thickBot="1" x14ac:dyDescent="0.35">
      <c r="A513" s="105" t="s">
        <v>104</v>
      </c>
      <c r="B513" s="106">
        <v>3</v>
      </c>
      <c r="C513" s="106">
        <v>3</v>
      </c>
      <c r="D513" s="44"/>
      <c r="E513" s="44"/>
      <c r="F513" s="30">
        <f t="shared" si="50"/>
        <v>0</v>
      </c>
      <c r="G513" s="11"/>
      <c r="H513" s="11"/>
      <c r="I513" s="11"/>
      <c r="J513" s="12">
        <f t="shared" si="51"/>
        <v>0</v>
      </c>
      <c r="K513" s="31">
        <f t="shared" si="52"/>
        <v>2145</v>
      </c>
      <c r="L513" s="37">
        <f t="shared" si="49"/>
        <v>0</v>
      </c>
      <c r="M513" s="37"/>
      <c r="N513" s="37">
        <f t="shared" si="53"/>
        <v>0</v>
      </c>
    </row>
    <row r="514" spans="1:14" ht="19.5" thickBot="1" x14ac:dyDescent="0.35">
      <c r="A514" s="56" t="s">
        <v>105</v>
      </c>
      <c r="B514" s="57" t="s">
        <v>74</v>
      </c>
      <c r="C514" s="58">
        <v>150</v>
      </c>
      <c r="D514" s="44"/>
      <c r="E514" s="44"/>
      <c r="F514" s="30">
        <f t="shared" si="50"/>
        <v>0</v>
      </c>
      <c r="G514" s="11"/>
      <c r="H514" s="11"/>
      <c r="I514" s="11"/>
      <c r="J514" s="12">
        <f t="shared" si="51"/>
        <v>0</v>
      </c>
      <c r="K514" s="31">
        <f t="shared" si="52"/>
        <v>21.06</v>
      </c>
      <c r="L514" s="37">
        <f t="shared" si="49"/>
        <v>0</v>
      </c>
      <c r="M514" s="37"/>
      <c r="N514" s="37">
        <f t="shared" si="53"/>
        <v>0</v>
      </c>
    </row>
    <row r="515" spans="1:14" x14ac:dyDescent="0.3">
      <c r="A515" s="107"/>
      <c r="B515" s="108"/>
      <c r="C515" s="108"/>
      <c r="D515" s="11"/>
      <c r="E515" s="11"/>
      <c r="F515" s="30" t="e">
        <f t="shared" si="50"/>
        <v>#DIV/0!</v>
      </c>
      <c r="G515" s="11"/>
      <c r="H515" s="11"/>
      <c r="I515" s="11"/>
      <c r="J515" s="12">
        <f t="shared" si="51"/>
        <v>0</v>
      </c>
      <c r="K515" s="31">
        <f t="shared" si="52"/>
        <v>116.5</v>
      </c>
      <c r="L515" s="37">
        <f t="shared" si="49"/>
        <v>0</v>
      </c>
      <c r="M515" s="37"/>
      <c r="N515" s="37">
        <f t="shared" si="53"/>
        <v>0</v>
      </c>
    </row>
    <row r="516" spans="1:14" x14ac:dyDescent="0.3">
      <c r="A516" s="107"/>
      <c r="B516" s="108"/>
      <c r="C516" s="108"/>
      <c r="D516" s="11"/>
      <c r="E516" s="11"/>
      <c r="F516" s="30" t="e">
        <f t="shared" si="50"/>
        <v>#DIV/0!</v>
      </c>
      <c r="G516" s="11"/>
      <c r="H516" s="11"/>
      <c r="I516" s="11"/>
      <c r="J516" s="12">
        <f t="shared" si="51"/>
        <v>0</v>
      </c>
      <c r="K516" s="31">
        <f t="shared" si="52"/>
        <v>0</v>
      </c>
      <c r="L516" s="37">
        <f t="shared" si="49"/>
        <v>0</v>
      </c>
      <c r="M516" s="37"/>
      <c r="N516" s="37">
        <f t="shared" si="53"/>
        <v>0</v>
      </c>
    </row>
    <row r="517" spans="1:14" x14ac:dyDescent="0.3">
      <c r="A517" s="107"/>
      <c r="B517" s="108"/>
      <c r="C517" s="108"/>
      <c r="D517" s="11"/>
      <c r="E517" s="11"/>
      <c r="F517" s="30" t="e">
        <f t="shared" si="50"/>
        <v>#DIV/0!</v>
      </c>
      <c r="G517" s="11"/>
      <c r="H517" s="11"/>
      <c r="I517" s="11"/>
      <c r="J517" s="12">
        <f t="shared" si="51"/>
        <v>0</v>
      </c>
      <c r="K517" s="31">
        <f t="shared" si="52"/>
        <v>23</v>
      </c>
      <c r="L517" s="37">
        <f t="shared" si="49"/>
        <v>0</v>
      </c>
      <c r="M517" s="37"/>
      <c r="N517" s="37">
        <f t="shared" si="53"/>
        <v>0</v>
      </c>
    </row>
    <row r="518" spans="1:14" x14ac:dyDescent="0.3">
      <c r="A518" s="107"/>
      <c r="B518" s="108"/>
      <c r="C518" s="108"/>
      <c r="D518" s="11"/>
      <c r="E518" s="11"/>
      <c r="F518" s="30" t="e">
        <f t="shared" si="50"/>
        <v>#DIV/0!</v>
      </c>
      <c r="G518" s="11"/>
      <c r="H518" s="11"/>
      <c r="I518" s="11"/>
      <c r="J518" s="12">
        <f t="shared" si="51"/>
        <v>0</v>
      </c>
      <c r="K518" s="31">
        <f t="shared" si="52"/>
        <v>0</v>
      </c>
      <c r="L518" s="37">
        <f t="shared" si="49"/>
        <v>0</v>
      </c>
      <c r="M518" s="37"/>
      <c r="N518" s="37">
        <f t="shared" si="53"/>
        <v>0</v>
      </c>
    </row>
    <row r="519" spans="1:14" x14ac:dyDescent="0.3">
      <c r="A519" s="11"/>
      <c r="B519" s="10"/>
      <c r="C519" s="10"/>
      <c r="D519" s="11"/>
      <c r="E519" s="11"/>
      <c r="F519" s="30" t="e">
        <f t="shared" si="50"/>
        <v>#DIV/0!</v>
      </c>
      <c r="G519" s="11"/>
      <c r="H519" s="11"/>
      <c r="I519" s="11"/>
      <c r="J519" s="12">
        <f t="shared" si="51"/>
        <v>0</v>
      </c>
      <c r="K519" s="31">
        <f t="shared" si="52"/>
        <v>0</v>
      </c>
      <c r="L519" s="37">
        <f t="shared" si="49"/>
        <v>0</v>
      </c>
      <c r="M519" s="37"/>
      <c r="N519" s="37">
        <f t="shared" si="53"/>
        <v>0</v>
      </c>
    </row>
    <row r="520" spans="1:14" x14ac:dyDescent="0.3">
      <c r="A520" s="11"/>
      <c r="B520" s="10"/>
      <c r="C520" s="10"/>
      <c r="D520" s="11"/>
      <c r="E520" s="11"/>
      <c r="F520" s="30" t="e">
        <f t="shared" si="50"/>
        <v>#DIV/0!</v>
      </c>
      <c r="G520" s="11"/>
      <c r="H520" s="11"/>
      <c r="I520" s="11"/>
      <c r="J520" s="12">
        <f t="shared" si="51"/>
        <v>0</v>
      </c>
      <c r="K520" s="31">
        <f t="shared" si="52"/>
        <v>0</v>
      </c>
      <c r="L520" s="37">
        <f t="shared" si="49"/>
        <v>0</v>
      </c>
      <c r="M520" s="37"/>
      <c r="N520" s="37">
        <f t="shared" si="53"/>
        <v>0</v>
      </c>
    </row>
    <row r="521" spans="1:14" x14ac:dyDescent="0.3">
      <c r="A521" s="11"/>
      <c r="B521" s="10"/>
      <c r="C521" s="10"/>
      <c r="D521" s="11"/>
      <c r="E521" s="11"/>
      <c r="F521" s="30" t="e">
        <f t="shared" si="50"/>
        <v>#DIV/0!</v>
      </c>
      <c r="G521" s="11"/>
      <c r="H521" s="11"/>
      <c r="I521" s="11"/>
      <c r="J521" s="12">
        <f t="shared" si="51"/>
        <v>0</v>
      </c>
      <c r="K521" s="31">
        <f t="shared" si="52"/>
        <v>0</v>
      </c>
      <c r="L521" s="37">
        <f t="shared" si="49"/>
        <v>0</v>
      </c>
      <c r="M521" s="37"/>
      <c r="N521" s="37">
        <f t="shared" si="53"/>
        <v>0</v>
      </c>
    </row>
    <row r="522" spans="1:14" x14ac:dyDescent="0.3">
      <c r="A522" s="11" t="s">
        <v>33</v>
      </c>
      <c r="B522" s="11"/>
      <c r="C522" s="13"/>
      <c r="D522" s="111">
        <f t="shared" ref="D522:J522" si="54">SUM(D460:D521)</f>
        <v>177</v>
      </c>
      <c r="E522" s="111">
        <f t="shared" si="54"/>
        <v>0</v>
      </c>
      <c r="F522" s="111" t="e">
        <f t="shared" si="54"/>
        <v>#DIV/0!</v>
      </c>
      <c r="G522" s="111">
        <f t="shared" si="54"/>
        <v>0</v>
      </c>
      <c r="H522" s="111">
        <f t="shared" si="54"/>
        <v>0</v>
      </c>
      <c r="I522" s="111">
        <f t="shared" si="54"/>
        <v>0</v>
      </c>
      <c r="J522" s="12">
        <f t="shared" si="54"/>
        <v>177</v>
      </c>
      <c r="K522" s="111"/>
      <c r="L522" s="111">
        <f>SUM(L460:L521)</f>
        <v>19411.98</v>
      </c>
      <c r="M522" s="111">
        <f>SUM(M460:M521)</f>
        <v>0</v>
      </c>
      <c r="N522" s="111">
        <f>SUM(N460:N521)</f>
        <v>0</v>
      </c>
    </row>
    <row r="523" spans="1:14" x14ac:dyDescent="0.3">
      <c r="A523" s="113"/>
      <c r="B523" s="114"/>
      <c r="C523" s="115"/>
      <c r="D523" s="116"/>
      <c r="E523" s="116"/>
      <c r="F523" s="7" t="s">
        <v>106</v>
      </c>
      <c r="G523" s="7" t="s">
        <v>123</v>
      </c>
      <c r="H523" s="7" t="s">
        <v>124</v>
      </c>
      <c r="I523" s="7" t="s">
        <v>125</v>
      </c>
      <c r="J523" s="7" t="s">
        <v>126</v>
      </c>
      <c r="K523" s="117"/>
      <c r="L523" s="117"/>
      <c r="M523" s="7" t="s">
        <v>107</v>
      </c>
      <c r="N523" s="118"/>
    </row>
    <row r="524" spans="1:14" ht="31.5" x14ac:dyDescent="0.5">
      <c r="A524" s="113"/>
      <c r="B524" s="114"/>
      <c r="C524" s="115"/>
      <c r="D524" s="116"/>
      <c r="E524" s="116"/>
      <c r="F524" s="121"/>
      <c r="G524" s="121"/>
      <c r="H524" s="121"/>
      <c r="I524" s="121"/>
      <c r="J524" s="121"/>
      <c r="K524" s="122"/>
      <c r="L524" s="121">
        <f>+F524-G524-H524-I524-J524</f>
        <v>0</v>
      </c>
      <c r="M524" s="123"/>
      <c r="N524" s="124"/>
    </row>
    <row r="525" spans="1:14" x14ac:dyDescent="0.3">
      <c r="A525" s="177" t="s">
        <v>109</v>
      </c>
      <c r="B525" s="178"/>
      <c r="C525" s="178"/>
      <c r="D525" s="178"/>
      <c r="E525" s="178"/>
      <c r="F525" s="178"/>
      <c r="G525" s="178"/>
      <c r="H525" s="178"/>
      <c r="I525" s="178"/>
      <c r="J525" s="179"/>
      <c r="K525" s="125"/>
      <c r="L525" s="12">
        <v>807</v>
      </c>
      <c r="M525" s="126"/>
      <c r="N525" s="127"/>
    </row>
    <row r="526" spans="1:14" x14ac:dyDescent="0.3">
      <c r="A526" s="180" t="s">
        <v>110</v>
      </c>
      <c r="B526" s="181"/>
      <c r="C526" s="181"/>
      <c r="D526" s="181"/>
      <c r="E526" s="181"/>
      <c r="F526" s="181"/>
      <c r="G526" s="181"/>
      <c r="H526" s="181"/>
      <c r="I526" s="181"/>
      <c r="J526" s="182"/>
      <c r="K526" s="129"/>
      <c r="L526" s="12"/>
      <c r="M526" s="126"/>
      <c r="N526" s="127"/>
    </row>
    <row r="527" spans="1:14" x14ac:dyDescent="0.3">
      <c r="A527" s="160" t="s">
        <v>111</v>
      </c>
      <c r="B527" s="161"/>
      <c r="C527" s="161"/>
      <c r="D527" s="161"/>
      <c r="E527" s="161"/>
      <c r="F527" s="161"/>
      <c r="G527" s="161"/>
      <c r="H527" s="161"/>
      <c r="I527" s="161"/>
      <c r="J527" s="162"/>
      <c r="K527" s="130"/>
      <c r="L527" s="12"/>
      <c r="M527" s="131">
        <f>+L527/L522%</f>
        <v>0</v>
      </c>
      <c r="N527" s="127"/>
    </row>
    <row r="528" spans="1:14" x14ac:dyDescent="0.3">
      <c r="A528" s="163" t="s">
        <v>112</v>
      </c>
      <c r="B528" s="164"/>
      <c r="C528" s="164"/>
      <c r="D528" s="164"/>
      <c r="E528" s="164"/>
      <c r="F528" s="164"/>
      <c r="G528" s="164"/>
      <c r="H528" s="164"/>
      <c r="I528" s="164"/>
      <c r="J528" s="165"/>
      <c r="K528" s="132"/>
      <c r="L528" s="12">
        <f>+E544</f>
        <v>4183</v>
      </c>
      <c r="M528" s="126"/>
      <c r="N528" s="127"/>
    </row>
    <row r="529" spans="1:14" x14ac:dyDescent="0.3">
      <c r="A529" s="166" t="s">
        <v>113</v>
      </c>
      <c r="B529" s="167"/>
      <c r="C529" s="167"/>
      <c r="D529" s="167"/>
      <c r="E529" s="167"/>
      <c r="F529" s="167"/>
      <c r="G529" s="167"/>
      <c r="H529" s="167"/>
      <c r="I529" s="167"/>
      <c r="J529" s="168"/>
      <c r="K529" s="134"/>
      <c r="L529" s="12">
        <f>+M544</f>
        <v>0</v>
      </c>
      <c r="M529" s="126"/>
      <c r="N529" s="127"/>
    </row>
    <row r="530" spans="1:14" x14ac:dyDescent="0.3">
      <c r="A530" s="169"/>
      <c r="B530" s="170"/>
      <c r="C530" s="170"/>
      <c r="D530" s="170"/>
      <c r="E530" s="170"/>
      <c r="F530" s="170"/>
      <c r="G530" s="170"/>
      <c r="H530" s="170"/>
      <c r="I530" s="170"/>
      <c r="J530" s="171"/>
      <c r="K530" s="128"/>
      <c r="L530" s="126">
        <v>13</v>
      </c>
      <c r="M530" s="126"/>
      <c r="N530" s="127"/>
    </row>
    <row r="531" spans="1:14" x14ac:dyDescent="0.3">
      <c r="A531" s="169"/>
      <c r="B531" s="170"/>
      <c r="C531" s="170"/>
      <c r="D531" s="170"/>
      <c r="E531" s="170"/>
      <c r="F531" s="170"/>
      <c r="G531" s="170"/>
      <c r="H531" s="170"/>
      <c r="I531" s="170"/>
      <c r="J531" s="171"/>
      <c r="K531" s="128"/>
      <c r="L531" s="126"/>
      <c r="M531" s="126"/>
      <c r="N531" s="127"/>
    </row>
    <row r="532" spans="1:14" x14ac:dyDescent="0.3">
      <c r="A532" s="169" t="s">
        <v>114</v>
      </c>
      <c r="B532" s="170"/>
      <c r="C532" s="170"/>
      <c r="D532" s="170"/>
      <c r="E532" s="170"/>
      <c r="F532" s="170"/>
      <c r="G532" s="170"/>
      <c r="H532" s="170"/>
      <c r="I532" s="170"/>
      <c r="J532" s="171"/>
      <c r="K532" s="136"/>
      <c r="L532" s="111">
        <f>+L522-L525-L526-L527-L528+L529-L530-L531</f>
        <v>14408.98</v>
      </c>
      <c r="M532" s="126"/>
      <c r="N532" s="127"/>
    </row>
    <row r="533" spans="1:14" ht="19.5" thickBot="1" x14ac:dyDescent="0.35">
      <c r="L533" s="3">
        <v>14409</v>
      </c>
      <c r="M533" s="138">
        <f>+L533-L532</f>
        <v>2.0000000000436557E-2</v>
      </c>
    </row>
    <row r="534" spans="1:14" ht="19.5" thickBot="1" x14ac:dyDescent="0.35">
      <c r="A534" s="157" t="s">
        <v>115</v>
      </c>
      <c r="B534" s="158"/>
      <c r="C534" s="158"/>
      <c r="D534" s="158"/>
      <c r="E534" s="158"/>
      <c r="F534" s="159"/>
      <c r="G534" s="127"/>
      <c r="H534" s="157" t="s">
        <v>116</v>
      </c>
      <c r="I534" s="158"/>
      <c r="J534" s="159"/>
      <c r="K534" s="157" t="s">
        <v>117</v>
      </c>
      <c r="L534" s="158"/>
      <c r="M534" s="159"/>
      <c r="N534" s="139"/>
    </row>
    <row r="535" spans="1:14" ht="19.5" thickBot="1" x14ac:dyDescent="0.35">
      <c r="A535" s="140" t="s">
        <v>118</v>
      </c>
      <c r="B535" s="157" t="s">
        <v>119</v>
      </c>
      <c r="C535" s="159"/>
      <c r="D535" s="140" t="s">
        <v>120</v>
      </c>
      <c r="E535" s="157" t="s">
        <v>22</v>
      </c>
      <c r="F535" s="159"/>
      <c r="G535" s="127"/>
      <c r="H535" s="157" t="s">
        <v>119</v>
      </c>
      <c r="I535" s="159"/>
      <c r="J535" s="140" t="s">
        <v>22</v>
      </c>
      <c r="K535" s="157" t="s">
        <v>119</v>
      </c>
      <c r="L535" s="159"/>
      <c r="M535" s="140" t="s">
        <v>22</v>
      </c>
      <c r="N535" s="139"/>
    </row>
    <row r="536" spans="1:14" ht="19.5" thickBot="1" x14ac:dyDescent="0.35">
      <c r="A536" s="141"/>
      <c r="B536" s="153"/>
      <c r="C536" s="154"/>
      <c r="D536" s="141"/>
      <c r="E536" s="155">
        <v>2742</v>
      </c>
      <c r="F536" s="156"/>
      <c r="G536" s="127"/>
      <c r="H536" s="153"/>
      <c r="I536" s="154"/>
      <c r="J536" s="142"/>
      <c r="K536" s="153"/>
      <c r="L536" s="154"/>
      <c r="M536" s="143"/>
      <c r="N536" s="144"/>
    </row>
    <row r="537" spans="1:14" ht="19.5" thickBot="1" x14ac:dyDescent="0.35">
      <c r="A537" s="141"/>
      <c r="B537" s="153"/>
      <c r="C537" s="154"/>
      <c r="D537" s="141"/>
      <c r="E537" s="155">
        <v>1441</v>
      </c>
      <c r="F537" s="156"/>
      <c r="G537" s="127"/>
      <c r="H537" s="153"/>
      <c r="I537" s="154"/>
      <c r="J537" s="142"/>
      <c r="K537" s="153"/>
      <c r="L537" s="154"/>
      <c r="M537" s="143"/>
      <c r="N537" s="144"/>
    </row>
    <row r="538" spans="1:14" ht="19.5" thickBot="1" x14ac:dyDescent="0.35">
      <c r="A538" s="141"/>
      <c r="B538" s="153"/>
      <c r="C538" s="154"/>
      <c r="D538" s="141"/>
      <c r="E538" s="155"/>
      <c r="F538" s="156"/>
      <c r="G538" s="127"/>
      <c r="H538" s="153"/>
      <c r="I538" s="154"/>
      <c r="J538" s="142"/>
      <c r="K538" s="153"/>
      <c r="L538" s="154"/>
      <c r="M538" s="143"/>
      <c r="N538" s="144"/>
    </row>
    <row r="539" spans="1:14" ht="19.5" thickBot="1" x14ac:dyDescent="0.35">
      <c r="A539" s="141"/>
      <c r="B539" s="153"/>
      <c r="C539" s="154"/>
      <c r="D539" s="141"/>
      <c r="E539" s="155"/>
      <c r="F539" s="156"/>
      <c r="G539" s="127"/>
      <c r="H539" s="153"/>
      <c r="I539" s="154"/>
      <c r="J539" s="142"/>
      <c r="K539" s="153"/>
      <c r="L539" s="154"/>
      <c r="M539" s="143"/>
      <c r="N539" s="144"/>
    </row>
    <row r="540" spans="1:14" ht="19.5" thickBot="1" x14ac:dyDescent="0.35">
      <c r="A540" s="141"/>
      <c r="B540" s="153"/>
      <c r="C540" s="154"/>
      <c r="D540" s="141"/>
      <c r="E540" s="155"/>
      <c r="F540" s="156"/>
      <c r="G540" s="127"/>
      <c r="H540" s="153"/>
      <c r="I540" s="154"/>
      <c r="J540" s="142"/>
      <c r="K540" s="153"/>
      <c r="L540" s="154"/>
      <c r="M540" s="143"/>
      <c r="N540" s="144"/>
    </row>
    <row r="541" spans="1:14" ht="19.5" thickBot="1" x14ac:dyDescent="0.35">
      <c r="A541" s="141"/>
      <c r="B541" s="153"/>
      <c r="C541" s="154"/>
      <c r="D541" s="141"/>
      <c r="E541" s="155"/>
      <c r="F541" s="156"/>
      <c r="G541" s="127"/>
      <c r="H541" s="153"/>
      <c r="I541" s="154"/>
      <c r="J541" s="142"/>
      <c r="K541" s="153"/>
      <c r="L541" s="154"/>
      <c r="M541" s="143"/>
      <c r="N541" s="144"/>
    </row>
    <row r="542" spans="1:14" ht="19.5" thickBot="1" x14ac:dyDescent="0.35">
      <c r="A542" s="141"/>
      <c r="B542" s="153"/>
      <c r="C542" s="154"/>
      <c r="D542" s="141"/>
      <c r="E542" s="155"/>
      <c r="F542" s="156"/>
      <c r="G542" s="127"/>
      <c r="H542" s="153"/>
      <c r="I542" s="154"/>
      <c r="J542" s="142"/>
      <c r="K542" s="153"/>
      <c r="L542" s="154"/>
      <c r="M542" s="143"/>
      <c r="N542" s="144"/>
    </row>
    <row r="543" spans="1:14" ht="19.5" thickBot="1" x14ac:dyDescent="0.35">
      <c r="A543" s="141"/>
      <c r="B543" s="153"/>
      <c r="C543" s="154"/>
      <c r="D543" s="141"/>
      <c r="E543" s="155"/>
      <c r="F543" s="156"/>
      <c r="G543" s="127"/>
      <c r="H543" s="153"/>
      <c r="I543" s="154"/>
      <c r="J543" s="142"/>
      <c r="K543" s="153"/>
      <c r="L543" s="154"/>
      <c r="M543" s="143"/>
      <c r="N543" s="144"/>
    </row>
    <row r="544" spans="1:14" ht="19.5" thickBot="1" x14ac:dyDescent="0.35">
      <c r="A544" s="141" t="s">
        <v>121</v>
      </c>
      <c r="B544" s="153"/>
      <c r="C544" s="154"/>
      <c r="D544" s="141"/>
      <c r="E544" s="155">
        <f>SUM(E536:F543)</f>
        <v>4183</v>
      </c>
      <c r="F544" s="156"/>
      <c r="G544" s="127"/>
      <c r="H544" s="153" t="s">
        <v>121</v>
      </c>
      <c r="I544" s="154"/>
      <c r="J544" s="140">
        <f>SUM(J536:J543)</f>
        <v>0</v>
      </c>
      <c r="K544" s="153" t="s">
        <v>121</v>
      </c>
      <c r="L544" s="154"/>
      <c r="M544" s="145">
        <f>SUM(M536:M543)</f>
        <v>0</v>
      </c>
      <c r="N544" s="139"/>
    </row>
    <row r="547" spans="1:14" x14ac:dyDescent="0.3">
      <c r="A547" s="172" t="s">
        <v>0</v>
      </c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"/>
      <c r="N547" s="148"/>
    </row>
    <row r="548" spans="1:14" x14ac:dyDescent="0.3">
      <c r="A548" s="1" t="s">
        <v>1</v>
      </c>
      <c r="B548" s="148" t="s">
        <v>131</v>
      </c>
      <c r="J548" s="1" t="s">
        <v>3</v>
      </c>
      <c r="K548" s="173">
        <f>+K457</f>
        <v>0</v>
      </c>
      <c r="L548" s="173"/>
      <c r="M548" s="173"/>
      <c r="N548" s="6"/>
    </row>
    <row r="549" spans="1:14" x14ac:dyDescent="0.3">
      <c r="A549" s="174"/>
      <c r="B549" s="175"/>
      <c r="C549" s="176"/>
      <c r="D549" s="169" t="s">
        <v>6</v>
      </c>
      <c r="E549" s="170"/>
      <c r="F549" s="171"/>
      <c r="G549" s="7" t="s">
        <v>7</v>
      </c>
      <c r="H549" s="7" t="s">
        <v>7</v>
      </c>
      <c r="I549" s="7" t="s">
        <v>8</v>
      </c>
      <c r="J549" s="147" t="s">
        <v>9</v>
      </c>
      <c r="K549" s="7" t="s">
        <v>10</v>
      </c>
      <c r="L549" s="149"/>
      <c r="M549" s="7" t="s">
        <v>11</v>
      </c>
      <c r="N549" s="7" t="s">
        <v>12</v>
      </c>
    </row>
    <row r="550" spans="1:14" x14ac:dyDescent="0.3">
      <c r="A550" s="12" t="s">
        <v>16</v>
      </c>
      <c r="B550" s="7" t="s">
        <v>17</v>
      </c>
      <c r="C550" s="13" t="s">
        <v>18</v>
      </c>
      <c r="D550" s="7">
        <v>1</v>
      </c>
      <c r="E550" s="7">
        <v>2</v>
      </c>
      <c r="F550" s="14" t="s">
        <v>19</v>
      </c>
      <c r="G550" s="7" t="s">
        <v>20</v>
      </c>
      <c r="H550" s="7" t="s">
        <v>20</v>
      </c>
      <c r="I550" s="7"/>
      <c r="J550" s="7" t="s">
        <v>20</v>
      </c>
      <c r="K550" s="7" t="s">
        <v>21</v>
      </c>
      <c r="L550" s="7" t="s">
        <v>22</v>
      </c>
      <c r="M550" s="7" t="s">
        <v>23</v>
      </c>
      <c r="N550" s="7" t="s">
        <v>22</v>
      </c>
    </row>
    <row r="551" spans="1:14" x14ac:dyDescent="0.3">
      <c r="A551" s="16" t="s">
        <v>35</v>
      </c>
      <c r="B551" s="17" t="s">
        <v>36</v>
      </c>
      <c r="C551" s="17">
        <v>72</v>
      </c>
      <c r="D551" s="29">
        <v>24</v>
      </c>
      <c r="E551" s="29"/>
      <c r="F551" s="30">
        <f>+(E551+D551)/C551</f>
        <v>0.33333333333333331</v>
      </c>
      <c r="G551" s="32"/>
      <c r="H551" s="32"/>
      <c r="I551" s="32"/>
      <c r="J551" s="34">
        <f>+D551+E551-G551-H551-I551</f>
        <v>24</v>
      </c>
      <c r="K551" s="31">
        <f>+K460</f>
        <v>381.13</v>
      </c>
      <c r="L551" s="24">
        <f t="shared" ref="L551:L612" si="55">+J551*K551</f>
        <v>9147.119999999999</v>
      </c>
      <c r="M551" s="24"/>
      <c r="N551" s="24">
        <f>+K551*I551</f>
        <v>0</v>
      </c>
    </row>
    <row r="552" spans="1:14" x14ac:dyDescent="0.3">
      <c r="A552" s="16" t="s">
        <v>37</v>
      </c>
      <c r="B552" s="17" t="s">
        <v>38</v>
      </c>
      <c r="C552" s="17">
        <v>36</v>
      </c>
      <c r="D552" s="29"/>
      <c r="E552" s="29"/>
      <c r="F552" s="30">
        <f t="shared" ref="F552:F612" si="56">+(E552+D552)/C552</f>
        <v>0</v>
      </c>
      <c r="G552" s="32"/>
      <c r="H552" s="32"/>
      <c r="I552" s="32"/>
      <c r="J552" s="34">
        <f t="shared" ref="J552:J612" si="57">+D552+E552-G552-H552-I552</f>
        <v>0</v>
      </c>
      <c r="K552" s="31">
        <f t="shared" ref="K552:K612" si="58">+K461</f>
        <v>741.2</v>
      </c>
      <c r="L552" s="24">
        <f t="shared" si="55"/>
        <v>0</v>
      </c>
      <c r="M552" s="24"/>
      <c r="N552" s="24">
        <f t="shared" ref="N552:N612" si="59">+K552*I552</f>
        <v>0</v>
      </c>
    </row>
    <row r="553" spans="1:14" x14ac:dyDescent="0.3">
      <c r="A553" s="16" t="s">
        <v>39</v>
      </c>
      <c r="B553" s="17" t="s">
        <v>40</v>
      </c>
      <c r="C553" s="17">
        <v>18</v>
      </c>
      <c r="D553" s="29"/>
      <c r="E553" s="29"/>
      <c r="F553" s="30">
        <f t="shared" si="56"/>
        <v>0</v>
      </c>
      <c r="G553" s="32"/>
      <c r="H553" s="32"/>
      <c r="I553" s="32"/>
      <c r="J553" s="12">
        <f t="shared" si="57"/>
        <v>0</v>
      </c>
      <c r="K553" s="31">
        <f t="shared" si="58"/>
        <v>1263.5999999999999</v>
      </c>
      <c r="L553" s="37">
        <f t="shared" si="55"/>
        <v>0</v>
      </c>
      <c r="M553" s="37"/>
      <c r="N553" s="37">
        <f t="shared" si="59"/>
        <v>0</v>
      </c>
    </row>
    <row r="554" spans="1:14" x14ac:dyDescent="0.3">
      <c r="A554" s="16" t="s">
        <v>41</v>
      </c>
      <c r="B554" s="17" t="s">
        <v>42</v>
      </c>
      <c r="C554" s="17">
        <v>10</v>
      </c>
      <c r="D554" s="29"/>
      <c r="E554" s="29"/>
      <c r="F554" s="30">
        <f t="shared" si="56"/>
        <v>0</v>
      </c>
      <c r="G554" s="32"/>
      <c r="H554" s="32"/>
      <c r="I554" s="32"/>
      <c r="J554" s="34">
        <f t="shared" si="57"/>
        <v>0</v>
      </c>
      <c r="K554" s="31">
        <f t="shared" si="58"/>
        <v>2059.1999999999998</v>
      </c>
      <c r="L554" s="24">
        <f t="shared" si="55"/>
        <v>0</v>
      </c>
      <c r="M554" s="24"/>
      <c r="N554" s="24">
        <f t="shared" si="59"/>
        <v>0</v>
      </c>
    </row>
    <row r="555" spans="1:14" x14ac:dyDescent="0.3">
      <c r="A555" s="16" t="s">
        <v>43</v>
      </c>
      <c r="B555" s="17" t="s">
        <v>36</v>
      </c>
      <c r="C555" s="17">
        <v>72</v>
      </c>
      <c r="D555" s="29"/>
      <c r="E555" s="29"/>
      <c r="F555" s="30">
        <f t="shared" si="56"/>
        <v>0</v>
      </c>
      <c r="G555" s="32"/>
      <c r="H555" s="32"/>
      <c r="I555" s="32"/>
      <c r="J555" s="34">
        <f t="shared" si="57"/>
        <v>0</v>
      </c>
      <c r="K555" s="31">
        <f t="shared" si="58"/>
        <v>409.5</v>
      </c>
      <c r="L555" s="24">
        <f t="shared" si="55"/>
        <v>0</v>
      </c>
      <c r="M555" s="24"/>
      <c r="N555" s="24">
        <f t="shared" si="59"/>
        <v>0</v>
      </c>
    </row>
    <row r="556" spans="1:14" x14ac:dyDescent="0.3">
      <c r="A556" s="16" t="s">
        <v>44</v>
      </c>
      <c r="B556" s="17" t="s">
        <v>38</v>
      </c>
      <c r="C556" s="17">
        <v>36</v>
      </c>
      <c r="D556" s="29"/>
      <c r="E556" s="29"/>
      <c r="F556" s="30">
        <f t="shared" si="56"/>
        <v>0</v>
      </c>
      <c r="G556" s="32"/>
      <c r="H556" s="32"/>
      <c r="I556" s="32"/>
      <c r="J556" s="34">
        <f t="shared" si="57"/>
        <v>0</v>
      </c>
      <c r="K556" s="31">
        <f t="shared" si="58"/>
        <v>803.79</v>
      </c>
      <c r="L556" s="24">
        <f t="shared" si="55"/>
        <v>0</v>
      </c>
      <c r="M556" s="24"/>
      <c r="N556" s="24">
        <f t="shared" si="59"/>
        <v>0</v>
      </c>
    </row>
    <row r="557" spans="1:14" x14ac:dyDescent="0.3">
      <c r="A557" s="16" t="s">
        <v>45</v>
      </c>
      <c r="B557" s="17" t="s">
        <v>36</v>
      </c>
      <c r="C557" s="17">
        <v>72</v>
      </c>
      <c r="D557" s="29">
        <v>24</v>
      </c>
      <c r="E557" s="29"/>
      <c r="F557" s="30">
        <f t="shared" si="56"/>
        <v>0.33333333333333331</v>
      </c>
      <c r="G557" s="32"/>
      <c r="H557" s="32"/>
      <c r="I557" s="32"/>
      <c r="J557" s="34">
        <f t="shared" si="57"/>
        <v>24</v>
      </c>
      <c r="K557" s="31">
        <f t="shared" si="58"/>
        <v>409.5</v>
      </c>
      <c r="L557" s="24">
        <f t="shared" si="55"/>
        <v>9828</v>
      </c>
      <c r="M557" s="24"/>
      <c r="N557" s="24">
        <f t="shared" si="59"/>
        <v>0</v>
      </c>
    </row>
    <row r="558" spans="1:14" x14ac:dyDescent="0.3">
      <c r="A558" s="16" t="s">
        <v>46</v>
      </c>
      <c r="B558" s="17" t="s">
        <v>38</v>
      </c>
      <c r="C558" s="17">
        <v>36</v>
      </c>
      <c r="D558" s="29"/>
      <c r="E558" s="29"/>
      <c r="F558" s="30">
        <f t="shared" si="56"/>
        <v>0</v>
      </c>
      <c r="G558" s="32"/>
      <c r="H558" s="32"/>
      <c r="I558" s="32"/>
      <c r="J558" s="34">
        <f t="shared" si="57"/>
        <v>0</v>
      </c>
      <c r="K558" s="31">
        <f t="shared" si="58"/>
        <v>803.79</v>
      </c>
      <c r="L558" s="24">
        <f t="shared" si="55"/>
        <v>0</v>
      </c>
      <c r="M558" s="24"/>
      <c r="N558" s="24">
        <f t="shared" si="59"/>
        <v>0</v>
      </c>
    </row>
    <row r="559" spans="1:14" x14ac:dyDescent="0.3">
      <c r="A559" s="16" t="s">
        <v>47</v>
      </c>
      <c r="B559" s="17" t="s">
        <v>48</v>
      </c>
      <c r="C559" s="17">
        <v>8</v>
      </c>
      <c r="D559" s="29"/>
      <c r="E559" s="29"/>
      <c r="F559" s="30">
        <f t="shared" si="56"/>
        <v>0</v>
      </c>
      <c r="G559" s="32"/>
      <c r="H559" s="32"/>
      <c r="I559" s="32"/>
      <c r="J559" s="34">
        <f t="shared" si="57"/>
        <v>0</v>
      </c>
      <c r="K559" s="31">
        <f t="shared" si="58"/>
        <v>2767.05</v>
      </c>
      <c r="L559" s="24">
        <f t="shared" si="55"/>
        <v>0</v>
      </c>
      <c r="M559" s="24"/>
      <c r="N559" s="24">
        <f t="shared" si="59"/>
        <v>0</v>
      </c>
    </row>
    <row r="560" spans="1:14" x14ac:dyDescent="0.3">
      <c r="A560" s="35" t="s">
        <v>49</v>
      </c>
      <c r="B560" s="17" t="s">
        <v>50</v>
      </c>
      <c r="C560" s="38">
        <v>72</v>
      </c>
      <c r="D560" s="29"/>
      <c r="E560" s="29"/>
      <c r="F560" s="30">
        <f t="shared" si="56"/>
        <v>0</v>
      </c>
      <c r="G560" s="32"/>
      <c r="H560" s="32"/>
      <c r="I560" s="32"/>
      <c r="J560" s="12">
        <f t="shared" si="57"/>
        <v>0</v>
      </c>
      <c r="K560" s="31">
        <f t="shared" si="58"/>
        <v>444.6</v>
      </c>
      <c r="L560" s="37">
        <f t="shared" si="55"/>
        <v>0</v>
      </c>
      <c r="M560" s="37"/>
      <c r="N560" s="37">
        <f t="shared" si="59"/>
        <v>0</v>
      </c>
    </row>
    <row r="561" spans="1:14" x14ac:dyDescent="0.3">
      <c r="A561" s="16" t="s">
        <v>51</v>
      </c>
      <c r="B561" s="17" t="s">
        <v>52</v>
      </c>
      <c r="C561" s="17">
        <v>36</v>
      </c>
      <c r="D561" s="29"/>
      <c r="E561" s="29"/>
      <c r="F561" s="30">
        <f t="shared" si="56"/>
        <v>0</v>
      </c>
      <c r="G561" s="32"/>
      <c r="H561" s="32"/>
      <c r="I561" s="32"/>
      <c r="J561" s="34">
        <f t="shared" si="57"/>
        <v>0</v>
      </c>
      <c r="K561" s="31">
        <f t="shared" si="58"/>
        <v>868.73</v>
      </c>
      <c r="L561" s="24">
        <f t="shared" si="55"/>
        <v>0</v>
      </c>
      <c r="M561" s="24"/>
      <c r="N561" s="24">
        <f t="shared" si="59"/>
        <v>0</v>
      </c>
    </row>
    <row r="562" spans="1:14" x14ac:dyDescent="0.3">
      <c r="A562" s="16" t="s">
        <v>53</v>
      </c>
      <c r="B562" s="17" t="s">
        <v>48</v>
      </c>
      <c r="C562" s="17">
        <v>8</v>
      </c>
      <c r="D562" s="29"/>
      <c r="E562" s="29"/>
      <c r="F562" s="30">
        <f t="shared" si="56"/>
        <v>0</v>
      </c>
      <c r="G562" s="32"/>
      <c r="H562" s="32"/>
      <c r="I562" s="32"/>
      <c r="J562" s="34">
        <f t="shared" si="57"/>
        <v>0</v>
      </c>
      <c r="K562" s="31">
        <f t="shared" si="58"/>
        <v>2416.0500000000002</v>
      </c>
      <c r="L562" s="24">
        <f t="shared" si="55"/>
        <v>0</v>
      </c>
      <c r="M562" s="24"/>
      <c r="N562" s="24">
        <f t="shared" si="59"/>
        <v>0</v>
      </c>
    </row>
    <row r="563" spans="1:14" x14ac:dyDescent="0.3">
      <c r="A563" s="16" t="s">
        <v>54</v>
      </c>
      <c r="B563" s="17" t="s">
        <v>50</v>
      </c>
      <c r="C563" s="17">
        <v>72</v>
      </c>
      <c r="D563" s="29">
        <v>72</v>
      </c>
      <c r="E563" s="29"/>
      <c r="F563" s="30">
        <f t="shared" si="56"/>
        <v>1</v>
      </c>
      <c r="G563" s="32"/>
      <c r="H563" s="32"/>
      <c r="I563" s="32"/>
      <c r="J563" s="34">
        <f t="shared" si="57"/>
        <v>72</v>
      </c>
      <c r="K563" s="31">
        <f t="shared" si="58"/>
        <v>377.33</v>
      </c>
      <c r="L563" s="24">
        <f t="shared" si="55"/>
        <v>27167.759999999998</v>
      </c>
      <c r="M563" s="24"/>
      <c r="N563" s="24">
        <f t="shared" si="59"/>
        <v>0</v>
      </c>
    </row>
    <row r="564" spans="1:14" x14ac:dyDescent="0.3">
      <c r="A564" s="16" t="s">
        <v>55</v>
      </c>
      <c r="B564" s="17" t="s">
        <v>56</v>
      </c>
      <c r="C564" s="17">
        <v>15</v>
      </c>
      <c r="D564" s="44"/>
      <c r="E564" s="44"/>
      <c r="F564" s="30">
        <f t="shared" si="56"/>
        <v>0</v>
      </c>
      <c r="G564" s="11"/>
      <c r="H564" s="11"/>
      <c r="I564" s="11"/>
      <c r="J564" s="12">
        <f t="shared" si="57"/>
        <v>0</v>
      </c>
      <c r="K564" s="45">
        <f t="shared" si="58"/>
        <v>1158.3</v>
      </c>
      <c r="L564" s="37">
        <f t="shared" si="55"/>
        <v>0</v>
      </c>
      <c r="M564" s="37"/>
      <c r="N564" s="37">
        <f t="shared" si="59"/>
        <v>0</v>
      </c>
    </row>
    <row r="565" spans="1:14" x14ac:dyDescent="0.3">
      <c r="A565" s="16" t="s">
        <v>57</v>
      </c>
      <c r="B565" s="17" t="s">
        <v>50</v>
      </c>
      <c r="C565" s="17">
        <v>72</v>
      </c>
      <c r="D565" s="29">
        <v>24</v>
      </c>
      <c r="E565" s="29"/>
      <c r="F565" s="30">
        <f t="shared" si="56"/>
        <v>0.33333333333333331</v>
      </c>
      <c r="G565" s="32"/>
      <c r="H565" s="32"/>
      <c r="I565" s="32"/>
      <c r="J565" s="34">
        <f t="shared" si="57"/>
        <v>24</v>
      </c>
      <c r="K565" s="31">
        <f t="shared" si="58"/>
        <v>424.13</v>
      </c>
      <c r="L565" s="24">
        <f t="shared" si="55"/>
        <v>10179.119999999999</v>
      </c>
      <c r="M565" s="24"/>
      <c r="N565" s="24">
        <f t="shared" si="59"/>
        <v>0</v>
      </c>
    </row>
    <row r="566" spans="1:14" x14ac:dyDescent="0.3">
      <c r="A566" s="16" t="s">
        <v>58</v>
      </c>
      <c r="B566" s="17" t="s">
        <v>59</v>
      </c>
      <c r="C566" s="17">
        <v>15</v>
      </c>
      <c r="D566" s="29"/>
      <c r="E566" s="29"/>
      <c r="F566" s="30">
        <f t="shared" si="56"/>
        <v>0</v>
      </c>
      <c r="G566" s="32"/>
      <c r="H566" s="32"/>
      <c r="I566" s="32"/>
      <c r="J566" s="34">
        <f t="shared" si="57"/>
        <v>0</v>
      </c>
      <c r="K566" s="31">
        <f t="shared" si="58"/>
        <v>1199.25</v>
      </c>
      <c r="L566" s="24">
        <f t="shared" si="55"/>
        <v>0</v>
      </c>
      <c r="M566" s="24"/>
      <c r="N566" s="24">
        <f t="shared" si="59"/>
        <v>0</v>
      </c>
    </row>
    <row r="567" spans="1:14" x14ac:dyDescent="0.3">
      <c r="A567" s="16" t="s">
        <v>60</v>
      </c>
      <c r="B567" s="17" t="s">
        <v>50</v>
      </c>
      <c r="C567" s="17">
        <v>72</v>
      </c>
      <c r="D567" s="29"/>
      <c r="E567" s="29"/>
      <c r="F567" s="30">
        <f t="shared" si="56"/>
        <v>0</v>
      </c>
      <c r="G567" s="32"/>
      <c r="H567" s="32"/>
      <c r="I567" s="32"/>
      <c r="J567" s="34">
        <f t="shared" si="57"/>
        <v>0</v>
      </c>
      <c r="K567" s="31">
        <f t="shared" si="58"/>
        <v>381.13</v>
      </c>
      <c r="L567" s="24">
        <f t="shared" si="55"/>
        <v>0</v>
      </c>
      <c r="M567" s="24"/>
      <c r="N567" s="24">
        <f t="shared" si="59"/>
        <v>0</v>
      </c>
    </row>
    <row r="568" spans="1:14" x14ac:dyDescent="0.3">
      <c r="A568" s="16" t="s">
        <v>61</v>
      </c>
      <c r="B568" s="17" t="s">
        <v>50</v>
      </c>
      <c r="C568" s="38">
        <v>72</v>
      </c>
      <c r="D568" s="44">
        <v>18</v>
      </c>
      <c r="E568" s="44"/>
      <c r="F568" s="30">
        <f t="shared" si="56"/>
        <v>0.25</v>
      </c>
      <c r="G568" s="11"/>
      <c r="H568" s="11"/>
      <c r="I568" s="11"/>
      <c r="J568" s="12">
        <f t="shared" si="57"/>
        <v>18</v>
      </c>
      <c r="K568" s="31">
        <f t="shared" si="58"/>
        <v>424.13</v>
      </c>
      <c r="L568" s="37">
        <f t="shared" si="55"/>
        <v>7634.34</v>
      </c>
      <c r="M568" s="37"/>
      <c r="N568" s="37">
        <f t="shared" si="59"/>
        <v>0</v>
      </c>
    </row>
    <row r="569" spans="1:14" x14ac:dyDescent="0.3">
      <c r="A569" s="35" t="s">
        <v>62</v>
      </c>
      <c r="B569" s="17" t="s">
        <v>50</v>
      </c>
      <c r="C569" s="38">
        <v>72</v>
      </c>
      <c r="D569" s="44"/>
      <c r="E569" s="44"/>
      <c r="F569" s="30">
        <f t="shared" si="56"/>
        <v>0</v>
      </c>
      <c r="G569" s="11"/>
      <c r="H569" s="11"/>
      <c r="I569" s="11"/>
      <c r="J569" s="12">
        <f t="shared" si="57"/>
        <v>0</v>
      </c>
      <c r="K569" s="31">
        <f t="shared" si="58"/>
        <v>330.23</v>
      </c>
      <c r="L569" s="37">
        <f t="shared" si="55"/>
        <v>0</v>
      </c>
      <c r="M569" s="37"/>
      <c r="N569" s="37">
        <f t="shared" si="59"/>
        <v>0</v>
      </c>
    </row>
    <row r="570" spans="1:14" x14ac:dyDescent="0.3">
      <c r="A570" s="35" t="s">
        <v>63</v>
      </c>
      <c r="B570" s="17" t="s">
        <v>50</v>
      </c>
      <c r="C570" s="38">
        <v>72</v>
      </c>
      <c r="D570" s="44">
        <v>24</v>
      </c>
      <c r="E570" s="44"/>
      <c r="F570" s="30">
        <f t="shared" si="56"/>
        <v>0.33333333333333331</v>
      </c>
      <c r="G570" s="11"/>
      <c r="H570" s="11"/>
      <c r="I570" s="11"/>
      <c r="J570" s="12">
        <f t="shared" si="57"/>
        <v>24</v>
      </c>
      <c r="K570" s="31">
        <f t="shared" si="58"/>
        <v>424.13</v>
      </c>
      <c r="L570" s="37">
        <f t="shared" si="55"/>
        <v>10179.119999999999</v>
      </c>
      <c r="M570" s="37"/>
      <c r="N570" s="37">
        <f t="shared" si="59"/>
        <v>0</v>
      </c>
    </row>
    <row r="571" spans="1:14" x14ac:dyDescent="0.3">
      <c r="A571" s="35" t="s">
        <v>64</v>
      </c>
      <c r="B571" s="17" t="s">
        <v>65</v>
      </c>
      <c r="C571" s="38">
        <v>72</v>
      </c>
      <c r="D571" s="44"/>
      <c r="E571" s="44"/>
      <c r="F571" s="30">
        <f t="shared" si="56"/>
        <v>0</v>
      </c>
      <c r="G571" s="11"/>
      <c r="H571" s="11"/>
      <c r="I571" s="11"/>
      <c r="J571" s="12">
        <f t="shared" si="57"/>
        <v>0</v>
      </c>
      <c r="K571" s="31">
        <f t="shared" si="58"/>
        <v>389.61</v>
      </c>
      <c r="L571" s="37">
        <f t="shared" si="55"/>
        <v>0</v>
      </c>
      <c r="M571" s="37"/>
      <c r="N571" s="37">
        <f t="shared" si="59"/>
        <v>0</v>
      </c>
    </row>
    <row r="572" spans="1:14" x14ac:dyDescent="0.3">
      <c r="A572" s="35" t="s">
        <v>66</v>
      </c>
      <c r="B572" s="17" t="s">
        <v>65</v>
      </c>
      <c r="C572" s="38">
        <v>72</v>
      </c>
      <c r="D572" s="44">
        <v>22</v>
      </c>
      <c r="E572" s="44"/>
      <c r="F572" s="30">
        <f t="shared" si="56"/>
        <v>0.30555555555555558</v>
      </c>
      <c r="G572" s="11"/>
      <c r="H572" s="11"/>
      <c r="I572" s="11"/>
      <c r="J572" s="12">
        <f t="shared" si="57"/>
        <v>22</v>
      </c>
      <c r="K572" s="31">
        <f t="shared" si="58"/>
        <v>389.61</v>
      </c>
      <c r="L572" s="37">
        <f t="shared" si="55"/>
        <v>8571.42</v>
      </c>
      <c r="M572" s="37"/>
      <c r="N572" s="37">
        <f t="shared" si="59"/>
        <v>0</v>
      </c>
    </row>
    <row r="573" spans="1:14" x14ac:dyDescent="0.3">
      <c r="A573" s="47" t="s">
        <v>67</v>
      </c>
      <c r="B573" s="48" t="s">
        <v>59</v>
      </c>
      <c r="C573" s="49">
        <v>25</v>
      </c>
      <c r="D573" s="44">
        <v>32</v>
      </c>
      <c r="E573" s="44"/>
      <c r="F573" s="30">
        <f t="shared" si="56"/>
        <v>1.28</v>
      </c>
      <c r="G573" s="11"/>
      <c r="H573" s="11"/>
      <c r="I573" s="11"/>
      <c r="J573" s="12">
        <f t="shared" si="57"/>
        <v>32</v>
      </c>
      <c r="K573" s="31">
        <f t="shared" si="58"/>
        <v>169.65</v>
      </c>
      <c r="L573" s="37">
        <f t="shared" si="55"/>
        <v>5428.8</v>
      </c>
      <c r="M573" s="37"/>
      <c r="N573" s="37">
        <f t="shared" si="59"/>
        <v>0</v>
      </c>
    </row>
    <row r="574" spans="1:14" x14ac:dyDescent="0.3">
      <c r="A574" s="47" t="s">
        <v>68</v>
      </c>
      <c r="B574" s="48" t="s">
        <v>42</v>
      </c>
      <c r="C574" s="49">
        <v>50</v>
      </c>
      <c r="D574" s="44">
        <v>47</v>
      </c>
      <c r="E574" s="44"/>
      <c r="F574" s="30">
        <f t="shared" si="56"/>
        <v>0.94</v>
      </c>
      <c r="G574" s="11"/>
      <c r="H574" s="11"/>
      <c r="I574" s="11"/>
      <c r="J574" s="12">
        <f t="shared" si="57"/>
        <v>47</v>
      </c>
      <c r="K574" s="31">
        <f t="shared" si="58"/>
        <v>88.92</v>
      </c>
      <c r="L574" s="37">
        <f t="shared" si="55"/>
        <v>4179.24</v>
      </c>
      <c r="M574" s="37"/>
      <c r="N574" s="37">
        <f t="shared" si="59"/>
        <v>0</v>
      </c>
    </row>
    <row r="575" spans="1:14" x14ac:dyDescent="0.3">
      <c r="A575" s="47" t="s">
        <v>69</v>
      </c>
      <c r="B575" s="48" t="s">
        <v>52</v>
      </c>
      <c r="C575" s="49">
        <v>12</v>
      </c>
      <c r="D575" s="44"/>
      <c r="E575" s="44"/>
      <c r="F575" s="30">
        <f t="shared" si="56"/>
        <v>0</v>
      </c>
      <c r="G575" s="11"/>
      <c r="H575" s="11"/>
      <c r="I575" s="11"/>
      <c r="J575" s="12">
        <f t="shared" si="57"/>
        <v>0</v>
      </c>
      <c r="K575" s="31">
        <f t="shared" si="58"/>
        <v>123.94</v>
      </c>
      <c r="L575" s="37">
        <f t="shared" si="55"/>
        <v>0</v>
      </c>
      <c r="M575" s="37"/>
      <c r="N575" s="37">
        <f t="shared" si="59"/>
        <v>0</v>
      </c>
    </row>
    <row r="576" spans="1:14" ht="19.5" thickBot="1" x14ac:dyDescent="0.35">
      <c r="A576" s="47" t="s">
        <v>70</v>
      </c>
      <c r="B576" s="48" t="s">
        <v>50</v>
      </c>
      <c r="C576" s="49">
        <v>60</v>
      </c>
      <c r="D576" s="44"/>
      <c r="E576" s="44"/>
      <c r="F576" s="30">
        <f t="shared" si="56"/>
        <v>0</v>
      </c>
      <c r="G576" s="11"/>
      <c r="H576" s="11"/>
      <c r="I576" s="11"/>
      <c r="J576" s="12">
        <f t="shared" si="57"/>
        <v>0</v>
      </c>
      <c r="K576" s="31">
        <f t="shared" si="58"/>
        <v>67.180000000000007</v>
      </c>
      <c r="L576" s="37">
        <f t="shared" si="55"/>
        <v>0</v>
      </c>
      <c r="M576" s="37"/>
      <c r="N576" s="37">
        <f t="shared" si="59"/>
        <v>0</v>
      </c>
    </row>
    <row r="577" spans="1:14" ht="19.5" thickBot="1" x14ac:dyDescent="0.35">
      <c r="A577" s="56" t="s">
        <v>71</v>
      </c>
      <c r="B577" s="57" t="s">
        <v>50</v>
      </c>
      <c r="C577" s="58">
        <v>60</v>
      </c>
      <c r="D577" s="44">
        <v>12</v>
      </c>
      <c r="E577" s="44"/>
      <c r="F577" s="30">
        <f t="shared" si="56"/>
        <v>0.2</v>
      </c>
      <c r="G577" s="11"/>
      <c r="H577" s="11"/>
      <c r="I577" s="11"/>
      <c r="J577" s="12">
        <f t="shared" si="57"/>
        <v>12</v>
      </c>
      <c r="K577" s="31">
        <f t="shared" si="58"/>
        <v>67.180000000000007</v>
      </c>
      <c r="L577" s="37">
        <f t="shared" si="55"/>
        <v>806.16000000000008</v>
      </c>
      <c r="M577" s="37"/>
      <c r="N577" s="37">
        <f t="shared" si="59"/>
        <v>0</v>
      </c>
    </row>
    <row r="578" spans="1:14" ht="19.5" thickBot="1" x14ac:dyDescent="0.35">
      <c r="A578" s="56" t="s">
        <v>72</v>
      </c>
      <c r="B578" s="57" t="s">
        <v>50</v>
      </c>
      <c r="C578" s="58">
        <v>60</v>
      </c>
      <c r="D578" s="44">
        <v>1</v>
      </c>
      <c r="E578" s="44"/>
      <c r="F578" s="30">
        <f t="shared" si="56"/>
        <v>1.6666666666666666E-2</v>
      </c>
      <c r="G578" s="11"/>
      <c r="H578" s="11"/>
      <c r="I578" s="11"/>
      <c r="J578" s="12">
        <f t="shared" si="57"/>
        <v>1</v>
      </c>
      <c r="K578" s="31">
        <f t="shared" si="58"/>
        <v>67.180000000000007</v>
      </c>
      <c r="L578" s="37">
        <f t="shared" si="55"/>
        <v>67.180000000000007</v>
      </c>
      <c r="M578" s="37"/>
      <c r="N578" s="37">
        <f t="shared" si="59"/>
        <v>0</v>
      </c>
    </row>
    <row r="579" spans="1:14" ht="19.5" thickBot="1" x14ac:dyDescent="0.35">
      <c r="A579" s="56" t="s">
        <v>73</v>
      </c>
      <c r="B579" s="57" t="s">
        <v>74</v>
      </c>
      <c r="C579" s="58">
        <v>150</v>
      </c>
      <c r="D579" s="44"/>
      <c r="E579" s="44"/>
      <c r="F579" s="30">
        <f t="shared" si="56"/>
        <v>0</v>
      </c>
      <c r="G579" s="11"/>
      <c r="H579" s="11"/>
      <c r="I579" s="11"/>
      <c r="J579" s="12">
        <f t="shared" si="57"/>
        <v>0</v>
      </c>
      <c r="K579" s="31">
        <f t="shared" si="58"/>
        <v>21.06</v>
      </c>
      <c r="L579" s="37">
        <f t="shared" si="55"/>
        <v>0</v>
      </c>
      <c r="M579" s="37"/>
      <c r="N579" s="37">
        <f t="shared" si="59"/>
        <v>0</v>
      </c>
    </row>
    <row r="580" spans="1:14" ht="19.5" thickBot="1" x14ac:dyDescent="0.35">
      <c r="A580" s="66" t="s">
        <v>75</v>
      </c>
      <c r="B580" s="67" t="s">
        <v>76</v>
      </c>
      <c r="C580" s="68">
        <v>120</v>
      </c>
      <c r="D580" s="44"/>
      <c r="E580" s="44"/>
      <c r="F580" s="30">
        <f t="shared" si="56"/>
        <v>0</v>
      </c>
      <c r="G580" s="11"/>
      <c r="H580" s="11"/>
      <c r="I580" s="11"/>
      <c r="J580" s="12">
        <f t="shared" si="57"/>
        <v>0</v>
      </c>
      <c r="K580" s="31">
        <f t="shared" si="58"/>
        <v>78.98</v>
      </c>
      <c r="L580" s="37">
        <f t="shared" si="55"/>
        <v>0</v>
      </c>
      <c r="M580" s="37"/>
      <c r="N580" s="37">
        <f t="shared" si="59"/>
        <v>0</v>
      </c>
    </row>
    <row r="581" spans="1:14" ht="19.5" thickBot="1" x14ac:dyDescent="0.35">
      <c r="A581" s="66" t="s">
        <v>77</v>
      </c>
      <c r="B581" s="67" t="s">
        <v>78</v>
      </c>
      <c r="C581" s="68">
        <v>60</v>
      </c>
      <c r="D581" s="44"/>
      <c r="E581" s="44"/>
      <c r="F581" s="30">
        <f t="shared" si="56"/>
        <v>0</v>
      </c>
      <c r="G581" s="11"/>
      <c r="H581" s="11"/>
      <c r="I581" s="11"/>
      <c r="J581" s="12">
        <f t="shared" si="57"/>
        <v>0</v>
      </c>
      <c r="K581" s="31">
        <f t="shared" si="58"/>
        <v>154.44</v>
      </c>
      <c r="L581" s="37">
        <f t="shared" si="55"/>
        <v>0</v>
      </c>
      <c r="M581" s="37"/>
      <c r="N581" s="37">
        <f t="shared" si="59"/>
        <v>0</v>
      </c>
    </row>
    <row r="582" spans="1:14" ht="19.5" thickBot="1" x14ac:dyDescent="0.35">
      <c r="A582" s="66" t="s">
        <v>79</v>
      </c>
      <c r="B582" s="67" t="s">
        <v>50</v>
      </c>
      <c r="C582" s="68">
        <v>30</v>
      </c>
      <c r="D582" s="44">
        <v>60</v>
      </c>
      <c r="E582" s="44"/>
      <c r="F582" s="30">
        <f t="shared" si="56"/>
        <v>2</v>
      </c>
      <c r="G582" s="11"/>
      <c r="H582" s="11"/>
      <c r="I582" s="11"/>
      <c r="J582" s="12">
        <f t="shared" si="57"/>
        <v>60</v>
      </c>
      <c r="K582" s="31">
        <f t="shared" si="58"/>
        <v>274.95</v>
      </c>
      <c r="L582" s="37">
        <f t="shared" si="55"/>
        <v>16497</v>
      </c>
      <c r="M582" s="37"/>
      <c r="N582" s="37">
        <f t="shared" si="59"/>
        <v>0</v>
      </c>
    </row>
    <row r="583" spans="1:14" ht="19.5" thickBot="1" x14ac:dyDescent="0.35">
      <c r="A583" s="66" t="s">
        <v>80</v>
      </c>
      <c r="B583" s="67" t="s">
        <v>59</v>
      </c>
      <c r="C583" s="68">
        <v>12</v>
      </c>
      <c r="D583" s="44"/>
      <c r="E583" s="44"/>
      <c r="F583" s="30">
        <f t="shared" si="56"/>
        <v>0</v>
      </c>
      <c r="G583" s="11"/>
      <c r="H583" s="11"/>
      <c r="I583" s="11"/>
      <c r="J583" s="12">
        <f t="shared" si="57"/>
        <v>0</v>
      </c>
      <c r="K583" s="31">
        <f t="shared" si="58"/>
        <v>1023.75</v>
      </c>
      <c r="L583" s="37">
        <f t="shared" si="55"/>
        <v>0</v>
      </c>
      <c r="M583" s="37"/>
      <c r="N583" s="37">
        <f t="shared" si="59"/>
        <v>0</v>
      </c>
    </row>
    <row r="584" spans="1:14" ht="19.5" thickBot="1" x14ac:dyDescent="0.35">
      <c r="A584" s="76" t="s">
        <v>81</v>
      </c>
      <c r="B584" s="77" t="s">
        <v>82</v>
      </c>
      <c r="C584" s="78">
        <v>18</v>
      </c>
      <c r="D584" s="44"/>
      <c r="E584" s="44"/>
      <c r="F584" s="30">
        <f t="shared" si="56"/>
        <v>0</v>
      </c>
      <c r="G584" s="11"/>
      <c r="H584" s="11"/>
      <c r="I584" s="11"/>
      <c r="J584" s="12">
        <f t="shared" si="57"/>
        <v>0</v>
      </c>
      <c r="K584" s="31">
        <f t="shared" si="58"/>
        <v>558.67999999999995</v>
      </c>
      <c r="L584" s="37">
        <f t="shared" si="55"/>
        <v>0</v>
      </c>
      <c r="M584" s="37"/>
      <c r="N584" s="37">
        <f t="shared" si="59"/>
        <v>0</v>
      </c>
    </row>
    <row r="585" spans="1:14" ht="19.5" thickBot="1" x14ac:dyDescent="0.35">
      <c r="A585" s="76" t="s">
        <v>83</v>
      </c>
      <c r="B585" s="77" t="s">
        <v>59</v>
      </c>
      <c r="C585" s="78">
        <v>12</v>
      </c>
      <c r="D585" s="44"/>
      <c r="E585" s="44"/>
      <c r="F585" s="30">
        <f t="shared" si="56"/>
        <v>0</v>
      </c>
      <c r="G585" s="11"/>
      <c r="H585" s="11"/>
      <c r="I585" s="11"/>
      <c r="J585" s="12">
        <f t="shared" si="57"/>
        <v>0</v>
      </c>
      <c r="K585" s="31">
        <f t="shared" si="58"/>
        <v>1092.2</v>
      </c>
      <c r="L585" s="37">
        <f t="shared" si="55"/>
        <v>0</v>
      </c>
      <c r="M585" s="37"/>
      <c r="N585" s="37">
        <f t="shared" si="59"/>
        <v>0</v>
      </c>
    </row>
    <row r="586" spans="1:14" ht="19.5" thickBot="1" x14ac:dyDescent="0.35">
      <c r="A586" s="76" t="s">
        <v>84</v>
      </c>
      <c r="B586" s="77" t="s">
        <v>85</v>
      </c>
      <c r="C586" s="78">
        <v>4</v>
      </c>
      <c r="D586" s="44"/>
      <c r="E586" s="44"/>
      <c r="F586" s="30">
        <f t="shared" si="56"/>
        <v>0</v>
      </c>
      <c r="G586" s="11"/>
      <c r="H586" s="11"/>
      <c r="I586" s="11"/>
      <c r="J586" s="12">
        <f t="shared" si="57"/>
        <v>0</v>
      </c>
      <c r="K586" s="31">
        <f t="shared" si="58"/>
        <v>2670.53</v>
      </c>
      <c r="L586" s="37">
        <f t="shared" si="55"/>
        <v>0</v>
      </c>
      <c r="M586" s="37"/>
      <c r="N586" s="37">
        <f t="shared" si="59"/>
        <v>0</v>
      </c>
    </row>
    <row r="587" spans="1:14" ht="19.5" thickBot="1" x14ac:dyDescent="0.35">
      <c r="A587" s="86" t="s">
        <v>86</v>
      </c>
      <c r="B587" s="87" t="s">
        <v>87</v>
      </c>
      <c r="C587" s="88">
        <v>48</v>
      </c>
      <c r="D587" s="44"/>
      <c r="E587" s="44"/>
      <c r="F587" s="30">
        <f t="shared" si="56"/>
        <v>0</v>
      </c>
      <c r="G587" s="11"/>
      <c r="H587" s="11"/>
      <c r="I587" s="11"/>
      <c r="J587" s="12">
        <f t="shared" si="57"/>
        <v>0</v>
      </c>
      <c r="K587" s="31">
        <f t="shared" si="58"/>
        <v>46.8</v>
      </c>
      <c r="L587" s="37">
        <f t="shared" si="55"/>
        <v>0</v>
      </c>
      <c r="M587" s="37"/>
      <c r="N587" s="37">
        <f t="shared" si="59"/>
        <v>0</v>
      </c>
    </row>
    <row r="588" spans="1:14" ht="19.5" thickBot="1" x14ac:dyDescent="0.35">
      <c r="A588" s="86" t="s">
        <v>88</v>
      </c>
      <c r="B588" s="87" t="s">
        <v>87</v>
      </c>
      <c r="C588" s="88">
        <v>48</v>
      </c>
      <c r="D588" s="44"/>
      <c r="E588" s="44"/>
      <c r="F588" s="30">
        <f t="shared" si="56"/>
        <v>0</v>
      </c>
      <c r="G588" s="11"/>
      <c r="H588" s="11"/>
      <c r="I588" s="11"/>
      <c r="J588" s="12">
        <f t="shared" si="57"/>
        <v>0</v>
      </c>
      <c r="K588" s="31">
        <f t="shared" si="58"/>
        <v>46.8</v>
      </c>
      <c r="L588" s="37">
        <f t="shared" si="55"/>
        <v>0</v>
      </c>
      <c r="M588" s="37"/>
      <c r="N588" s="37">
        <f t="shared" si="59"/>
        <v>0</v>
      </c>
    </row>
    <row r="589" spans="1:14" x14ac:dyDescent="0.3">
      <c r="A589" s="96" t="s">
        <v>89</v>
      </c>
      <c r="B589" s="97">
        <v>25</v>
      </c>
      <c r="C589" s="97">
        <v>25</v>
      </c>
      <c r="D589" s="44">
        <v>127</v>
      </c>
      <c r="E589" s="44"/>
      <c r="F589" s="30">
        <f t="shared" si="56"/>
        <v>5.08</v>
      </c>
      <c r="G589" s="11"/>
      <c r="H589" s="11"/>
      <c r="I589" s="11"/>
      <c r="J589" s="12">
        <f t="shared" si="57"/>
        <v>127</v>
      </c>
      <c r="K589" s="31">
        <f t="shared" si="58"/>
        <v>111.25</v>
      </c>
      <c r="L589" s="37">
        <f t="shared" si="55"/>
        <v>14128.75</v>
      </c>
      <c r="M589" s="37"/>
      <c r="N589" s="37">
        <f t="shared" si="59"/>
        <v>0</v>
      </c>
    </row>
    <row r="590" spans="1:14" x14ac:dyDescent="0.3">
      <c r="A590" s="105" t="s">
        <v>90</v>
      </c>
      <c r="B590" s="106">
        <v>10</v>
      </c>
      <c r="C590" s="106">
        <v>10</v>
      </c>
      <c r="D590" s="44"/>
      <c r="E590" s="44"/>
      <c r="F590" s="30">
        <f t="shared" si="56"/>
        <v>0</v>
      </c>
      <c r="G590" s="11"/>
      <c r="H590" s="11"/>
      <c r="I590" s="11"/>
      <c r="J590" s="12">
        <f t="shared" si="57"/>
        <v>0</v>
      </c>
      <c r="K590" s="31">
        <f t="shared" si="58"/>
        <v>1760</v>
      </c>
      <c r="L590" s="37">
        <f t="shared" si="55"/>
        <v>0</v>
      </c>
      <c r="M590" s="37"/>
      <c r="N590" s="37">
        <f t="shared" si="59"/>
        <v>0</v>
      </c>
    </row>
    <row r="591" spans="1:14" x14ac:dyDescent="0.3">
      <c r="A591" s="105" t="s">
        <v>91</v>
      </c>
      <c r="B591" s="106">
        <v>8</v>
      </c>
      <c r="C591" s="106">
        <v>8</v>
      </c>
      <c r="D591" s="44"/>
      <c r="E591" s="44"/>
      <c r="F591" s="30">
        <f t="shared" si="56"/>
        <v>0</v>
      </c>
      <c r="G591" s="11"/>
      <c r="H591" s="11"/>
      <c r="I591" s="11"/>
      <c r="J591" s="12">
        <f t="shared" si="57"/>
        <v>0</v>
      </c>
      <c r="K591" s="31">
        <f t="shared" si="58"/>
        <v>2365</v>
      </c>
      <c r="L591" s="37">
        <f t="shared" si="55"/>
        <v>0</v>
      </c>
      <c r="M591" s="37"/>
      <c r="N591" s="37">
        <f t="shared" si="59"/>
        <v>0</v>
      </c>
    </row>
    <row r="592" spans="1:14" x14ac:dyDescent="0.3">
      <c r="A592" s="105" t="s">
        <v>92</v>
      </c>
      <c r="B592" s="106">
        <v>8</v>
      </c>
      <c r="C592" s="106">
        <v>8</v>
      </c>
      <c r="D592" s="44"/>
      <c r="E592" s="44"/>
      <c r="F592" s="30">
        <f t="shared" si="56"/>
        <v>0</v>
      </c>
      <c r="G592" s="11"/>
      <c r="H592" s="11"/>
      <c r="I592" s="11"/>
      <c r="J592" s="12">
        <f t="shared" si="57"/>
        <v>0</v>
      </c>
      <c r="K592" s="31">
        <f t="shared" si="58"/>
        <v>2065</v>
      </c>
      <c r="L592" s="37">
        <f t="shared" si="55"/>
        <v>0</v>
      </c>
      <c r="M592" s="37"/>
      <c r="N592" s="37">
        <f t="shared" si="59"/>
        <v>0</v>
      </c>
    </row>
    <row r="593" spans="1:14" x14ac:dyDescent="0.3">
      <c r="A593" s="105" t="s">
        <v>93</v>
      </c>
      <c r="B593" s="106">
        <v>15</v>
      </c>
      <c r="C593" s="106">
        <v>15</v>
      </c>
      <c r="D593" s="44"/>
      <c r="E593" s="44"/>
      <c r="F593" s="30">
        <f t="shared" si="56"/>
        <v>0</v>
      </c>
      <c r="G593" s="11"/>
      <c r="H593" s="11"/>
      <c r="I593" s="11"/>
      <c r="J593" s="12">
        <f t="shared" si="57"/>
        <v>0</v>
      </c>
      <c r="K593" s="31">
        <f t="shared" si="58"/>
        <v>990</v>
      </c>
      <c r="L593" s="37">
        <f t="shared" si="55"/>
        <v>0</v>
      </c>
      <c r="M593" s="37"/>
      <c r="N593" s="37">
        <f t="shared" si="59"/>
        <v>0</v>
      </c>
    </row>
    <row r="594" spans="1:14" x14ac:dyDescent="0.3">
      <c r="A594" s="105" t="s">
        <v>94</v>
      </c>
      <c r="B594" s="106">
        <v>15</v>
      </c>
      <c r="C594" s="106">
        <v>15</v>
      </c>
      <c r="D594" s="44"/>
      <c r="E594" s="44"/>
      <c r="F594" s="30">
        <f t="shared" si="56"/>
        <v>0</v>
      </c>
      <c r="G594" s="11"/>
      <c r="H594" s="11"/>
      <c r="I594" s="11"/>
      <c r="J594" s="12">
        <f t="shared" si="57"/>
        <v>0</v>
      </c>
      <c r="K594" s="31">
        <f t="shared" si="58"/>
        <v>1025</v>
      </c>
      <c r="L594" s="37">
        <f t="shared" si="55"/>
        <v>0</v>
      </c>
      <c r="M594" s="37"/>
      <c r="N594" s="37">
        <f t="shared" si="59"/>
        <v>0</v>
      </c>
    </row>
    <row r="595" spans="1:14" x14ac:dyDescent="0.3">
      <c r="A595" s="105" t="s">
        <v>95</v>
      </c>
      <c r="B595" s="106">
        <v>10</v>
      </c>
      <c r="C595" s="106">
        <v>10</v>
      </c>
      <c r="D595" s="44"/>
      <c r="E595" s="44"/>
      <c r="F595" s="30">
        <f t="shared" si="56"/>
        <v>0</v>
      </c>
      <c r="G595" s="11"/>
      <c r="H595" s="11"/>
      <c r="I595" s="11"/>
      <c r="J595" s="12">
        <f t="shared" si="57"/>
        <v>0</v>
      </c>
      <c r="K595" s="31">
        <f t="shared" si="58"/>
        <v>1620</v>
      </c>
      <c r="L595" s="37">
        <f t="shared" si="55"/>
        <v>0</v>
      </c>
      <c r="M595" s="37"/>
      <c r="N595" s="37">
        <f t="shared" si="59"/>
        <v>0</v>
      </c>
    </row>
    <row r="596" spans="1:14" x14ac:dyDescent="0.3">
      <c r="A596" s="105" t="s">
        <v>96</v>
      </c>
      <c r="B596" s="106">
        <v>8</v>
      </c>
      <c r="C596" s="106">
        <v>8</v>
      </c>
      <c r="D596" s="44"/>
      <c r="E596" s="44"/>
      <c r="F596" s="30">
        <f t="shared" si="56"/>
        <v>0</v>
      </c>
      <c r="G596" s="11"/>
      <c r="H596" s="11"/>
      <c r="I596" s="11"/>
      <c r="J596" s="12">
        <f t="shared" si="57"/>
        <v>0</v>
      </c>
      <c r="K596" s="31">
        <f t="shared" si="58"/>
        <v>2130</v>
      </c>
      <c r="L596" s="37">
        <f t="shared" si="55"/>
        <v>0</v>
      </c>
      <c r="M596" s="37"/>
      <c r="N596" s="37">
        <f t="shared" si="59"/>
        <v>0</v>
      </c>
    </row>
    <row r="597" spans="1:14" x14ac:dyDescent="0.3">
      <c r="A597" s="105" t="s">
        <v>97</v>
      </c>
      <c r="B597" s="106">
        <v>15</v>
      </c>
      <c r="C597" s="106">
        <v>15</v>
      </c>
      <c r="D597" s="44"/>
      <c r="E597" s="44"/>
      <c r="F597" s="30">
        <f t="shared" si="56"/>
        <v>0</v>
      </c>
      <c r="G597" s="11"/>
      <c r="H597" s="11"/>
      <c r="I597" s="11"/>
      <c r="J597" s="12">
        <f t="shared" si="57"/>
        <v>0</v>
      </c>
      <c r="K597" s="31">
        <f t="shared" si="58"/>
        <v>880</v>
      </c>
      <c r="L597" s="37">
        <f t="shared" si="55"/>
        <v>0</v>
      </c>
      <c r="M597" s="37"/>
      <c r="N597" s="37">
        <f t="shared" si="59"/>
        <v>0</v>
      </c>
    </row>
    <row r="598" spans="1:14" x14ac:dyDescent="0.3">
      <c r="A598" s="105" t="s">
        <v>98</v>
      </c>
      <c r="B598" s="106">
        <v>15</v>
      </c>
      <c r="C598" s="106">
        <v>15</v>
      </c>
      <c r="D598" s="44"/>
      <c r="E598" s="44"/>
      <c r="F598" s="30">
        <f t="shared" si="56"/>
        <v>0</v>
      </c>
      <c r="G598" s="11"/>
      <c r="H598" s="11"/>
      <c r="I598" s="11"/>
      <c r="J598" s="12">
        <f t="shared" si="57"/>
        <v>0</v>
      </c>
      <c r="K598" s="31">
        <f t="shared" si="58"/>
        <v>915</v>
      </c>
      <c r="L598" s="37">
        <f t="shared" si="55"/>
        <v>0</v>
      </c>
      <c r="M598" s="37"/>
      <c r="N598" s="37">
        <f t="shared" si="59"/>
        <v>0</v>
      </c>
    </row>
    <row r="599" spans="1:14" x14ac:dyDescent="0.3">
      <c r="A599" s="105" t="s">
        <v>99</v>
      </c>
      <c r="B599" s="106">
        <v>3</v>
      </c>
      <c r="C599" s="106">
        <v>3</v>
      </c>
      <c r="D599" s="44"/>
      <c r="E599" s="44"/>
      <c r="F599" s="30">
        <f t="shared" si="56"/>
        <v>0</v>
      </c>
      <c r="G599" s="11"/>
      <c r="H599" s="11"/>
      <c r="I599" s="11"/>
      <c r="J599" s="12">
        <f t="shared" si="57"/>
        <v>0</v>
      </c>
      <c r="K599" s="31">
        <f t="shared" si="58"/>
        <v>1970</v>
      </c>
      <c r="L599" s="37">
        <f t="shared" si="55"/>
        <v>0</v>
      </c>
      <c r="M599" s="37"/>
      <c r="N599" s="37">
        <f t="shared" si="59"/>
        <v>0</v>
      </c>
    </row>
    <row r="600" spans="1:14" x14ac:dyDescent="0.3">
      <c r="A600" s="105" t="s">
        <v>100</v>
      </c>
      <c r="B600" s="106">
        <v>3</v>
      </c>
      <c r="C600" s="106">
        <v>3</v>
      </c>
      <c r="D600" s="44"/>
      <c r="E600" s="44"/>
      <c r="F600" s="30">
        <f t="shared" si="56"/>
        <v>0</v>
      </c>
      <c r="G600" s="11"/>
      <c r="H600" s="11"/>
      <c r="I600" s="11"/>
      <c r="J600" s="12">
        <f t="shared" si="57"/>
        <v>0</v>
      </c>
      <c r="K600" s="31">
        <f t="shared" si="58"/>
        <v>2035</v>
      </c>
      <c r="L600" s="37">
        <f t="shared" si="55"/>
        <v>0</v>
      </c>
      <c r="M600" s="37"/>
      <c r="N600" s="37">
        <f t="shared" si="59"/>
        <v>0</v>
      </c>
    </row>
    <row r="601" spans="1:14" x14ac:dyDescent="0.3">
      <c r="A601" s="105" t="s">
        <v>101</v>
      </c>
      <c r="B601" s="106">
        <v>8</v>
      </c>
      <c r="C601" s="106">
        <v>8</v>
      </c>
      <c r="D601" s="44"/>
      <c r="E601" s="44"/>
      <c r="F601" s="30">
        <f t="shared" si="56"/>
        <v>0</v>
      </c>
      <c r="G601" s="11"/>
      <c r="H601" s="11"/>
      <c r="I601" s="11"/>
      <c r="J601" s="12">
        <f t="shared" si="57"/>
        <v>0</v>
      </c>
      <c r="K601" s="31">
        <f t="shared" si="58"/>
        <v>2120</v>
      </c>
      <c r="L601" s="37">
        <f t="shared" si="55"/>
        <v>0</v>
      </c>
      <c r="M601" s="37"/>
      <c r="N601" s="37">
        <f t="shared" si="59"/>
        <v>0</v>
      </c>
    </row>
    <row r="602" spans="1:14" x14ac:dyDescent="0.3">
      <c r="A602" s="105" t="s">
        <v>102</v>
      </c>
      <c r="B602" s="106">
        <v>10</v>
      </c>
      <c r="C602" s="106">
        <v>10</v>
      </c>
      <c r="D602" s="44"/>
      <c r="E602" s="44"/>
      <c r="F602" s="30">
        <f t="shared" si="56"/>
        <v>0</v>
      </c>
      <c r="G602" s="11"/>
      <c r="H602" s="11"/>
      <c r="I602" s="11"/>
      <c r="J602" s="12">
        <f t="shared" si="57"/>
        <v>0</v>
      </c>
      <c r="K602" s="31">
        <f t="shared" si="58"/>
        <v>1980</v>
      </c>
      <c r="L602" s="37">
        <f t="shared" si="55"/>
        <v>0</v>
      </c>
      <c r="M602" s="37"/>
      <c r="N602" s="37">
        <f t="shared" si="59"/>
        <v>0</v>
      </c>
    </row>
    <row r="603" spans="1:14" x14ac:dyDescent="0.3">
      <c r="A603" s="105" t="s">
        <v>103</v>
      </c>
      <c r="B603" s="106">
        <v>12</v>
      </c>
      <c r="C603" s="106">
        <v>12</v>
      </c>
      <c r="D603" s="44"/>
      <c r="E603" s="44"/>
      <c r="F603" s="30">
        <f t="shared" si="56"/>
        <v>0</v>
      </c>
      <c r="G603" s="11"/>
      <c r="H603" s="11"/>
      <c r="I603" s="11"/>
      <c r="J603" s="12">
        <f t="shared" si="57"/>
        <v>0</v>
      </c>
      <c r="K603" s="31">
        <f t="shared" si="58"/>
        <v>875</v>
      </c>
      <c r="L603" s="37">
        <f t="shared" si="55"/>
        <v>0</v>
      </c>
      <c r="M603" s="37"/>
      <c r="N603" s="37">
        <f t="shared" si="59"/>
        <v>0</v>
      </c>
    </row>
    <row r="604" spans="1:14" ht="19.5" thickBot="1" x14ac:dyDescent="0.35">
      <c r="A604" s="105" t="s">
        <v>104</v>
      </c>
      <c r="B604" s="106">
        <v>3</v>
      </c>
      <c r="C604" s="106">
        <v>3</v>
      </c>
      <c r="D604" s="44"/>
      <c r="E604" s="44"/>
      <c r="F604" s="30">
        <f t="shared" si="56"/>
        <v>0</v>
      </c>
      <c r="G604" s="11"/>
      <c r="H604" s="11"/>
      <c r="I604" s="11"/>
      <c r="J604" s="12">
        <f t="shared" si="57"/>
        <v>0</v>
      </c>
      <c r="K604" s="31">
        <f t="shared" si="58"/>
        <v>2145</v>
      </c>
      <c r="L604" s="37">
        <f t="shared" si="55"/>
        <v>0</v>
      </c>
      <c r="M604" s="37"/>
      <c r="N604" s="37">
        <f t="shared" si="59"/>
        <v>0</v>
      </c>
    </row>
    <row r="605" spans="1:14" ht="19.5" thickBot="1" x14ac:dyDescent="0.35">
      <c r="A605" s="56" t="s">
        <v>105</v>
      </c>
      <c r="B605" s="57" t="s">
        <v>74</v>
      </c>
      <c r="C605" s="58">
        <v>150</v>
      </c>
      <c r="D605" s="44"/>
      <c r="E605" s="44"/>
      <c r="F605" s="30">
        <f t="shared" si="56"/>
        <v>0</v>
      </c>
      <c r="G605" s="11"/>
      <c r="H605" s="11"/>
      <c r="I605" s="11"/>
      <c r="J605" s="12">
        <f t="shared" si="57"/>
        <v>0</v>
      </c>
      <c r="K605" s="31">
        <f t="shared" si="58"/>
        <v>21.06</v>
      </c>
      <c r="L605" s="37">
        <f t="shared" si="55"/>
        <v>0</v>
      </c>
      <c r="M605" s="37"/>
      <c r="N605" s="37">
        <f t="shared" si="59"/>
        <v>0</v>
      </c>
    </row>
    <row r="606" spans="1:14" x14ac:dyDescent="0.3">
      <c r="A606" s="107"/>
      <c r="B606" s="108"/>
      <c r="C606" s="108"/>
      <c r="D606" s="11"/>
      <c r="E606" s="11"/>
      <c r="F606" s="30" t="e">
        <f t="shared" si="56"/>
        <v>#DIV/0!</v>
      </c>
      <c r="G606" s="11"/>
      <c r="H606" s="11"/>
      <c r="I606" s="11"/>
      <c r="J606" s="12">
        <f t="shared" si="57"/>
        <v>0</v>
      </c>
      <c r="K606" s="31">
        <f t="shared" si="58"/>
        <v>116.5</v>
      </c>
      <c r="L606" s="37">
        <f t="shared" si="55"/>
        <v>0</v>
      </c>
      <c r="M606" s="37"/>
      <c r="N606" s="37">
        <f t="shared" si="59"/>
        <v>0</v>
      </c>
    </row>
    <row r="607" spans="1:14" x14ac:dyDescent="0.3">
      <c r="A607" s="107"/>
      <c r="B607" s="108"/>
      <c r="C607" s="108"/>
      <c r="D607" s="11"/>
      <c r="E607" s="11"/>
      <c r="F607" s="30" t="e">
        <f t="shared" si="56"/>
        <v>#DIV/0!</v>
      </c>
      <c r="G607" s="11"/>
      <c r="H607" s="11"/>
      <c r="I607" s="11"/>
      <c r="J607" s="12">
        <f t="shared" si="57"/>
        <v>0</v>
      </c>
      <c r="K607" s="31">
        <f t="shared" si="58"/>
        <v>0</v>
      </c>
      <c r="L607" s="37">
        <f t="shared" si="55"/>
        <v>0</v>
      </c>
      <c r="M607" s="37"/>
      <c r="N607" s="37">
        <f t="shared" si="59"/>
        <v>0</v>
      </c>
    </row>
    <row r="608" spans="1:14" x14ac:dyDescent="0.3">
      <c r="A608" s="107"/>
      <c r="B608" s="108"/>
      <c r="C608" s="108"/>
      <c r="D608" s="11"/>
      <c r="E608" s="11"/>
      <c r="F608" s="30" t="e">
        <f t="shared" si="56"/>
        <v>#DIV/0!</v>
      </c>
      <c r="G608" s="11"/>
      <c r="H608" s="11"/>
      <c r="I608" s="11"/>
      <c r="J608" s="12">
        <f t="shared" si="57"/>
        <v>0</v>
      </c>
      <c r="K608" s="31">
        <f t="shared" si="58"/>
        <v>23</v>
      </c>
      <c r="L608" s="37">
        <f t="shared" si="55"/>
        <v>0</v>
      </c>
      <c r="M608" s="37"/>
      <c r="N608" s="37">
        <f t="shared" si="59"/>
        <v>0</v>
      </c>
    </row>
    <row r="609" spans="1:14" x14ac:dyDescent="0.3">
      <c r="A609" s="107"/>
      <c r="B609" s="108"/>
      <c r="C609" s="108"/>
      <c r="D609" s="11"/>
      <c r="E609" s="11"/>
      <c r="F609" s="30" t="e">
        <f t="shared" si="56"/>
        <v>#DIV/0!</v>
      </c>
      <c r="G609" s="11"/>
      <c r="H609" s="11"/>
      <c r="I609" s="11"/>
      <c r="J609" s="12">
        <f t="shared" si="57"/>
        <v>0</v>
      </c>
      <c r="K609" s="31">
        <f t="shared" si="58"/>
        <v>0</v>
      </c>
      <c r="L609" s="37">
        <f t="shared" si="55"/>
        <v>0</v>
      </c>
      <c r="M609" s="37"/>
      <c r="N609" s="37">
        <f t="shared" si="59"/>
        <v>0</v>
      </c>
    </row>
    <row r="610" spans="1:14" x14ac:dyDescent="0.3">
      <c r="A610" s="11"/>
      <c r="B610" s="10"/>
      <c r="C610" s="10"/>
      <c r="D610" s="11"/>
      <c r="E610" s="11"/>
      <c r="F610" s="30" t="e">
        <f t="shared" si="56"/>
        <v>#DIV/0!</v>
      </c>
      <c r="G610" s="11"/>
      <c r="H610" s="11"/>
      <c r="I610" s="11"/>
      <c r="J610" s="12">
        <f t="shared" si="57"/>
        <v>0</v>
      </c>
      <c r="K610" s="31">
        <f t="shared" si="58"/>
        <v>0</v>
      </c>
      <c r="L610" s="37">
        <f t="shared" si="55"/>
        <v>0</v>
      </c>
      <c r="M610" s="37"/>
      <c r="N610" s="37">
        <f t="shared" si="59"/>
        <v>0</v>
      </c>
    </row>
    <row r="611" spans="1:14" x14ac:dyDescent="0.3">
      <c r="A611" s="11"/>
      <c r="B611" s="10"/>
      <c r="C611" s="10"/>
      <c r="D611" s="11"/>
      <c r="E611" s="11"/>
      <c r="F611" s="30" t="e">
        <f t="shared" si="56"/>
        <v>#DIV/0!</v>
      </c>
      <c r="G611" s="11"/>
      <c r="H611" s="11"/>
      <c r="I611" s="11"/>
      <c r="J611" s="12">
        <f t="shared" si="57"/>
        <v>0</v>
      </c>
      <c r="K611" s="31">
        <f t="shared" si="58"/>
        <v>0</v>
      </c>
      <c r="L611" s="37">
        <f t="shared" si="55"/>
        <v>0</v>
      </c>
      <c r="M611" s="37"/>
      <c r="N611" s="37">
        <f t="shared" si="59"/>
        <v>0</v>
      </c>
    </row>
    <row r="612" spans="1:14" x14ac:dyDescent="0.3">
      <c r="A612" s="11"/>
      <c r="B612" s="10"/>
      <c r="C612" s="10"/>
      <c r="D612" s="11"/>
      <c r="E612" s="11"/>
      <c r="F612" s="30" t="e">
        <f t="shared" si="56"/>
        <v>#DIV/0!</v>
      </c>
      <c r="G612" s="11"/>
      <c r="H612" s="11"/>
      <c r="I612" s="11"/>
      <c r="J612" s="12">
        <f t="shared" si="57"/>
        <v>0</v>
      </c>
      <c r="K612" s="31">
        <f t="shared" si="58"/>
        <v>0</v>
      </c>
      <c r="L612" s="37">
        <f t="shared" si="55"/>
        <v>0</v>
      </c>
      <c r="M612" s="37"/>
      <c r="N612" s="37">
        <f t="shared" si="59"/>
        <v>0</v>
      </c>
    </row>
    <row r="613" spans="1:14" x14ac:dyDescent="0.3">
      <c r="A613" s="11" t="s">
        <v>33</v>
      </c>
      <c r="B613" s="11"/>
      <c r="C613" s="13"/>
      <c r="D613" s="111">
        <f t="shared" ref="D613:J613" si="60">SUM(D551:D612)</f>
        <v>487</v>
      </c>
      <c r="E613" s="111">
        <f t="shared" si="60"/>
        <v>0</v>
      </c>
      <c r="F613" s="111" t="e">
        <f t="shared" si="60"/>
        <v>#DIV/0!</v>
      </c>
      <c r="G613" s="111">
        <f t="shared" si="60"/>
        <v>0</v>
      </c>
      <c r="H613" s="111">
        <f t="shared" si="60"/>
        <v>0</v>
      </c>
      <c r="I613" s="111">
        <f t="shared" si="60"/>
        <v>0</v>
      </c>
      <c r="J613" s="12">
        <f t="shared" si="60"/>
        <v>487</v>
      </c>
      <c r="K613" s="111"/>
      <c r="L613" s="111">
        <f>SUM(L551:L612)</f>
        <v>123814.01</v>
      </c>
      <c r="M613" s="111">
        <f>SUM(M551:M612)</f>
        <v>0</v>
      </c>
      <c r="N613" s="111">
        <f>SUM(N551:N612)</f>
        <v>0</v>
      </c>
    </row>
    <row r="614" spans="1:14" x14ac:dyDescent="0.3">
      <c r="A614" s="113"/>
      <c r="B614" s="114"/>
      <c r="C614" s="115"/>
      <c r="D614" s="116"/>
      <c r="E614" s="116"/>
      <c r="F614" s="7" t="s">
        <v>106</v>
      </c>
      <c r="G614" s="7" t="s">
        <v>123</v>
      </c>
      <c r="H614" s="7" t="s">
        <v>124</v>
      </c>
      <c r="I614" s="7" t="s">
        <v>125</v>
      </c>
      <c r="J614" s="7" t="s">
        <v>126</v>
      </c>
      <c r="K614" s="117"/>
      <c r="L614" s="117"/>
      <c r="M614" s="7" t="s">
        <v>107</v>
      </c>
      <c r="N614" s="118"/>
    </row>
    <row r="615" spans="1:14" ht="31.5" x14ac:dyDescent="0.5">
      <c r="A615" s="113"/>
      <c r="B615" s="114"/>
      <c r="C615" s="115"/>
      <c r="D615" s="116"/>
      <c r="E615" s="116"/>
      <c r="F615" s="121"/>
      <c r="G615" s="121"/>
      <c r="H615" s="121"/>
      <c r="I615" s="121"/>
      <c r="J615" s="121"/>
      <c r="K615" s="122"/>
      <c r="L615" s="121">
        <f>+F615-G615-H615-I615-J615</f>
        <v>0</v>
      </c>
      <c r="M615" s="123"/>
      <c r="N615" s="124"/>
    </row>
    <row r="616" spans="1:14" x14ac:dyDescent="0.3">
      <c r="A616" s="177" t="s">
        <v>109</v>
      </c>
      <c r="B616" s="178"/>
      <c r="C616" s="178"/>
      <c r="D616" s="178"/>
      <c r="E616" s="178"/>
      <c r="F616" s="178"/>
      <c r="G616" s="178"/>
      <c r="H616" s="178"/>
      <c r="I616" s="178"/>
      <c r="J616" s="179"/>
      <c r="K616" s="125"/>
      <c r="L616" s="12">
        <f>8712+663</f>
        <v>9375</v>
      </c>
      <c r="M616" s="126"/>
      <c r="N616" s="127"/>
    </row>
    <row r="617" spans="1:14" x14ac:dyDescent="0.3">
      <c r="A617" s="180" t="s">
        <v>110</v>
      </c>
      <c r="B617" s="181"/>
      <c r="C617" s="181"/>
      <c r="D617" s="181"/>
      <c r="E617" s="181"/>
      <c r="F617" s="181"/>
      <c r="G617" s="181"/>
      <c r="H617" s="181"/>
      <c r="I617" s="181"/>
      <c r="J617" s="182"/>
      <c r="K617" s="129"/>
      <c r="L617" s="12"/>
      <c r="M617" s="126"/>
      <c r="N617" s="127"/>
    </row>
    <row r="618" spans="1:14" x14ac:dyDescent="0.3">
      <c r="A618" s="160" t="s">
        <v>111</v>
      </c>
      <c r="B618" s="161"/>
      <c r="C618" s="161"/>
      <c r="D618" s="161"/>
      <c r="E618" s="161"/>
      <c r="F618" s="161"/>
      <c r="G618" s="161"/>
      <c r="H618" s="161"/>
      <c r="I618" s="161"/>
      <c r="J618" s="162"/>
      <c r="K618" s="130"/>
      <c r="L618" s="12"/>
      <c r="M618" s="131">
        <f>+L618/L613%</f>
        <v>0</v>
      </c>
      <c r="N618" s="127"/>
    </row>
    <row r="619" spans="1:14" x14ac:dyDescent="0.3">
      <c r="A619" s="163" t="s">
        <v>112</v>
      </c>
      <c r="B619" s="164"/>
      <c r="C619" s="164"/>
      <c r="D619" s="164"/>
      <c r="E619" s="164"/>
      <c r="F619" s="164"/>
      <c r="G619" s="164"/>
      <c r="H619" s="164"/>
      <c r="I619" s="164"/>
      <c r="J619" s="165"/>
      <c r="K619" s="132"/>
      <c r="L619" s="12">
        <f>+E635</f>
        <v>108497</v>
      </c>
      <c r="M619" s="126"/>
      <c r="N619" s="127"/>
    </row>
    <row r="620" spans="1:14" x14ac:dyDescent="0.3">
      <c r="A620" s="166" t="s">
        <v>113</v>
      </c>
      <c r="B620" s="167"/>
      <c r="C620" s="167"/>
      <c r="D620" s="167"/>
      <c r="E620" s="167"/>
      <c r="F620" s="167"/>
      <c r="G620" s="167"/>
      <c r="H620" s="167"/>
      <c r="I620" s="167"/>
      <c r="J620" s="168"/>
      <c r="K620" s="134"/>
      <c r="L620" s="12">
        <f>+M635</f>
        <v>0</v>
      </c>
      <c r="M620" s="126"/>
      <c r="N620" s="127"/>
    </row>
    <row r="621" spans="1:14" x14ac:dyDescent="0.3">
      <c r="A621" s="169"/>
      <c r="B621" s="170"/>
      <c r="C621" s="170"/>
      <c r="D621" s="170"/>
      <c r="E621" s="170"/>
      <c r="F621" s="170"/>
      <c r="G621" s="170"/>
      <c r="H621" s="170"/>
      <c r="I621" s="170"/>
      <c r="J621" s="171"/>
      <c r="K621" s="128"/>
      <c r="L621" s="126">
        <v>1501</v>
      </c>
      <c r="M621" s="126"/>
      <c r="N621" s="127"/>
    </row>
    <row r="622" spans="1:14" x14ac:dyDescent="0.3">
      <c r="A622" s="169"/>
      <c r="B622" s="170"/>
      <c r="C622" s="170"/>
      <c r="D622" s="170"/>
      <c r="E622" s="170"/>
      <c r="F622" s="170"/>
      <c r="G622" s="170"/>
      <c r="H622" s="170"/>
      <c r="I622" s="170"/>
      <c r="J622" s="171"/>
      <c r="K622" s="128"/>
      <c r="L622" s="126"/>
      <c r="M622" s="126"/>
      <c r="N622" s="127"/>
    </row>
    <row r="623" spans="1:14" x14ac:dyDescent="0.3">
      <c r="A623" s="169" t="s">
        <v>114</v>
      </c>
      <c r="B623" s="170"/>
      <c r="C623" s="170"/>
      <c r="D623" s="170"/>
      <c r="E623" s="170"/>
      <c r="F623" s="170"/>
      <c r="G623" s="170"/>
      <c r="H623" s="170"/>
      <c r="I623" s="170"/>
      <c r="J623" s="171"/>
      <c r="K623" s="136"/>
      <c r="L623" s="111">
        <f>+L613-L616-L617-L618-L619+L620-L621-L622</f>
        <v>4441.0099999999948</v>
      </c>
      <c r="M623" s="126"/>
      <c r="N623" s="127"/>
    </row>
    <row r="624" spans="1:14" ht="19.5" thickBot="1" x14ac:dyDescent="0.35">
      <c r="L624" s="3">
        <v>4441</v>
      </c>
      <c r="M624" s="138">
        <f>+L624-L623</f>
        <v>-9.9999999947613105E-3</v>
      </c>
    </row>
    <row r="625" spans="1:14" ht="19.5" thickBot="1" x14ac:dyDescent="0.35">
      <c r="A625" s="157" t="s">
        <v>115</v>
      </c>
      <c r="B625" s="158"/>
      <c r="C625" s="158"/>
      <c r="D625" s="158"/>
      <c r="E625" s="158"/>
      <c r="F625" s="159"/>
      <c r="G625" s="127"/>
      <c r="H625" s="157" t="s">
        <v>116</v>
      </c>
      <c r="I625" s="158"/>
      <c r="J625" s="159"/>
      <c r="K625" s="157" t="s">
        <v>117</v>
      </c>
      <c r="L625" s="158"/>
      <c r="M625" s="159"/>
      <c r="N625" s="139"/>
    </row>
    <row r="626" spans="1:14" ht="19.5" thickBot="1" x14ac:dyDescent="0.35">
      <c r="A626" s="140" t="s">
        <v>118</v>
      </c>
      <c r="B626" s="157" t="s">
        <v>119</v>
      </c>
      <c r="C626" s="159"/>
      <c r="D626" s="140" t="s">
        <v>120</v>
      </c>
      <c r="E626" s="157" t="s">
        <v>22</v>
      </c>
      <c r="F626" s="159"/>
      <c r="G626" s="127"/>
      <c r="H626" s="157" t="s">
        <v>119</v>
      </c>
      <c r="I626" s="159"/>
      <c r="J626" s="140" t="s">
        <v>22</v>
      </c>
      <c r="K626" s="157" t="s">
        <v>119</v>
      </c>
      <c r="L626" s="159"/>
      <c r="M626" s="140" t="s">
        <v>22</v>
      </c>
      <c r="N626" s="139"/>
    </row>
    <row r="627" spans="1:14" ht="19.5" thickBot="1" x14ac:dyDescent="0.35">
      <c r="A627" s="141"/>
      <c r="B627" s="153"/>
      <c r="C627" s="154"/>
      <c r="D627" s="141"/>
      <c r="E627" s="155">
        <v>46502</v>
      </c>
      <c r="F627" s="156"/>
      <c r="G627" s="127"/>
      <c r="H627" s="153"/>
      <c r="I627" s="154"/>
      <c r="J627" s="142"/>
      <c r="K627" s="153"/>
      <c r="L627" s="154"/>
      <c r="M627" s="143"/>
      <c r="N627" s="144"/>
    </row>
    <row r="628" spans="1:14" ht="19.5" thickBot="1" x14ac:dyDescent="0.35">
      <c r="A628" s="141"/>
      <c r="B628" s="153"/>
      <c r="C628" s="154"/>
      <c r="D628" s="141"/>
      <c r="E628" s="155">
        <v>43276</v>
      </c>
      <c r="F628" s="156"/>
      <c r="G628" s="127"/>
      <c r="H628" s="153"/>
      <c r="I628" s="154"/>
      <c r="J628" s="142"/>
      <c r="K628" s="153"/>
      <c r="L628" s="154"/>
      <c r="M628" s="143"/>
      <c r="N628" s="144"/>
    </row>
    <row r="629" spans="1:14" ht="19.5" thickBot="1" x14ac:dyDescent="0.35">
      <c r="A629" s="141"/>
      <c r="B629" s="153"/>
      <c r="C629" s="154"/>
      <c r="D629" s="141"/>
      <c r="E629" s="155">
        <v>10830</v>
      </c>
      <c r="F629" s="156"/>
      <c r="G629" s="127"/>
      <c r="H629" s="153"/>
      <c r="I629" s="154"/>
      <c r="J629" s="142"/>
      <c r="K629" s="153"/>
      <c r="L629" s="154"/>
      <c r="M629" s="143"/>
      <c r="N629" s="144"/>
    </row>
    <row r="630" spans="1:14" ht="19.5" thickBot="1" x14ac:dyDescent="0.35">
      <c r="A630" s="141"/>
      <c r="B630" s="153"/>
      <c r="C630" s="154"/>
      <c r="D630" s="141"/>
      <c r="E630" s="155">
        <v>3909</v>
      </c>
      <c r="F630" s="156"/>
      <c r="G630" s="127"/>
      <c r="H630" s="153"/>
      <c r="I630" s="154"/>
      <c r="J630" s="142"/>
      <c r="K630" s="153"/>
      <c r="L630" s="154"/>
      <c r="M630" s="143"/>
      <c r="N630" s="144"/>
    </row>
    <row r="631" spans="1:14" ht="19.5" thickBot="1" x14ac:dyDescent="0.35">
      <c r="A631" s="141"/>
      <c r="B631" s="153"/>
      <c r="C631" s="154"/>
      <c r="D631" s="141"/>
      <c r="E631" s="155">
        <v>2726</v>
      </c>
      <c r="F631" s="156"/>
      <c r="G631" s="127"/>
      <c r="H631" s="153"/>
      <c r="I631" s="154"/>
      <c r="J631" s="142"/>
      <c r="K631" s="153"/>
      <c r="L631" s="154"/>
      <c r="M631" s="143"/>
      <c r="N631" s="144"/>
    </row>
    <row r="632" spans="1:14" ht="19.5" thickBot="1" x14ac:dyDescent="0.35">
      <c r="A632" s="141"/>
      <c r="B632" s="153"/>
      <c r="C632" s="154"/>
      <c r="D632" s="141"/>
      <c r="E632" s="155">
        <v>1254</v>
      </c>
      <c r="F632" s="156"/>
      <c r="G632" s="127"/>
      <c r="H632" s="153"/>
      <c r="I632" s="154"/>
      <c r="J632" s="142"/>
      <c r="K632" s="153"/>
      <c r="L632" s="154"/>
      <c r="M632" s="143"/>
      <c r="N632" s="144"/>
    </row>
    <row r="633" spans="1:14" ht="19.5" thickBot="1" x14ac:dyDescent="0.35">
      <c r="A633" s="141"/>
      <c r="B633" s="153"/>
      <c r="C633" s="154"/>
      <c r="D633" s="141"/>
      <c r="E633" s="155"/>
      <c r="F633" s="156"/>
      <c r="G633" s="127"/>
      <c r="H633" s="153"/>
      <c r="I633" s="154"/>
      <c r="J633" s="142"/>
      <c r="K633" s="153"/>
      <c r="L633" s="154"/>
      <c r="M633" s="143"/>
      <c r="N633" s="144"/>
    </row>
    <row r="634" spans="1:14" ht="19.5" thickBot="1" x14ac:dyDescent="0.35">
      <c r="A634" s="141"/>
      <c r="B634" s="153"/>
      <c r="C634" s="154"/>
      <c r="D634" s="141"/>
      <c r="E634" s="155"/>
      <c r="F634" s="156"/>
      <c r="G634" s="127"/>
      <c r="H634" s="153"/>
      <c r="I634" s="154"/>
      <c r="J634" s="142"/>
      <c r="K634" s="153"/>
      <c r="L634" s="154"/>
      <c r="M634" s="143"/>
      <c r="N634" s="144"/>
    </row>
    <row r="635" spans="1:14" ht="19.5" thickBot="1" x14ac:dyDescent="0.35">
      <c r="A635" s="141" t="s">
        <v>121</v>
      </c>
      <c r="B635" s="153"/>
      <c r="C635" s="154"/>
      <c r="D635" s="141"/>
      <c r="E635" s="155">
        <f>SUM(E627:F634)</f>
        <v>108497</v>
      </c>
      <c r="F635" s="156"/>
      <c r="G635" s="127"/>
      <c r="H635" s="153" t="s">
        <v>121</v>
      </c>
      <c r="I635" s="154"/>
      <c r="J635" s="140">
        <f>SUM(J627:J634)</f>
        <v>0</v>
      </c>
      <c r="K635" s="153" t="s">
        <v>121</v>
      </c>
      <c r="L635" s="154"/>
      <c r="M635" s="145">
        <f>SUM(M627:M634)</f>
        <v>0</v>
      </c>
      <c r="N635" s="139"/>
    </row>
    <row r="638" spans="1:14" x14ac:dyDescent="0.3">
      <c r="A638" s="172" t="s">
        <v>0</v>
      </c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"/>
      <c r="N638" s="148"/>
    </row>
    <row r="639" spans="1:14" x14ac:dyDescent="0.3">
      <c r="A639" s="1" t="s">
        <v>1</v>
      </c>
      <c r="B639" s="148" t="s">
        <v>132</v>
      </c>
      <c r="J639" s="1" t="s">
        <v>3</v>
      </c>
      <c r="K639" s="173">
        <f>+K548</f>
        <v>0</v>
      </c>
      <c r="L639" s="173"/>
      <c r="M639" s="173"/>
      <c r="N639" s="6"/>
    </row>
    <row r="640" spans="1:14" x14ac:dyDescent="0.3">
      <c r="A640" s="174"/>
      <c r="B640" s="175"/>
      <c r="C640" s="176"/>
      <c r="D640" s="169" t="s">
        <v>6</v>
      </c>
      <c r="E640" s="170"/>
      <c r="F640" s="171"/>
      <c r="G640" s="7" t="s">
        <v>7</v>
      </c>
      <c r="H640" s="7" t="s">
        <v>7</v>
      </c>
      <c r="I640" s="7" t="s">
        <v>8</v>
      </c>
      <c r="J640" s="147" t="s">
        <v>9</v>
      </c>
      <c r="K640" s="7" t="s">
        <v>10</v>
      </c>
      <c r="L640" s="149"/>
      <c r="M640" s="7" t="s">
        <v>11</v>
      </c>
      <c r="N640" s="7" t="s">
        <v>12</v>
      </c>
    </row>
    <row r="641" spans="1:14" x14ac:dyDescent="0.3">
      <c r="A641" s="12" t="s">
        <v>16</v>
      </c>
      <c r="B641" s="7" t="s">
        <v>17</v>
      </c>
      <c r="C641" s="13" t="s">
        <v>18</v>
      </c>
      <c r="D641" s="7">
        <v>1</v>
      </c>
      <c r="E641" s="7">
        <v>2</v>
      </c>
      <c r="F641" s="14" t="s">
        <v>19</v>
      </c>
      <c r="G641" s="7" t="s">
        <v>20</v>
      </c>
      <c r="H641" s="7" t="s">
        <v>20</v>
      </c>
      <c r="I641" s="7"/>
      <c r="J641" s="7" t="s">
        <v>20</v>
      </c>
      <c r="K641" s="7" t="s">
        <v>21</v>
      </c>
      <c r="L641" s="7" t="s">
        <v>22</v>
      </c>
      <c r="M641" s="7" t="s">
        <v>23</v>
      </c>
      <c r="N641" s="7" t="s">
        <v>22</v>
      </c>
    </row>
    <row r="642" spans="1:14" x14ac:dyDescent="0.3">
      <c r="A642" s="16" t="s">
        <v>35</v>
      </c>
      <c r="B642" s="17" t="s">
        <v>36</v>
      </c>
      <c r="C642" s="17">
        <v>72</v>
      </c>
      <c r="D642" s="29"/>
      <c r="E642" s="29"/>
      <c r="F642" s="30">
        <f>+(E642+D642)/C642</f>
        <v>0</v>
      </c>
      <c r="G642" s="32"/>
      <c r="H642" s="32"/>
      <c r="I642" s="32"/>
      <c r="J642" s="34">
        <f>+D642+E642-G642-H642-I642</f>
        <v>0</v>
      </c>
      <c r="K642" s="31">
        <f>+K551</f>
        <v>381.13</v>
      </c>
      <c r="L642" s="24">
        <f t="shared" ref="L642:L703" si="61">+J642*K642</f>
        <v>0</v>
      </c>
      <c r="M642" s="24"/>
      <c r="N642" s="24">
        <f>+K642*I642</f>
        <v>0</v>
      </c>
    </row>
    <row r="643" spans="1:14" x14ac:dyDescent="0.3">
      <c r="A643" s="16" t="s">
        <v>37</v>
      </c>
      <c r="B643" s="17" t="s">
        <v>38</v>
      </c>
      <c r="C643" s="17">
        <v>36</v>
      </c>
      <c r="D643" s="29"/>
      <c r="E643" s="29"/>
      <c r="F643" s="30">
        <f t="shared" ref="F643:F703" si="62">+(E643+D643)/C643</f>
        <v>0</v>
      </c>
      <c r="G643" s="32"/>
      <c r="H643" s="32"/>
      <c r="I643" s="32"/>
      <c r="J643" s="34">
        <f t="shared" ref="J643:J703" si="63">+D643+E643-G643-H643-I643</f>
        <v>0</v>
      </c>
      <c r="K643" s="31">
        <f t="shared" ref="K643:K703" si="64">+K552</f>
        <v>741.2</v>
      </c>
      <c r="L643" s="24">
        <f t="shared" si="61"/>
        <v>0</v>
      </c>
      <c r="M643" s="24"/>
      <c r="N643" s="24">
        <f t="shared" ref="N643:N703" si="65">+K643*I643</f>
        <v>0</v>
      </c>
    </row>
    <row r="644" spans="1:14" x14ac:dyDescent="0.3">
      <c r="A644" s="16" t="s">
        <v>39</v>
      </c>
      <c r="B644" s="17" t="s">
        <v>40</v>
      </c>
      <c r="C644" s="17">
        <v>18</v>
      </c>
      <c r="D644" s="29"/>
      <c r="E644" s="29"/>
      <c r="F644" s="30">
        <f t="shared" si="62"/>
        <v>0</v>
      </c>
      <c r="G644" s="32"/>
      <c r="H644" s="32"/>
      <c r="I644" s="32"/>
      <c r="J644" s="12">
        <f t="shared" si="63"/>
        <v>0</v>
      </c>
      <c r="K644" s="31">
        <f t="shared" si="64"/>
        <v>1263.5999999999999</v>
      </c>
      <c r="L644" s="37">
        <f t="shared" si="61"/>
        <v>0</v>
      </c>
      <c r="M644" s="37"/>
      <c r="N644" s="37">
        <f t="shared" si="65"/>
        <v>0</v>
      </c>
    </row>
    <row r="645" spans="1:14" x14ac:dyDescent="0.3">
      <c r="A645" s="16" t="s">
        <v>41</v>
      </c>
      <c r="B645" s="17" t="s">
        <v>42</v>
      </c>
      <c r="C645" s="17">
        <v>10</v>
      </c>
      <c r="D645" s="29">
        <v>2</v>
      </c>
      <c r="E645" s="29"/>
      <c r="F645" s="30">
        <f t="shared" si="62"/>
        <v>0.2</v>
      </c>
      <c r="G645" s="32"/>
      <c r="H645" s="32"/>
      <c r="I645" s="32"/>
      <c r="J645" s="34">
        <f t="shared" si="63"/>
        <v>2</v>
      </c>
      <c r="K645" s="31">
        <f t="shared" si="64"/>
        <v>2059.1999999999998</v>
      </c>
      <c r="L645" s="24">
        <f t="shared" si="61"/>
        <v>4118.3999999999996</v>
      </c>
      <c r="M645" s="24"/>
      <c r="N645" s="24">
        <f t="shared" si="65"/>
        <v>0</v>
      </c>
    </row>
    <row r="646" spans="1:14" x14ac:dyDescent="0.3">
      <c r="A646" s="16" t="s">
        <v>43</v>
      </c>
      <c r="B646" s="17" t="s">
        <v>36</v>
      </c>
      <c r="C646" s="17">
        <v>72</v>
      </c>
      <c r="D646" s="29"/>
      <c r="E646" s="29"/>
      <c r="F646" s="30">
        <f t="shared" si="62"/>
        <v>0</v>
      </c>
      <c r="G646" s="32"/>
      <c r="H646" s="32"/>
      <c r="I646" s="32"/>
      <c r="J646" s="34">
        <f t="shared" si="63"/>
        <v>0</v>
      </c>
      <c r="K646" s="31">
        <f t="shared" si="64"/>
        <v>409.5</v>
      </c>
      <c r="L646" s="24">
        <f t="shared" si="61"/>
        <v>0</v>
      </c>
      <c r="M646" s="24"/>
      <c r="N646" s="24">
        <f t="shared" si="65"/>
        <v>0</v>
      </c>
    </row>
    <row r="647" spans="1:14" x14ac:dyDescent="0.3">
      <c r="A647" s="16" t="s">
        <v>44</v>
      </c>
      <c r="B647" s="17" t="s">
        <v>38</v>
      </c>
      <c r="C647" s="17">
        <v>36</v>
      </c>
      <c r="D647" s="29"/>
      <c r="E647" s="29"/>
      <c r="F647" s="30">
        <f t="shared" si="62"/>
        <v>0</v>
      </c>
      <c r="G647" s="32"/>
      <c r="H647" s="32"/>
      <c r="I647" s="32"/>
      <c r="J647" s="34">
        <f t="shared" si="63"/>
        <v>0</v>
      </c>
      <c r="K647" s="31">
        <f t="shared" si="64"/>
        <v>803.79</v>
      </c>
      <c r="L647" s="24">
        <f t="shared" si="61"/>
        <v>0</v>
      </c>
      <c r="M647" s="24"/>
      <c r="N647" s="24">
        <f t="shared" si="65"/>
        <v>0</v>
      </c>
    </row>
    <row r="648" spans="1:14" x14ac:dyDescent="0.3">
      <c r="A648" s="16" t="s">
        <v>45</v>
      </c>
      <c r="B648" s="17" t="s">
        <v>36</v>
      </c>
      <c r="C648" s="17">
        <v>72</v>
      </c>
      <c r="D648" s="29"/>
      <c r="E648" s="29"/>
      <c r="F648" s="30">
        <f t="shared" si="62"/>
        <v>0</v>
      </c>
      <c r="G648" s="32"/>
      <c r="H648" s="32"/>
      <c r="I648" s="32"/>
      <c r="J648" s="34">
        <f t="shared" si="63"/>
        <v>0</v>
      </c>
      <c r="K648" s="31">
        <f t="shared" si="64"/>
        <v>409.5</v>
      </c>
      <c r="L648" s="24">
        <f t="shared" si="61"/>
        <v>0</v>
      </c>
      <c r="M648" s="24"/>
      <c r="N648" s="24">
        <f t="shared" si="65"/>
        <v>0</v>
      </c>
    </row>
    <row r="649" spans="1:14" x14ac:dyDescent="0.3">
      <c r="A649" s="16" t="s">
        <v>46</v>
      </c>
      <c r="B649" s="17" t="s">
        <v>38</v>
      </c>
      <c r="C649" s="17">
        <v>36</v>
      </c>
      <c r="D649" s="29"/>
      <c r="E649" s="29"/>
      <c r="F649" s="30">
        <f t="shared" si="62"/>
        <v>0</v>
      </c>
      <c r="G649" s="32"/>
      <c r="H649" s="32"/>
      <c r="I649" s="32"/>
      <c r="J649" s="34">
        <f t="shared" si="63"/>
        <v>0</v>
      </c>
      <c r="K649" s="31">
        <f t="shared" si="64"/>
        <v>803.79</v>
      </c>
      <c r="L649" s="24">
        <f t="shared" si="61"/>
        <v>0</v>
      </c>
      <c r="M649" s="24"/>
      <c r="N649" s="24">
        <f t="shared" si="65"/>
        <v>0</v>
      </c>
    </row>
    <row r="650" spans="1:14" x14ac:dyDescent="0.3">
      <c r="A650" s="16" t="s">
        <v>47</v>
      </c>
      <c r="B650" s="17" t="s">
        <v>48</v>
      </c>
      <c r="C650" s="17">
        <v>8</v>
      </c>
      <c r="D650" s="29">
        <v>2</v>
      </c>
      <c r="E650" s="29"/>
      <c r="F650" s="30">
        <f t="shared" si="62"/>
        <v>0.25</v>
      </c>
      <c r="G650" s="32"/>
      <c r="H650" s="32"/>
      <c r="I650" s="32"/>
      <c r="J650" s="34">
        <f t="shared" si="63"/>
        <v>2</v>
      </c>
      <c r="K650" s="31">
        <f t="shared" si="64"/>
        <v>2767.05</v>
      </c>
      <c r="L650" s="24">
        <f t="shared" si="61"/>
        <v>5534.1</v>
      </c>
      <c r="M650" s="24"/>
      <c r="N650" s="24">
        <f t="shared" si="65"/>
        <v>0</v>
      </c>
    </row>
    <row r="651" spans="1:14" x14ac:dyDescent="0.3">
      <c r="A651" s="35" t="s">
        <v>49</v>
      </c>
      <c r="B651" s="17" t="s">
        <v>50</v>
      </c>
      <c r="C651" s="38">
        <v>72</v>
      </c>
      <c r="D651" s="29"/>
      <c r="E651" s="29"/>
      <c r="F651" s="30">
        <f t="shared" si="62"/>
        <v>0</v>
      </c>
      <c r="G651" s="32"/>
      <c r="H651" s="32"/>
      <c r="I651" s="32"/>
      <c r="J651" s="12">
        <f t="shared" si="63"/>
        <v>0</v>
      </c>
      <c r="K651" s="31">
        <f t="shared" si="64"/>
        <v>444.6</v>
      </c>
      <c r="L651" s="37">
        <f t="shared" si="61"/>
        <v>0</v>
      </c>
      <c r="M651" s="37"/>
      <c r="N651" s="37">
        <f t="shared" si="65"/>
        <v>0</v>
      </c>
    </row>
    <row r="652" spans="1:14" x14ac:dyDescent="0.3">
      <c r="A652" s="16" t="s">
        <v>51</v>
      </c>
      <c r="B652" s="17" t="s">
        <v>52</v>
      </c>
      <c r="C652" s="17">
        <v>36</v>
      </c>
      <c r="D652" s="29"/>
      <c r="E652" s="29"/>
      <c r="F652" s="30">
        <f t="shared" si="62"/>
        <v>0</v>
      </c>
      <c r="G652" s="32"/>
      <c r="H652" s="32"/>
      <c r="I652" s="32"/>
      <c r="J652" s="34">
        <f t="shared" si="63"/>
        <v>0</v>
      </c>
      <c r="K652" s="31">
        <f t="shared" si="64"/>
        <v>868.73</v>
      </c>
      <c r="L652" s="24">
        <f t="shared" si="61"/>
        <v>0</v>
      </c>
      <c r="M652" s="24"/>
      <c r="N652" s="24">
        <f t="shared" si="65"/>
        <v>0</v>
      </c>
    </row>
    <row r="653" spans="1:14" x14ac:dyDescent="0.3">
      <c r="A653" s="16" t="s">
        <v>53</v>
      </c>
      <c r="B653" s="17" t="s">
        <v>48</v>
      </c>
      <c r="C653" s="17">
        <v>8</v>
      </c>
      <c r="D653" s="29">
        <v>2</v>
      </c>
      <c r="E653" s="29"/>
      <c r="F653" s="30">
        <f t="shared" si="62"/>
        <v>0.25</v>
      </c>
      <c r="G653" s="32"/>
      <c r="H653" s="32"/>
      <c r="I653" s="32"/>
      <c r="J653" s="34">
        <f t="shared" si="63"/>
        <v>2</v>
      </c>
      <c r="K653" s="31">
        <f t="shared" si="64"/>
        <v>2416.0500000000002</v>
      </c>
      <c r="L653" s="24">
        <f t="shared" si="61"/>
        <v>4832.1000000000004</v>
      </c>
      <c r="M653" s="24"/>
      <c r="N653" s="24">
        <f t="shared" si="65"/>
        <v>0</v>
      </c>
    </row>
    <row r="654" spans="1:14" x14ac:dyDescent="0.3">
      <c r="A654" s="16" t="s">
        <v>54</v>
      </c>
      <c r="B654" s="17" t="s">
        <v>50</v>
      </c>
      <c r="C654" s="17">
        <v>72</v>
      </c>
      <c r="D654" s="29"/>
      <c r="E654" s="29"/>
      <c r="F654" s="30">
        <f t="shared" si="62"/>
        <v>0</v>
      </c>
      <c r="G654" s="32"/>
      <c r="H654" s="32"/>
      <c r="I654" s="32"/>
      <c r="J654" s="34">
        <f t="shared" si="63"/>
        <v>0</v>
      </c>
      <c r="K654" s="31">
        <f t="shared" si="64"/>
        <v>377.33</v>
      </c>
      <c r="L654" s="24">
        <f t="shared" si="61"/>
        <v>0</v>
      </c>
      <c r="M654" s="24"/>
      <c r="N654" s="24">
        <f t="shared" si="65"/>
        <v>0</v>
      </c>
    </row>
    <row r="655" spans="1:14" x14ac:dyDescent="0.3">
      <c r="A655" s="16" t="s">
        <v>55</v>
      </c>
      <c r="B655" s="17" t="s">
        <v>56</v>
      </c>
      <c r="C655" s="17">
        <v>15</v>
      </c>
      <c r="D655" s="44"/>
      <c r="E655" s="44"/>
      <c r="F655" s="30">
        <f t="shared" si="62"/>
        <v>0</v>
      </c>
      <c r="G655" s="11"/>
      <c r="H655" s="11"/>
      <c r="I655" s="11"/>
      <c r="J655" s="12">
        <f t="shared" si="63"/>
        <v>0</v>
      </c>
      <c r="K655" s="45">
        <f t="shared" si="64"/>
        <v>1158.3</v>
      </c>
      <c r="L655" s="37">
        <f t="shared" si="61"/>
        <v>0</v>
      </c>
      <c r="M655" s="37"/>
      <c r="N655" s="37">
        <f t="shared" si="65"/>
        <v>0</v>
      </c>
    </row>
    <row r="656" spans="1:14" x14ac:dyDescent="0.3">
      <c r="A656" s="16" t="s">
        <v>57</v>
      </c>
      <c r="B656" s="17" t="s">
        <v>50</v>
      </c>
      <c r="C656" s="17">
        <v>72</v>
      </c>
      <c r="D656" s="29"/>
      <c r="E656" s="29"/>
      <c r="F656" s="30">
        <f t="shared" si="62"/>
        <v>0</v>
      </c>
      <c r="G656" s="32"/>
      <c r="H656" s="32"/>
      <c r="I656" s="32"/>
      <c r="J656" s="34">
        <f t="shared" si="63"/>
        <v>0</v>
      </c>
      <c r="K656" s="31">
        <f t="shared" si="64"/>
        <v>424.13</v>
      </c>
      <c r="L656" s="24">
        <f t="shared" si="61"/>
        <v>0</v>
      </c>
      <c r="M656" s="24"/>
      <c r="N656" s="24">
        <f t="shared" si="65"/>
        <v>0</v>
      </c>
    </row>
    <row r="657" spans="1:14" x14ac:dyDescent="0.3">
      <c r="A657" s="16" t="s">
        <v>58</v>
      </c>
      <c r="B657" s="17" t="s">
        <v>59</v>
      </c>
      <c r="C657" s="17">
        <v>15</v>
      </c>
      <c r="D657" s="29"/>
      <c r="E657" s="29"/>
      <c r="F657" s="30">
        <f t="shared" si="62"/>
        <v>0</v>
      </c>
      <c r="G657" s="32"/>
      <c r="H657" s="32"/>
      <c r="I657" s="32"/>
      <c r="J657" s="34">
        <f t="shared" si="63"/>
        <v>0</v>
      </c>
      <c r="K657" s="31">
        <f t="shared" si="64"/>
        <v>1199.25</v>
      </c>
      <c r="L657" s="24">
        <f t="shared" si="61"/>
        <v>0</v>
      </c>
      <c r="M657" s="24"/>
      <c r="N657" s="24">
        <f t="shared" si="65"/>
        <v>0</v>
      </c>
    </row>
    <row r="658" spans="1:14" x14ac:dyDescent="0.3">
      <c r="A658" s="16" t="s">
        <v>60</v>
      </c>
      <c r="B658" s="17" t="s">
        <v>50</v>
      </c>
      <c r="C658" s="17">
        <v>72</v>
      </c>
      <c r="D658" s="29"/>
      <c r="E658" s="29"/>
      <c r="F658" s="30">
        <f t="shared" si="62"/>
        <v>0</v>
      </c>
      <c r="G658" s="32"/>
      <c r="H658" s="32"/>
      <c r="I658" s="32"/>
      <c r="J658" s="34">
        <f t="shared" si="63"/>
        <v>0</v>
      </c>
      <c r="K658" s="31">
        <f t="shared" si="64"/>
        <v>381.13</v>
      </c>
      <c r="L658" s="24">
        <f t="shared" si="61"/>
        <v>0</v>
      </c>
      <c r="M658" s="24"/>
      <c r="N658" s="24">
        <f t="shared" si="65"/>
        <v>0</v>
      </c>
    </row>
    <row r="659" spans="1:14" x14ac:dyDescent="0.3">
      <c r="A659" s="16" t="s">
        <v>61</v>
      </c>
      <c r="B659" s="17" t="s">
        <v>50</v>
      </c>
      <c r="C659" s="38">
        <v>72</v>
      </c>
      <c r="D659" s="44"/>
      <c r="E659" s="44"/>
      <c r="F659" s="30">
        <f t="shared" si="62"/>
        <v>0</v>
      </c>
      <c r="G659" s="11"/>
      <c r="H659" s="11"/>
      <c r="I659" s="11"/>
      <c r="J659" s="12">
        <f t="shared" si="63"/>
        <v>0</v>
      </c>
      <c r="K659" s="31">
        <f t="shared" si="64"/>
        <v>424.13</v>
      </c>
      <c r="L659" s="37">
        <f t="shared" si="61"/>
        <v>0</v>
      </c>
      <c r="M659" s="37"/>
      <c r="N659" s="37">
        <f t="shared" si="65"/>
        <v>0</v>
      </c>
    </row>
    <row r="660" spans="1:14" x14ac:dyDescent="0.3">
      <c r="A660" s="35" t="s">
        <v>62</v>
      </c>
      <c r="B660" s="17" t="s">
        <v>50</v>
      </c>
      <c r="C660" s="38">
        <v>72</v>
      </c>
      <c r="D660" s="44"/>
      <c r="E660" s="44"/>
      <c r="F660" s="30">
        <f t="shared" si="62"/>
        <v>0</v>
      </c>
      <c r="G660" s="11"/>
      <c r="H660" s="11"/>
      <c r="I660" s="11"/>
      <c r="J660" s="12">
        <f t="shared" si="63"/>
        <v>0</v>
      </c>
      <c r="K660" s="31">
        <f t="shared" si="64"/>
        <v>330.23</v>
      </c>
      <c r="L660" s="37">
        <f t="shared" si="61"/>
        <v>0</v>
      </c>
      <c r="M660" s="37"/>
      <c r="N660" s="37">
        <f t="shared" si="65"/>
        <v>0</v>
      </c>
    </row>
    <row r="661" spans="1:14" x14ac:dyDescent="0.3">
      <c r="A661" s="35" t="s">
        <v>63</v>
      </c>
      <c r="B661" s="17" t="s">
        <v>50</v>
      </c>
      <c r="C661" s="38">
        <v>72</v>
      </c>
      <c r="D661" s="44"/>
      <c r="E661" s="44"/>
      <c r="F661" s="30">
        <f t="shared" si="62"/>
        <v>0</v>
      </c>
      <c r="G661" s="11"/>
      <c r="H661" s="11"/>
      <c r="I661" s="11"/>
      <c r="J661" s="12">
        <f t="shared" si="63"/>
        <v>0</v>
      </c>
      <c r="K661" s="31">
        <f t="shared" si="64"/>
        <v>424.13</v>
      </c>
      <c r="L661" s="37">
        <f t="shared" si="61"/>
        <v>0</v>
      </c>
      <c r="M661" s="37"/>
      <c r="N661" s="37">
        <f t="shared" si="65"/>
        <v>0</v>
      </c>
    </row>
    <row r="662" spans="1:14" x14ac:dyDescent="0.3">
      <c r="A662" s="35" t="s">
        <v>64</v>
      </c>
      <c r="B662" s="17" t="s">
        <v>65</v>
      </c>
      <c r="C662" s="38">
        <v>72</v>
      </c>
      <c r="D662" s="44"/>
      <c r="E662" s="44"/>
      <c r="F662" s="30">
        <f t="shared" si="62"/>
        <v>0</v>
      </c>
      <c r="G662" s="11"/>
      <c r="H662" s="11"/>
      <c r="I662" s="11"/>
      <c r="J662" s="12">
        <f t="shared" si="63"/>
        <v>0</v>
      </c>
      <c r="K662" s="31">
        <f t="shared" si="64"/>
        <v>389.61</v>
      </c>
      <c r="L662" s="37">
        <f t="shared" si="61"/>
        <v>0</v>
      </c>
      <c r="M662" s="37"/>
      <c r="N662" s="37">
        <f t="shared" si="65"/>
        <v>0</v>
      </c>
    </row>
    <row r="663" spans="1:14" x14ac:dyDescent="0.3">
      <c r="A663" s="35" t="s">
        <v>66</v>
      </c>
      <c r="B663" s="17" t="s">
        <v>65</v>
      </c>
      <c r="C663" s="38">
        <v>72</v>
      </c>
      <c r="D663" s="44"/>
      <c r="E663" s="44"/>
      <c r="F663" s="30">
        <f t="shared" si="62"/>
        <v>0</v>
      </c>
      <c r="G663" s="11"/>
      <c r="H663" s="11"/>
      <c r="I663" s="11"/>
      <c r="J663" s="12">
        <f t="shared" si="63"/>
        <v>0</v>
      </c>
      <c r="K663" s="31">
        <f t="shared" si="64"/>
        <v>389.61</v>
      </c>
      <c r="L663" s="37">
        <f t="shared" si="61"/>
        <v>0</v>
      </c>
      <c r="M663" s="37"/>
      <c r="N663" s="37">
        <f t="shared" si="65"/>
        <v>0</v>
      </c>
    </row>
    <row r="664" spans="1:14" x14ac:dyDescent="0.3">
      <c r="A664" s="47" t="s">
        <v>67</v>
      </c>
      <c r="B664" s="48" t="s">
        <v>59</v>
      </c>
      <c r="C664" s="49">
        <v>25</v>
      </c>
      <c r="D664" s="44"/>
      <c r="E664" s="44"/>
      <c r="F664" s="30">
        <f t="shared" si="62"/>
        <v>0</v>
      </c>
      <c r="G664" s="11"/>
      <c r="H664" s="11"/>
      <c r="I664" s="11"/>
      <c r="J664" s="12">
        <f t="shared" si="63"/>
        <v>0</v>
      </c>
      <c r="K664" s="31">
        <f t="shared" si="64"/>
        <v>169.65</v>
      </c>
      <c r="L664" s="37">
        <f t="shared" si="61"/>
        <v>0</v>
      </c>
      <c r="M664" s="37"/>
      <c r="N664" s="37">
        <f t="shared" si="65"/>
        <v>0</v>
      </c>
    </row>
    <row r="665" spans="1:14" x14ac:dyDescent="0.3">
      <c r="A665" s="47" t="s">
        <v>68</v>
      </c>
      <c r="B665" s="48" t="s">
        <v>42</v>
      </c>
      <c r="C665" s="49">
        <v>50</v>
      </c>
      <c r="D665" s="44"/>
      <c r="E665" s="44"/>
      <c r="F665" s="30">
        <f t="shared" si="62"/>
        <v>0</v>
      </c>
      <c r="G665" s="11"/>
      <c r="H665" s="11"/>
      <c r="I665" s="11"/>
      <c r="J665" s="12">
        <f t="shared" si="63"/>
        <v>0</v>
      </c>
      <c r="K665" s="31">
        <f t="shared" si="64"/>
        <v>88.92</v>
      </c>
      <c r="L665" s="37">
        <f t="shared" si="61"/>
        <v>0</v>
      </c>
      <c r="M665" s="37"/>
      <c r="N665" s="37">
        <f t="shared" si="65"/>
        <v>0</v>
      </c>
    </row>
    <row r="666" spans="1:14" x14ac:dyDescent="0.3">
      <c r="A666" s="47" t="s">
        <v>69</v>
      </c>
      <c r="B666" s="48" t="s">
        <v>52</v>
      </c>
      <c r="C666" s="49">
        <v>12</v>
      </c>
      <c r="D666" s="44"/>
      <c r="E666" s="44"/>
      <c r="F666" s="30">
        <f t="shared" si="62"/>
        <v>0</v>
      </c>
      <c r="G666" s="11"/>
      <c r="H666" s="11"/>
      <c r="I666" s="11"/>
      <c r="J666" s="12">
        <f t="shared" si="63"/>
        <v>0</v>
      </c>
      <c r="K666" s="31">
        <f t="shared" si="64"/>
        <v>123.94</v>
      </c>
      <c r="L666" s="37">
        <f t="shared" si="61"/>
        <v>0</v>
      </c>
      <c r="M666" s="37"/>
      <c r="N666" s="37">
        <f t="shared" si="65"/>
        <v>0</v>
      </c>
    </row>
    <row r="667" spans="1:14" ht="19.5" thickBot="1" x14ac:dyDescent="0.35">
      <c r="A667" s="47" t="s">
        <v>70</v>
      </c>
      <c r="B667" s="48" t="s">
        <v>50</v>
      </c>
      <c r="C667" s="49">
        <v>60</v>
      </c>
      <c r="D667" s="44"/>
      <c r="E667" s="44"/>
      <c r="F667" s="30">
        <f t="shared" si="62"/>
        <v>0</v>
      </c>
      <c r="G667" s="11"/>
      <c r="H667" s="11"/>
      <c r="I667" s="11"/>
      <c r="J667" s="12">
        <f t="shared" si="63"/>
        <v>0</v>
      </c>
      <c r="K667" s="31">
        <f t="shared" si="64"/>
        <v>67.180000000000007</v>
      </c>
      <c r="L667" s="37">
        <f t="shared" si="61"/>
        <v>0</v>
      </c>
      <c r="M667" s="37"/>
      <c r="N667" s="37">
        <f t="shared" si="65"/>
        <v>0</v>
      </c>
    </row>
    <row r="668" spans="1:14" ht="19.5" thickBot="1" x14ac:dyDescent="0.35">
      <c r="A668" s="56" t="s">
        <v>71</v>
      </c>
      <c r="B668" s="57" t="s">
        <v>50</v>
      </c>
      <c r="C668" s="58">
        <v>60</v>
      </c>
      <c r="D668" s="44"/>
      <c r="E668" s="44"/>
      <c r="F668" s="30">
        <f t="shared" si="62"/>
        <v>0</v>
      </c>
      <c r="G668" s="11"/>
      <c r="H668" s="11"/>
      <c r="I668" s="11"/>
      <c r="J668" s="12">
        <f t="shared" si="63"/>
        <v>0</v>
      </c>
      <c r="K668" s="31">
        <f t="shared" si="64"/>
        <v>67.180000000000007</v>
      </c>
      <c r="L668" s="37">
        <f t="shared" si="61"/>
        <v>0</v>
      </c>
      <c r="M668" s="37"/>
      <c r="N668" s="37">
        <f t="shared" si="65"/>
        <v>0</v>
      </c>
    </row>
    <row r="669" spans="1:14" ht="19.5" thickBot="1" x14ac:dyDescent="0.35">
      <c r="A669" s="56" t="s">
        <v>72</v>
      </c>
      <c r="B669" s="57" t="s">
        <v>50</v>
      </c>
      <c r="C669" s="58">
        <v>60</v>
      </c>
      <c r="D669" s="44"/>
      <c r="E669" s="44"/>
      <c r="F669" s="30">
        <f t="shared" si="62"/>
        <v>0</v>
      </c>
      <c r="G669" s="11"/>
      <c r="H669" s="11"/>
      <c r="I669" s="11"/>
      <c r="J669" s="12">
        <f t="shared" si="63"/>
        <v>0</v>
      </c>
      <c r="K669" s="31">
        <f t="shared" si="64"/>
        <v>67.180000000000007</v>
      </c>
      <c r="L669" s="37">
        <f t="shared" si="61"/>
        <v>0</v>
      </c>
      <c r="M669" s="37"/>
      <c r="N669" s="37">
        <f t="shared" si="65"/>
        <v>0</v>
      </c>
    </row>
    <row r="670" spans="1:14" ht="19.5" thickBot="1" x14ac:dyDescent="0.35">
      <c r="A670" s="56" t="s">
        <v>73</v>
      </c>
      <c r="B670" s="57" t="s">
        <v>74</v>
      </c>
      <c r="C670" s="58">
        <v>150</v>
      </c>
      <c r="D670" s="44"/>
      <c r="E670" s="44"/>
      <c r="F670" s="30">
        <f t="shared" si="62"/>
        <v>0</v>
      </c>
      <c r="G670" s="11"/>
      <c r="H670" s="11"/>
      <c r="I670" s="11"/>
      <c r="J670" s="12">
        <f t="shared" si="63"/>
        <v>0</v>
      </c>
      <c r="K670" s="31">
        <f t="shared" si="64"/>
        <v>21.06</v>
      </c>
      <c r="L670" s="37">
        <f t="shared" si="61"/>
        <v>0</v>
      </c>
      <c r="M670" s="37"/>
      <c r="N670" s="37">
        <f t="shared" si="65"/>
        <v>0</v>
      </c>
    </row>
    <row r="671" spans="1:14" ht="19.5" thickBot="1" x14ac:dyDescent="0.35">
      <c r="A671" s="66" t="s">
        <v>75</v>
      </c>
      <c r="B671" s="67" t="s">
        <v>76</v>
      </c>
      <c r="C671" s="68">
        <v>120</v>
      </c>
      <c r="D671" s="44"/>
      <c r="E671" s="44"/>
      <c r="F671" s="30">
        <f t="shared" si="62"/>
        <v>0</v>
      </c>
      <c r="G671" s="11"/>
      <c r="H671" s="11"/>
      <c r="I671" s="11"/>
      <c r="J671" s="12">
        <f t="shared" si="63"/>
        <v>0</v>
      </c>
      <c r="K671" s="31">
        <f t="shared" si="64"/>
        <v>78.98</v>
      </c>
      <c r="L671" s="37">
        <f t="shared" si="61"/>
        <v>0</v>
      </c>
      <c r="M671" s="37"/>
      <c r="N671" s="37">
        <f t="shared" si="65"/>
        <v>0</v>
      </c>
    </row>
    <row r="672" spans="1:14" ht="19.5" thickBot="1" x14ac:dyDescent="0.35">
      <c r="A672" s="66" t="s">
        <v>77</v>
      </c>
      <c r="B672" s="67" t="s">
        <v>78</v>
      </c>
      <c r="C672" s="68">
        <v>60</v>
      </c>
      <c r="D672" s="44"/>
      <c r="E672" s="44"/>
      <c r="F672" s="30">
        <f t="shared" si="62"/>
        <v>0</v>
      </c>
      <c r="G672" s="11"/>
      <c r="H672" s="11"/>
      <c r="I672" s="11"/>
      <c r="J672" s="12">
        <f t="shared" si="63"/>
        <v>0</v>
      </c>
      <c r="K672" s="31">
        <f t="shared" si="64"/>
        <v>154.44</v>
      </c>
      <c r="L672" s="37">
        <f t="shared" si="61"/>
        <v>0</v>
      </c>
      <c r="M672" s="37"/>
      <c r="N672" s="37">
        <f t="shared" si="65"/>
        <v>0</v>
      </c>
    </row>
    <row r="673" spans="1:14" ht="19.5" thickBot="1" x14ac:dyDescent="0.35">
      <c r="A673" s="66" t="s">
        <v>79</v>
      </c>
      <c r="B673" s="67" t="s">
        <v>50</v>
      </c>
      <c r="C673" s="68">
        <v>30</v>
      </c>
      <c r="D673" s="44"/>
      <c r="E673" s="44"/>
      <c r="F673" s="30">
        <f t="shared" si="62"/>
        <v>0</v>
      </c>
      <c r="G673" s="11"/>
      <c r="H673" s="11"/>
      <c r="I673" s="11"/>
      <c r="J673" s="12">
        <f t="shared" si="63"/>
        <v>0</v>
      </c>
      <c r="K673" s="31">
        <f t="shared" si="64"/>
        <v>274.95</v>
      </c>
      <c r="L673" s="37">
        <f t="shared" si="61"/>
        <v>0</v>
      </c>
      <c r="M673" s="37"/>
      <c r="N673" s="37">
        <f t="shared" si="65"/>
        <v>0</v>
      </c>
    </row>
    <row r="674" spans="1:14" ht="19.5" thickBot="1" x14ac:dyDescent="0.35">
      <c r="A674" s="66" t="s">
        <v>80</v>
      </c>
      <c r="B674" s="67" t="s">
        <v>59</v>
      </c>
      <c r="C674" s="68">
        <v>12</v>
      </c>
      <c r="D674" s="44"/>
      <c r="E674" s="44"/>
      <c r="F674" s="30">
        <f t="shared" si="62"/>
        <v>0</v>
      </c>
      <c r="G674" s="11"/>
      <c r="H674" s="11"/>
      <c r="I674" s="11"/>
      <c r="J674" s="12">
        <f t="shared" si="63"/>
        <v>0</v>
      </c>
      <c r="K674" s="31">
        <f t="shared" si="64"/>
        <v>1023.75</v>
      </c>
      <c r="L674" s="37">
        <f t="shared" si="61"/>
        <v>0</v>
      </c>
      <c r="M674" s="37"/>
      <c r="N674" s="37">
        <f t="shared" si="65"/>
        <v>0</v>
      </c>
    </row>
    <row r="675" spans="1:14" ht="19.5" thickBot="1" x14ac:dyDescent="0.35">
      <c r="A675" s="76" t="s">
        <v>81</v>
      </c>
      <c r="B675" s="77" t="s">
        <v>82</v>
      </c>
      <c r="C675" s="78">
        <v>18</v>
      </c>
      <c r="D675" s="44"/>
      <c r="E675" s="44"/>
      <c r="F675" s="30">
        <f t="shared" si="62"/>
        <v>0</v>
      </c>
      <c r="G675" s="11"/>
      <c r="H675" s="11"/>
      <c r="I675" s="11"/>
      <c r="J675" s="12">
        <f t="shared" si="63"/>
        <v>0</v>
      </c>
      <c r="K675" s="31">
        <f t="shared" si="64"/>
        <v>558.67999999999995</v>
      </c>
      <c r="L675" s="37">
        <f t="shared" si="61"/>
        <v>0</v>
      </c>
      <c r="M675" s="37"/>
      <c r="N675" s="37">
        <f t="shared" si="65"/>
        <v>0</v>
      </c>
    </row>
    <row r="676" spans="1:14" ht="19.5" thickBot="1" x14ac:dyDescent="0.35">
      <c r="A676" s="76" t="s">
        <v>83</v>
      </c>
      <c r="B676" s="77" t="s">
        <v>59</v>
      </c>
      <c r="C676" s="78">
        <v>12</v>
      </c>
      <c r="D676" s="44">
        <v>1</v>
      </c>
      <c r="E676" s="44"/>
      <c r="F676" s="30">
        <f t="shared" si="62"/>
        <v>8.3333333333333329E-2</v>
      </c>
      <c r="G676" s="11"/>
      <c r="H676" s="11"/>
      <c r="I676" s="11"/>
      <c r="J676" s="12">
        <f t="shared" si="63"/>
        <v>1</v>
      </c>
      <c r="K676" s="31">
        <f t="shared" si="64"/>
        <v>1092.2</v>
      </c>
      <c r="L676" s="37">
        <f t="shared" si="61"/>
        <v>1092.2</v>
      </c>
      <c r="M676" s="37"/>
      <c r="N676" s="37">
        <f t="shared" si="65"/>
        <v>0</v>
      </c>
    </row>
    <row r="677" spans="1:14" ht="19.5" thickBot="1" x14ac:dyDescent="0.35">
      <c r="A677" s="76" t="s">
        <v>84</v>
      </c>
      <c r="B677" s="77" t="s">
        <v>85</v>
      </c>
      <c r="C677" s="78">
        <v>4</v>
      </c>
      <c r="D677" s="44"/>
      <c r="E677" s="44"/>
      <c r="F677" s="30">
        <f t="shared" si="62"/>
        <v>0</v>
      </c>
      <c r="G677" s="11"/>
      <c r="H677" s="11"/>
      <c r="I677" s="11"/>
      <c r="J677" s="12">
        <f t="shared" si="63"/>
        <v>0</v>
      </c>
      <c r="K677" s="31">
        <f t="shared" si="64"/>
        <v>2670.53</v>
      </c>
      <c r="L677" s="37">
        <f t="shared" si="61"/>
        <v>0</v>
      </c>
      <c r="M677" s="37"/>
      <c r="N677" s="37">
        <f t="shared" si="65"/>
        <v>0</v>
      </c>
    </row>
    <row r="678" spans="1:14" ht="19.5" thickBot="1" x14ac:dyDescent="0.35">
      <c r="A678" s="86" t="s">
        <v>86</v>
      </c>
      <c r="B678" s="87" t="s">
        <v>87</v>
      </c>
      <c r="C678" s="88">
        <v>48</v>
      </c>
      <c r="D678" s="44"/>
      <c r="E678" s="44"/>
      <c r="F678" s="30">
        <f t="shared" si="62"/>
        <v>0</v>
      </c>
      <c r="G678" s="11"/>
      <c r="H678" s="11"/>
      <c r="I678" s="11"/>
      <c r="J678" s="12">
        <f t="shared" si="63"/>
        <v>0</v>
      </c>
      <c r="K678" s="31">
        <f t="shared" si="64"/>
        <v>46.8</v>
      </c>
      <c r="L678" s="37">
        <f t="shared" si="61"/>
        <v>0</v>
      </c>
      <c r="M678" s="37"/>
      <c r="N678" s="37">
        <f t="shared" si="65"/>
        <v>0</v>
      </c>
    </row>
    <row r="679" spans="1:14" ht="19.5" thickBot="1" x14ac:dyDescent="0.35">
      <c r="A679" s="86" t="s">
        <v>88</v>
      </c>
      <c r="B679" s="87" t="s">
        <v>87</v>
      </c>
      <c r="C679" s="88">
        <v>48</v>
      </c>
      <c r="D679" s="44"/>
      <c r="E679" s="44"/>
      <c r="F679" s="30">
        <f t="shared" si="62"/>
        <v>0</v>
      </c>
      <c r="G679" s="11"/>
      <c r="H679" s="11"/>
      <c r="I679" s="11"/>
      <c r="J679" s="12">
        <f t="shared" si="63"/>
        <v>0</v>
      </c>
      <c r="K679" s="31">
        <f t="shared" si="64"/>
        <v>46.8</v>
      </c>
      <c r="L679" s="37">
        <f t="shared" si="61"/>
        <v>0</v>
      </c>
      <c r="M679" s="37"/>
      <c r="N679" s="37">
        <f t="shared" si="65"/>
        <v>0</v>
      </c>
    </row>
    <row r="680" spans="1:14" x14ac:dyDescent="0.3">
      <c r="A680" s="96" t="s">
        <v>89</v>
      </c>
      <c r="B680" s="97">
        <v>25</v>
      </c>
      <c r="C680" s="97">
        <v>25</v>
      </c>
      <c r="D680" s="44">
        <v>10</v>
      </c>
      <c r="E680" s="44"/>
      <c r="F680" s="30">
        <f t="shared" si="62"/>
        <v>0.4</v>
      </c>
      <c r="G680" s="11"/>
      <c r="H680" s="11"/>
      <c r="I680" s="11"/>
      <c r="J680" s="12">
        <f t="shared" si="63"/>
        <v>10</v>
      </c>
      <c r="K680" s="31">
        <f t="shared" si="64"/>
        <v>111.25</v>
      </c>
      <c r="L680" s="37">
        <f t="shared" si="61"/>
        <v>1112.5</v>
      </c>
      <c r="M680" s="37"/>
      <c r="N680" s="37">
        <f t="shared" si="65"/>
        <v>0</v>
      </c>
    </row>
    <row r="681" spans="1:14" x14ac:dyDescent="0.3">
      <c r="A681" s="105" t="s">
        <v>90</v>
      </c>
      <c r="B681" s="106">
        <v>10</v>
      </c>
      <c r="C681" s="106">
        <v>10</v>
      </c>
      <c r="D681" s="44"/>
      <c r="E681" s="44"/>
      <c r="F681" s="30">
        <f t="shared" si="62"/>
        <v>0</v>
      </c>
      <c r="G681" s="11"/>
      <c r="H681" s="11"/>
      <c r="I681" s="11"/>
      <c r="J681" s="12">
        <f t="shared" si="63"/>
        <v>0</v>
      </c>
      <c r="K681" s="31">
        <f t="shared" si="64"/>
        <v>1760</v>
      </c>
      <c r="L681" s="37">
        <f t="shared" si="61"/>
        <v>0</v>
      </c>
      <c r="M681" s="37"/>
      <c r="N681" s="37">
        <f t="shared" si="65"/>
        <v>0</v>
      </c>
    </row>
    <row r="682" spans="1:14" x14ac:dyDescent="0.3">
      <c r="A682" s="105" t="s">
        <v>91</v>
      </c>
      <c r="B682" s="106">
        <v>8</v>
      </c>
      <c r="C682" s="106">
        <v>8</v>
      </c>
      <c r="D682" s="44"/>
      <c r="E682" s="44"/>
      <c r="F682" s="30">
        <f t="shared" si="62"/>
        <v>0</v>
      </c>
      <c r="G682" s="11"/>
      <c r="H682" s="11"/>
      <c r="I682" s="11"/>
      <c r="J682" s="12">
        <f t="shared" si="63"/>
        <v>0</v>
      </c>
      <c r="K682" s="31">
        <f t="shared" si="64"/>
        <v>2365</v>
      </c>
      <c r="L682" s="37">
        <f t="shared" si="61"/>
        <v>0</v>
      </c>
      <c r="M682" s="37"/>
      <c r="N682" s="37">
        <f t="shared" si="65"/>
        <v>0</v>
      </c>
    </row>
    <row r="683" spans="1:14" x14ac:dyDescent="0.3">
      <c r="A683" s="105" t="s">
        <v>92</v>
      </c>
      <c r="B683" s="106">
        <v>8</v>
      </c>
      <c r="C683" s="106">
        <v>8</v>
      </c>
      <c r="D683" s="44"/>
      <c r="E683" s="44"/>
      <c r="F683" s="30">
        <f t="shared" si="62"/>
        <v>0</v>
      </c>
      <c r="G683" s="11"/>
      <c r="H683" s="11"/>
      <c r="I683" s="11"/>
      <c r="J683" s="12">
        <f t="shared" si="63"/>
        <v>0</v>
      </c>
      <c r="K683" s="31">
        <f t="shared" si="64"/>
        <v>2065</v>
      </c>
      <c r="L683" s="37">
        <f t="shared" si="61"/>
        <v>0</v>
      </c>
      <c r="M683" s="37"/>
      <c r="N683" s="37">
        <f t="shared" si="65"/>
        <v>0</v>
      </c>
    </row>
    <row r="684" spans="1:14" x14ac:dyDescent="0.3">
      <c r="A684" s="105" t="s">
        <v>93</v>
      </c>
      <c r="B684" s="106">
        <v>15</v>
      </c>
      <c r="C684" s="106">
        <v>15</v>
      </c>
      <c r="D684" s="44"/>
      <c r="E684" s="44"/>
      <c r="F684" s="30">
        <f t="shared" si="62"/>
        <v>0</v>
      </c>
      <c r="G684" s="11"/>
      <c r="H684" s="11"/>
      <c r="I684" s="11"/>
      <c r="J684" s="12">
        <f t="shared" si="63"/>
        <v>0</v>
      </c>
      <c r="K684" s="31">
        <f t="shared" si="64"/>
        <v>990</v>
      </c>
      <c r="L684" s="37">
        <f t="shared" si="61"/>
        <v>0</v>
      </c>
      <c r="M684" s="37"/>
      <c r="N684" s="37">
        <f t="shared" si="65"/>
        <v>0</v>
      </c>
    </row>
    <row r="685" spans="1:14" x14ac:dyDescent="0.3">
      <c r="A685" s="105" t="s">
        <v>94</v>
      </c>
      <c r="B685" s="106">
        <v>15</v>
      </c>
      <c r="C685" s="106">
        <v>15</v>
      </c>
      <c r="D685" s="44"/>
      <c r="E685" s="44"/>
      <c r="F685" s="30">
        <f t="shared" si="62"/>
        <v>0</v>
      </c>
      <c r="G685" s="11"/>
      <c r="H685" s="11"/>
      <c r="I685" s="11"/>
      <c r="J685" s="12">
        <f t="shared" si="63"/>
        <v>0</v>
      </c>
      <c r="K685" s="31">
        <f t="shared" si="64"/>
        <v>1025</v>
      </c>
      <c r="L685" s="37">
        <f t="shared" si="61"/>
        <v>0</v>
      </c>
      <c r="M685" s="37"/>
      <c r="N685" s="37">
        <f t="shared" si="65"/>
        <v>0</v>
      </c>
    </row>
    <row r="686" spans="1:14" x14ac:dyDescent="0.3">
      <c r="A686" s="105" t="s">
        <v>95</v>
      </c>
      <c r="B686" s="106">
        <v>10</v>
      </c>
      <c r="C686" s="106">
        <v>10</v>
      </c>
      <c r="D686" s="44"/>
      <c r="E686" s="44"/>
      <c r="F686" s="30">
        <f t="shared" si="62"/>
        <v>0</v>
      </c>
      <c r="G686" s="11"/>
      <c r="H686" s="11"/>
      <c r="I686" s="11"/>
      <c r="J686" s="12">
        <f t="shared" si="63"/>
        <v>0</v>
      </c>
      <c r="K686" s="31">
        <f t="shared" si="64"/>
        <v>1620</v>
      </c>
      <c r="L686" s="37">
        <f t="shared" si="61"/>
        <v>0</v>
      </c>
      <c r="M686" s="37"/>
      <c r="N686" s="37">
        <f t="shared" si="65"/>
        <v>0</v>
      </c>
    </row>
    <row r="687" spans="1:14" x14ac:dyDescent="0.3">
      <c r="A687" s="105" t="s">
        <v>96</v>
      </c>
      <c r="B687" s="106">
        <v>8</v>
      </c>
      <c r="C687" s="106">
        <v>8</v>
      </c>
      <c r="D687" s="44"/>
      <c r="E687" s="44"/>
      <c r="F687" s="30">
        <f t="shared" si="62"/>
        <v>0</v>
      </c>
      <c r="G687" s="11"/>
      <c r="H687" s="11"/>
      <c r="I687" s="11"/>
      <c r="J687" s="12">
        <f t="shared" si="63"/>
        <v>0</v>
      </c>
      <c r="K687" s="31">
        <f t="shared" si="64"/>
        <v>2130</v>
      </c>
      <c r="L687" s="37">
        <f t="shared" si="61"/>
        <v>0</v>
      </c>
      <c r="M687" s="37"/>
      <c r="N687" s="37">
        <f t="shared" si="65"/>
        <v>0</v>
      </c>
    </row>
    <row r="688" spans="1:14" x14ac:dyDescent="0.3">
      <c r="A688" s="105" t="s">
        <v>97</v>
      </c>
      <c r="B688" s="106">
        <v>15</v>
      </c>
      <c r="C688" s="106">
        <v>15</v>
      </c>
      <c r="D688" s="44"/>
      <c r="E688" s="44"/>
      <c r="F688" s="30">
        <f t="shared" si="62"/>
        <v>0</v>
      </c>
      <c r="G688" s="11"/>
      <c r="H688" s="11"/>
      <c r="I688" s="11"/>
      <c r="J688" s="12">
        <f t="shared" si="63"/>
        <v>0</v>
      </c>
      <c r="K688" s="31">
        <f t="shared" si="64"/>
        <v>880</v>
      </c>
      <c r="L688" s="37">
        <f t="shared" si="61"/>
        <v>0</v>
      </c>
      <c r="M688" s="37"/>
      <c r="N688" s="37">
        <f t="shared" si="65"/>
        <v>0</v>
      </c>
    </row>
    <row r="689" spans="1:14" x14ac:dyDescent="0.3">
      <c r="A689" s="105" t="s">
        <v>98</v>
      </c>
      <c r="B689" s="106">
        <v>15</v>
      </c>
      <c r="C689" s="106">
        <v>15</v>
      </c>
      <c r="D689" s="44"/>
      <c r="E689" s="44"/>
      <c r="F689" s="30">
        <f t="shared" si="62"/>
        <v>0</v>
      </c>
      <c r="G689" s="11"/>
      <c r="H689" s="11"/>
      <c r="I689" s="11"/>
      <c r="J689" s="12">
        <f t="shared" si="63"/>
        <v>0</v>
      </c>
      <c r="K689" s="31">
        <f t="shared" si="64"/>
        <v>915</v>
      </c>
      <c r="L689" s="37">
        <f t="shared" si="61"/>
        <v>0</v>
      </c>
      <c r="M689" s="37"/>
      <c r="N689" s="37">
        <f t="shared" si="65"/>
        <v>0</v>
      </c>
    </row>
    <row r="690" spans="1:14" x14ac:dyDescent="0.3">
      <c r="A690" s="105" t="s">
        <v>99</v>
      </c>
      <c r="B690" s="106">
        <v>3</v>
      </c>
      <c r="C690" s="106">
        <v>3</v>
      </c>
      <c r="D690" s="44"/>
      <c r="E690" s="44"/>
      <c r="F690" s="30">
        <f t="shared" si="62"/>
        <v>0</v>
      </c>
      <c r="G690" s="11"/>
      <c r="H690" s="11"/>
      <c r="I690" s="11"/>
      <c r="J690" s="12">
        <f t="shared" si="63"/>
        <v>0</v>
      </c>
      <c r="K690" s="31">
        <f t="shared" si="64"/>
        <v>1970</v>
      </c>
      <c r="L690" s="37">
        <f t="shared" si="61"/>
        <v>0</v>
      </c>
      <c r="M690" s="37"/>
      <c r="N690" s="37">
        <f t="shared" si="65"/>
        <v>0</v>
      </c>
    </row>
    <row r="691" spans="1:14" x14ac:dyDescent="0.3">
      <c r="A691" s="105" t="s">
        <v>100</v>
      </c>
      <c r="B691" s="106">
        <v>3</v>
      </c>
      <c r="C691" s="106">
        <v>3</v>
      </c>
      <c r="D691" s="44"/>
      <c r="E691" s="44"/>
      <c r="F691" s="30">
        <f t="shared" si="62"/>
        <v>0</v>
      </c>
      <c r="G691" s="11"/>
      <c r="H691" s="11"/>
      <c r="I691" s="11"/>
      <c r="J691" s="12">
        <f t="shared" si="63"/>
        <v>0</v>
      </c>
      <c r="K691" s="31">
        <f t="shared" si="64"/>
        <v>2035</v>
      </c>
      <c r="L691" s="37">
        <f t="shared" si="61"/>
        <v>0</v>
      </c>
      <c r="M691" s="37"/>
      <c r="N691" s="37">
        <f t="shared" si="65"/>
        <v>0</v>
      </c>
    </row>
    <row r="692" spans="1:14" x14ac:dyDescent="0.3">
      <c r="A692" s="105" t="s">
        <v>101</v>
      </c>
      <c r="B692" s="106">
        <v>8</v>
      </c>
      <c r="C692" s="106">
        <v>8</v>
      </c>
      <c r="D692" s="44"/>
      <c r="E692" s="44"/>
      <c r="F692" s="30">
        <f t="shared" si="62"/>
        <v>0</v>
      </c>
      <c r="G692" s="11"/>
      <c r="H692" s="11"/>
      <c r="I692" s="11"/>
      <c r="J692" s="12">
        <f t="shared" si="63"/>
        <v>0</v>
      </c>
      <c r="K692" s="31">
        <f t="shared" si="64"/>
        <v>2120</v>
      </c>
      <c r="L692" s="37">
        <f t="shared" si="61"/>
        <v>0</v>
      </c>
      <c r="M692" s="37"/>
      <c r="N692" s="37">
        <f t="shared" si="65"/>
        <v>0</v>
      </c>
    </row>
    <row r="693" spans="1:14" x14ac:dyDescent="0.3">
      <c r="A693" s="105" t="s">
        <v>102</v>
      </c>
      <c r="B693" s="106">
        <v>10</v>
      </c>
      <c r="C693" s="106">
        <v>10</v>
      </c>
      <c r="D693" s="44"/>
      <c r="E693" s="44"/>
      <c r="F693" s="30">
        <f t="shared" si="62"/>
        <v>0</v>
      </c>
      <c r="G693" s="11"/>
      <c r="H693" s="11"/>
      <c r="I693" s="11"/>
      <c r="J693" s="12">
        <f t="shared" si="63"/>
        <v>0</v>
      </c>
      <c r="K693" s="31">
        <f t="shared" si="64"/>
        <v>1980</v>
      </c>
      <c r="L693" s="37">
        <f t="shared" si="61"/>
        <v>0</v>
      </c>
      <c r="M693" s="37"/>
      <c r="N693" s="37">
        <f t="shared" si="65"/>
        <v>0</v>
      </c>
    </row>
    <row r="694" spans="1:14" x14ac:dyDescent="0.3">
      <c r="A694" s="105" t="s">
        <v>103</v>
      </c>
      <c r="B694" s="106">
        <v>12</v>
      </c>
      <c r="C694" s="106">
        <v>12</v>
      </c>
      <c r="D694" s="44"/>
      <c r="E694" s="44"/>
      <c r="F694" s="30">
        <f t="shared" si="62"/>
        <v>0</v>
      </c>
      <c r="G694" s="11"/>
      <c r="H694" s="11"/>
      <c r="I694" s="11"/>
      <c r="J694" s="12">
        <f t="shared" si="63"/>
        <v>0</v>
      </c>
      <c r="K694" s="31">
        <f t="shared" si="64"/>
        <v>875</v>
      </c>
      <c r="L694" s="37">
        <f t="shared" si="61"/>
        <v>0</v>
      </c>
      <c r="M694" s="37"/>
      <c r="N694" s="37">
        <f t="shared" si="65"/>
        <v>0</v>
      </c>
    </row>
    <row r="695" spans="1:14" ht="19.5" thickBot="1" x14ac:dyDescent="0.35">
      <c r="A695" s="105" t="s">
        <v>104</v>
      </c>
      <c r="B695" s="106">
        <v>3</v>
      </c>
      <c r="C695" s="106">
        <v>3</v>
      </c>
      <c r="D695" s="44"/>
      <c r="E695" s="44"/>
      <c r="F695" s="30">
        <f t="shared" si="62"/>
        <v>0</v>
      </c>
      <c r="G695" s="11"/>
      <c r="H695" s="11"/>
      <c r="I695" s="11"/>
      <c r="J695" s="12">
        <f t="shared" si="63"/>
        <v>0</v>
      </c>
      <c r="K695" s="31">
        <f t="shared" si="64"/>
        <v>2145</v>
      </c>
      <c r="L695" s="37">
        <f t="shared" si="61"/>
        <v>0</v>
      </c>
      <c r="M695" s="37"/>
      <c r="N695" s="37">
        <f t="shared" si="65"/>
        <v>0</v>
      </c>
    </row>
    <row r="696" spans="1:14" ht="19.5" thickBot="1" x14ac:dyDescent="0.35">
      <c r="A696" s="56" t="s">
        <v>105</v>
      </c>
      <c r="B696" s="57" t="s">
        <v>74</v>
      </c>
      <c r="C696" s="58">
        <v>150</v>
      </c>
      <c r="D696" s="44"/>
      <c r="E696" s="44"/>
      <c r="F696" s="30">
        <f t="shared" si="62"/>
        <v>0</v>
      </c>
      <c r="G696" s="11"/>
      <c r="H696" s="11"/>
      <c r="I696" s="11"/>
      <c r="J696" s="12">
        <f t="shared" si="63"/>
        <v>0</v>
      </c>
      <c r="K696" s="31">
        <f t="shared" si="64"/>
        <v>21.06</v>
      </c>
      <c r="L696" s="37">
        <f t="shared" si="61"/>
        <v>0</v>
      </c>
      <c r="M696" s="37"/>
      <c r="N696" s="37">
        <f t="shared" si="65"/>
        <v>0</v>
      </c>
    </row>
    <row r="697" spans="1:14" x14ac:dyDescent="0.3">
      <c r="A697" s="107"/>
      <c r="B697" s="108"/>
      <c r="C697" s="108"/>
      <c r="D697" s="11"/>
      <c r="E697" s="11"/>
      <c r="F697" s="30" t="e">
        <f t="shared" si="62"/>
        <v>#DIV/0!</v>
      </c>
      <c r="G697" s="11"/>
      <c r="H697" s="11"/>
      <c r="I697" s="11"/>
      <c r="J697" s="12">
        <f t="shared" si="63"/>
        <v>0</v>
      </c>
      <c r="K697" s="31">
        <f t="shared" si="64"/>
        <v>116.5</v>
      </c>
      <c r="L697" s="37">
        <f t="shared" si="61"/>
        <v>0</v>
      </c>
      <c r="M697" s="37"/>
      <c r="N697" s="37">
        <f t="shared" si="65"/>
        <v>0</v>
      </c>
    </row>
    <row r="698" spans="1:14" x14ac:dyDescent="0.3">
      <c r="A698" s="107"/>
      <c r="B698" s="108"/>
      <c r="C698" s="108"/>
      <c r="D698" s="11"/>
      <c r="E698" s="11"/>
      <c r="F698" s="30" t="e">
        <f t="shared" si="62"/>
        <v>#DIV/0!</v>
      </c>
      <c r="G698" s="11"/>
      <c r="H698" s="11"/>
      <c r="I698" s="11"/>
      <c r="J698" s="12">
        <f t="shared" si="63"/>
        <v>0</v>
      </c>
      <c r="K698" s="31">
        <f t="shared" si="64"/>
        <v>0</v>
      </c>
      <c r="L698" s="37">
        <f t="shared" si="61"/>
        <v>0</v>
      </c>
      <c r="M698" s="37"/>
      <c r="N698" s="37">
        <f t="shared" si="65"/>
        <v>0</v>
      </c>
    </row>
    <row r="699" spans="1:14" x14ac:dyDescent="0.3">
      <c r="A699" s="107"/>
      <c r="B699" s="108"/>
      <c r="C699" s="108"/>
      <c r="D699" s="11"/>
      <c r="E699" s="11"/>
      <c r="F699" s="30" t="e">
        <f t="shared" si="62"/>
        <v>#DIV/0!</v>
      </c>
      <c r="G699" s="11"/>
      <c r="H699" s="11"/>
      <c r="I699" s="11"/>
      <c r="J699" s="12">
        <f t="shared" si="63"/>
        <v>0</v>
      </c>
      <c r="K699" s="31">
        <f t="shared" si="64"/>
        <v>23</v>
      </c>
      <c r="L699" s="37">
        <f t="shared" si="61"/>
        <v>0</v>
      </c>
      <c r="M699" s="37"/>
      <c r="N699" s="37">
        <f t="shared" si="65"/>
        <v>0</v>
      </c>
    </row>
    <row r="700" spans="1:14" x14ac:dyDescent="0.3">
      <c r="A700" s="107"/>
      <c r="B700" s="108"/>
      <c r="C700" s="108"/>
      <c r="D700" s="11"/>
      <c r="E700" s="11"/>
      <c r="F700" s="30" t="e">
        <f t="shared" si="62"/>
        <v>#DIV/0!</v>
      </c>
      <c r="G700" s="11"/>
      <c r="H700" s="11"/>
      <c r="I700" s="11"/>
      <c r="J700" s="12">
        <f t="shared" si="63"/>
        <v>0</v>
      </c>
      <c r="K700" s="31">
        <f t="shared" si="64"/>
        <v>0</v>
      </c>
      <c r="L700" s="37">
        <f t="shared" si="61"/>
        <v>0</v>
      </c>
      <c r="M700" s="37"/>
      <c r="N700" s="37">
        <f t="shared" si="65"/>
        <v>0</v>
      </c>
    </row>
    <row r="701" spans="1:14" x14ac:dyDescent="0.3">
      <c r="A701" s="11"/>
      <c r="B701" s="10"/>
      <c r="C701" s="10"/>
      <c r="D701" s="11"/>
      <c r="E701" s="11"/>
      <c r="F701" s="30" t="e">
        <f t="shared" si="62"/>
        <v>#DIV/0!</v>
      </c>
      <c r="G701" s="11"/>
      <c r="H701" s="11"/>
      <c r="I701" s="11"/>
      <c r="J701" s="12">
        <f t="shared" si="63"/>
        <v>0</v>
      </c>
      <c r="K701" s="31">
        <f t="shared" si="64"/>
        <v>0</v>
      </c>
      <c r="L701" s="37">
        <f t="shared" si="61"/>
        <v>0</v>
      </c>
      <c r="M701" s="37"/>
      <c r="N701" s="37">
        <f t="shared" si="65"/>
        <v>0</v>
      </c>
    </row>
    <row r="702" spans="1:14" x14ac:dyDescent="0.3">
      <c r="A702" s="11"/>
      <c r="B702" s="10"/>
      <c r="C702" s="10"/>
      <c r="D702" s="11"/>
      <c r="E702" s="11"/>
      <c r="F702" s="30" t="e">
        <f t="shared" si="62"/>
        <v>#DIV/0!</v>
      </c>
      <c r="G702" s="11"/>
      <c r="H702" s="11"/>
      <c r="I702" s="11"/>
      <c r="J702" s="12">
        <f t="shared" si="63"/>
        <v>0</v>
      </c>
      <c r="K702" s="31">
        <f t="shared" si="64"/>
        <v>0</v>
      </c>
      <c r="L702" s="37">
        <f t="shared" si="61"/>
        <v>0</v>
      </c>
      <c r="M702" s="37"/>
      <c r="N702" s="37">
        <f t="shared" si="65"/>
        <v>0</v>
      </c>
    </row>
    <row r="703" spans="1:14" x14ac:dyDescent="0.3">
      <c r="A703" s="11"/>
      <c r="B703" s="10"/>
      <c r="C703" s="10"/>
      <c r="D703" s="11"/>
      <c r="E703" s="11"/>
      <c r="F703" s="30" t="e">
        <f t="shared" si="62"/>
        <v>#DIV/0!</v>
      </c>
      <c r="G703" s="11"/>
      <c r="H703" s="11"/>
      <c r="I703" s="11"/>
      <c r="J703" s="12">
        <f t="shared" si="63"/>
        <v>0</v>
      </c>
      <c r="K703" s="31">
        <f t="shared" si="64"/>
        <v>0</v>
      </c>
      <c r="L703" s="37">
        <f t="shared" si="61"/>
        <v>0</v>
      </c>
      <c r="M703" s="37"/>
      <c r="N703" s="37">
        <f t="shared" si="65"/>
        <v>0</v>
      </c>
    </row>
    <row r="704" spans="1:14" x14ac:dyDescent="0.3">
      <c r="A704" s="11" t="s">
        <v>33</v>
      </c>
      <c r="B704" s="11"/>
      <c r="C704" s="13"/>
      <c r="D704" s="111">
        <f t="shared" ref="D704:J704" si="66">SUM(D642:D703)</f>
        <v>17</v>
      </c>
      <c r="E704" s="111">
        <f t="shared" si="66"/>
        <v>0</v>
      </c>
      <c r="F704" s="111" t="e">
        <f t="shared" si="66"/>
        <v>#DIV/0!</v>
      </c>
      <c r="G704" s="111">
        <f t="shared" si="66"/>
        <v>0</v>
      </c>
      <c r="H704" s="111">
        <f t="shared" si="66"/>
        <v>0</v>
      </c>
      <c r="I704" s="111">
        <f t="shared" si="66"/>
        <v>0</v>
      </c>
      <c r="J704" s="12">
        <f t="shared" si="66"/>
        <v>17</v>
      </c>
      <c r="K704" s="111"/>
      <c r="L704" s="111">
        <f>SUM(L642:L703)</f>
        <v>16689.300000000003</v>
      </c>
      <c r="M704" s="111">
        <f>SUM(M642:M703)</f>
        <v>0</v>
      </c>
      <c r="N704" s="111">
        <f>SUM(N642:N703)</f>
        <v>0</v>
      </c>
    </row>
    <row r="705" spans="1:14" x14ac:dyDescent="0.3">
      <c r="A705" s="113"/>
      <c r="B705" s="114"/>
      <c r="C705" s="115"/>
      <c r="D705" s="116"/>
      <c r="E705" s="116"/>
      <c r="F705" s="7" t="s">
        <v>106</v>
      </c>
      <c r="G705" s="7" t="s">
        <v>123</v>
      </c>
      <c r="H705" s="7" t="s">
        <v>124</v>
      </c>
      <c r="I705" s="7" t="s">
        <v>125</v>
      </c>
      <c r="J705" s="7" t="s">
        <v>126</v>
      </c>
      <c r="K705" s="117"/>
      <c r="L705" s="117"/>
      <c r="M705" s="7" t="s">
        <v>107</v>
      </c>
      <c r="N705" s="118"/>
    </row>
    <row r="706" spans="1:14" ht="31.5" x14ac:dyDescent="0.5">
      <c r="A706" s="113"/>
      <c r="B706" s="114"/>
      <c r="C706" s="115"/>
      <c r="D706" s="116"/>
      <c r="E706" s="116"/>
      <c r="F706" s="121"/>
      <c r="G706" s="121"/>
      <c r="H706" s="121"/>
      <c r="I706" s="121"/>
      <c r="J706" s="121"/>
      <c r="K706" s="122"/>
      <c r="L706" s="121">
        <f>+F706-G706-H706-I706-J706</f>
        <v>0</v>
      </c>
      <c r="M706" s="123"/>
      <c r="N706" s="124"/>
    </row>
    <row r="707" spans="1:14" x14ac:dyDescent="0.3">
      <c r="A707" s="177" t="s">
        <v>109</v>
      </c>
      <c r="B707" s="178"/>
      <c r="C707" s="178"/>
      <c r="D707" s="178"/>
      <c r="E707" s="178"/>
      <c r="F707" s="178"/>
      <c r="G707" s="178"/>
      <c r="H707" s="178"/>
      <c r="I707" s="178"/>
      <c r="J707" s="179"/>
      <c r="K707" s="125"/>
      <c r="L707" s="12"/>
      <c r="M707" s="126"/>
      <c r="N707" s="127"/>
    </row>
    <row r="708" spans="1:14" x14ac:dyDescent="0.3">
      <c r="A708" s="180" t="s">
        <v>110</v>
      </c>
      <c r="B708" s="181"/>
      <c r="C708" s="181"/>
      <c r="D708" s="181"/>
      <c r="E708" s="181"/>
      <c r="F708" s="181"/>
      <c r="G708" s="181"/>
      <c r="H708" s="181"/>
      <c r="I708" s="181"/>
      <c r="J708" s="182"/>
      <c r="K708" s="129"/>
      <c r="L708" s="12"/>
      <c r="M708" s="126"/>
      <c r="N708" s="127"/>
    </row>
    <row r="709" spans="1:14" x14ac:dyDescent="0.3">
      <c r="A709" s="160" t="s">
        <v>111</v>
      </c>
      <c r="B709" s="161"/>
      <c r="C709" s="161"/>
      <c r="D709" s="161"/>
      <c r="E709" s="161"/>
      <c r="F709" s="161"/>
      <c r="G709" s="161"/>
      <c r="H709" s="161"/>
      <c r="I709" s="161"/>
      <c r="J709" s="162"/>
      <c r="K709" s="130"/>
      <c r="L709" s="12"/>
      <c r="M709" s="131">
        <f>+L709/L704%</f>
        <v>0</v>
      </c>
      <c r="N709" s="127"/>
    </row>
    <row r="710" spans="1:14" x14ac:dyDescent="0.3">
      <c r="A710" s="163" t="s">
        <v>112</v>
      </c>
      <c r="B710" s="164"/>
      <c r="C710" s="164"/>
      <c r="D710" s="164"/>
      <c r="E710" s="164"/>
      <c r="F710" s="164"/>
      <c r="G710" s="164"/>
      <c r="H710" s="164"/>
      <c r="I710" s="164"/>
      <c r="J710" s="165"/>
      <c r="K710" s="132"/>
      <c r="L710" s="12">
        <f>+E726</f>
        <v>0</v>
      </c>
      <c r="M710" s="126"/>
      <c r="N710" s="127"/>
    </row>
    <row r="711" spans="1:14" x14ac:dyDescent="0.3">
      <c r="A711" s="166" t="s">
        <v>113</v>
      </c>
      <c r="B711" s="167"/>
      <c r="C711" s="167"/>
      <c r="D711" s="167"/>
      <c r="E711" s="167"/>
      <c r="F711" s="167"/>
      <c r="G711" s="167"/>
      <c r="H711" s="167"/>
      <c r="I711" s="167"/>
      <c r="J711" s="168"/>
      <c r="K711" s="134"/>
      <c r="L711" s="12">
        <f>+M726</f>
        <v>0</v>
      </c>
      <c r="M711" s="126"/>
      <c r="N711" s="127"/>
    </row>
    <row r="712" spans="1:14" x14ac:dyDescent="0.3">
      <c r="A712" s="169"/>
      <c r="B712" s="170"/>
      <c r="C712" s="170"/>
      <c r="D712" s="170"/>
      <c r="E712" s="170"/>
      <c r="F712" s="170"/>
      <c r="G712" s="170"/>
      <c r="H712" s="170"/>
      <c r="I712" s="170"/>
      <c r="J712" s="171"/>
      <c r="K712" s="128"/>
      <c r="L712" s="126">
        <v>-1206</v>
      </c>
      <c r="M712" s="126"/>
      <c r="N712" s="127"/>
    </row>
    <row r="713" spans="1:14" x14ac:dyDescent="0.3">
      <c r="A713" s="169"/>
      <c r="B713" s="170"/>
      <c r="C713" s="170"/>
      <c r="D713" s="170"/>
      <c r="E713" s="170"/>
      <c r="F713" s="170"/>
      <c r="G713" s="170"/>
      <c r="H713" s="170"/>
      <c r="I713" s="170"/>
      <c r="J713" s="171"/>
      <c r="K713" s="128"/>
      <c r="L713" s="126"/>
      <c r="M713" s="126"/>
      <c r="N713" s="127"/>
    </row>
    <row r="714" spans="1:14" x14ac:dyDescent="0.3">
      <c r="A714" s="169" t="s">
        <v>114</v>
      </c>
      <c r="B714" s="170"/>
      <c r="C714" s="170"/>
      <c r="D714" s="170"/>
      <c r="E714" s="170"/>
      <c r="F714" s="170"/>
      <c r="G714" s="170"/>
      <c r="H714" s="170"/>
      <c r="I714" s="170"/>
      <c r="J714" s="171"/>
      <c r="K714" s="136"/>
      <c r="L714" s="111">
        <f>+L704-L707-L708-L709-L710+L711-L712-L713</f>
        <v>17895.300000000003</v>
      </c>
      <c r="M714" s="126"/>
      <c r="N714" s="127"/>
    </row>
    <row r="715" spans="1:14" ht="19.5" thickBot="1" x14ac:dyDescent="0.35">
      <c r="L715" s="3">
        <v>17895</v>
      </c>
      <c r="M715" s="138">
        <f>+L715-L714</f>
        <v>-0.30000000000291038</v>
      </c>
    </row>
    <row r="716" spans="1:14" ht="19.5" thickBot="1" x14ac:dyDescent="0.35">
      <c r="A716" s="157" t="s">
        <v>115</v>
      </c>
      <c r="B716" s="158"/>
      <c r="C716" s="158"/>
      <c r="D716" s="158"/>
      <c r="E716" s="158"/>
      <c r="F716" s="159"/>
      <c r="G716" s="127"/>
      <c r="H716" s="157" t="s">
        <v>116</v>
      </c>
      <c r="I716" s="158"/>
      <c r="J716" s="159"/>
      <c r="K716" s="157" t="s">
        <v>117</v>
      </c>
      <c r="L716" s="158"/>
      <c r="M716" s="159"/>
      <c r="N716" s="139"/>
    </row>
    <row r="717" spans="1:14" ht="19.5" thickBot="1" x14ac:dyDescent="0.35">
      <c r="A717" s="140" t="s">
        <v>118</v>
      </c>
      <c r="B717" s="157" t="s">
        <v>119</v>
      </c>
      <c r="C717" s="159"/>
      <c r="D717" s="140" t="s">
        <v>120</v>
      </c>
      <c r="E717" s="157" t="s">
        <v>22</v>
      </c>
      <c r="F717" s="159"/>
      <c r="G717" s="127"/>
      <c r="H717" s="157" t="s">
        <v>119</v>
      </c>
      <c r="I717" s="159"/>
      <c r="J717" s="140" t="s">
        <v>22</v>
      </c>
      <c r="K717" s="157" t="s">
        <v>119</v>
      </c>
      <c r="L717" s="159"/>
      <c r="M717" s="140" t="s">
        <v>22</v>
      </c>
      <c r="N717" s="139"/>
    </row>
    <row r="718" spans="1:14" ht="19.5" thickBot="1" x14ac:dyDescent="0.35">
      <c r="A718" s="141"/>
      <c r="B718" s="153"/>
      <c r="C718" s="154"/>
      <c r="D718" s="141"/>
      <c r="E718" s="155"/>
      <c r="F718" s="156"/>
      <c r="G718" s="127"/>
      <c r="H718" s="153"/>
      <c r="I718" s="154"/>
      <c r="J718" s="142"/>
      <c r="K718" s="153"/>
      <c r="L718" s="154"/>
      <c r="M718" s="143"/>
      <c r="N718" s="144"/>
    </row>
    <row r="719" spans="1:14" ht="19.5" thickBot="1" x14ac:dyDescent="0.35">
      <c r="A719" s="141"/>
      <c r="B719" s="153"/>
      <c r="C719" s="154"/>
      <c r="D719" s="141"/>
      <c r="E719" s="155"/>
      <c r="F719" s="156"/>
      <c r="G719" s="127"/>
      <c r="H719" s="153"/>
      <c r="I719" s="154"/>
      <c r="J719" s="142"/>
      <c r="K719" s="153"/>
      <c r="L719" s="154"/>
      <c r="M719" s="143"/>
      <c r="N719" s="144"/>
    </row>
    <row r="720" spans="1:14" ht="19.5" thickBot="1" x14ac:dyDescent="0.35">
      <c r="A720" s="141"/>
      <c r="B720" s="153"/>
      <c r="C720" s="154"/>
      <c r="D720" s="141"/>
      <c r="E720" s="155"/>
      <c r="F720" s="156"/>
      <c r="G720" s="127"/>
      <c r="H720" s="153"/>
      <c r="I720" s="154"/>
      <c r="J720" s="142"/>
      <c r="K720" s="153"/>
      <c r="L720" s="154"/>
      <c r="M720" s="143"/>
      <c r="N720" s="144"/>
    </row>
    <row r="721" spans="1:14" ht="19.5" thickBot="1" x14ac:dyDescent="0.35">
      <c r="A721" s="141"/>
      <c r="B721" s="153"/>
      <c r="C721" s="154"/>
      <c r="D721" s="141"/>
      <c r="E721" s="155"/>
      <c r="F721" s="156"/>
      <c r="G721" s="127"/>
      <c r="H721" s="153"/>
      <c r="I721" s="154"/>
      <c r="J721" s="142"/>
      <c r="K721" s="153"/>
      <c r="L721" s="154"/>
      <c r="M721" s="143"/>
      <c r="N721" s="144"/>
    </row>
    <row r="722" spans="1:14" ht="19.5" thickBot="1" x14ac:dyDescent="0.35">
      <c r="A722" s="141"/>
      <c r="B722" s="153"/>
      <c r="C722" s="154"/>
      <c r="D722" s="141"/>
      <c r="E722" s="155"/>
      <c r="F722" s="156"/>
      <c r="G722" s="127"/>
      <c r="H722" s="153"/>
      <c r="I722" s="154"/>
      <c r="J722" s="142"/>
      <c r="K722" s="153"/>
      <c r="L722" s="154"/>
      <c r="M722" s="143"/>
      <c r="N722" s="144"/>
    </row>
    <row r="723" spans="1:14" ht="19.5" thickBot="1" x14ac:dyDescent="0.35">
      <c r="A723" s="141"/>
      <c r="B723" s="153"/>
      <c r="C723" s="154"/>
      <c r="D723" s="141"/>
      <c r="E723" s="155"/>
      <c r="F723" s="156"/>
      <c r="G723" s="127"/>
      <c r="H723" s="153"/>
      <c r="I723" s="154"/>
      <c r="J723" s="142"/>
      <c r="K723" s="153"/>
      <c r="L723" s="154"/>
      <c r="M723" s="143"/>
      <c r="N723" s="144"/>
    </row>
    <row r="724" spans="1:14" ht="19.5" thickBot="1" x14ac:dyDescent="0.35">
      <c r="A724" s="141"/>
      <c r="B724" s="153"/>
      <c r="C724" s="154"/>
      <c r="D724" s="141"/>
      <c r="E724" s="155"/>
      <c r="F724" s="156"/>
      <c r="G724" s="127"/>
      <c r="H724" s="153"/>
      <c r="I724" s="154"/>
      <c r="J724" s="142"/>
      <c r="K724" s="153"/>
      <c r="L724" s="154"/>
      <c r="M724" s="143"/>
      <c r="N724" s="144"/>
    </row>
    <row r="725" spans="1:14" ht="19.5" thickBot="1" x14ac:dyDescent="0.35">
      <c r="A725" s="141"/>
      <c r="B725" s="153"/>
      <c r="C725" s="154"/>
      <c r="D725" s="141"/>
      <c r="E725" s="155"/>
      <c r="F725" s="156"/>
      <c r="G725" s="127"/>
      <c r="H725" s="153"/>
      <c r="I725" s="154"/>
      <c r="J725" s="142"/>
      <c r="K725" s="153"/>
      <c r="L725" s="154"/>
      <c r="M725" s="143"/>
      <c r="N725" s="144"/>
    </row>
    <row r="726" spans="1:14" ht="19.5" thickBot="1" x14ac:dyDescent="0.35">
      <c r="A726" s="141" t="s">
        <v>121</v>
      </c>
      <c r="B726" s="153"/>
      <c r="C726" s="154"/>
      <c r="D726" s="141"/>
      <c r="E726" s="155">
        <f>SUM(E718:F725)</f>
        <v>0</v>
      </c>
      <c r="F726" s="156"/>
      <c r="G726" s="127"/>
      <c r="H726" s="153" t="s">
        <v>121</v>
      </c>
      <c r="I726" s="154"/>
      <c r="J726" s="140">
        <f>SUM(J718:J725)</f>
        <v>0</v>
      </c>
      <c r="K726" s="153" t="s">
        <v>121</v>
      </c>
      <c r="L726" s="154"/>
      <c r="M726" s="145">
        <f>SUM(M718:M725)</f>
        <v>0</v>
      </c>
      <c r="N726" s="139"/>
    </row>
    <row r="729" spans="1:14" x14ac:dyDescent="0.3">
      <c r="A729" s="172" t="s">
        <v>0</v>
      </c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"/>
      <c r="N729" s="148"/>
    </row>
    <row r="730" spans="1:14" x14ac:dyDescent="0.3">
      <c r="A730" s="1" t="s">
        <v>1</v>
      </c>
      <c r="B730" s="148" t="s">
        <v>133</v>
      </c>
      <c r="J730" s="1" t="s">
        <v>3</v>
      </c>
      <c r="K730" s="173">
        <f>+K639</f>
        <v>0</v>
      </c>
      <c r="L730" s="173"/>
      <c r="M730" s="173"/>
      <c r="N730" s="6"/>
    </row>
    <row r="731" spans="1:14" x14ac:dyDescent="0.3">
      <c r="A731" s="174"/>
      <c r="B731" s="175"/>
      <c r="C731" s="176"/>
      <c r="D731" s="169" t="s">
        <v>6</v>
      </c>
      <c r="E731" s="170"/>
      <c r="F731" s="171"/>
      <c r="G731" s="7" t="s">
        <v>7</v>
      </c>
      <c r="H731" s="7" t="s">
        <v>7</v>
      </c>
      <c r="I731" s="7" t="s">
        <v>8</v>
      </c>
      <c r="J731" s="147" t="s">
        <v>9</v>
      </c>
      <c r="K731" s="7" t="s">
        <v>10</v>
      </c>
      <c r="L731" s="149"/>
      <c r="M731" s="7" t="s">
        <v>11</v>
      </c>
      <c r="N731" s="7" t="s">
        <v>12</v>
      </c>
    </row>
    <row r="732" spans="1:14" x14ac:dyDescent="0.3">
      <c r="A732" s="12" t="s">
        <v>16</v>
      </c>
      <c r="B732" s="7" t="s">
        <v>17</v>
      </c>
      <c r="C732" s="13" t="s">
        <v>18</v>
      </c>
      <c r="D732" s="7">
        <v>1</v>
      </c>
      <c r="E732" s="7">
        <v>2</v>
      </c>
      <c r="F732" s="14" t="s">
        <v>19</v>
      </c>
      <c r="G732" s="7" t="s">
        <v>20</v>
      </c>
      <c r="H732" s="7" t="s">
        <v>20</v>
      </c>
      <c r="I732" s="7"/>
      <c r="J732" s="7" t="s">
        <v>20</v>
      </c>
      <c r="K732" s="7" t="s">
        <v>21</v>
      </c>
      <c r="L732" s="7" t="s">
        <v>22</v>
      </c>
      <c r="M732" s="7" t="s">
        <v>23</v>
      </c>
      <c r="N732" s="7" t="s">
        <v>22</v>
      </c>
    </row>
    <row r="733" spans="1:14" x14ac:dyDescent="0.3">
      <c r="A733" s="16" t="s">
        <v>35</v>
      </c>
      <c r="B733" s="17" t="s">
        <v>36</v>
      </c>
      <c r="C733" s="17">
        <v>72</v>
      </c>
      <c r="D733" s="29">
        <v>12</v>
      </c>
      <c r="E733" s="29"/>
      <c r="F733" s="30">
        <f>+(E733+D733)/C733</f>
        <v>0.16666666666666666</v>
      </c>
      <c r="G733" s="32"/>
      <c r="H733" s="32"/>
      <c r="I733" s="32"/>
      <c r="J733" s="34">
        <f>+D733+E733-G733-H733-I733</f>
        <v>12</v>
      </c>
      <c r="K733" s="31">
        <f>+K642</f>
        <v>381.13</v>
      </c>
      <c r="L733" s="24">
        <f t="shared" ref="L733:L794" si="67">+J733*K733</f>
        <v>4573.5599999999995</v>
      </c>
      <c r="M733" s="24"/>
      <c r="N733" s="24">
        <f>+K733*I733</f>
        <v>0</v>
      </c>
    </row>
    <row r="734" spans="1:14" x14ac:dyDescent="0.3">
      <c r="A734" s="16" t="s">
        <v>37</v>
      </c>
      <c r="B734" s="17" t="s">
        <v>38</v>
      </c>
      <c r="C734" s="17">
        <v>36</v>
      </c>
      <c r="D734" s="29">
        <v>2</v>
      </c>
      <c r="E734" s="29"/>
      <c r="F734" s="30">
        <f t="shared" ref="F734:F794" si="68">+(E734+D734)/C734</f>
        <v>5.5555555555555552E-2</v>
      </c>
      <c r="G734" s="32"/>
      <c r="H734" s="32"/>
      <c r="I734" s="32"/>
      <c r="J734" s="34">
        <f t="shared" ref="J734:J794" si="69">+D734+E734-G734-H734-I734</f>
        <v>2</v>
      </c>
      <c r="K734" s="31">
        <f t="shared" ref="K734:K794" si="70">+K643</f>
        <v>741.2</v>
      </c>
      <c r="L734" s="24">
        <f t="shared" si="67"/>
        <v>1482.4</v>
      </c>
      <c r="M734" s="24"/>
      <c r="N734" s="24">
        <f t="shared" ref="N734:N794" si="71">+K734*I734</f>
        <v>0</v>
      </c>
    </row>
    <row r="735" spans="1:14" x14ac:dyDescent="0.3">
      <c r="A735" s="16" t="s">
        <v>39</v>
      </c>
      <c r="B735" s="17" t="s">
        <v>40</v>
      </c>
      <c r="C735" s="17">
        <v>18</v>
      </c>
      <c r="D735" s="29"/>
      <c r="E735" s="29"/>
      <c r="F735" s="30">
        <f t="shared" si="68"/>
        <v>0</v>
      </c>
      <c r="G735" s="32"/>
      <c r="H735" s="32"/>
      <c r="I735" s="32"/>
      <c r="J735" s="12">
        <f t="shared" si="69"/>
        <v>0</v>
      </c>
      <c r="K735" s="31">
        <f t="shared" si="70"/>
        <v>1263.5999999999999</v>
      </c>
      <c r="L735" s="37">
        <f t="shared" si="67"/>
        <v>0</v>
      </c>
      <c r="M735" s="37"/>
      <c r="N735" s="37">
        <f t="shared" si="71"/>
        <v>0</v>
      </c>
    </row>
    <row r="736" spans="1:14" x14ac:dyDescent="0.3">
      <c r="A736" s="16" t="s">
        <v>41</v>
      </c>
      <c r="B736" s="17" t="s">
        <v>42</v>
      </c>
      <c r="C736" s="17">
        <v>10</v>
      </c>
      <c r="D736" s="29"/>
      <c r="E736" s="29"/>
      <c r="F736" s="30">
        <f t="shared" si="68"/>
        <v>0</v>
      </c>
      <c r="G736" s="32"/>
      <c r="H736" s="32"/>
      <c r="I736" s="32"/>
      <c r="J736" s="34">
        <f t="shared" si="69"/>
        <v>0</v>
      </c>
      <c r="K736" s="31">
        <f t="shared" si="70"/>
        <v>2059.1999999999998</v>
      </c>
      <c r="L736" s="24">
        <f t="shared" si="67"/>
        <v>0</v>
      </c>
      <c r="M736" s="24"/>
      <c r="N736" s="24">
        <f t="shared" si="71"/>
        <v>0</v>
      </c>
    </row>
    <row r="737" spans="1:14" x14ac:dyDescent="0.3">
      <c r="A737" s="16" t="s">
        <v>43</v>
      </c>
      <c r="B737" s="17" t="s">
        <v>36</v>
      </c>
      <c r="C737" s="17">
        <v>72</v>
      </c>
      <c r="D737" s="29">
        <v>2</v>
      </c>
      <c r="E737" s="29"/>
      <c r="F737" s="30">
        <f t="shared" si="68"/>
        <v>2.7777777777777776E-2</v>
      </c>
      <c r="G737" s="32"/>
      <c r="H737" s="32"/>
      <c r="I737" s="32"/>
      <c r="J737" s="34">
        <f t="shared" si="69"/>
        <v>2</v>
      </c>
      <c r="K737" s="31">
        <f t="shared" si="70"/>
        <v>409.5</v>
      </c>
      <c r="L737" s="24">
        <f t="shared" si="67"/>
        <v>819</v>
      </c>
      <c r="M737" s="24"/>
      <c r="N737" s="24">
        <f t="shared" si="71"/>
        <v>0</v>
      </c>
    </row>
    <row r="738" spans="1:14" x14ac:dyDescent="0.3">
      <c r="A738" s="16" t="s">
        <v>44</v>
      </c>
      <c r="B738" s="17" t="s">
        <v>38</v>
      </c>
      <c r="C738" s="17">
        <v>36</v>
      </c>
      <c r="D738" s="29"/>
      <c r="E738" s="29"/>
      <c r="F738" s="30">
        <f t="shared" si="68"/>
        <v>0</v>
      </c>
      <c r="G738" s="32"/>
      <c r="H738" s="32"/>
      <c r="I738" s="32"/>
      <c r="J738" s="34">
        <f t="shared" si="69"/>
        <v>0</v>
      </c>
      <c r="K738" s="31">
        <f t="shared" si="70"/>
        <v>803.79</v>
      </c>
      <c r="L738" s="24">
        <f t="shared" si="67"/>
        <v>0</v>
      </c>
      <c r="M738" s="24"/>
      <c r="N738" s="24">
        <f t="shared" si="71"/>
        <v>0</v>
      </c>
    </row>
    <row r="739" spans="1:14" x14ac:dyDescent="0.3">
      <c r="A739" s="16" t="s">
        <v>45</v>
      </c>
      <c r="B739" s="17" t="s">
        <v>36</v>
      </c>
      <c r="C739" s="17">
        <v>72</v>
      </c>
      <c r="D739" s="29">
        <v>4</v>
      </c>
      <c r="E739" s="29"/>
      <c r="F739" s="30">
        <f t="shared" si="68"/>
        <v>5.5555555555555552E-2</v>
      </c>
      <c r="G739" s="32"/>
      <c r="H739" s="32"/>
      <c r="I739" s="32"/>
      <c r="J739" s="34">
        <f t="shared" si="69"/>
        <v>4</v>
      </c>
      <c r="K739" s="31">
        <f t="shared" si="70"/>
        <v>409.5</v>
      </c>
      <c r="L739" s="24">
        <f t="shared" si="67"/>
        <v>1638</v>
      </c>
      <c r="M739" s="24"/>
      <c r="N739" s="24">
        <f t="shared" si="71"/>
        <v>0</v>
      </c>
    </row>
    <row r="740" spans="1:14" x14ac:dyDescent="0.3">
      <c r="A740" s="16" t="s">
        <v>46</v>
      </c>
      <c r="B740" s="17" t="s">
        <v>38</v>
      </c>
      <c r="C740" s="17">
        <v>36</v>
      </c>
      <c r="D740" s="29"/>
      <c r="E740" s="29"/>
      <c r="F740" s="30">
        <f t="shared" si="68"/>
        <v>0</v>
      </c>
      <c r="G740" s="32"/>
      <c r="H740" s="32"/>
      <c r="I740" s="32"/>
      <c r="J740" s="34">
        <f t="shared" si="69"/>
        <v>0</v>
      </c>
      <c r="K740" s="31">
        <f t="shared" si="70"/>
        <v>803.79</v>
      </c>
      <c r="L740" s="24">
        <f t="shared" si="67"/>
        <v>0</v>
      </c>
      <c r="M740" s="24"/>
      <c r="N740" s="24">
        <f t="shared" si="71"/>
        <v>0</v>
      </c>
    </row>
    <row r="741" spans="1:14" x14ac:dyDescent="0.3">
      <c r="A741" s="16" t="s">
        <v>47</v>
      </c>
      <c r="B741" s="17" t="s">
        <v>48</v>
      </c>
      <c r="C741" s="17">
        <v>8</v>
      </c>
      <c r="D741" s="29"/>
      <c r="E741" s="29"/>
      <c r="F741" s="30">
        <f t="shared" si="68"/>
        <v>0</v>
      </c>
      <c r="G741" s="32"/>
      <c r="H741" s="32"/>
      <c r="I741" s="32"/>
      <c r="J741" s="34">
        <f t="shared" si="69"/>
        <v>0</v>
      </c>
      <c r="K741" s="31">
        <f t="shared" si="70"/>
        <v>2767.05</v>
      </c>
      <c r="L741" s="24">
        <f t="shared" si="67"/>
        <v>0</v>
      </c>
      <c r="M741" s="24"/>
      <c r="N741" s="24">
        <f t="shared" si="71"/>
        <v>0</v>
      </c>
    </row>
    <row r="742" spans="1:14" x14ac:dyDescent="0.3">
      <c r="A742" s="35" t="s">
        <v>49</v>
      </c>
      <c r="B742" s="17" t="s">
        <v>50</v>
      </c>
      <c r="C742" s="38">
        <v>72</v>
      </c>
      <c r="D742" s="29">
        <v>2</v>
      </c>
      <c r="E742" s="29"/>
      <c r="F742" s="30">
        <f t="shared" si="68"/>
        <v>2.7777777777777776E-2</v>
      </c>
      <c r="G742" s="32"/>
      <c r="H742" s="32"/>
      <c r="I742" s="32"/>
      <c r="J742" s="12">
        <f t="shared" si="69"/>
        <v>2</v>
      </c>
      <c r="K742" s="31">
        <f t="shared" si="70"/>
        <v>444.6</v>
      </c>
      <c r="L742" s="37">
        <f t="shared" si="67"/>
        <v>889.2</v>
      </c>
      <c r="M742" s="37"/>
      <c r="N742" s="37">
        <f t="shared" si="71"/>
        <v>0</v>
      </c>
    </row>
    <row r="743" spans="1:14" x14ac:dyDescent="0.3">
      <c r="A743" s="16" t="s">
        <v>51</v>
      </c>
      <c r="B743" s="17" t="s">
        <v>52</v>
      </c>
      <c r="C743" s="17">
        <v>36</v>
      </c>
      <c r="D743" s="29"/>
      <c r="E743" s="29"/>
      <c r="F743" s="30">
        <f t="shared" si="68"/>
        <v>0</v>
      </c>
      <c r="G743" s="32"/>
      <c r="H743" s="32"/>
      <c r="I743" s="32"/>
      <c r="J743" s="34">
        <f t="shared" si="69"/>
        <v>0</v>
      </c>
      <c r="K743" s="31">
        <f t="shared" si="70"/>
        <v>868.73</v>
      </c>
      <c r="L743" s="24">
        <f t="shared" si="67"/>
        <v>0</v>
      </c>
      <c r="M743" s="24"/>
      <c r="N743" s="24">
        <f t="shared" si="71"/>
        <v>0</v>
      </c>
    </row>
    <row r="744" spans="1:14" x14ac:dyDescent="0.3">
      <c r="A744" s="16" t="s">
        <v>53</v>
      </c>
      <c r="B744" s="17" t="s">
        <v>48</v>
      </c>
      <c r="C744" s="17">
        <v>8</v>
      </c>
      <c r="D744" s="29"/>
      <c r="E744" s="29"/>
      <c r="F744" s="30">
        <f t="shared" si="68"/>
        <v>0</v>
      </c>
      <c r="G744" s="32"/>
      <c r="H744" s="32"/>
      <c r="I744" s="32"/>
      <c r="J744" s="34">
        <f t="shared" si="69"/>
        <v>0</v>
      </c>
      <c r="K744" s="31">
        <f t="shared" si="70"/>
        <v>2416.0500000000002</v>
      </c>
      <c r="L744" s="24">
        <f t="shared" si="67"/>
        <v>0</v>
      </c>
      <c r="M744" s="24"/>
      <c r="N744" s="24">
        <f t="shared" si="71"/>
        <v>0</v>
      </c>
    </row>
    <row r="745" spans="1:14" x14ac:dyDescent="0.3">
      <c r="A745" s="16" t="s">
        <v>54</v>
      </c>
      <c r="B745" s="17" t="s">
        <v>50</v>
      </c>
      <c r="C745" s="17">
        <v>72</v>
      </c>
      <c r="D745" s="29">
        <v>12</v>
      </c>
      <c r="E745" s="29"/>
      <c r="F745" s="30">
        <f t="shared" si="68"/>
        <v>0.16666666666666666</v>
      </c>
      <c r="G745" s="32"/>
      <c r="H745" s="32"/>
      <c r="I745" s="32"/>
      <c r="J745" s="34">
        <f t="shared" si="69"/>
        <v>12</v>
      </c>
      <c r="K745" s="31">
        <f t="shared" si="70"/>
        <v>377.33</v>
      </c>
      <c r="L745" s="24">
        <f t="shared" si="67"/>
        <v>4527.96</v>
      </c>
      <c r="M745" s="24"/>
      <c r="N745" s="24">
        <f t="shared" si="71"/>
        <v>0</v>
      </c>
    </row>
    <row r="746" spans="1:14" x14ac:dyDescent="0.3">
      <c r="A746" s="16" t="s">
        <v>55</v>
      </c>
      <c r="B746" s="17" t="s">
        <v>56</v>
      </c>
      <c r="C746" s="17">
        <v>15</v>
      </c>
      <c r="D746" s="44"/>
      <c r="E746" s="44"/>
      <c r="F746" s="30">
        <f t="shared" si="68"/>
        <v>0</v>
      </c>
      <c r="G746" s="11"/>
      <c r="H746" s="11"/>
      <c r="I746" s="11"/>
      <c r="J746" s="12">
        <f t="shared" si="69"/>
        <v>0</v>
      </c>
      <c r="K746" s="45">
        <f t="shared" si="70"/>
        <v>1158.3</v>
      </c>
      <c r="L746" s="37">
        <f t="shared" si="67"/>
        <v>0</v>
      </c>
      <c r="M746" s="37"/>
      <c r="N746" s="37">
        <f t="shared" si="71"/>
        <v>0</v>
      </c>
    </row>
    <row r="747" spans="1:14" x14ac:dyDescent="0.3">
      <c r="A747" s="16" t="s">
        <v>57</v>
      </c>
      <c r="B747" s="17" t="s">
        <v>50</v>
      </c>
      <c r="C747" s="17">
        <v>72</v>
      </c>
      <c r="D747" s="29"/>
      <c r="E747" s="29"/>
      <c r="F747" s="30">
        <f t="shared" si="68"/>
        <v>0</v>
      </c>
      <c r="G747" s="32"/>
      <c r="H747" s="32"/>
      <c r="I747" s="32"/>
      <c r="J747" s="34">
        <f t="shared" si="69"/>
        <v>0</v>
      </c>
      <c r="K747" s="31">
        <f t="shared" si="70"/>
        <v>424.13</v>
      </c>
      <c r="L747" s="24">
        <f t="shared" si="67"/>
        <v>0</v>
      </c>
      <c r="M747" s="24"/>
      <c r="N747" s="24">
        <f t="shared" si="71"/>
        <v>0</v>
      </c>
    </row>
    <row r="748" spans="1:14" x14ac:dyDescent="0.3">
      <c r="A748" s="16" t="s">
        <v>58</v>
      </c>
      <c r="B748" s="17" t="s">
        <v>59</v>
      </c>
      <c r="C748" s="17">
        <v>15</v>
      </c>
      <c r="D748" s="29"/>
      <c r="E748" s="29"/>
      <c r="F748" s="30">
        <f t="shared" si="68"/>
        <v>0</v>
      </c>
      <c r="G748" s="32"/>
      <c r="H748" s="32"/>
      <c r="I748" s="32"/>
      <c r="J748" s="34">
        <f t="shared" si="69"/>
        <v>0</v>
      </c>
      <c r="K748" s="31">
        <f t="shared" si="70"/>
        <v>1199.25</v>
      </c>
      <c r="L748" s="24">
        <f t="shared" si="67"/>
        <v>0</v>
      </c>
      <c r="M748" s="24"/>
      <c r="N748" s="24">
        <f t="shared" si="71"/>
        <v>0</v>
      </c>
    </row>
    <row r="749" spans="1:14" x14ac:dyDescent="0.3">
      <c r="A749" s="16" t="s">
        <v>60</v>
      </c>
      <c r="B749" s="17" t="s">
        <v>50</v>
      </c>
      <c r="C749" s="17">
        <v>72</v>
      </c>
      <c r="D749" s="29"/>
      <c r="E749" s="29"/>
      <c r="F749" s="30">
        <f t="shared" si="68"/>
        <v>0</v>
      </c>
      <c r="G749" s="32"/>
      <c r="H749" s="32"/>
      <c r="I749" s="32"/>
      <c r="J749" s="34">
        <f t="shared" si="69"/>
        <v>0</v>
      </c>
      <c r="K749" s="31">
        <f t="shared" si="70"/>
        <v>381.13</v>
      </c>
      <c r="L749" s="24">
        <f t="shared" si="67"/>
        <v>0</v>
      </c>
      <c r="M749" s="24"/>
      <c r="N749" s="24">
        <f t="shared" si="71"/>
        <v>0</v>
      </c>
    </row>
    <row r="750" spans="1:14" x14ac:dyDescent="0.3">
      <c r="A750" s="16" t="s">
        <v>61</v>
      </c>
      <c r="B750" s="17" t="s">
        <v>50</v>
      </c>
      <c r="C750" s="38">
        <v>72</v>
      </c>
      <c r="D750" s="44"/>
      <c r="E750" s="44"/>
      <c r="F750" s="30">
        <f t="shared" si="68"/>
        <v>0</v>
      </c>
      <c r="G750" s="11"/>
      <c r="H750" s="11"/>
      <c r="I750" s="11"/>
      <c r="J750" s="12">
        <f t="shared" si="69"/>
        <v>0</v>
      </c>
      <c r="K750" s="31">
        <f t="shared" si="70"/>
        <v>424.13</v>
      </c>
      <c r="L750" s="37">
        <f t="shared" si="67"/>
        <v>0</v>
      </c>
      <c r="M750" s="37"/>
      <c r="N750" s="37">
        <f t="shared" si="71"/>
        <v>0</v>
      </c>
    </row>
    <row r="751" spans="1:14" x14ac:dyDescent="0.3">
      <c r="A751" s="35" t="s">
        <v>62</v>
      </c>
      <c r="B751" s="17" t="s">
        <v>50</v>
      </c>
      <c r="C751" s="38">
        <v>72</v>
      </c>
      <c r="D751" s="44"/>
      <c r="E751" s="44"/>
      <c r="F751" s="30">
        <f t="shared" si="68"/>
        <v>0</v>
      </c>
      <c r="G751" s="11"/>
      <c r="H751" s="11"/>
      <c r="I751" s="11"/>
      <c r="J751" s="12">
        <f t="shared" si="69"/>
        <v>0</v>
      </c>
      <c r="K751" s="31">
        <f t="shared" si="70"/>
        <v>330.23</v>
      </c>
      <c r="L751" s="37">
        <f t="shared" si="67"/>
        <v>0</v>
      </c>
      <c r="M751" s="37"/>
      <c r="N751" s="37">
        <f t="shared" si="71"/>
        <v>0</v>
      </c>
    </row>
    <row r="752" spans="1:14" x14ac:dyDescent="0.3">
      <c r="A752" s="35" t="s">
        <v>63</v>
      </c>
      <c r="B752" s="17" t="s">
        <v>50</v>
      </c>
      <c r="C752" s="38">
        <v>72</v>
      </c>
      <c r="D752" s="44">
        <v>2</v>
      </c>
      <c r="E752" s="44"/>
      <c r="F752" s="30">
        <f t="shared" si="68"/>
        <v>2.7777777777777776E-2</v>
      </c>
      <c r="G752" s="11"/>
      <c r="H752" s="11"/>
      <c r="I752" s="11"/>
      <c r="J752" s="12">
        <f t="shared" si="69"/>
        <v>2</v>
      </c>
      <c r="K752" s="31">
        <f t="shared" si="70"/>
        <v>424.13</v>
      </c>
      <c r="L752" s="37">
        <f t="shared" si="67"/>
        <v>848.26</v>
      </c>
      <c r="M752" s="37"/>
      <c r="N752" s="37">
        <f t="shared" si="71"/>
        <v>0</v>
      </c>
    </row>
    <row r="753" spans="1:14" x14ac:dyDescent="0.3">
      <c r="A753" s="35" t="s">
        <v>64</v>
      </c>
      <c r="B753" s="17" t="s">
        <v>65</v>
      </c>
      <c r="C753" s="38">
        <v>72</v>
      </c>
      <c r="D753" s="44"/>
      <c r="E753" s="44"/>
      <c r="F753" s="30">
        <f t="shared" si="68"/>
        <v>0</v>
      </c>
      <c r="G753" s="11"/>
      <c r="H753" s="11"/>
      <c r="I753" s="11"/>
      <c r="J753" s="12">
        <f t="shared" si="69"/>
        <v>0</v>
      </c>
      <c r="K753" s="31">
        <f t="shared" si="70"/>
        <v>389.61</v>
      </c>
      <c r="L753" s="37">
        <f t="shared" si="67"/>
        <v>0</v>
      </c>
      <c r="M753" s="37"/>
      <c r="N753" s="37">
        <f t="shared" si="71"/>
        <v>0</v>
      </c>
    </row>
    <row r="754" spans="1:14" x14ac:dyDescent="0.3">
      <c r="A754" s="35" t="s">
        <v>66</v>
      </c>
      <c r="B754" s="17" t="s">
        <v>65</v>
      </c>
      <c r="C754" s="38">
        <v>72</v>
      </c>
      <c r="D754" s="44"/>
      <c r="E754" s="44"/>
      <c r="F754" s="30">
        <f t="shared" si="68"/>
        <v>0</v>
      </c>
      <c r="G754" s="11"/>
      <c r="H754" s="11"/>
      <c r="I754" s="11"/>
      <c r="J754" s="12">
        <f t="shared" si="69"/>
        <v>0</v>
      </c>
      <c r="K754" s="31">
        <f t="shared" si="70"/>
        <v>389.61</v>
      </c>
      <c r="L754" s="37">
        <f t="shared" si="67"/>
        <v>0</v>
      </c>
      <c r="M754" s="37"/>
      <c r="N754" s="37">
        <f t="shared" si="71"/>
        <v>0</v>
      </c>
    </row>
    <row r="755" spans="1:14" x14ac:dyDescent="0.3">
      <c r="A755" s="47" t="s">
        <v>67</v>
      </c>
      <c r="B755" s="48" t="s">
        <v>59</v>
      </c>
      <c r="C755" s="49">
        <v>25</v>
      </c>
      <c r="D755" s="44">
        <v>9</v>
      </c>
      <c r="E755" s="44"/>
      <c r="F755" s="30">
        <f t="shared" si="68"/>
        <v>0.36</v>
      </c>
      <c r="G755" s="11"/>
      <c r="H755" s="11"/>
      <c r="I755" s="11"/>
      <c r="J755" s="12">
        <f t="shared" si="69"/>
        <v>9</v>
      </c>
      <c r="K755" s="31">
        <f t="shared" si="70"/>
        <v>169.65</v>
      </c>
      <c r="L755" s="37">
        <f t="shared" si="67"/>
        <v>1526.8500000000001</v>
      </c>
      <c r="M755" s="37"/>
      <c r="N755" s="37">
        <f t="shared" si="71"/>
        <v>0</v>
      </c>
    </row>
    <row r="756" spans="1:14" x14ac:dyDescent="0.3">
      <c r="A756" s="47" t="s">
        <v>68</v>
      </c>
      <c r="B756" s="48" t="s">
        <v>42</v>
      </c>
      <c r="C756" s="49">
        <v>50</v>
      </c>
      <c r="D756" s="44">
        <v>7</v>
      </c>
      <c r="E756" s="44"/>
      <c r="F756" s="30">
        <f t="shared" si="68"/>
        <v>0.14000000000000001</v>
      </c>
      <c r="G756" s="11"/>
      <c r="H756" s="11"/>
      <c r="I756" s="11"/>
      <c r="J756" s="12">
        <f t="shared" si="69"/>
        <v>7</v>
      </c>
      <c r="K756" s="31">
        <f t="shared" si="70"/>
        <v>88.92</v>
      </c>
      <c r="L756" s="37">
        <f t="shared" si="67"/>
        <v>622.44000000000005</v>
      </c>
      <c r="M756" s="37"/>
      <c r="N756" s="37">
        <f t="shared" si="71"/>
        <v>0</v>
      </c>
    </row>
    <row r="757" spans="1:14" x14ac:dyDescent="0.3">
      <c r="A757" s="47" t="s">
        <v>69</v>
      </c>
      <c r="B757" s="48" t="s">
        <v>52</v>
      </c>
      <c r="C757" s="49">
        <v>12</v>
      </c>
      <c r="D757" s="44"/>
      <c r="E757" s="44"/>
      <c r="F757" s="30">
        <f t="shared" si="68"/>
        <v>0</v>
      </c>
      <c r="G757" s="11"/>
      <c r="H757" s="11"/>
      <c r="I757" s="11"/>
      <c r="J757" s="12">
        <f t="shared" si="69"/>
        <v>0</v>
      </c>
      <c r="K757" s="31">
        <f t="shared" si="70"/>
        <v>123.94</v>
      </c>
      <c r="L757" s="37">
        <f t="shared" si="67"/>
        <v>0</v>
      </c>
      <c r="M757" s="37"/>
      <c r="N757" s="37">
        <f t="shared" si="71"/>
        <v>0</v>
      </c>
    </row>
    <row r="758" spans="1:14" ht="19.5" thickBot="1" x14ac:dyDescent="0.35">
      <c r="A758" s="47" t="s">
        <v>70</v>
      </c>
      <c r="B758" s="48" t="s">
        <v>50</v>
      </c>
      <c r="C758" s="49">
        <v>60</v>
      </c>
      <c r="D758" s="44">
        <v>6</v>
      </c>
      <c r="E758" s="44"/>
      <c r="F758" s="30">
        <f t="shared" si="68"/>
        <v>0.1</v>
      </c>
      <c r="G758" s="11"/>
      <c r="H758" s="11"/>
      <c r="I758" s="11"/>
      <c r="J758" s="12">
        <f t="shared" si="69"/>
        <v>6</v>
      </c>
      <c r="K758" s="31">
        <f t="shared" si="70"/>
        <v>67.180000000000007</v>
      </c>
      <c r="L758" s="37">
        <f t="shared" si="67"/>
        <v>403.08000000000004</v>
      </c>
      <c r="M758" s="37"/>
      <c r="N758" s="37">
        <f t="shared" si="71"/>
        <v>0</v>
      </c>
    </row>
    <row r="759" spans="1:14" ht="19.5" thickBot="1" x14ac:dyDescent="0.35">
      <c r="A759" s="56" t="s">
        <v>71</v>
      </c>
      <c r="B759" s="57" t="s">
        <v>50</v>
      </c>
      <c r="C759" s="58">
        <v>60</v>
      </c>
      <c r="D759" s="44">
        <v>6</v>
      </c>
      <c r="E759" s="44"/>
      <c r="F759" s="30">
        <f t="shared" si="68"/>
        <v>0.1</v>
      </c>
      <c r="G759" s="11"/>
      <c r="H759" s="11"/>
      <c r="I759" s="11"/>
      <c r="J759" s="12">
        <f t="shared" si="69"/>
        <v>6</v>
      </c>
      <c r="K759" s="31">
        <f t="shared" si="70"/>
        <v>67.180000000000007</v>
      </c>
      <c r="L759" s="37">
        <f t="shared" si="67"/>
        <v>403.08000000000004</v>
      </c>
      <c r="M759" s="37"/>
      <c r="N759" s="37">
        <f t="shared" si="71"/>
        <v>0</v>
      </c>
    </row>
    <row r="760" spans="1:14" ht="19.5" thickBot="1" x14ac:dyDescent="0.35">
      <c r="A760" s="56" t="s">
        <v>72</v>
      </c>
      <c r="B760" s="57" t="s">
        <v>50</v>
      </c>
      <c r="C760" s="58">
        <v>60</v>
      </c>
      <c r="D760" s="44">
        <v>3</v>
      </c>
      <c r="E760" s="44"/>
      <c r="F760" s="30">
        <f t="shared" si="68"/>
        <v>0.05</v>
      </c>
      <c r="G760" s="11"/>
      <c r="H760" s="11"/>
      <c r="I760" s="11"/>
      <c r="J760" s="12">
        <f t="shared" si="69"/>
        <v>3</v>
      </c>
      <c r="K760" s="31">
        <f t="shared" si="70"/>
        <v>67.180000000000007</v>
      </c>
      <c r="L760" s="37">
        <f t="shared" si="67"/>
        <v>201.54000000000002</v>
      </c>
      <c r="M760" s="37"/>
      <c r="N760" s="37">
        <f t="shared" si="71"/>
        <v>0</v>
      </c>
    </row>
    <row r="761" spans="1:14" ht="19.5" thickBot="1" x14ac:dyDescent="0.35">
      <c r="A761" s="56" t="s">
        <v>73</v>
      </c>
      <c r="B761" s="57" t="s">
        <v>74</v>
      </c>
      <c r="C761" s="58">
        <v>150</v>
      </c>
      <c r="D761" s="44"/>
      <c r="E761" s="44"/>
      <c r="F761" s="30">
        <f t="shared" si="68"/>
        <v>0</v>
      </c>
      <c r="G761" s="11"/>
      <c r="H761" s="11"/>
      <c r="I761" s="11"/>
      <c r="J761" s="12">
        <f t="shared" si="69"/>
        <v>0</v>
      </c>
      <c r="K761" s="31">
        <f t="shared" si="70"/>
        <v>21.06</v>
      </c>
      <c r="L761" s="37">
        <f t="shared" si="67"/>
        <v>0</v>
      </c>
      <c r="M761" s="37"/>
      <c r="N761" s="37">
        <f t="shared" si="71"/>
        <v>0</v>
      </c>
    </row>
    <row r="762" spans="1:14" ht="19.5" thickBot="1" x14ac:dyDescent="0.35">
      <c r="A762" s="66" t="s">
        <v>75</v>
      </c>
      <c r="B762" s="67" t="s">
        <v>76</v>
      </c>
      <c r="C762" s="68">
        <v>120</v>
      </c>
      <c r="D762" s="44">
        <v>4</v>
      </c>
      <c r="E762" s="44"/>
      <c r="F762" s="30">
        <f t="shared" si="68"/>
        <v>3.3333333333333333E-2</v>
      </c>
      <c r="G762" s="11"/>
      <c r="H762" s="11"/>
      <c r="I762" s="11"/>
      <c r="J762" s="12">
        <f t="shared" si="69"/>
        <v>4</v>
      </c>
      <c r="K762" s="31">
        <f t="shared" si="70"/>
        <v>78.98</v>
      </c>
      <c r="L762" s="37">
        <f t="shared" si="67"/>
        <v>315.92</v>
      </c>
      <c r="M762" s="37"/>
      <c r="N762" s="37">
        <f t="shared" si="71"/>
        <v>0</v>
      </c>
    </row>
    <row r="763" spans="1:14" ht="19.5" thickBot="1" x14ac:dyDescent="0.35">
      <c r="A763" s="66" t="s">
        <v>77</v>
      </c>
      <c r="B763" s="67" t="s">
        <v>78</v>
      </c>
      <c r="C763" s="68">
        <v>60</v>
      </c>
      <c r="D763" s="44">
        <v>3</v>
      </c>
      <c r="E763" s="44"/>
      <c r="F763" s="30">
        <f t="shared" si="68"/>
        <v>0.05</v>
      </c>
      <c r="G763" s="11"/>
      <c r="H763" s="11"/>
      <c r="I763" s="11"/>
      <c r="J763" s="12">
        <f t="shared" si="69"/>
        <v>3</v>
      </c>
      <c r="K763" s="31">
        <f t="shared" si="70"/>
        <v>154.44</v>
      </c>
      <c r="L763" s="37">
        <f t="shared" si="67"/>
        <v>463.32</v>
      </c>
      <c r="M763" s="37"/>
      <c r="N763" s="37">
        <f t="shared" si="71"/>
        <v>0</v>
      </c>
    </row>
    <row r="764" spans="1:14" ht="19.5" thickBot="1" x14ac:dyDescent="0.35">
      <c r="A764" s="66" t="s">
        <v>79</v>
      </c>
      <c r="B764" s="67" t="s">
        <v>50</v>
      </c>
      <c r="C764" s="68">
        <v>30</v>
      </c>
      <c r="D764" s="44">
        <v>9</v>
      </c>
      <c r="E764" s="44"/>
      <c r="F764" s="30">
        <f t="shared" si="68"/>
        <v>0.3</v>
      </c>
      <c r="G764" s="11"/>
      <c r="H764" s="11"/>
      <c r="I764" s="11"/>
      <c r="J764" s="12">
        <f t="shared" si="69"/>
        <v>9</v>
      </c>
      <c r="K764" s="31">
        <f t="shared" si="70"/>
        <v>274.95</v>
      </c>
      <c r="L764" s="37">
        <f t="shared" si="67"/>
        <v>2474.5499999999997</v>
      </c>
      <c r="M764" s="37"/>
      <c r="N764" s="37">
        <f t="shared" si="71"/>
        <v>0</v>
      </c>
    </row>
    <row r="765" spans="1:14" ht="19.5" thickBot="1" x14ac:dyDescent="0.35">
      <c r="A765" s="66" t="s">
        <v>80</v>
      </c>
      <c r="B765" s="67" t="s">
        <v>59</v>
      </c>
      <c r="C765" s="68">
        <v>12</v>
      </c>
      <c r="D765" s="44"/>
      <c r="E765" s="44"/>
      <c r="F765" s="30">
        <f t="shared" si="68"/>
        <v>0</v>
      </c>
      <c r="G765" s="11"/>
      <c r="H765" s="11"/>
      <c r="I765" s="11"/>
      <c r="J765" s="12">
        <f t="shared" si="69"/>
        <v>0</v>
      </c>
      <c r="K765" s="31">
        <f t="shared" si="70"/>
        <v>1023.75</v>
      </c>
      <c r="L765" s="37">
        <f t="shared" si="67"/>
        <v>0</v>
      </c>
      <c r="M765" s="37"/>
      <c r="N765" s="37">
        <f t="shared" si="71"/>
        <v>0</v>
      </c>
    </row>
    <row r="766" spans="1:14" ht="19.5" thickBot="1" x14ac:dyDescent="0.35">
      <c r="A766" s="76" t="s">
        <v>81</v>
      </c>
      <c r="B766" s="77" t="s">
        <v>82</v>
      </c>
      <c r="C766" s="78">
        <v>18</v>
      </c>
      <c r="D766" s="44"/>
      <c r="E766" s="44"/>
      <c r="F766" s="30">
        <f t="shared" si="68"/>
        <v>0</v>
      </c>
      <c r="G766" s="11"/>
      <c r="H766" s="11"/>
      <c r="I766" s="11"/>
      <c r="J766" s="12">
        <f t="shared" si="69"/>
        <v>0</v>
      </c>
      <c r="K766" s="31">
        <f t="shared" si="70"/>
        <v>558.67999999999995</v>
      </c>
      <c r="L766" s="37">
        <f t="shared" si="67"/>
        <v>0</v>
      </c>
      <c r="M766" s="37"/>
      <c r="N766" s="37">
        <f t="shared" si="71"/>
        <v>0</v>
      </c>
    </row>
    <row r="767" spans="1:14" ht="19.5" thickBot="1" x14ac:dyDescent="0.35">
      <c r="A767" s="76" t="s">
        <v>83</v>
      </c>
      <c r="B767" s="77" t="s">
        <v>59</v>
      </c>
      <c r="C767" s="78">
        <v>12</v>
      </c>
      <c r="D767" s="44"/>
      <c r="E767" s="44"/>
      <c r="F767" s="30">
        <f t="shared" si="68"/>
        <v>0</v>
      </c>
      <c r="G767" s="11"/>
      <c r="H767" s="11"/>
      <c r="I767" s="11"/>
      <c r="J767" s="12">
        <f t="shared" si="69"/>
        <v>0</v>
      </c>
      <c r="K767" s="31">
        <f t="shared" si="70"/>
        <v>1092.2</v>
      </c>
      <c r="L767" s="37">
        <f t="shared" si="67"/>
        <v>0</v>
      </c>
      <c r="M767" s="37"/>
      <c r="N767" s="37">
        <f t="shared" si="71"/>
        <v>0</v>
      </c>
    </row>
    <row r="768" spans="1:14" ht="19.5" thickBot="1" x14ac:dyDescent="0.35">
      <c r="A768" s="76" t="s">
        <v>84</v>
      </c>
      <c r="B768" s="77" t="s">
        <v>85</v>
      </c>
      <c r="C768" s="78">
        <v>4</v>
      </c>
      <c r="D768" s="44"/>
      <c r="E768" s="44"/>
      <c r="F768" s="30">
        <f t="shared" si="68"/>
        <v>0</v>
      </c>
      <c r="G768" s="11"/>
      <c r="H768" s="11"/>
      <c r="I768" s="11"/>
      <c r="J768" s="12">
        <f t="shared" si="69"/>
        <v>0</v>
      </c>
      <c r="K768" s="31">
        <f t="shared" si="70"/>
        <v>2670.53</v>
      </c>
      <c r="L768" s="37">
        <f t="shared" si="67"/>
        <v>0</v>
      </c>
      <c r="M768" s="37"/>
      <c r="N768" s="37">
        <f t="shared" si="71"/>
        <v>0</v>
      </c>
    </row>
    <row r="769" spans="1:14" ht="19.5" thickBot="1" x14ac:dyDescent="0.35">
      <c r="A769" s="86" t="s">
        <v>86</v>
      </c>
      <c r="B769" s="87" t="s">
        <v>87</v>
      </c>
      <c r="C769" s="88">
        <v>48</v>
      </c>
      <c r="D769" s="44">
        <v>2</v>
      </c>
      <c r="E769" s="44"/>
      <c r="F769" s="30">
        <f t="shared" si="68"/>
        <v>4.1666666666666664E-2</v>
      </c>
      <c r="G769" s="11"/>
      <c r="H769" s="11"/>
      <c r="I769" s="11"/>
      <c r="J769" s="12">
        <f t="shared" si="69"/>
        <v>2</v>
      </c>
      <c r="K769" s="31">
        <f t="shared" si="70"/>
        <v>46.8</v>
      </c>
      <c r="L769" s="37">
        <f t="shared" si="67"/>
        <v>93.6</v>
      </c>
      <c r="M769" s="37"/>
      <c r="N769" s="37">
        <f t="shared" si="71"/>
        <v>0</v>
      </c>
    </row>
    <row r="770" spans="1:14" ht="19.5" thickBot="1" x14ac:dyDescent="0.35">
      <c r="A770" s="86" t="s">
        <v>88</v>
      </c>
      <c r="B770" s="87" t="s">
        <v>87</v>
      </c>
      <c r="C770" s="88">
        <v>48</v>
      </c>
      <c r="D770" s="44">
        <v>4</v>
      </c>
      <c r="E770" s="44"/>
      <c r="F770" s="30">
        <f t="shared" si="68"/>
        <v>8.3333333333333329E-2</v>
      </c>
      <c r="G770" s="11"/>
      <c r="H770" s="11"/>
      <c r="I770" s="11"/>
      <c r="J770" s="12">
        <f t="shared" si="69"/>
        <v>4</v>
      </c>
      <c r="K770" s="31">
        <f t="shared" si="70"/>
        <v>46.8</v>
      </c>
      <c r="L770" s="37">
        <f t="shared" si="67"/>
        <v>187.2</v>
      </c>
      <c r="M770" s="37"/>
      <c r="N770" s="37">
        <f t="shared" si="71"/>
        <v>0</v>
      </c>
    </row>
    <row r="771" spans="1:14" x14ac:dyDescent="0.3">
      <c r="A771" s="96" t="s">
        <v>89</v>
      </c>
      <c r="B771" s="97">
        <v>25</v>
      </c>
      <c r="C771" s="97">
        <v>25</v>
      </c>
      <c r="D771" s="44">
        <v>390</v>
      </c>
      <c r="E771" s="44"/>
      <c r="F771" s="30">
        <f t="shared" si="68"/>
        <v>15.6</v>
      </c>
      <c r="G771" s="11"/>
      <c r="H771" s="11"/>
      <c r="I771" s="11"/>
      <c r="J771" s="12">
        <f t="shared" si="69"/>
        <v>390</v>
      </c>
      <c r="K771" s="31">
        <f t="shared" si="70"/>
        <v>111.25</v>
      </c>
      <c r="L771" s="37">
        <f t="shared" si="67"/>
        <v>43387.5</v>
      </c>
      <c r="M771" s="37"/>
      <c r="N771" s="37">
        <f t="shared" si="71"/>
        <v>0</v>
      </c>
    </row>
    <row r="772" spans="1:14" x14ac:dyDescent="0.3">
      <c r="A772" s="105" t="s">
        <v>90</v>
      </c>
      <c r="B772" s="106">
        <v>10</v>
      </c>
      <c r="C772" s="106">
        <v>10</v>
      </c>
      <c r="D772" s="44"/>
      <c r="E772" s="44"/>
      <c r="F772" s="30">
        <f t="shared" si="68"/>
        <v>0</v>
      </c>
      <c r="G772" s="11"/>
      <c r="H772" s="11"/>
      <c r="I772" s="11"/>
      <c r="J772" s="12">
        <f t="shared" si="69"/>
        <v>0</v>
      </c>
      <c r="K772" s="31">
        <f t="shared" si="70"/>
        <v>1760</v>
      </c>
      <c r="L772" s="37">
        <f t="shared" si="67"/>
        <v>0</v>
      </c>
      <c r="M772" s="37"/>
      <c r="N772" s="37">
        <f t="shared" si="71"/>
        <v>0</v>
      </c>
    </row>
    <row r="773" spans="1:14" x14ac:dyDescent="0.3">
      <c r="A773" s="105" t="s">
        <v>91</v>
      </c>
      <c r="B773" s="106">
        <v>8</v>
      </c>
      <c r="C773" s="106">
        <v>8</v>
      </c>
      <c r="D773" s="44"/>
      <c r="E773" s="44"/>
      <c r="F773" s="30">
        <f t="shared" si="68"/>
        <v>0</v>
      </c>
      <c r="G773" s="11"/>
      <c r="H773" s="11"/>
      <c r="I773" s="11"/>
      <c r="J773" s="12">
        <f t="shared" si="69"/>
        <v>0</v>
      </c>
      <c r="K773" s="31">
        <f t="shared" si="70"/>
        <v>2365</v>
      </c>
      <c r="L773" s="37">
        <f t="shared" si="67"/>
        <v>0</v>
      </c>
      <c r="M773" s="37"/>
      <c r="N773" s="37">
        <f t="shared" si="71"/>
        <v>0</v>
      </c>
    </row>
    <row r="774" spans="1:14" x14ac:dyDescent="0.3">
      <c r="A774" s="105" t="s">
        <v>92</v>
      </c>
      <c r="B774" s="106">
        <v>8</v>
      </c>
      <c r="C774" s="106">
        <v>8</v>
      </c>
      <c r="D774" s="44"/>
      <c r="E774" s="44"/>
      <c r="F774" s="30">
        <f t="shared" si="68"/>
        <v>0</v>
      </c>
      <c r="G774" s="11"/>
      <c r="H774" s="11"/>
      <c r="I774" s="11"/>
      <c r="J774" s="12">
        <f t="shared" si="69"/>
        <v>0</v>
      </c>
      <c r="K774" s="31">
        <f t="shared" si="70"/>
        <v>2065</v>
      </c>
      <c r="L774" s="37">
        <f t="shared" si="67"/>
        <v>0</v>
      </c>
      <c r="M774" s="37"/>
      <c r="N774" s="37">
        <f t="shared" si="71"/>
        <v>0</v>
      </c>
    </row>
    <row r="775" spans="1:14" x14ac:dyDescent="0.3">
      <c r="A775" s="105" t="s">
        <v>93</v>
      </c>
      <c r="B775" s="106">
        <v>15</v>
      </c>
      <c r="C775" s="106">
        <v>15</v>
      </c>
      <c r="D775" s="44"/>
      <c r="E775" s="44"/>
      <c r="F775" s="30">
        <f t="shared" si="68"/>
        <v>0</v>
      </c>
      <c r="G775" s="11"/>
      <c r="H775" s="11"/>
      <c r="I775" s="11"/>
      <c r="J775" s="12">
        <f t="shared" si="69"/>
        <v>0</v>
      </c>
      <c r="K775" s="31">
        <f t="shared" si="70"/>
        <v>990</v>
      </c>
      <c r="L775" s="37">
        <f t="shared" si="67"/>
        <v>0</v>
      </c>
      <c r="M775" s="37"/>
      <c r="N775" s="37">
        <f t="shared" si="71"/>
        <v>0</v>
      </c>
    </row>
    <row r="776" spans="1:14" x14ac:dyDescent="0.3">
      <c r="A776" s="105" t="s">
        <v>94</v>
      </c>
      <c r="B776" s="106">
        <v>15</v>
      </c>
      <c r="C776" s="106">
        <v>15</v>
      </c>
      <c r="D776" s="44"/>
      <c r="E776" s="44"/>
      <c r="F776" s="30">
        <f t="shared" si="68"/>
        <v>0</v>
      </c>
      <c r="G776" s="11"/>
      <c r="H776" s="11"/>
      <c r="I776" s="11"/>
      <c r="J776" s="12">
        <f t="shared" si="69"/>
        <v>0</v>
      </c>
      <c r="K776" s="31">
        <f t="shared" si="70"/>
        <v>1025</v>
      </c>
      <c r="L776" s="37">
        <f t="shared" si="67"/>
        <v>0</v>
      </c>
      <c r="M776" s="37"/>
      <c r="N776" s="37">
        <f t="shared" si="71"/>
        <v>0</v>
      </c>
    </row>
    <row r="777" spans="1:14" x14ac:dyDescent="0.3">
      <c r="A777" s="105" t="s">
        <v>95</v>
      </c>
      <c r="B777" s="106">
        <v>10</v>
      </c>
      <c r="C777" s="106">
        <v>10</v>
      </c>
      <c r="D777" s="44"/>
      <c r="E777" s="44"/>
      <c r="F777" s="30">
        <f t="shared" si="68"/>
        <v>0</v>
      </c>
      <c r="G777" s="11"/>
      <c r="H777" s="11"/>
      <c r="I777" s="11"/>
      <c r="J777" s="12">
        <f t="shared" si="69"/>
        <v>0</v>
      </c>
      <c r="K777" s="31">
        <f t="shared" si="70"/>
        <v>1620</v>
      </c>
      <c r="L777" s="37">
        <f t="shared" si="67"/>
        <v>0</v>
      </c>
      <c r="M777" s="37"/>
      <c r="N777" s="37">
        <f t="shared" si="71"/>
        <v>0</v>
      </c>
    </row>
    <row r="778" spans="1:14" x14ac:dyDescent="0.3">
      <c r="A778" s="105" t="s">
        <v>96</v>
      </c>
      <c r="B778" s="106">
        <v>8</v>
      </c>
      <c r="C778" s="106">
        <v>8</v>
      </c>
      <c r="D778" s="44"/>
      <c r="E778" s="44"/>
      <c r="F778" s="30">
        <f t="shared" si="68"/>
        <v>0</v>
      </c>
      <c r="G778" s="11"/>
      <c r="H778" s="11"/>
      <c r="I778" s="11"/>
      <c r="J778" s="12">
        <f t="shared" si="69"/>
        <v>0</v>
      </c>
      <c r="K778" s="31">
        <f t="shared" si="70"/>
        <v>2130</v>
      </c>
      <c r="L778" s="37">
        <f t="shared" si="67"/>
        <v>0</v>
      </c>
      <c r="M778" s="37"/>
      <c r="N778" s="37">
        <f t="shared" si="71"/>
        <v>0</v>
      </c>
    </row>
    <row r="779" spans="1:14" x14ac:dyDescent="0.3">
      <c r="A779" s="105" t="s">
        <v>97</v>
      </c>
      <c r="B779" s="106">
        <v>15</v>
      </c>
      <c r="C779" s="106">
        <v>15</v>
      </c>
      <c r="D779" s="44"/>
      <c r="E779" s="44"/>
      <c r="F779" s="30">
        <f t="shared" si="68"/>
        <v>0</v>
      </c>
      <c r="G779" s="11"/>
      <c r="H779" s="11"/>
      <c r="I779" s="11"/>
      <c r="J779" s="12">
        <f t="shared" si="69"/>
        <v>0</v>
      </c>
      <c r="K779" s="31">
        <f t="shared" si="70"/>
        <v>880</v>
      </c>
      <c r="L779" s="37">
        <f t="shared" si="67"/>
        <v>0</v>
      </c>
      <c r="M779" s="37"/>
      <c r="N779" s="37">
        <f t="shared" si="71"/>
        <v>0</v>
      </c>
    </row>
    <row r="780" spans="1:14" x14ac:dyDescent="0.3">
      <c r="A780" s="105" t="s">
        <v>98</v>
      </c>
      <c r="B780" s="106">
        <v>15</v>
      </c>
      <c r="C780" s="106">
        <v>15</v>
      </c>
      <c r="D780" s="44"/>
      <c r="E780" s="44"/>
      <c r="F780" s="30">
        <f t="shared" si="68"/>
        <v>0</v>
      </c>
      <c r="G780" s="11"/>
      <c r="H780" s="11"/>
      <c r="I780" s="11"/>
      <c r="J780" s="12">
        <f t="shared" si="69"/>
        <v>0</v>
      </c>
      <c r="K780" s="31">
        <f t="shared" si="70"/>
        <v>915</v>
      </c>
      <c r="L780" s="37">
        <f t="shared" si="67"/>
        <v>0</v>
      </c>
      <c r="M780" s="37"/>
      <c r="N780" s="37">
        <f t="shared" si="71"/>
        <v>0</v>
      </c>
    </row>
    <row r="781" spans="1:14" x14ac:dyDescent="0.3">
      <c r="A781" s="105" t="s">
        <v>99</v>
      </c>
      <c r="B781" s="106">
        <v>3</v>
      </c>
      <c r="C781" s="106">
        <v>3</v>
      </c>
      <c r="D781" s="44"/>
      <c r="E781" s="44"/>
      <c r="F781" s="30">
        <f t="shared" si="68"/>
        <v>0</v>
      </c>
      <c r="G781" s="11"/>
      <c r="H781" s="11"/>
      <c r="I781" s="11"/>
      <c r="J781" s="12">
        <f t="shared" si="69"/>
        <v>0</v>
      </c>
      <c r="K781" s="31">
        <f t="shared" si="70"/>
        <v>1970</v>
      </c>
      <c r="L781" s="37">
        <f t="shared" si="67"/>
        <v>0</v>
      </c>
      <c r="M781" s="37"/>
      <c r="N781" s="37">
        <f t="shared" si="71"/>
        <v>0</v>
      </c>
    </row>
    <row r="782" spans="1:14" x14ac:dyDescent="0.3">
      <c r="A782" s="105" t="s">
        <v>100</v>
      </c>
      <c r="B782" s="106">
        <v>3</v>
      </c>
      <c r="C782" s="106">
        <v>3</v>
      </c>
      <c r="D782" s="44"/>
      <c r="E782" s="44"/>
      <c r="F782" s="30">
        <f t="shared" si="68"/>
        <v>0</v>
      </c>
      <c r="G782" s="11"/>
      <c r="H782" s="11"/>
      <c r="I782" s="11"/>
      <c r="J782" s="12">
        <f t="shared" si="69"/>
        <v>0</v>
      </c>
      <c r="K782" s="31">
        <f t="shared" si="70"/>
        <v>2035</v>
      </c>
      <c r="L782" s="37">
        <f t="shared" si="67"/>
        <v>0</v>
      </c>
      <c r="M782" s="37"/>
      <c r="N782" s="37">
        <f t="shared" si="71"/>
        <v>0</v>
      </c>
    </row>
    <row r="783" spans="1:14" x14ac:dyDescent="0.3">
      <c r="A783" s="105" t="s">
        <v>101</v>
      </c>
      <c r="B783" s="106">
        <v>8</v>
      </c>
      <c r="C783" s="106">
        <v>8</v>
      </c>
      <c r="D783" s="44"/>
      <c r="E783" s="44"/>
      <c r="F783" s="30">
        <f t="shared" si="68"/>
        <v>0</v>
      </c>
      <c r="G783" s="11"/>
      <c r="H783" s="11"/>
      <c r="I783" s="11"/>
      <c r="J783" s="12">
        <f t="shared" si="69"/>
        <v>0</v>
      </c>
      <c r="K783" s="31">
        <f t="shared" si="70"/>
        <v>2120</v>
      </c>
      <c r="L783" s="37">
        <f t="shared" si="67"/>
        <v>0</v>
      </c>
      <c r="M783" s="37"/>
      <c r="N783" s="37">
        <f t="shared" si="71"/>
        <v>0</v>
      </c>
    </row>
    <row r="784" spans="1:14" x14ac:dyDescent="0.3">
      <c r="A784" s="105" t="s">
        <v>102</v>
      </c>
      <c r="B784" s="106">
        <v>10</v>
      </c>
      <c r="C784" s="106">
        <v>10</v>
      </c>
      <c r="D784" s="44"/>
      <c r="E784" s="44"/>
      <c r="F784" s="30">
        <f t="shared" si="68"/>
        <v>0</v>
      </c>
      <c r="G784" s="11"/>
      <c r="H784" s="11"/>
      <c r="I784" s="11"/>
      <c r="J784" s="12">
        <f t="shared" si="69"/>
        <v>0</v>
      </c>
      <c r="K784" s="31">
        <f t="shared" si="70"/>
        <v>1980</v>
      </c>
      <c r="L784" s="37">
        <f t="shared" si="67"/>
        <v>0</v>
      </c>
      <c r="M784" s="37"/>
      <c r="N784" s="37">
        <f t="shared" si="71"/>
        <v>0</v>
      </c>
    </row>
    <row r="785" spans="1:14" x14ac:dyDescent="0.3">
      <c r="A785" s="105" t="s">
        <v>103</v>
      </c>
      <c r="B785" s="106">
        <v>12</v>
      </c>
      <c r="C785" s="106">
        <v>12</v>
      </c>
      <c r="D785" s="44"/>
      <c r="E785" s="44"/>
      <c r="F785" s="30">
        <f t="shared" si="68"/>
        <v>0</v>
      </c>
      <c r="G785" s="11"/>
      <c r="H785" s="11"/>
      <c r="I785" s="11"/>
      <c r="J785" s="12">
        <f t="shared" si="69"/>
        <v>0</v>
      </c>
      <c r="K785" s="31">
        <f t="shared" si="70"/>
        <v>875</v>
      </c>
      <c r="L785" s="37">
        <f t="shared" si="67"/>
        <v>0</v>
      </c>
      <c r="M785" s="37"/>
      <c r="N785" s="37">
        <f t="shared" si="71"/>
        <v>0</v>
      </c>
    </row>
    <row r="786" spans="1:14" ht="19.5" thickBot="1" x14ac:dyDescent="0.35">
      <c r="A786" s="105" t="s">
        <v>104</v>
      </c>
      <c r="B786" s="106">
        <v>3</v>
      </c>
      <c r="C786" s="106">
        <v>3</v>
      </c>
      <c r="D786" s="44"/>
      <c r="E786" s="44"/>
      <c r="F786" s="30">
        <f t="shared" si="68"/>
        <v>0</v>
      </c>
      <c r="G786" s="11"/>
      <c r="H786" s="11"/>
      <c r="I786" s="11"/>
      <c r="J786" s="12">
        <f t="shared" si="69"/>
        <v>0</v>
      </c>
      <c r="K786" s="31">
        <f t="shared" si="70"/>
        <v>2145</v>
      </c>
      <c r="L786" s="37">
        <f t="shared" si="67"/>
        <v>0</v>
      </c>
      <c r="M786" s="37"/>
      <c r="N786" s="37">
        <f t="shared" si="71"/>
        <v>0</v>
      </c>
    </row>
    <row r="787" spans="1:14" ht="19.5" thickBot="1" x14ac:dyDescent="0.35">
      <c r="A787" s="56" t="s">
        <v>105</v>
      </c>
      <c r="B787" s="57" t="s">
        <v>74</v>
      </c>
      <c r="C787" s="58">
        <v>150</v>
      </c>
      <c r="D787" s="44"/>
      <c r="E787" s="44"/>
      <c r="F787" s="30">
        <f t="shared" si="68"/>
        <v>0</v>
      </c>
      <c r="G787" s="11"/>
      <c r="H787" s="11"/>
      <c r="I787" s="11"/>
      <c r="J787" s="12">
        <f t="shared" si="69"/>
        <v>0</v>
      </c>
      <c r="K787" s="31">
        <f t="shared" si="70"/>
        <v>21.06</v>
      </c>
      <c r="L787" s="37">
        <f t="shared" si="67"/>
        <v>0</v>
      </c>
      <c r="M787" s="37"/>
      <c r="N787" s="37">
        <f t="shared" si="71"/>
        <v>0</v>
      </c>
    </row>
    <row r="788" spans="1:14" x14ac:dyDescent="0.3">
      <c r="A788" s="107"/>
      <c r="B788" s="108"/>
      <c r="C788" s="108"/>
      <c r="D788" s="11"/>
      <c r="E788" s="11"/>
      <c r="F788" s="30" t="e">
        <f t="shared" si="68"/>
        <v>#DIV/0!</v>
      </c>
      <c r="G788" s="11"/>
      <c r="H788" s="11"/>
      <c r="I788" s="11"/>
      <c r="J788" s="12">
        <f t="shared" si="69"/>
        <v>0</v>
      </c>
      <c r="K788" s="31">
        <f t="shared" si="70"/>
        <v>116.5</v>
      </c>
      <c r="L788" s="37">
        <f t="shared" si="67"/>
        <v>0</v>
      </c>
      <c r="M788" s="37"/>
      <c r="N788" s="37">
        <f t="shared" si="71"/>
        <v>0</v>
      </c>
    </row>
    <row r="789" spans="1:14" x14ac:dyDescent="0.3">
      <c r="A789" s="107"/>
      <c r="B789" s="108"/>
      <c r="C789" s="108"/>
      <c r="D789" s="11"/>
      <c r="E789" s="11"/>
      <c r="F789" s="30" t="e">
        <f t="shared" si="68"/>
        <v>#DIV/0!</v>
      </c>
      <c r="G789" s="11"/>
      <c r="H789" s="11"/>
      <c r="I789" s="11"/>
      <c r="J789" s="12">
        <f t="shared" si="69"/>
        <v>0</v>
      </c>
      <c r="K789" s="31">
        <f t="shared" si="70"/>
        <v>0</v>
      </c>
      <c r="L789" s="37">
        <f t="shared" si="67"/>
        <v>0</v>
      </c>
      <c r="M789" s="37"/>
      <c r="N789" s="37">
        <f t="shared" si="71"/>
        <v>0</v>
      </c>
    </row>
    <row r="790" spans="1:14" x14ac:dyDescent="0.3">
      <c r="A790" s="107"/>
      <c r="B790" s="108"/>
      <c r="C790" s="108"/>
      <c r="D790" s="11"/>
      <c r="E790" s="11"/>
      <c r="F790" s="30" t="e">
        <f t="shared" si="68"/>
        <v>#DIV/0!</v>
      </c>
      <c r="G790" s="11"/>
      <c r="H790" s="11"/>
      <c r="I790" s="11"/>
      <c r="J790" s="12">
        <f t="shared" si="69"/>
        <v>0</v>
      </c>
      <c r="K790" s="31">
        <f t="shared" si="70"/>
        <v>23</v>
      </c>
      <c r="L790" s="37">
        <f t="shared" si="67"/>
        <v>0</v>
      </c>
      <c r="M790" s="37"/>
      <c r="N790" s="37">
        <f t="shared" si="71"/>
        <v>0</v>
      </c>
    </row>
    <row r="791" spans="1:14" x14ac:dyDescent="0.3">
      <c r="A791" s="107"/>
      <c r="B791" s="108"/>
      <c r="C791" s="108"/>
      <c r="D791" s="11"/>
      <c r="E791" s="11"/>
      <c r="F791" s="30" t="e">
        <f t="shared" si="68"/>
        <v>#DIV/0!</v>
      </c>
      <c r="G791" s="11"/>
      <c r="H791" s="11"/>
      <c r="I791" s="11"/>
      <c r="J791" s="12">
        <f t="shared" si="69"/>
        <v>0</v>
      </c>
      <c r="K791" s="31">
        <f t="shared" si="70"/>
        <v>0</v>
      </c>
      <c r="L791" s="37">
        <f t="shared" si="67"/>
        <v>0</v>
      </c>
      <c r="M791" s="37"/>
      <c r="N791" s="37">
        <f t="shared" si="71"/>
        <v>0</v>
      </c>
    </row>
    <row r="792" spans="1:14" x14ac:dyDescent="0.3">
      <c r="A792" s="11"/>
      <c r="B792" s="10"/>
      <c r="C792" s="10"/>
      <c r="D792" s="11"/>
      <c r="E792" s="11"/>
      <c r="F792" s="30" t="e">
        <f t="shared" si="68"/>
        <v>#DIV/0!</v>
      </c>
      <c r="G792" s="11"/>
      <c r="H792" s="11"/>
      <c r="I792" s="11"/>
      <c r="J792" s="12">
        <f t="shared" si="69"/>
        <v>0</v>
      </c>
      <c r="K792" s="31">
        <f t="shared" si="70"/>
        <v>0</v>
      </c>
      <c r="L792" s="37">
        <f t="shared" si="67"/>
        <v>0</v>
      </c>
      <c r="M792" s="37"/>
      <c r="N792" s="37">
        <f t="shared" si="71"/>
        <v>0</v>
      </c>
    </row>
    <row r="793" spans="1:14" x14ac:dyDescent="0.3">
      <c r="A793" s="11"/>
      <c r="B793" s="10"/>
      <c r="C793" s="10"/>
      <c r="D793" s="11"/>
      <c r="E793" s="11"/>
      <c r="F793" s="30" t="e">
        <f t="shared" si="68"/>
        <v>#DIV/0!</v>
      </c>
      <c r="G793" s="11"/>
      <c r="H793" s="11"/>
      <c r="I793" s="11"/>
      <c r="J793" s="12">
        <f t="shared" si="69"/>
        <v>0</v>
      </c>
      <c r="K793" s="31">
        <f t="shared" si="70"/>
        <v>0</v>
      </c>
      <c r="L793" s="37">
        <f t="shared" si="67"/>
        <v>0</v>
      </c>
      <c r="M793" s="37"/>
      <c r="N793" s="37">
        <f t="shared" si="71"/>
        <v>0</v>
      </c>
    </row>
    <row r="794" spans="1:14" x14ac:dyDescent="0.3">
      <c r="A794" s="11"/>
      <c r="B794" s="10"/>
      <c r="C794" s="10"/>
      <c r="D794" s="11"/>
      <c r="E794" s="11"/>
      <c r="F794" s="30" t="e">
        <f t="shared" si="68"/>
        <v>#DIV/0!</v>
      </c>
      <c r="G794" s="11"/>
      <c r="H794" s="11"/>
      <c r="I794" s="11"/>
      <c r="J794" s="12">
        <f t="shared" si="69"/>
        <v>0</v>
      </c>
      <c r="K794" s="31">
        <f t="shared" si="70"/>
        <v>0</v>
      </c>
      <c r="L794" s="37">
        <f t="shared" si="67"/>
        <v>0</v>
      </c>
      <c r="M794" s="37"/>
      <c r="N794" s="37">
        <f t="shared" si="71"/>
        <v>0</v>
      </c>
    </row>
    <row r="795" spans="1:14" x14ac:dyDescent="0.3">
      <c r="A795" s="11" t="s">
        <v>33</v>
      </c>
      <c r="B795" s="11"/>
      <c r="C795" s="13"/>
      <c r="D795" s="111">
        <f t="shared" ref="D795:J795" si="72">SUM(D733:D794)</f>
        <v>479</v>
      </c>
      <c r="E795" s="111">
        <f t="shared" si="72"/>
        <v>0</v>
      </c>
      <c r="F795" s="111" t="e">
        <f t="shared" si="72"/>
        <v>#DIV/0!</v>
      </c>
      <c r="G795" s="111">
        <f t="shared" si="72"/>
        <v>0</v>
      </c>
      <c r="H795" s="111">
        <f t="shared" si="72"/>
        <v>0</v>
      </c>
      <c r="I795" s="111">
        <f t="shared" si="72"/>
        <v>0</v>
      </c>
      <c r="J795" s="12">
        <f t="shared" si="72"/>
        <v>479</v>
      </c>
      <c r="K795" s="111"/>
      <c r="L795" s="111">
        <f>SUM(L733:L794)</f>
        <v>64857.46</v>
      </c>
      <c r="M795" s="111">
        <f>SUM(M733:M794)</f>
        <v>0</v>
      </c>
      <c r="N795" s="111">
        <f>SUM(N733:N794)</f>
        <v>0</v>
      </c>
    </row>
    <row r="796" spans="1:14" x14ac:dyDescent="0.3">
      <c r="A796" s="113"/>
      <c r="B796" s="114"/>
      <c r="C796" s="115"/>
      <c r="D796" s="116"/>
      <c r="E796" s="116"/>
      <c r="F796" s="7" t="s">
        <v>106</v>
      </c>
      <c r="G796" s="7" t="s">
        <v>123</v>
      </c>
      <c r="H796" s="7" t="s">
        <v>124</v>
      </c>
      <c r="I796" s="7" t="s">
        <v>125</v>
      </c>
      <c r="J796" s="7" t="s">
        <v>126</v>
      </c>
      <c r="K796" s="117"/>
      <c r="L796" s="117"/>
      <c r="M796" s="7" t="s">
        <v>107</v>
      </c>
      <c r="N796" s="118"/>
    </row>
    <row r="797" spans="1:14" ht="31.5" x14ac:dyDescent="0.5">
      <c r="A797" s="113"/>
      <c r="B797" s="114"/>
      <c r="C797" s="115"/>
      <c r="D797" s="116"/>
      <c r="E797" s="116"/>
      <c r="F797" s="121"/>
      <c r="G797" s="121"/>
      <c r="H797" s="121"/>
      <c r="I797" s="121"/>
      <c r="J797" s="121"/>
      <c r="K797" s="122"/>
      <c r="L797" s="121">
        <f>+F797-G797-H797-I797-J797</f>
        <v>0</v>
      </c>
      <c r="M797" s="123"/>
      <c r="N797" s="124"/>
    </row>
    <row r="798" spans="1:14" x14ac:dyDescent="0.3">
      <c r="A798" s="177" t="s">
        <v>109</v>
      </c>
      <c r="B798" s="178"/>
      <c r="C798" s="178"/>
      <c r="D798" s="178"/>
      <c r="E798" s="178"/>
      <c r="F798" s="178"/>
      <c r="G798" s="178"/>
      <c r="H798" s="178"/>
      <c r="I798" s="178"/>
      <c r="J798" s="179"/>
      <c r="K798" s="125"/>
      <c r="L798" s="12">
        <v>1125</v>
      </c>
      <c r="M798" s="126"/>
      <c r="N798" s="127"/>
    </row>
    <row r="799" spans="1:14" x14ac:dyDescent="0.3">
      <c r="A799" s="180" t="s">
        <v>110</v>
      </c>
      <c r="B799" s="181"/>
      <c r="C799" s="181"/>
      <c r="D799" s="181"/>
      <c r="E799" s="181"/>
      <c r="F799" s="181"/>
      <c r="G799" s="181"/>
      <c r="H799" s="181"/>
      <c r="I799" s="181"/>
      <c r="J799" s="182"/>
      <c r="K799" s="129"/>
      <c r="L799" s="12">
        <v>-320</v>
      </c>
      <c r="M799" s="126"/>
      <c r="N799" s="127"/>
    </row>
    <row r="800" spans="1:14" x14ac:dyDescent="0.3">
      <c r="A800" s="160" t="s">
        <v>111</v>
      </c>
      <c r="B800" s="161"/>
      <c r="C800" s="161"/>
      <c r="D800" s="161"/>
      <c r="E800" s="161"/>
      <c r="F800" s="161"/>
      <c r="G800" s="161"/>
      <c r="H800" s="161"/>
      <c r="I800" s="161"/>
      <c r="J800" s="162"/>
      <c r="K800" s="130"/>
      <c r="L800" s="12"/>
      <c r="M800" s="131">
        <f>+L800/L795%</f>
        <v>0</v>
      </c>
      <c r="N800" s="127"/>
    </row>
    <row r="801" spans="1:14" x14ac:dyDescent="0.3">
      <c r="A801" s="163" t="s">
        <v>112</v>
      </c>
      <c r="B801" s="164"/>
      <c r="C801" s="164"/>
      <c r="D801" s="164"/>
      <c r="E801" s="164"/>
      <c r="F801" s="164"/>
      <c r="G801" s="164"/>
      <c r="H801" s="164"/>
      <c r="I801" s="164"/>
      <c r="J801" s="165"/>
      <c r="K801" s="132"/>
      <c r="L801" s="12">
        <f>+E817</f>
        <v>1594</v>
      </c>
      <c r="M801" s="126"/>
      <c r="N801" s="127"/>
    </row>
    <row r="802" spans="1:14" x14ac:dyDescent="0.3">
      <c r="A802" s="166" t="s">
        <v>113</v>
      </c>
      <c r="B802" s="167"/>
      <c r="C802" s="167"/>
      <c r="D802" s="167"/>
      <c r="E802" s="167"/>
      <c r="F802" s="167"/>
      <c r="G802" s="167"/>
      <c r="H802" s="167"/>
      <c r="I802" s="167"/>
      <c r="J802" s="168"/>
      <c r="K802" s="134"/>
      <c r="L802" s="12">
        <f>+M817</f>
        <v>0</v>
      </c>
      <c r="M802" s="126"/>
      <c r="N802" s="127"/>
    </row>
    <row r="803" spans="1:14" x14ac:dyDescent="0.3">
      <c r="A803" s="169"/>
      <c r="B803" s="170"/>
      <c r="C803" s="170"/>
      <c r="D803" s="170"/>
      <c r="E803" s="170"/>
      <c r="F803" s="170"/>
      <c r="G803" s="170"/>
      <c r="H803" s="170"/>
      <c r="I803" s="170"/>
      <c r="J803" s="171"/>
      <c r="K803" s="128"/>
      <c r="L803" s="126">
        <v>19</v>
      </c>
      <c r="M803" s="126"/>
      <c r="N803" s="127"/>
    </row>
    <row r="804" spans="1:14" x14ac:dyDescent="0.3">
      <c r="A804" s="169"/>
      <c r="B804" s="170"/>
      <c r="C804" s="170"/>
      <c r="D804" s="170"/>
      <c r="E804" s="170"/>
      <c r="F804" s="170"/>
      <c r="G804" s="170"/>
      <c r="H804" s="170"/>
      <c r="I804" s="170"/>
      <c r="J804" s="171"/>
      <c r="K804" s="128"/>
      <c r="L804" s="126"/>
      <c r="M804" s="126"/>
      <c r="N804" s="127"/>
    </row>
    <row r="805" spans="1:14" x14ac:dyDescent="0.3">
      <c r="A805" s="169" t="s">
        <v>114</v>
      </c>
      <c r="B805" s="170"/>
      <c r="C805" s="170"/>
      <c r="D805" s="170"/>
      <c r="E805" s="170"/>
      <c r="F805" s="170"/>
      <c r="G805" s="170"/>
      <c r="H805" s="170"/>
      <c r="I805" s="170"/>
      <c r="J805" s="171"/>
      <c r="K805" s="136"/>
      <c r="L805" s="111">
        <f>+L795-L798-L799-L800-L801+L802-L803-L804</f>
        <v>62439.46</v>
      </c>
      <c r="M805" s="126"/>
      <c r="N805" s="127"/>
    </row>
    <row r="806" spans="1:14" ht="19.5" thickBot="1" x14ac:dyDescent="0.35">
      <c r="L806" s="3">
        <v>62439</v>
      </c>
      <c r="M806" s="138">
        <f>+L806-L805</f>
        <v>-0.45999999999912689</v>
      </c>
    </row>
    <row r="807" spans="1:14" ht="19.5" thickBot="1" x14ac:dyDescent="0.35">
      <c r="A807" s="157" t="s">
        <v>115</v>
      </c>
      <c r="B807" s="158"/>
      <c r="C807" s="158"/>
      <c r="D807" s="158"/>
      <c r="E807" s="158"/>
      <c r="F807" s="159"/>
      <c r="G807" s="127"/>
      <c r="H807" s="157" t="s">
        <v>116</v>
      </c>
      <c r="I807" s="158"/>
      <c r="J807" s="159"/>
      <c r="K807" s="157" t="s">
        <v>117</v>
      </c>
      <c r="L807" s="158"/>
      <c r="M807" s="159"/>
      <c r="N807" s="139"/>
    </row>
    <row r="808" spans="1:14" ht="19.5" thickBot="1" x14ac:dyDescent="0.35">
      <c r="A808" s="140" t="s">
        <v>118</v>
      </c>
      <c r="B808" s="157" t="s">
        <v>119</v>
      </c>
      <c r="C808" s="159"/>
      <c r="D808" s="140" t="s">
        <v>120</v>
      </c>
      <c r="E808" s="157" t="s">
        <v>22</v>
      </c>
      <c r="F808" s="159"/>
      <c r="G808" s="127"/>
      <c r="H808" s="157" t="s">
        <v>119</v>
      </c>
      <c r="I808" s="159"/>
      <c r="J808" s="140" t="s">
        <v>22</v>
      </c>
      <c r="K808" s="157" t="s">
        <v>119</v>
      </c>
      <c r="L808" s="159"/>
      <c r="M808" s="140" t="s">
        <v>22</v>
      </c>
      <c r="N808" s="139"/>
    </row>
    <row r="809" spans="1:14" ht="19.5" thickBot="1" x14ac:dyDescent="0.35">
      <c r="A809" s="141"/>
      <c r="B809" s="153"/>
      <c r="C809" s="154"/>
      <c r="D809" s="141"/>
      <c r="E809" s="155">
        <v>1594</v>
      </c>
      <c r="F809" s="156"/>
      <c r="G809" s="127"/>
      <c r="H809" s="153"/>
      <c r="I809" s="154"/>
      <c r="J809" s="142"/>
      <c r="K809" s="153"/>
      <c r="L809" s="154"/>
      <c r="M809" s="143"/>
      <c r="N809" s="144"/>
    </row>
    <row r="810" spans="1:14" ht="19.5" thickBot="1" x14ac:dyDescent="0.35">
      <c r="A810" s="141"/>
      <c r="B810" s="153"/>
      <c r="C810" s="154"/>
      <c r="D810" s="141"/>
      <c r="E810" s="155"/>
      <c r="F810" s="156"/>
      <c r="G810" s="127"/>
      <c r="H810" s="153"/>
      <c r="I810" s="154"/>
      <c r="J810" s="142"/>
      <c r="K810" s="153"/>
      <c r="L810" s="154"/>
      <c r="M810" s="143"/>
      <c r="N810" s="144"/>
    </row>
    <row r="811" spans="1:14" ht="19.5" thickBot="1" x14ac:dyDescent="0.35">
      <c r="A811" s="141"/>
      <c r="B811" s="153"/>
      <c r="C811" s="154"/>
      <c r="D811" s="141"/>
      <c r="E811" s="155"/>
      <c r="F811" s="156"/>
      <c r="G811" s="127"/>
      <c r="H811" s="153"/>
      <c r="I811" s="154"/>
      <c r="J811" s="142"/>
      <c r="K811" s="153"/>
      <c r="L811" s="154"/>
      <c r="M811" s="143"/>
      <c r="N811" s="144"/>
    </row>
    <row r="812" spans="1:14" ht="19.5" thickBot="1" x14ac:dyDescent="0.35">
      <c r="A812" s="141"/>
      <c r="B812" s="153"/>
      <c r="C812" s="154"/>
      <c r="D812" s="141"/>
      <c r="E812" s="155"/>
      <c r="F812" s="156"/>
      <c r="G812" s="127"/>
      <c r="H812" s="153"/>
      <c r="I812" s="154"/>
      <c r="J812" s="142"/>
      <c r="K812" s="153"/>
      <c r="L812" s="154"/>
      <c r="M812" s="143"/>
      <c r="N812" s="144"/>
    </row>
    <row r="813" spans="1:14" ht="19.5" thickBot="1" x14ac:dyDescent="0.35">
      <c r="A813" s="141"/>
      <c r="B813" s="153"/>
      <c r="C813" s="154"/>
      <c r="D813" s="141"/>
      <c r="E813" s="155"/>
      <c r="F813" s="156"/>
      <c r="G813" s="127"/>
      <c r="H813" s="153"/>
      <c r="I813" s="154"/>
      <c r="J813" s="142"/>
      <c r="K813" s="153"/>
      <c r="L813" s="154"/>
      <c r="M813" s="143"/>
      <c r="N813" s="144"/>
    </row>
    <row r="814" spans="1:14" ht="19.5" thickBot="1" x14ac:dyDescent="0.35">
      <c r="A814" s="141"/>
      <c r="B814" s="153"/>
      <c r="C814" s="154"/>
      <c r="D814" s="141"/>
      <c r="E814" s="155"/>
      <c r="F814" s="156"/>
      <c r="G814" s="127"/>
      <c r="H814" s="153"/>
      <c r="I814" s="154"/>
      <c r="J814" s="142"/>
      <c r="K814" s="153"/>
      <c r="L814" s="154"/>
      <c r="M814" s="143"/>
      <c r="N814" s="144"/>
    </row>
    <row r="815" spans="1:14" ht="19.5" thickBot="1" x14ac:dyDescent="0.35">
      <c r="A815" s="141"/>
      <c r="B815" s="153"/>
      <c r="C815" s="154"/>
      <c r="D815" s="141"/>
      <c r="E815" s="155"/>
      <c r="F815" s="156"/>
      <c r="G815" s="127"/>
      <c r="H815" s="153"/>
      <c r="I815" s="154"/>
      <c r="J815" s="142"/>
      <c r="K815" s="153"/>
      <c r="L815" s="154"/>
      <c r="M815" s="143"/>
      <c r="N815" s="144"/>
    </row>
    <row r="816" spans="1:14" ht="19.5" thickBot="1" x14ac:dyDescent="0.35">
      <c r="A816" s="141"/>
      <c r="B816" s="153"/>
      <c r="C816" s="154"/>
      <c r="D816" s="141"/>
      <c r="E816" s="155"/>
      <c r="F816" s="156"/>
      <c r="G816" s="127"/>
      <c r="H816" s="153"/>
      <c r="I816" s="154"/>
      <c r="J816" s="142"/>
      <c r="K816" s="153"/>
      <c r="L816" s="154"/>
      <c r="M816" s="143"/>
      <c r="N816" s="144"/>
    </row>
    <row r="817" spans="1:14" ht="19.5" thickBot="1" x14ac:dyDescent="0.35">
      <c r="A817" s="141" t="s">
        <v>121</v>
      </c>
      <c r="B817" s="153"/>
      <c r="C817" s="154"/>
      <c r="D817" s="141"/>
      <c r="E817" s="155">
        <f>SUM(E809:F816)</f>
        <v>1594</v>
      </c>
      <c r="F817" s="156"/>
      <c r="G817" s="127"/>
      <c r="H817" s="153" t="s">
        <v>121</v>
      </c>
      <c r="I817" s="154"/>
      <c r="J817" s="140">
        <f>SUM(J809:J816)</f>
        <v>0</v>
      </c>
      <c r="K817" s="153" t="s">
        <v>121</v>
      </c>
      <c r="L817" s="154"/>
      <c r="M817" s="145">
        <f>SUM(M809:M816)</f>
        <v>0</v>
      </c>
      <c r="N817" s="139"/>
    </row>
    <row r="820" spans="1:14" x14ac:dyDescent="0.3">
      <c r="A820" s="172" t="s">
        <v>0</v>
      </c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"/>
      <c r="N820" s="148"/>
    </row>
    <row r="821" spans="1:14" x14ac:dyDescent="0.3">
      <c r="A821" s="1" t="s">
        <v>1</v>
      </c>
      <c r="B821" s="148" t="s">
        <v>134</v>
      </c>
      <c r="J821" s="1" t="s">
        <v>3</v>
      </c>
      <c r="K821" s="173">
        <f>+K730</f>
        <v>0</v>
      </c>
      <c r="L821" s="173"/>
      <c r="M821" s="173"/>
      <c r="N821" s="6"/>
    </row>
    <row r="822" spans="1:14" x14ac:dyDescent="0.3">
      <c r="A822" s="174"/>
      <c r="B822" s="175"/>
      <c r="C822" s="176"/>
      <c r="D822" s="169" t="s">
        <v>6</v>
      </c>
      <c r="E822" s="170"/>
      <c r="F822" s="171"/>
      <c r="G822" s="7" t="s">
        <v>7</v>
      </c>
      <c r="H822" s="7" t="s">
        <v>7</v>
      </c>
      <c r="I822" s="7" t="s">
        <v>8</v>
      </c>
      <c r="J822" s="147" t="s">
        <v>9</v>
      </c>
      <c r="K822" s="7" t="s">
        <v>10</v>
      </c>
      <c r="L822" s="149"/>
      <c r="M822" s="7" t="s">
        <v>11</v>
      </c>
      <c r="N822" s="7" t="s">
        <v>12</v>
      </c>
    </row>
    <row r="823" spans="1:14" x14ac:dyDescent="0.3">
      <c r="A823" s="12" t="s">
        <v>16</v>
      </c>
      <c r="B823" s="7" t="s">
        <v>17</v>
      </c>
      <c r="C823" s="13" t="s">
        <v>18</v>
      </c>
      <c r="D823" s="7">
        <v>1</v>
      </c>
      <c r="E823" s="7">
        <v>2</v>
      </c>
      <c r="F823" s="14" t="s">
        <v>19</v>
      </c>
      <c r="G823" s="7" t="s">
        <v>20</v>
      </c>
      <c r="H823" s="7" t="s">
        <v>20</v>
      </c>
      <c r="I823" s="7"/>
      <c r="J823" s="7" t="s">
        <v>20</v>
      </c>
      <c r="K823" s="7" t="s">
        <v>21</v>
      </c>
      <c r="L823" s="7" t="s">
        <v>22</v>
      </c>
      <c r="M823" s="7" t="s">
        <v>23</v>
      </c>
      <c r="N823" s="7" t="s">
        <v>22</v>
      </c>
    </row>
    <row r="824" spans="1:14" x14ac:dyDescent="0.3">
      <c r="A824" s="16" t="s">
        <v>35</v>
      </c>
      <c r="B824" s="17" t="s">
        <v>36</v>
      </c>
      <c r="C824" s="17">
        <v>72</v>
      </c>
      <c r="D824" s="29">
        <v>5</v>
      </c>
      <c r="E824" s="29"/>
      <c r="F824" s="30">
        <f>+(E824+D824)/C824</f>
        <v>6.9444444444444448E-2</v>
      </c>
      <c r="G824" s="32"/>
      <c r="H824" s="32"/>
      <c r="I824" s="32"/>
      <c r="J824" s="34">
        <f>+D824+E824-G824-H824-I824</f>
        <v>5</v>
      </c>
      <c r="K824" s="31">
        <f>+K733</f>
        <v>381.13</v>
      </c>
      <c r="L824" s="24">
        <f t="shared" ref="L824:L885" si="73">+J824*K824</f>
        <v>1905.65</v>
      </c>
      <c r="M824" s="24"/>
      <c r="N824" s="24">
        <f>+K824*I824</f>
        <v>0</v>
      </c>
    </row>
    <row r="825" spans="1:14" x14ac:dyDescent="0.3">
      <c r="A825" s="16" t="s">
        <v>37</v>
      </c>
      <c r="B825" s="17" t="s">
        <v>38</v>
      </c>
      <c r="C825" s="17">
        <v>36</v>
      </c>
      <c r="D825" s="29">
        <v>3</v>
      </c>
      <c r="E825" s="29"/>
      <c r="F825" s="30">
        <f t="shared" ref="F825:F885" si="74">+(E825+D825)/C825</f>
        <v>8.3333333333333329E-2</v>
      </c>
      <c r="G825" s="32"/>
      <c r="H825" s="32"/>
      <c r="I825" s="32"/>
      <c r="J825" s="34">
        <f t="shared" ref="J825:J885" si="75">+D825+E825-G825-H825-I825</f>
        <v>3</v>
      </c>
      <c r="K825" s="31">
        <f t="shared" ref="K825:K885" si="76">+K734</f>
        <v>741.2</v>
      </c>
      <c r="L825" s="24">
        <f t="shared" si="73"/>
        <v>2223.6000000000004</v>
      </c>
      <c r="M825" s="24"/>
      <c r="N825" s="24">
        <f t="shared" ref="N825:N885" si="77">+K825*I825</f>
        <v>0</v>
      </c>
    </row>
    <row r="826" spans="1:14" x14ac:dyDescent="0.3">
      <c r="A826" s="16" t="s">
        <v>39</v>
      </c>
      <c r="B826" s="17" t="s">
        <v>40</v>
      </c>
      <c r="C826" s="17">
        <v>18</v>
      </c>
      <c r="D826" s="29"/>
      <c r="E826" s="29"/>
      <c r="F826" s="30">
        <f t="shared" si="74"/>
        <v>0</v>
      </c>
      <c r="G826" s="32"/>
      <c r="H826" s="32"/>
      <c r="I826" s="32"/>
      <c r="J826" s="12">
        <f t="shared" si="75"/>
        <v>0</v>
      </c>
      <c r="K826" s="31">
        <f t="shared" si="76"/>
        <v>1263.5999999999999</v>
      </c>
      <c r="L826" s="37">
        <f t="shared" si="73"/>
        <v>0</v>
      </c>
      <c r="M826" s="37"/>
      <c r="N826" s="37">
        <f t="shared" si="77"/>
        <v>0</v>
      </c>
    </row>
    <row r="827" spans="1:14" x14ac:dyDescent="0.3">
      <c r="A827" s="16" t="s">
        <v>41</v>
      </c>
      <c r="B827" s="17" t="s">
        <v>42</v>
      </c>
      <c r="C827" s="17">
        <v>10</v>
      </c>
      <c r="D827" s="29"/>
      <c r="E827" s="29"/>
      <c r="F827" s="30">
        <f t="shared" si="74"/>
        <v>0</v>
      </c>
      <c r="G827" s="32"/>
      <c r="H827" s="32"/>
      <c r="I827" s="32"/>
      <c r="J827" s="34">
        <f t="shared" si="75"/>
        <v>0</v>
      </c>
      <c r="K827" s="31">
        <f t="shared" si="76"/>
        <v>2059.1999999999998</v>
      </c>
      <c r="L827" s="24">
        <f t="shared" si="73"/>
        <v>0</v>
      </c>
      <c r="M827" s="24"/>
      <c r="N827" s="24">
        <f t="shared" si="77"/>
        <v>0</v>
      </c>
    </row>
    <row r="828" spans="1:14" x14ac:dyDescent="0.3">
      <c r="A828" s="16" t="s">
        <v>43</v>
      </c>
      <c r="B828" s="17" t="s">
        <v>36</v>
      </c>
      <c r="C828" s="17">
        <v>72</v>
      </c>
      <c r="D828" s="29">
        <v>3</v>
      </c>
      <c r="E828" s="29"/>
      <c r="F828" s="30">
        <f t="shared" si="74"/>
        <v>4.1666666666666664E-2</v>
      </c>
      <c r="G828" s="32"/>
      <c r="H828" s="32"/>
      <c r="I828" s="32"/>
      <c r="J828" s="34">
        <f t="shared" si="75"/>
        <v>3</v>
      </c>
      <c r="K828" s="31">
        <f t="shared" si="76"/>
        <v>409.5</v>
      </c>
      <c r="L828" s="24">
        <f t="shared" si="73"/>
        <v>1228.5</v>
      </c>
      <c r="M828" s="24"/>
      <c r="N828" s="24">
        <f t="shared" si="77"/>
        <v>0</v>
      </c>
    </row>
    <row r="829" spans="1:14" x14ac:dyDescent="0.3">
      <c r="A829" s="16" t="s">
        <v>44</v>
      </c>
      <c r="B829" s="17" t="s">
        <v>38</v>
      </c>
      <c r="C829" s="17">
        <v>36</v>
      </c>
      <c r="D829" s="29">
        <v>3</v>
      </c>
      <c r="E829" s="29"/>
      <c r="F829" s="30">
        <f t="shared" si="74"/>
        <v>8.3333333333333329E-2</v>
      </c>
      <c r="G829" s="32"/>
      <c r="H829" s="32"/>
      <c r="I829" s="32"/>
      <c r="J829" s="34">
        <f t="shared" si="75"/>
        <v>3</v>
      </c>
      <c r="K829" s="31">
        <f t="shared" si="76"/>
        <v>803.79</v>
      </c>
      <c r="L829" s="24">
        <f t="shared" si="73"/>
        <v>2411.37</v>
      </c>
      <c r="M829" s="24"/>
      <c r="N829" s="24">
        <f t="shared" si="77"/>
        <v>0</v>
      </c>
    </row>
    <row r="830" spans="1:14" x14ac:dyDescent="0.3">
      <c r="A830" s="16" t="s">
        <v>45</v>
      </c>
      <c r="B830" s="17" t="s">
        <v>36</v>
      </c>
      <c r="C830" s="17">
        <v>72</v>
      </c>
      <c r="D830" s="29">
        <v>13</v>
      </c>
      <c r="E830" s="29"/>
      <c r="F830" s="30">
        <f t="shared" si="74"/>
        <v>0.18055555555555555</v>
      </c>
      <c r="G830" s="32"/>
      <c r="H830" s="32"/>
      <c r="I830" s="32"/>
      <c r="J830" s="34">
        <f t="shared" si="75"/>
        <v>13</v>
      </c>
      <c r="K830" s="31">
        <f t="shared" si="76"/>
        <v>409.5</v>
      </c>
      <c r="L830" s="24">
        <f t="shared" si="73"/>
        <v>5323.5</v>
      </c>
      <c r="M830" s="24"/>
      <c r="N830" s="24">
        <f t="shared" si="77"/>
        <v>0</v>
      </c>
    </row>
    <row r="831" spans="1:14" x14ac:dyDescent="0.3">
      <c r="A831" s="16" t="s">
        <v>46</v>
      </c>
      <c r="B831" s="17" t="s">
        <v>38</v>
      </c>
      <c r="C831" s="17">
        <v>36</v>
      </c>
      <c r="D831" s="29">
        <v>3</v>
      </c>
      <c r="E831" s="29"/>
      <c r="F831" s="30">
        <f t="shared" si="74"/>
        <v>8.3333333333333329E-2</v>
      </c>
      <c r="G831" s="32"/>
      <c r="H831" s="32"/>
      <c r="I831" s="32"/>
      <c r="J831" s="34">
        <f t="shared" si="75"/>
        <v>3</v>
      </c>
      <c r="K831" s="31">
        <f t="shared" si="76"/>
        <v>803.79</v>
      </c>
      <c r="L831" s="24">
        <f t="shared" si="73"/>
        <v>2411.37</v>
      </c>
      <c r="M831" s="24"/>
      <c r="N831" s="24">
        <f t="shared" si="77"/>
        <v>0</v>
      </c>
    </row>
    <row r="832" spans="1:14" x14ac:dyDescent="0.3">
      <c r="A832" s="16" t="s">
        <v>47</v>
      </c>
      <c r="B832" s="17" t="s">
        <v>48</v>
      </c>
      <c r="C832" s="17">
        <v>8</v>
      </c>
      <c r="D832" s="29"/>
      <c r="E832" s="29"/>
      <c r="F832" s="30">
        <f t="shared" si="74"/>
        <v>0</v>
      </c>
      <c r="G832" s="32"/>
      <c r="H832" s="32"/>
      <c r="I832" s="32"/>
      <c r="J832" s="34">
        <f t="shared" si="75"/>
        <v>0</v>
      </c>
      <c r="K832" s="31">
        <f t="shared" si="76"/>
        <v>2767.05</v>
      </c>
      <c r="L832" s="24">
        <f t="shared" si="73"/>
        <v>0</v>
      </c>
      <c r="M832" s="24"/>
      <c r="N832" s="24">
        <f t="shared" si="77"/>
        <v>0</v>
      </c>
    </row>
    <row r="833" spans="1:14" x14ac:dyDescent="0.3">
      <c r="A833" s="35" t="s">
        <v>49</v>
      </c>
      <c r="B833" s="17" t="s">
        <v>50</v>
      </c>
      <c r="C833" s="38">
        <v>72</v>
      </c>
      <c r="D833" s="29">
        <v>3</v>
      </c>
      <c r="E833" s="29"/>
      <c r="F833" s="30">
        <f t="shared" si="74"/>
        <v>4.1666666666666664E-2</v>
      </c>
      <c r="G833" s="32"/>
      <c r="H833" s="32"/>
      <c r="I833" s="32"/>
      <c r="J833" s="12">
        <f t="shared" si="75"/>
        <v>3</v>
      </c>
      <c r="K833" s="31">
        <f t="shared" si="76"/>
        <v>444.6</v>
      </c>
      <c r="L833" s="37">
        <f t="shared" si="73"/>
        <v>1333.8000000000002</v>
      </c>
      <c r="M833" s="37"/>
      <c r="N833" s="37">
        <f t="shared" si="77"/>
        <v>0</v>
      </c>
    </row>
    <row r="834" spans="1:14" x14ac:dyDescent="0.3">
      <c r="A834" s="16" t="s">
        <v>51</v>
      </c>
      <c r="B834" s="17" t="s">
        <v>52</v>
      </c>
      <c r="C834" s="17">
        <v>36</v>
      </c>
      <c r="D834" s="29">
        <v>3</v>
      </c>
      <c r="E834" s="29"/>
      <c r="F834" s="30">
        <f t="shared" si="74"/>
        <v>8.3333333333333329E-2</v>
      </c>
      <c r="G834" s="32"/>
      <c r="H834" s="32"/>
      <c r="I834" s="32"/>
      <c r="J834" s="34">
        <f t="shared" si="75"/>
        <v>3</v>
      </c>
      <c r="K834" s="31">
        <f t="shared" si="76"/>
        <v>868.73</v>
      </c>
      <c r="L834" s="24">
        <f t="shared" si="73"/>
        <v>2606.19</v>
      </c>
      <c r="M834" s="24"/>
      <c r="N834" s="24">
        <f t="shared" si="77"/>
        <v>0</v>
      </c>
    </row>
    <row r="835" spans="1:14" x14ac:dyDescent="0.3">
      <c r="A835" s="16" t="s">
        <v>53</v>
      </c>
      <c r="B835" s="17" t="s">
        <v>48</v>
      </c>
      <c r="C835" s="17">
        <v>8</v>
      </c>
      <c r="D835" s="29"/>
      <c r="E835" s="29"/>
      <c r="F835" s="30">
        <f t="shared" si="74"/>
        <v>0</v>
      </c>
      <c r="G835" s="32"/>
      <c r="H835" s="32"/>
      <c r="I835" s="32"/>
      <c r="J835" s="34">
        <f t="shared" si="75"/>
        <v>0</v>
      </c>
      <c r="K835" s="31">
        <f t="shared" si="76"/>
        <v>2416.0500000000002</v>
      </c>
      <c r="L835" s="24">
        <f t="shared" si="73"/>
        <v>0</v>
      </c>
      <c r="M835" s="24"/>
      <c r="N835" s="24">
        <f t="shared" si="77"/>
        <v>0</v>
      </c>
    </row>
    <row r="836" spans="1:14" x14ac:dyDescent="0.3">
      <c r="A836" s="16" t="s">
        <v>54</v>
      </c>
      <c r="B836" s="17" t="s">
        <v>50</v>
      </c>
      <c r="C836" s="17">
        <v>72</v>
      </c>
      <c r="D836" s="29">
        <v>5</v>
      </c>
      <c r="E836" s="29"/>
      <c r="F836" s="30">
        <f t="shared" si="74"/>
        <v>6.9444444444444448E-2</v>
      </c>
      <c r="G836" s="32"/>
      <c r="H836" s="32"/>
      <c r="I836" s="32"/>
      <c r="J836" s="34">
        <f t="shared" si="75"/>
        <v>5</v>
      </c>
      <c r="K836" s="31">
        <f t="shared" si="76"/>
        <v>377.33</v>
      </c>
      <c r="L836" s="24">
        <f t="shared" si="73"/>
        <v>1886.6499999999999</v>
      </c>
      <c r="M836" s="24"/>
      <c r="N836" s="24">
        <f t="shared" si="77"/>
        <v>0</v>
      </c>
    </row>
    <row r="837" spans="1:14" x14ac:dyDescent="0.3">
      <c r="A837" s="16" t="s">
        <v>55</v>
      </c>
      <c r="B837" s="17" t="s">
        <v>56</v>
      </c>
      <c r="C837" s="17">
        <v>15</v>
      </c>
      <c r="D837" s="44"/>
      <c r="E837" s="44"/>
      <c r="F837" s="30">
        <f t="shared" si="74"/>
        <v>0</v>
      </c>
      <c r="G837" s="11"/>
      <c r="H837" s="11"/>
      <c r="I837" s="11"/>
      <c r="J837" s="12">
        <f t="shared" si="75"/>
        <v>0</v>
      </c>
      <c r="K837" s="45">
        <f t="shared" si="76"/>
        <v>1158.3</v>
      </c>
      <c r="L837" s="37">
        <f t="shared" si="73"/>
        <v>0</v>
      </c>
      <c r="M837" s="37"/>
      <c r="N837" s="37">
        <f t="shared" si="77"/>
        <v>0</v>
      </c>
    </row>
    <row r="838" spans="1:14" x14ac:dyDescent="0.3">
      <c r="A838" s="16" t="s">
        <v>57</v>
      </c>
      <c r="B838" s="17" t="s">
        <v>50</v>
      </c>
      <c r="C838" s="17">
        <v>72</v>
      </c>
      <c r="D838" s="29">
        <v>3</v>
      </c>
      <c r="E838" s="29"/>
      <c r="F838" s="30">
        <f t="shared" si="74"/>
        <v>4.1666666666666664E-2</v>
      </c>
      <c r="G838" s="32"/>
      <c r="H838" s="32"/>
      <c r="I838" s="32"/>
      <c r="J838" s="34">
        <f t="shared" si="75"/>
        <v>3</v>
      </c>
      <c r="K838" s="31">
        <f t="shared" si="76"/>
        <v>424.13</v>
      </c>
      <c r="L838" s="24">
        <f t="shared" si="73"/>
        <v>1272.3899999999999</v>
      </c>
      <c r="M838" s="24"/>
      <c r="N838" s="24">
        <f t="shared" si="77"/>
        <v>0</v>
      </c>
    </row>
    <row r="839" spans="1:14" x14ac:dyDescent="0.3">
      <c r="A839" s="16" t="s">
        <v>58</v>
      </c>
      <c r="B839" s="17" t="s">
        <v>59</v>
      </c>
      <c r="C839" s="17">
        <v>15</v>
      </c>
      <c r="D839" s="29"/>
      <c r="E839" s="29"/>
      <c r="F839" s="30">
        <f t="shared" si="74"/>
        <v>0</v>
      </c>
      <c r="G839" s="32"/>
      <c r="H839" s="32"/>
      <c r="I839" s="32"/>
      <c r="J839" s="34">
        <f t="shared" si="75"/>
        <v>0</v>
      </c>
      <c r="K839" s="31">
        <f t="shared" si="76"/>
        <v>1199.25</v>
      </c>
      <c r="L839" s="24">
        <f t="shared" si="73"/>
        <v>0</v>
      </c>
      <c r="M839" s="24"/>
      <c r="N839" s="24">
        <f t="shared" si="77"/>
        <v>0</v>
      </c>
    </row>
    <row r="840" spans="1:14" x14ac:dyDescent="0.3">
      <c r="A840" s="16" t="s">
        <v>60</v>
      </c>
      <c r="B840" s="17" t="s">
        <v>50</v>
      </c>
      <c r="C840" s="17">
        <v>72</v>
      </c>
      <c r="D840" s="29">
        <v>3</v>
      </c>
      <c r="E840" s="29"/>
      <c r="F840" s="30">
        <f t="shared" si="74"/>
        <v>4.1666666666666664E-2</v>
      </c>
      <c r="G840" s="32"/>
      <c r="H840" s="32"/>
      <c r="I840" s="32"/>
      <c r="J840" s="34">
        <f t="shared" si="75"/>
        <v>3</v>
      </c>
      <c r="K840" s="31">
        <f t="shared" si="76"/>
        <v>381.13</v>
      </c>
      <c r="L840" s="24">
        <f t="shared" si="73"/>
        <v>1143.3899999999999</v>
      </c>
      <c r="M840" s="24"/>
      <c r="N840" s="24">
        <f t="shared" si="77"/>
        <v>0</v>
      </c>
    </row>
    <row r="841" spans="1:14" x14ac:dyDescent="0.3">
      <c r="A841" s="16" t="s">
        <v>61</v>
      </c>
      <c r="B841" s="17" t="s">
        <v>50</v>
      </c>
      <c r="C841" s="38">
        <v>72</v>
      </c>
      <c r="D841" s="44">
        <v>3</v>
      </c>
      <c r="E841" s="44"/>
      <c r="F841" s="30">
        <f t="shared" si="74"/>
        <v>4.1666666666666664E-2</v>
      </c>
      <c r="G841" s="11"/>
      <c r="H841" s="11"/>
      <c r="I841" s="11"/>
      <c r="J841" s="12">
        <f t="shared" si="75"/>
        <v>3</v>
      </c>
      <c r="K841" s="31">
        <f t="shared" si="76"/>
        <v>424.13</v>
      </c>
      <c r="L841" s="37">
        <f t="shared" si="73"/>
        <v>1272.3899999999999</v>
      </c>
      <c r="M841" s="37"/>
      <c r="N841" s="37">
        <f t="shared" si="77"/>
        <v>0</v>
      </c>
    </row>
    <row r="842" spans="1:14" x14ac:dyDescent="0.3">
      <c r="A842" s="35" t="s">
        <v>62</v>
      </c>
      <c r="B842" s="17" t="s">
        <v>50</v>
      </c>
      <c r="C842" s="38">
        <v>72</v>
      </c>
      <c r="D842" s="44">
        <v>3</v>
      </c>
      <c r="E842" s="44"/>
      <c r="F842" s="30">
        <f t="shared" si="74"/>
        <v>4.1666666666666664E-2</v>
      </c>
      <c r="G842" s="11"/>
      <c r="H842" s="11"/>
      <c r="I842" s="11"/>
      <c r="J842" s="12">
        <f t="shared" si="75"/>
        <v>3</v>
      </c>
      <c r="K842" s="31">
        <f t="shared" si="76"/>
        <v>330.23</v>
      </c>
      <c r="L842" s="37">
        <f t="shared" si="73"/>
        <v>990.69</v>
      </c>
      <c r="M842" s="37"/>
      <c r="N842" s="37">
        <f t="shared" si="77"/>
        <v>0</v>
      </c>
    </row>
    <row r="843" spans="1:14" x14ac:dyDescent="0.3">
      <c r="A843" s="35" t="s">
        <v>63</v>
      </c>
      <c r="B843" s="17" t="s">
        <v>50</v>
      </c>
      <c r="C843" s="38">
        <v>72</v>
      </c>
      <c r="D843" s="44">
        <v>3</v>
      </c>
      <c r="E843" s="44"/>
      <c r="F843" s="30">
        <f t="shared" si="74"/>
        <v>4.1666666666666664E-2</v>
      </c>
      <c r="G843" s="11"/>
      <c r="H843" s="11"/>
      <c r="I843" s="11"/>
      <c r="J843" s="12">
        <f t="shared" si="75"/>
        <v>3</v>
      </c>
      <c r="K843" s="31">
        <f t="shared" si="76"/>
        <v>424.13</v>
      </c>
      <c r="L843" s="37">
        <f t="shared" si="73"/>
        <v>1272.3899999999999</v>
      </c>
      <c r="M843" s="37"/>
      <c r="N843" s="37">
        <f t="shared" si="77"/>
        <v>0</v>
      </c>
    </row>
    <row r="844" spans="1:14" x14ac:dyDescent="0.3">
      <c r="A844" s="35" t="s">
        <v>64</v>
      </c>
      <c r="B844" s="17" t="s">
        <v>65</v>
      </c>
      <c r="C844" s="38">
        <v>72</v>
      </c>
      <c r="D844" s="44">
        <v>3</v>
      </c>
      <c r="E844" s="44"/>
      <c r="F844" s="30">
        <f t="shared" si="74"/>
        <v>4.1666666666666664E-2</v>
      </c>
      <c r="G844" s="11"/>
      <c r="H844" s="11"/>
      <c r="I844" s="11"/>
      <c r="J844" s="12">
        <f t="shared" si="75"/>
        <v>3</v>
      </c>
      <c r="K844" s="31">
        <f t="shared" si="76"/>
        <v>389.61</v>
      </c>
      <c r="L844" s="37">
        <f t="shared" si="73"/>
        <v>1168.83</v>
      </c>
      <c r="M844" s="37"/>
      <c r="N844" s="37">
        <f t="shared" si="77"/>
        <v>0</v>
      </c>
    </row>
    <row r="845" spans="1:14" x14ac:dyDescent="0.3">
      <c r="A845" s="35" t="s">
        <v>66</v>
      </c>
      <c r="B845" s="17" t="s">
        <v>65</v>
      </c>
      <c r="C845" s="38">
        <v>72</v>
      </c>
      <c r="D845" s="44">
        <v>3</v>
      </c>
      <c r="E845" s="44"/>
      <c r="F845" s="30">
        <f t="shared" si="74"/>
        <v>4.1666666666666664E-2</v>
      </c>
      <c r="G845" s="11"/>
      <c r="H845" s="11"/>
      <c r="I845" s="11"/>
      <c r="J845" s="12">
        <f t="shared" si="75"/>
        <v>3</v>
      </c>
      <c r="K845" s="31">
        <f t="shared" si="76"/>
        <v>389.61</v>
      </c>
      <c r="L845" s="37">
        <f t="shared" si="73"/>
        <v>1168.83</v>
      </c>
      <c r="M845" s="37"/>
      <c r="N845" s="37">
        <f t="shared" si="77"/>
        <v>0</v>
      </c>
    </row>
    <row r="846" spans="1:14" x14ac:dyDescent="0.3">
      <c r="A846" s="47" t="s">
        <v>67</v>
      </c>
      <c r="B846" s="48" t="s">
        <v>59</v>
      </c>
      <c r="C846" s="49">
        <v>25</v>
      </c>
      <c r="D846" s="44">
        <v>20</v>
      </c>
      <c r="E846" s="44"/>
      <c r="F846" s="30">
        <f t="shared" si="74"/>
        <v>0.8</v>
      </c>
      <c r="G846" s="11"/>
      <c r="H846" s="11"/>
      <c r="I846" s="11"/>
      <c r="J846" s="12">
        <f t="shared" si="75"/>
        <v>20</v>
      </c>
      <c r="K846" s="31">
        <f t="shared" si="76"/>
        <v>169.65</v>
      </c>
      <c r="L846" s="37">
        <f t="shared" si="73"/>
        <v>3393</v>
      </c>
      <c r="M846" s="37"/>
      <c r="N846" s="37">
        <f t="shared" si="77"/>
        <v>0</v>
      </c>
    </row>
    <row r="847" spans="1:14" x14ac:dyDescent="0.3">
      <c r="A847" s="47" t="s">
        <v>68</v>
      </c>
      <c r="B847" s="48" t="s">
        <v>42</v>
      </c>
      <c r="C847" s="49">
        <v>50</v>
      </c>
      <c r="D847" s="44">
        <v>20</v>
      </c>
      <c r="E847" s="44"/>
      <c r="F847" s="30">
        <f t="shared" si="74"/>
        <v>0.4</v>
      </c>
      <c r="G847" s="11"/>
      <c r="H847" s="11"/>
      <c r="I847" s="11"/>
      <c r="J847" s="12">
        <f t="shared" si="75"/>
        <v>20</v>
      </c>
      <c r="K847" s="31">
        <f t="shared" si="76"/>
        <v>88.92</v>
      </c>
      <c r="L847" s="37">
        <f t="shared" si="73"/>
        <v>1778.4</v>
      </c>
      <c r="M847" s="37"/>
      <c r="N847" s="37">
        <f t="shared" si="77"/>
        <v>0</v>
      </c>
    </row>
    <row r="848" spans="1:14" x14ac:dyDescent="0.3">
      <c r="A848" s="47" t="s">
        <v>69</v>
      </c>
      <c r="B848" s="48" t="s">
        <v>52</v>
      </c>
      <c r="C848" s="49">
        <v>12</v>
      </c>
      <c r="D848" s="44">
        <v>12</v>
      </c>
      <c r="E848" s="44"/>
      <c r="F848" s="30">
        <f t="shared" si="74"/>
        <v>1</v>
      </c>
      <c r="G848" s="11"/>
      <c r="H848" s="11"/>
      <c r="I848" s="11"/>
      <c r="J848" s="12">
        <f t="shared" si="75"/>
        <v>12</v>
      </c>
      <c r="K848" s="31">
        <f t="shared" si="76"/>
        <v>123.94</v>
      </c>
      <c r="L848" s="37">
        <f t="shared" si="73"/>
        <v>1487.28</v>
      </c>
      <c r="M848" s="37"/>
      <c r="N848" s="37">
        <f t="shared" si="77"/>
        <v>0</v>
      </c>
    </row>
    <row r="849" spans="1:14" ht="19.5" thickBot="1" x14ac:dyDescent="0.35">
      <c r="A849" s="47" t="s">
        <v>70</v>
      </c>
      <c r="B849" s="48" t="s">
        <v>50</v>
      </c>
      <c r="C849" s="49">
        <v>60</v>
      </c>
      <c r="D849" s="44">
        <v>12</v>
      </c>
      <c r="E849" s="44"/>
      <c r="F849" s="30">
        <f t="shared" si="74"/>
        <v>0.2</v>
      </c>
      <c r="G849" s="11"/>
      <c r="H849" s="11"/>
      <c r="I849" s="11"/>
      <c r="J849" s="12">
        <f t="shared" si="75"/>
        <v>12</v>
      </c>
      <c r="K849" s="31">
        <f t="shared" si="76"/>
        <v>67.180000000000007</v>
      </c>
      <c r="L849" s="37">
        <f t="shared" si="73"/>
        <v>806.16000000000008</v>
      </c>
      <c r="M849" s="37"/>
      <c r="N849" s="37">
        <f t="shared" si="77"/>
        <v>0</v>
      </c>
    </row>
    <row r="850" spans="1:14" ht="19.5" thickBot="1" x14ac:dyDescent="0.35">
      <c r="A850" s="56" t="s">
        <v>71</v>
      </c>
      <c r="B850" s="57" t="s">
        <v>50</v>
      </c>
      <c r="C850" s="58">
        <v>60</v>
      </c>
      <c r="D850" s="44">
        <v>12</v>
      </c>
      <c r="E850" s="44"/>
      <c r="F850" s="30">
        <f t="shared" si="74"/>
        <v>0.2</v>
      </c>
      <c r="G850" s="11"/>
      <c r="H850" s="11"/>
      <c r="I850" s="11"/>
      <c r="J850" s="12">
        <f t="shared" si="75"/>
        <v>12</v>
      </c>
      <c r="K850" s="31">
        <f t="shared" si="76"/>
        <v>67.180000000000007</v>
      </c>
      <c r="L850" s="37">
        <f t="shared" si="73"/>
        <v>806.16000000000008</v>
      </c>
      <c r="M850" s="37"/>
      <c r="N850" s="37">
        <f t="shared" si="77"/>
        <v>0</v>
      </c>
    </row>
    <row r="851" spans="1:14" ht="19.5" thickBot="1" x14ac:dyDescent="0.35">
      <c r="A851" s="56" t="s">
        <v>72</v>
      </c>
      <c r="B851" s="57" t="s">
        <v>50</v>
      </c>
      <c r="C851" s="58">
        <v>60</v>
      </c>
      <c r="D851" s="44">
        <v>12</v>
      </c>
      <c r="E851" s="44"/>
      <c r="F851" s="30">
        <f t="shared" si="74"/>
        <v>0.2</v>
      </c>
      <c r="G851" s="11"/>
      <c r="H851" s="11"/>
      <c r="I851" s="11"/>
      <c r="J851" s="12">
        <f t="shared" si="75"/>
        <v>12</v>
      </c>
      <c r="K851" s="31">
        <f t="shared" si="76"/>
        <v>67.180000000000007</v>
      </c>
      <c r="L851" s="37">
        <f t="shared" si="73"/>
        <v>806.16000000000008</v>
      </c>
      <c r="M851" s="37"/>
      <c r="N851" s="37">
        <f t="shared" si="77"/>
        <v>0</v>
      </c>
    </row>
    <row r="852" spans="1:14" ht="19.5" thickBot="1" x14ac:dyDescent="0.35">
      <c r="A852" s="56" t="s">
        <v>73</v>
      </c>
      <c r="B852" s="57" t="s">
        <v>74</v>
      </c>
      <c r="C852" s="58">
        <v>150</v>
      </c>
      <c r="D852" s="44"/>
      <c r="E852" s="44"/>
      <c r="F852" s="30">
        <f t="shared" si="74"/>
        <v>0</v>
      </c>
      <c r="G852" s="11"/>
      <c r="H852" s="11"/>
      <c r="I852" s="11"/>
      <c r="J852" s="12">
        <f t="shared" si="75"/>
        <v>0</v>
      </c>
      <c r="K852" s="31">
        <f t="shared" si="76"/>
        <v>21.06</v>
      </c>
      <c r="L852" s="37">
        <f t="shared" si="73"/>
        <v>0</v>
      </c>
      <c r="M852" s="37"/>
      <c r="N852" s="37">
        <f t="shared" si="77"/>
        <v>0</v>
      </c>
    </row>
    <row r="853" spans="1:14" ht="19.5" thickBot="1" x14ac:dyDescent="0.35">
      <c r="A853" s="66" t="s">
        <v>75</v>
      </c>
      <c r="B853" s="67" t="s">
        <v>76</v>
      </c>
      <c r="C853" s="68">
        <v>120</v>
      </c>
      <c r="D853" s="44">
        <v>12</v>
      </c>
      <c r="E853" s="44"/>
      <c r="F853" s="30">
        <f t="shared" si="74"/>
        <v>0.1</v>
      </c>
      <c r="G853" s="11"/>
      <c r="H853" s="11"/>
      <c r="I853" s="11"/>
      <c r="J853" s="12">
        <f t="shared" si="75"/>
        <v>12</v>
      </c>
      <c r="K853" s="31">
        <f t="shared" si="76"/>
        <v>78.98</v>
      </c>
      <c r="L853" s="37">
        <f t="shared" si="73"/>
        <v>947.76</v>
      </c>
      <c r="M853" s="37"/>
      <c r="N853" s="37">
        <f t="shared" si="77"/>
        <v>0</v>
      </c>
    </row>
    <row r="854" spans="1:14" ht="19.5" thickBot="1" x14ac:dyDescent="0.35">
      <c r="A854" s="66" t="s">
        <v>77</v>
      </c>
      <c r="B854" s="67" t="s">
        <v>78</v>
      </c>
      <c r="C854" s="68">
        <v>60</v>
      </c>
      <c r="D854" s="44">
        <v>12</v>
      </c>
      <c r="E854" s="44"/>
      <c r="F854" s="30">
        <f t="shared" si="74"/>
        <v>0.2</v>
      </c>
      <c r="G854" s="11"/>
      <c r="H854" s="11"/>
      <c r="I854" s="11"/>
      <c r="J854" s="12">
        <f t="shared" si="75"/>
        <v>12</v>
      </c>
      <c r="K854" s="31">
        <f t="shared" si="76"/>
        <v>154.44</v>
      </c>
      <c r="L854" s="37">
        <f t="shared" si="73"/>
        <v>1853.28</v>
      </c>
      <c r="M854" s="37"/>
      <c r="N854" s="37">
        <f t="shared" si="77"/>
        <v>0</v>
      </c>
    </row>
    <row r="855" spans="1:14" ht="19.5" thickBot="1" x14ac:dyDescent="0.35">
      <c r="A855" s="66" t="s">
        <v>79</v>
      </c>
      <c r="B855" s="67" t="s">
        <v>50</v>
      </c>
      <c r="C855" s="68">
        <v>30</v>
      </c>
      <c r="D855" s="44">
        <v>12</v>
      </c>
      <c r="E855" s="44"/>
      <c r="F855" s="30">
        <f t="shared" si="74"/>
        <v>0.4</v>
      </c>
      <c r="G855" s="11"/>
      <c r="H855" s="11"/>
      <c r="I855" s="11"/>
      <c r="J855" s="12">
        <f t="shared" si="75"/>
        <v>12</v>
      </c>
      <c r="K855" s="31">
        <f t="shared" si="76"/>
        <v>274.95</v>
      </c>
      <c r="L855" s="37">
        <f t="shared" si="73"/>
        <v>3299.3999999999996</v>
      </c>
      <c r="M855" s="37"/>
      <c r="N855" s="37">
        <f t="shared" si="77"/>
        <v>0</v>
      </c>
    </row>
    <row r="856" spans="1:14" ht="19.5" thickBot="1" x14ac:dyDescent="0.35">
      <c r="A856" s="66" t="s">
        <v>80</v>
      </c>
      <c r="B856" s="67" t="s">
        <v>59</v>
      </c>
      <c r="C856" s="68">
        <v>12</v>
      </c>
      <c r="D856" s="44"/>
      <c r="E856" s="44"/>
      <c r="F856" s="30">
        <f t="shared" si="74"/>
        <v>0</v>
      </c>
      <c r="G856" s="11"/>
      <c r="H856" s="11"/>
      <c r="I856" s="11"/>
      <c r="J856" s="12">
        <f t="shared" si="75"/>
        <v>0</v>
      </c>
      <c r="K856" s="31">
        <f t="shared" si="76"/>
        <v>1023.75</v>
      </c>
      <c r="L856" s="37">
        <f t="shared" si="73"/>
        <v>0</v>
      </c>
      <c r="M856" s="37"/>
      <c r="N856" s="37">
        <f t="shared" si="77"/>
        <v>0</v>
      </c>
    </row>
    <row r="857" spans="1:14" ht="19.5" thickBot="1" x14ac:dyDescent="0.35">
      <c r="A857" s="76" t="s">
        <v>81</v>
      </c>
      <c r="B857" s="77" t="s">
        <v>82</v>
      </c>
      <c r="C857" s="78">
        <v>18</v>
      </c>
      <c r="D857" s="44">
        <v>18</v>
      </c>
      <c r="E857" s="44"/>
      <c r="F857" s="30">
        <f t="shared" si="74"/>
        <v>1</v>
      </c>
      <c r="G857" s="11"/>
      <c r="H857" s="11"/>
      <c r="I857" s="11"/>
      <c r="J857" s="12">
        <f t="shared" si="75"/>
        <v>18</v>
      </c>
      <c r="K857" s="31">
        <f t="shared" si="76"/>
        <v>558.67999999999995</v>
      </c>
      <c r="L857" s="37">
        <f t="shared" si="73"/>
        <v>10056.24</v>
      </c>
      <c r="M857" s="37"/>
      <c r="N857" s="37">
        <f t="shared" si="77"/>
        <v>0</v>
      </c>
    </row>
    <row r="858" spans="1:14" ht="19.5" thickBot="1" x14ac:dyDescent="0.35">
      <c r="A858" s="76" t="s">
        <v>83</v>
      </c>
      <c r="B858" s="77" t="s">
        <v>59</v>
      </c>
      <c r="C858" s="78">
        <v>12</v>
      </c>
      <c r="D858" s="44">
        <v>6</v>
      </c>
      <c r="E858" s="44"/>
      <c r="F858" s="30">
        <f t="shared" si="74"/>
        <v>0.5</v>
      </c>
      <c r="G858" s="11"/>
      <c r="H858" s="11"/>
      <c r="I858" s="11"/>
      <c r="J858" s="12">
        <f t="shared" si="75"/>
        <v>6</v>
      </c>
      <c r="K858" s="31">
        <f t="shared" si="76"/>
        <v>1092.2</v>
      </c>
      <c r="L858" s="37">
        <f t="shared" si="73"/>
        <v>6553.2000000000007</v>
      </c>
      <c r="M858" s="37"/>
      <c r="N858" s="37">
        <f t="shared" si="77"/>
        <v>0</v>
      </c>
    </row>
    <row r="859" spans="1:14" ht="19.5" thickBot="1" x14ac:dyDescent="0.35">
      <c r="A859" s="76" t="s">
        <v>84</v>
      </c>
      <c r="B859" s="77" t="s">
        <v>85</v>
      </c>
      <c r="C859" s="78">
        <v>4</v>
      </c>
      <c r="D859" s="44"/>
      <c r="E859" s="44"/>
      <c r="F859" s="30">
        <f t="shared" si="74"/>
        <v>0</v>
      </c>
      <c r="G859" s="11"/>
      <c r="H859" s="11"/>
      <c r="I859" s="11"/>
      <c r="J859" s="12">
        <f t="shared" si="75"/>
        <v>0</v>
      </c>
      <c r="K859" s="31">
        <f t="shared" si="76"/>
        <v>2670.53</v>
      </c>
      <c r="L859" s="37">
        <f t="shared" si="73"/>
        <v>0</v>
      </c>
      <c r="M859" s="37"/>
      <c r="N859" s="37">
        <f t="shared" si="77"/>
        <v>0</v>
      </c>
    </row>
    <row r="860" spans="1:14" ht="19.5" thickBot="1" x14ac:dyDescent="0.35">
      <c r="A860" s="86" t="s">
        <v>86</v>
      </c>
      <c r="B860" s="87" t="s">
        <v>87</v>
      </c>
      <c r="C860" s="88">
        <v>48</v>
      </c>
      <c r="D860" s="44">
        <v>12</v>
      </c>
      <c r="E860" s="44"/>
      <c r="F860" s="30">
        <f t="shared" si="74"/>
        <v>0.25</v>
      </c>
      <c r="G860" s="11"/>
      <c r="H860" s="11"/>
      <c r="I860" s="11"/>
      <c r="J860" s="12">
        <f t="shared" si="75"/>
        <v>12</v>
      </c>
      <c r="K860" s="31">
        <f t="shared" si="76"/>
        <v>46.8</v>
      </c>
      <c r="L860" s="37">
        <f t="shared" si="73"/>
        <v>561.59999999999991</v>
      </c>
      <c r="M860" s="37"/>
      <c r="N860" s="37">
        <f t="shared" si="77"/>
        <v>0</v>
      </c>
    </row>
    <row r="861" spans="1:14" ht="19.5" thickBot="1" x14ac:dyDescent="0.35">
      <c r="A861" s="86" t="s">
        <v>88</v>
      </c>
      <c r="B861" s="87" t="s">
        <v>87</v>
      </c>
      <c r="C861" s="88">
        <v>48</v>
      </c>
      <c r="D861" s="44">
        <v>12</v>
      </c>
      <c r="E861" s="44"/>
      <c r="F861" s="30">
        <f t="shared" si="74"/>
        <v>0.25</v>
      </c>
      <c r="G861" s="11"/>
      <c r="H861" s="11"/>
      <c r="I861" s="11"/>
      <c r="J861" s="12">
        <f t="shared" si="75"/>
        <v>12</v>
      </c>
      <c r="K861" s="31">
        <f t="shared" si="76"/>
        <v>46.8</v>
      </c>
      <c r="L861" s="37">
        <f t="shared" si="73"/>
        <v>561.59999999999991</v>
      </c>
      <c r="M861" s="37"/>
      <c r="N861" s="37">
        <f t="shared" si="77"/>
        <v>0</v>
      </c>
    </row>
    <row r="862" spans="1:14" x14ac:dyDescent="0.3">
      <c r="A862" s="96" t="s">
        <v>89</v>
      </c>
      <c r="B862" s="97">
        <v>25</v>
      </c>
      <c r="C862" s="97">
        <v>25</v>
      </c>
      <c r="D862" s="44">
        <v>322</v>
      </c>
      <c r="E862" s="44"/>
      <c r="F862" s="30">
        <f t="shared" si="74"/>
        <v>12.88</v>
      </c>
      <c r="G862" s="11"/>
      <c r="H862" s="11"/>
      <c r="I862" s="11"/>
      <c r="J862" s="12">
        <f t="shared" si="75"/>
        <v>322</v>
      </c>
      <c r="K862" s="31">
        <f t="shared" si="76"/>
        <v>111.25</v>
      </c>
      <c r="L862" s="37">
        <f t="shared" si="73"/>
        <v>35822.5</v>
      </c>
      <c r="M862" s="37"/>
      <c r="N862" s="37">
        <f t="shared" si="77"/>
        <v>0</v>
      </c>
    </row>
    <row r="863" spans="1:14" x14ac:dyDescent="0.3">
      <c r="A863" s="105" t="s">
        <v>90</v>
      </c>
      <c r="B863" s="106">
        <v>10</v>
      </c>
      <c r="C863" s="106">
        <v>10</v>
      </c>
      <c r="D863" s="44"/>
      <c r="E863" s="44"/>
      <c r="F863" s="30">
        <f t="shared" si="74"/>
        <v>0</v>
      </c>
      <c r="G863" s="11"/>
      <c r="H863" s="11"/>
      <c r="I863" s="11"/>
      <c r="J863" s="12">
        <f t="shared" si="75"/>
        <v>0</v>
      </c>
      <c r="K863" s="31">
        <f t="shared" si="76"/>
        <v>1760</v>
      </c>
      <c r="L863" s="37">
        <f t="shared" si="73"/>
        <v>0</v>
      </c>
      <c r="M863" s="37"/>
      <c r="N863" s="37">
        <f t="shared" si="77"/>
        <v>0</v>
      </c>
    </row>
    <row r="864" spans="1:14" x14ac:dyDescent="0.3">
      <c r="A864" s="105" t="s">
        <v>91</v>
      </c>
      <c r="B864" s="106">
        <v>8</v>
      </c>
      <c r="C864" s="106">
        <v>8</v>
      </c>
      <c r="D864" s="44"/>
      <c r="E864" s="44"/>
      <c r="F864" s="30">
        <f t="shared" si="74"/>
        <v>0</v>
      </c>
      <c r="G864" s="11"/>
      <c r="H864" s="11"/>
      <c r="I864" s="11"/>
      <c r="J864" s="12">
        <f t="shared" si="75"/>
        <v>0</v>
      </c>
      <c r="K864" s="31">
        <f t="shared" si="76"/>
        <v>2365</v>
      </c>
      <c r="L864" s="37">
        <f t="shared" si="73"/>
        <v>0</v>
      </c>
      <c r="M864" s="37"/>
      <c r="N864" s="37">
        <f t="shared" si="77"/>
        <v>0</v>
      </c>
    </row>
    <row r="865" spans="1:14" x14ac:dyDescent="0.3">
      <c r="A865" s="105" t="s">
        <v>92</v>
      </c>
      <c r="B865" s="106">
        <v>8</v>
      </c>
      <c r="C865" s="106">
        <v>8</v>
      </c>
      <c r="D865" s="44"/>
      <c r="E865" s="44"/>
      <c r="F865" s="30">
        <f t="shared" si="74"/>
        <v>0</v>
      </c>
      <c r="G865" s="11"/>
      <c r="H865" s="11"/>
      <c r="I865" s="11"/>
      <c r="J865" s="12">
        <f t="shared" si="75"/>
        <v>0</v>
      </c>
      <c r="K865" s="31">
        <f t="shared" si="76"/>
        <v>2065</v>
      </c>
      <c r="L865" s="37">
        <f t="shared" si="73"/>
        <v>0</v>
      </c>
      <c r="M865" s="37"/>
      <c r="N865" s="37">
        <f t="shared" si="77"/>
        <v>0</v>
      </c>
    </row>
    <row r="866" spans="1:14" x14ac:dyDescent="0.3">
      <c r="A866" s="105" t="s">
        <v>93</v>
      </c>
      <c r="B866" s="106">
        <v>15</v>
      </c>
      <c r="C866" s="106">
        <v>15</v>
      </c>
      <c r="D866" s="44"/>
      <c r="E866" s="44"/>
      <c r="F866" s="30">
        <f t="shared" si="74"/>
        <v>0</v>
      </c>
      <c r="G866" s="11"/>
      <c r="H866" s="11"/>
      <c r="I866" s="11"/>
      <c r="J866" s="12">
        <f t="shared" si="75"/>
        <v>0</v>
      </c>
      <c r="K866" s="31">
        <f t="shared" si="76"/>
        <v>990</v>
      </c>
      <c r="L866" s="37">
        <f t="shared" si="73"/>
        <v>0</v>
      </c>
      <c r="M866" s="37"/>
      <c r="N866" s="37">
        <f t="shared" si="77"/>
        <v>0</v>
      </c>
    </row>
    <row r="867" spans="1:14" x14ac:dyDescent="0.3">
      <c r="A867" s="105" t="s">
        <v>94</v>
      </c>
      <c r="B867" s="106">
        <v>15</v>
      </c>
      <c r="C867" s="106">
        <v>15</v>
      </c>
      <c r="D867" s="44"/>
      <c r="E867" s="44"/>
      <c r="F867" s="30">
        <f t="shared" si="74"/>
        <v>0</v>
      </c>
      <c r="G867" s="11"/>
      <c r="H867" s="11"/>
      <c r="I867" s="11"/>
      <c r="J867" s="12">
        <f t="shared" si="75"/>
        <v>0</v>
      </c>
      <c r="K867" s="31">
        <f t="shared" si="76"/>
        <v>1025</v>
      </c>
      <c r="L867" s="37">
        <f t="shared" si="73"/>
        <v>0</v>
      </c>
      <c r="M867" s="37"/>
      <c r="N867" s="37">
        <f t="shared" si="77"/>
        <v>0</v>
      </c>
    </row>
    <row r="868" spans="1:14" x14ac:dyDescent="0.3">
      <c r="A868" s="105" t="s">
        <v>95</v>
      </c>
      <c r="B868" s="106">
        <v>10</v>
      </c>
      <c r="C868" s="106">
        <v>10</v>
      </c>
      <c r="D868" s="44"/>
      <c r="E868" s="44"/>
      <c r="F868" s="30">
        <f t="shared" si="74"/>
        <v>0</v>
      </c>
      <c r="G868" s="11"/>
      <c r="H868" s="11"/>
      <c r="I868" s="11"/>
      <c r="J868" s="12">
        <f t="shared" si="75"/>
        <v>0</v>
      </c>
      <c r="K868" s="31">
        <f t="shared" si="76"/>
        <v>1620</v>
      </c>
      <c r="L868" s="37">
        <f t="shared" si="73"/>
        <v>0</v>
      </c>
      <c r="M868" s="37"/>
      <c r="N868" s="37">
        <f t="shared" si="77"/>
        <v>0</v>
      </c>
    </row>
    <row r="869" spans="1:14" x14ac:dyDescent="0.3">
      <c r="A869" s="105" t="s">
        <v>96</v>
      </c>
      <c r="B869" s="106">
        <v>8</v>
      </c>
      <c r="C869" s="106">
        <v>8</v>
      </c>
      <c r="D869" s="44"/>
      <c r="E869" s="44"/>
      <c r="F869" s="30">
        <f t="shared" si="74"/>
        <v>0</v>
      </c>
      <c r="G869" s="11"/>
      <c r="H869" s="11"/>
      <c r="I869" s="11"/>
      <c r="J869" s="12">
        <f t="shared" si="75"/>
        <v>0</v>
      </c>
      <c r="K869" s="31">
        <f t="shared" si="76"/>
        <v>2130</v>
      </c>
      <c r="L869" s="37">
        <f t="shared" si="73"/>
        <v>0</v>
      </c>
      <c r="M869" s="37"/>
      <c r="N869" s="37">
        <f t="shared" si="77"/>
        <v>0</v>
      </c>
    </row>
    <row r="870" spans="1:14" x14ac:dyDescent="0.3">
      <c r="A870" s="105" t="s">
        <v>97</v>
      </c>
      <c r="B870" s="106">
        <v>15</v>
      </c>
      <c r="C870" s="106">
        <v>15</v>
      </c>
      <c r="D870" s="44"/>
      <c r="E870" s="44"/>
      <c r="F870" s="30">
        <f t="shared" si="74"/>
        <v>0</v>
      </c>
      <c r="G870" s="11"/>
      <c r="H870" s="11"/>
      <c r="I870" s="11"/>
      <c r="J870" s="12">
        <f t="shared" si="75"/>
        <v>0</v>
      </c>
      <c r="K870" s="31">
        <f t="shared" si="76"/>
        <v>880</v>
      </c>
      <c r="L870" s="37">
        <f t="shared" si="73"/>
        <v>0</v>
      </c>
      <c r="M870" s="37"/>
      <c r="N870" s="37">
        <f t="shared" si="77"/>
        <v>0</v>
      </c>
    </row>
    <row r="871" spans="1:14" x14ac:dyDescent="0.3">
      <c r="A871" s="105" t="s">
        <v>98</v>
      </c>
      <c r="B871" s="106">
        <v>15</v>
      </c>
      <c r="C871" s="106">
        <v>15</v>
      </c>
      <c r="D871" s="44"/>
      <c r="E871" s="44"/>
      <c r="F871" s="30">
        <f t="shared" si="74"/>
        <v>0</v>
      </c>
      <c r="G871" s="11"/>
      <c r="H871" s="11"/>
      <c r="I871" s="11"/>
      <c r="J871" s="12">
        <f t="shared" si="75"/>
        <v>0</v>
      </c>
      <c r="K871" s="31">
        <f t="shared" si="76"/>
        <v>915</v>
      </c>
      <c r="L871" s="37">
        <f t="shared" si="73"/>
        <v>0</v>
      </c>
      <c r="M871" s="37"/>
      <c r="N871" s="37">
        <f t="shared" si="77"/>
        <v>0</v>
      </c>
    </row>
    <row r="872" spans="1:14" x14ac:dyDescent="0.3">
      <c r="A872" s="105" t="s">
        <v>99</v>
      </c>
      <c r="B872" s="106">
        <v>3</v>
      </c>
      <c r="C872" s="106">
        <v>3</v>
      </c>
      <c r="D872" s="44"/>
      <c r="E872" s="44"/>
      <c r="F872" s="30">
        <f t="shared" si="74"/>
        <v>0</v>
      </c>
      <c r="G872" s="11"/>
      <c r="H872" s="11"/>
      <c r="I872" s="11"/>
      <c r="J872" s="12">
        <f t="shared" si="75"/>
        <v>0</v>
      </c>
      <c r="K872" s="31">
        <f t="shared" si="76"/>
        <v>1970</v>
      </c>
      <c r="L872" s="37">
        <f t="shared" si="73"/>
        <v>0</v>
      </c>
      <c r="M872" s="37"/>
      <c r="N872" s="37">
        <f t="shared" si="77"/>
        <v>0</v>
      </c>
    </row>
    <row r="873" spans="1:14" x14ac:dyDescent="0.3">
      <c r="A873" s="105" t="s">
        <v>100</v>
      </c>
      <c r="B873" s="106">
        <v>3</v>
      </c>
      <c r="C873" s="106">
        <v>3</v>
      </c>
      <c r="D873" s="44"/>
      <c r="E873" s="44"/>
      <c r="F873" s="30">
        <f t="shared" si="74"/>
        <v>0</v>
      </c>
      <c r="G873" s="11"/>
      <c r="H873" s="11"/>
      <c r="I873" s="11"/>
      <c r="J873" s="12">
        <f t="shared" si="75"/>
        <v>0</v>
      </c>
      <c r="K873" s="31">
        <f t="shared" si="76"/>
        <v>2035</v>
      </c>
      <c r="L873" s="37">
        <f t="shared" si="73"/>
        <v>0</v>
      </c>
      <c r="M873" s="37"/>
      <c r="N873" s="37">
        <f t="shared" si="77"/>
        <v>0</v>
      </c>
    </row>
    <row r="874" spans="1:14" x14ac:dyDescent="0.3">
      <c r="A874" s="105" t="s">
        <v>101</v>
      </c>
      <c r="B874" s="106">
        <v>8</v>
      </c>
      <c r="C874" s="106">
        <v>8</v>
      </c>
      <c r="D874" s="44"/>
      <c r="E874" s="44"/>
      <c r="F874" s="30">
        <f t="shared" si="74"/>
        <v>0</v>
      </c>
      <c r="G874" s="11"/>
      <c r="H874" s="11"/>
      <c r="I874" s="11"/>
      <c r="J874" s="12">
        <f t="shared" si="75"/>
        <v>0</v>
      </c>
      <c r="K874" s="31">
        <f t="shared" si="76"/>
        <v>2120</v>
      </c>
      <c r="L874" s="37">
        <f t="shared" si="73"/>
        <v>0</v>
      </c>
      <c r="M874" s="37"/>
      <c r="N874" s="37">
        <f t="shared" si="77"/>
        <v>0</v>
      </c>
    </row>
    <row r="875" spans="1:14" x14ac:dyDescent="0.3">
      <c r="A875" s="105" t="s">
        <v>102</v>
      </c>
      <c r="B875" s="106">
        <v>10</v>
      </c>
      <c r="C875" s="106">
        <v>10</v>
      </c>
      <c r="D875" s="44"/>
      <c r="E875" s="44"/>
      <c r="F875" s="30">
        <f t="shared" si="74"/>
        <v>0</v>
      </c>
      <c r="G875" s="11"/>
      <c r="H875" s="11"/>
      <c r="I875" s="11"/>
      <c r="J875" s="12">
        <f t="shared" si="75"/>
        <v>0</v>
      </c>
      <c r="K875" s="31">
        <f t="shared" si="76"/>
        <v>1980</v>
      </c>
      <c r="L875" s="37">
        <f t="shared" si="73"/>
        <v>0</v>
      </c>
      <c r="M875" s="37"/>
      <c r="N875" s="37">
        <f t="shared" si="77"/>
        <v>0</v>
      </c>
    </row>
    <row r="876" spans="1:14" x14ac:dyDescent="0.3">
      <c r="A876" s="105" t="s">
        <v>103</v>
      </c>
      <c r="B876" s="106">
        <v>12</v>
      </c>
      <c r="C876" s="106">
        <v>12</v>
      </c>
      <c r="D876" s="44"/>
      <c r="E876" s="44"/>
      <c r="F876" s="30">
        <f t="shared" si="74"/>
        <v>0</v>
      </c>
      <c r="G876" s="11"/>
      <c r="H876" s="11"/>
      <c r="I876" s="11"/>
      <c r="J876" s="12">
        <f t="shared" si="75"/>
        <v>0</v>
      </c>
      <c r="K876" s="31">
        <f t="shared" si="76"/>
        <v>875</v>
      </c>
      <c r="L876" s="37">
        <f t="shared" si="73"/>
        <v>0</v>
      </c>
      <c r="M876" s="37"/>
      <c r="N876" s="37">
        <f t="shared" si="77"/>
        <v>0</v>
      </c>
    </row>
    <row r="877" spans="1:14" ht="19.5" thickBot="1" x14ac:dyDescent="0.35">
      <c r="A877" s="105" t="s">
        <v>104</v>
      </c>
      <c r="B877" s="106">
        <v>3</v>
      </c>
      <c r="C877" s="106">
        <v>3</v>
      </c>
      <c r="D877" s="44"/>
      <c r="E877" s="44"/>
      <c r="F877" s="30">
        <f t="shared" si="74"/>
        <v>0</v>
      </c>
      <c r="G877" s="11"/>
      <c r="H877" s="11"/>
      <c r="I877" s="11"/>
      <c r="J877" s="12">
        <f t="shared" si="75"/>
        <v>0</v>
      </c>
      <c r="K877" s="31">
        <f t="shared" si="76"/>
        <v>2145</v>
      </c>
      <c r="L877" s="37">
        <f t="shared" si="73"/>
        <v>0</v>
      </c>
      <c r="M877" s="37"/>
      <c r="N877" s="37">
        <f t="shared" si="77"/>
        <v>0</v>
      </c>
    </row>
    <row r="878" spans="1:14" ht="19.5" thickBot="1" x14ac:dyDescent="0.35">
      <c r="A878" s="56" t="s">
        <v>105</v>
      </c>
      <c r="B878" s="57" t="s">
        <v>74</v>
      </c>
      <c r="C878" s="58">
        <v>150</v>
      </c>
      <c r="D878" s="44"/>
      <c r="E878" s="44"/>
      <c r="F878" s="30">
        <f t="shared" si="74"/>
        <v>0</v>
      </c>
      <c r="G878" s="11"/>
      <c r="H878" s="11"/>
      <c r="I878" s="11"/>
      <c r="J878" s="12">
        <f t="shared" si="75"/>
        <v>0</v>
      </c>
      <c r="K878" s="31">
        <f t="shared" si="76"/>
        <v>21.06</v>
      </c>
      <c r="L878" s="37">
        <f t="shared" si="73"/>
        <v>0</v>
      </c>
      <c r="M878" s="37"/>
      <c r="N878" s="37">
        <f t="shared" si="77"/>
        <v>0</v>
      </c>
    </row>
    <row r="879" spans="1:14" x14ac:dyDescent="0.3">
      <c r="A879" s="107"/>
      <c r="B879" s="108"/>
      <c r="C879" s="108"/>
      <c r="D879" s="11"/>
      <c r="E879" s="11"/>
      <c r="F879" s="30" t="e">
        <f t="shared" si="74"/>
        <v>#DIV/0!</v>
      </c>
      <c r="G879" s="11"/>
      <c r="H879" s="11"/>
      <c r="I879" s="11"/>
      <c r="J879" s="12">
        <f t="shared" si="75"/>
        <v>0</v>
      </c>
      <c r="K879" s="31">
        <f t="shared" si="76"/>
        <v>116.5</v>
      </c>
      <c r="L879" s="37">
        <f t="shared" si="73"/>
        <v>0</v>
      </c>
      <c r="M879" s="37"/>
      <c r="N879" s="37">
        <f t="shared" si="77"/>
        <v>0</v>
      </c>
    </row>
    <row r="880" spans="1:14" x14ac:dyDescent="0.3">
      <c r="A880" s="107"/>
      <c r="B880" s="108"/>
      <c r="C880" s="108"/>
      <c r="D880" s="11"/>
      <c r="E880" s="11"/>
      <c r="F880" s="30" t="e">
        <f t="shared" si="74"/>
        <v>#DIV/0!</v>
      </c>
      <c r="G880" s="11"/>
      <c r="H880" s="11"/>
      <c r="I880" s="11"/>
      <c r="J880" s="12">
        <f t="shared" si="75"/>
        <v>0</v>
      </c>
      <c r="K880" s="31">
        <f t="shared" si="76"/>
        <v>0</v>
      </c>
      <c r="L880" s="37">
        <f t="shared" si="73"/>
        <v>0</v>
      </c>
      <c r="M880" s="37"/>
      <c r="N880" s="37">
        <f t="shared" si="77"/>
        <v>0</v>
      </c>
    </row>
    <row r="881" spans="1:14" x14ac:dyDescent="0.3">
      <c r="A881" s="107"/>
      <c r="B881" s="108"/>
      <c r="C881" s="108"/>
      <c r="D881" s="11"/>
      <c r="E881" s="11"/>
      <c r="F881" s="30" t="e">
        <f t="shared" si="74"/>
        <v>#DIV/0!</v>
      </c>
      <c r="G881" s="11"/>
      <c r="H881" s="11"/>
      <c r="I881" s="11"/>
      <c r="J881" s="12">
        <f t="shared" si="75"/>
        <v>0</v>
      </c>
      <c r="K881" s="31">
        <f t="shared" si="76"/>
        <v>23</v>
      </c>
      <c r="L881" s="37">
        <f t="shared" si="73"/>
        <v>0</v>
      </c>
      <c r="M881" s="37"/>
      <c r="N881" s="37">
        <f t="shared" si="77"/>
        <v>0</v>
      </c>
    </row>
    <row r="882" spans="1:14" x14ac:dyDescent="0.3">
      <c r="A882" s="107"/>
      <c r="B882" s="108"/>
      <c r="C882" s="108"/>
      <c r="D882" s="11"/>
      <c r="E882" s="11"/>
      <c r="F882" s="30" t="e">
        <f t="shared" si="74"/>
        <v>#DIV/0!</v>
      </c>
      <c r="G882" s="11"/>
      <c r="H882" s="11"/>
      <c r="I882" s="11"/>
      <c r="J882" s="12">
        <f t="shared" si="75"/>
        <v>0</v>
      </c>
      <c r="K882" s="31">
        <f t="shared" si="76"/>
        <v>0</v>
      </c>
      <c r="L882" s="37">
        <f t="shared" si="73"/>
        <v>0</v>
      </c>
      <c r="M882" s="37"/>
      <c r="N882" s="37">
        <f t="shared" si="77"/>
        <v>0</v>
      </c>
    </row>
    <row r="883" spans="1:14" x14ac:dyDescent="0.3">
      <c r="A883" s="11"/>
      <c r="B883" s="10"/>
      <c r="C883" s="10"/>
      <c r="D883" s="11"/>
      <c r="E883" s="11"/>
      <c r="F883" s="30" t="e">
        <f t="shared" si="74"/>
        <v>#DIV/0!</v>
      </c>
      <c r="G883" s="11"/>
      <c r="H883" s="11"/>
      <c r="I883" s="11"/>
      <c r="J883" s="12">
        <f t="shared" si="75"/>
        <v>0</v>
      </c>
      <c r="K883" s="31">
        <f t="shared" si="76"/>
        <v>0</v>
      </c>
      <c r="L883" s="37">
        <f t="shared" si="73"/>
        <v>0</v>
      </c>
      <c r="M883" s="37"/>
      <c r="N883" s="37">
        <f t="shared" si="77"/>
        <v>0</v>
      </c>
    </row>
    <row r="884" spans="1:14" x14ac:dyDescent="0.3">
      <c r="A884" s="11"/>
      <c r="B884" s="10"/>
      <c r="C884" s="10"/>
      <c r="D884" s="11"/>
      <c r="E884" s="11"/>
      <c r="F884" s="30" t="e">
        <f t="shared" si="74"/>
        <v>#DIV/0!</v>
      </c>
      <c r="G884" s="11"/>
      <c r="H884" s="11"/>
      <c r="I884" s="11"/>
      <c r="J884" s="12">
        <f t="shared" si="75"/>
        <v>0</v>
      </c>
      <c r="K884" s="31">
        <f t="shared" si="76"/>
        <v>0</v>
      </c>
      <c r="L884" s="37">
        <f t="shared" si="73"/>
        <v>0</v>
      </c>
      <c r="M884" s="37"/>
      <c r="N884" s="37">
        <f t="shared" si="77"/>
        <v>0</v>
      </c>
    </row>
    <row r="885" spans="1:14" x14ac:dyDescent="0.3">
      <c r="A885" s="11"/>
      <c r="B885" s="10"/>
      <c r="C885" s="10"/>
      <c r="D885" s="11"/>
      <c r="E885" s="11"/>
      <c r="F885" s="30" t="e">
        <f t="shared" si="74"/>
        <v>#DIV/0!</v>
      </c>
      <c r="G885" s="11"/>
      <c r="H885" s="11"/>
      <c r="I885" s="11"/>
      <c r="J885" s="12">
        <f t="shared" si="75"/>
        <v>0</v>
      </c>
      <c r="K885" s="31">
        <f t="shared" si="76"/>
        <v>0</v>
      </c>
      <c r="L885" s="37">
        <f t="shared" si="73"/>
        <v>0</v>
      </c>
      <c r="M885" s="37"/>
      <c r="N885" s="37">
        <f t="shared" si="77"/>
        <v>0</v>
      </c>
    </row>
    <row r="886" spans="1:14" x14ac:dyDescent="0.3">
      <c r="A886" s="11" t="s">
        <v>33</v>
      </c>
      <c r="B886" s="11"/>
      <c r="C886" s="13"/>
      <c r="D886" s="111">
        <f t="shared" ref="D886:J886" si="78">SUM(D824:D885)</f>
        <v>556</v>
      </c>
      <c r="E886" s="111">
        <f t="shared" si="78"/>
        <v>0</v>
      </c>
      <c r="F886" s="111" t="e">
        <f t="shared" si="78"/>
        <v>#DIV/0!</v>
      </c>
      <c r="G886" s="111">
        <f t="shared" si="78"/>
        <v>0</v>
      </c>
      <c r="H886" s="111">
        <f t="shared" si="78"/>
        <v>0</v>
      </c>
      <c r="I886" s="111">
        <f t="shared" si="78"/>
        <v>0</v>
      </c>
      <c r="J886" s="12">
        <f t="shared" si="78"/>
        <v>556</v>
      </c>
      <c r="K886" s="111"/>
      <c r="L886" s="111">
        <f>SUM(L824:L885)</f>
        <v>98352.28</v>
      </c>
      <c r="M886" s="111">
        <f>SUM(M824:M885)</f>
        <v>0</v>
      </c>
      <c r="N886" s="111">
        <f>SUM(N824:N885)</f>
        <v>0</v>
      </c>
    </row>
    <row r="887" spans="1:14" x14ac:dyDescent="0.3">
      <c r="A887" s="113"/>
      <c r="B887" s="114"/>
      <c r="C887" s="115"/>
      <c r="D887" s="116"/>
      <c r="E887" s="116"/>
      <c r="F887" s="7" t="s">
        <v>106</v>
      </c>
      <c r="G887" s="7" t="s">
        <v>123</v>
      </c>
      <c r="H887" s="7" t="s">
        <v>124</v>
      </c>
      <c r="I887" s="7" t="s">
        <v>125</v>
      </c>
      <c r="J887" s="7" t="s">
        <v>126</v>
      </c>
      <c r="K887" s="117"/>
      <c r="L887" s="117"/>
      <c r="M887" s="7" t="s">
        <v>107</v>
      </c>
      <c r="N887" s="118"/>
    </row>
    <row r="888" spans="1:14" ht="31.5" x14ac:dyDescent="0.5">
      <c r="A888" s="113"/>
      <c r="B888" s="114"/>
      <c r="C888" s="115"/>
      <c r="D888" s="116"/>
      <c r="E888" s="116"/>
      <c r="F888" s="121"/>
      <c r="G888" s="121"/>
      <c r="H888" s="121"/>
      <c r="I888" s="121"/>
      <c r="J888" s="121"/>
      <c r="K888" s="122"/>
      <c r="L888" s="121">
        <f>+F888-G888-H888-I888-J888</f>
        <v>0</v>
      </c>
      <c r="M888" s="123"/>
      <c r="N888" s="124"/>
    </row>
    <row r="889" spans="1:14" x14ac:dyDescent="0.3">
      <c r="A889" s="177" t="s">
        <v>109</v>
      </c>
      <c r="B889" s="178"/>
      <c r="C889" s="178"/>
      <c r="D889" s="178"/>
      <c r="E889" s="178"/>
      <c r="F889" s="178"/>
      <c r="G889" s="178"/>
      <c r="H889" s="178"/>
      <c r="I889" s="178"/>
      <c r="J889" s="179"/>
      <c r="K889" s="125"/>
      <c r="L889" s="12">
        <v>1266</v>
      </c>
      <c r="M889" s="126"/>
      <c r="N889" s="127"/>
    </row>
    <row r="890" spans="1:14" x14ac:dyDescent="0.3">
      <c r="A890" s="180" t="s">
        <v>110</v>
      </c>
      <c r="B890" s="181"/>
      <c r="C890" s="181"/>
      <c r="D890" s="181"/>
      <c r="E890" s="181"/>
      <c r="F890" s="181"/>
      <c r="G890" s="181"/>
      <c r="H890" s="181"/>
      <c r="I890" s="181"/>
      <c r="J890" s="182"/>
      <c r="K890" s="129"/>
      <c r="L890" s="12">
        <v>-60</v>
      </c>
      <c r="M890" s="126"/>
      <c r="N890" s="127"/>
    </row>
    <row r="891" spans="1:14" x14ac:dyDescent="0.3">
      <c r="A891" s="160" t="s">
        <v>111</v>
      </c>
      <c r="B891" s="161"/>
      <c r="C891" s="161"/>
      <c r="D891" s="161"/>
      <c r="E891" s="161"/>
      <c r="F891" s="161"/>
      <c r="G891" s="161"/>
      <c r="H891" s="161"/>
      <c r="I891" s="161"/>
      <c r="J891" s="162"/>
      <c r="K891" s="130"/>
      <c r="L891" s="12"/>
      <c r="M891" s="131">
        <f>+L891/L886%</f>
        <v>0</v>
      </c>
      <c r="N891" s="127"/>
    </row>
    <row r="892" spans="1:14" x14ac:dyDescent="0.3">
      <c r="A892" s="163" t="s">
        <v>112</v>
      </c>
      <c r="B892" s="164"/>
      <c r="C892" s="164"/>
      <c r="D892" s="164"/>
      <c r="E892" s="164"/>
      <c r="F892" s="164"/>
      <c r="G892" s="164"/>
      <c r="H892" s="164"/>
      <c r="I892" s="164"/>
      <c r="J892" s="165"/>
      <c r="K892" s="132"/>
      <c r="L892" s="12">
        <f>+E908</f>
        <v>74966</v>
      </c>
      <c r="M892" s="126"/>
      <c r="N892" s="127"/>
    </row>
    <row r="893" spans="1:14" x14ac:dyDescent="0.3">
      <c r="A893" s="166" t="s">
        <v>113</v>
      </c>
      <c r="B893" s="167"/>
      <c r="C893" s="167"/>
      <c r="D893" s="167"/>
      <c r="E893" s="167"/>
      <c r="F893" s="167"/>
      <c r="G893" s="167"/>
      <c r="H893" s="167"/>
      <c r="I893" s="167"/>
      <c r="J893" s="168"/>
      <c r="K893" s="134"/>
      <c r="L893" s="12">
        <f>+M908</f>
        <v>0</v>
      </c>
      <c r="M893" s="126"/>
      <c r="N893" s="127"/>
    </row>
    <row r="894" spans="1:14" x14ac:dyDescent="0.3">
      <c r="A894" s="169"/>
      <c r="B894" s="170"/>
      <c r="C894" s="170"/>
      <c r="D894" s="170"/>
      <c r="E894" s="170"/>
      <c r="F894" s="170"/>
      <c r="G894" s="170"/>
      <c r="H894" s="170"/>
      <c r="I894" s="170"/>
      <c r="J894" s="171"/>
      <c r="K894" s="128"/>
      <c r="L894" s="126">
        <v>116</v>
      </c>
      <c r="M894" s="126"/>
      <c r="N894" s="127"/>
    </row>
    <row r="895" spans="1:14" x14ac:dyDescent="0.3">
      <c r="A895" s="169"/>
      <c r="B895" s="170"/>
      <c r="C895" s="170"/>
      <c r="D895" s="170"/>
      <c r="E895" s="170"/>
      <c r="F895" s="170"/>
      <c r="G895" s="170"/>
      <c r="H895" s="170"/>
      <c r="I895" s="170"/>
      <c r="J895" s="171"/>
      <c r="K895" s="128"/>
      <c r="L895" s="126"/>
      <c r="M895" s="126"/>
      <c r="N895" s="127"/>
    </row>
    <row r="896" spans="1:14" x14ac:dyDescent="0.3">
      <c r="A896" s="169" t="s">
        <v>114</v>
      </c>
      <c r="B896" s="170"/>
      <c r="C896" s="170"/>
      <c r="D896" s="170"/>
      <c r="E896" s="170"/>
      <c r="F896" s="170"/>
      <c r="G896" s="170"/>
      <c r="H896" s="170"/>
      <c r="I896" s="170"/>
      <c r="J896" s="171"/>
      <c r="K896" s="136"/>
      <c r="L896" s="111">
        <f>+L886-L889-L890-L891-L892+L893-L894-L895</f>
        <v>22064.28</v>
      </c>
      <c r="M896" s="126"/>
      <c r="N896" s="127"/>
    </row>
    <row r="897" spans="1:14" ht="19.5" thickBot="1" x14ac:dyDescent="0.35">
      <c r="L897" s="3">
        <v>22064</v>
      </c>
      <c r="M897" s="138">
        <f>+L897-L896</f>
        <v>-0.27999999999883585</v>
      </c>
    </row>
    <row r="898" spans="1:14" ht="19.5" thickBot="1" x14ac:dyDescent="0.35">
      <c r="A898" s="157" t="s">
        <v>115</v>
      </c>
      <c r="B898" s="158"/>
      <c r="C898" s="158"/>
      <c r="D898" s="158"/>
      <c r="E898" s="158"/>
      <c r="F898" s="159"/>
      <c r="G898" s="127"/>
      <c r="H898" s="157" t="s">
        <v>116</v>
      </c>
      <c r="I898" s="158"/>
      <c r="J898" s="159"/>
      <c r="K898" s="157" t="s">
        <v>117</v>
      </c>
      <c r="L898" s="158"/>
      <c r="M898" s="159"/>
      <c r="N898" s="139"/>
    </row>
    <row r="899" spans="1:14" ht="19.5" thickBot="1" x14ac:dyDescent="0.35">
      <c r="A899" s="140" t="s">
        <v>118</v>
      </c>
      <c r="B899" s="157" t="s">
        <v>119</v>
      </c>
      <c r="C899" s="159"/>
      <c r="D899" s="140" t="s">
        <v>120</v>
      </c>
      <c r="E899" s="157" t="s">
        <v>22</v>
      </c>
      <c r="F899" s="159"/>
      <c r="G899" s="127"/>
      <c r="H899" s="157" t="s">
        <v>119</v>
      </c>
      <c r="I899" s="159"/>
      <c r="J899" s="140" t="s">
        <v>22</v>
      </c>
      <c r="K899" s="157" t="s">
        <v>119</v>
      </c>
      <c r="L899" s="159"/>
      <c r="M899" s="140" t="s">
        <v>22</v>
      </c>
      <c r="N899" s="139"/>
    </row>
    <row r="900" spans="1:14" ht="19.5" thickBot="1" x14ac:dyDescent="0.35">
      <c r="A900" s="141"/>
      <c r="B900" s="153"/>
      <c r="C900" s="154"/>
      <c r="D900" s="141"/>
      <c r="E900" s="155">
        <v>57439</v>
      </c>
      <c r="F900" s="156"/>
      <c r="G900" s="127"/>
      <c r="H900" s="153"/>
      <c r="I900" s="154"/>
      <c r="J900" s="142"/>
      <c r="K900" s="153"/>
      <c r="L900" s="154"/>
      <c r="M900" s="143"/>
      <c r="N900" s="144"/>
    </row>
    <row r="901" spans="1:14" ht="19.5" thickBot="1" x14ac:dyDescent="0.35">
      <c r="A901" s="141"/>
      <c r="B901" s="153"/>
      <c r="C901" s="154"/>
      <c r="D901" s="141"/>
      <c r="E901" s="155">
        <v>14340</v>
      </c>
      <c r="F901" s="156"/>
      <c r="G901" s="127"/>
      <c r="H901" s="153"/>
      <c r="I901" s="154"/>
      <c r="J901" s="142"/>
      <c r="K901" s="153"/>
      <c r="L901" s="154"/>
      <c r="M901" s="143"/>
      <c r="N901" s="144"/>
    </row>
    <row r="902" spans="1:14" ht="19.5" thickBot="1" x14ac:dyDescent="0.35">
      <c r="A902" s="141"/>
      <c r="B902" s="153"/>
      <c r="C902" s="154"/>
      <c r="D902" s="141"/>
      <c r="E902" s="155">
        <v>3187</v>
      </c>
      <c r="F902" s="156"/>
      <c r="G902" s="127"/>
      <c r="H902" s="153"/>
      <c r="I902" s="154"/>
      <c r="J902" s="142"/>
      <c r="K902" s="153"/>
      <c r="L902" s="154"/>
      <c r="M902" s="143"/>
      <c r="N902" s="144"/>
    </row>
    <row r="903" spans="1:14" ht="19.5" thickBot="1" x14ac:dyDescent="0.35">
      <c r="A903" s="141"/>
      <c r="B903" s="153"/>
      <c r="C903" s="154"/>
      <c r="D903" s="141"/>
      <c r="E903" s="155"/>
      <c r="F903" s="156"/>
      <c r="G903" s="127"/>
      <c r="H903" s="153"/>
      <c r="I903" s="154"/>
      <c r="J903" s="142"/>
      <c r="K903" s="153"/>
      <c r="L903" s="154"/>
      <c r="M903" s="143"/>
      <c r="N903" s="144"/>
    </row>
    <row r="904" spans="1:14" ht="19.5" thickBot="1" x14ac:dyDescent="0.35">
      <c r="A904" s="141"/>
      <c r="B904" s="153"/>
      <c r="C904" s="154"/>
      <c r="D904" s="141"/>
      <c r="E904" s="155"/>
      <c r="F904" s="156"/>
      <c r="G904" s="127"/>
      <c r="H904" s="153"/>
      <c r="I904" s="154"/>
      <c r="J904" s="142"/>
      <c r="K904" s="153"/>
      <c r="L904" s="154"/>
      <c r="M904" s="143"/>
      <c r="N904" s="144"/>
    </row>
    <row r="905" spans="1:14" ht="19.5" thickBot="1" x14ac:dyDescent="0.35">
      <c r="A905" s="141"/>
      <c r="B905" s="153"/>
      <c r="C905" s="154"/>
      <c r="D905" s="141"/>
      <c r="E905" s="155"/>
      <c r="F905" s="156"/>
      <c r="G905" s="127"/>
      <c r="H905" s="153"/>
      <c r="I905" s="154"/>
      <c r="J905" s="142"/>
      <c r="K905" s="153"/>
      <c r="L905" s="154"/>
      <c r="M905" s="143"/>
      <c r="N905" s="144"/>
    </row>
    <row r="906" spans="1:14" ht="19.5" thickBot="1" x14ac:dyDescent="0.35">
      <c r="A906" s="141"/>
      <c r="B906" s="153"/>
      <c r="C906" s="154"/>
      <c r="D906" s="141"/>
      <c r="E906" s="155"/>
      <c r="F906" s="156"/>
      <c r="G906" s="127"/>
      <c r="H906" s="153"/>
      <c r="I906" s="154"/>
      <c r="J906" s="142"/>
      <c r="K906" s="153"/>
      <c r="L906" s="154"/>
      <c r="M906" s="143"/>
      <c r="N906" s="144"/>
    </row>
    <row r="907" spans="1:14" ht="19.5" thickBot="1" x14ac:dyDescent="0.35">
      <c r="A907" s="141"/>
      <c r="B907" s="153"/>
      <c r="C907" s="154"/>
      <c r="D907" s="141"/>
      <c r="E907" s="155"/>
      <c r="F907" s="156"/>
      <c r="G907" s="127"/>
      <c r="H907" s="153"/>
      <c r="I907" s="154"/>
      <c r="J907" s="142"/>
      <c r="K907" s="153"/>
      <c r="L907" s="154"/>
      <c r="M907" s="143"/>
      <c r="N907" s="144"/>
    </row>
    <row r="908" spans="1:14" ht="19.5" thickBot="1" x14ac:dyDescent="0.35">
      <c r="A908" s="141" t="s">
        <v>121</v>
      </c>
      <c r="B908" s="153"/>
      <c r="C908" s="154"/>
      <c r="D908" s="141"/>
      <c r="E908" s="155">
        <f>SUM(E900:F907)</f>
        <v>74966</v>
      </c>
      <c r="F908" s="156"/>
      <c r="G908" s="127"/>
      <c r="H908" s="153" t="s">
        <v>121</v>
      </c>
      <c r="I908" s="154"/>
      <c r="J908" s="140">
        <f>SUM(J900:J907)</f>
        <v>0</v>
      </c>
      <c r="K908" s="153" t="s">
        <v>121</v>
      </c>
      <c r="L908" s="154"/>
      <c r="M908" s="145">
        <f>SUM(M900:M907)</f>
        <v>0</v>
      </c>
      <c r="N908" s="139"/>
    </row>
    <row r="911" spans="1:14" x14ac:dyDescent="0.3">
      <c r="A911" s="172" t="s">
        <v>0</v>
      </c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"/>
      <c r="N911" s="148"/>
    </row>
    <row r="912" spans="1:14" x14ac:dyDescent="0.3">
      <c r="A912" s="1" t="s">
        <v>1</v>
      </c>
      <c r="B912" s="148" t="s">
        <v>135</v>
      </c>
      <c r="J912" s="1" t="s">
        <v>3</v>
      </c>
      <c r="K912" s="173">
        <f>+K821</f>
        <v>0</v>
      </c>
      <c r="L912" s="173"/>
      <c r="M912" s="173"/>
      <c r="N912" s="6"/>
    </row>
    <row r="913" spans="1:14" x14ac:dyDescent="0.3">
      <c r="A913" s="174"/>
      <c r="B913" s="175"/>
      <c r="C913" s="176"/>
      <c r="D913" s="169" t="s">
        <v>6</v>
      </c>
      <c r="E913" s="170"/>
      <c r="F913" s="171"/>
      <c r="G913" s="7" t="s">
        <v>7</v>
      </c>
      <c r="H913" s="7" t="s">
        <v>7</v>
      </c>
      <c r="I913" s="7" t="s">
        <v>8</v>
      </c>
      <c r="J913" s="147" t="s">
        <v>9</v>
      </c>
      <c r="K913" s="7" t="s">
        <v>10</v>
      </c>
      <c r="L913" s="149"/>
      <c r="M913" s="7" t="s">
        <v>11</v>
      </c>
      <c r="N913" s="7" t="s">
        <v>12</v>
      </c>
    </row>
    <row r="914" spans="1:14" x14ac:dyDescent="0.3">
      <c r="A914" s="12" t="s">
        <v>16</v>
      </c>
      <c r="B914" s="7" t="s">
        <v>17</v>
      </c>
      <c r="C914" s="13" t="s">
        <v>18</v>
      </c>
      <c r="D914" s="7">
        <v>1</v>
      </c>
      <c r="E914" s="7">
        <v>2</v>
      </c>
      <c r="F914" s="14" t="s">
        <v>19</v>
      </c>
      <c r="G914" s="7" t="s">
        <v>20</v>
      </c>
      <c r="H914" s="7" t="s">
        <v>20</v>
      </c>
      <c r="I914" s="7"/>
      <c r="J914" s="7" t="s">
        <v>20</v>
      </c>
      <c r="K914" s="7" t="s">
        <v>21</v>
      </c>
      <c r="L914" s="7" t="s">
        <v>22</v>
      </c>
      <c r="M914" s="7" t="s">
        <v>23</v>
      </c>
      <c r="N914" s="7" t="s">
        <v>22</v>
      </c>
    </row>
    <row r="915" spans="1:14" x14ac:dyDescent="0.3">
      <c r="A915" s="16" t="s">
        <v>35</v>
      </c>
      <c r="B915" s="17" t="s">
        <v>36</v>
      </c>
      <c r="C915" s="17">
        <v>72</v>
      </c>
      <c r="D915" s="29">
        <v>5</v>
      </c>
      <c r="E915" s="29"/>
      <c r="F915" s="30">
        <f>+(E915+D915)/C915</f>
        <v>6.9444444444444448E-2</v>
      </c>
      <c r="G915" s="32"/>
      <c r="H915" s="32"/>
      <c r="I915" s="32"/>
      <c r="J915" s="34">
        <f>+D915+E915-G915-H915-I915</f>
        <v>5</v>
      </c>
      <c r="K915" s="31">
        <f>+K824</f>
        <v>381.13</v>
      </c>
      <c r="L915" s="24">
        <f t="shared" ref="L915:L976" si="79">+J915*K915</f>
        <v>1905.65</v>
      </c>
      <c r="M915" s="24"/>
      <c r="N915" s="24">
        <f>+K915*I915</f>
        <v>0</v>
      </c>
    </row>
    <row r="916" spans="1:14" x14ac:dyDescent="0.3">
      <c r="A916" s="16" t="s">
        <v>37</v>
      </c>
      <c r="B916" s="17" t="s">
        <v>38</v>
      </c>
      <c r="C916" s="17">
        <v>36</v>
      </c>
      <c r="D916" s="29">
        <v>4</v>
      </c>
      <c r="E916" s="29"/>
      <c r="F916" s="30">
        <f t="shared" ref="F916:F976" si="80">+(E916+D916)/C916</f>
        <v>0.1111111111111111</v>
      </c>
      <c r="G916" s="32"/>
      <c r="H916" s="32"/>
      <c r="I916" s="32"/>
      <c r="J916" s="34">
        <f t="shared" ref="J916:J976" si="81">+D916+E916-G916-H916-I916</f>
        <v>4</v>
      </c>
      <c r="K916" s="31">
        <f t="shared" ref="K916:K976" si="82">+K825</f>
        <v>741.2</v>
      </c>
      <c r="L916" s="24">
        <f t="shared" si="79"/>
        <v>2964.8</v>
      </c>
      <c r="M916" s="24"/>
      <c r="N916" s="24">
        <f t="shared" ref="N916:N976" si="83">+K916*I916</f>
        <v>0</v>
      </c>
    </row>
    <row r="917" spans="1:14" x14ac:dyDescent="0.3">
      <c r="A917" s="16" t="s">
        <v>39</v>
      </c>
      <c r="B917" s="17" t="s">
        <v>40</v>
      </c>
      <c r="C917" s="17">
        <v>18</v>
      </c>
      <c r="D917" s="29"/>
      <c r="E917" s="29"/>
      <c r="F917" s="30">
        <f t="shared" si="80"/>
        <v>0</v>
      </c>
      <c r="G917" s="32"/>
      <c r="H917" s="32"/>
      <c r="I917" s="32"/>
      <c r="J917" s="12">
        <f t="shared" si="81"/>
        <v>0</v>
      </c>
      <c r="K917" s="31">
        <f t="shared" si="82"/>
        <v>1263.5999999999999</v>
      </c>
      <c r="L917" s="37">
        <f t="shared" si="79"/>
        <v>0</v>
      </c>
      <c r="M917" s="37"/>
      <c r="N917" s="37">
        <f t="shared" si="83"/>
        <v>0</v>
      </c>
    </row>
    <row r="918" spans="1:14" x14ac:dyDescent="0.3">
      <c r="A918" s="16" t="s">
        <v>41</v>
      </c>
      <c r="B918" s="17" t="s">
        <v>42</v>
      </c>
      <c r="C918" s="17">
        <v>10</v>
      </c>
      <c r="D918" s="29"/>
      <c r="E918" s="29"/>
      <c r="F918" s="30">
        <f t="shared" si="80"/>
        <v>0</v>
      </c>
      <c r="G918" s="32"/>
      <c r="H918" s="32"/>
      <c r="I918" s="32"/>
      <c r="J918" s="34">
        <f t="shared" si="81"/>
        <v>0</v>
      </c>
      <c r="K918" s="31">
        <f t="shared" si="82"/>
        <v>2059.1999999999998</v>
      </c>
      <c r="L918" s="24">
        <f t="shared" si="79"/>
        <v>0</v>
      </c>
      <c r="M918" s="24"/>
      <c r="N918" s="24">
        <f t="shared" si="83"/>
        <v>0</v>
      </c>
    </row>
    <row r="919" spans="1:14" x14ac:dyDescent="0.3">
      <c r="A919" s="16" t="s">
        <v>43</v>
      </c>
      <c r="B919" s="17" t="s">
        <v>36</v>
      </c>
      <c r="C919" s="17">
        <v>72</v>
      </c>
      <c r="D919" s="29"/>
      <c r="E919" s="29"/>
      <c r="F919" s="30">
        <f t="shared" si="80"/>
        <v>0</v>
      </c>
      <c r="G919" s="32"/>
      <c r="H919" s="32"/>
      <c r="I919" s="32"/>
      <c r="J919" s="34">
        <f t="shared" si="81"/>
        <v>0</v>
      </c>
      <c r="K919" s="31">
        <f t="shared" si="82"/>
        <v>409.5</v>
      </c>
      <c r="L919" s="24">
        <f t="shared" si="79"/>
        <v>0</v>
      </c>
      <c r="M919" s="24"/>
      <c r="N919" s="24">
        <f t="shared" si="83"/>
        <v>0</v>
      </c>
    </row>
    <row r="920" spans="1:14" x14ac:dyDescent="0.3">
      <c r="A920" s="16" t="s">
        <v>44</v>
      </c>
      <c r="B920" s="17" t="s">
        <v>38</v>
      </c>
      <c r="C920" s="17">
        <v>36</v>
      </c>
      <c r="D920" s="29"/>
      <c r="E920" s="29"/>
      <c r="F920" s="30">
        <f t="shared" si="80"/>
        <v>0</v>
      </c>
      <c r="G920" s="32"/>
      <c r="H920" s="32"/>
      <c r="I920" s="32"/>
      <c r="J920" s="34">
        <f t="shared" si="81"/>
        <v>0</v>
      </c>
      <c r="K920" s="31">
        <f t="shared" si="82"/>
        <v>803.79</v>
      </c>
      <c r="L920" s="24">
        <f t="shared" si="79"/>
        <v>0</v>
      </c>
      <c r="M920" s="24"/>
      <c r="N920" s="24">
        <f t="shared" si="83"/>
        <v>0</v>
      </c>
    </row>
    <row r="921" spans="1:14" x14ac:dyDescent="0.3">
      <c r="A921" s="16" t="s">
        <v>45</v>
      </c>
      <c r="B921" s="17" t="s">
        <v>36</v>
      </c>
      <c r="C921" s="17">
        <v>72</v>
      </c>
      <c r="D921" s="29">
        <v>11</v>
      </c>
      <c r="E921" s="29"/>
      <c r="F921" s="30">
        <f t="shared" si="80"/>
        <v>0.15277777777777779</v>
      </c>
      <c r="G921" s="32"/>
      <c r="H921" s="32"/>
      <c r="I921" s="32"/>
      <c r="J921" s="34">
        <f t="shared" si="81"/>
        <v>11</v>
      </c>
      <c r="K921" s="31">
        <f t="shared" si="82"/>
        <v>409.5</v>
      </c>
      <c r="L921" s="24">
        <f t="shared" si="79"/>
        <v>4504.5</v>
      </c>
      <c r="M921" s="24"/>
      <c r="N921" s="24">
        <f t="shared" si="83"/>
        <v>0</v>
      </c>
    </row>
    <row r="922" spans="1:14" x14ac:dyDescent="0.3">
      <c r="A922" s="16" t="s">
        <v>46</v>
      </c>
      <c r="B922" s="17" t="s">
        <v>38</v>
      </c>
      <c r="C922" s="17">
        <v>36</v>
      </c>
      <c r="D922" s="29"/>
      <c r="E922" s="29"/>
      <c r="F922" s="30">
        <f t="shared" si="80"/>
        <v>0</v>
      </c>
      <c r="G922" s="32"/>
      <c r="H922" s="32"/>
      <c r="I922" s="32"/>
      <c r="J922" s="34">
        <f t="shared" si="81"/>
        <v>0</v>
      </c>
      <c r="K922" s="31">
        <f t="shared" si="82"/>
        <v>803.79</v>
      </c>
      <c r="L922" s="24">
        <f t="shared" si="79"/>
        <v>0</v>
      </c>
      <c r="M922" s="24"/>
      <c r="N922" s="24">
        <f t="shared" si="83"/>
        <v>0</v>
      </c>
    </row>
    <row r="923" spans="1:14" x14ac:dyDescent="0.3">
      <c r="A923" s="16" t="s">
        <v>47</v>
      </c>
      <c r="B923" s="17" t="s">
        <v>48</v>
      </c>
      <c r="C923" s="17">
        <v>8</v>
      </c>
      <c r="D923" s="29"/>
      <c r="E923" s="29"/>
      <c r="F923" s="30">
        <f t="shared" si="80"/>
        <v>0</v>
      </c>
      <c r="G923" s="32"/>
      <c r="H923" s="32"/>
      <c r="I923" s="32"/>
      <c r="J923" s="34">
        <f t="shared" si="81"/>
        <v>0</v>
      </c>
      <c r="K923" s="31">
        <f t="shared" si="82"/>
        <v>2767.05</v>
      </c>
      <c r="L923" s="24">
        <f t="shared" si="79"/>
        <v>0</v>
      </c>
      <c r="M923" s="24"/>
      <c r="N923" s="24">
        <f t="shared" si="83"/>
        <v>0</v>
      </c>
    </row>
    <row r="924" spans="1:14" x14ac:dyDescent="0.3">
      <c r="A924" s="35" t="s">
        <v>49</v>
      </c>
      <c r="B924" s="17" t="s">
        <v>50</v>
      </c>
      <c r="C924" s="38">
        <v>72</v>
      </c>
      <c r="D924" s="29">
        <v>2</v>
      </c>
      <c r="E924" s="29"/>
      <c r="F924" s="30">
        <f t="shared" si="80"/>
        <v>2.7777777777777776E-2</v>
      </c>
      <c r="G924" s="32"/>
      <c r="H924" s="32"/>
      <c r="I924" s="32"/>
      <c r="J924" s="12">
        <f t="shared" si="81"/>
        <v>2</v>
      </c>
      <c r="K924" s="31">
        <f t="shared" si="82"/>
        <v>444.6</v>
      </c>
      <c r="L924" s="37">
        <f t="shared" si="79"/>
        <v>889.2</v>
      </c>
      <c r="M924" s="37"/>
      <c r="N924" s="37">
        <f t="shared" si="83"/>
        <v>0</v>
      </c>
    </row>
    <row r="925" spans="1:14" x14ac:dyDescent="0.3">
      <c r="A925" s="16" t="s">
        <v>51</v>
      </c>
      <c r="B925" s="17" t="s">
        <v>52</v>
      </c>
      <c r="C925" s="17">
        <v>36</v>
      </c>
      <c r="D925" s="29"/>
      <c r="E925" s="29"/>
      <c r="F925" s="30">
        <f t="shared" si="80"/>
        <v>0</v>
      </c>
      <c r="G925" s="32"/>
      <c r="H925" s="32"/>
      <c r="I925" s="32"/>
      <c r="J925" s="34">
        <f t="shared" si="81"/>
        <v>0</v>
      </c>
      <c r="K925" s="31">
        <f t="shared" si="82"/>
        <v>868.73</v>
      </c>
      <c r="L925" s="24">
        <f t="shared" si="79"/>
        <v>0</v>
      </c>
      <c r="M925" s="24"/>
      <c r="N925" s="24">
        <f t="shared" si="83"/>
        <v>0</v>
      </c>
    </row>
    <row r="926" spans="1:14" x14ac:dyDescent="0.3">
      <c r="A926" s="16" t="s">
        <v>53</v>
      </c>
      <c r="B926" s="17" t="s">
        <v>48</v>
      </c>
      <c r="C926" s="17">
        <v>8</v>
      </c>
      <c r="D926" s="29"/>
      <c r="E926" s="29"/>
      <c r="F926" s="30">
        <f t="shared" si="80"/>
        <v>0</v>
      </c>
      <c r="G926" s="32"/>
      <c r="H926" s="32"/>
      <c r="I926" s="32"/>
      <c r="J926" s="34">
        <f t="shared" si="81"/>
        <v>0</v>
      </c>
      <c r="K926" s="31">
        <f t="shared" si="82"/>
        <v>2416.0500000000002</v>
      </c>
      <c r="L926" s="24">
        <f t="shared" si="79"/>
        <v>0</v>
      </c>
      <c r="M926" s="24"/>
      <c r="N926" s="24">
        <f t="shared" si="83"/>
        <v>0</v>
      </c>
    </row>
    <row r="927" spans="1:14" x14ac:dyDescent="0.3">
      <c r="A927" s="16" t="s">
        <v>54</v>
      </c>
      <c r="B927" s="17" t="s">
        <v>50</v>
      </c>
      <c r="C927" s="17">
        <v>72</v>
      </c>
      <c r="D927" s="29">
        <v>15</v>
      </c>
      <c r="E927" s="29"/>
      <c r="F927" s="30">
        <f t="shared" si="80"/>
        <v>0.20833333333333334</v>
      </c>
      <c r="G927" s="32"/>
      <c r="H927" s="32"/>
      <c r="I927" s="32"/>
      <c r="J927" s="34">
        <f t="shared" si="81"/>
        <v>15</v>
      </c>
      <c r="K927" s="31">
        <f t="shared" si="82"/>
        <v>377.33</v>
      </c>
      <c r="L927" s="24">
        <f t="shared" si="79"/>
        <v>5659.95</v>
      </c>
      <c r="M927" s="24"/>
      <c r="N927" s="24">
        <f t="shared" si="83"/>
        <v>0</v>
      </c>
    </row>
    <row r="928" spans="1:14" x14ac:dyDescent="0.3">
      <c r="A928" s="16" t="s">
        <v>55</v>
      </c>
      <c r="B928" s="17" t="s">
        <v>56</v>
      </c>
      <c r="C928" s="17">
        <v>15</v>
      </c>
      <c r="D928" s="44"/>
      <c r="E928" s="44"/>
      <c r="F928" s="30">
        <f t="shared" si="80"/>
        <v>0</v>
      </c>
      <c r="G928" s="11"/>
      <c r="H928" s="11"/>
      <c r="I928" s="11"/>
      <c r="J928" s="12">
        <f t="shared" si="81"/>
        <v>0</v>
      </c>
      <c r="K928" s="45">
        <f t="shared" si="82"/>
        <v>1158.3</v>
      </c>
      <c r="L928" s="37">
        <f t="shared" si="79"/>
        <v>0</v>
      </c>
      <c r="M928" s="37"/>
      <c r="N928" s="37">
        <f t="shared" si="83"/>
        <v>0</v>
      </c>
    </row>
    <row r="929" spans="1:14" x14ac:dyDescent="0.3">
      <c r="A929" s="16" t="s">
        <v>57</v>
      </c>
      <c r="B929" s="17" t="s">
        <v>50</v>
      </c>
      <c r="C929" s="17">
        <v>72</v>
      </c>
      <c r="D929" s="29">
        <v>5</v>
      </c>
      <c r="E929" s="29"/>
      <c r="F929" s="30">
        <f t="shared" si="80"/>
        <v>6.9444444444444448E-2</v>
      </c>
      <c r="G929" s="32"/>
      <c r="H929" s="32"/>
      <c r="I929" s="32"/>
      <c r="J929" s="34">
        <f t="shared" si="81"/>
        <v>5</v>
      </c>
      <c r="K929" s="31">
        <f t="shared" si="82"/>
        <v>424.13</v>
      </c>
      <c r="L929" s="24">
        <f t="shared" si="79"/>
        <v>2120.65</v>
      </c>
      <c r="M929" s="24"/>
      <c r="N929" s="24">
        <f t="shared" si="83"/>
        <v>0</v>
      </c>
    </row>
    <row r="930" spans="1:14" x14ac:dyDescent="0.3">
      <c r="A930" s="16" t="s">
        <v>58</v>
      </c>
      <c r="B930" s="17" t="s">
        <v>59</v>
      </c>
      <c r="C930" s="17">
        <v>15</v>
      </c>
      <c r="D930" s="29"/>
      <c r="E930" s="29"/>
      <c r="F930" s="30">
        <f t="shared" si="80"/>
        <v>0</v>
      </c>
      <c r="G930" s="32"/>
      <c r="H930" s="32"/>
      <c r="I930" s="32"/>
      <c r="J930" s="34">
        <f t="shared" si="81"/>
        <v>0</v>
      </c>
      <c r="K930" s="31">
        <f t="shared" si="82"/>
        <v>1199.25</v>
      </c>
      <c r="L930" s="24">
        <f t="shared" si="79"/>
        <v>0</v>
      </c>
      <c r="M930" s="24"/>
      <c r="N930" s="24">
        <f t="shared" si="83"/>
        <v>0</v>
      </c>
    </row>
    <row r="931" spans="1:14" x14ac:dyDescent="0.3">
      <c r="A931" s="16" t="s">
        <v>60</v>
      </c>
      <c r="B931" s="17" t="s">
        <v>50</v>
      </c>
      <c r="C931" s="17">
        <v>72</v>
      </c>
      <c r="D931" s="29"/>
      <c r="E931" s="29"/>
      <c r="F931" s="30">
        <f t="shared" si="80"/>
        <v>0</v>
      </c>
      <c r="G931" s="32"/>
      <c r="H931" s="32"/>
      <c r="I931" s="32"/>
      <c r="J931" s="34">
        <f t="shared" si="81"/>
        <v>0</v>
      </c>
      <c r="K931" s="31">
        <f t="shared" si="82"/>
        <v>381.13</v>
      </c>
      <c r="L931" s="24">
        <f t="shared" si="79"/>
        <v>0</v>
      </c>
      <c r="M931" s="24"/>
      <c r="N931" s="24">
        <f t="shared" si="83"/>
        <v>0</v>
      </c>
    </row>
    <row r="932" spans="1:14" x14ac:dyDescent="0.3">
      <c r="A932" s="16" t="s">
        <v>61</v>
      </c>
      <c r="B932" s="17" t="s">
        <v>50</v>
      </c>
      <c r="C932" s="38">
        <v>72</v>
      </c>
      <c r="D932" s="44">
        <v>3</v>
      </c>
      <c r="E932" s="44"/>
      <c r="F932" s="30">
        <f t="shared" si="80"/>
        <v>4.1666666666666664E-2</v>
      </c>
      <c r="G932" s="11"/>
      <c r="H932" s="11"/>
      <c r="I932" s="11"/>
      <c r="J932" s="12">
        <f t="shared" si="81"/>
        <v>3</v>
      </c>
      <c r="K932" s="31">
        <f t="shared" si="82"/>
        <v>424.13</v>
      </c>
      <c r="L932" s="37">
        <f t="shared" si="79"/>
        <v>1272.3899999999999</v>
      </c>
      <c r="M932" s="37"/>
      <c r="N932" s="37">
        <f t="shared" si="83"/>
        <v>0</v>
      </c>
    </row>
    <row r="933" spans="1:14" x14ac:dyDescent="0.3">
      <c r="A933" s="35" t="s">
        <v>62</v>
      </c>
      <c r="B933" s="17" t="s">
        <v>50</v>
      </c>
      <c r="C933" s="38">
        <v>72</v>
      </c>
      <c r="D933" s="44">
        <v>3</v>
      </c>
      <c r="E933" s="44"/>
      <c r="F933" s="30">
        <f t="shared" si="80"/>
        <v>4.1666666666666664E-2</v>
      </c>
      <c r="G933" s="11"/>
      <c r="H933" s="11"/>
      <c r="I933" s="11"/>
      <c r="J933" s="12">
        <f t="shared" si="81"/>
        <v>3</v>
      </c>
      <c r="K933" s="31">
        <f t="shared" si="82"/>
        <v>330.23</v>
      </c>
      <c r="L933" s="37">
        <f t="shared" si="79"/>
        <v>990.69</v>
      </c>
      <c r="M933" s="37"/>
      <c r="N933" s="37">
        <f t="shared" si="83"/>
        <v>0</v>
      </c>
    </row>
    <row r="934" spans="1:14" x14ac:dyDescent="0.3">
      <c r="A934" s="35" t="s">
        <v>63</v>
      </c>
      <c r="B934" s="17" t="s">
        <v>50</v>
      </c>
      <c r="C934" s="38">
        <v>72</v>
      </c>
      <c r="D934" s="44"/>
      <c r="E934" s="44"/>
      <c r="F934" s="30">
        <f t="shared" si="80"/>
        <v>0</v>
      </c>
      <c r="G934" s="11"/>
      <c r="H934" s="11"/>
      <c r="I934" s="11"/>
      <c r="J934" s="12">
        <f t="shared" si="81"/>
        <v>0</v>
      </c>
      <c r="K934" s="31">
        <f t="shared" si="82"/>
        <v>424.13</v>
      </c>
      <c r="L934" s="37">
        <f t="shared" si="79"/>
        <v>0</v>
      </c>
      <c r="M934" s="37"/>
      <c r="N934" s="37">
        <f t="shared" si="83"/>
        <v>0</v>
      </c>
    </row>
    <row r="935" spans="1:14" x14ac:dyDescent="0.3">
      <c r="A935" s="35" t="s">
        <v>64</v>
      </c>
      <c r="B935" s="17" t="s">
        <v>65</v>
      </c>
      <c r="C935" s="38">
        <v>72</v>
      </c>
      <c r="D935" s="44">
        <v>3</v>
      </c>
      <c r="E935" s="44"/>
      <c r="F935" s="30">
        <f t="shared" si="80"/>
        <v>4.1666666666666664E-2</v>
      </c>
      <c r="G935" s="11"/>
      <c r="H935" s="11"/>
      <c r="I935" s="11"/>
      <c r="J935" s="12">
        <f t="shared" si="81"/>
        <v>3</v>
      </c>
      <c r="K935" s="31">
        <f t="shared" si="82"/>
        <v>389.61</v>
      </c>
      <c r="L935" s="37">
        <f t="shared" si="79"/>
        <v>1168.83</v>
      </c>
      <c r="M935" s="37"/>
      <c r="N935" s="37">
        <f t="shared" si="83"/>
        <v>0</v>
      </c>
    </row>
    <row r="936" spans="1:14" x14ac:dyDescent="0.3">
      <c r="A936" s="35" t="s">
        <v>66</v>
      </c>
      <c r="B936" s="17" t="s">
        <v>65</v>
      </c>
      <c r="C936" s="38">
        <v>72</v>
      </c>
      <c r="D936" s="44">
        <v>2</v>
      </c>
      <c r="E936" s="44"/>
      <c r="F936" s="30">
        <f t="shared" si="80"/>
        <v>2.7777777777777776E-2</v>
      </c>
      <c r="G936" s="11"/>
      <c r="H936" s="11"/>
      <c r="I936" s="11"/>
      <c r="J936" s="12">
        <f t="shared" si="81"/>
        <v>2</v>
      </c>
      <c r="K936" s="31">
        <f t="shared" si="82"/>
        <v>389.61</v>
      </c>
      <c r="L936" s="37">
        <f t="shared" si="79"/>
        <v>779.22</v>
      </c>
      <c r="M936" s="37"/>
      <c r="N936" s="37">
        <f t="shared" si="83"/>
        <v>0</v>
      </c>
    </row>
    <row r="937" spans="1:14" x14ac:dyDescent="0.3">
      <c r="A937" s="47" t="s">
        <v>67</v>
      </c>
      <c r="B937" s="48" t="s">
        <v>59</v>
      </c>
      <c r="C937" s="49">
        <v>25</v>
      </c>
      <c r="D937" s="44"/>
      <c r="E937" s="44"/>
      <c r="F937" s="30">
        <f t="shared" si="80"/>
        <v>0</v>
      </c>
      <c r="G937" s="11"/>
      <c r="H937" s="11"/>
      <c r="I937" s="11"/>
      <c r="J937" s="12">
        <f t="shared" si="81"/>
        <v>0</v>
      </c>
      <c r="K937" s="31">
        <f t="shared" si="82"/>
        <v>169.65</v>
      </c>
      <c r="L937" s="37">
        <f t="shared" si="79"/>
        <v>0</v>
      </c>
      <c r="M937" s="37"/>
      <c r="N937" s="37">
        <f t="shared" si="83"/>
        <v>0</v>
      </c>
    </row>
    <row r="938" spans="1:14" x14ac:dyDescent="0.3">
      <c r="A938" s="47" t="s">
        <v>68</v>
      </c>
      <c r="B938" s="48" t="s">
        <v>42</v>
      </c>
      <c r="C938" s="49">
        <v>50</v>
      </c>
      <c r="D938" s="44">
        <v>16</v>
      </c>
      <c r="E938" s="44"/>
      <c r="F938" s="30">
        <f t="shared" si="80"/>
        <v>0.32</v>
      </c>
      <c r="G938" s="11"/>
      <c r="H938" s="11"/>
      <c r="I938" s="11"/>
      <c r="J938" s="12">
        <f t="shared" si="81"/>
        <v>16</v>
      </c>
      <c r="K938" s="31">
        <f t="shared" si="82"/>
        <v>88.92</v>
      </c>
      <c r="L938" s="37">
        <f t="shared" si="79"/>
        <v>1422.72</v>
      </c>
      <c r="M938" s="37"/>
      <c r="N938" s="37">
        <f t="shared" si="83"/>
        <v>0</v>
      </c>
    </row>
    <row r="939" spans="1:14" x14ac:dyDescent="0.3">
      <c r="A939" s="47" t="s">
        <v>69</v>
      </c>
      <c r="B939" s="48" t="s">
        <v>52</v>
      </c>
      <c r="C939" s="49">
        <v>12</v>
      </c>
      <c r="D939" s="44">
        <v>6</v>
      </c>
      <c r="E939" s="44"/>
      <c r="F939" s="30">
        <f t="shared" si="80"/>
        <v>0.5</v>
      </c>
      <c r="G939" s="11"/>
      <c r="H939" s="11"/>
      <c r="I939" s="11"/>
      <c r="J939" s="12">
        <f t="shared" si="81"/>
        <v>6</v>
      </c>
      <c r="K939" s="31">
        <f t="shared" si="82"/>
        <v>123.94</v>
      </c>
      <c r="L939" s="37">
        <f t="shared" si="79"/>
        <v>743.64</v>
      </c>
      <c r="M939" s="37"/>
      <c r="N939" s="37">
        <f t="shared" si="83"/>
        <v>0</v>
      </c>
    </row>
    <row r="940" spans="1:14" ht="19.5" thickBot="1" x14ac:dyDescent="0.35">
      <c r="A940" s="47" t="s">
        <v>70</v>
      </c>
      <c r="B940" s="48" t="s">
        <v>50</v>
      </c>
      <c r="C940" s="49">
        <v>60</v>
      </c>
      <c r="D940" s="44">
        <v>3</v>
      </c>
      <c r="E940" s="44"/>
      <c r="F940" s="30">
        <f t="shared" si="80"/>
        <v>0.05</v>
      </c>
      <c r="G940" s="11"/>
      <c r="H940" s="11"/>
      <c r="I940" s="11"/>
      <c r="J940" s="12">
        <f t="shared" si="81"/>
        <v>3</v>
      </c>
      <c r="K940" s="31">
        <f t="shared" si="82"/>
        <v>67.180000000000007</v>
      </c>
      <c r="L940" s="37">
        <f t="shared" si="79"/>
        <v>201.54000000000002</v>
      </c>
      <c r="M940" s="37"/>
      <c r="N940" s="37">
        <f t="shared" si="83"/>
        <v>0</v>
      </c>
    </row>
    <row r="941" spans="1:14" ht="19.5" thickBot="1" x14ac:dyDescent="0.35">
      <c r="A941" s="56" t="s">
        <v>71</v>
      </c>
      <c r="B941" s="57" t="s">
        <v>50</v>
      </c>
      <c r="C941" s="58">
        <v>60</v>
      </c>
      <c r="D941" s="44">
        <v>5</v>
      </c>
      <c r="E941" s="44"/>
      <c r="F941" s="30">
        <f t="shared" si="80"/>
        <v>8.3333333333333329E-2</v>
      </c>
      <c r="G941" s="11"/>
      <c r="H941" s="11"/>
      <c r="I941" s="11"/>
      <c r="J941" s="12">
        <f t="shared" si="81"/>
        <v>5</v>
      </c>
      <c r="K941" s="31">
        <f t="shared" si="82"/>
        <v>67.180000000000007</v>
      </c>
      <c r="L941" s="37">
        <f t="shared" si="79"/>
        <v>335.90000000000003</v>
      </c>
      <c r="M941" s="37"/>
      <c r="N941" s="37">
        <f t="shared" si="83"/>
        <v>0</v>
      </c>
    </row>
    <row r="942" spans="1:14" ht="19.5" thickBot="1" x14ac:dyDescent="0.35">
      <c r="A942" s="56" t="s">
        <v>72</v>
      </c>
      <c r="B942" s="57" t="s">
        <v>50</v>
      </c>
      <c r="C942" s="58">
        <v>60</v>
      </c>
      <c r="D942" s="44">
        <v>3</v>
      </c>
      <c r="E942" s="44"/>
      <c r="F942" s="30">
        <f t="shared" si="80"/>
        <v>0.05</v>
      </c>
      <c r="G942" s="11"/>
      <c r="H942" s="11"/>
      <c r="I942" s="11"/>
      <c r="J942" s="12">
        <f t="shared" si="81"/>
        <v>3</v>
      </c>
      <c r="K942" s="31">
        <f t="shared" si="82"/>
        <v>67.180000000000007</v>
      </c>
      <c r="L942" s="37">
        <f t="shared" si="79"/>
        <v>201.54000000000002</v>
      </c>
      <c r="M942" s="37"/>
      <c r="N942" s="37">
        <f t="shared" si="83"/>
        <v>0</v>
      </c>
    </row>
    <row r="943" spans="1:14" ht="19.5" thickBot="1" x14ac:dyDescent="0.35">
      <c r="A943" s="56" t="s">
        <v>73</v>
      </c>
      <c r="B943" s="57" t="s">
        <v>74</v>
      </c>
      <c r="C943" s="58">
        <v>150</v>
      </c>
      <c r="D943" s="44"/>
      <c r="E943" s="44"/>
      <c r="F943" s="30">
        <f t="shared" si="80"/>
        <v>0</v>
      </c>
      <c r="G943" s="11"/>
      <c r="H943" s="11"/>
      <c r="I943" s="11"/>
      <c r="J943" s="12">
        <f t="shared" si="81"/>
        <v>0</v>
      </c>
      <c r="K943" s="31">
        <f t="shared" si="82"/>
        <v>21.06</v>
      </c>
      <c r="L943" s="37">
        <f t="shared" si="79"/>
        <v>0</v>
      </c>
      <c r="M943" s="37"/>
      <c r="N943" s="37">
        <f t="shared" si="83"/>
        <v>0</v>
      </c>
    </row>
    <row r="944" spans="1:14" ht="19.5" thickBot="1" x14ac:dyDescent="0.35">
      <c r="A944" s="66" t="s">
        <v>75</v>
      </c>
      <c r="B944" s="67" t="s">
        <v>76</v>
      </c>
      <c r="C944" s="68">
        <v>120</v>
      </c>
      <c r="D944" s="44">
        <v>18</v>
      </c>
      <c r="E944" s="44"/>
      <c r="F944" s="30">
        <f t="shared" si="80"/>
        <v>0.15</v>
      </c>
      <c r="G944" s="11"/>
      <c r="H944" s="11"/>
      <c r="I944" s="11"/>
      <c r="J944" s="12">
        <f t="shared" si="81"/>
        <v>18</v>
      </c>
      <c r="K944" s="31">
        <f t="shared" si="82"/>
        <v>78.98</v>
      </c>
      <c r="L944" s="37">
        <f t="shared" si="79"/>
        <v>1421.64</v>
      </c>
      <c r="M944" s="37"/>
      <c r="N944" s="37">
        <f t="shared" si="83"/>
        <v>0</v>
      </c>
    </row>
    <row r="945" spans="1:14" ht="19.5" thickBot="1" x14ac:dyDescent="0.35">
      <c r="A945" s="66" t="s">
        <v>77</v>
      </c>
      <c r="B945" s="67" t="s">
        <v>78</v>
      </c>
      <c r="C945" s="68">
        <v>60</v>
      </c>
      <c r="D945" s="44">
        <v>21</v>
      </c>
      <c r="E945" s="44"/>
      <c r="F945" s="30">
        <f t="shared" si="80"/>
        <v>0.35</v>
      </c>
      <c r="G945" s="11"/>
      <c r="H945" s="11"/>
      <c r="I945" s="11"/>
      <c r="J945" s="12">
        <f t="shared" si="81"/>
        <v>21</v>
      </c>
      <c r="K945" s="31">
        <f t="shared" si="82"/>
        <v>154.44</v>
      </c>
      <c r="L945" s="37">
        <f t="shared" si="79"/>
        <v>3243.24</v>
      </c>
      <c r="M945" s="37"/>
      <c r="N945" s="37">
        <f t="shared" si="83"/>
        <v>0</v>
      </c>
    </row>
    <row r="946" spans="1:14" ht="19.5" thickBot="1" x14ac:dyDescent="0.35">
      <c r="A946" s="66" t="s">
        <v>79</v>
      </c>
      <c r="B946" s="67" t="s">
        <v>50</v>
      </c>
      <c r="C946" s="68">
        <v>30</v>
      </c>
      <c r="D946" s="44">
        <v>5</v>
      </c>
      <c r="E946" s="44"/>
      <c r="F946" s="30">
        <f t="shared" si="80"/>
        <v>0.16666666666666666</v>
      </c>
      <c r="G946" s="11"/>
      <c r="H946" s="11"/>
      <c r="I946" s="11"/>
      <c r="J946" s="12">
        <f t="shared" si="81"/>
        <v>5</v>
      </c>
      <c r="K946" s="31">
        <f t="shared" si="82"/>
        <v>274.95</v>
      </c>
      <c r="L946" s="37">
        <f t="shared" si="79"/>
        <v>1374.75</v>
      </c>
      <c r="M946" s="37"/>
      <c r="N946" s="37">
        <f t="shared" si="83"/>
        <v>0</v>
      </c>
    </row>
    <row r="947" spans="1:14" ht="19.5" thickBot="1" x14ac:dyDescent="0.35">
      <c r="A947" s="66" t="s">
        <v>80</v>
      </c>
      <c r="B947" s="67" t="s">
        <v>59</v>
      </c>
      <c r="C947" s="68">
        <v>12</v>
      </c>
      <c r="D947" s="44"/>
      <c r="E947" s="44"/>
      <c r="F947" s="30">
        <f t="shared" si="80"/>
        <v>0</v>
      </c>
      <c r="G947" s="11"/>
      <c r="H947" s="11"/>
      <c r="I947" s="11"/>
      <c r="J947" s="12">
        <f t="shared" si="81"/>
        <v>0</v>
      </c>
      <c r="K947" s="31">
        <f t="shared" si="82"/>
        <v>1023.75</v>
      </c>
      <c r="L947" s="37">
        <f t="shared" si="79"/>
        <v>0</v>
      </c>
      <c r="M947" s="37"/>
      <c r="N947" s="37">
        <f t="shared" si="83"/>
        <v>0</v>
      </c>
    </row>
    <row r="948" spans="1:14" ht="19.5" thickBot="1" x14ac:dyDescent="0.35">
      <c r="A948" s="76" t="s">
        <v>81</v>
      </c>
      <c r="B948" s="77" t="s">
        <v>82</v>
      </c>
      <c r="C948" s="78">
        <v>18</v>
      </c>
      <c r="D948" s="44">
        <v>5</v>
      </c>
      <c r="E948" s="44"/>
      <c r="F948" s="30">
        <f t="shared" si="80"/>
        <v>0.27777777777777779</v>
      </c>
      <c r="G948" s="11"/>
      <c r="H948" s="11"/>
      <c r="I948" s="11"/>
      <c r="J948" s="12">
        <f t="shared" si="81"/>
        <v>5</v>
      </c>
      <c r="K948" s="31">
        <f t="shared" si="82"/>
        <v>558.67999999999995</v>
      </c>
      <c r="L948" s="37">
        <f t="shared" si="79"/>
        <v>2793.3999999999996</v>
      </c>
      <c r="M948" s="37"/>
      <c r="N948" s="37">
        <f t="shared" si="83"/>
        <v>0</v>
      </c>
    </row>
    <row r="949" spans="1:14" ht="19.5" thickBot="1" x14ac:dyDescent="0.35">
      <c r="A949" s="76" t="s">
        <v>83</v>
      </c>
      <c r="B949" s="77" t="s">
        <v>59</v>
      </c>
      <c r="C949" s="78">
        <v>12</v>
      </c>
      <c r="D949" s="44">
        <v>1</v>
      </c>
      <c r="E949" s="44"/>
      <c r="F949" s="30">
        <f t="shared" si="80"/>
        <v>8.3333333333333329E-2</v>
      </c>
      <c r="G949" s="11"/>
      <c r="H949" s="11"/>
      <c r="I949" s="11"/>
      <c r="J949" s="12">
        <f t="shared" si="81"/>
        <v>1</v>
      </c>
      <c r="K949" s="31">
        <f t="shared" si="82"/>
        <v>1092.2</v>
      </c>
      <c r="L949" s="37">
        <f t="shared" si="79"/>
        <v>1092.2</v>
      </c>
      <c r="M949" s="37"/>
      <c r="N949" s="37">
        <f t="shared" si="83"/>
        <v>0</v>
      </c>
    </row>
    <row r="950" spans="1:14" ht="19.5" thickBot="1" x14ac:dyDescent="0.35">
      <c r="A950" s="76" t="s">
        <v>84</v>
      </c>
      <c r="B950" s="77" t="s">
        <v>85</v>
      </c>
      <c r="C950" s="78">
        <v>4</v>
      </c>
      <c r="D950" s="44"/>
      <c r="E950" s="44"/>
      <c r="F950" s="30">
        <f t="shared" si="80"/>
        <v>0</v>
      </c>
      <c r="G950" s="11"/>
      <c r="H950" s="11"/>
      <c r="I950" s="11"/>
      <c r="J950" s="12">
        <f t="shared" si="81"/>
        <v>0</v>
      </c>
      <c r="K950" s="31">
        <f t="shared" si="82"/>
        <v>2670.53</v>
      </c>
      <c r="L950" s="37">
        <f t="shared" si="79"/>
        <v>0</v>
      </c>
      <c r="M950" s="37"/>
      <c r="N950" s="37">
        <f t="shared" si="83"/>
        <v>0</v>
      </c>
    </row>
    <row r="951" spans="1:14" ht="19.5" thickBot="1" x14ac:dyDescent="0.35">
      <c r="A951" s="86" t="s">
        <v>86</v>
      </c>
      <c r="B951" s="87" t="s">
        <v>87</v>
      </c>
      <c r="C951" s="88">
        <v>48</v>
      </c>
      <c r="D951" s="44">
        <v>9</v>
      </c>
      <c r="E951" s="44"/>
      <c r="F951" s="30">
        <f t="shared" si="80"/>
        <v>0.1875</v>
      </c>
      <c r="G951" s="11"/>
      <c r="H951" s="11"/>
      <c r="I951" s="11"/>
      <c r="J951" s="12">
        <f t="shared" si="81"/>
        <v>9</v>
      </c>
      <c r="K951" s="31">
        <f t="shared" si="82"/>
        <v>46.8</v>
      </c>
      <c r="L951" s="37">
        <f t="shared" si="79"/>
        <v>421.2</v>
      </c>
      <c r="M951" s="37"/>
      <c r="N951" s="37">
        <f t="shared" si="83"/>
        <v>0</v>
      </c>
    </row>
    <row r="952" spans="1:14" ht="19.5" thickBot="1" x14ac:dyDescent="0.35">
      <c r="A952" s="86" t="s">
        <v>88</v>
      </c>
      <c r="B952" s="87" t="s">
        <v>87</v>
      </c>
      <c r="C952" s="88">
        <v>48</v>
      </c>
      <c r="D952" s="44">
        <v>1</v>
      </c>
      <c r="E952" s="44"/>
      <c r="F952" s="30">
        <f t="shared" si="80"/>
        <v>2.0833333333333332E-2</v>
      </c>
      <c r="G952" s="11"/>
      <c r="H952" s="11"/>
      <c r="I952" s="11"/>
      <c r="J952" s="12">
        <f t="shared" si="81"/>
        <v>1</v>
      </c>
      <c r="K952" s="31">
        <f t="shared" si="82"/>
        <v>46.8</v>
      </c>
      <c r="L952" s="37">
        <f t="shared" si="79"/>
        <v>46.8</v>
      </c>
      <c r="M952" s="37"/>
      <c r="N952" s="37">
        <f t="shared" si="83"/>
        <v>0</v>
      </c>
    </row>
    <row r="953" spans="1:14" x14ac:dyDescent="0.3">
      <c r="A953" s="96" t="s">
        <v>89</v>
      </c>
      <c r="B953" s="97">
        <v>25</v>
      </c>
      <c r="C953" s="97">
        <v>25</v>
      </c>
      <c r="D953" s="44">
        <v>369</v>
      </c>
      <c r="E953" s="44"/>
      <c r="F953" s="30">
        <f t="shared" si="80"/>
        <v>14.76</v>
      </c>
      <c r="G953" s="11"/>
      <c r="H953" s="11"/>
      <c r="I953" s="11"/>
      <c r="J953" s="12">
        <f t="shared" si="81"/>
        <v>369</v>
      </c>
      <c r="K953" s="31">
        <f t="shared" si="82"/>
        <v>111.25</v>
      </c>
      <c r="L953" s="37">
        <f t="shared" si="79"/>
        <v>41051.25</v>
      </c>
      <c r="M953" s="37"/>
      <c r="N953" s="37">
        <f t="shared" si="83"/>
        <v>0</v>
      </c>
    </row>
    <row r="954" spans="1:14" x14ac:dyDescent="0.3">
      <c r="A954" s="105" t="s">
        <v>90</v>
      </c>
      <c r="B954" s="106">
        <v>10</v>
      </c>
      <c r="C954" s="106">
        <v>10</v>
      </c>
      <c r="D954" s="44"/>
      <c r="E954" s="44"/>
      <c r="F954" s="30">
        <f t="shared" si="80"/>
        <v>0</v>
      </c>
      <c r="G954" s="11"/>
      <c r="H954" s="11"/>
      <c r="I954" s="11"/>
      <c r="J954" s="12">
        <f t="shared" si="81"/>
        <v>0</v>
      </c>
      <c r="K954" s="31">
        <f t="shared" si="82"/>
        <v>1760</v>
      </c>
      <c r="L954" s="37">
        <f t="shared" si="79"/>
        <v>0</v>
      </c>
      <c r="M954" s="37"/>
      <c r="N954" s="37">
        <f t="shared" si="83"/>
        <v>0</v>
      </c>
    </row>
    <row r="955" spans="1:14" x14ac:dyDescent="0.3">
      <c r="A955" s="105" t="s">
        <v>91</v>
      </c>
      <c r="B955" s="106">
        <v>8</v>
      </c>
      <c r="C955" s="106">
        <v>8</v>
      </c>
      <c r="D955" s="44"/>
      <c r="E955" s="44"/>
      <c r="F955" s="30">
        <f t="shared" si="80"/>
        <v>0</v>
      </c>
      <c r="G955" s="11"/>
      <c r="H955" s="11"/>
      <c r="I955" s="11"/>
      <c r="J955" s="12">
        <f t="shared" si="81"/>
        <v>0</v>
      </c>
      <c r="K955" s="31">
        <f t="shared" si="82"/>
        <v>2365</v>
      </c>
      <c r="L955" s="37">
        <f t="shared" si="79"/>
        <v>0</v>
      </c>
      <c r="M955" s="37"/>
      <c r="N955" s="37">
        <f t="shared" si="83"/>
        <v>0</v>
      </c>
    </row>
    <row r="956" spans="1:14" x14ac:dyDescent="0.3">
      <c r="A956" s="105" t="s">
        <v>92</v>
      </c>
      <c r="B956" s="106">
        <v>8</v>
      </c>
      <c r="C956" s="106">
        <v>8</v>
      </c>
      <c r="D956" s="44"/>
      <c r="E956" s="44"/>
      <c r="F956" s="30">
        <f t="shared" si="80"/>
        <v>0</v>
      </c>
      <c r="G956" s="11"/>
      <c r="H956" s="11"/>
      <c r="I956" s="11"/>
      <c r="J956" s="12">
        <f t="shared" si="81"/>
        <v>0</v>
      </c>
      <c r="K956" s="31">
        <f t="shared" si="82"/>
        <v>2065</v>
      </c>
      <c r="L956" s="37">
        <f t="shared" si="79"/>
        <v>0</v>
      </c>
      <c r="M956" s="37"/>
      <c r="N956" s="37">
        <f t="shared" si="83"/>
        <v>0</v>
      </c>
    </row>
    <row r="957" spans="1:14" x14ac:dyDescent="0.3">
      <c r="A957" s="105" t="s">
        <v>93</v>
      </c>
      <c r="B957" s="106">
        <v>15</v>
      </c>
      <c r="C957" s="106">
        <v>15</v>
      </c>
      <c r="D957" s="44"/>
      <c r="E957" s="44"/>
      <c r="F957" s="30">
        <f t="shared" si="80"/>
        <v>0</v>
      </c>
      <c r="G957" s="11"/>
      <c r="H957" s="11"/>
      <c r="I957" s="11"/>
      <c r="J957" s="12">
        <f t="shared" si="81"/>
        <v>0</v>
      </c>
      <c r="K957" s="31">
        <f t="shared" si="82"/>
        <v>990</v>
      </c>
      <c r="L957" s="37">
        <f t="shared" si="79"/>
        <v>0</v>
      </c>
      <c r="M957" s="37"/>
      <c r="N957" s="37">
        <f t="shared" si="83"/>
        <v>0</v>
      </c>
    </row>
    <row r="958" spans="1:14" x14ac:dyDescent="0.3">
      <c r="A958" s="105" t="s">
        <v>94</v>
      </c>
      <c r="B958" s="106">
        <v>15</v>
      </c>
      <c r="C958" s="106">
        <v>15</v>
      </c>
      <c r="D958" s="44"/>
      <c r="E958" s="44"/>
      <c r="F958" s="30">
        <f t="shared" si="80"/>
        <v>0</v>
      </c>
      <c r="G958" s="11"/>
      <c r="H958" s="11"/>
      <c r="I958" s="11"/>
      <c r="J958" s="12">
        <f t="shared" si="81"/>
        <v>0</v>
      </c>
      <c r="K958" s="31">
        <f t="shared" si="82"/>
        <v>1025</v>
      </c>
      <c r="L958" s="37">
        <f t="shared" si="79"/>
        <v>0</v>
      </c>
      <c r="M958" s="37"/>
      <c r="N958" s="37">
        <f t="shared" si="83"/>
        <v>0</v>
      </c>
    </row>
    <row r="959" spans="1:14" x14ac:dyDescent="0.3">
      <c r="A959" s="105" t="s">
        <v>95</v>
      </c>
      <c r="B959" s="106">
        <v>10</v>
      </c>
      <c r="C959" s="106">
        <v>10</v>
      </c>
      <c r="D959" s="44"/>
      <c r="E959" s="44"/>
      <c r="F959" s="30">
        <f t="shared" si="80"/>
        <v>0</v>
      </c>
      <c r="G959" s="11"/>
      <c r="H959" s="11"/>
      <c r="I959" s="11"/>
      <c r="J959" s="12">
        <f t="shared" si="81"/>
        <v>0</v>
      </c>
      <c r="K959" s="31">
        <f t="shared" si="82"/>
        <v>1620</v>
      </c>
      <c r="L959" s="37">
        <f t="shared" si="79"/>
        <v>0</v>
      </c>
      <c r="M959" s="37"/>
      <c r="N959" s="37">
        <f t="shared" si="83"/>
        <v>0</v>
      </c>
    </row>
    <row r="960" spans="1:14" x14ac:dyDescent="0.3">
      <c r="A960" s="105" t="s">
        <v>96</v>
      </c>
      <c r="B960" s="106">
        <v>8</v>
      </c>
      <c r="C960" s="106">
        <v>8</v>
      </c>
      <c r="D960" s="44"/>
      <c r="E960" s="44"/>
      <c r="F960" s="30">
        <f t="shared" si="80"/>
        <v>0</v>
      </c>
      <c r="G960" s="11"/>
      <c r="H960" s="11"/>
      <c r="I960" s="11"/>
      <c r="J960" s="12">
        <f t="shared" si="81"/>
        <v>0</v>
      </c>
      <c r="K960" s="31">
        <f t="shared" si="82"/>
        <v>2130</v>
      </c>
      <c r="L960" s="37">
        <f t="shared" si="79"/>
        <v>0</v>
      </c>
      <c r="M960" s="37"/>
      <c r="N960" s="37">
        <f t="shared" si="83"/>
        <v>0</v>
      </c>
    </row>
    <row r="961" spans="1:14" x14ac:dyDescent="0.3">
      <c r="A961" s="105" t="s">
        <v>97</v>
      </c>
      <c r="B961" s="106">
        <v>15</v>
      </c>
      <c r="C961" s="106">
        <v>15</v>
      </c>
      <c r="D961" s="44"/>
      <c r="E961" s="44"/>
      <c r="F961" s="30">
        <f t="shared" si="80"/>
        <v>0</v>
      </c>
      <c r="G961" s="11"/>
      <c r="H961" s="11"/>
      <c r="I961" s="11"/>
      <c r="J961" s="12">
        <f t="shared" si="81"/>
        <v>0</v>
      </c>
      <c r="K961" s="31">
        <f t="shared" si="82"/>
        <v>880</v>
      </c>
      <c r="L961" s="37">
        <f t="shared" si="79"/>
        <v>0</v>
      </c>
      <c r="M961" s="37"/>
      <c r="N961" s="37">
        <f t="shared" si="83"/>
        <v>0</v>
      </c>
    </row>
    <row r="962" spans="1:14" x14ac:dyDescent="0.3">
      <c r="A962" s="105" t="s">
        <v>98</v>
      </c>
      <c r="B962" s="106">
        <v>15</v>
      </c>
      <c r="C962" s="106">
        <v>15</v>
      </c>
      <c r="D962" s="44"/>
      <c r="E962" s="44"/>
      <c r="F962" s="30">
        <f t="shared" si="80"/>
        <v>0</v>
      </c>
      <c r="G962" s="11"/>
      <c r="H962" s="11"/>
      <c r="I962" s="11"/>
      <c r="J962" s="12">
        <f t="shared" si="81"/>
        <v>0</v>
      </c>
      <c r="K962" s="31">
        <f t="shared" si="82"/>
        <v>915</v>
      </c>
      <c r="L962" s="37">
        <f t="shared" si="79"/>
        <v>0</v>
      </c>
      <c r="M962" s="37"/>
      <c r="N962" s="37">
        <f t="shared" si="83"/>
        <v>0</v>
      </c>
    </row>
    <row r="963" spans="1:14" x14ac:dyDescent="0.3">
      <c r="A963" s="105" t="s">
        <v>99</v>
      </c>
      <c r="B963" s="106">
        <v>3</v>
      </c>
      <c r="C963" s="106">
        <v>3</v>
      </c>
      <c r="D963" s="44"/>
      <c r="E963" s="44"/>
      <c r="F963" s="30">
        <f t="shared" si="80"/>
        <v>0</v>
      </c>
      <c r="G963" s="11"/>
      <c r="H963" s="11"/>
      <c r="I963" s="11"/>
      <c r="J963" s="12">
        <f t="shared" si="81"/>
        <v>0</v>
      </c>
      <c r="K963" s="31">
        <f t="shared" si="82"/>
        <v>1970</v>
      </c>
      <c r="L963" s="37">
        <f t="shared" si="79"/>
        <v>0</v>
      </c>
      <c r="M963" s="37"/>
      <c r="N963" s="37">
        <f t="shared" si="83"/>
        <v>0</v>
      </c>
    </row>
    <row r="964" spans="1:14" x14ac:dyDescent="0.3">
      <c r="A964" s="105" t="s">
        <v>100</v>
      </c>
      <c r="B964" s="106">
        <v>3</v>
      </c>
      <c r="C964" s="106">
        <v>3</v>
      </c>
      <c r="D964" s="44"/>
      <c r="E964" s="44"/>
      <c r="F964" s="30">
        <f t="shared" si="80"/>
        <v>0</v>
      </c>
      <c r="G964" s="11"/>
      <c r="H964" s="11"/>
      <c r="I964" s="11"/>
      <c r="J964" s="12">
        <f t="shared" si="81"/>
        <v>0</v>
      </c>
      <c r="K964" s="31">
        <f t="shared" si="82"/>
        <v>2035</v>
      </c>
      <c r="L964" s="37">
        <f t="shared" si="79"/>
        <v>0</v>
      </c>
      <c r="M964" s="37"/>
      <c r="N964" s="37">
        <f t="shared" si="83"/>
        <v>0</v>
      </c>
    </row>
    <row r="965" spans="1:14" x14ac:dyDescent="0.3">
      <c r="A965" s="105" t="s">
        <v>101</v>
      </c>
      <c r="B965" s="106">
        <v>8</v>
      </c>
      <c r="C965" s="106">
        <v>8</v>
      </c>
      <c r="D965" s="44"/>
      <c r="E965" s="44"/>
      <c r="F965" s="30">
        <f t="shared" si="80"/>
        <v>0</v>
      </c>
      <c r="G965" s="11"/>
      <c r="H965" s="11"/>
      <c r="I965" s="11"/>
      <c r="J965" s="12">
        <f t="shared" si="81"/>
        <v>0</v>
      </c>
      <c r="K965" s="31">
        <f t="shared" si="82"/>
        <v>2120</v>
      </c>
      <c r="L965" s="37">
        <f t="shared" si="79"/>
        <v>0</v>
      </c>
      <c r="M965" s="37"/>
      <c r="N965" s="37">
        <f t="shared" si="83"/>
        <v>0</v>
      </c>
    </row>
    <row r="966" spans="1:14" x14ac:dyDescent="0.3">
      <c r="A966" s="105" t="s">
        <v>102</v>
      </c>
      <c r="B966" s="106">
        <v>10</v>
      </c>
      <c r="C966" s="106">
        <v>10</v>
      </c>
      <c r="D966" s="44"/>
      <c r="E966" s="44"/>
      <c r="F966" s="30">
        <f t="shared" si="80"/>
        <v>0</v>
      </c>
      <c r="G966" s="11"/>
      <c r="H966" s="11"/>
      <c r="I966" s="11"/>
      <c r="J966" s="12">
        <f t="shared" si="81"/>
        <v>0</v>
      </c>
      <c r="K966" s="31">
        <f t="shared" si="82"/>
        <v>1980</v>
      </c>
      <c r="L966" s="37">
        <f t="shared" si="79"/>
        <v>0</v>
      </c>
      <c r="M966" s="37"/>
      <c r="N966" s="37">
        <f t="shared" si="83"/>
        <v>0</v>
      </c>
    </row>
    <row r="967" spans="1:14" x14ac:dyDescent="0.3">
      <c r="A967" s="105" t="s">
        <v>103</v>
      </c>
      <c r="B967" s="106">
        <v>12</v>
      </c>
      <c r="C967" s="106">
        <v>12</v>
      </c>
      <c r="D967" s="44"/>
      <c r="E967" s="44"/>
      <c r="F967" s="30">
        <f t="shared" si="80"/>
        <v>0</v>
      </c>
      <c r="G967" s="11"/>
      <c r="H967" s="11"/>
      <c r="I967" s="11"/>
      <c r="J967" s="12">
        <f t="shared" si="81"/>
        <v>0</v>
      </c>
      <c r="K967" s="31">
        <f t="shared" si="82"/>
        <v>875</v>
      </c>
      <c r="L967" s="37">
        <f t="shared" si="79"/>
        <v>0</v>
      </c>
      <c r="M967" s="37"/>
      <c r="N967" s="37">
        <f t="shared" si="83"/>
        <v>0</v>
      </c>
    </row>
    <row r="968" spans="1:14" ht="19.5" thickBot="1" x14ac:dyDescent="0.35">
      <c r="A968" s="105" t="s">
        <v>104</v>
      </c>
      <c r="B968" s="106">
        <v>3</v>
      </c>
      <c r="C968" s="106">
        <v>3</v>
      </c>
      <c r="D968" s="44"/>
      <c r="E968" s="44"/>
      <c r="F968" s="30">
        <f t="shared" si="80"/>
        <v>0</v>
      </c>
      <c r="G968" s="11"/>
      <c r="H968" s="11"/>
      <c r="I968" s="11"/>
      <c r="J968" s="12">
        <f t="shared" si="81"/>
        <v>0</v>
      </c>
      <c r="K968" s="31">
        <f t="shared" si="82"/>
        <v>2145</v>
      </c>
      <c r="L968" s="37">
        <f t="shared" si="79"/>
        <v>0</v>
      </c>
      <c r="M968" s="37"/>
      <c r="N968" s="37">
        <f t="shared" si="83"/>
        <v>0</v>
      </c>
    </row>
    <row r="969" spans="1:14" ht="19.5" thickBot="1" x14ac:dyDescent="0.35">
      <c r="A969" s="56" t="s">
        <v>105</v>
      </c>
      <c r="B969" s="57" t="s">
        <v>74</v>
      </c>
      <c r="C969" s="58">
        <v>150</v>
      </c>
      <c r="D969" s="44"/>
      <c r="E969" s="44"/>
      <c r="F969" s="30">
        <f t="shared" si="80"/>
        <v>0</v>
      </c>
      <c r="G969" s="11"/>
      <c r="H969" s="11"/>
      <c r="I969" s="11"/>
      <c r="J969" s="12">
        <f t="shared" si="81"/>
        <v>0</v>
      </c>
      <c r="K969" s="31">
        <f t="shared" si="82"/>
        <v>21.06</v>
      </c>
      <c r="L969" s="37">
        <f t="shared" si="79"/>
        <v>0</v>
      </c>
      <c r="M969" s="37"/>
      <c r="N969" s="37">
        <f t="shared" si="83"/>
        <v>0</v>
      </c>
    </row>
    <row r="970" spans="1:14" x14ac:dyDescent="0.3">
      <c r="A970" s="107"/>
      <c r="B970" s="108"/>
      <c r="C970" s="108"/>
      <c r="D970" s="11"/>
      <c r="E970" s="11"/>
      <c r="F970" s="30" t="e">
        <f t="shared" si="80"/>
        <v>#DIV/0!</v>
      </c>
      <c r="G970" s="11"/>
      <c r="H970" s="11"/>
      <c r="I970" s="11"/>
      <c r="J970" s="12">
        <f t="shared" si="81"/>
        <v>0</v>
      </c>
      <c r="K970" s="31">
        <f t="shared" si="82"/>
        <v>116.5</v>
      </c>
      <c r="L970" s="37">
        <f t="shared" si="79"/>
        <v>0</v>
      </c>
      <c r="M970" s="37"/>
      <c r="N970" s="37">
        <f t="shared" si="83"/>
        <v>0</v>
      </c>
    </row>
    <row r="971" spans="1:14" x14ac:dyDescent="0.3">
      <c r="A971" s="107"/>
      <c r="B971" s="108"/>
      <c r="C971" s="108"/>
      <c r="D971" s="11"/>
      <c r="E971" s="11"/>
      <c r="F971" s="30" t="e">
        <f t="shared" si="80"/>
        <v>#DIV/0!</v>
      </c>
      <c r="G971" s="11"/>
      <c r="H971" s="11"/>
      <c r="I971" s="11"/>
      <c r="J971" s="12">
        <f t="shared" si="81"/>
        <v>0</v>
      </c>
      <c r="K971" s="31">
        <f t="shared" si="82"/>
        <v>0</v>
      </c>
      <c r="L971" s="37">
        <f t="shared" si="79"/>
        <v>0</v>
      </c>
      <c r="M971" s="37"/>
      <c r="N971" s="37">
        <f t="shared" si="83"/>
        <v>0</v>
      </c>
    </row>
    <row r="972" spans="1:14" x14ac:dyDescent="0.3">
      <c r="A972" s="107"/>
      <c r="B972" s="108"/>
      <c r="C972" s="108"/>
      <c r="D972" s="11"/>
      <c r="E972" s="11"/>
      <c r="F972" s="30" t="e">
        <f t="shared" si="80"/>
        <v>#DIV/0!</v>
      </c>
      <c r="G972" s="11"/>
      <c r="H972" s="11"/>
      <c r="I972" s="11"/>
      <c r="J972" s="12">
        <f t="shared" si="81"/>
        <v>0</v>
      </c>
      <c r="K972" s="31">
        <f t="shared" si="82"/>
        <v>23</v>
      </c>
      <c r="L972" s="37">
        <f t="shared" si="79"/>
        <v>0</v>
      </c>
      <c r="M972" s="37"/>
      <c r="N972" s="37">
        <f t="shared" si="83"/>
        <v>0</v>
      </c>
    </row>
    <row r="973" spans="1:14" x14ac:dyDescent="0.3">
      <c r="A973" s="107"/>
      <c r="B973" s="108"/>
      <c r="C973" s="108"/>
      <c r="D973" s="11"/>
      <c r="E973" s="11"/>
      <c r="F973" s="30" t="e">
        <f t="shared" si="80"/>
        <v>#DIV/0!</v>
      </c>
      <c r="G973" s="11"/>
      <c r="H973" s="11"/>
      <c r="I973" s="11"/>
      <c r="J973" s="12">
        <f t="shared" si="81"/>
        <v>0</v>
      </c>
      <c r="K973" s="31">
        <f t="shared" si="82"/>
        <v>0</v>
      </c>
      <c r="L973" s="37">
        <f t="shared" si="79"/>
        <v>0</v>
      </c>
      <c r="M973" s="37"/>
      <c r="N973" s="37">
        <f t="shared" si="83"/>
        <v>0</v>
      </c>
    </row>
    <row r="974" spans="1:14" x14ac:dyDescent="0.3">
      <c r="A974" s="11"/>
      <c r="B974" s="10"/>
      <c r="C974" s="10"/>
      <c r="D974" s="11"/>
      <c r="E974" s="11"/>
      <c r="F974" s="30" t="e">
        <f t="shared" si="80"/>
        <v>#DIV/0!</v>
      </c>
      <c r="G974" s="11"/>
      <c r="H974" s="11"/>
      <c r="I974" s="11"/>
      <c r="J974" s="12">
        <f t="shared" si="81"/>
        <v>0</v>
      </c>
      <c r="K974" s="31">
        <f t="shared" si="82"/>
        <v>0</v>
      </c>
      <c r="L974" s="37">
        <f t="shared" si="79"/>
        <v>0</v>
      </c>
      <c r="M974" s="37"/>
      <c r="N974" s="37">
        <f t="shared" si="83"/>
        <v>0</v>
      </c>
    </row>
    <row r="975" spans="1:14" x14ac:dyDescent="0.3">
      <c r="A975" s="11"/>
      <c r="B975" s="10"/>
      <c r="C975" s="10"/>
      <c r="D975" s="11"/>
      <c r="E975" s="11"/>
      <c r="F975" s="30" t="e">
        <f t="shared" si="80"/>
        <v>#DIV/0!</v>
      </c>
      <c r="G975" s="11"/>
      <c r="H975" s="11"/>
      <c r="I975" s="11"/>
      <c r="J975" s="12">
        <f t="shared" si="81"/>
        <v>0</v>
      </c>
      <c r="K975" s="31">
        <f t="shared" si="82"/>
        <v>0</v>
      </c>
      <c r="L975" s="37">
        <f t="shared" si="79"/>
        <v>0</v>
      </c>
      <c r="M975" s="37"/>
      <c r="N975" s="37">
        <f t="shared" si="83"/>
        <v>0</v>
      </c>
    </row>
    <row r="976" spans="1:14" x14ac:dyDescent="0.3">
      <c r="A976" s="11"/>
      <c r="B976" s="10"/>
      <c r="C976" s="10"/>
      <c r="D976" s="11"/>
      <c r="E976" s="11"/>
      <c r="F976" s="30" t="e">
        <f t="shared" si="80"/>
        <v>#DIV/0!</v>
      </c>
      <c r="G976" s="11"/>
      <c r="H976" s="11"/>
      <c r="I976" s="11"/>
      <c r="J976" s="12">
        <f t="shared" si="81"/>
        <v>0</v>
      </c>
      <c r="K976" s="31">
        <f t="shared" si="82"/>
        <v>0</v>
      </c>
      <c r="L976" s="37">
        <f t="shared" si="79"/>
        <v>0</v>
      </c>
      <c r="M976" s="37"/>
      <c r="N976" s="37">
        <f t="shared" si="83"/>
        <v>0</v>
      </c>
    </row>
    <row r="977" spans="1:14" x14ac:dyDescent="0.3">
      <c r="A977" s="11" t="s">
        <v>33</v>
      </c>
      <c r="B977" s="11"/>
      <c r="C977" s="13"/>
      <c r="D977" s="111">
        <f t="shared" ref="D977:J977" si="84">SUM(D915:D976)</f>
        <v>515</v>
      </c>
      <c r="E977" s="111">
        <f t="shared" si="84"/>
        <v>0</v>
      </c>
      <c r="F977" s="111" t="e">
        <f t="shared" si="84"/>
        <v>#DIV/0!</v>
      </c>
      <c r="G977" s="111">
        <f t="shared" si="84"/>
        <v>0</v>
      </c>
      <c r="H977" s="111">
        <f t="shared" si="84"/>
        <v>0</v>
      </c>
      <c r="I977" s="111">
        <f t="shared" si="84"/>
        <v>0</v>
      </c>
      <c r="J977" s="12">
        <f t="shared" si="84"/>
        <v>515</v>
      </c>
      <c r="K977" s="111"/>
      <c r="L977" s="111">
        <f>SUM(L915:L976)</f>
        <v>76605.700000000012</v>
      </c>
      <c r="M977" s="111">
        <f>SUM(M915:M976)</f>
        <v>0</v>
      </c>
      <c r="N977" s="111">
        <f>SUM(N915:N976)</f>
        <v>0</v>
      </c>
    </row>
    <row r="978" spans="1:14" x14ac:dyDescent="0.3">
      <c r="A978" s="113"/>
      <c r="B978" s="114"/>
      <c r="C978" s="115"/>
      <c r="D978" s="116"/>
      <c r="E978" s="116"/>
      <c r="F978" s="7" t="s">
        <v>106</v>
      </c>
      <c r="G978" s="7" t="s">
        <v>123</v>
      </c>
      <c r="H978" s="7" t="s">
        <v>124</v>
      </c>
      <c r="I978" s="7" t="s">
        <v>125</v>
      </c>
      <c r="J978" s="7" t="s">
        <v>126</v>
      </c>
      <c r="K978" s="117"/>
      <c r="L978" s="117"/>
      <c r="M978" s="7" t="s">
        <v>107</v>
      </c>
      <c r="N978" s="118"/>
    </row>
    <row r="979" spans="1:14" ht="31.5" x14ac:dyDescent="0.5">
      <c r="A979" s="113"/>
      <c r="B979" s="114"/>
      <c r="C979" s="115"/>
      <c r="D979" s="116"/>
      <c r="E979" s="116"/>
      <c r="F979" s="121"/>
      <c r="G979" s="121"/>
      <c r="H979" s="121"/>
      <c r="I979" s="121"/>
      <c r="J979" s="121"/>
      <c r="K979" s="122"/>
      <c r="L979" s="121">
        <f>+F979-G979-H979-I979-J979</f>
        <v>0</v>
      </c>
      <c r="M979" s="123"/>
      <c r="N979" s="124"/>
    </row>
    <row r="980" spans="1:14" x14ac:dyDescent="0.3">
      <c r="A980" s="177" t="s">
        <v>109</v>
      </c>
      <c r="B980" s="178"/>
      <c r="C980" s="178"/>
      <c r="D980" s="178"/>
      <c r="E980" s="178"/>
      <c r="F980" s="178"/>
      <c r="G980" s="178"/>
      <c r="H980" s="178"/>
      <c r="I980" s="178"/>
      <c r="J980" s="179"/>
      <c r="K980" s="125"/>
      <c r="L980" s="12">
        <v>1381</v>
      </c>
      <c r="M980" s="126"/>
      <c r="N980" s="127"/>
    </row>
    <row r="981" spans="1:14" x14ac:dyDescent="0.3">
      <c r="A981" s="180" t="s">
        <v>110</v>
      </c>
      <c r="B981" s="181"/>
      <c r="C981" s="181"/>
      <c r="D981" s="181"/>
      <c r="E981" s="181"/>
      <c r="F981" s="181"/>
      <c r="G981" s="181"/>
      <c r="H981" s="181"/>
      <c r="I981" s="181"/>
      <c r="J981" s="182"/>
      <c r="K981" s="129"/>
      <c r="L981" s="12">
        <v>-235</v>
      </c>
      <c r="M981" s="126"/>
      <c r="N981" s="127"/>
    </row>
    <row r="982" spans="1:14" x14ac:dyDescent="0.3">
      <c r="A982" s="160" t="s">
        <v>111</v>
      </c>
      <c r="B982" s="161"/>
      <c r="C982" s="161"/>
      <c r="D982" s="161"/>
      <c r="E982" s="161"/>
      <c r="F982" s="161"/>
      <c r="G982" s="161"/>
      <c r="H982" s="161"/>
      <c r="I982" s="161"/>
      <c r="J982" s="162"/>
      <c r="K982" s="130"/>
      <c r="L982" s="12"/>
      <c r="M982" s="131">
        <f>+L982/L977%</f>
        <v>0</v>
      </c>
      <c r="N982" s="127"/>
    </row>
    <row r="983" spans="1:14" x14ac:dyDescent="0.3">
      <c r="A983" s="163" t="s">
        <v>112</v>
      </c>
      <c r="B983" s="164"/>
      <c r="C983" s="164"/>
      <c r="D983" s="164"/>
      <c r="E983" s="164"/>
      <c r="F983" s="164"/>
      <c r="G983" s="164"/>
      <c r="H983" s="164"/>
      <c r="I983" s="164"/>
      <c r="J983" s="165"/>
      <c r="K983" s="132"/>
      <c r="L983" s="12">
        <f>+E999</f>
        <v>28794</v>
      </c>
      <c r="M983" s="126"/>
      <c r="N983" s="127"/>
    </row>
    <row r="984" spans="1:14" x14ac:dyDescent="0.3">
      <c r="A984" s="166" t="s">
        <v>113</v>
      </c>
      <c r="B984" s="167"/>
      <c r="C984" s="167"/>
      <c r="D984" s="167"/>
      <c r="E984" s="167"/>
      <c r="F984" s="167"/>
      <c r="G984" s="167"/>
      <c r="H984" s="167"/>
      <c r="I984" s="167"/>
      <c r="J984" s="168"/>
      <c r="K984" s="134"/>
      <c r="L984" s="12">
        <f>+M999</f>
        <v>0</v>
      </c>
      <c r="M984" s="126"/>
      <c r="N984" s="127"/>
    </row>
    <row r="985" spans="1:14" x14ac:dyDescent="0.3">
      <c r="A985" s="169"/>
      <c r="B985" s="170"/>
      <c r="C985" s="170"/>
      <c r="D985" s="170"/>
      <c r="E985" s="170"/>
      <c r="F985" s="170"/>
      <c r="G985" s="170"/>
      <c r="H985" s="170"/>
      <c r="I985" s="170"/>
      <c r="J985" s="171"/>
      <c r="K985" s="128"/>
      <c r="L985" s="126">
        <v>154</v>
      </c>
      <c r="M985" s="126"/>
      <c r="N985" s="127"/>
    </row>
    <row r="986" spans="1:14" x14ac:dyDescent="0.3">
      <c r="A986" s="169"/>
      <c r="B986" s="170"/>
      <c r="C986" s="170"/>
      <c r="D986" s="170"/>
      <c r="E986" s="170"/>
      <c r="F986" s="170"/>
      <c r="G986" s="170"/>
      <c r="H986" s="170"/>
      <c r="I986" s="170"/>
      <c r="J986" s="171"/>
      <c r="K986" s="128"/>
      <c r="L986" s="126"/>
      <c r="M986" s="126"/>
      <c r="N986" s="127"/>
    </row>
    <row r="987" spans="1:14" x14ac:dyDescent="0.3">
      <c r="A987" s="169" t="s">
        <v>114</v>
      </c>
      <c r="B987" s="170"/>
      <c r="C987" s="170"/>
      <c r="D987" s="170"/>
      <c r="E987" s="170"/>
      <c r="F987" s="170"/>
      <c r="G987" s="170"/>
      <c r="H987" s="170"/>
      <c r="I987" s="170"/>
      <c r="J987" s="171"/>
      <c r="K987" s="136"/>
      <c r="L987" s="111">
        <f>+L977-L980-L981-L982-L983+L984-L985-L986</f>
        <v>46511.700000000012</v>
      </c>
      <c r="M987" s="126"/>
      <c r="N987" s="127"/>
    </row>
    <row r="988" spans="1:14" ht="19.5" thickBot="1" x14ac:dyDescent="0.35">
      <c r="L988" s="3">
        <v>46512</v>
      </c>
      <c r="M988" s="138">
        <f>+L988-L987</f>
        <v>0.29999999998835847</v>
      </c>
    </row>
    <row r="989" spans="1:14" ht="19.5" thickBot="1" x14ac:dyDescent="0.35">
      <c r="A989" s="157" t="s">
        <v>115</v>
      </c>
      <c r="B989" s="158"/>
      <c r="C989" s="158"/>
      <c r="D989" s="158"/>
      <c r="E989" s="158"/>
      <c r="F989" s="159"/>
      <c r="G989" s="127"/>
      <c r="H989" s="157" t="s">
        <v>116</v>
      </c>
      <c r="I989" s="158"/>
      <c r="J989" s="159"/>
      <c r="K989" s="157" t="s">
        <v>117</v>
      </c>
      <c r="L989" s="158"/>
      <c r="M989" s="159"/>
      <c r="N989" s="139"/>
    </row>
    <row r="990" spans="1:14" ht="19.5" thickBot="1" x14ac:dyDescent="0.35">
      <c r="A990" s="140" t="s">
        <v>118</v>
      </c>
      <c r="B990" s="157" t="s">
        <v>119</v>
      </c>
      <c r="C990" s="159"/>
      <c r="D990" s="140" t="s">
        <v>120</v>
      </c>
      <c r="E990" s="157" t="s">
        <v>22</v>
      </c>
      <c r="F990" s="159"/>
      <c r="G990" s="127"/>
      <c r="H990" s="157" t="s">
        <v>119</v>
      </c>
      <c r="I990" s="159"/>
      <c r="J990" s="140" t="s">
        <v>22</v>
      </c>
      <c r="K990" s="157" t="s">
        <v>119</v>
      </c>
      <c r="L990" s="159"/>
      <c r="M990" s="140" t="s">
        <v>22</v>
      </c>
      <c r="N990" s="139"/>
    </row>
    <row r="991" spans="1:14" ht="19.5" thickBot="1" x14ac:dyDescent="0.35">
      <c r="A991" s="141"/>
      <c r="B991" s="153"/>
      <c r="C991" s="154"/>
      <c r="D991" s="141"/>
      <c r="E991" s="155">
        <v>28794</v>
      </c>
      <c r="F991" s="156"/>
      <c r="G991" s="127"/>
      <c r="H991" s="153"/>
      <c r="I991" s="154"/>
      <c r="J991" s="142"/>
      <c r="K991" s="153"/>
      <c r="L991" s="154"/>
      <c r="M991" s="143"/>
      <c r="N991" s="144"/>
    </row>
    <row r="992" spans="1:14" ht="19.5" thickBot="1" x14ac:dyDescent="0.35">
      <c r="A992" s="141"/>
      <c r="B992" s="153"/>
      <c r="C992" s="154"/>
      <c r="D992" s="141"/>
      <c r="E992" s="155"/>
      <c r="F992" s="156"/>
      <c r="G992" s="127"/>
      <c r="H992" s="153"/>
      <c r="I992" s="154"/>
      <c r="J992" s="142"/>
      <c r="K992" s="153"/>
      <c r="L992" s="154"/>
      <c r="M992" s="143"/>
      <c r="N992" s="144"/>
    </row>
    <row r="993" spans="1:14" ht="19.5" thickBot="1" x14ac:dyDescent="0.35">
      <c r="A993" s="141"/>
      <c r="B993" s="153"/>
      <c r="C993" s="154"/>
      <c r="D993" s="141"/>
      <c r="E993" s="155"/>
      <c r="F993" s="156"/>
      <c r="G993" s="127"/>
      <c r="H993" s="153"/>
      <c r="I993" s="154"/>
      <c r="J993" s="142"/>
      <c r="K993" s="153"/>
      <c r="L993" s="154"/>
      <c r="M993" s="143"/>
      <c r="N993" s="144"/>
    </row>
    <row r="994" spans="1:14" ht="19.5" thickBot="1" x14ac:dyDescent="0.35">
      <c r="A994" s="141"/>
      <c r="B994" s="153"/>
      <c r="C994" s="154"/>
      <c r="D994" s="141"/>
      <c r="E994" s="155"/>
      <c r="F994" s="156"/>
      <c r="G994" s="127"/>
      <c r="H994" s="153"/>
      <c r="I994" s="154"/>
      <c r="J994" s="142"/>
      <c r="K994" s="153"/>
      <c r="L994" s="154"/>
      <c r="M994" s="143"/>
      <c r="N994" s="144"/>
    </row>
    <row r="995" spans="1:14" ht="19.5" thickBot="1" x14ac:dyDescent="0.35">
      <c r="A995" s="141"/>
      <c r="B995" s="153"/>
      <c r="C995" s="154"/>
      <c r="D995" s="141"/>
      <c r="E995" s="155"/>
      <c r="F995" s="156"/>
      <c r="G995" s="127"/>
      <c r="H995" s="153"/>
      <c r="I995" s="154"/>
      <c r="J995" s="142"/>
      <c r="K995" s="153"/>
      <c r="L995" s="154"/>
      <c r="M995" s="143"/>
      <c r="N995" s="144"/>
    </row>
    <row r="996" spans="1:14" ht="19.5" thickBot="1" x14ac:dyDescent="0.35">
      <c r="A996" s="141"/>
      <c r="B996" s="153"/>
      <c r="C996" s="154"/>
      <c r="D996" s="141"/>
      <c r="E996" s="155"/>
      <c r="F996" s="156"/>
      <c r="G996" s="127"/>
      <c r="H996" s="153"/>
      <c r="I996" s="154"/>
      <c r="J996" s="142"/>
      <c r="K996" s="153"/>
      <c r="L996" s="154"/>
      <c r="M996" s="143"/>
      <c r="N996" s="144"/>
    </row>
    <row r="997" spans="1:14" ht="19.5" thickBot="1" x14ac:dyDescent="0.35">
      <c r="A997" s="141"/>
      <c r="B997" s="153"/>
      <c r="C997" s="154"/>
      <c r="D997" s="141"/>
      <c r="E997" s="155"/>
      <c r="F997" s="156"/>
      <c r="G997" s="127"/>
      <c r="H997" s="153"/>
      <c r="I997" s="154"/>
      <c r="J997" s="142"/>
      <c r="K997" s="153"/>
      <c r="L997" s="154"/>
      <c r="M997" s="143"/>
      <c r="N997" s="144"/>
    </row>
    <row r="998" spans="1:14" ht="19.5" thickBot="1" x14ac:dyDescent="0.35">
      <c r="A998" s="141"/>
      <c r="B998" s="153"/>
      <c r="C998" s="154"/>
      <c r="D998" s="141"/>
      <c r="E998" s="155"/>
      <c r="F998" s="156"/>
      <c r="G998" s="127"/>
      <c r="H998" s="153"/>
      <c r="I998" s="154"/>
      <c r="J998" s="142"/>
      <c r="K998" s="153"/>
      <c r="L998" s="154"/>
      <c r="M998" s="143"/>
      <c r="N998" s="144"/>
    </row>
    <row r="999" spans="1:14" ht="19.5" thickBot="1" x14ac:dyDescent="0.35">
      <c r="A999" s="141" t="s">
        <v>121</v>
      </c>
      <c r="B999" s="153"/>
      <c r="C999" s="154"/>
      <c r="D999" s="141"/>
      <c r="E999" s="155">
        <f>SUM(E991:F998)</f>
        <v>28794</v>
      </c>
      <c r="F999" s="156"/>
      <c r="G999" s="127"/>
      <c r="H999" s="153" t="s">
        <v>121</v>
      </c>
      <c r="I999" s="154"/>
      <c r="J999" s="140">
        <f>SUM(J991:J998)</f>
        <v>0</v>
      </c>
      <c r="K999" s="153" t="s">
        <v>121</v>
      </c>
      <c r="L999" s="154"/>
      <c r="M999" s="145">
        <f>SUM(M991:M998)</f>
        <v>0</v>
      </c>
      <c r="N999" s="139"/>
    </row>
    <row r="1002" spans="1:14" x14ac:dyDescent="0.3">
      <c r="A1002" s="172" t="s">
        <v>0</v>
      </c>
      <c r="B1002" s="172"/>
      <c r="C1002" s="172"/>
      <c r="D1002" s="172"/>
      <c r="E1002" s="172"/>
      <c r="F1002" s="172"/>
      <c r="G1002" s="172"/>
      <c r="H1002" s="172"/>
      <c r="I1002" s="172"/>
      <c r="J1002" s="172"/>
      <c r="K1002" s="172"/>
      <c r="L1002" s="172"/>
      <c r="M1002" s="1"/>
      <c r="N1002" s="148"/>
    </row>
    <row r="1003" spans="1:14" x14ac:dyDescent="0.3">
      <c r="A1003" s="1" t="s">
        <v>1</v>
      </c>
      <c r="B1003" s="148" t="s">
        <v>136</v>
      </c>
      <c r="J1003" s="1" t="s">
        <v>3</v>
      </c>
      <c r="K1003" s="173">
        <f>+K912</f>
        <v>0</v>
      </c>
      <c r="L1003" s="173"/>
      <c r="M1003" s="173"/>
      <c r="N1003" s="6"/>
    </row>
    <row r="1004" spans="1:14" x14ac:dyDescent="0.3">
      <c r="A1004" s="174"/>
      <c r="B1004" s="175"/>
      <c r="C1004" s="176"/>
      <c r="D1004" s="169" t="s">
        <v>6</v>
      </c>
      <c r="E1004" s="170"/>
      <c r="F1004" s="171"/>
      <c r="G1004" s="7" t="s">
        <v>7</v>
      </c>
      <c r="H1004" s="7" t="s">
        <v>7</v>
      </c>
      <c r="I1004" s="7" t="s">
        <v>8</v>
      </c>
      <c r="J1004" s="147" t="s">
        <v>9</v>
      </c>
      <c r="K1004" s="7" t="s">
        <v>10</v>
      </c>
      <c r="L1004" s="149"/>
      <c r="M1004" s="7" t="s">
        <v>11</v>
      </c>
      <c r="N1004" s="7" t="s">
        <v>12</v>
      </c>
    </row>
    <row r="1005" spans="1:14" x14ac:dyDescent="0.3">
      <c r="A1005" s="12" t="s">
        <v>16</v>
      </c>
      <c r="B1005" s="7" t="s">
        <v>17</v>
      </c>
      <c r="C1005" s="13" t="s">
        <v>18</v>
      </c>
      <c r="D1005" s="7">
        <v>1</v>
      </c>
      <c r="E1005" s="7">
        <v>2</v>
      </c>
      <c r="F1005" s="14" t="s">
        <v>19</v>
      </c>
      <c r="G1005" s="7" t="s">
        <v>20</v>
      </c>
      <c r="H1005" s="7" t="s">
        <v>20</v>
      </c>
      <c r="I1005" s="7"/>
      <c r="J1005" s="7" t="s">
        <v>20</v>
      </c>
      <c r="K1005" s="7" t="s">
        <v>21</v>
      </c>
      <c r="L1005" s="7" t="s">
        <v>22</v>
      </c>
      <c r="M1005" s="7" t="s">
        <v>23</v>
      </c>
      <c r="N1005" s="7" t="s">
        <v>22</v>
      </c>
    </row>
    <row r="1006" spans="1:14" x14ac:dyDescent="0.3">
      <c r="A1006" s="16" t="s">
        <v>35</v>
      </c>
      <c r="B1006" s="17" t="s">
        <v>36</v>
      </c>
      <c r="C1006" s="17">
        <v>72</v>
      </c>
      <c r="D1006" s="29"/>
      <c r="E1006" s="29"/>
      <c r="F1006" s="30">
        <f>+(E1006+D1006)/C1006</f>
        <v>0</v>
      </c>
      <c r="G1006" s="32"/>
      <c r="H1006" s="32"/>
      <c r="I1006" s="32"/>
      <c r="J1006" s="34">
        <f>+D1006+E1006-G1006-H1006-I1006</f>
        <v>0</v>
      </c>
      <c r="K1006" s="31">
        <f>+K915</f>
        <v>381.13</v>
      </c>
      <c r="L1006" s="24">
        <f t="shared" ref="L1006:L1067" si="85">+J1006*K1006</f>
        <v>0</v>
      </c>
      <c r="M1006" s="24"/>
      <c r="N1006" s="24">
        <f>+K1006*I1006</f>
        <v>0</v>
      </c>
    </row>
    <row r="1007" spans="1:14" x14ac:dyDescent="0.3">
      <c r="A1007" s="16" t="s">
        <v>37</v>
      </c>
      <c r="B1007" s="17" t="s">
        <v>38</v>
      </c>
      <c r="C1007" s="17">
        <v>36</v>
      </c>
      <c r="D1007" s="29"/>
      <c r="E1007" s="29"/>
      <c r="F1007" s="30">
        <f t="shared" ref="F1007:F1067" si="86">+(E1007+D1007)/C1007</f>
        <v>0</v>
      </c>
      <c r="G1007" s="32"/>
      <c r="H1007" s="32"/>
      <c r="I1007" s="32"/>
      <c r="J1007" s="34">
        <f t="shared" ref="J1007:J1067" si="87">+D1007+E1007-G1007-H1007-I1007</f>
        <v>0</v>
      </c>
      <c r="K1007" s="31">
        <f t="shared" ref="K1007:K1067" si="88">+K916</f>
        <v>741.2</v>
      </c>
      <c r="L1007" s="24">
        <f t="shared" si="85"/>
        <v>0</v>
      </c>
      <c r="M1007" s="24"/>
      <c r="N1007" s="24">
        <f t="shared" ref="N1007:N1067" si="89">+K1007*I1007</f>
        <v>0</v>
      </c>
    </row>
    <row r="1008" spans="1:14" x14ac:dyDescent="0.3">
      <c r="A1008" s="16" t="s">
        <v>39</v>
      </c>
      <c r="B1008" s="17" t="s">
        <v>40</v>
      </c>
      <c r="C1008" s="17">
        <v>18</v>
      </c>
      <c r="D1008" s="29"/>
      <c r="E1008" s="29"/>
      <c r="F1008" s="30">
        <f t="shared" si="86"/>
        <v>0</v>
      </c>
      <c r="G1008" s="32"/>
      <c r="H1008" s="32"/>
      <c r="I1008" s="32"/>
      <c r="J1008" s="12">
        <f t="shared" si="87"/>
        <v>0</v>
      </c>
      <c r="K1008" s="31">
        <f t="shared" si="88"/>
        <v>1263.5999999999999</v>
      </c>
      <c r="L1008" s="37">
        <f t="shared" si="85"/>
        <v>0</v>
      </c>
      <c r="M1008" s="37"/>
      <c r="N1008" s="37">
        <f t="shared" si="89"/>
        <v>0</v>
      </c>
    </row>
    <row r="1009" spans="1:14" x14ac:dyDescent="0.3">
      <c r="A1009" s="16" t="s">
        <v>41</v>
      </c>
      <c r="B1009" s="17" t="s">
        <v>42</v>
      </c>
      <c r="C1009" s="17">
        <v>10</v>
      </c>
      <c r="D1009" s="29"/>
      <c r="E1009" s="29"/>
      <c r="F1009" s="30">
        <f t="shared" si="86"/>
        <v>0</v>
      </c>
      <c r="G1009" s="32"/>
      <c r="H1009" s="32"/>
      <c r="I1009" s="32"/>
      <c r="J1009" s="34">
        <f t="shared" si="87"/>
        <v>0</v>
      </c>
      <c r="K1009" s="31">
        <f t="shared" si="88"/>
        <v>2059.1999999999998</v>
      </c>
      <c r="L1009" s="24">
        <f t="shared" si="85"/>
        <v>0</v>
      </c>
      <c r="M1009" s="24"/>
      <c r="N1009" s="24">
        <f t="shared" si="89"/>
        <v>0</v>
      </c>
    </row>
    <row r="1010" spans="1:14" x14ac:dyDescent="0.3">
      <c r="A1010" s="16" t="s">
        <v>43</v>
      </c>
      <c r="B1010" s="17" t="s">
        <v>36</v>
      </c>
      <c r="C1010" s="17">
        <v>72</v>
      </c>
      <c r="D1010" s="29">
        <v>2</v>
      </c>
      <c r="E1010" s="29"/>
      <c r="F1010" s="30">
        <f t="shared" si="86"/>
        <v>2.7777777777777776E-2</v>
      </c>
      <c r="G1010" s="32"/>
      <c r="H1010" s="32"/>
      <c r="I1010" s="32"/>
      <c r="J1010" s="34">
        <f t="shared" si="87"/>
        <v>2</v>
      </c>
      <c r="K1010" s="31">
        <f t="shared" si="88"/>
        <v>409.5</v>
      </c>
      <c r="L1010" s="24">
        <f t="shared" si="85"/>
        <v>819</v>
      </c>
      <c r="M1010" s="24"/>
      <c r="N1010" s="24">
        <f t="shared" si="89"/>
        <v>0</v>
      </c>
    </row>
    <row r="1011" spans="1:14" x14ac:dyDescent="0.3">
      <c r="A1011" s="16" t="s">
        <v>44</v>
      </c>
      <c r="B1011" s="17" t="s">
        <v>38</v>
      </c>
      <c r="C1011" s="17">
        <v>36</v>
      </c>
      <c r="D1011" s="29"/>
      <c r="E1011" s="29"/>
      <c r="F1011" s="30">
        <f t="shared" si="86"/>
        <v>0</v>
      </c>
      <c r="G1011" s="32"/>
      <c r="H1011" s="32"/>
      <c r="I1011" s="32"/>
      <c r="J1011" s="34">
        <f t="shared" si="87"/>
        <v>0</v>
      </c>
      <c r="K1011" s="31">
        <f t="shared" si="88"/>
        <v>803.79</v>
      </c>
      <c r="L1011" s="24">
        <f t="shared" si="85"/>
        <v>0</v>
      </c>
      <c r="M1011" s="24"/>
      <c r="N1011" s="24">
        <f t="shared" si="89"/>
        <v>0</v>
      </c>
    </row>
    <row r="1012" spans="1:14" x14ac:dyDescent="0.3">
      <c r="A1012" s="16" t="s">
        <v>45</v>
      </c>
      <c r="B1012" s="17" t="s">
        <v>36</v>
      </c>
      <c r="C1012" s="17">
        <v>72</v>
      </c>
      <c r="D1012" s="29">
        <v>3</v>
      </c>
      <c r="E1012" s="29"/>
      <c r="F1012" s="30">
        <f t="shared" si="86"/>
        <v>4.1666666666666664E-2</v>
      </c>
      <c r="G1012" s="32"/>
      <c r="H1012" s="32"/>
      <c r="I1012" s="32"/>
      <c r="J1012" s="34">
        <f t="shared" si="87"/>
        <v>3</v>
      </c>
      <c r="K1012" s="31">
        <f t="shared" si="88"/>
        <v>409.5</v>
      </c>
      <c r="L1012" s="24">
        <f t="shared" si="85"/>
        <v>1228.5</v>
      </c>
      <c r="M1012" s="24"/>
      <c r="N1012" s="24">
        <f t="shared" si="89"/>
        <v>0</v>
      </c>
    </row>
    <row r="1013" spans="1:14" x14ac:dyDescent="0.3">
      <c r="A1013" s="16" t="s">
        <v>46</v>
      </c>
      <c r="B1013" s="17" t="s">
        <v>38</v>
      </c>
      <c r="C1013" s="17">
        <v>36</v>
      </c>
      <c r="D1013" s="29">
        <v>4</v>
      </c>
      <c r="E1013" s="29"/>
      <c r="F1013" s="30">
        <f t="shared" si="86"/>
        <v>0.1111111111111111</v>
      </c>
      <c r="G1013" s="32"/>
      <c r="H1013" s="32"/>
      <c r="I1013" s="32"/>
      <c r="J1013" s="34">
        <f t="shared" si="87"/>
        <v>4</v>
      </c>
      <c r="K1013" s="31">
        <f t="shared" si="88"/>
        <v>803.79</v>
      </c>
      <c r="L1013" s="24">
        <f t="shared" si="85"/>
        <v>3215.16</v>
      </c>
      <c r="M1013" s="24"/>
      <c r="N1013" s="24">
        <f t="shared" si="89"/>
        <v>0</v>
      </c>
    </row>
    <row r="1014" spans="1:14" x14ac:dyDescent="0.3">
      <c r="A1014" s="16" t="s">
        <v>47</v>
      </c>
      <c r="B1014" s="17" t="s">
        <v>48</v>
      </c>
      <c r="C1014" s="17">
        <v>8</v>
      </c>
      <c r="D1014" s="29"/>
      <c r="E1014" s="29"/>
      <c r="F1014" s="30">
        <f t="shared" si="86"/>
        <v>0</v>
      </c>
      <c r="G1014" s="32"/>
      <c r="H1014" s="32"/>
      <c r="I1014" s="32"/>
      <c r="J1014" s="34">
        <f t="shared" si="87"/>
        <v>0</v>
      </c>
      <c r="K1014" s="31">
        <f t="shared" si="88"/>
        <v>2767.05</v>
      </c>
      <c r="L1014" s="24">
        <f t="shared" si="85"/>
        <v>0</v>
      </c>
      <c r="M1014" s="24"/>
      <c r="N1014" s="24">
        <f t="shared" si="89"/>
        <v>0</v>
      </c>
    </row>
    <row r="1015" spans="1:14" x14ac:dyDescent="0.3">
      <c r="A1015" s="35" t="s">
        <v>49</v>
      </c>
      <c r="B1015" s="17" t="s">
        <v>50</v>
      </c>
      <c r="C1015" s="38">
        <v>72</v>
      </c>
      <c r="D1015" s="29">
        <v>3</v>
      </c>
      <c r="E1015" s="29"/>
      <c r="F1015" s="30">
        <f t="shared" si="86"/>
        <v>4.1666666666666664E-2</v>
      </c>
      <c r="G1015" s="32"/>
      <c r="H1015" s="32"/>
      <c r="I1015" s="32"/>
      <c r="J1015" s="12">
        <f t="shared" si="87"/>
        <v>3</v>
      </c>
      <c r="K1015" s="31">
        <f t="shared" si="88"/>
        <v>444.6</v>
      </c>
      <c r="L1015" s="37">
        <f t="shared" si="85"/>
        <v>1333.8000000000002</v>
      </c>
      <c r="M1015" s="37"/>
      <c r="N1015" s="37">
        <f t="shared" si="89"/>
        <v>0</v>
      </c>
    </row>
    <row r="1016" spans="1:14" x14ac:dyDescent="0.3">
      <c r="A1016" s="16" t="s">
        <v>51</v>
      </c>
      <c r="B1016" s="17" t="s">
        <v>52</v>
      </c>
      <c r="C1016" s="17">
        <v>36</v>
      </c>
      <c r="D1016" s="29"/>
      <c r="E1016" s="29"/>
      <c r="F1016" s="30">
        <f t="shared" si="86"/>
        <v>0</v>
      </c>
      <c r="G1016" s="32"/>
      <c r="H1016" s="32"/>
      <c r="I1016" s="32"/>
      <c r="J1016" s="34">
        <f t="shared" si="87"/>
        <v>0</v>
      </c>
      <c r="K1016" s="31">
        <f t="shared" si="88"/>
        <v>868.73</v>
      </c>
      <c r="L1016" s="24">
        <f t="shared" si="85"/>
        <v>0</v>
      </c>
      <c r="M1016" s="24"/>
      <c r="N1016" s="24">
        <f t="shared" si="89"/>
        <v>0</v>
      </c>
    </row>
    <row r="1017" spans="1:14" x14ac:dyDescent="0.3">
      <c r="A1017" s="16" t="s">
        <v>53</v>
      </c>
      <c r="B1017" s="17" t="s">
        <v>48</v>
      </c>
      <c r="C1017" s="17">
        <v>8</v>
      </c>
      <c r="D1017" s="29"/>
      <c r="E1017" s="29"/>
      <c r="F1017" s="30">
        <f t="shared" si="86"/>
        <v>0</v>
      </c>
      <c r="G1017" s="32"/>
      <c r="H1017" s="32"/>
      <c r="I1017" s="32"/>
      <c r="J1017" s="34">
        <f t="shared" si="87"/>
        <v>0</v>
      </c>
      <c r="K1017" s="31">
        <f t="shared" si="88"/>
        <v>2416.0500000000002</v>
      </c>
      <c r="L1017" s="24">
        <f t="shared" si="85"/>
        <v>0</v>
      </c>
      <c r="M1017" s="24"/>
      <c r="N1017" s="24">
        <f t="shared" si="89"/>
        <v>0</v>
      </c>
    </row>
    <row r="1018" spans="1:14" x14ac:dyDescent="0.3">
      <c r="A1018" s="16" t="s">
        <v>54</v>
      </c>
      <c r="B1018" s="17" t="s">
        <v>50</v>
      </c>
      <c r="C1018" s="17">
        <v>72</v>
      </c>
      <c r="D1018" s="29">
        <v>12</v>
      </c>
      <c r="E1018" s="29"/>
      <c r="F1018" s="30">
        <f t="shared" si="86"/>
        <v>0.16666666666666666</v>
      </c>
      <c r="G1018" s="32"/>
      <c r="H1018" s="32"/>
      <c r="I1018" s="32"/>
      <c r="J1018" s="34">
        <f t="shared" si="87"/>
        <v>12</v>
      </c>
      <c r="K1018" s="31">
        <f t="shared" si="88"/>
        <v>377.33</v>
      </c>
      <c r="L1018" s="24">
        <f t="shared" si="85"/>
        <v>4527.96</v>
      </c>
      <c r="M1018" s="24"/>
      <c r="N1018" s="24">
        <f t="shared" si="89"/>
        <v>0</v>
      </c>
    </row>
    <row r="1019" spans="1:14" x14ac:dyDescent="0.3">
      <c r="A1019" s="16" t="s">
        <v>55</v>
      </c>
      <c r="B1019" s="17" t="s">
        <v>56</v>
      </c>
      <c r="C1019" s="17">
        <v>15</v>
      </c>
      <c r="D1019" s="44"/>
      <c r="E1019" s="44"/>
      <c r="F1019" s="30">
        <f t="shared" si="86"/>
        <v>0</v>
      </c>
      <c r="G1019" s="11"/>
      <c r="H1019" s="11"/>
      <c r="I1019" s="11"/>
      <c r="J1019" s="12">
        <f t="shared" si="87"/>
        <v>0</v>
      </c>
      <c r="K1019" s="45">
        <f t="shared" si="88"/>
        <v>1158.3</v>
      </c>
      <c r="L1019" s="37">
        <f t="shared" si="85"/>
        <v>0</v>
      </c>
      <c r="M1019" s="37"/>
      <c r="N1019" s="37">
        <f t="shared" si="89"/>
        <v>0</v>
      </c>
    </row>
    <row r="1020" spans="1:14" x14ac:dyDescent="0.3">
      <c r="A1020" s="16" t="s">
        <v>57</v>
      </c>
      <c r="B1020" s="17" t="s">
        <v>50</v>
      </c>
      <c r="C1020" s="17">
        <v>72</v>
      </c>
      <c r="D1020" s="29">
        <v>7</v>
      </c>
      <c r="E1020" s="29"/>
      <c r="F1020" s="30">
        <f t="shared" si="86"/>
        <v>9.7222222222222224E-2</v>
      </c>
      <c r="G1020" s="32"/>
      <c r="H1020" s="32"/>
      <c r="I1020" s="32"/>
      <c r="J1020" s="34">
        <f t="shared" si="87"/>
        <v>7</v>
      </c>
      <c r="K1020" s="31">
        <f t="shared" si="88"/>
        <v>424.13</v>
      </c>
      <c r="L1020" s="24">
        <f t="shared" si="85"/>
        <v>2968.91</v>
      </c>
      <c r="M1020" s="24"/>
      <c r="N1020" s="24">
        <f t="shared" si="89"/>
        <v>0</v>
      </c>
    </row>
    <row r="1021" spans="1:14" x14ac:dyDescent="0.3">
      <c r="A1021" s="16" t="s">
        <v>58</v>
      </c>
      <c r="B1021" s="17" t="s">
        <v>59</v>
      </c>
      <c r="C1021" s="17">
        <v>15</v>
      </c>
      <c r="D1021" s="29"/>
      <c r="E1021" s="29"/>
      <c r="F1021" s="30">
        <f t="shared" si="86"/>
        <v>0</v>
      </c>
      <c r="G1021" s="32"/>
      <c r="H1021" s="32"/>
      <c r="I1021" s="32"/>
      <c r="J1021" s="34">
        <f t="shared" si="87"/>
        <v>0</v>
      </c>
      <c r="K1021" s="31">
        <f t="shared" si="88"/>
        <v>1199.25</v>
      </c>
      <c r="L1021" s="24">
        <f t="shared" si="85"/>
        <v>0</v>
      </c>
      <c r="M1021" s="24"/>
      <c r="N1021" s="24">
        <f t="shared" si="89"/>
        <v>0</v>
      </c>
    </row>
    <row r="1022" spans="1:14" x14ac:dyDescent="0.3">
      <c r="A1022" s="16" t="s">
        <v>60</v>
      </c>
      <c r="B1022" s="17" t="s">
        <v>50</v>
      </c>
      <c r="C1022" s="17">
        <v>72</v>
      </c>
      <c r="D1022" s="29"/>
      <c r="E1022" s="29"/>
      <c r="F1022" s="30">
        <f t="shared" si="86"/>
        <v>0</v>
      </c>
      <c r="G1022" s="32"/>
      <c r="H1022" s="32"/>
      <c r="I1022" s="32"/>
      <c r="J1022" s="34">
        <f t="shared" si="87"/>
        <v>0</v>
      </c>
      <c r="K1022" s="31">
        <f t="shared" si="88"/>
        <v>381.13</v>
      </c>
      <c r="L1022" s="24">
        <f t="shared" si="85"/>
        <v>0</v>
      </c>
      <c r="M1022" s="24"/>
      <c r="N1022" s="24">
        <f t="shared" si="89"/>
        <v>0</v>
      </c>
    </row>
    <row r="1023" spans="1:14" x14ac:dyDescent="0.3">
      <c r="A1023" s="16" t="s">
        <v>61</v>
      </c>
      <c r="B1023" s="17" t="s">
        <v>50</v>
      </c>
      <c r="C1023" s="38">
        <v>72</v>
      </c>
      <c r="D1023" s="44">
        <v>1</v>
      </c>
      <c r="E1023" s="44"/>
      <c r="F1023" s="30">
        <f t="shared" si="86"/>
        <v>1.3888888888888888E-2</v>
      </c>
      <c r="G1023" s="11"/>
      <c r="H1023" s="11"/>
      <c r="I1023" s="11"/>
      <c r="J1023" s="12">
        <f t="shared" si="87"/>
        <v>1</v>
      </c>
      <c r="K1023" s="31">
        <f t="shared" si="88"/>
        <v>424.13</v>
      </c>
      <c r="L1023" s="37">
        <f t="shared" si="85"/>
        <v>424.13</v>
      </c>
      <c r="M1023" s="37"/>
      <c r="N1023" s="37">
        <f t="shared" si="89"/>
        <v>0</v>
      </c>
    </row>
    <row r="1024" spans="1:14" x14ac:dyDescent="0.3">
      <c r="A1024" s="35" t="s">
        <v>62</v>
      </c>
      <c r="B1024" s="17" t="s">
        <v>50</v>
      </c>
      <c r="C1024" s="38">
        <v>72</v>
      </c>
      <c r="D1024" s="44">
        <v>1</v>
      </c>
      <c r="E1024" s="44"/>
      <c r="F1024" s="30">
        <f t="shared" si="86"/>
        <v>1.3888888888888888E-2</v>
      </c>
      <c r="G1024" s="11"/>
      <c r="H1024" s="11"/>
      <c r="I1024" s="11"/>
      <c r="J1024" s="12">
        <f t="shared" si="87"/>
        <v>1</v>
      </c>
      <c r="K1024" s="31">
        <f t="shared" si="88"/>
        <v>330.23</v>
      </c>
      <c r="L1024" s="37">
        <f t="shared" si="85"/>
        <v>330.23</v>
      </c>
      <c r="M1024" s="37"/>
      <c r="N1024" s="37">
        <f t="shared" si="89"/>
        <v>0</v>
      </c>
    </row>
    <row r="1025" spans="1:14" x14ac:dyDescent="0.3">
      <c r="A1025" s="35" t="s">
        <v>63</v>
      </c>
      <c r="B1025" s="17" t="s">
        <v>50</v>
      </c>
      <c r="C1025" s="38">
        <v>72</v>
      </c>
      <c r="D1025" s="44">
        <v>2</v>
      </c>
      <c r="E1025" s="44"/>
      <c r="F1025" s="30">
        <f t="shared" si="86"/>
        <v>2.7777777777777776E-2</v>
      </c>
      <c r="G1025" s="11"/>
      <c r="H1025" s="11"/>
      <c r="I1025" s="11"/>
      <c r="J1025" s="12">
        <f t="shared" si="87"/>
        <v>2</v>
      </c>
      <c r="K1025" s="31">
        <f t="shared" si="88"/>
        <v>424.13</v>
      </c>
      <c r="L1025" s="37">
        <f t="shared" si="85"/>
        <v>848.26</v>
      </c>
      <c r="M1025" s="37"/>
      <c r="N1025" s="37">
        <f t="shared" si="89"/>
        <v>0</v>
      </c>
    </row>
    <row r="1026" spans="1:14" x14ac:dyDescent="0.3">
      <c r="A1026" s="35" t="s">
        <v>64</v>
      </c>
      <c r="B1026" s="17" t="s">
        <v>65</v>
      </c>
      <c r="C1026" s="38">
        <v>72</v>
      </c>
      <c r="D1026" s="44">
        <v>1</v>
      </c>
      <c r="E1026" s="44"/>
      <c r="F1026" s="30">
        <f t="shared" si="86"/>
        <v>1.3888888888888888E-2</v>
      </c>
      <c r="G1026" s="11"/>
      <c r="H1026" s="11"/>
      <c r="I1026" s="11"/>
      <c r="J1026" s="12">
        <f t="shared" si="87"/>
        <v>1</v>
      </c>
      <c r="K1026" s="31">
        <f t="shared" si="88"/>
        <v>389.61</v>
      </c>
      <c r="L1026" s="37">
        <f t="shared" si="85"/>
        <v>389.61</v>
      </c>
      <c r="M1026" s="37"/>
      <c r="N1026" s="37">
        <f t="shared" si="89"/>
        <v>0</v>
      </c>
    </row>
    <row r="1027" spans="1:14" x14ac:dyDescent="0.3">
      <c r="A1027" s="35" t="s">
        <v>66</v>
      </c>
      <c r="B1027" s="17" t="s">
        <v>65</v>
      </c>
      <c r="C1027" s="38">
        <v>72</v>
      </c>
      <c r="D1027" s="44"/>
      <c r="E1027" s="44"/>
      <c r="F1027" s="30">
        <f t="shared" si="86"/>
        <v>0</v>
      </c>
      <c r="G1027" s="11"/>
      <c r="H1027" s="11"/>
      <c r="I1027" s="11"/>
      <c r="J1027" s="12">
        <f t="shared" si="87"/>
        <v>0</v>
      </c>
      <c r="K1027" s="31">
        <f t="shared" si="88"/>
        <v>389.61</v>
      </c>
      <c r="L1027" s="37">
        <f t="shared" si="85"/>
        <v>0</v>
      </c>
      <c r="M1027" s="37"/>
      <c r="N1027" s="37">
        <f t="shared" si="89"/>
        <v>0</v>
      </c>
    </row>
    <row r="1028" spans="1:14" x14ac:dyDescent="0.3">
      <c r="A1028" s="47" t="s">
        <v>67</v>
      </c>
      <c r="B1028" s="48" t="s">
        <v>59</v>
      </c>
      <c r="C1028" s="49">
        <v>25</v>
      </c>
      <c r="D1028" s="44">
        <v>12</v>
      </c>
      <c r="E1028" s="44"/>
      <c r="F1028" s="30">
        <f t="shared" si="86"/>
        <v>0.48</v>
      </c>
      <c r="G1028" s="11"/>
      <c r="H1028" s="11"/>
      <c r="I1028" s="11"/>
      <c r="J1028" s="12">
        <f t="shared" si="87"/>
        <v>12</v>
      </c>
      <c r="K1028" s="31">
        <f t="shared" si="88"/>
        <v>169.65</v>
      </c>
      <c r="L1028" s="37">
        <f t="shared" si="85"/>
        <v>2035.8000000000002</v>
      </c>
      <c r="M1028" s="37"/>
      <c r="N1028" s="37">
        <f t="shared" si="89"/>
        <v>0</v>
      </c>
    </row>
    <row r="1029" spans="1:14" x14ac:dyDescent="0.3">
      <c r="A1029" s="47" t="s">
        <v>68</v>
      </c>
      <c r="B1029" s="48" t="s">
        <v>42</v>
      </c>
      <c r="C1029" s="49">
        <v>50</v>
      </c>
      <c r="D1029" s="44">
        <v>43</v>
      </c>
      <c r="E1029" s="44"/>
      <c r="F1029" s="30">
        <f t="shared" si="86"/>
        <v>0.86</v>
      </c>
      <c r="G1029" s="11"/>
      <c r="H1029" s="11"/>
      <c r="I1029" s="11"/>
      <c r="J1029" s="12">
        <f t="shared" si="87"/>
        <v>43</v>
      </c>
      <c r="K1029" s="31">
        <f t="shared" si="88"/>
        <v>88.92</v>
      </c>
      <c r="L1029" s="37">
        <f t="shared" si="85"/>
        <v>3823.56</v>
      </c>
      <c r="M1029" s="37"/>
      <c r="N1029" s="37">
        <f t="shared" si="89"/>
        <v>0</v>
      </c>
    </row>
    <row r="1030" spans="1:14" x14ac:dyDescent="0.3">
      <c r="A1030" s="47" t="s">
        <v>69</v>
      </c>
      <c r="B1030" s="48" t="s">
        <v>52</v>
      </c>
      <c r="C1030" s="49">
        <v>12</v>
      </c>
      <c r="D1030" s="44">
        <v>6</v>
      </c>
      <c r="E1030" s="44"/>
      <c r="F1030" s="30">
        <f t="shared" si="86"/>
        <v>0.5</v>
      </c>
      <c r="G1030" s="11"/>
      <c r="H1030" s="11"/>
      <c r="I1030" s="11"/>
      <c r="J1030" s="12">
        <f t="shared" si="87"/>
        <v>6</v>
      </c>
      <c r="K1030" s="31">
        <f t="shared" si="88"/>
        <v>123.94</v>
      </c>
      <c r="L1030" s="37">
        <f t="shared" si="85"/>
        <v>743.64</v>
      </c>
      <c r="M1030" s="37"/>
      <c r="N1030" s="37">
        <f t="shared" si="89"/>
        <v>0</v>
      </c>
    </row>
    <row r="1031" spans="1:14" ht="19.5" thickBot="1" x14ac:dyDescent="0.35">
      <c r="A1031" s="47" t="s">
        <v>70</v>
      </c>
      <c r="B1031" s="48" t="s">
        <v>50</v>
      </c>
      <c r="C1031" s="49">
        <v>60</v>
      </c>
      <c r="D1031" s="44">
        <v>7</v>
      </c>
      <c r="E1031" s="44"/>
      <c r="F1031" s="30">
        <f t="shared" si="86"/>
        <v>0.11666666666666667</v>
      </c>
      <c r="G1031" s="11"/>
      <c r="H1031" s="11"/>
      <c r="I1031" s="11"/>
      <c r="J1031" s="12">
        <f t="shared" si="87"/>
        <v>7</v>
      </c>
      <c r="K1031" s="31">
        <f t="shared" si="88"/>
        <v>67.180000000000007</v>
      </c>
      <c r="L1031" s="37">
        <f t="shared" si="85"/>
        <v>470.26000000000005</v>
      </c>
      <c r="M1031" s="37"/>
      <c r="N1031" s="37">
        <f t="shared" si="89"/>
        <v>0</v>
      </c>
    </row>
    <row r="1032" spans="1:14" ht="19.5" thickBot="1" x14ac:dyDescent="0.35">
      <c r="A1032" s="56" t="s">
        <v>71</v>
      </c>
      <c r="B1032" s="57" t="s">
        <v>50</v>
      </c>
      <c r="C1032" s="58">
        <v>60</v>
      </c>
      <c r="D1032" s="44">
        <v>19</v>
      </c>
      <c r="E1032" s="44"/>
      <c r="F1032" s="30">
        <f t="shared" si="86"/>
        <v>0.31666666666666665</v>
      </c>
      <c r="G1032" s="11"/>
      <c r="H1032" s="11"/>
      <c r="I1032" s="11"/>
      <c r="J1032" s="12">
        <f t="shared" si="87"/>
        <v>19</v>
      </c>
      <c r="K1032" s="31">
        <f t="shared" si="88"/>
        <v>67.180000000000007</v>
      </c>
      <c r="L1032" s="37">
        <f t="shared" si="85"/>
        <v>1276.42</v>
      </c>
      <c r="M1032" s="37"/>
      <c r="N1032" s="37">
        <f t="shared" si="89"/>
        <v>0</v>
      </c>
    </row>
    <row r="1033" spans="1:14" ht="19.5" thickBot="1" x14ac:dyDescent="0.35">
      <c r="A1033" s="56" t="s">
        <v>72</v>
      </c>
      <c r="B1033" s="57" t="s">
        <v>50</v>
      </c>
      <c r="C1033" s="58">
        <v>60</v>
      </c>
      <c r="D1033" s="44">
        <v>10</v>
      </c>
      <c r="E1033" s="44"/>
      <c r="F1033" s="30">
        <f t="shared" si="86"/>
        <v>0.16666666666666666</v>
      </c>
      <c r="G1033" s="11"/>
      <c r="H1033" s="11"/>
      <c r="I1033" s="11"/>
      <c r="J1033" s="12">
        <f t="shared" si="87"/>
        <v>10</v>
      </c>
      <c r="K1033" s="31">
        <f t="shared" si="88"/>
        <v>67.180000000000007</v>
      </c>
      <c r="L1033" s="37">
        <f t="shared" si="85"/>
        <v>671.80000000000007</v>
      </c>
      <c r="M1033" s="37"/>
      <c r="N1033" s="37">
        <f t="shared" si="89"/>
        <v>0</v>
      </c>
    </row>
    <row r="1034" spans="1:14" ht="19.5" thickBot="1" x14ac:dyDescent="0.35">
      <c r="A1034" s="56" t="s">
        <v>73</v>
      </c>
      <c r="B1034" s="57" t="s">
        <v>74</v>
      </c>
      <c r="C1034" s="58">
        <v>150</v>
      </c>
      <c r="D1034" s="44"/>
      <c r="E1034" s="44"/>
      <c r="F1034" s="30">
        <f t="shared" si="86"/>
        <v>0</v>
      </c>
      <c r="G1034" s="11"/>
      <c r="H1034" s="11"/>
      <c r="I1034" s="11"/>
      <c r="J1034" s="12">
        <f t="shared" si="87"/>
        <v>0</v>
      </c>
      <c r="K1034" s="31">
        <f t="shared" si="88"/>
        <v>21.06</v>
      </c>
      <c r="L1034" s="37">
        <f t="shared" si="85"/>
        <v>0</v>
      </c>
      <c r="M1034" s="37"/>
      <c r="N1034" s="37">
        <f t="shared" si="89"/>
        <v>0</v>
      </c>
    </row>
    <row r="1035" spans="1:14" ht="19.5" thickBot="1" x14ac:dyDescent="0.35">
      <c r="A1035" s="66" t="s">
        <v>75</v>
      </c>
      <c r="B1035" s="67" t="s">
        <v>76</v>
      </c>
      <c r="C1035" s="68">
        <v>120</v>
      </c>
      <c r="D1035" s="44">
        <v>2</v>
      </c>
      <c r="E1035" s="44"/>
      <c r="F1035" s="30">
        <f t="shared" si="86"/>
        <v>1.6666666666666666E-2</v>
      </c>
      <c r="G1035" s="11"/>
      <c r="H1035" s="11"/>
      <c r="I1035" s="11"/>
      <c r="J1035" s="12">
        <f t="shared" si="87"/>
        <v>2</v>
      </c>
      <c r="K1035" s="31">
        <f t="shared" si="88"/>
        <v>78.98</v>
      </c>
      <c r="L1035" s="37">
        <f t="shared" si="85"/>
        <v>157.96</v>
      </c>
      <c r="M1035" s="37"/>
      <c r="N1035" s="37">
        <f t="shared" si="89"/>
        <v>0</v>
      </c>
    </row>
    <row r="1036" spans="1:14" ht="19.5" thickBot="1" x14ac:dyDescent="0.35">
      <c r="A1036" s="66" t="s">
        <v>77</v>
      </c>
      <c r="B1036" s="67" t="s">
        <v>78</v>
      </c>
      <c r="C1036" s="68">
        <v>60</v>
      </c>
      <c r="D1036" s="44"/>
      <c r="E1036" s="44"/>
      <c r="F1036" s="30">
        <f t="shared" si="86"/>
        <v>0</v>
      </c>
      <c r="G1036" s="11"/>
      <c r="H1036" s="11"/>
      <c r="I1036" s="11"/>
      <c r="J1036" s="12">
        <f t="shared" si="87"/>
        <v>0</v>
      </c>
      <c r="K1036" s="31">
        <f t="shared" si="88"/>
        <v>154.44</v>
      </c>
      <c r="L1036" s="37">
        <f t="shared" si="85"/>
        <v>0</v>
      </c>
      <c r="M1036" s="37"/>
      <c r="N1036" s="37">
        <f t="shared" si="89"/>
        <v>0</v>
      </c>
    </row>
    <row r="1037" spans="1:14" ht="19.5" thickBot="1" x14ac:dyDescent="0.35">
      <c r="A1037" s="66" t="s">
        <v>79</v>
      </c>
      <c r="B1037" s="67" t="s">
        <v>50</v>
      </c>
      <c r="C1037" s="68">
        <v>30</v>
      </c>
      <c r="D1037" s="44">
        <v>25</v>
      </c>
      <c r="E1037" s="44"/>
      <c r="F1037" s="30">
        <f t="shared" si="86"/>
        <v>0.83333333333333337</v>
      </c>
      <c r="G1037" s="11"/>
      <c r="H1037" s="11"/>
      <c r="I1037" s="11"/>
      <c r="J1037" s="12">
        <f t="shared" si="87"/>
        <v>25</v>
      </c>
      <c r="K1037" s="31">
        <f t="shared" si="88"/>
        <v>274.95</v>
      </c>
      <c r="L1037" s="37">
        <f t="shared" si="85"/>
        <v>6873.75</v>
      </c>
      <c r="M1037" s="37"/>
      <c r="N1037" s="37">
        <f t="shared" si="89"/>
        <v>0</v>
      </c>
    </row>
    <row r="1038" spans="1:14" ht="19.5" thickBot="1" x14ac:dyDescent="0.35">
      <c r="A1038" s="66" t="s">
        <v>80</v>
      </c>
      <c r="B1038" s="67" t="s">
        <v>59</v>
      </c>
      <c r="C1038" s="68">
        <v>12</v>
      </c>
      <c r="D1038" s="44">
        <v>1</v>
      </c>
      <c r="E1038" s="44"/>
      <c r="F1038" s="30">
        <f t="shared" si="86"/>
        <v>8.3333333333333329E-2</v>
      </c>
      <c r="G1038" s="11"/>
      <c r="H1038" s="11"/>
      <c r="I1038" s="11"/>
      <c r="J1038" s="12">
        <f t="shared" si="87"/>
        <v>1</v>
      </c>
      <c r="K1038" s="31">
        <f t="shared" si="88"/>
        <v>1023.75</v>
      </c>
      <c r="L1038" s="37">
        <f t="shared" si="85"/>
        <v>1023.75</v>
      </c>
      <c r="M1038" s="37"/>
      <c r="N1038" s="37">
        <f t="shared" si="89"/>
        <v>0</v>
      </c>
    </row>
    <row r="1039" spans="1:14" ht="19.5" thickBot="1" x14ac:dyDescent="0.35">
      <c r="A1039" s="76" t="s">
        <v>81</v>
      </c>
      <c r="B1039" s="77" t="s">
        <v>82</v>
      </c>
      <c r="C1039" s="78">
        <v>18</v>
      </c>
      <c r="D1039" s="44">
        <v>5</v>
      </c>
      <c r="E1039" s="44"/>
      <c r="F1039" s="30">
        <f t="shared" si="86"/>
        <v>0.27777777777777779</v>
      </c>
      <c r="G1039" s="11"/>
      <c r="H1039" s="11"/>
      <c r="I1039" s="11"/>
      <c r="J1039" s="12">
        <f t="shared" si="87"/>
        <v>5</v>
      </c>
      <c r="K1039" s="31">
        <f t="shared" si="88"/>
        <v>558.67999999999995</v>
      </c>
      <c r="L1039" s="37">
        <f t="shared" si="85"/>
        <v>2793.3999999999996</v>
      </c>
      <c r="M1039" s="37"/>
      <c r="N1039" s="37">
        <f t="shared" si="89"/>
        <v>0</v>
      </c>
    </row>
    <row r="1040" spans="1:14" ht="19.5" thickBot="1" x14ac:dyDescent="0.35">
      <c r="A1040" s="76" t="s">
        <v>83</v>
      </c>
      <c r="B1040" s="77" t="s">
        <v>59</v>
      </c>
      <c r="C1040" s="78">
        <v>12</v>
      </c>
      <c r="D1040" s="44">
        <v>13</v>
      </c>
      <c r="E1040" s="44"/>
      <c r="F1040" s="30">
        <f t="shared" si="86"/>
        <v>1.0833333333333333</v>
      </c>
      <c r="G1040" s="11"/>
      <c r="H1040" s="11"/>
      <c r="I1040" s="11"/>
      <c r="J1040" s="12">
        <f t="shared" si="87"/>
        <v>13</v>
      </c>
      <c r="K1040" s="31">
        <f t="shared" si="88"/>
        <v>1092.2</v>
      </c>
      <c r="L1040" s="37">
        <f t="shared" si="85"/>
        <v>14198.6</v>
      </c>
      <c r="M1040" s="37"/>
      <c r="N1040" s="37">
        <f t="shared" si="89"/>
        <v>0</v>
      </c>
    </row>
    <row r="1041" spans="1:14" ht="19.5" thickBot="1" x14ac:dyDescent="0.35">
      <c r="A1041" s="76" t="s">
        <v>84</v>
      </c>
      <c r="B1041" s="77" t="s">
        <v>85</v>
      </c>
      <c r="C1041" s="78">
        <v>4</v>
      </c>
      <c r="D1041" s="44"/>
      <c r="E1041" s="44"/>
      <c r="F1041" s="30">
        <f t="shared" si="86"/>
        <v>0</v>
      </c>
      <c r="G1041" s="11"/>
      <c r="H1041" s="11"/>
      <c r="I1041" s="11"/>
      <c r="J1041" s="12">
        <f t="shared" si="87"/>
        <v>0</v>
      </c>
      <c r="K1041" s="31">
        <f t="shared" si="88"/>
        <v>2670.53</v>
      </c>
      <c r="L1041" s="37">
        <f t="shared" si="85"/>
        <v>0</v>
      </c>
      <c r="M1041" s="37"/>
      <c r="N1041" s="37">
        <f t="shared" si="89"/>
        <v>0</v>
      </c>
    </row>
    <row r="1042" spans="1:14" ht="19.5" thickBot="1" x14ac:dyDescent="0.35">
      <c r="A1042" s="86" t="s">
        <v>86</v>
      </c>
      <c r="B1042" s="87" t="s">
        <v>87</v>
      </c>
      <c r="C1042" s="88">
        <v>48</v>
      </c>
      <c r="D1042" s="44">
        <v>5</v>
      </c>
      <c r="E1042" s="44"/>
      <c r="F1042" s="30">
        <f t="shared" si="86"/>
        <v>0.10416666666666667</v>
      </c>
      <c r="G1042" s="11"/>
      <c r="H1042" s="11"/>
      <c r="I1042" s="11"/>
      <c r="J1042" s="12">
        <f t="shared" si="87"/>
        <v>5</v>
      </c>
      <c r="K1042" s="31">
        <f t="shared" si="88"/>
        <v>46.8</v>
      </c>
      <c r="L1042" s="37">
        <f t="shared" si="85"/>
        <v>234</v>
      </c>
      <c r="M1042" s="37"/>
      <c r="N1042" s="37">
        <f t="shared" si="89"/>
        <v>0</v>
      </c>
    </row>
    <row r="1043" spans="1:14" ht="19.5" thickBot="1" x14ac:dyDescent="0.35">
      <c r="A1043" s="86" t="s">
        <v>88</v>
      </c>
      <c r="B1043" s="87" t="s">
        <v>87</v>
      </c>
      <c r="C1043" s="88">
        <v>48</v>
      </c>
      <c r="D1043" s="44"/>
      <c r="E1043" s="44"/>
      <c r="F1043" s="30">
        <f t="shared" si="86"/>
        <v>0</v>
      </c>
      <c r="G1043" s="11"/>
      <c r="H1043" s="11"/>
      <c r="I1043" s="11"/>
      <c r="J1043" s="12">
        <f t="shared" si="87"/>
        <v>0</v>
      </c>
      <c r="K1043" s="31">
        <f t="shared" si="88"/>
        <v>46.8</v>
      </c>
      <c r="L1043" s="37">
        <f t="shared" si="85"/>
        <v>0</v>
      </c>
      <c r="M1043" s="37"/>
      <c r="N1043" s="37">
        <f t="shared" si="89"/>
        <v>0</v>
      </c>
    </row>
    <row r="1044" spans="1:14" x14ac:dyDescent="0.3">
      <c r="A1044" s="96" t="s">
        <v>89</v>
      </c>
      <c r="B1044" s="97">
        <v>25</v>
      </c>
      <c r="C1044" s="97">
        <v>25</v>
      </c>
      <c r="D1044" s="44">
        <v>721</v>
      </c>
      <c r="E1044" s="44"/>
      <c r="F1044" s="30">
        <f t="shared" si="86"/>
        <v>28.84</v>
      </c>
      <c r="G1044" s="11"/>
      <c r="H1044" s="11"/>
      <c r="I1044" s="11"/>
      <c r="J1044" s="12">
        <f t="shared" si="87"/>
        <v>721</v>
      </c>
      <c r="K1044" s="31">
        <f t="shared" si="88"/>
        <v>111.25</v>
      </c>
      <c r="L1044" s="37">
        <f t="shared" si="85"/>
        <v>80211.25</v>
      </c>
      <c r="M1044" s="37"/>
      <c r="N1044" s="37">
        <f t="shared" si="89"/>
        <v>0</v>
      </c>
    </row>
    <row r="1045" spans="1:14" x14ac:dyDescent="0.3">
      <c r="A1045" s="105" t="s">
        <v>90</v>
      </c>
      <c r="B1045" s="106">
        <v>10</v>
      </c>
      <c r="C1045" s="106">
        <v>10</v>
      </c>
      <c r="D1045" s="44"/>
      <c r="E1045" s="44"/>
      <c r="F1045" s="30">
        <f t="shared" si="86"/>
        <v>0</v>
      </c>
      <c r="G1045" s="11"/>
      <c r="H1045" s="11"/>
      <c r="I1045" s="11"/>
      <c r="J1045" s="12">
        <f t="shared" si="87"/>
        <v>0</v>
      </c>
      <c r="K1045" s="31">
        <f t="shared" si="88"/>
        <v>1760</v>
      </c>
      <c r="L1045" s="37">
        <f t="shared" si="85"/>
        <v>0</v>
      </c>
      <c r="M1045" s="37"/>
      <c r="N1045" s="37">
        <f t="shared" si="89"/>
        <v>0</v>
      </c>
    </row>
    <row r="1046" spans="1:14" x14ac:dyDescent="0.3">
      <c r="A1046" s="105" t="s">
        <v>91</v>
      </c>
      <c r="B1046" s="106">
        <v>8</v>
      </c>
      <c r="C1046" s="106">
        <v>8</v>
      </c>
      <c r="D1046" s="44"/>
      <c r="E1046" s="44"/>
      <c r="F1046" s="30">
        <f t="shared" si="86"/>
        <v>0</v>
      </c>
      <c r="G1046" s="11"/>
      <c r="H1046" s="11"/>
      <c r="I1046" s="11"/>
      <c r="J1046" s="12">
        <f t="shared" si="87"/>
        <v>0</v>
      </c>
      <c r="K1046" s="31">
        <f t="shared" si="88"/>
        <v>2365</v>
      </c>
      <c r="L1046" s="37">
        <f t="shared" si="85"/>
        <v>0</v>
      </c>
      <c r="M1046" s="37"/>
      <c r="N1046" s="37">
        <f t="shared" si="89"/>
        <v>0</v>
      </c>
    </row>
    <row r="1047" spans="1:14" x14ac:dyDescent="0.3">
      <c r="A1047" s="105" t="s">
        <v>92</v>
      </c>
      <c r="B1047" s="106">
        <v>8</v>
      </c>
      <c r="C1047" s="106">
        <v>8</v>
      </c>
      <c r="D1047" s="44"/>
      <c r="E1047" s="44"/>
      <c r="F1047" s="30">
        <f t="shared" si="86"/>
        <v>0</v>
      </c>
      <c r="G1047" s="11"/>
      <c r="H1047" s="11"/>
      <c r="I1047" s="11"/>
      <c r="J1047" s="12">
        <f t="shared" si="87"/>
        <v>0</v>
      </c>
      <c r="K1047" s="31">
        <f t="shared" si="88"/>
        <v>2065</v>
      </c>
      <c r="L1047" s="37">
        <f t="shared" si="85"/>
        <v>0</v>
      </c>
      <c r="M1047" s="37"/>
      <c r="N1047" s="37">
        <f t="shared" si="89"/>
        <v>0</v>
      </c>
    </row>
    <row r="1048" spans="1:14" x14ac:dyDescent="0.3">
      <c r="A1048" s="105" t="s">
        <v>93</v>
      </c>
      <c r="B1048" s="106">
        <v>15</v>
      </c>
      <c r="C1048" s="106">
        <v>15</v>
      </c>
      <c r="D1048" s="44">
        <v>2</v>
      </c>
      <c r="E1048" s="44"/>
      <c r="F1048" s="30">
        <f t="shared" si="86"/>
        <v>0.13333333333333333</v>
      </c>
      <c r="G1048" s="11"/>
      <c r="H1048" s="11"/>
      <c r="I1048" s="11"/>
      <c r="J1048" s="12">
        <f t="shared" si="87"/>
        <v>2</v>
      </c>
      <c r="K1048" s="31">
        <f t="shared" si="88"/>
        <v>990</v>
      </c>
      <c r="L1048" s="37">
        <f t="shared" si="85"/>
        <v>1980</v>
      </c>
      <c r="M1048" s="37"/>
      <c r="N1048" s="37">
        <f t="shared" si="89"/>
        <v>0</v>
      </c>
    </row>
    <row r="1049" spans="1:14" x14ac:dyDescent="0.3">
      <c r="A1049" s="105" t="s">
        <v>94</v>
      </c>
      <c r="B1049" s="106">
        <v>15</v>
      </c>
      <c r="C1049" s="106">
        <v>15</v>
      </c>
      <c r="D1049" s="44"/>
      <c r="E1049" s="44"/>
      <c r="F1049" s="30">
        <f t="shared" si="86"/>
        <v>0</v>
      </c>
      <c r="G1049" s="11"/>
      <c r="H1049" s="11"/>
      <c r="I1049" s="11"/>
      <c r="J1049" s="12">
        <f t="shared" si="87"/>
        <v>0</v>
      </c>
      <c r="K1049" s="31">
        <f t="shared" si="88"/>
        <v>1025</v>
      </c>
      <c r="L1049" s="37">
        <f t="shared" si="85"/>
        <v>0</v>
      </c>
      <c r="M1049" s="37"/>
      <c r="N1049" s="37">
        <f t="shared" si="89"/>
        <v>0</v>
      </c>
    </row>
    <row r="1050" spans="1:14" x14ac:dyDescent="0.3">
      <c r="A1050" s="105" t="s">
        <v>95</v>
      </c>
      <c r="B1050" s="106">
        <v>10</v>
      </c>
      <c r="C1050" s="106">
        <v>10</v>
      </c>
      <c r="D1050" s="44"/>
      <c r="E1050" s="44"/>
      <c r="F1050" s="30">
        <f t="shared" si="86"/>
        <v>0</v>
      </c>
      <c r="G1050" s="11"/>
      <c r="H1050" s="11"/>
      <c r="I1050" s="11"/>
      <c r="J1050" s="12">
        <f t="shared" si="87"/>
        <v>0</v>
      </c>
      <c r="K1050" s="31">
        <f t="shared" si="88"/>
        <v>1620</v>
      </c>
      <c r="L1050" s="37">
        <f t="shared" si="85"/>
        <v>0</v>
      </c>
      <c r="M1050" s="37"/>
      <c r="N1050" s="37">
        <f t="shared" si="89"/>
        <v>0</v>
      </c>
    </row>
    <row r="1051" spans="1:14" x14ac:dyDescent="0.3">
      <c r="A1051" s="105" t="s">
        <v>96</v>
      </c>
      <c r="B1051" s="106">
        <v>8</v>
      </c>
      <c r="C1051" s="106">
        <v>8</v>
      </c>
      <c r="D1051" s="44"/>
      <c r="E1051" s="44"/>
      <c r="F1051" s="30">
        <f t="shared" si="86"/>
        <v>0</v>
      </c>
      <c r="G1051" s="11"/>
      <c r="H1051" s="11"/>
      <c r="I1051" s="11"/>
      <c r="J1051" s="12">
        <f t="shared" si="87"/>
        <v>0</v>
      </c>
      <c r="K1051" s="31">
        <f t="shared" si="88"/>
        <v>2130</v>
      </c>
      <c r="L1051" s="37">
        <f t="shared" si="85"/>
        <v>0</v>
      </c>
      <c r="M1051" s="37"/>
      <c r="N1051" s="37">
        <f t="shared" si="89"/>
        <v>0</v>
      </c>
    </row>
    <row r="1052" spans="1:14" x14ac:dyDescent="0.3">
      <c r="A1052" s="105" t="s">
        <v>97</v>
      </c>
      <c r="B1052" s="106">
        <v>15</v>
      </c>
      <c r="C1052" s="106">
        <v>15</v>
      </c>
      <c r="D1052" s="44"/>
      <c r="E1052" s="44"/>
      <c r="F1052" s="30">
        <f t="shared" si="86"/>
        <v>0</v>
      </c>
      <c r="G1052" s="11"/>
      <c r="H1052" s="11"/>
      <c r="I1052" s="11"/>
      <c r="J1052" s="12">
        <f t="shared" si="87"/>
        <v>0</v>
      </c>
      <c r="K1052" s="31">
        <f t="shared" si="88"/>
        <v>880</v>
      </c>
      <c r="L1052" s="37">
        <f t="shared" si="85"/>
        <v>0</v>
      </c>
      <c r="M1052" s="37"/>
      <c r="N1052" s="37">
        <f t="shared" si="89"/>
        <v>0</v>
      </c>
    </row>
    <row r="1053" spans="1:14" x14ac:dyDescent="0.3">
      <c r="A1053" s="105" t="s">
        <v>98</v>
      </c>
      <c r="B1053" s="106">
        <v>15</v>
      </c>
      <c r="C1053" s="106">
        <v>15</v>
      </c>
      <c r="D1053" s="44"/>
      <c r="E1053" s="44"/>
      <c r="F1053" s="30">
        <f t="shared" si="86"/>
        <v>0</v>
      </c>
      <c r="G1053" s="11"/>
      <c r="H1053" s="11"/>
      <c r="I1053" s="11"/>
      <c r="J1053" s="12">
        <f t="shared" si="87"/>
        <v>0</v>
      </c>
      <c r="K1053" s="31">
        <f t="shared" si="88"/>
        <v>915</v>
      </c>
      <c r="L1053" s="37">
        <f t="shared" si="85"/>
        <v>0</v>
      </c>
      <c r="M1053" s="37"/>
      <c r="N1053" s="37">
        <f t="shared" si="89"/>
        <v>0</v>
      </c>
    </row>
    <row r="1054" spans="1:14" x14ac:dyDescent="0.3">
      <c r="A1054" s="105" t="s">
        <v>99</v>
      </c>
      <c r="B1054" s="106">
        <v>3</v>
      </c>
      <c r="C1054" s="106">
        <v>3</v>
      </c>
      <c r="D1054" s="44"/>
      <c r="E1054" s="44"/>
      <c r="F1054" s="30">
        <f t="shared" si="86"/>
        <v>0</v>
      </c>
      <c r="G1054" s="11"/>
      <c r="H1054" s="11"/>
      <c r="I1054" s="11"/>
      <c r="J1054" s="12">
        <f t="shared" si="87"/>
        <v>0</v>
      </c>
      <c r="K1054" s="31">
        <f t="shared" si="88"/>
        <v>1970</v>
      </c>
      <c r="L1054" s="37">
        <f t="shared" si="85"/>
        <v>0</v>
      </c>
      <c r="M1054" s="37"/>
      <c r="N1054" s="37">
        <f t="shared" si="89"/>
        <v>0</v>
      </c>
    </row>
    <row r="1055" spans="1:14" x14ac:dyDescent="0.3">
      <c r="A1055" s="105" t="s">
        <v>100</v>
      </c>
      <c r="B1055" s="106">
        <v>3</v>
      </c>
      <c r="C1055" s="106">
        <v>3</v>
      </c>
      <c r="D1055" s="44"/>
      <c r="E1055" s="44"/>
      <c r="F1055" s="30">
        <f t="shared" si="86"/>
        <v>0</v>
      </c>
      <c r="G1055" s="11"/>
      <c r="H1055" s="11"/>
      <c r="I1055" s="11"/>
      <c r="J1055" s="12">
        <f t="shared" si="87"/>
        <v>0</v>
      </c>
      <c r="K1055" s="31">
        <f t="shared" si="88"/>
        <v>2035</v>
      </c>
      <c r="L1055" s="37">
        <f t="shared" si="85"/>
        <v>0</v>
      </c>
      <c r="M1055" s="37"/>
      <c r="N1055" s="37">
        <f t="shared" si="89"/>
        <v>0</v>
      </c>
    </row>
    <row r="1056" spans="1:14" x14ac:dyDescent="0.3">
      <c r="A1056" s="105" t="s">
        <v>101</v>
      </c>
      <c r="B1056" s="106">
        <v>8</v>
      </c>
      <c r="C1056" s="106">
        <v>8</v>
      </c>
      <c r="D1056" s="44"/>
      <c r="E1056" s="44"/>
      <c r="F1056" s="30">
        <f t="shared" si="86"/>
        <v>0</v>
      </c>
      <c r="G1056" s="11"/>
      <c r="H1056" s="11"/>
      <c r="I1056" s="11"/>
      <c r="J1056" s="12">
        <f t="shared" si="87"/>
        <v>0</v>
      </c>
      <c r="K1056" s="31">
        <f t="shared" si="88"/>
        <v>2120</v>
      </c>
      <c r="L1056" s="37">
        <f t="shared" si="85"/>
        <v>0</v>
      </c>
      <c r="M1056" s="37"/>
      <c r="N1056" s="37">
        <f t="shared" si="89"/>
        <v>0</v>
      </c>
    </row>
    <row r="1057" spans="1:14" x14ac:dyDescent="0.3">
      <c r="A1057" s="105" t="s">
        <v>102</v>
      </c>
      <c r="B1057" s="106">
        <v>10</v>
      </c>
      <c r="C1057" s="106">
        <v>10</v>
      </c>
      <c r="D1057" s="44"/>
      <c r="E1057" s="44"/>
      <c r="F1057" s="30">
        <f t="shared" si="86"/>
        <v>0</v>
      </c>
      <c r="G1057" s="11"/>
      <c r="H1057" s="11"/>
      <c r="I1057" s="11"/>
      <c r="J1057" s="12">
        <f t="shared" si="87"/>
        <v>0</v>
      </c>
      <c r="K1057" s="31">
        <f t="shared" si="88"/>
        <v>1980</v>
      </c>
      <c r="L1057" s="37">
        <f t="shared" si="85"/>
        <v>0</v>
      </c>
      <c r="M1057" s="37"/>
      <c r="N1057" s="37">
        <f t="shared" si="89"/>
        <v>0</v>
      </c>
    </row>
    <row r="1058" spans="1:14" x14ac:dyDescent="0.3">
      <c r="A1058" s="105" t="s">
        <v>103</v>
      </c>
      <c r="B1058" s="106">
        <v>12</v>
      </c>
      <c r="C1058" s="106">
        <v>12</v>
      </c>
      <c r="D1058" s="44"/>
      <c r="E1058" s="44"/>
      <c r="F1058" s="30">
        <f t="shared" si="86"/>
        <v>0</v>
      </c>
      <c r="G1058" s="11"/>
      <c r="H1058" s="11"/>
      <c r="I1058" s="11"/>
      <c r="J1058" s="12">
        <f t="shared" si="87"/>
        <v>0</v>
      </c>
      <c r="K1058" s="31">
        <f t="shared" si="88"/>
        <v>875</v>
      </c>
      <c r="L1058" s="37">
        <f t="shared" si="85"/>
        <v>0</v>
      </c>
      <c r="M1058" s="37"/>
      <c r="N1058" s="37">
        <f t="shared" si="89"/>
        <v>0</v>
      </c>
    </row>
    <row r="1059" spans="1:14" ht="19.5" thickBot="1" x14ac:dyDescent="0.35">
      <c r="A1059" s="105" t="s">
        <v>104</v>
      </c>
      <c r="B1059" s="106">
        <v>3</v>
      </c>
      <c r="C1059" s="106">
        <v>3</v>
      </c>
      <c r="D1059" s="44"/>
      <c r="E1059" s="44"/>
      <c r="F1059" s="30">
        <f t="shared" si="86"/>
        <v>0</v>
      </c>
      <c r="G1059" s="11"/>
      <c r="H1059" s="11"/>
      <c r="I1059" s="11"/>
      <c r="J1059" s="12">
        <f t="shared" si="87"/>
        <v>0</v>
      </c>
      <c r="K1059" s="31">
        <f t="shared" si="88"/>
        <v>2145</v>
      </c>
      <c r="L1059" s="37">
        <f t="shared" si="85"/>
        <v>0</v>
      </c>
      <c r="M1059" s="37"/>
      <c r="N1059" s="37">
        <f t="shared" si="89"/>
        <v>0</v>
      </c>
    </row>
    <row r="1060" spans="1:14" ht="19.5" thickBot="1" x14ac:dyDescent="0.35">
      <c r="A1060" s="56" t="s">
        <v>105</v>
      </c>
      <c r="B1060" s="57" t="s">
        <v>74</v>
      </c>
      <c r="C1060" s="58">
        <v>150</v>
      </c>
      <c r="D1060" s="44"/>
      <c r="E1060" s="44"/>
      <c r="F1060" s="30">
        <f t="shared" si="86"/>
        <v>0</v>
      </c>
      <c r="G1060" s="11"/>
      <c r="H1060" s="11"/>
      <c r="I1060" s="11"/>
      <c r="J1060" s="12">
        <f t="shared" si="87"/>
        <v>0</v>
      </c>
      <c r="K1060" s="31">
        <f t="shared" si="88"/>
        <v>21.06</v>
      </c>
      <c r="L1060" s="37">
        <f t="shared" si="85"/>
        <v>0</v>
      </c>
      <c r="M1060" s="37"/>
      <c r="N1060" s="37">
        <f t="shared" si="89"/>
        <v>0</v>
      </c>
    </row>
    <row r="1061" spans="1:14" x14ac:dyDescent="0.3">
      <c r="A1061" s="107"/>
      <c r="B1061" s="108"/>
      <c r="C1061" s="108"/>
      <c r="D1061" s="11"/>
      <c r="E1061" s="11"/>
      <c r="F1061" s="30" t="e">
        <f t="shared" si="86"/>
        <v>#DIV/0!</v>
      </c>
      <c r="G1061" s="11"/>
      <c r="H1061" s="11"/>
      <c r="I1061" s="11"/>
      <c r="J1061" s="12">
        <f t="shared" si="87"/>
        <v>0</v>
      </c>
      <c r="K1061" s="31">
        <f t="shared" si="88"/>
        <v>116.5</v>
      </c>
      <c r="L1061" s="37">
        <f t="shared" si="85"/>
        <v>0</v>
      </c>
      <c r="M1061" s="37"/>
      <c r="N1061" s="37">
        <f t="shared" si="89"/>
        <v>0</v>
      </c>
    </row>
    <row r="1062" spans="1:14" x14ac:dyDescent="0.3">
      <c r="A1062" s="107"/>
      <c r="B1062" s="108"/>
      <c r="C1062" s="108"/>
      <c r="D1062" s="11"/>
      <c r="E1062" s="11"/>
      <c r="F1062" s="30" t="e">
        <f t="shared" si="86"/>
        <v>#DIV/0!</v>
      </c>
      <c r="G1062" s="11"/>
      <c r="H1062" s="11"/>
      <c r="I1062" s="11"/>
      <c r="J1062" s="12">
        <f t="shared" si="87"/>
        <v>0</v>
      </c>
      <c r="K1062" s="31">
        <f t="shared" si="88"/>
        <v>0</v>
      </c>
      <c r="L1062" s="37">
        <f t="shared" si="85"/>
        <v>0</v>
      </c>
      <c r="M1062" s="37"/>
      <c r="N1062" s="37">
        <f t="shared" si="89"/>
        <v>0</v>
      </c>
    </row>
    <row r="1063" spans="1:14" x14ac:dyDescent="0.3">
      <c r="A1063" s="107"/>
      <c r="B1063" s="108"/>
      <c r="C1063" s="108"/>
      <c r="D1063" s="11"/>
      <c r="E1063" s="11"/>
      <c r="F1063" s="30" t="e">
        <f t="shared" si="86"/>
        <v>#DIV/0!</v>
      </c>
      <c r="G1063" s="11"/>
      <c r="H1063" s="11"/>
      <c r="I1063" s="11"/>
      <c r="J1063" s="12">
        <f t="shared" si="87"/>
        <v>0</v>
      </c>
      <c r="K1063" s="31">
        <f t="shared" si="88"/>
        <v>23</v>
      </c>
      <c r="L1063" s="37">
        <f t="shared" si="85"/>
        <v>0</v>
      </c>
      <c r="M1063" s="37"/>
      <c r="N1063" s="37">
        <f t="shared" si="89"/>
        <v>0</v>
      </c>
    </row>
    <row r="1064" spans="1:14" x14ac:dyDescent="0.3">
      <c r="A1064" s="107"/>
      <c r="B1064" s="108"/>
      <c r="C1064" s="108"/>
      <c r="D1064" s="11"/>
      <c r="E1064" s="11"/>
      <c r="F1064" s="30" t="e">
        <f t="shared" si="86"/>
        <v>#DIV/0!</v>
      </c>
      <c r="G1064" s="11"/>
      <c r="H1064" s="11"/>
      <c r="I1064" s="11"/>
      <c r="J1064" s="12">
        <f t="shared" si="87"/>
        <v>0</v>
      </c>
      <c r="K1064" s="31">
        <f t="shared" si="88"/>
        <v>0</v>
      </c>
      <c r="L1064" s="37">
        <f t="shared" si="85"/>
        <v>0</v>
      </c>
      <c r="M1064" s="37"/>
      <c r="N1064" s="37">
        <f t="shared" si="89"/>
        <v>0</v>
      </c>
    </row>
    <row r="1065" spans="1:14" x14ac:dyDescent="0.3">
      <c r="A1065" s="11"/>
      <c r="B1065" s="10"/>
      <c r="C1065" s="10"/>
      <c r="D1065" s="11"/>
      <c r="E1065" s="11"/>
      <c r="F1065" s="30" t="e">
        <f t="shared" si="86"/>
        <v>#DIV/0!</v>
      </c>
      <c r="G1065" s="11"/>
      <c r="H1065" s="11"/>
      <c r="I1065" s="11"/>
      <c r="J1065" s="12">
        <f t="shared" si="87"/>
        <v>0</v>
      </c>
      <c r="K1065" s="31">
        <f t="shared" si="88"/>
        <v>0</v>
      </c>
      <c r="L1065" s="37">
        <f t="shared" si="85"/>
        <v>0</v>
      </c>
      <c r="M1065" s="37"/>
      <c r="N1065" s="37">
        <f t="shared" si="89"/>
        <v>0</v>
      </c>
    </row>
    <row r="1066" spans="1:14" x14ac:dyDescent="0.3">
      <c r="A1066" s="11"/>
      <c r="B1066" s="10"/>
      <c r="C1066" s="10"/>
      <c r="D1066" s="11"/>
      <c r="E1066" s="11"/>
      <c r="F1066" s="30" t="e">
        <f t="shared" si="86"/>
        <v>#DIV/0!</v>
      </c>
      <c r="G1066" s="11"/>
      <c r="H1066" s="11"/>
      <c r="I1066" s="11"/>
      <c r="J1066" s="12">
        <f t="shared" si="87"/>
        <v>0</v>
      </c>
      <c r="K1066" s="31">
        <f t="shared" si="88"/>
        <v>0</v>
      </c>
      <c r="L1066" s="37">
        <f t="shared" si="85"/>
        <v>0</v>
      </c>
      <c r="M1066" s="37"/>
      <c r="N1066" s="37">
        <f t="shared" si="89"/>
        <v>0</v>
      </c>
    </row>
    <row r="1067" spans="1:14" x14ac:dyDescent="0.3">
      <c r="A1067" s="11"/>
      <c r="B1067" s="10"/>
      <c r="C1067" s="10"/>
      <c r="D1067" s="11"/>
      <c r="E1067" s="11"/>
      <c r="F1067" s="30" t="e">
        <f t="shared" si="86"/>
        <v>#DIV/0!</v>
      </c>
      <c r="G1067" s="11"/>
      <c r="H1067" s="11"/>
      <c r="I1067" s="11"/>
      <c r="J1067" s="12">
        <f t="shared" si="87"/>
        <v>0</v>
      </c>
      <c r="K1067" s="31">
        <f t="shared" si="88"/>
        <v>0</v>
      </c>
      <c r="L1067" s="37">
        <f t="shared" si="85"/>
        <v>0</v>
      </c>
      <c r="M1067" s="37"/>
      <c r="N1067" s="37">
        <f t="shared" si="89"/>
        <v>0</v>
      </c>
    </row>
    <row r="1068" spans="1:14" x14ac:dyDescent="0.3">
      <c r="A1068" s="11" t="s">
        <v>33</v>
      </c>
      <c r="B1068" s="11"/>
      <c r="C1068" s="13"/>
      <c r="D1068" s="111">
        <f t="shared" ref="D1068:J1068" si="90">SUM(D1006:D1067)</f>
        <v>907</v>
      </c>
      <c r="E1068" s="111">
        <f t="shared" si="90"/>
        <v>0</v>
      </c>
      <c r="F1068" s="111" t="e">
        <f t="shared" si="90"/>
        <v>#DIV/0!</v>
      </c>
      <c r="G1068" s="111">
        <f t="shared" si="90"/>
        <v>0</v>
      </c>
      <c r="H1068" s="111">
        <f t="shared" si="90"/>
        <v>0</v>
      </c>
      <c r="I1068" s="111">
        <f t="shared" si="90"/>
        <v>0</v>
      </c>
      <c r="J1068" s="12">
        <f t="shared" si="90"/>
        <v>907</v>
      </c>
      <c r="K1068" s="111"/>
      <c r="L1068" s="111">
        <f>SUM(L1006:L1067)</f>
        <v>132579.75</v>
      </c>
      <c r="M1068" s="111">
        <f>SUM(M1006:M1067)</f>
        <v>0</v>
      </c>
      <c r="N1068" s="111">
        <f>SUM(N1006:N1067)</f>
        <v>0</v>
      </c>
    </row>
    <row r="1069" spans="1:14" x14ac:dyDescent="0.3">
      <c r="A1069" s="113"/>
      <c r="B1069" s="114"/>
      <c r="C1069" s="115"/>
      <c r="D1069" s="116"/>
      <c r="E1069" s="116"/>
      <c r="F1069" s="7" t="s">
        <v>106</v>
      </c>
      <c r="G1069" s="7" t="s">
        <v>123</v>
      </c>
      <c r="H1069" s="7" t="s">
        <v>124</v>
      </c>
      <c r="I1069" s="7" t="s">
        <v>125</v>
      </c>
      <c r="J1069" s="7" t="s">
        <v>126</v>
      </c>
      <c r="K1069" s="117"/>
      <c r="L1069" s="117"/>
      <c r="M1069" s="7" t="s">
        <v>107</v>
      </c>
      <c r="N1069" s="118"/>
    </row>
    <row r="1070" spans="1:14" ht="31.5" x14ac:dyDescent="0.5">
      <c r="A1070" s="113"/>
      <c r="B1070" s="114"/>
      <c r="C1070" s="115"/>
      <c r="D1070" s="116"/>
      <c r="E1070" s="116"/>
      <c r="F1070" s="121"/>
      <c r="G1070" s="121"/>
      <c r="H1070" s="121"/>
      <c r="I1070" s="121"/>
      <c r="J1070" s="121"/>
      <c r="K1070" s="122"/>
      <c r="L1070" s="121">
        <f>+F1070-G1070-H1070-I1070-J1070</f>
        <v>0</v>
      </c>
      <c r="M1070" s="123"/>
      <c r="N1070" s="124"/>
    </row>
    <row r="1071" spans="1:14" x14ac:dyDescent="0.3">
      <c r="A1071" s="177" t="s">
        <v>109</v>
      </c>
      <c r="B1071" s="178"/>
      <c r="C1071" s="178"/>
      <c r="D1071" s="178"/>
      <c r="E1071" s="178"/>
      <c r="F1071" s="178"/>
      <c r="G1071" s="178"/>
      <c r="H1071" s="178"/>
      <c r="I1071" s="178"/>
      <c r="J1071" s="179"/>
      <c r="K1071" s="125"/>
      <c r="L1071" s="12">
        <v>1637</v>
      </c>
      <c r="M1071" s="126"/>
      <c r="N1071" s="127"/>
    </row>
    <row r="1072" spans="1:14" x14ac:dyDescent="0.3">
      <c r="A1072" s="180" t="s">
        <v>110</v>
      </c>
      <c r="B1072" s="181"/>
      <c r="C1072" s="181"/>
      <c r="D1072" s="181"/>
      <c r="E1072" s="181"/>
      <c r="F1072" s="181"/>
      <c r="G1072" s="181"/>
      <c r="H1072" s="181"/>
      <c r="I1072" s="181"/>
      <c r="J1072" s="182"/>
      <c r="K1072" s="129"/>
      <c r="L1072" s="12">
        <v>-553</v>
      </c>
      <c r="M1072" s="126"/>
      <c r="N1072" s="127"/>
    </row>
    <row r="1073" spans="1:14" x14ac:dyDescent="0.3">
      <c r="A1073" s="160" t="s">
        <v>111</v>
      </c>
      <c r="B1073" s="161"/>
      <c r="C1073" s="161"/>
      <c r="D1073" s="161"/>
      <c r="E1073" s="161"/>
      <c r="F1073" s="161"/>
      <c r="G1073" s="161"/>
      <c r="H1073" s="161"/>
      <c r="I1073" s="161"/>
      <c r="J1073" s="162"/>
      <c r="K1073" s="130"/>
      <c r="L1073" s="12"/>
      <c r="M1073" s="131">
        <f>+L1073/L1068%</f>
        <v>0</v>
      </c>
      <c r="N1073" s="127"/>
    </row>
    <row r="1074" spans="1:14" x14ac:dyDescent="0.3">
      <c r="A1074" s="163" t="s">
        <v>112</v>
      </c>
      <c r="B1074" s="164"/>
      <c r="C1074" s="164"/>
      <c r="D1074" s="164"/>
      <c r="E1074" s="164"/>
      <c r="F1074" s="164"/>
      <c r="G1074" s="164"/>
      <c r="H1074" s="164"/>
      <c r="I1074" s="164"/>
      <c r="J1074" s="165"/>
      <c r="K1074" s="132"/>
      <c r="L1074" s="12">
        <f>+E1090</f>
        <v>33503</v>
      </c>
      <c r="M1074" s="126"/>
      <c r="N1074" s="127"/>
    </row>
    <row r="1075" spans="1:14" x14ac:dyDescent="0.3">
      <c r="A1075" s="166" t="s">
        <v>113</v>
      </c>
      <c r="B1075" s="167"/>
      <c r="C1075" s="167"/>
      <c r="D1075" s="167"/>
      <c r="E1075" s="167"/>
      <c r="F1075" s="167"/>
      <c r="G1075" s="167"/>
      <c r="H1075" s="167"/>
      <c r="I1075" s="167"/>
      <c r="J1075" s="168"/>
      <c r="K1075" s="134"/>
      <c r="L1075" s="12">
        <f>+M1090</f>
        <v>0</v>
      </c>
      <c r="M1075" s="126"/>
      <c r="N1075" s="127"/>
    </row>
    <row r="1076" spans="1:14" x14ac:dyDescent="0.3">
      <c r="A1076" s="169"/>
      <c r="B1076" s="170"/>
      <c r="C1076" s="170"/>
      <c r="D1076" s="170"/>
      <c r="E1076" s="170"/>
      <c r="F1076" s="170"/>
      <c r="G1076" s="170"/>
      <c r="H1076" s="170"/>
      <c r="I1076" s="170"/>
      <c r="J1076" s="171"/>
      <c r="K1076" s="128"/>
      <c r="L1076" s="126">
        <v>63</v>
      </c>
      <c r="M1076" s="126"/>
      <c r="N1076" s="127"/>
    </row>
    <row r="1077" spans="1:14" x14ac:dyDescent="0.3">
      <c r="A1077" s="169"/>
      <c r="B1077" s="170"/>
      <c r="C1077" s="170"/>
      <c r="D1077" s="170"/>
      <c r="E1077" s="170"/>
      <c r="F1077" s="170"/>
      <c r="G1077" s="170"/>
      <c r="H1077" s="170"/>
      <c r="I1077" s="170"/>
      <c r="J1077" s="171"/>
      <c r="K1077" s="128"/>
      <c r="L1077" s="126"/>
      <c r="M1077" s="126"/>
      <c r="N1077" s="127"/>
    </row>
    <row r="1078" spans="1:14" x14ac:dyDescent="0.3">
      <c r="A1078" s="169" t="s">
        <v>114</v>
      </c>
      <c r="B1078" s="170"/>
      <c r="C1078" s="170"/>
      <c r="D1078" s="170"/>
      <c r="E1078" s="170"/>
      <c r="F1078" s="170"/>
      <c r="G1078" s="170"/>
      <c r="H1078" s="170"/>
      <c r="I1078" s="170"/>
      <c r="J1078" s="171"/>
      <c r="K1078" s="136"/>
      <c r="L1078" s="111">
        <f>+L1068-L1071-L1072-L1073-L1074+L1075-L1076-L1077</f>
        <v>97929.75</v>
      </c>
      <c r="M1078" s="126"/>
      <c r="N1078" s="127"/>
    </row>
    <row r="1079" spans="1:14" ht="19.5" thickBot="1" x14ac:dyDescent="0.35">
      <c r="L1079" s="3">
        <v>97930</v>
      </c>
      <c r="M1079" s="138">
        <f>+L1079-L1078</f>
        <v>0.25</v>
      </c>
    </row>
    <row r="1080" spans="1:14" ht="19.5" thickBot="1" x14ac:dyDescent="0.35">
      <c r="A1080" s="157" t="s">
        <v>115</v>
      </c>
      <c r="B1080" s="158"/>
      <c r="C1080" s="158"/>
      <c r="D1080" s="158"/>
      <c r="E1080" s="158"/>
      <c r="F1080" s="159"/>
      <c r="G1080" s="127"/>
      <c r="H1080" s="157" t="s">
        <v>116</v>
      </c>
      <c r="I1080" s="158"/>
      <c r="J1080" s="159"/>
      <c r="K1080" s="157" t="s">
        <v>117</v>
      </c>
      <c r="L1080" s="158"/>
      <c r="M1080" s="159"/>
      <c r="N1080" s="139"/>
    </row>
    <row r="1081" spans="1:14" ht="19.5" thickBot="1" x14ac:dyDescent="0.35">
      <c r="A1081" s="140" t="s">
        <v>118</v>
      </c>
      <c r="B1081" s="157" t="s">
        <v>119</v>
      </c>
      <c r="C1081" s="159"/>
      <c r="D1081" s="140" t="s">
        <v>120</v>
      </c>
      <c r="E1081" s="157" t="s">
        <v>22</v>
      </c>
      <c r="F1081" s="159"/>
      <c r="G1081" s="127"/>
      <c r="H1081" s="157" t="s">
        <v>119</v>
      </c>
      <c r="I1081" s="159"/>
      <c r="J1081" s="140" t="s">
        <v>22</v>
      </c>
      <c r="K1081" s="157" t="s">
        <v>119</v>
      </c>
      <c r="L1081" s="159"/>
      <c r="M1081" s="140" t="s">
        <v>22</v>
      </c>
      <c r="N1081" s="139"/>
    </row>
    <row r="1082" spans="1:14" ht="19.5" thickBot="1" x14ac:dyDescent="0.35">
      <c r="A1082" s="141"/>
      <c r="B1082" s="153"/>
      <c r="C1082" s="154"/>
      <c r="D1082" s="141"/>
      <c r="E1082" s="155">
        <v>33503</v>
      </c>
      <c r="F1082" s="156"/>
      <c r="G1082" s="127"/>
      <c r="H1082" s="153"/>
      <c r="I1082" s="154"/>
      <c r="J1082" s="142"/>
      <c r="K1082" s="153"/>
      <c r="L1082" s="154"/>
      <c r="M1082" s="143"/>
      <c r="N1082" s="144"/>
    </row>
    <row r="1083" spans="1:14" ht="19.5" thickBot="1" x14ac:dyDescent="0.35">
      <c r="A1083" s="141"/>
      <c r="B1083" s="153"/>
      <c r="C1083" s="154"/>
      <c r="D1083" s="141"/>
      <c r="E1083" s="155"/>
      <c r="F1083" s="156"/>
      <c r="G1083" s="127"/>
      <c r="H1083" s="153"/>
      <c r="I1083" s="154"/>
      <c r="J1083" s="142"/>
      <c r="K1083" s="153"/>
      <c r="L1083" s="154"/>
      <c r="M1083" s="143"/>
      <c r="N1083" s="144"/>
    </row>
    <row r="1084" spans="1:14" ht="19.5" thickBot="1" x14ac:dyDescent="0.35">
      <c r="A1084" s="141"/>
      <c r="B1084" s="153"/>
      <c r="C1084" s="154"/>
      <c r="D1084" s="141"/>
      <c r="E1084" s="155"/>
      <c r="F1084" s="156"/>
      <c r="G1084" s="127"/>
      <c r="H1084" s="153"/>
      <c r="I1084" s="154"/>
      <c r="J1084" s="142"/>
      <c r="K1084" s="153"/>
      <c r="L1084" s="154"/>
      <c r="M1084" s="143"/>
      <c r="N1084" s="144"/>
    </row>
    <row r="1085" spans="1:14" ht="19.5" thickBot="1" x14ac:dyDescent="0.35">
      <c r="A1085" s="141"/>
      <c r="B1085" s="153"/>
      <c r="C1085" s="154"/>
      <c r="D1085" s="141"/>
      <c r="E1085" s="155"/>
      <c r="F1085" s="156"/>
      <c r="G1085" s="127"/>
      <c r="H1085" s="153"/>
      <c r="I1085" s="154"/>
      <c r="J1085" s="142"/>
      <c r="K1085" s="153"/>
      <c r="L1085" s="154"/>
      <c r="M1085" s="143"/>
      <c r="N1085" s="144"/>
    </row>
    <row r="1086" spans="1:14" ht="19.5" thickBot="1" x14ac:dyDescent="0.35">
      <c r="A1086" s="141"/>
      <c r="B1086" s="153"/>
      <c r="C1086" s="154"/>
      <c r="D1086" s="141"/>
      <c r="E1086" s="155"/>
      <c r="F1086" s="156"/>
      <c r="G1086" s="127"/>
      <c r="H1086" s="153"/>
      <c r="I1086" s="154"/>
      <c r="J1086" s="142"/>
      <c r="K1086" s="153"/>
      <c r="L1086" s="154"/>
      <c r="M1086" s="143"/>
      <c r="N1086" s="144"/>
    </row>
    <row r="1087" spans="1:14" ht="19.5" thickBot="1" x14ac:dyDescent="0.35">
      <c r="A1087" s="141"/>
      <c r="B1087" s="153"/>
      <c r="C1087" s="154"/>
      <c r="D1087" s="141"/>
      <c r="E1087" s="155"/>
      <c r="F1087" s="156"/>
      <c r="G1087" s="127"/>
      <c r="H1087" s="153"/>
      <c r="I1087" s="154"/>
      <c r="J1087" s="142"/>
      <c r="K1087" s="153"/>
      <c r="L1087" s="154"/>
      <c r="M1087" s="143"/>
      <c r="N1087" s="144"/>
    </row>
    <row r="1088" spans="1:14" ht="19.5" thickBot="1" x14ac:dyDescent="0.35">
      <c r="A1088" s="141"/>
      <c r="B1088" s="153"/>
      <c r="C1088" s="154"/>
      <c r="D1088" s="141"/>
      <c r="E1088" s="155"/>
      <c r="F1088" s="156"/>
      <c r="G1088" s="127"/>
      <c r="H1088" s="153"/>
      <c r="I1088" s="154"/>
      <c r="J1088" s="142"/>
      <c r="K1088" s="153"/>
      <c r="L1088" s="154"/>
      <c r="M1088" s="143"/>
      <c r="N1088" s="144"/>
    </row>
    <row r="1089" spans="1:14" ht="19.5" thickBot="1" x14ac:dyDescent="0.35">
      <c r="A1089" s="141"/>
      <c r="B1089" s="153"/>
      <c r="C1089" s="154"/>
      <c r="D1089" s="141"/>
      <c r="E1089" s="155"/>
      <c r="F1089" s="156"/>
      <c r="G1089" s="127"/>
      <c r="H1089" s="153"/>
      <c r="I1089" s="154"/>
      <c r="J1089" s="142"/>
      <c r="K1089" s="153"/>
      <c r="L1089" s="154"/>
      <c r="M1089" s="143"/>
      <c r="N1089" s="144"/>
    </row>
    <row r="1090" spans="1:14" ht="19.5" thickBot="1" x14ac:dyDescent="0.35">
      <c r="A1090" s="141" t="s">
        <v>121</v>
      </c>
      <c r="B1090" s="153"/>
      <c r="C1090" s="154"/>
      <c r="D1090" s="141"/>
      <c r="E1090" s="155">
        <f>SUM(E1082:F1089)</f>
        <v>33503</v>
      </c>
      <c r="F1090" s="156"/>
      <c r="G1090" s="127"/>
      <c r="H1090" s="153" t="s">
        <v>121</v>
      </c>
      <c r="I1090" s="154"/>
      <c r="J1090" s="140">
        <f>SUM(J1082:J1089)</f>
        <v>0</v>
      </c>
      <c r="K1090" s="153" t="s">
        <v>121</v>
      </c>
      <c r="L1090" s="154"/>
      <c r="M1090" s="145">
        <f>SUM(M1082:M1089)</f>
        <v>0</v>
      </c>
      <c r="N1090" s="139"/>
    </row>
    <row r="1093" spans="1:14" x14ac:dyDescent="0.3">
      <c r="A1093" s="172" t="s">
        <v>0</v>
      </c>
      <c r="B1093" s="172"/>
      <c r="C1093" s="172"/>
      <c r="D1093" s="172"/>
      <c r="E1093" s="172"/>
      <c r="F1093" s="172"/>
      <c r="G1093" s="172"/>
      <c r="H1093" s="172"/>
      <c r="I1093" s="172"/>
      <c r="J1093" s="172"/>
      <c r="K1093" s="172"/>
      <c r="L1093" s="172"/>
      <c r="M1093" s="1"/>
      <c r="N1093" s="148"/>
    </row>
    <row r="1094" spans="1:14" x14ac:dyDescent="0.3">
      <c r="A1094" s="1" t="s">
        <v>1</v>
      </c>
      <c r="B1094" s="148" t="s">
        <v>137</v>
      </c>
      <c r="J1094" s="1" t="s">
        <v>3</v>
      </c>
      <c r="K1094" s="173">
        <f>+K1003</f>
        <v>0</v>
      </c>
      <c r="L1094" s="173"/>
      <c r="M1094" s="173"/>
      <c r="N1094" s="6"/>
    </row>
    <row r="1095" spans="1:14" x14ac:dyDescent="0.3">
      <c r="A1095" s="174"/>
      <c r="B1095" s="175"/>
      <c r="C1095" s="176"/>
      <c r="D1095" s="169" t="s">
        <v>6</v>
      </c>
      <c r="E1095" s="170"/>
      <c r="F1095" s="171"/>
      <c r="G1095" s="7" t="s">
        <v>7</v>
      </c>
      <c r="H1095" s="7" t="s">
        <v>7</v>
      </c>
      <c r="I1095" s="7" t="s">
        <v>8</v>
      </c>
      <c r="J1095" s="147" t="s">
        <v>9</v>
      </c>
      <c r="K1095" s="7" t="s">
        <v>10</v>
      </c>
      <c r="L1095" s="149"/>
      <c r="M1095" s="7" t="s">
        <v>11</v>
      </c>
      <c r="N1095" s="7" t="s">
        <v>12</v>
      </c>
    </row>
    <row r="1096" spans="1:14" x14ac:dyDescent="0.3">
      <c r="A1096" s="12" t="s">
        <v>16</v>
      </c>
      <c r="B1096" s="7" t="s">
        <v>17</v>
      </c>
      <c r="C1096" s="13" t="s">
        <v>18</v>
      </c>
      <c r="D1096" s="7">
        <v>1</v>
      </c>
      <c r="E1096" s="7">
        <v>2</v>
      </c>
      <c r="F1096" s="14" t="s">
        <v>19</v>
      </c>
      <c r="G1096" s="7" t="s">
        <v>20</v>
      </c>
      <c r="H1096" s="7" t="s">
        <v>20</v>
      </c>
      <c r="I1096" s="7"/>
      <c r="J1096" s="7" t="s">
        <v>20</v>
      </c>
      <c r="K1096" s="7" t="s">
        <v>21</v>
      </c>
      <c r="L1096" s="7" t="s">
        <v>22</v>
      </c>
      <c r="M1096" s="7" t="s">
        <v>23</v>
      </c>
      <c r="N1096" s="7" t="s">
        <v>22</v>
      </c>
    </row>
    <row r="1097" spans="1:14" x14ac:dyDescent="0.3">
      <c r="A1097" s="16" t="s">
        <v>35</v>
      </c>
      <c r="B1097" s="17" t="s">
        <v>36</v>
      </c>
      <c r="C1097" s="17">
        <v>72</v>
      </c>
      <c r="D1097" s="29">
        <v>7</v>
      </c>
      <c r="E1097" s="29"/>
      <c r="F1097" s="30">
        <f>+(E1097+D1097)/C1097</f>
        <v>9.7222222222222224E-2</v>
      </c>
      <c r="G1097" s="32"/>
      <c r="H1097" s="32"/>
      <c r="I1097" s="32"/>
      <c r="J1097" s="34">
        <f>+D1097+E1097-G1097-H1097-I1097</f>
        <v>7</v>
      </c>
      <c r="K1097" s="31">
        <f>+K1006</f>
        <v>381.13</v>
      </c>
      <c r="L1097" s="24">
        <f t="shared" ref="L1097:L1158" si="91">+J1097*K1097</f>
        <v>2667.91</v>
      </c>
      <c r="M1097" s="24"/>
      <c r="N1097" s="24">
        <f>+K1097*I1097</f>
        <v>0</v>
      </c>
    </row>
    <row r="1098" spans="1:14" x14ac:dyDescent="0.3">
      <c r="A1098" s="16" t="s">
        <v>37</v>
      </c>
      <c r="B1098" s="17" t="s">
        <v>38</v>
      </c>
      <c r="C1098" s="17">
        <v>36</v>
      </c>
      <c r="D1098" s="29"/>
      <c r="E1098" s="29"/>
      <c r="F1098" s="30">
        <f t="shared" ref="F1098:F1158" si="92">+(E1098+D1098)/C1098</f>
        <v>0</v>
      </c>
      <c r="G1098" s="32"/>
      <c r="H1098" s="32"/>
      <c r="I1098" s="32"/>
      <c r="J1098" s="34">
        <f t="shared" ref="J1098:J1158" si="93">+D1098+E1098-G1098-H1098-I1098</f>
        <v>0</v>
      </c>
      <c r="K1098" s="31">
        <f t="shared" ref="K1098:K1158" si="94">+K1007</f>
        <v>741.2</v>
      </c>
      <c r="L1098" s="24">
        <f t="shared" si="91"/>
        <v>0</v>
      </c>
      <c r="M1098" s="24"/>
      <c r="N1098" s="24">
        <f t="shared" ref="N1098:N1158" si="95">+K1098*I1098</f>
        <v>0</v>
      </c>
    </row>
    <row r="1099" spans="1:14" x14ac:dyDescent="0.3">
      <c r="A1099" s="16" t="s">
        <v>39</v>
      </c>
      <c r="B1099" s="17" t="s">
        <v>40</v>
      </c>
      <c r="C1099" s="17">
        <v>18</v>
      </c>
      <c r="D1099" s="29"/>
      <c r="E1099" s="29"/>
      <c r="F1099" s="30">
        <f t="shared" si="92"/>
        <v>0</v>
      </c>
      <c r="G1099" s="32"/>
      <c r="H1099" s="32"/>
      <c r="I1099" s="32"/>
      <c r="J1099" s="12">
        <f t="shared" si="93"/>
        <v>0</v>
      </c>
      <c r="K1099" s="31">
        <f t="shared" si="94"/>
        <v>1263.5999999999999</v>
      </c>
      <c r="L1099" s="37">
        <f t="shared" si="91"/>
        <v>0</v>
      </c>
      <c r="M1099" s="37"/>
      <c r="N1099" s="37">
        <f t="shared" si="95"/>
        <v>0</v>
      </c>
    </row>
    <row r="1100" spans="1:14" x14ac:dyDescent="0.3">
      <c r="A1100" s="16" t="s">
        <v>41</v>
      </c>
      <c r="B1100" s="17" t="s">
        <v>42</v>
      </c>
      <c r="C1100" s="17">
        <v>10</v>
      </c>
      <c r="D1100" s="29"/>
      <c r="E1100" s="29"/>
      <c r="F1100" s="30">
        <f t="shared" si="92"/>
        <v>0</v>
      </c>
      <c r="G1100" s="32"/>
      <c r="H1100" s="32"/>
      <c r="I1100" s="32"/>
      <c r="J1100" s="34">
        <f t="shared" si="93"/>
        <v>0</v>
      </c>
      <c r="K1100" s="31">
        <f t="shared" si="94"/>
        <v>2059.1999999999998</v>
      </c>
      <c r="L1100" s="24">
        <f t="shared" si="91"/>
        <v>0</v>
      </c>
      <c r="M1100" s="24"/>
      <c r="N1100" s="24">
        <f t="shared" si="95"/>
        <v>0</v>
      </c>
    </row>
    <row r="1101" spans="1:14" x14ac:dyDescent="0.3">
      <c r="A1101" s="16" t="s">
        <v>43</v>
      </c>
      <c r="B1101" s="17" t="s">
        <v>36</v>
      </c>
      <c r="C1101" s="17">
        <v>72</v>
      </c>
      <c r="D1101" s="29"/>
      <c r="E1101" s="29">
        <v>20</v>
      </c>
      <c r="F1101" s="30">
        <f t="shared" si="92"/>
        <v>0.27777777777777779</v>
      </c>
      <c r="G1101" s="32"/>
      <c r="H1101" s="32"/>
      <c r="I1101" s="32"/>
      <c r="J1101" s="34">
        <f t="shared" si="93"/>
        <v>20</v>
      </c>
      <c r="K1101" s="31">
        <f t="shared" si="94"/>
        <v>409.5</v>
      </c>
      <c r="L1101" s="24">
        <f t="shared" si="91"/>
        <v>8190</v>
      </c>
      <c r="M1101" s="24"/>
      <c r="N1101" s="24">
        <f t="shared" si="95"/>
        <v>0</v>
      </c>
    </row>
    <row r="1102" spans="1:14" x14ac:dyDescent="0.3">
      <c r="A1102" s="16" t="s">
        <v>44</v>
      </c>
      <c r="B1102" s="17" t="s">
        <v>38</v>
      </c>
      <c r="C1102" s="17">
        <v>36</v>
      </c>
      <c r="D1102" s="29"/>
      <c r="E1102" s="29"/>
      <c r="F1102" s="30">
        <f t="shared" si="92"/>
        <v>0</v>
      </c>
      <c r="G1102" s="32"/>
      <c r="H1102" s="32"/>
      <c r="I1102" s="32"/>
      <c r="J1102" s="34">
        <f t="shared" si="93"/>
        <v>0</v>
      </c>
      <c r="K1102" s="31">
        <f t="shared" si="94"/>
        <v>803.79</v>
      </c>
      <c r="L1102" s="24">
        <f t="shared" si="91"/>
        <v>0</v>
      </c>
      <c r="M1102" s="24"/>
      <c r="N1102" s="24">
        <f t="shared" si="95"/>
        <v>0</v>
      </c>
    </row>
    <row r="1103" spans="1:14" x14ac:dyDescent="0.3">
      <c r="A1103" s="16" t="s">
        <v>45</v>
      </c>
      <c r="B1103" s="17" t="s">
        <v>36</v>
      </c>
      <c r="C1103" s="17">
        <v>72</v>
      </c>
      <c r="D1103" s="29">
        <v>1</v>
      </c>
      <c r="E1103" s="29"/>
      <c r="F1103" s="30">
        <f t="shared" si="92"/>
        <v>1.3888888888888888E-2</v>
      </c>
      <c r="G1103" s="32"/>
      <c r="H1103" s="32"/>
      <c r="I1103" s="32"/>
      <c r="J1103" s="34">
        <f t="shared" si="93"/>
        <v>1</v>
      </c>
      <c r="K1103" s="31">
        <f t="shared" si="94"/>
        <v>409.5</v>
      </c>
      <c r="L1103" s="24">
        <f t="shared" si="91"/>
        <v>409.5</v>
      </c>
      <c r="M1103" s="24"/>
      <c r="N1103" s="24">
        <f t="shared" si="95"/>
        <v>0</v>
      </c>
    </row>
    <row r="1104" spans="1:14" x14ac:dyDescent="0.3">
      <c r="A1104" s="16" t="s">
        <v>46</v>
      </c>
      <c r="B1104" s="17" t="s">
        <v>38</v>
      </c>
      <c r="C1104" s="17">
        <v>36</v>
      </c>
      <c r="D1104" s="29"/>
      <c r="E1104" s="29"/>
      <c r="F1104" s="30">
        <f t="shared" si="92"/>
        <v>0</v>
      </c>
      <c r="G1104" s="32"/>
      <c r="H1104" s="32"/>
      <c r="I1104" s="32"/>
      <c r="J1104" s="34">
        <f t="shared" si="93"/>
        <v>0</v>
      </c>
      <c r="K1104" s="31">
        <f t="shared" si="94"/>
        <v>803.79</v>
      </c>
      <c r="L1104" s="24">
        <f t="shared" si="91"/>
        <v>0</v>
      </c>
      <c r="M1104" s="24"/>
      <c r="N1104" s="24">
        <f t="shared" si="95"/>
        <v>0</v>
      </c>
    </row>
    <row r="1105" spans="1:14" x14ac:dyDescent="0.3">
      <c r="A1105" s="16" t="s">
        <v>47</v>
      </c>
      <c r="B1105" s="17" t="s">
        <v>48</v>
      </c>
      <c r="C1105" s="17">
        <v>8</v>
      </c>
      <c r="D1105" s="29"/>
      <c r="E1105" s="29"/>
      <c r="F1105" s="30">
        <f t="shared" si="92"/>
        <v>0</v>
      </c>
      <c r="G1105" s="32"/>
      <c r="H1105" s="32"/>
      <c r="I1105" s="32"/>
      <c r="J1105" s="34">
        <f t="shared" si="93"/>
        <v>0</v>
      </c>
      <c r="K1105" s="31">
        <f t="shared" si="94"/>
        <v>2767.05</v>
      </c>
      <c r="L1105" s="24">
        <f t="shared" si="91"/>
        <v>0</v>
      </c>
      <c r="M1105" s="24"/>
      <c r="N1105" s="24">
        <f t="shared" si="95"/>
        <v>0</v>
      </c>
    </row>
    <row r="1106" spans="1:14" x14ac:dyDescent="0.3">
      <c r="A1106" s="35" t="s">
        <v>49</v>
      </c>
      <c r="B1106" s="17" t="s">
        <v>50</v>
      </c>
      <c r="C1106" s="38">
        <v>72</v>
      </c>
      <c r="D1106" s="29">
        <v>1</v>
      </c>
      <c r="E1106" s="29"/>
      <c r="F1106" s="30">
        <f t="shared" si="92"/>
        <v>1.3888888888888888E-2</v>
      </c>
      <c r="G1106" s="32"/>
      <c r="H1106" s="32"/>
      <c r="I1106" s="32"/>
      <c r="J1106" s="12">
        <f t="shared" si="93"/>
        <v>1</v>
      </c>
      <c r="K1106" s="31">
        <f t="shared" si="94"/>
        <v>444.6</v>
      </c>
      <c r="L1106" s="37">
        <f t="shared" si="91"/>
        <v>444.6</v>
      </c>
      <c r="M1106" s="37"/>
      <c r="N1106" s="37">
        <f t="shared" si="95"/>
        <v>0</v>
      </c>
    </row>
    <row r="1107" spans="1:14" x14ac:dyDescent="0.3">
      <c r="A1107" s="16" t="s">
        <v>51</v>
      </c>
      <c r="B1107" s="17" t="s">
        <v>52</v>
      </c>
      <c r="C1107" s="17">
        <v>36</v>
      </c>
      <c r="D1107" s="29"/>
      <c r="E1107" s="29"/>
      <c r="F1107" s="30">
        <f t="shared" si="92"/>
        <v>0</v>
      </c>
      <c r="G1107" s="32"/>
      <c r="H1107" s="32"/>
      <c r="I1107" s="32"/>
      <c r="J1107" s="34">
        <f t="shared" si="93"/>
        <v>0</v>
      </c>
      <c r="K1107" s="31">
        <f t="shared" si="94"/>
        <v>868.73</v>
      </c>
      <c r="L1107" s="24">
        <f t="shared" si="91"/>
        <v>0</v>
      </c>
      <c r="M1107" s="24"/>
      <c r="N1107" s="24">
        <f t="shared" si="95"/>
        <v>0</v>
      </c>
    </row>
    <row r="1108" spans="1:14" x14ac:dyDescent="0.3">
      <c r="A1108" s="16" t="s">
        <v>53</v>
      </c>
      <c r="B1108" s="17" t="s">
        <v>48</v>
      </c>
      <c r="C1108" s="17">
        <v>8</v>
      </c>
      <c r="D1108" s="29"/>
      <c r="E1108" s="29"/>
      <c r="F1108" s="30">
        <f t="shared" si="92"/>
        <v>0</v>
      </c>
      <c r="G1108" s="32"/>
      <c r="H1108" s="32"/>
      <c r="I1108" s="32"/>
      <c r="J1108" s="34">
        <f t="shared" si="93"/>
        <v>0</v>
      </c>
      <c r="K1108" s="31">
        <f t="shared" si="94"/>
        <v>2416.0500000000002</v>
      </c>
      <c r="L1108" s="24">
        <f t="shared" si="91"/>
        <v>0</v>
      </c>
      <c r="M1108" s="24"/>
      <c r="N1108" s="24">
        <f t="shared" si="95"/>
        <v>0</v>
      </c>
    </row>
    <row r="1109" spans="1:14" x14ac:dyDescent="0.3">
      <c r="A1109" s="16" t="s">
        <v>54</v>
      </c>
      <c r="B1109" s="17" t="s">
        <v>50</v>
      </c>
      <c r="C1109" s="17">
        <v>72</v>
      </c>
      <c r="D1109" s="29">
        <v>4</v>
      </c>
      <c r="E1109" s="29"/>
      <c r="F1109" s="30">
        <f t="shared" si="92"/>
        <v>5.5555555555555552E-2</v>
      </c>
      <c r="G1109" s="32"/>
      <c r="H1109" s="32"/>
      <c r="I1109" s="32"/>
      <c r="J1109" s="34">
        <f t="shared" si="93"/>
        <v>4</v>
      </c>
      <c r="K1109" s="31">
        <f t="shared" si="94"/>
        <v>377.33</v>
      </c>
      <c r="L1109" s="24">
        <f t="shared" si="91"/>
        <v>1509.32</v>
      </c>
      <c r="M1109" s="24"/>
      <c r="N1109" s="24">
        <f t="shared" si="95"/>
        <v>0</v>
      </c>
    </row>
    <row r="1110" spans="1:14" x14ac:dyDescent="0.3">
      <c r="A1110" s="16" t="s">
        <v>55</v>
      </c>
      <c r="B1110" s="17" t="s">
        <v>56</v>
      </c>
      <c r="C1110" s="17">
        <v>15</v>
      </c>
      <c r="D1110" s="44">
        <v>3</v>
      </c>
      <c r="E1110" s="44"/>
      <c r="F1110" s="30">
        <f t="shared" si="92"/>
        <v>0.2</v>
      </c>
      <c r="G1110" s="11"/>
      <c r="H1110" s="11"/>
      <c r="I1110" s="11"/>
      <c r="J1110" s="12">
        <f t="shared" si="93"/>
        <v>3</v>
      </c>
      <c r="K1110" s="45">
        <f t="shared" si="94"/>
        <v>1158.3</v>
      </c>
      <c r="L1110" s="37">
        <f t="shared" si="91"/>
        <v>3474.8999999999996</v>
      </c>
      <c r="M1110" s="37"/>
      <c r="N1110" s="37">
        <f t="shared" si="95"/>
        <v>0</v>
      </c>
    </row>
    <row r="1111" spans="1:14" x14ac:dyDescent="0.3">
      <c r="A1111" s="16" t="s">
        <v>57</v>
      </c>
      <c r="B1111" s="17" t="s">
        <v>50</v>
      </c>
      <c r="C1111" s="17">
        <v>72</v>
      </c>
      <c r="D1111" s="29">
        <v>6</v>
      </c>
      <c r="E1111" s="29">
        <v>30</v>
      </c>
      <c r="F1111" s="30">
        <f t="shared" si="92"/>
        <v>0.5</v>
      </c>
      <c r="G1111" s="32"/>
      <c r="H1111" s="32"/>
      <c r="I1111" s="32"/>
      <c r="J1111" s="34">
        <f t="shared" si="93"/>
        <v>36</v>
      </c>
      <c r="K1111" s="31">
        <f t="shared" si="94"/>
        <v>424.13</v>
      </c>
      <c r="L1111" s="24">
        <f t="shared" si="91"/>
        <v>15268.68</v>
      </c>
      <c r="M1111" s="24"/>
      <c r="N1111" s="24">
        <f t="shared" si="95"/>
        <v>0</v>
      </c>
    </row>
    <row r="1112" spans="1:14" x14ac:dyDescent="0.3">
      <c r="A1112" s="16" t="s">
        <v>58</v>
      </c>
      <c r="B1112" s="17" t="s">
        <v>59</v>
      </c>
      <c r="C1112" s="17">
        <v>15</v>
      </c>
      <c r="D1112" s="29"/>
      <c r="E1112" s="29"/>
      <c r="F1112" s="30">
        <f t="shared" si="92"/>
        <v>0</v>
      </c>
      <c r="G1112" s="32"/>
      <c r="H1112" s="32"/>
      <c r="I1112" s="32"/>
      <c r="J1112" s="34">
        <f t="shared" si="93"/>
        <v>0</v>
      </c>
      <c r="K1112" s="31">
        <f t="shared" si="94"/>
        <v>1199.25</v>
      </c>
      <c r="L1112" s="24">
        <f t="shared" si="91"/>
        <v>0</v>
      </c>
      <c r="M1112" s="24"/>
      <c r="N1112" s="24">
        <f t="shared" si="95"/>
        <v>0</v>
      </c>
    </row>
    <row r="1113" spans="1:14" x14ac:dyDescent="0.3">
      <c r="A1113" s="16" t="s">
        <v>60</v>
      </c>
      <c r="B1113" s="17" t="s">
        <v>50</v>
      </c>
      <c r="C1113" s="17">
        <v>72</v>
      </c>
      <c r="D1113" s="29"/>
      <c r="E1113" s="29"/>
      <c r="F1113" s="30">
        <f t="shared" si="92"/>
        <v>0</v>
      </c>
      <c r="G1113" s="32"/>
      <c r="H1113" s="32"/>
      <c r="I1113" s="32"/>
      <c r="J1113" s="34">
        <f t="shared" si="93"/>
        <v>0</v>
      </c>
      <c r="K1113" s="31">
        <f t="shared" si="94"/>
        <v>381.13</v>
      </c>
      <c r="L1113" s="24">
        <f t="shared" si="91"/>
        <v>0</v>
      </c>
      <c r="M1113" s="24"/>
      <c r="N1113" s="24">
        <f t="shared" si="95"/>
        <v>0</v>
      </c>
    </row>
    <row r="1114" spans="1:14" x14ac:dyDescent="0.3">
      <c r="A1114" s="16" t="s">
        <v>61</v>
      </c>
      <c r="B1114" s="17" t="s">
        <v>50</v>
      </c>
      <c r="C1114" s="38">
        <v>72</v>
      </c>
      <c r="D1114" s="44">
        <v>3</v>
      </c>
      <c r="E1114" s="44"/>
      <c r="F1114" s="30">
        <f t="shared" si="92"/>
        <v>4.1666666666666664E-2</v>
      </c>
      <c r="G1114" s="11"/>
      <c r="H1114" s="11"/>
      <c r="I1114" s="11"/>
      <c r="J1114" s="12">
        <f t="shared" si="93"/>
        <v>3</v>
      </c>
      <c r="K1114" s="31">
        <f t="shared" si="94"/>
        <v>424.13</v>
      </c>
      <c r="L1114" s="37">
        <f t="shared" si="91"/>
        <v>1272.3899999999999</v>
      </c>
      <c r="M1114" s="37"/>
      <c r="N1114" s="37">
        <f t="shared" si="95"/>
        <v>0</v>
      </c>
    </row>
    <row r="1115" spans="1:14" x14ac:dyDescent="0.3">
      <c r="A1115" s="35" t="s">
        <v>62</v>
      </c>
      <c r="B1115" s="17" t="s">
        <v>50</v>
      </c>
      <c r="C1115" s="38">
        <v>72</v>
      </c>
      <c r="D1115" s="44"/>
      <c r="E1115" s="44">
        <v>10</v>
      </c>
      <c r="F1115" s="30">
        <f t="shared" si="92"/>
        <v>0.1388888888888889</v>
      </c>
      <c r="G1115" s="11"/>
      <c r="H1115" s="11"/>
      <c r="I1115" s="11"/>
      <c r="J1115" s="12">
        <f t="shared" si="93"/>
        <v>10</v>
      </c>
      <c r="K1115" s="31">
        <f t="shared" si="94"/>
        <v>330.23</v>
      </c>
      <c r="L1115" s="37">
        <f t="shared" si="91"/>
        <v>3302.3</v>
      </c>
      <c r="M1115" s="37"/>
      <c r="N1115" s="37">
        <f t="shared" si="95"/>
        <v>0</v>
      </c>
    </row>
    <row r="1116" spans="1:14" x14ac:dyDescent="0.3">
      <c r="A1116" s="35" t="s">
        <v>63</v>
      </c>
      <c r="B1116" s="17" t="s">
        <v>50</v>
      </c>
      <c r="C1116" s="38">
        <v>72</v>
      </c>
      <c r="D1116" s="44"/>
      <c r="E1116" s="44">
        <v>20</v>
      </c>
      <c r="F1116" s="30">
        <f t="shared" si="92"/>
        <v>0.27777777777777779</v>
      </c>
      <c r="G1116" s="11"/>
      <c r="H1116" s="11"/>
      <c r="I1116" s="11"/>
      <c r="J1116" s="12">
        <f t="shared" si="93"/>
        <v>20</v>
      </c>
      <c r="K1116" s="31">
        <f t="shared" si="94"/>
        <v>424.13</v>
      </c>
      <c r="L1116" s="37">
        <f t="shared" si="91"/>
        <v>8482.6</v>
      </c>
      <c r="M1116" s="37"/>
      <c r="N1116" s="37">
        <f t="shared" si="95"/>
        <v>0</v>
      </c>
    </row>
    <row r="1117" spans="1:14" x14ac:dyDescent="0.3">
      <c r="A1117" s="35" t="s">
        <v>64</v>
      </c>
      <c r="B1117" s="17" t="s">
        <v>65</v>
      </c>
      <c r="C1117" s="38">
        <v>72</v>
      </c>
      <c r="D1117" s="44"/>
      <c r="E1117" s="44"/>
      <c r="F1117" s="30">
        <f t="shared" si="92"/>
        <v>0</v>
      </c>
      <c r="G1117" s="11"/>
      <c r="H1117" s="11"/>
      <c r="I1117" s="11"/>
      <c r="J1117" s="12">
        <f t="shared" si="93"/>
        <v>0</v>
      </c>
      <c r="K1117" s="31">
        <f t="shared" si="94"/>
        <v>389.61</v>
      </c>
      <c r="L1117" s="37">
        <f t="shared" si="91"/>
        <v>0</v>
      </c>
      <c r="M1117" s="37"/>
      <c r="N1117" s="37">
        <f t="shared" si="95"/>
        <v>0</v>
      </c>
    </row>
    <row r="1118" spans="1:14" x14ac:dyDescent="0.3">
      <c r="A1118" s="35" t="s">
        <v>66</v>
      </c>
      <c r="B1118" s="17" t="s">
        <v>65</v>
      </c>
      <c r="C1118" s="38">
        <v>72</v>
      </c>
      <c r="D1118" s="44"/>
      <c r="E1118" s="44">
        <v>20</v>
      </c>
      <c r="F1118" s="30">
        <f t="shared" si="92"/>
        <v>0.27777777777777779</v>
      </c>
      <c r="G1118" s="11"/>
      <c r="H1118" s="11"/>
      <c r="I1118" s="11"/>
      <c r="J1118" s="12">
        <f t="shared" si="93"/>
        <v>20</v>
      </c>
      <c r="K1118" s="31">
        <f t="shared" si="94"/>
        <v>389.61</v>
      </c>
      <c r="L1118" s="37">
        <f t="shared" si="91"/>
        <v>7792.2000000000007</v>
      </c>
      <c r="M1118" s="37"/>
      <c r="N1118" s="37">
        <f t="shared" si="95"/>
        <v>0</v>
      </c>
    </row>
    <row r="1119" spans="1:14" x14ac:dyDescent="0.3">
      <c r="A1119" s="47" t="s">
        <v>67</v>
      </c>
      <c r="B1119" s="48" t="s">
        <v>59</v>
      </c>
      <c r="C1119" s="49">
        <v>25</v>
      </c>
      <c r="D1119" s="44">
        <v>21</v>
      </c>
      <c r="E1119" s="44">
        <v>25</v>
      </c>
      <c r="F1119" s="30">
        <f t="shared" si="92"/>
        <v>1.84</v>
      </c>
      <c r="G1119" s="11"/>
      <c r="H1119" s="11"/>
      <c r="I1119" s="11"/>
      <c r="J1119" s="12">
        <f t="shared" si="93"/>
        <v>46</v>
      </c>
      <c r="K1119" s="31">
        <f t="shared" si="94"/>
        <v>169.65</v>
      </c>
      <c r="L1119" s="37">
        <f t="shared" si="91"/>
        <v>7803.9000000000005</v>
      </c>
      <c r="M1119" s="37"/>
      <c r="N1119" s="37">
        <f t="shared" si="95"/>
        <v>0</v>
      </c>
    </row>
    <row r="1120" spans="1:14" x14ac:dyDescent="0.3">
      <c r="A1120" s="47" t="s">
        <v>68</v>
      </c>
      <c r="B1120" s="48" t="s">
        <v>42</v>
      </c>
      <c r="C1120" s="49">
        <v>50</v>
      </c>
      <c r="D1120" s="44">
        <v>37</v>
      </c>
      <c r="E1120" s="44">
        <v>30</v>
      </c>
      <c r="F1120" s="30">
        <f t="shared" si="92"/>
        <v>1.34</v>
      </c>
      <c r="G1120" s="11"/>
      <c r="H1120" s="11"/>
      <c r="I1120" s="11"/>
      <c r="J1120" s="12">
        <f t="shared" si="93"/>
        <v>67</v>
      </c>
      <c r="K1120" s="31">
        <f t="shared" si="94"/>
        <v>88.92</v>
      </c>
      <c r="L1120" s="37">
        <f t="shared" si="91"/>
        <v>5957.64</v>
      </c>
      <c r="M1120" s="37"/>
      <c r="N1120" s="37">
        <f t="shared" si="95"/>
        <v>0</v>
      </c>
    </row>
    <row r="1121" spans="1:14" x14ac:dyDescent="0.3">
      <c r="A1121" s="47" t="s">
        <v>69</v>
      </c>
      <c r="B1121" s="48" t="s">
        <v>52</v>
      </c>
      <c r="C1121" s="49">
        <v>12</v>
      </c>
      <c r="D1121" s="44"/>
      <c r="E1121" s="44"/>
      <c r="F1121" s="30">
        <f t="shared" si="92"/>
        <v>0</v>
      </c>
      <c r="G1121" s="11"/>
      <c r="H1121" s="11"/>
      <c r="I1121" s="11"/>
      <c r="J1121" s="12">
        <f t="shared" si="93"/>
        <v>0</v>
      </c>
      <c r="K1121" s="31">
        <f t="shared" si="94"/>
        <v>123.94</v>
      </c>
      <c r="L1121" s="37">
        <f t="shared" si="91"/>
        <v>0</v>
      </c>
      <c r="M1121" s="37"/>
      <c r="N1121" s="37">
        <f t="shared" si="95"/>
        <v>0</v>
      </c>
    </row>
    <row r="1122" spans="1:14" ht="19.5" thickBot="1" x14ac:dyDescent="0.35">
      <c r="A1122" s="47" t="s">
        <v>70</v>
      </c>
      <c r="B1122" s="48" t="s">
        <v>50</v>
      </c>
      <c r="C1122" s="49">
        <v>60</v>
      </c>
      <c r="D1122" s="44"/>
      <c r="E1122" s="44"/>
      <c r="F1122" s="30">
        <f t="shared" si="92"/>
        <v>0</v>
      </c>
      <c r="G1122" s="11"/>
      <c r="H1122" s="11"/>
      <c r="I1122" s="11"/>
      <c r="J1122" s="12">
        <f t="shared" si="93"/>
        <v>0</v>
      </c>
      <c r="K1122" s="31">
        <f t="shared" si="94"/>
        <v>67.180000000000007</v>
      </c>
      <c r="L1122" s="37">
        <f t="shared" si="91"/>
        <v>0</v>
      </c>
      <c r="M1122" s="37"/>
      <c r="N1122" s="37">
        <f t="shared" si="95"/>
        <v>0</v>
      </c>
    </row>
    <row r="1123" spans="1:14" ht="19.5" thickBot="1" x14ac:dyDescent="0.35">
      <c r="A1123" s="56" t="s">
        <v>71</v>
      </c>
      <c r="B1123" s="57" t="s">
        <v>50</v>
      </c>
      <c r="C1123" s="58">
        <v>60</v>
      </c>
      <c r="D1123" s="44">
        <v>2</v>
      </c>
      <c r="E1123" s="44"/>
      <c r="F1123" s="30">
        <f t="shared" si="92"/>
        <v>3.3333333333333333E-2</v>
      </c>
      <c r="G1123" s="11"/>
      <c r="H1123" s="11"/>
      <c r="I1123" s="11"/>
      <c r="J1123" s="12">
        <f t="shared" si="93"/>
        <v>2</v>
      </c>
      <c r="K1123" s="31">
        <f t="shared" si="94"/>
        <v>67.180000000000007</v>
      </c>
      <c r="L1123" s="37">
        <f t="shared" si="91"/>
        <v>134.36000000000001</v>
      </c>
      <c r="M1123" s="37"/>
      <c r="N1123" s="37">
        <f t="shared" si="95"/>
        <v>0</v>
      </c>
    </row>
    <row r="1124" spans="1:14" ht="19.5" thickBot="1" x14ac:dyDescent="0.35">
      <c r="A1124" s="56" t="s">
        <v>72</v>
      </c>
      <c r="B1124" s="57" t="s">
        <v>50</v>
      </c>
      <c r="C1124" s="58">
        <v>60</v>
      </c>
      <c r="D1124" s="44">
        <v>6</v>
      </c>
      <c r="E1124" s="44">
        <v>6</v>
      </c>
      <c r="F1124" s="30">
        <f t="shared" si="92"/>
        <v>0.2</v>
      </c>
      <c r="G1124" s="11"/>
      <c r="H1124" s="11"/>
      <c r="I1124" s="11"/>
      <c r="J1124" s="12">
        <f t="shared" si="93"/>
        <v>12</v>
      </c>
      <c r="K1124" s="31">
        <f t="shared" si="94"/>
        <v>67.180000000000007</v>
      </c>
      <c r="L1124" s="37">
        <f t="shared" si="91"/>
        <v>806.16000000000008</v>
      </c>
      <c r="M1124" s="37"/>
      <c r="N1124" s="37">
        <f t="shared" si="95"/>
        <v>0</v>
      </c>
    </row>
    <row r="1125" spans="1:14" ht="19.5" thickBot="1" x14ac:dyDescent="0.35">
      <c r="A1125" s="56" t="s">
        <v>73</v>
      </c>
      <c r="B1125" s="57" t="s">
        <v>74</v>
      </c>
      <c r="C1125" s="58">
        <v>150</v>
      </c>
      <c r="D1125" s="44"/>
      <c r="E1125" s="44"/>
      <c r="F1125" s="30">
        <f t="shared" si="92"/>
        <v>0</v>
      </c>
      <c r="G1125" s="11"/>
      <c r="H1125" s="11"/>
      <c r="I1125" s="11"/>
      <c r="J1125" s="12">
        <f t="shared" si="93"/>
        <v>0</v>
      </c>
      <c r="K1125" s="31">
        <f t="shared" si="94"/>
        <v>21.06</v>
      </c>
      <c r="L1125" s="37">
        <f t="shared" si="91"/>
        <v>0</v>
      </c>
      <c r="M1125" s="37"/>
      <c r="N1125" s="37">
        <f t="shared" si="95"/>
        <v>0</v>
      </c>
    </row>
    <row r="1126" spans="1:14" ht="19.5" thickBot="1" x14ac:dyDescent="0.35">
      <c r="A1126" s="66" t="s">
        <v>75</v>
      </c>
      <c r="B1126" s="67" t="s">
        <v>76</v>
      </c>
      <c r="C1126" s="68">
        <v>120</v>
      </c>
      <c r="D1126" s="44"/>
      <c r="E1126" s="44"/>
      <c r="F1126" s="30">
        <f t="shared" si="92"/>
        <v>0</v>
      </c>
      <c r="G1126" s="11"/>
      <c r="H1126" s="11"/>
      <c r="I1126" s="11"/>
      <c r="J1126" s="12">
        <f t="shared" si="93"/>
        <v>0</v>
      </c>
      <c r="K1126" s="31">
        <f t="shared" si="94"/>
        <v>78.98</v>
      </c>
      <c r="L1126" s="37">
        <f t="shared" si="91"/>
        <v>0</v>
      </c>
      <c r="M1126" s="37"/>
      <c r="N1126" s="37">
        <f t="shared" si="95"/>
        <v>0</v>
      </c>
    </row>
    <row r="1127" spans="1:14" ht="19.5" thickBot="1" x14ac:dyDescent="0.35">
      <c r="A1127" s="66" t="s">
        <v>77</v>
      </c>
      <c r="B1127" s="67" t="s">
        <v>78</v>
      </c>
      <c r="C1127" s="68">
        <v>60</v>
      </c>
      <c r="D1127" s="44"/>
      <c r="E1127" s="44"/>
      <c r="F1127" s="30">
        <f t="shared" si="92"/>
        <v>0</v>
      </c>
      <c r="G1127" s="11"/>
      <c r="H1127" s="11"/>
      <c r="I1127" s="11"/>
      <c r="J1127" s="12">
        <f t="shared" si="93"/>
        <v>0</v>
      </c>
      <c r="K1127" s="31">
        <f t="shared" si="94"/>
        <v>154.44</v>
      </c>
      <c r="L1127" s="37">
        <f t="shared" si="91"/>
        <v>0</v>
      </c>
      <c r="M1127" s="37"/>
      <c r="N1127" s="37">
        <f t="shared" si="95"/>
        <v>0</v>
      </c>
    </row>
    <row r="1128" spans="1:14" ht="19.5" thickBot="1" x14ac:dyDescent="0.35">
      <c r="A1128" s="66" t="s">
        <v>79</v>
      </c>
      <c r="B1128" s="67" t="s">
        <v>50</v>
      </c>
      <c r="C1128" s="68">
        <v>30</v>
      </c>
      <c r="D1128" s="44">
        <v>9</v>
      </c>
      <c r="E1128" s="44"/>
      <c r="F1128" s="30">
        <f t="shared" si="92"/>
        <v>0.3</v>
      </c>
      <c r="G1128" s="11"/>
      <c r="H1128" s="11"/>
      <c r="I1128" s="11"/>
      <c r="J1128" s="12">
        <f t="shared" si="93"/>
        <v>9</v>
      </c>
      <c r="K1128" s="31">
        <f t="shared" si="94"/>
        <v>274.95</v>
      </c>
      <c r="L1128" s="37">
        <f t="shared" si="91"/>
        <v>2474.5499999999997</v>
      </c>
      <c r="M1128" s="37"/>
      <c r="N1128" s="37">
        <f t="shared" si="95"/>
        <v>0</v>
      </c>
    </row>
    <row r="1129" spans="1:14" ht="19.5" thickBot="1" x14ac:dyDescent="0.35">
      <c r="A1129" s="66" t="s">
        <v>80</v>
      </c>
      <c r="B1129" s="67" t="s">
        <v>59</v>
      </c>
      <c r="C1129" s="68">
        <v>12</v>
      </c>
      <c r="D1129" s="44">
        <v>2</v>
      </c>
      <c r="E1129" s="44">
        <v>6</v>
      </c>
      <c r="F1129" s="30">
        <f t="shared" si="92"/>
        <v>0.66666666666666663</v>
      </c>
      <c r="G1129" s="11"/>
      <c r="H1129" s="11"/>
      <c r="I1129" s="11"/>
      <c r="J1129" s="12">
        <f t="shared" si="93"/>
        <v>8</v>
      </c>
      <c r="K1129" s="31">
        <f t="shared" si="94"/>
        <v>1023.75</v>
      </c>
      <c r="L1129" s="37">
        <f t="shared" si="91"/>
        <v>8190</v>
      </c>
      <c r="M1129" s="37"/>
      <c r="N1129" s="37">
        <f t="shared" si="95"/>
        <v>0</v>
      </c>
    </row>
    <row r="1130" spans="1:14" ht="19.5" thickBot="1" x14ac:dyDescent="0.35">
      <c r="A1130" s="76" t="s">
        <v>81</v>
      </c>
      <c r="B1130" s="77" t="s">
        <v>82</v>
      </c>
      <c r="C1130" s="78">
        <v>18</v>
      </c>
      <c r="D1130" s="44">
        <v>1</v>
      </c>
      <c r="E1130" s="44"/>
      <c r="F1130" s="30">
        <f t="shared" si="92"/>
        <v>5.5555555555555552E-2</v>
      </c>
      <c r="G1130" s="11"/>
      <c r="H1130" s="11"/>
      <c r="I1130" s="11"/>
      <c r="J1130" s="12">
        <f t="shared" si="93"/>
        <v>1</v>
      </c>
      <c r="K1130" s="31">
        <f t="shared" si="94"/>
        <v>558.67999999999995</v>
      </c>
      <c r="L1130" s="37">
        <f t="shared" si="91"/>
        <v>558.67999999999995</v>
      </c>
      <c r="M1130" s="37"/>
      <c r="N1130" s="37">
        <f t="shared" si="95"/>
        <v>0</v>
      </c>
    </row>
    <row r="1131" spans="1:14" ht="19.5" thickBot="1" x14ac:dyDescent="0.35">
      <c r="A1131" s="76" t="s">
        <v>83</v>
      </c>
      <c r="B1131" s="77" t="s">
        <v>59</v>
      </c>
      <c r="C1131" s="78">
        <v>12</v>
      </c>
      <c r="D1131" s="44">
        <v>2</v>
      </c>
      <c r="E1131" s="44"/>
      <c r="F1131" s="30">
        <f t="shared" si="92"/>
        <v>0.16666666666666666</v>
      </c>
      <c r="G1131" s="11"/>
      <c r="H1131" s="11"/>
      <c r="I1131" s="11"/>
      <c r="J1131" s="12">
        <f t="shared" si="93"/>
        <v>2</v>
      </c>
      <c r="K1131" s="31">
        <f t="shared" si="94"/>
        <v>1092.2</v>
      </c>
      <c r="L1131" s="37">
        <f t="shared" si="91"/>
        <v>2184.4</v>
      </c>
      <c r="M1131" s="37"/>
      <c r="N1131" s="37">
        <f t="shared" si="95"/>
        <v>0</v>
      </c>
    </row>
    <row r="1132" spans="1:14" ht="19.5" thickBot="1" x14ac:dyDescent="0.35">
      <c r="A1132" s="76" t="s">
        <v>84</v>
      </c>
      <c r="B1132" s="77" t="s">
        <v>85</v>
      </c>
      <c r="C1132" s="78">
        <v>4</v>
      </c>
      <c r="D1132" s="44"/>
      <c r="E1132" s="44">
        <v>4</v>
      </c>
      <c r="F1132" s="30">
        <f t="shared" si="92"/>
        <v>1</v>
      </c>
      <c r="G1132" s="11"/>
      <c r="H1132" s="11"/>
      <c r="I1132" s="11"/>
      <c r="J1132" s="12">
        <f t="shared" si="93"/>
        <v>4</v>
      </c>
      <c r="K1132" s="31">
        <f t="shared" si="94"/>
        <v>2670.53</v>
      </c>
      <c r="L1132" s="37">
        <f t="shared" si="91"/>
        <v>10682.12</v>
      </c>
      <c r="M1132" s="37"/>
      <c r="N1132" s="37">
        <f t="shared" si="95"/>
        <v>0</v>
      </c>
    </row>
    <row r="1133" spans="1:14" ht="19.5" thickBot="1" x14ac:dyDescent="0.35">
      <c r="A1133" s="86" t="s">
        <v>86</v>
      </c>
      <c r="B1133" s="87" t="s">
        <v>87</v>
      </c>
      <c r="C1133" s="88">
        <v>48</v>
      </c>
      <c r="D1133" s="44">
        <v>6</v>
      </c>
      <c r="E1133" s="44"/>
      <c r="F1133" s="30">
        <f t="shared" si="92"/>
        <v>0.125</v>
      </c>
      <c r="G1133" s="11"/>
      <c r="H1133" s="11"/>
      <c r="I1133" s="11"/>
      <c r="J1133" s="12">
        <f t="shared" si="93"/>
        <v>6</v>
      </c>
      <c r="K1133" s="31">
        <f t="shared" si="94"/>
        <v>46.8</v>
      </c>
      <c r="L1133" s="37">
        <f t="shared" si="91"/>
        <v>280.79999999999995</v>
      </c>
      <c r="M1133" s="37"/>
      <c r="N1133" s="37">
        <f t="shared" si="95"/>
        <v>0</v>
      </c>
    </row>
    <row r="1134" spans="1:14" ht="19.5" thickBot="1" x14ac:dyDescent="0.35">
      <c r="A1134" s="86" t="s">
        <v>88</v>
      </c>
      <c r="B1134" s="87" t="s">
        <v>87</v>
      </c>
      <c r="C1134" s="88">
        <v>48</v>
      </c>
      <c r="D1134" s="44"/>
      <c r="E1134" s="44"/>
      <c r="F1134" s="30">
        <f t="shared" si="92"/>
        <v>0</v>
      </c>
      <c r="G1134" s="11"/>
      <c r="H1134" s="11"/>
      <c r="I1134" s="11"/>
      <c r="J1134" s="12">
        <f t="shared" si="93"/>
        <v>0</v>
      </c>
      <c r="K1134" s="31">
        <f t="shared" si="94"/>
        <v>46.8</v>
      </c>
      <c r="L1134" s="37">
        <f t="shared" si="91"/>
        <v>0</v>
      </c>
      <c r="M1134" s="37"/>
      <c r="N1134" s="37">
        <f t="shared" si="95"/>
        <v>0</v>
      </c>
    </row>
    <row r="1135" spans="1:14" x14ac:dyDescent="0.3">
      <c r="A1135" s="96" t="s">
        <v>89</v>
      </c>
      <c r="B1135" s="97">
        <v>25</v>
      </c>
      <c r="C1135" s="97">
        <v>25</v>
      </c>
      <c r="D1135" s="44">
        <v>496</v>
      </c>
      <c r="E1135" s="44"/>
      <c r="F1135" s="30">
        <f t="shared" si="92"/>
        <v>19.84</v>
      </c>
      <c r="G1135" s="11"/>
      <c r="H1135" s="11"/>
      <c r="I1135" s="11"/>
      <c r="J1135" s="12">
        <f t="shared" si="93"/>
        <v>496</v>
      </c>
      <c r="K1135" s="31">
        <f t="shared" si="94"/>
        <v>111.25</v>
      </c>
      <c r="L1135" s="37">
        <f t="shared" si="91"/>
        <v>55180</v>
      </c>
      <c r="M1135" s="37"/>
      <c r="N1135" s="37">
        <f t="shared" si="95"/>
        <v>0</v>
      </c>
    </row>
    <row r="1136" spans="1:14" x14ac:dyDescent="0.3">
      <c r="A1136" s="105" t="s">
        <v>90</v>
      </c>
      <c r="B1136" s="106">
        <v>10</v>
      </c>
      <c r="C1136" s="106">
        <v>10</v>
      </c>
      <c r="D1136" s="44"/>
      <c r="E1136" s="44"/>
      <c r="F1136" s="30">
        <f t="shared" si="92"/>
        <v>0</v>
      </c>
      <c r="G1136" s="11"/>
      <c r="H1136" s="11"/>
      <c r="I1136" s="11"/>
      <c r="J1136" s="12">
        <f t="shared" si="93"/>
        <v>0</v>
      </c>
      <c r="K1136" s="31">
        <f t="shared" si="94"/>
        <v>1760</v>
      </c>
      <c r="L1136" s="37">
        <f t="shared" si="91"/>
        <v>0</v>
      </c>
      <c r="M1136" s="37"/>
      <c r="N1136" s="37">
        <f t="shared" si="95"/>
        <v>0</v>
      </c>
    </row>
    <row r="1137" spans="1:14" x14ac:dyDescent="0.3">
      <c r="A1137" s="105" t="s">
        <v>91</v>
      </c>
      <c r="B1137" s="106">
        <v>8</v>
      </c>
      <c r="C1137" s="106">
        <v>8</v>
      </c>
      <c r="D1137" s="44"/>
      <c r="E1137" s="44"/>
      <c r="F1137" s="30">
        <f t="shared" si="92"/>
        <v>0</v>
      </c>
      <c r="G1137" s="11"/>
      <c r="H1137" s="11"/>
      <c r="I1137" s="11"/>
      <c r="J1137" s="12">
        <f t="shared" si="93"/>
        <v>0</v>
      </c>
      <c r="K1137" s="31">
        <f t="shared" si="94"/>
        <v>2365</v>
      </c>
      <c r="L1137" s="37">
        <f t="shared" si="91"/>
        <v>0</v>
      </c>
      <c r="M1137" s="37"/>
      <c r="N1137" s="37">
        <f t="shared" si="95"/>
        <v>0</v>
      </c>
    </row>
    <row r="1138" spans="1:14" x14ac:dyDescent="0.3">
      <c r="A1138" s="105" t="s">
        <v>92</v>
      </c>
      <c r="B1138" s="106">
        <v>8</v>
      </c>
      <c r="C1138" s="106">
        <v>8</v>
      </c>
      <c r="D1138" s="44"/>
      <c r="E1138" s="44"/>
      <c r="F1138" s="30">
        <f t="shared" si="92"/>
        <v>0</v>
      </c>
      <c r="G1138" s="11"/>
      <c r="H1138" s="11"/>
      <c r="I1138" s="11"/>
      <c r="J1138" s="12">
        <f t="shared" si="93"/>
        <v>0</v>
      </c>
      <c r="K1138" s="31">
        <f t="shared" si="94"/>
        <v>2065</v>
      </c>
      <c r="L1138" s="37">
        <f t="shared" si="91"/>
        <v>0</v>
      </c>
      <c r="M1138" s="37"/>
      <c r="N1138" s="37">
        <f t="shared" si="95"/>
        <v>0</v>
      </c>
    </row>
    <row r="1139" spans="1:14" x14ac:dyDescent="0.3">
      <c r="A1139" s="105" t="s">
        <v>93</v>
      </c>
      <c r="B1139" s="106">
        <v>15</v>
      </c>
      <c r="C1139" s="106">
        <v>15</v>
      </c>
      <c r="D1139" s="44"/>
      <c r="E1139" s="44"/>
      <c r="F1139" s="30">
        <f t="shared" si="92"/>
        <v>0</v>
      </c>
      <c r="G1139" s="11"/>
      <c r="H1139" s="11"/>
      <c r="I1139" s="11"/>
      <c r="J1139" s="12">
        <f t="shared" si="93"/>
        <v>0</v>
      </c>
      <c r="K1139" s="31">
        <f t="shared" si="94"/>
        <v>990</v>
      </c>
      <c r="L1139" s="37">
        <f t="shared" si="91"/>
        <v>0</v>
      </c>
      <c r="M1139" s="37"/>
      <c r="N1139" s="37">
        <f t="shared" si="95"/>
        <v>0</v>
      </c>
    </row>
    <row r="1140" spans="1:14" x14ac:dyDescent="0.3">
      <c r="A1140" s="105" t="s">
        <v>94</v>
      </c>
      <c r="B1140" s="106">
        <v>15</v>
      </c>
      <c r="C1140" s="106">
        <v>15</v>
      </c>
      <c r="D1140" s="44"/>
      <c r="E1140" s="44"/>
      <c r="F1140" s="30">
        <f t="shared" si="92"/>
        <v>0</v>
      </c>
      <c r="G1140" s="11"/>
      <c r="H1140" s="11"/>
      <c r="I1140" s="11"/>
      <c r="J1140" s="12">
        <f t="shared" si="93"/>
        <v>0</v>
      </c>
      <c r="K1140" s="31">
        <f t="shared" si="94"/>
        <v>1025</v>
      </c>
      <c r="L1140" s="37">
        <f t="shared" si="91"/>
        <v>0</v>
      </c>
      <c r="M1140" s="37"/>
      <c r="N1140" s="37">
        <f t="shared" si="95"/>
        <v>0</v>
      </c>
    </row>
    <row r="1141" spans="1:14" x14ac:dyDescent="0.3">
      <c r="A1141" s="105" t="s">
        <v>95</v>
      </c>
      <c r="B1141" s="106">
        <v>10</v>
      </c>
      <c r="C1141" s="106">
        <v>10</v>
      </c>
      <c r="D1141" s="44"/>
      <c r="E1141" s="44"/>
      <c r="F1141" s="30">
        <f t="shared" si="92"/>
        <v>0</v>
      </c>
      <c r="G1141" s="11"/>
      <c r="H1141" s="11"/>
      <c r="I1141" s="11"/>
      <c r="J1141" s="12">
        <f t="shared" si="93"/>
        <v>0</v>
      </c>
      <c r="K1141" s="31">
        <f t="shared" si="94"/>
        <v>1620</v>
      </c>
      <c r="L1141" s="37">
        <f t="shared" si="91"/>
        <v>0</v>
      </c>
      <c r="M1141" s="37"/>
      <c r="N1141" s="37">
        <f t="shared" si="95"/>
        <v>0</v>
      </c>
    </row>
    <row r="1142" spans="1:14" x14ac:dyDescent="0.3">
      <c r="A1142" s="105" t="s">
        <v>96</v>
      </c>
      <c r="B1142" s="106">
        <v>8</v>
      </c>
      <c r="C1142" s="106">
        <v>8</v>
      </c>
      <c r="D1142" s="44"/>
      <c r="E1142" s="44"/>
      <c r="F1142" s="30">
        <f t="shared" si="92"/>
        <v>0</v>
      </c>
      <c r="G1142" s="11"/>
      <c r="H1142" s="11"/>
      <c r="I1142" s="11"/>
      <c r="J1142" s="12">
        <f t="shared" si="93"/>
        <v>0</v>
      </c>
      <c r="K1142" s="31">
        <f t="shared" si="94"/>
        <v>2130</v>
      </c>
      <c r="L1142" s="37">
        <f t="shared" si="91"/>
        <v>0</v>
      </c>
      <c r="M1142" s="37"/>
      <c r="N1142" s="37">
        <f t="shared" si="95"/>
        <v>0</v>
      </c>
    </row>
    <row r="1143" spans="1:14" x14ac:dyDescent="0.3">
      <c r="A1143" s="105" t="s">
        <v>97</v>
      </c>
      <c r="B1143" s="106">
        <v>15</v>
      </c>
      <c r="C1143" s="106">
        <v>15</v>
      </c>
      <c r="D1143" s="44"/>
      <c r="E1143" s="44"/>
      <c r="F1143" s="30">
        <f t="shared" si="92"/>
        <v>0</v>
      </c>
      <c r="G1143" s="11"/>
      <c r="H1143" s="11"/>
      <c r="I1143" s="11"/>
      <c r="J1143" s="12">
        <f t="shared" si="93"/>
        <v>0</v>
      </c>
      <c r="K1143" s="31">
        <f t="shared" si="94"/>
        <v>880</v>
      </c>
      <c r="L1143" s="37">
        <f t="shared" si="91"/>
        <v>0</v>
      </c>
      <c r="M1143" s="37"/>
      <c r="N1143" s="37">
        <f t="shared" si="95"/>
        <v>0</v>
      </c>
    </row>
    <row r="1144" spans="1:14" x14ac:dyDescent="0.3">
      <c r="A1144" s="105" t="s">
        <v>98</v>
      </c>
      <c r="B1144" s="106">
        <v>15</v>
      </c>
      <c r="C1144" s="106">
        <v>15</v>
      </c>
      <c r="D1144" s="44"/>
      <c r="E1144" s="44"/>
      <c r="F1144" s="30">
        <f t="shared" si="92"/>
        <v>0</v>
      </c>
      <c r="G1144" s="11"/>
      <c r="H1144" s="11"/>
      <c r="I1144" s="11"/>
      <c r="J1144" s="12">
        <f t="shared" si="93"/>
        <v>0</v>
      </c>
      <c r="K1144" s="31">
        <f t="shared" si="94"/>
        <v>915</v>
      </c>
      <c r="L1144" s="37">
        <f t="shared" si="91"/>
        <v>0</v>
      </c>
      <c r="M1144" s="37"/>
      <c r="N1144" s="37">
        <f t="shared" si="95"/>
        <v>0</v>
      </c>
    </row>
    <row r="1145" spans="1:14" x14ac:dyDescent="0.3">
      <c r="A1145" s="105" t="s">
        <v>99</v>
      </c>
      <c r="B1145" s="106">
        <v>3</v>
      </c>
      <c r="C1145" s="106">
        <v>3</v>
      </c>
      <c r="D1145" s="44"/>
      <c r="E1145" s="44"/>
      <c r="F1145" s="30">
        <f t="shared" si="92"/>
        <v>0</v>
      </c>
      <c r="G1145" s="11"/>
      <c r="H1145" s="11"/>
      <c r="I1145" s="11"/>
      <c r="J1145" s="12">
        <f t="shared" si="93"/>
        <v>0</v>
      </c>
      <c r="K1145" s="31">
        <f t="shared" si="94"/>
        <v>1970</v>
      </c>
      <c r="L1145" s="37">
        <f t="shared" si="91"/>
        <v>0</v>
      </c>
      <c r="M1145" s="37"/>
      <c r="N1145" s="37">
        <f t="shared" si="95"/>
        <v>0</v>
      </c>
    </row>
    <row r="1146" spans="1:14" x14ac:dyDescent="0.3">
      <c r="A1146" s="105" t="s">
        <v>100</v>
      </c>
      <c r="B1146" s="106">
        <v>3</v>
      </c>
      <c r="C1146" s="106">
        <v>3</v>
      </c>
      <c r="D1146" s="44"/>
      <c r="E1146" s="44"/>
      <c r="F1146" s="30">
        <f t="shared" si="92"/>
        <v>0</v>
      </c>
      <c r="G1146" s="11"/>
      <c r="H1146" s="11"/>
      <c r="I1146" s="11"/>
      <c r="J1146" s="12">
        <f t="shared" si="93"/>
        <v>0</v>
      </c>
      <c r="K1146" s="31">
        <f t="shared" si="94"/>
        <v>2035</v>
      </c>
      <c r="L1146" s="37">
        <f t="shared" si="91"/>
        <v>0</v>
      </c>
      <c r="M1146" s="37"/>
      <c r="N1146" s="37">
        <f t="shared" si="95"/>
        <v>0</v>
      </c>
    </row>
    <row r="1147" spans="1:14" x14ac:dyDescent="0.3">
      <c r="A1147" s="105" t="s">
        <v>101</v>
      </c>
      <c r="B1147" s="106">
        <v>8</v>
      </c>
      <c r="C1147" s="106">
        <v>8</v>
      </c>
      <c r="D1147" s="44"/>
      <c r="E1147" s="44"/>
      <c r="F1147" s="30">
        <f t="shared" si="92"/>
        <v>0</v>
      </c>
      <c r="G1147" s="11"/>
      <c r="H1147" s="11"/>
      <c r="I1147" s="11"/>
      <c r="J1147" s="12">
        <f t="shared" si="93"/>
        <v>0</v>
      </c>
      <c r="K1147" s="31">
        <f t="shared" si="94"/>
        <v>2120</v>
      </c>
      <c r="L1147" s="37">
        <f t="shared" si="91"/>
        <v>0</v>
      </c>
      <c r="M1147" s="37"/>
      <c r="N1147" s="37">
        <f t="shared" si="95"/>
        <v>0</v>
      </c>
    </row>
    <row r="1148" spans="1:14" x14ac:dyDescent="0.3">
      <c r="A1148" s="105" t="s">
        <v>102</v>
      </c>
      <c r="B1148" s="106">
        <v>10</v>
      </c>
      <c r="C1148" s="106">
        <v>10</v>
      </c>
      <c r="D1148" s="44"/>
      <c r="E1148" s="44"/>
      <c r="F1148" s="30">
        <f t="shared" si="92"/>
        <v>0</v>
      </c>
      <c r="G1148" s="11"/>
      <c r="H1148" s="11"/>
      <c r="I1148" s="11"/>
      <c r="J1148" s="12">
        <f t="shared" si="93"/>
        <v>0</v>
      </c>
      <c r="K1148" s="31">
        <f t="shared" si="94"/>
        <v>1980</v>
      </c>
      <c r="L1148" s="37">
        <f t="shared" si="91"/>
        <v>0</v>
      </c>
      <c r="M1148" s="37"/>
      <c r="N1148" s="37">
        <f t="shared" si="95"/>
        <v>0</v>
      </c>
    </row>
    <row r="1149" spans="1:14" x14ac:dyDescent="0.3">
      <c r="A1149" s="105" t="s">
        <v>103</v>
      </c>
      <c r="B1149" s="106">
        <v>12</v>
      </c>
      <c r="C1149" s="106">
        <v>12</v>
      </c>
      <c r="D1149" s="44"/>
      <c r="E1149" s="44"/>
      <c r="F1149" s="30">
        <f t="shared" si="92"/>
        <v>0</v>
      </c>
      <c r="G1149" s="11"/>
      <c r="H1149" s="11"/>
      <c r="I1149" s="11"/>
      <c r="J1149" s="12">
        <f t="shared" si="93"/>
        <v>0</v>
      </c>
      <c r="K1149" s="31">
        <f t="shared" si="94"/>
        <v>875</v>
      </c>
      <c r="L1149" s="37">
        <f t="shared" si="91"/>
        <v>0</v>
      </c>
      <c r="M1149" s="37"/>
      <c r="N1149" s="37">
        <f t="shared" si="95"/>
        <v>0</v>
      </c>
    </row>
    <row r="1150" spans="1:14" ht="19.5" thickBot="1" x14ac:dyDescent="0.35">
      <c r="A1150" s="105" t="s">
        <v>104</v>
      </c>
      <c r="B1150" s="106">
        <v>3</v>
      </c>
      <c r="C1150" s="106">
        <v>3</v>
      </c>
      <c r="D1150" s="44"/>
      <c r="E1150" s="44"/>
      <c r="F1150" s="30">
        <f t="shared" si="92"/>
        <v>0</v>
      </c>
      <c r="G1150" s="11"/>
      <c r="H1150" s="11"/>
      <c r="I1150" s="11"/>
      <c r="J1150" s="12">
        <f t="shared" si="93"/>
        <v>0</v>
      </c>
      <c r="K1150" s="31">
        <f t="shared" si="94"/>
        <v>2145</v>
      </c>
      <c r="L1150" s="37">
        <f t="shared" si="91"/>
        <v>0</v>
      </c>
      <c r="M1150" s="37"/>
      <c r="N1150" s="37">
        <f t="shared" si="95"/>
        <v>0</v>
      </c>
    </row>
    <row r="1151" spans="1:14" ht="19.5" thickBot="1" x14ac:dyDescent="0.35">
      <c r="A1151" s="56" t="s">
        <v>105</v>
      </c>
      <c r="B1151" s="57" t="s">
        <v>74</v>
      </c>
      <c r="C1151" s="58">
        <v>150</v>
      </c>
      <c r="D1151" s="44"/>
      <c r="E1151" s="44"/>
      <c r="F1151" s="30">
        <f t="shared" si="92"/>
        <v>0</v>
      </c>
      <c r="G1151" s="11"/>
      <c r="H1151" s="11"/>
      <c r="I1151" s="11"/>
      <c r="J1151" s="12">
        <f t="shared" si="93"/>
        <v>0</v>
      </c>
      <c r="K1151" s="31">
        <f t="shared" si="94"/>
        <v>21.06</v>
      </c>
      <c r="L1151" s="37">
        <f t="shared" si="91"/>
        <v>0</v>
      </c>
      <c r="M1151" s="37"/>
      <c r="N1151" s="37">
        <f t="shared" si="95"/>
        <v>0</v>
      </c>
    </row>
    <row r="1152" spans="1:14" x14ac:dyDescent="0.3">
      <c r="A1152" s="107"/>
      <c r="B1152" s="108"/>
      <c r="C1152" s="108"/>
      <c r="D1152" s="11"/>
      <c r="E1152" s="11"/>
      <c r="F1152" s="30" t="e">
        <f t="shared" si="92"/>
        <v>#DIV/0!</v>
      </c>
      <c r="G1152" s="11"/>
      <c r="H1152" s="11"/>
      <c r="I1152" s="11"/>
      <c r="J1152" s="12">
        <f t="shared" si="93"/>
        <v>0</v>
      </c>
      <c r="K1152" s="31">
        <f t="shared" si="94"/>
        <v>116.5</v>
      </c>
      <c r="L1152" s="37">
        <f t="shared" si="91"/>
        <v>0</v>
      </c>
      <c r="M1152" s="37"/>
      <c r="N1152" s="37">
        <f t="shared" si="95"/>
        <v>0</v>
      </c>
    </row>
    <row r="1153" spans="1:14" x14ac:dyDescent="0.3">
      <c r="A1153" s="107"/>
      <c r="B1153" s="108"/>
      <c r="C1153" s="108"/>
      <c r="D1153" s="11"/>
      <c r="E1153" s="11"/>
      <c r="F1153" s="30" t="e">
        <f t="shared" si="92"/>
        <v>#DIV/0!</v>
      </c>
      <c r="G1153" s="11"/>
      <c r="H1153" s="11"/>
      <c r="I1153" s="11"/>
      <c r="J1153" s="12">
        <f t="shared" si="93"/>
        <v>0</v>
      </c>
      <c r="K1153" s="31">
        <f t="shared" si="94"/>
        <v>0</v>
      </c>
      <c r="L1153" s="37">
        <f t="shared" si="91"/>
        <v>0</v>
      </c>
      <c r="M1153" s="37"/>
      <c r="N1153" s="37">
        <f t="shared" si="95"/>
        <v>0</v>
      </c>
    </row>
    <row r="1154" spans="1:14" x14ac:dyDescent="0.3">
      <c r="A1154" s="107"/>
      <c r="B1154" s="108"/>
      <c r="C1154" s="108"/>
      <c r="D1154" s="11"/>
      <c r="E1154" s="11"/>
      <c r="F1154" s="30" t="e">
        <f t="shared" si="92"/>
        <v>#DIV/0!</v>
      </c>
      <c r="G1154" s="11"/>
      <c r="H1154" s="11"/>
      <c r="I1154" s="11"/>
      <c r="J1154" s="12">
        <f t="shared" si="93"/>
        <v>0</v>
      </c>
      <c r="K1154" s="31">
        <f t="shared" si="94"/>
        <v>23</v>
      </c>
      <c r="L1154" s="37">
        <f t="shared" si="91"/>
        <v>0</v>
      </c>
      <c r="M1154" s="37"/>
      <c r="N1154" s="37">
        <f t="shared" si="95"/>
        <v>0</v>
      </c>
    </row>
    <row r="1155" spans="1:14" x14ac:dyDescent="0.3">
      <c r="A1155" s="107"/>
      <c r="B1155" s="108"/>
      <c r="C1155" s="108"/>
      <c r="D1155" s="11"/>
      <c r="E1155" s="11"/>
      <c r="F1155" s="30" t="e">
        <f t="shared" si="92"/>
        <v>#DIV/0!</v>
      </c>
      <c r="G1155" s="11"/>
      <c r="H1155" s="11"/>
      <c r="I1155" s="11"/>
      <c r="J1155" s="12">
        <f t="shared" si="93"/>
        <v>0</v>
      </c>
      <c r="K1155" s="31">
        <f t="shared" si="94"/>
        <v>0</v>
      </c>
      <c r="L1155" s="37">
        <f t="shared" si="91"/>
        <v>0</v>
      </c>
      <c r="M1155" s="37"/>
      <c r="N1155" s="37">
        <f t="shared" si="95"/>
        <v>0</v>
      </c>
    </row>
    <row r="1156" spans="1:14" x14ac:dyDescent="0.3">
      <c r="A1156" s="11"/>
      <c r="B1156" s="10"/>
      <c r="C1156" s="10"/>
      <c r="D1156" s="11"/>
      <c r="E1156" s="11"/>
      <c r="F1156" s="30" t="e">
        <f t="shared" si="92"/>
        <v>#DIV/0!</v>
      </c>
      <c r="G1156" s="11"/>
      <c r="H1156" s="11"/>
      <c r="I1156" s="11"/>
      <c r="J1156" s="12">
        <f t="shared" si="93"/>
        <v>0</v>
      </c>
      <c r="K1156" s="31">
        <f t="shared" si="94"/>
        <v>0</v>
      </c>
      <c r="L1156" s="37">
        <f t="shared" si="91"/>
        <v>0</v>
      </c>
      <c r="M1156" s="37"/>
      <c r="N1156" s="37">
        <f t="shared" si="95"/>
        <v>0</v>
      </c>
    </row>
    <row r="1157" spans="1:14" x14ac:dyDescent="0.3">
      <c r="A1157" s="11"/>
      <c r="B1157" s="10"/>
      <c r="C1157" s="10"/>
      <c r="D1157" s="11"/>
      <c r="E1157" s="11"/>
      <c r="F1157" s="30" t="e">
        <f t="shared" si="92"/>
        <v>#DIV/0!</v>
      </c>
      <c r="G1157" s="11"/>
      <c r="H1157" s="11"/>
      <c r="I1157" s="11"/>
      <c r="J1157" s="12">
        <f t="shared" si="93"/>
        <v>0</v>
      </c>
      <c r="K1157" s="31">
        <f t="shared" si="94"/>
        <v>0</v>
      </c>
      <c r="L1157" s="37">
        <f t="shared" si="91"/>
        <v>0</v>
      </c>
      <c r="M1157" s="37"/>
      <c r="N1157" s="37">
        <f t="shared" si="95"/>
        <v>0</v>
      </c>
    </row>
    <row r="1158" spans="1:14" x14ac:dyDescent="0.3">
      <c r="A1158" s="11"/>
      <c r="B1158" s="10"/>
      <c r="C1158" s="10"/>
      <c r="D1158" s="11"/>
      <c r="E1158" s="11"/>
      <c r="F1158" s="30" t="e">
        <f t="shared" si="92"/>
        <v>#DIV/0!</v>
      </c>
      <c r="G1158" s="11"/>
      <c r="H1158" s="11"/>
      <c r="I1158" s="11"/>
      <c r="J1158" s="12">
        <f t="shared" si="93"/>
        <v>0</v>
      </c>
      <c r="K1158" s="31">
        <f t="shared" si="94"/>
        <v>0</v>
      </c>
      <c r="L1158" s="37">
        <f t="shared" si="91"/>
        <v>0</v>
      </c>
      <c r="M1158" s="37"/>
      <c r="N1158" s="37">
        <f t="shared" si="95"/>
        <v>0</v>
      </c>
    </row>
    <row r="1159" spans="1:14" x14ac:dyDescent="0.3">
      <c r="A1159" s="11" t="s">
        <v>33</v>
      </c>
      <c r="B1159" s="11"/>
      <c r="C1159" s="13"/>
      <c r="D1159" s="111">
        <f t="shared" ref="D1159:J1159" si="96">SUM(D1097:D1158)</f>
        <v>607</v>
      </c>
      <c r="E1159" s="111">
        <f t="shared" si="96"/>
        <v>171</v>
      </c>
      <c r="F1159" s="111" t="e">
        <f t="shared" si="96"/>
        <v>#DIV/0!</v>
      </c>
      <c r="G1159" s="111">
        <f t="shared" si="96"/>
        <v>0</v>
      </c>
      <c r="H1159" s="111">
        <f t="shared" si="96"/>
        <v>0</v>
      </c>
      <c r="I1159" s="111">
        <f t="shared" si="96"/>
        <v>0</v>
      </c>
      <c r="J1159" s="12">
        <f t="shared" si="96"/>
        <v>778</v>
      </c>
      <c r="K1159" s="111"/>
      <c r="L1159" s="111">
        <f>SUM(L1097:L1158)</f>
        <v>147067.01</v>
      </c>
      <c r="M1159" s="111">
        <f>SUM(M1097:M1158)</f>
        <v>0</v>
      </c>
      <c r="N1159" s="111">
        <f>SUM(N1097:N1158)</f>
        <v>0</v>
      </c>
    </row>
    <row r="1160" spans="1:14" x14ac:dyDescent="0.3">
      <c r="A1160" s="113"/>
      <c r="B1160" s="114"/>
      <c r="C1160" s="115"/>
      <c r="D1160" s="116"/>
      <c r="E1160" s="116"/>
      <c r="F1160" s="7" t="s">
        <v>106</v>
      </c>
      <c r="G1160" s="7" t="s">
        <v>123</v>
      </c>
      <c r="H1160" s="7" t="s">
        <v>124</v>
      </c>
      <c r="I1160" s="7" t="s">
        <v>125</v>
      </c>
      <c r="J1160" s="7" t="s">
        <v>126</v>
      </c>
      <c r="K1160" s="117"/>
      <c r="L1160" s="117"/>
      <c r="M1160" s="7" t="s">
        <v>107</v>
      </c>
      <c r="N1160" s="118"/>
    </row>
    <row r="1161" spans="1:14" ht="31.5" x14ac:dyDescent="0.5">
      <c r="A1161" s="113"/>
      <c r="B1161" s="114"/>
      <c r="C1161" s="115"/>
      <c r="D1161" s="116"/>
      <c r="E1161" s="116"/>
      <c r="F1161" s="121"/>
      <c r="G1161" s="121"/>
      <c r="H1161" s="121"/>
      <c r="I1161" s="121"/>
      <c r="J1161" s="121"/>
      <c r="K1161" s="122"/>
      <c r="L1161" s="121">
        <f>+F1161-G1161-H1161-I1161-J1161</f>
        <v>0</v>
      </c>
      <c r="M1161" s="123"/>
      <c r="N1161" s="124"/>
    </row>
    <row r="1162" spans="1:14" x14ac:dyDescent="0.3">
      <c r="A1162" s="177" t="s">
        <v>109</v>
      </c>
      <c r="B1162" s="178"/>
      <c r="C1162" s="178"/>
      <c r="D1162" s="178"/>
      <c r="E1162" s="178"/>
      <c r="F1162" s="178"/>
      <c r="G1162" s="178"/>
      <c r="H1162" s="178"/>
      <c r="I1162" s="178"/>
      <c r="J1162" s="179"/>
      <c r="K1162" s="125"/>
      <c r="L1162" s="12">
        <v>3220</v>
      </c>
      <c r="M1162" s="126"/>
      <c r="N1162" s="127"/>
    </row>
    <row r="1163" spans="1:14" x14ac:dyDescent="0.3">
      <c r="A1163" s="180" t="s">
        <v>110</v>
      </c>
      <c r="B1163" s="181"/>
      <c r="C1163" s="181"/>
      <c r="D1163" s="181"/>
      <c r="E1163" s="181"/>
      <c r="F1163" s="181"/>
      <c r="G1163" s="181"/>
      <c r="H1163" s="181"/>
      <c r="I1163" s="181"/>
      <c r="J1163" s="182"/>
      <c r="K1163" s="129"/>
      <c r="L1163" s="12">
        <v>-240</v>
      </c>
      <c r="M1163" s="126"/>
      <c r="N1163" s="127"/>
    </row>
    <row r="1164" spans="1:14" x14ac:dyDescent="0.3">
      <c r="A1164" s="160" t="s">
        <v>111</v>
      </c>
      <c r="B1164" s="161"/>
      <c r="C1164" s="161"/>
      <c r="D1164" s="161"/>
      <c r="E1164" s="161"/>
      <c r="F1164" s="161"/>
      <c r="G1164" s="161"/>
      <c r="H1164" s="161"/>
      <c r="I1164" s="161"/>
      <c r="J1164" s="162"/>
      <c r="K1164" s="130"/>
      <c r="L1164" s="12"/>
      <c r="M1164" s="131">
        <f>+L1164/L1159%</f>
        <v>0</v>
      </c>
      <c r="N1164" s="127"/>
    </row>
    <row r="1165" spans="1:14" x14ac:dyDescent="0.3">
      <c r="A1165" s="163" t="s">
        <v>112</v>
      </c>
      <c r="B1165" s="164"/>
      <c r="C1165" s="164"/>
      <c r="D1165" s="164"/>
      <c r="E1165" s="164"/>
      <c r="F1165" s="164"/>
      <c r="G1165" s="164"/>
      <c r="H1165" s="164"/>
      <c r="I1165" s="164"/>
      <c r="J1165" s="165"/>
      <c r="K1165" s="132"/>
      <c r="L1165" s="12">
        <f>+E1181</f>
        <v>65593</v>
      </c>
      <c r="M1165" s="126"/>
      <c r="N1165" s="127"/>
    </row>
    <row r="1166" spans="1:14" x14ac:dyDescent="0.3">
      <c r="A1166" s="166" t="s">
        <v>113</v>
      </c>
      <c r="B1166" s="167"/>
      <c r="C1166" s="167"/>
      <c r="D1166" s="167"/>
      <c r="E1166" s="167"/>
      <c r="F1166" s="167"/>
      <c r="G1166" s="167"/>
      <c r="H1166" s="167"/>
      <c r="I1166" s="167"/>
      <c r="J1166" s="168"/>
      <c r="K1166" s="134"/>
      <c r="L1166" s="12">
        <f>+M1181</f>
        <v>0</v>
      </c>
      <c r="M1166" s="126"/>
      <c r="N1166" s="127"/>
    </row>
    <row r="1167" spans="1:14" x14ac:dyDescent="0.3">
      <c r="A1167" s="169"/>
      <c r="B1167" s="170"/>
      <c r="C1167" s="170"/>
      <c r="D1167" s="170"/>
      <c r="E1167" s="170"/>
      <c r="F1167" s="170"/>
      <c r="G1167" s="170"/>
      <c r="H1167" s="170"/>
      <c r="I1167" s="170"/>
      <c r="J1167" s="171"/>
      <c r="K1167" s="128"/>
      <c r="L1167" s="126">
        <v>274</v>
      </c>
      <c r="M1167" s="126"/>
      <c r="N1167" s="127"/>
    </row>
    <row r="1168" spans="1:14" x14ac:dyDescent="0.3">
      <c r="A1168" s="169"/>
      <c r="B1168" s="170"/>
      <c r="C1168" s="170"/>
      <c r="D1168" s="170"/>
      <c r="E1168" s="170"/>
      <c r="F1168" s="170"/>
      <c r="G1168" s="170"/>
      <c r="H1168" s="170"/>
      <c r="I1168" s="170"/>
      <c r="J1168" s="171"/>
      <c r="K1168" s="128"/>
      <c r="L1168" s="126"/>
      <c r="M1168" s="126"/>
      <c r="N1168" s="127"/>
    </row>
    <row r="1169" spans="1:14" x14ac:dyDescent="0.3">
      <c r="A1169" s="169" t="s">
        <v>114</v>
      </c>
      <c r="B1169" s="170"/>
      <c r="C1169" s="170"/>
      <c r="D1169" s="170"/>
      <c r="E1169" s="170"/>
      <c r="F1169" s="170"/>
      <c r="G1169" s="170"/>
      <c r="H1169" s="170"/>
      <c r="I1169" s="170"/>
      <c r="J1169" s="171"/>
      <c r="K1169" s="136"/>
      <c r="L1169" s="111">
        <f>+L1159-L1162-L1163-L1164-L1165+L1166-L1167-L1168</f>
        <v>78220.010000000009</v>
      </c>
      <c r="M1169" s="126"/>
      <c r="N1169" s="127"/>
    </row>
    <row r="1170" spans="1:14" ht="19.5" thickBot="1" x14ac:dyDescent="0.35">
      <c r="L1170" s="3">
        <v>78220</v>
      </c>
      <c r="M1170" s="138">
        <f>+L1170-L1169</f>
        <v>-1.0000000009313226E-2</v>
      </c>
    </row>
    <row r="1171" spans="1:14" ht="19.5" thickBot="1" x14ac:dyDescent="0.35">
      <c r="A1171" s="157" t="s">
        <v>115</v>
      </c>
      <c r="B1171" s="158"/>
      <c r="C1171" s="158"/>
      <c r="D1171" s="158"/>
      <c r="E1171" s="158"/>
      <c r="F1171" s="159"/>
      <c r="G1171" s="127"/>
      <c r="H1171" s="157" t="s">
        <v>116</v>
      </c>
      <c r="I1171" s="158"/>
      <c r="J1171" s="159"/>
      <c r="K1171" s="157" t="s">
        <v>117</v>
      </c>
      <c r="L1171" s="158"/>
      <c r="M1171" s="159"/>
      <c r="N1171" s="139"/>
    </row>
    <row r="1172" spans="1:14" ht="19.5" thickBot="1" x14ac:dyDescent="0.35">
      <c r="A1172" s="140" t="s">
        <v>118</v>
      </c>
      <c r="B1172" s="157" t="s">
        <v>119</v>
      </c>
      <c r="C1172" s="159"/>
      <c r="D1172" s="140" t="s">
        <v>120</v>
      </c>
      <c r="E1172" s="157" t="s">
        <v>22</v>
      </c>
      <c r="F1172" s="159"/>
      <c r="G1172" s="127"/>
      <c r="H1172" s="157" t="s">
        <v>119</v>
      </c>
      <c r="I1172" s="159"/>
      <c r="J1172" s="140" t="s">
        <v>22</v>
      </c>
      <c r="K1172" s="157" t="s">
        <v>119</v>
      </c>
      <c r="L1172" s="159"/>
      <c r="M1172" s="140" t="s">
        <v>22</v>
      </c>
      <c r="N1172" s="139"/>
    </row>
    <row r="1173" spans="1:14" ht="19.5" thickBot="1" x14ac:dyDescent="0.35">
      <c r="A1173" s="141"/>
      <c r="B1173" s="153"/>
      <c r="C1173" s="154"/>
      <c r="D1173" s="141"/>
      <c r="E1173" s="155">
        <v>63413</v>
      </c>
      <c r="F1173" s="156"/>
      <c r="G1173" s="127"/>
      <c r="H1173" s="153"/>
      <c r="I1173" s="154"/>
      <c r="J1173" s="142"/>
      <c r="K1173" s="153"/>
      <c r="L1173" s="154"/>
      <c r="M1173" s="143"/>
      <c r="N1173" s="144"/>
    </row>
    <row r="1174" spans="1:14" ht="19.5" thickBot="1" x14ac:dyDescent="0.35">
      <c r="A1174" s="141"/>
      <c r="B1174" s="153"/>
      <c r="C1174" s="154"/>
      <c r="D1174" s="141"/>
      <c r="E1174" s="155">
        <v>2180</v>
      </c>
      <c r="F1174" s="156"/>
      <c r="G1174" s="127"/>
      <c r="H1174" s="153"/>
      <c r="I1174" s="154"/>
      <c r="J1174" s="142"/>
      <c r="K1174" s="153"/>
      <c r="L1174" s="154"/>
      <c r="M1174" s="143"/>
      <c r="N1174" s="144"/>
    </row>
    <row r="1175" spans="1:14" ht="19.5" thickBot="1" x14ac:dyDescent="0.35">
      <c r="A1175" s="141"/>
      <c r="B1175" s="153"/>
      <c r="C1175" s="154"/>
      <c r="D1175" s="141"/>
      <c r="E1175" s="155"/>
      <c r="F1175" s="156"/>
      <c r="G1175" s="127"/>
      <c r="H1175" s="153"/>
      <c r="I1175" s="154"/>
      <c r="J1175" s="142"/>
      <c r="K1175" s="153"/>
      <c r="L1175" s="154"/>
      <c r="M1175" s="143"/>
      <c r="N1175" s="144"/>
    </row>
    <row r="1176" spans="1:14" ht="19.5" thickBot="1" x14ac:dyDescent="0.35">
      <c r="A1176" s="141"/>
      <c r="B1176" s="153"/>
      <c r="C1176" s="154"/>
      <c r="D1176" s="141"/>
      <c r="E1176" s="155"/>
      <c r="F1176" s="156"/>
      <c r="G1176" s="127"/>
      <c r="H1176" s="153"/>
      <c r="I1176" s="154"/>
      <c r="J1176" s="142"/>
      <c r="K1176" s="153"/>
      <c r="L1176" s="154"/>
      <c r="M1176" s="143"/>
      <c r="N1176" s="144"/>
    </row>
    <row r="1177" spans="1:14" ht="19.5" thickBot="1" x14ac:dyDescent="0.35">
      <c r="A1177" s="141"/>
      <c r="B1177" s="153"/>
      <c r="C1177" s="154"/>
      <c r="D1177" s="141"/>
      <c r="E1177" s="155"/>
      <c r="F1177" s="156"/>
      <c r="G1177" s="127"/>
      <c r="H1177" s="153"/>
      <c r="I1177" s="154"/>
      <c r="J1177" s="142"/>
      <c r="K1177" s="153"/>
      <c r="L1177" s="154"/>
      <c r="M1177" s="143"/>
      <c r="N1177" s="144"/>
    </row>
    <row r="1178" spans="1:14" ht="19.5" thickBot="1" x14ac:dyDescent="0.35">
      <c r="A1178" s="141"/>
      <c r="B1178" s="153"/>
      <c r="C1178" s="154"/>
      <c r="D1178" s="141"/>
      <c r="E1178" s="155"/>
      <c r="F1178" s="156"/>
      <c r="G1178" s="127"/>
      <c r="H1178" s="153"/>
      <c r="I1178" s="154"/>
      <c r="J1178" s="142"/>
      <c r="K1178" s="153"/>
      <c r="L1178" s="154"/>
      <c r="M1178" s="143"/>
      <c r="N1178" s="144"/>
    </row>
    <row r="1179" spans="1:14" ht="19.5" thickBot="1" x14ac:dyDescent="0.35">
      <c r="A1179" s="141"/>
      <c r="B1179" s="153"/>
      <c r="C1179" s="154"/>
      <c r="D1179" s="141"/>
      <c r="E1179" s="155"/>
      <c r="F1179" s="156"/>
      <c r="G1179" s="127"/>
      <c r="H1179" s="153"/>
      <c r="I1179" s="154"/>
      <c r="J1179" s="142"/>
      <c r="K1179" s="153"/>
      <c r="L1179" s="154"/>
      <c r="M1179" s="143"/>
      <c r="N1179" s="144"/>
    </row>
    <row r="1180" spans="1:14" ht="19.5" thickBot="1" x14ac:dyDescent="0.35">
      <c r="A1180" s="141"/>
      <c r="B1180" s="153"/>
      <c r="C1180" s="154"/>
      <c r="D1180" s="141"/>
      <c r="E1180" s="155"/>
      <c r="F1180" s="156"/>
      <c r="G1180" s="127"/>
      <c r="H1180" s="153"/>
      <c r="I1180" s="154"/>
      <c r="J1180" s="142"/>
      <c r="K1180" s="153"/>
      <c r="L1180" s="154"/>
      <c r="M1180" s="143"/>
      <c r="N1180" s="144"/>
    </row>
    <row r="1181" spans="1:14" ht="19.5" thickBot="1" x14ac:dyDescent="0.35">
      <c r="A1181" s="141" t="s">
        <v>121</v>
      </c>
      <c r="B1181" s="153"/>
      <c r="C1181" s="154"/>
      <c r="D1181" s="141"/>
      <c r="E1181" s="155">
        <f>SUM(E1173:F1180)</f>
        <v>65593</v>
      </c>
      <c r="F1181" s="156"/>
      <c r="G1181" s="127"/>
      <c r="H1181" s="153" t="s">
        <v>121</v>
      </c>
      <c r="I1181" s="154"/>
      <c r="J1181" s="140">
        <f>SUM(J1173:J1180)</f>
        <v>0</v>
      </c>
      <c r="K1181" s="153" t="s">
        <v>121</v>
      </c>
      <c r="L1181" s="154"/>
      <c r="M1181" s="145">
        <f>SUM(M1173:M1180)</f>
        <v>0</v>
      </c>
      <c r="N1181" s="139"/>
    </row>
    <row r="1184" spans="1:14" x14ac:dyDescent="0.3">
      <c r="A1184" s="172" t="s">
        <v>0</v>
      </c>
      <c r="B1184" s="172"/>
      <c r="C1184" s="172"/>
      <c r="D1184" s="172"/>
      <c r="E1184" s="172"/>
      <c r="F1184" s="172"/>
      <c r="G1184" s="172"/>
      <c r="H1184" s="172"/>
      <c r="I1184" s="172"/>
      <c r="J1184" s="172"/>
      <c r="K1184" s="172"/>
      <c r="L1184" s="172"/>
      <c r="M1184" s="1"/>
      <c r="N1184" s="148"/>
    </row>
    <row r="1185" spans="1:14" x14ac:dyDescent="0.3">
      <c r="A1185" s="1" t="s">
        <v>1</v>
      </c>
      <c r="B1185" s="148" t="s">
        <v>138</v>
      </c>
      <c r="J1185" s="1" t="s">
        <v>3</v>
      </c>
      <c r="K1185" s="173">
        <f>+K1094</f>
        <v>0</v>
      </c>
      <c r="L1185" s="173"/>
      <c r="M1185" s="173"/>
      <c r="N1185" s="6"/>
    </row>
    <row r="1186" spans="1:14" x14ac:dyDescent="0.3">
      <c r="A1186" s="174"/>
      <c r="B1186" s="175"/>
      <c r="C1186" s="176"/>
      <c r="D1186" s="169" t="s">
        <v>6</v>
      </c>
      <c r="E1186" s="170"/>
      <c r="F1186" s="171"/>
      <c r="G1186" s="7" t="s">
        <v>7</v>
      </c>
      <c r="H1186" s="7" t="s">
        <v>7</v>
      </c>
      <c r="I1186" s="7" t="s">
        <v>8</v>
      </c>
      <c r="J1186" s="147" t="s">
        <v>9</v>
      </c>
      <c r="K1186" s="7" t="s">
        <v>10</v>
      </c>
      <c r="L1186" s="149"/>
      <c r="M1186" s="7" t="s">
        <v>11</v>
      </c>
      <c r="N1186" s="7" t="s">
        <v>12</v>
      </c>
    </row>
    <row r="1187" spans="1:14" x14ac:dyDescent="0.3">
      <c r="A1187" s="12" t="s">
        <v>16</v>
      </c>
      <c r="B1187" s="7" t="s">
        <v>17</v>
      </c>
      <c r="C1187" s="13" t="s">
        <v>18</v>
      </c>
      <c r="D1187" s="7">
        <v>1</v>
      </c>
      <c r="E1187" s="7">
        <v>2</v>
      </c>
      <c r="F1187" s="14" t="s">
        <v>19</v>
      </c>
      <c r="G1187" s="7" t="s">
        <v>20</v>
      </c>
      <c r="H1187" s="7" t="s">
        <v>20</v>
      </c>
      <c r="I1187" s="7"/>
      <c r="J1187" s="7" t="s">
        <v>20</v>
      </c>
      <c r="K1187" s="7" t="s">
        <v>21</v>
      </c>
      <c r="L1187" s="7" t="s">
        <v>22</v>
      </c>
      <c r="M1187" s="7" t="s">
        <v>23</v>
      </c>
      <c r="N1187" s="7" t="s">
        <v>22</v>
      </c>
    </row>
    <row r="1188" spans="1:14" x14ac:dyDescent="0.3">
      <c r="A1188" s="16" t="s">
        <v>35</v>
      </c>
      <c r="B1188" s="17" t="s">
        <v>36</v>
      </c>
      <c r="C1188" s="17">
        <v>72</v>
      </c>
      <c r="D1188" s="29">
        <v>6</v>
      </c>
      <c r="E1188" s="29"/>
      <c r="F1188" s="30">
        <f>+(E1188+D1188)/C1188</f>
        <v>8.3333333333333329E-2</v>
      </c>
      <c r="G1188" s="32"/>
      <c r="H1188" s="32"/>
      <c r="I1188" s="32"/>
      <c r="J1188" s="34">
        <f>+D1188+E1188-G1188-H1188-I1188</f>
        <v>6</v>
      </c>
      <c r="K1188" s="31">
        <f>+K1097</f>
        <v>381.13</v>
      </c>
      <c r="L1188" s="24">
        <f t="shared" ref="L1188:L1249" si="97">+J1188*K1188</f>
        <v>2286.7799999999997</v>
      </c>
      <c r="M1188" s="24"/>
      <c r="N1188" s="24">
        <f>+K1188*I1188</f>
        <v>0</v>
      </c>
    </row>
    <row r="1189" spans="1:14" x14ac:dyDescent="0.3">
      <c r="A1189" s="16" t="s">
        <v>37</v>
      </c>
      <c r="B1189" s="17" t="s">
        <v>38</v>
      </c>
      <c r="C1189" s="17">
        <v>36</v>
      </c>
      <c r="D1189" s="29"/>
      <c r="E1189" s="29"/>
      <c r="F1189" s="30">
        <f t="shared" ref="F1189:F1249" si="98">+(E1189+D1189)/C1189</f>
        <v>0</v>
      </c>
      <c r="G1189" s="32"/>
      <c r="H1189" s="32"/>
      <c r="I1189" s="32"/>
      <c r="J1189" s="34">
        <f t="shared" ref="J1189:J1249" si="99">+D1189+E1189-G1189-H1189-I1189</f>
        <v>0</v>
      </c>
      <c r="K1189" s="31">
        <f t="shared" ref="K1189:K1249" si="100">+K1098</f>
        <v>741.2</v>
      </c>
      <c r="L1189" s="24">
        <f t="shared" si="97"/>
        <v>0</v>
      </c>
      <c r="M1189" s="24"/>
      <c r="N1189" s="24">
        <f t="shared" ref="N1189:N1249" si="101">+K1189*I1189</f>
        <v>0</v>
      </c>
    </row>
    <row r="1190" spans="1:14" x14ac:dyDescent="0.3">
      <c r="A1190" s="16" t="s">
        <v>39</v>
      </c>
      <c r="B1190" s="17" t="s">
        <v>40</v>
      </c>
      <c r="C1190" s="17">
        <v>18</v>
      </c>
      <c r="D1190" s="29"/>
      <c r="E1190" s="29"/>
      <c r="F1190" s="30">
        <f t="shared" si="98"/>
        <v>0</v>
      </c>
      <c r="G1190" s="32"/>
      <c r="H1190" s="32"/>
      <c r="I1190" s="32"/>
      <c r="J1190" s="12">
        <f t="shared" si="99"/>
        <v>0</v>
      </c>
      <c r="K1190" s="31">
        <f t="shared" si="100"/>
        <v>1263.5999999999999</v>
      </c>
      <c r="L1190" s="37">
        <f t="shared" si="97"/>
        <v>0</v>
      </c>
      <c r="M1190" s="37"/>
      <c r="N1190" s="37">
        <f t="shared" si="101"/>
        <v>0</v>
      </c>
    </row>
    <row r="1191" spans="1:14" x14ac:dyDescent="0.3">
      <c r="A1191" s="16" t="s">
        <v>41</v>
      </c>
      <c r="B1191" s="17" t="s">
        <v>42</v>
      </c>
      <c r="C1191" s="17">
        <v>10</v>
      </c>
      <c r="D1191" s="29"/>
      <c r="E1191" s="29"/>
      <c r="F1191" s="30">
        <f t="shared" si="98"/>
        <v>0</v>
      </c>
      <c r="G1191" s="32"/>
      <c r="H1191" s="32"/>
      <c r="I1191" s="32"/>
      <c r="J1191" s="34">
        <f t="shared" si="99"/>
        <v>0</v>
      </c>
      <c r="K1191" s="31">
        <f t="shared" si="100"/>
        <v>2059.1999999999998</v>
      </c>
      <c r="L1191" s="24">
        <f t="shared" si="97"/>
        <v>0</v>
      </c>
      <c r="M1191" s="24"/>
      <c r="N1191" s="24">
        <f t="shared" si="101"/>
        <v>0</v>
      </c>
    </row>
    <row r="1192" spans="1:14" x14ac:dyDescent="0.3">
      <c r="A1192" s="16" t="s">
        <v>43</v>
      </c>
      <c r="B1192" s="17" t="s">
        <v>36</v>
      </c>
      <c r="C1192" s="17">
        <v>72</v>
      </c>
      <c r="D1192" s="29"/>
      <c r="E1192" s="29"/>
      <c r="F1192" s="30">
        <f t="shared" si="98"/>
        <v>0</v>
      </c>
      <c r="G1192" s="32"/>
      <c r="H1192" s="32"/>
      <c r="I1192" s="32"/>
      <c r="J1192" s="34">
        <f t="shared" si="99"/>
        <v>0</v>
      </c>
      <c r="K1192" s="31">
        <f t="shared" si="100"/>
        <v>409.5</v>
      </c>
      <c r="L1192" s="24">
        <f t="shared" si="97"/>
        <v>0</v>
      </c>
      <c r="M1192" s="24"/>
      <c r="N1192" s="24">
        <f t="shared" si="101"/>
        <v>0</v>
      </c>
    </row>
    <row r="1193" spans="1:14" x14ac:dyDescent="0.3">
      <c r="A1193" s="16" t="s">
        <v>44</v>
      </c>
      <c r="B1193" s="17" t="s">
        <v>38</v>
      </c>
      <c r="C1193" s="17">
        <v>36</v>
      </c>
      <c r="D1193" s="29"/>
      <c r="E1193" s="29"/>
      <c r="F1193" s="30">
        <f t="shared" si="98"/>
        <v>0</v>
      </c>
      <c r="G1193" s="32"/>
      <c r="H1193" s="32"/>
      <c r="I1193" s="32"/>
      <c r="J1193" s="34">
        <f t="shared" si="99"/>
        <v>0</v>
      </c>
      <c r="K1193" s="31">
        <f t="shared" si="100"/>
        <v>803.79</v>
      </c>
      <c r="L1193" s="24">
        <f t="shared" si="97"/>
        <v>0</v>
      </c>
      <c r="M1193" s="24"/>
      <c r="N1193" s="24">
        <f t="shared" si="101"/>
        <v>0</v>
      </c>
    </row>
    <row r="1194" spans="1:14" x14ac:dyDescent="0.3">
      <c r="A1194" s="16" t="s">
        <v>45</v>
      </c>
      <c r="B1194" s="17" t="s">
        <v>36</v>
      </c>
      <c r="C1194" s="17">
        <v>72</v>
      </c>
      <c r="D1194" s="29">
        <v>5</v>
      </c>
      <c r="E1194" s="29"/>
      <c r="F1194" s="30">
        <f t="shared" si="98"/>
        <v>6.9444444444444448E-2</v>
      </c>
      <c r="G1194" s="32"/>
      <c r="H1194" s="32"/>
      <c r="I1194" s="32"/>
      <c r="J1194" s="34">
        <f t="shared" si="99"/>
        <v>5</v>
      </c>
      <c r="K1194" s="31">
        <f t="shared" si="100"/>
        <v>409.5</v>
      </c>
      <c r="L1194" s="24">
        <f t="shared" si="97"/>
        <v>2047.5</v>
      </c>
      <c r="M1194" s="24"/>
      <c r="N1194" s="24">
        <f t="shared" si="101"/>
        <v>0</v>
      </c>
    </row>
    <row r="1195" spans="1:14" x14ac:dyDescent="0.3">
      <c r="A1195" s="16" t="s">
        <v>46</v>
      </c>
      <c r="B1195" s="17" t="s">
        <v>38</v>
      </c>
      <c r="C1195" s="17">
        <v>36</v>
      </c>
      <c r="D1195" s="29"/>
      <c r="E1195" s="29"/>
      <c r="F1195" s="30">
        <f t="shared" si="98"/>
        <v>0</v>
      </c>
      <c r="G1195" s="32"/>
      <c r="H1195" s="32"/>
      <c r="I1195" s="32"/>
      <c r="J1195" s="34">
        <f t="shared" si="99"/>
        <v>0</v>
      </c>
      <c r="K1195" s="31">
        <f t="shared" si="100"/>
        <v>803.79</v>
      </c>
      <c r="L1195" s="24">
        <f t="shared" si="97"/>
        <v>0</v>
      </c>
      <c r="M1195" s="24"/>
      <c r="N1195" s="24">
        <f t="shared" si="101"/>
        <v>0</v>
      </c>
    </row>
    <row r="1196" spans="1:14" x14ac:dyDescent="0.3">
      <c r="A1196" s="16" t="s">
        <v>47</v>
      </c>
      <c r="B1196" s="17" t="s">
        <v>48</v>
      </c>
      <c r="C1196" s="17">
        <v>8</v>
      </c>
      <c r="D1196" s="29"/>
      <c r="E1196" s="29"/>
      <c r="F1196" s="30">
        <f t="shared" si="98"/>
        <v>0</v>
      </c>
      <c r="G1196" s="32"/>
      <c r="H1196" s="32"/>
      <c r="I1196" s="32"/>
      <c r="J1196" s="34">
        <f t="shared" si="99"/>
        <v>0</v>
      </c>
      <c r="K1196" s="31">
        <f t="shared" si="100"/>
        <v>2767.05</v>
      </c>
      <c r="L1196" s="24">
        <f t="shared" si="97"/>
        <v>0</v>
      </c>
      <c r="M1196" s="24"/>
      <c r="N1196" s="24">
        <f t="shared" si="101"/>
        <v>0</v>
      </c>
    </row>
    <row r="1197" spans="1:14" x14ac:dyDescent="0.3">
      <c r="A1197" s="35" t="s">
        <v>49</v>
      </c>
      <c r="B1197" s="17" t="s">
        <v>50</v>
      </c>
      <c r="C1197" s="38">
        <v>72</v>
      </c>
      <c r="D1197" s="29"/>
      <c r="E1197" s="29"/>
      <c r="F1197" s="30">
        <f t="shared" si="98"/>
        <v>0</v>
      </c>
      <c r="G1197" s="32"/>
      <c r="H1197" s="32"/>
      <c r="I1197" s="32"/>
      <c r="J1197" s="12">
        <f t="shared" si="99"/>
        <v>0</v>
      </c>
      <c r="K1197" s="31">
        <f t="shared" si="100"/>
        <v>444.6</v>
      </c>
      <c r="L1197" s="37">
        <f t="shared" si="97"/>
        <v>0</v>
      </c>
      <c r="M1197" s="37"/>
      <c r="N1197" s="37">
        <f t="shared" si="101"/>
        <v>0</v>
      </c>
    </row>
    <row r="1198" spans="1:14" x14ac:dyDescent="0.3">
      <c r="A1198" s="16" t="s">
        <v>51</v>
      </c>
      <c r="B1198" s="17" t="s">
        <v>52</v>
      </c>
      <c r="C1198" s="17">
        <v>36</v>
      </c>
      <c r="D1198" s="29"/>
      <c r="E1198" s="29"/>
      <c r="F1198" s="30">
        <f t="shared" si="98"/>
        <v>0</v>
      </c>
      <c r="G1198" s="32"/>
      <c r="H1198" s="32"/>
      <c r="I1198" s="32"/>
      <c r="J1198" s="34">
        <f t="shared" si="99"/>
        <v>0</v>
      </c>
      <c r="K1198" s="31">
        <f t="shared" si="100"/>
        <v>868.73</v>
      </c>
      <c r="L1198" s="24">
        <f t="shared" si="97"/>
        <v>0</v>
      </c>
      <c r="M1198" s="24"/>
      <c r="N1198" s="24">
        <f t="shared" si="101"/>
        <v>0</v>
      </c>
    </row>
    <row r="1199" spans="1:14" x14ac:dyDescent="0.3">
      <c r="A1199" s="16" t="s">
        <v>53</v>
      </c>
      <c r="B1199" s="17" t="s">
        <v>48</v>
      </c>
      <c r="C1199" s="17">
        <v>8</v>
      </c>
      <c r="D1199" s="29"/>
      <c r="E1199" s="29"/>
      <c r="F1199" s="30">
        <f t="shared" si="98"/>
        <v>0</v>
      </c>
      <c r="G1199" s="32"/>
      <c r="H1199" s="32"/>
      <c r="I1199" s="32"/>
      <c r="J1199" s="34">
        <f t="shared" si="99"/>
        <v>0</v>
      </c>
      <c r="K1199" s="31">
        <f t="shared" si="100"/>
        <v>2416.0500000000002</v>
      </c>
      <c r="L1199" s="24">
        <f t="shared" si="97"/>
        <v>0</v>
      </c>
      <c r="M1199" s="24"/>
      <c r="N1199" s="24">
        <f t="shared" si="101"/>
        <v>0</v>
      </c>
    </row>
    <row r="1200" spans="1:14" x14ac:dyDescent="0.3">
      <c r="A1200" s="16" t="s">
        <v>54</v>
      </c>
      <c r="B1200" s="17" t="s">
        <v>50</v>
      </c>
      <c r="C1200" s="17">
        <v>72</v>
      </c>
      <c r="D1200" s="29">
        <v>11</v>
      </c>
      <c r="E1200" s="29"/>
      <c r="F1200" s="30">
        <f t="shared" si="98"/>
        <v>0.15277777777777779</v>
      </c>
      <c r="G1200" s="32"/>
      <c r="H1200" s="32"/>
      <c r="I1200" s="32"/>
      <c r="J1200" s="34">
        <f t="shared" si="99"/>
        <v>11</v>
      </c>
      <c r="K1200" s="31">
        <f t="shared" si="100"/>
        <v>377.33</v>
      </c>
      <c r="L1200" s="24">
        <f t="shared" si="97"/>
        <v>4150.63</v>
      </c>
      <c r="M1200" s="24"/>
      <c r="N1200" s="24">
        <f t="shared" si="101"/>
        <v>0</v>
      </c>
    </row>
    <row r="1201" spans="1:14" x14ac:dyDescent="0.3">
      <c r="A1201" s="16" t="s">
        <v>55</v>
      </c>
      <c r="B1201" s="17" t="s">
        <v>56</v>
      </c>
      <c r="C1201" s="17">
        <v>15</v>
      </c>
      <c r="D1201" s="44"/>
      <c r="E1201" s="44"/>
      <c r="F1201" s="30">
        <f t="shared" si="98"/>
        <v>0</v>
      </c>
      <c r="G1201" s="11"/>
      <c r="H1201" s="11"/>
      <c r="I1201" s="11"/>
      <c r="J1201" s="12">
        <f t="shared" si="99"/>
        <v>0</v>
      </c>
      <c r="K1201" s="45">
        <f t="shared" si="100"/>
        <v>1158.3</v>
      </c>
      <c r="L1201" s="37">
        <f t="shared" si="97"/>
        <v>0</v>
      </c>
      <c r="M1201" s="37"/>
      <c r="N1201" s="37">
        <f t="shared" si="101"/>
        <v>0</v>
      </c>
    </row>
    <row r="1202" spans="1:14" x14ac:dyDescent="0.3">
      <c r="A1202" s="16" t="s">
        <v>57</v>
      </c>
      <c r="B1202" s="17" t="s">
        <v>50</v>
      </c>
      <c r="C1202" s="17">
        <v>72</v>
      </c>
      <c r="D1202" s="29"/>
      <c r="E1202" s="29"/>
      <c r="F1202" s="30">
        <f t="shared" si="98"/>
        <v>0</v>
      </c>
      <c r="G1202" s="32"/>
      <c r="H1202" s="32"/>
      <c r="I1202" s="32"/>
      <c r="J1202" s="34">
        <f t="shared" si="99"/>
        <v>0</v>
      </c>
      <c r="K1202" s="31">
        <f t="shared" si="100"/>
        <v>424.13</v>
      </c>
      <c r="L1202" s="24">
        <f t="shared" si="97"/>
        <v>0</v>
      </c>
      <c r="M1202" s="24"/>
      <c r="N1202" s="24">
        <f t="shared" si="101"/>
        <v>0</v>
      </c>
    </row>
    <row r="1203" spans="1:14" x14ac:dyDescent="0.3">
      <c r="A1203" s="16" t="s">
        <v>58</v>
      </c>
      <c r="B1203" s="17" t="s">
        <v>59</v>
      </c>
      <c r="C1203" s="17">
        <v>15</v>
      </c>
      <c r="D1203" s="29"/>
      <c r="E1203" s="29"/>
      <c r="F1203" s="30">
        <f t="shared" si="98"/>
        <v>0</v>
      </c>
      <c r="G1203" s="32"/>
      <c r="H1203" s="32"/>
      <c r="I1203" s="32"/>
      <c r="J1203" s="34">
        <f t="shared" si="99"/>
        <v>0</v>
      </c>
      <c r="K1203" s="31">
        <f t="shared" si="100"/>
        <v>1199.25</v>
      </c>
      <c r="L1203" s="24">
        <f t="shared" si="97"/>
        <v>0</v>
      </c>
      <c r="M1203" s="24"/>
      <c r="N1203" s="24">
        <f t="shared" si="101"/>
        <v>0</v>
      </c>
    </row>
    <row r="1204" spans="1:14" x14ac:dyDescent="0.3">
      <c r="A1204" s="16" t="s">
        <v>60</v>
      </c>
      <c r="B1204" s="17" t="s">
        <v>50</v>
      </c>
      <c r="C1204" s="17">
        <v>72</v>
      </c>
      <c r="D1204" s="29"/>
      <c r="E1204" s="29"/>
      <c r="F1204" s="30">
        <f t="shared" si="98"/>
        <v>0</v>
      </c>
      <c r="G1204" s="32"/>
      <c r="H1204" s="32"/>
      <c r="I1204" s="32"/>
      <c r="J1204" s="34">
        <f t="shared" si="99"/>
        <v>0</v>
      </c>
      <c r="K1204" s="31">
        <f t="shared" si="100"/>
        <v>381.13</v>
      </c>
      <c r="L1204" s="24">
        <f t="shared" si="97"/>
        <v>0</v>
      </c>
      <c r="M1204" s="24"/>
      <c r="N1204" s="24">
        <f t="shared" si="101"/>
        <v>0</v>
      </c>
    </row>
    <row r="1205" spans="1:14" x14ac:dyDescent="0.3">
      <c r="A1205" s="16" t="s">
        <v>61</v>
      </c>
      <c r="B1205" s="17" t="s">
        <v>50</v>
      </c>
      <c r="C1205" s="38">
        <v>72</v>
      </c>
      <c r="D1205" s="44">
        <v>2</v>
      </c>
      <c r="E1205" s="44"/>
      <c r="F1205" s="30">
        <f t="shared" si="98"/>
        <v>2.7777777777777776E-2</v>
      </c>
      <c r="G1205" s="11"/>
      <c r="H1205" s="11"/>
      <c r="I1205" s="11"/>
      <c r="J1205" s="12">
        <f t="shared" si="99"/>
        <v>2</v>
      </c>
      <c r="K1205" s="31">
        <f t="shared" si="100"/>
        <v>424.13</v>
      </c>
      <c r="L1205" s="37">
        <f t="shared" si="97"/>
        <v>848.26</v>
      </c>
      <c r="M1205" s="37"/>
      <c r="N1205" s="37">
        <f t="shared" si="101"/>
        <v>0</v>
      </c>
    </row>
    <row r="1206" spans="1:14" x14ac:dyDescent="0.3">
      <c r="A1206" s="35" t="s">
        <v>62</v>
      </c>
      <c r="B1206" s="17" t="s">
        <v>50</v>
      </c>
      <c r="C1206" s="38">
        <v>72</v>
      </c>
      <c r="D1206" s="44"/>
      <c r="E1206" s="44"/>
      <c r="F1206" s="30">
        <f t="shared" si="98"/>
        <v>0</v>
      </c>
      <c r="G1206" s="11"/>
      <c r="H1206" s="11"/>
      <c r="I1206" s="11"/>
      <c r="J1206" s="12">
        <f t="shared" si="99"/>
        <v>0</v>
      </c>
      <c r="K1206" s="31">
        <f t="shared" si="100"/>
        <v>330.23</v>
      </c>
      <c r="L1206" s="37">
        <f t="shared" si="97"/>
        <v>0</v>
      </c>
      <c r="M1206" s="37"/>
      <c r="N1206" s="37">
        <f t="shared" si="101"/>
        <v>0</v>
      </c>
    </row>
    <row r="1207" spans="1:14" x14ac:dyDescent="0.3">
      <c r="A1207" s="35" t="s">
        <v>63</v>
      </c>
      <c r="B1207" s="17" t="s">
        <v>50</v>
      </c>
      <c r="C1207" s="38">
        <v>72</v>
      </c>
      <c r="D1207" s="44"/>
      <c r="E1207" s="44"/>
      <c r="F1207" s="30">
        <f t="shared" si="98"/>
        <v>0</v>
      </c>
      <c r="G1207" s="11"/>
      <c r="H1207" s="11"/>
      <c r="I1207" s="11"/>
      <c r="J1207" s="12">
        <f t="shared" si="99"/>
        <v>0</v>
      </c>
      <c r="K1207" s="31">
        <f t="shared" si="100"/>
        <v>424.13</v>
      </c>
      <c r="L1207" s="37">
        <f t="shared" si="97"/>
        <v>0</v>
      </c>
      <c r="M1207" s="37"/>
      <c r="N1207" s="37">
        <f t="shared" si="101"/>
        <v>0</v>
      </c>
    </row>
    <row r="1208" spans="1:14" x14ac:dyDescent="0.3">
      <c r="A1208" s="35" t="s">
        <v>64</v>
      </c>
      <c r="B1208" s="17" t="s">
        <v>65</v>
      </c>
      <c r="C1208" s="38">
        <v>72</v>
      </c>
      <c r="D1208" s="44"/>
      <c r="E1208" s="44"/>
      <c r="F1208" s="30">
        <f t="shared" si="98"/>
        <v>0</v>
      </c>
      <c r="G1208" s="11"/>
      <c r="H1208" s="11"/>
      <c r="I1208" s="11"/>
      <c r="J1208" s="12">
        <f t="shared" si="99"/>
        <v>0</v>
      </c>
      <c r="K1208" s="31">
        <f t="shared" si="100"/>
        <v>389.61</v>
      </c>
      <c r="L1208" s="37">
        <f t="shared" si="97"/>
        <v>0</v>
      </c>
      <c r="M1208" s="37"/>
      <c r="N1208" s="37">
        <f t="shared" si="101"/>
        <v>0</v>
      </c>
    </row>
    <row r="1209" spans="1:14" x14ac:dyDescent="0.3">
      <c r="A1209" s="35" t="s">
        <v>66</v>
      </c>
      <c r="B1209" s="17" t="s">
        <v>65</v>
      </c>
      <c r="C1209" s="38">
        <v>72</v>
      </c>
      <c r="D1209" s="44"/>
      <c r="E1209" s="44"/>
      <c r="F1209" s="30">
        <f t="shared" si="98"/>
        <v>0</v>
      </c>
      <c r="G1209" s="11"/>
      <c r="H1209" s="11"/>
      <c r="I1209" s="11"/>
      <c r="J1209" s="12">
        <f t="shared" si="99"/>
        <v>0</v>
      </c>
      <c r="K1209" s="31">
        <f t="shared" si="100"/>
        <v>389.61</v>
      </c>
      <c r="L1209" s="37">
        <f t="shared" si="97"/>
        <v>0</v>
      </c>
      <c r="M1209" s="37"/>
      <c r="N1209" s="37">
        <f t="shared" si="101"/>
        <v>0</v>
      </c>
    </row>
    <row r="1210" spans="1:14" x14ac:dyDescent="0.3">
      <c r="A1210" s="47" t="s">
        <v>67</v>
      </c>
      <c r="B1210" s="48" t="s">
        <v>59</v>
      </c>
      <c r="C1210" s="49">
        <v>25</v>
      </c>
      <c r="D1210" s="44"/>
      <c r="E1210" s="44"/>
      <c r="F1210" s="30">
        <f t="shared" si="98"/>
        <v>0</v>
      </c>
      <c r="G1210" s="11"/>
      <c r="H1210" s="11"/>
      <c r="I1210" s="11"/>
      <c r="J1210" s="12">
        <f t="shared" si="99"/>
        <v>0</v>
      </c>
      <c r="K1210" s="31">
        <f t="shared" si="100"/>
        <v>169.65</v>
      </c>
      <c r="L1210" s="37">
        <f t="shared" si="97"/>
        <v>0</v>
      </c>
      <c r="M1210" s="37"/>
      <c r="N1210" s="37">
        <f t="shared" si="101"/>
        <v>0</v>
      </c>
    </row>
    <row r="1211" spans="1:14" x14ac:dyDescent="0.3">
      <c r="A1211" s="47" t="s">
        <v>68</v>
      </c>
      <c r="B1211" s="48" t="s">
        <v>42</v>
      </c>
      <c r="C1211" s="49">
        <v>50</v>
      </c>
      <c r="D1211" s="44">
        <v>13</v>
      </c>
      <c r="E1211" s="44"/>
      <c r="F1211" s="30">
        <f t="shared" si="98"/>
        <v>0.26</v>
      </c>
      <c r="G1211" s="11"/>
      <c r="H1211" s="11"/>
      <c r="I1211" s="11"/>
      <c r="J1211" s="12">
        <f t="shared" si="99"/>
        <v>13</v>
      </c>
      <c r="K1211" s="31">
        <f t="shared" si="100"/>
        <v>88.92</v>
      </c>
      <c r="L1211" s="37">
        <f t="shared" si="97"/>
        <v>1155.96</v>
      </c>
      <c r="M1211" s="37"/>
      <c r="N1211" s="37">
        <f t="shared" si="101"/>
        <v>0</v>
      </c>
    </row>
    <row r="1212" spans="1:14" x14ac:dyDescent="0.3">
      <c r="A1212" s="47" t="s">
        <v>69</v>
      </c>
      <c r="B1212" s="48" t="s">
        <v>52</v>
      </c>
      <c r="C1212" s="49">
        <v>12</v>
      </c>
      <c r="D1212" s="44">
        <v>38</v>
      </c>
      <c r="E1212" s="44"/>
      <c r="F1212" s="30">
        <f t="shared" si="98"/>
        <v>3.1666666666666665</v>
      </c>
      <c r="G1212" s="11"/>
      <c r="H1212" s="11"/>
      <c r="I1212" s="11"/>
      <c r="J1212" s="12">
        <f t="shared" si="99"/>
        <v>38</v>
      </c>
      <c r="K1212" s="31">
        <f t="shared" si="100"/>
        <v>123.94</v>
      </c>
      <c r="L1212" s="37">
        <f t="shared" si="97"/>
        <v>4709.72</v>
      </c>
      <c r="M1212" s="37"/>
      <c r="N1212" s="37">
        <f t="shared" si="101"/>
        <v>0</v>
      </c>
    </row>
    <row r="1213" spans="1:14" ht="19.5" thickBot="1" x14ac:dyDescent="0.35">
      <c r="A1213" s="47" t="s">
        <v>70</v>
      </c>
      <c r="B1213" s="48" t="s">
        <v>50</v>
      </c>
      <c r="C1213" s="49">
        <v>60</v>
      </c>
      <c r="D1213" s="44">
        <v>31</v>
      </c>
      <c r="E1213" s="44"/>
      <c r="F1213" s="30">
        <f t="shared" si="98"/>
        <v>0.51666666666666672</v>
      </c>
      <c r="G1213" s="11"/>
      <c r="H1213" s="11"/>
      <c r="I1213" s="11"/>
      <c r="J1213" s="12">
        <f t="shared" si="99"/>
        <v>31</v>
      </c>
      <c r="K1213" s="31">
        <f t="shared" si="100"/>
        <v>67.180000000000007</v>
      </c>
      <c r="L1213" s="37">
        <f t="shared" si="97"/>
        <v>2082.5800000000004</v>
      </c>
      <c r="M1213" s="37"/>
      <c r="N1213" s="37">
        <f t="shared" si="101"/>
        <v>0</v>
      </c>
    </row>
    <row r="1214" spans="1:14" ht="19.5" thickBot="1" x14ac:dyDescent="0.35">
      <c r="A1214" s="56" t="s">
        <v>71</v>
      </c>
      <c r="B1214" s="57" t="s">
        <v>50</v>
      </c>
      <c r="C1214" s="58">
        <v>60</v>
      </c>
      <c r="D1214" s="44">
        <v>21</v>
      </c>
      <c r="E1214" s="44"/>
      <c r="F1214" s="30">
        <f t="shared" si="98"/>
        <v>0.35</v>
      </c>
      <c r="G1214" s="11"/>
      <c r="H1214" s="11"/>
      <c r="I1214" s="11"/>
      <c r="J1214" s="12">
        <f t="shared" si="99"/>
        <v>21</v>
      </c>
      <c r="K1214" s="31">
        <f t="shared" si="100"/>
        <v>67.180000000000007</v>
      </c>
      <c r="L1214" s="37">
        <f t="shared" si="97"/>
        <v>1410.7800000000002</v>
      </c>
      <c r="M1214" s="37"/>
      <c r="N1214" s="37">
        <f t="shared" si="101"/>
        <v>0</v>
      </c>
    </row>
    <row r="1215" spans="1:14" ht="19.5" thickBot="1" x14ac:dyDescent="0.35">
      <c r="A1215" s="56" t="s">
        <v>72</v>
      </c>
      <c r="B1215" s="57" t="s">
        <v>50</v>
      </c>
      <c r="C1215" s="58">
        <v>60</v>
      </c>
      <c r="D1215" s="44">
        <v>16</v>
      </c>
      <c r="E1215" s="44"/>
      <c r="F1215" s="30">
        <f t="shared" si="98"/>
        <v>0.26666666666666666</v>
      </c>
      <c r="G1215" s="11"/>
      <c r="H1215" s="11"/>
      <c r="I1215" s="11"/>
      <c r="J1215" s="12">
        <f t="shared" si="99"/>
        <v>16</v>
      </c>
      <c r="K1215" s="31">
        <f t="shared" si="100"/>
        <v>67.180000000000007</v>
      </c>
      <c r="L1215" s="37">
        <f t="shared" si="97"/>
        <v>1074.8800000000001</v>
      </c>
      <c r="M1215" s="37"/>
      <c r="N1215" s="37">
        <f t="shared" si="101"/>
        <v>0</v>
      </c>
    </row>
    <row r="1216" spans="1:14" ht="19.5" thickBot="1" x14ac:dyDescent="0.35">
      <c r="A1216" s="56" t="s">
        <v>73</v>
      </c>
      <c r="B1216" s="57" t="s">
        <v>74</v>
      </c>
      <c r="C1216" s="58">
        <v>150</v>
      </c>
      <c r="D1216" s="44"/>
      <c r="E1216" s="44"/>
      <c r="F1216" s="30">
        <f t="shared" si="98"/>
        <v>0</v>
      </c>
      <c r="G1216" s="11"/>
      <c r="H1216" s="11"/>
      <c r="I1216" s="11"/>
      <c r="J1216" s="12">
        <f t="shared" si="99"/>
        <v>0</v>
      </c>
      <c r="K1216" s="31">
        <f t="shared" si="100"/>
        <v>21.06</v>
      </c>
      <c r="L1216" s="37">
        <f t="shared" si="97"/>
        <v>0</v>
      </c>
      <c r="M1216" s="37"/>
      <c r="N1216" s="37">
        <f t="shared" si="101"/>
        <v>0</v>
      </c>
    </row>
    <row r="1217" spans="1:14" ht="19.5" thickBot="1" x14ac:dyDescent="0.35">
      <c r="A1217" s="66" t="s">
        <v>75</v>
      </c>
      <c r="B1217" s="67" t="s">
        <v>76</v>
      </c>
      <c r="C1217" s="68">
        <v>120</v>
      </c>
      <c r="D1217" s="44">
        <v>24</v>
      </c>
      <c r="E1217" s="44"/>
      <c r="F1217" s="30">
        <f t="shared" si="98"/>
        <v>0.2</v>
      </c>
      <c r="G1217" s="11"/>
      <c r="H1217" s="11"/>
      <c r="I1217" s="11"/>
      <c r="J1217" s="12">
        <f t="shared" si="99"/>
        <v>24</v>
      </c>
      <c r="K1217" s="31">
        <f t="shared" si="100"/>
        <v>78.98</v>
      </c>
      <c r="L1217" s="37">
        <f t="shared" si="97"/>
        <v>1895.52</v>
      </c>
      <c r="M1217" s="37"/>
      <c r="N1217" s="37">
        <f t="shared" si="101"/>
        <v>0</v>
      </c>
    </row>
    <row r="1218" spans="1:14" ht="19.5" thickBot="1" x14ac:dyDescent="0.35">
      <c r="A1218" s="66" t="s">
        <v>77</v>
      </c>
      <c r="B1218" s="67" t="s">
        <v>78</v>
      </c>
      <c r="C1218" s="68">
        <v>60</v>
      </c>
      <c r="D1218" s="44"/>
      <c r="E1218" s="44"/>
      <c r="F1218" s="30">
        <f t="shared" si="98"/>
        <v>0</v>
      </c>
      <c r="G1218" s="11"/>
      <c r="H1218" s="11"/>
      <c r="I1218" s="11"/>
      <c r="J1218" s="12">
        <f t="shared" si="99"/>
        <v>0</v>
      </c>
      <c r="K1218" s="31">
        <f t="shared" si="100"/>
        <v>154.44</v>
      </c>
      <c r="L1218" s="37">
        <f t="shared" si="97"/>
        <v>0</v>
      </c>
      <c r="M1218" s="37"/>
      <c r="N1218" s="37">
        <f t="shared" si="101"/>
        <v>0</v>
      </c>
    </row>
    <row r="1219" spans="1:14" ht="19.5" thickBot="1" x14ac:dyDescent="0.35">
      <c r="A1219" s="66" t="s">
        <v>79</v>
      </c>
      <c r="B1219" s="67" t="s">
        <v>50</v>
      </c>
      <c r="C1219" s="68">
        <v>30</v>
      </c>
      <c r="D1219" s="44"/>
      <c r="E1219" s="44"/>
      <c r="F1219" s="30">
        <f t="shared" si="98"/>
        <v>0</v>
      </c>
      <c r="G1219" s="11"/>
      <c r="H1219" s="11"/>
      <c r="I1219" s="11"/>
      <c r="J1219" s="12">
        <f t="shared" si="99"/>
        <v>0</v>
      </c>
      <c r="K1219" s="31">
        <f t="shared" si="100"/>
        <v>274.95</v>
      </c>
      <c r="L1219" s="37">
        <f t="shared" si="97"/>
        <v>0</v>
      </c>
      <c r="M1219" s="37"/>
      <c r="N1219" s="37">
        <f t="shared" si="101"/>
        <v>0</v>
      </c>
    </row>
    <row r="1220" spans="1:14" ht="19.5" thickBot="1" x14ac:dyDescent="0.35">
      <c r="A1220" s="66" t="s">
        <v>80</v>
      </c>
      <c r="B1220" s="67" t="s">
        <v>59</v>
      </c>
      <c r="C1220" s="68">
        <v>12</v>
      </c>
      <c r="D1220" s="44"/>
      <c r="E1220" s="44"/>
      <c r="F1220" s="30">
        <f t="shared" si="98"/>
        <v>0</v>
      </c>
      <c r="G1220" s="11"/>
      <c r="H1220" s="11"/>
      <c r="I1220" s="11"/>
      <c r="J1220" s="12">
        <f t="shared" si="99"/>
        <v>0</v>
      </c>
      <c r="K1220" s="31">
        <f t="shared" si="100"/>
        <v>1023.75</v>
      </c>
      <c r="L1220" s="37">
        <f t="shared" si="97"/>
        <v>0</v>
      </c>
      <c r="M1220" s="37"/>
      <c r="N1220" s="37">
        <f t="shared" si="101"/>
        <v>0</v>
      </c>
    </row>
    <row r="1221" spans="1:14" ht="19.5" thickBot="1" x14ac:dyDescent="0.35">
      <c r="A1221" s="76" t="s">
        <v>81</v>
      </c>
      <c r="B1221" s="77" t="s">
        <v>82</v>
      </c>
      <c r="C1221" s="78">
        <v>18</v>
      </c>
      <c r="D1221" s="44"/>
      <c r="E1221" s="44"/>
      <c r="F1221" s="30">
        <f t="shared" si="98"/>
        <v>0</v>
      </c>
      <c r="G1221" s="11"/>
      <c r="H1221" s="11"/>
      <c r="I1221" s="11"/>
      <c r="J1221" s="12">
        <f t="shared" si="99"/>
        <v>0</v>
      </c>
      <c r="K1221" s="31">
        <f t="shared" si="100"/>
        <v>558.67999999999995</v>
      </c>
      <c r="L1221" s="37">
        <f t="shared" si="97"/>
        <v>0</v>
      </c>
      <c r="M1221" s="37"/>
      <c r="N1221" s="37">
        <f t="shared" si="101"/>
        <v>0</v>
      </c>
    </row>
    <row r="1222" spans="1:14" ht="19.5" thickBot="1" x14ac:dyDescent="0.35">
      <c r="A1222" s="76" t="s">
        <v>83</v>
      </c>
      <c r="B1222" s="77" t="s">
        <v>59</v>
      </c>
      <c r="C1222" s="78">
        <v>12</v>
      </c>
      <c r="D1222" s="44">
        <v>6</v>
      </c>
      <c r="E1222" s="44"/>
      <c r="F1222" s="30">
        <f t="shared" si="98"/>
        <v>0.5</v>
      </c>
      <c r="G1222" s="11"/>
      <c r="H1222" s="11"/>
      <c r="I1222" s="11"/>
      <c r="J1222" s="12">
        <f t="shared" si="99"/>
        <v>6</v>
      </c>
      <c r="K1222" s="31">
        <f t="shared" si="100"/>
        <v>1092.2</v>
      </c>
      <c r="L1222" s="37">
        <f t="shared" si="97"/>
        <v>6553.2000000000007</v>
      </c>
      <c r="M1222" s="37"/>
      <c r="N1222" s="37">
        <f t="shared" si="101"/>
        <v>0</v>
      </c>
    </row>
    <row r="1223" spans="1:14" ht="19.5" thickBot="1" x14ac:dyDescent="0.35">
      <c r="A1223" s="76" t="s">
        <v>84</v>
      </c>
      <c r="B1223" s="77" t="s">
        <v>85</v>
      </c>
      <c r="C1223" s="78">
        <v>4</v>
      </c>
      <c r="D1223" s="44"/>
      <c r="E1223" s="44"/>
      <c r="F1223" s="30">
        <f t="shared" si="98"/>
        <v>0</v>
      </c>
      <c r="G1223" s="11"/>
      <c r="H1223" s="11"/>
      <c r="I1223" s="11"/>
      <c r="J1223" s="12">
        <f t="shared" si="99"/>
        <v>0</v>
      </c>
      <c r="K1223" s="31">
        <f t="shared" si="100"/>
        <v>2670.53</v>
      </c>
      <c r="L1223" s="37">
        <f t="shared" si="97"/>
        <v>0</v>
      </c>
      <c r="M1223" s="37"/>
      <c r="N1223" s="37">
        <f t="shared" si="101"/>
        <v>0</v>
      </c>
    </row>
    <row r="1224" spans="1:14" ht="19.5" thickBot="1" x14ac:dyDescent="0.35">
      <c r="A1224" s="86" t="s">
        <v>86</v>
      </c>
      <c r="B1224" s="87" t="s">
        <v>87</v>
      </c>
      <c r="C1224" s="88">
        <v>48</v>
      </c>
      <c r="D1224" s="44"/>
      <c r="E1224" s="44"/>
      <c r="F1224" s="30">
        <f t="shared" si="98"/>
        <v>0</v>
      </c>
      <c r="G1224" s="11"/>
      <c r="H1224" s="11"/>
      <c r="I1224" s="11"/>
      <c r="J1224" s="12">
        <f t="shared" si="99"/>
        <v>0</v>
      </c>
      <c r="K1224" s="31">
        <f t="shared" si="100"/>
        <v>46.8</v>
      </c>
      <c r="L1224" s="37">
        <f t="shared" si="97"/>
        <v>0</v>
      </c>
      <c r="M1224" s="37"/>
      <c r="N1224" s="37">
        <f t="shared" si="101"/>
        <v>0</v>
      </c>
    </row>
    <row r="1225" spans="1:14" ht="19.5" thickBot="1" x14ac:dyDescent="0.35">
      <c r="A1225" s="86" t="s">
        <v>88</v>
      </c>
      <c r="B1225" s="87" t="s">
        <v>87</v>
      </c>
      <c r="C1225" s="88">
        <v>48</v>
      </c>
      <c r="D1225" s="44"/>
      <c r="E1225" s="44"/>
      <c r="F1225" s="30">
        <f t="shared" si="98"/>
        <v>0</v>
      </c>
      <c r="G1225" s="11"/>
      <c r="H1225" s="11"/>
      <c r="I1225" s="11"/>
      <c r="J1225" s="12">
        <f t="shared" si="99"/>
        <v>0</v>
      </c>
      <c r="K1225" s="31">
        <f t="shared" si="100"/>
        <v>46.8</v>
      </c>
      <c r="L1225" s="37">
        <f t="shared" si="97"/>
        <v>0</v>
      </c>
      <c r="M1225" s="37"/>
      <c r="N1225" s="37">
        <f t="shared" si="101"/>
        <v>0</v>
      </c>
    </row>
    <row r="1226" spans="1:14" x14ac:dyDescent="0.3">
      <c r="A1226" s="96" t="s">
        <v>89</v>
      </c>
      <c r="B1226" s="97">
        <v>25</v>
      </c>
      <c r="C1226" s="97">
        <v>25</v>
      </c>
      <c r="D1226" s="44">
        <v>376</v>
      </c>
      <c r="E1226" s="44"/>
      <c r="F1226" s="30">
        <f t="shared" si="98"/>
        <v>15.04</v>
      </c>
      <c r="G1226" s="11"/>
      <c r="H1226" s="11"/>
      <c r="I1226" s="11"/>
      <c r="J1226" s="12">
        <f t="shared" si="99"/>
        <v>376</v>
      </c>
      <c r="K1226" s="31">
        <f t="shared" si="100"/>
        <v>111.25</v>
      </c>
      <c r="L1226" s="37">
        <f t="shared" si="97"/>
        <v>41830</v>
      </c>
      <c r="M1226" s="37"/>
      <c r="N1226" s="37">
        <f t="shared" si="101"/>
        <v>0</v>
      </c>
    </row>
    <row r="1227" spans="1:14" x14ac:dyDescent="0.3">
      <c r="A1227" s="105" t="s">
        <v>90</v>
      </c>
      <c r="B1227" s="106">
        <v>10</v>
      </c>
      <c r="C1227" s="106">
        <v>10</v>
      </c>
      <c r="D1227" s="44"/>
      <c r="E1227" s="44"/>
      <c r="F1227" s="30">
        <f t="shared" si="98"/>
        <v>0</v>
      </c>
      <c r="G1227" s="11"/>
      <c r="H1227" s="11"/>
      <c r="I1227" s="11"/>
      <c r="J1227" s="12">
        <f t="shared" si="99"/>
        <v>0</v>
      </c>
      <c r="K1227" s="31">
        <f t="shared" si="100"/>
        <v>1760</v>
      </c>
      <c r="L1227" s="37">
        <f t="shared" si="97"/>
        <v>0</v>
      </c>
      <c r="M1227" s="37"/>
      <c r="N1227" s="37">
        <f t="shared" si="101"/>
        <v>0</v>
      </c>
    </row>
    <row r="1228" spans="1:14" x14ac:dyDescent="0.3">
      <c r="A1228" s="105" t="s">
        <v>91</v>
      </c>
      <c r="B1228" s="106">
        <v>8</v>
      </c>
      <c r="C1228" s="106">
        <v>8</v>
      </c>
      <c r="D1228" s="44"/>
      <c r="E1228" s="44"/>
      <c r="F1228" s="30">
        <f t="shared" si="98"/>
        <v>0</v>
      </c>
      <c r="G1228" s="11"/>
      <c r="H1228" s="11"/>
      <c r="I1228" s="11"/>
      <c r="J1228" s="12">
        <f t="shared" si="99"/>
        <v>0</v>
      </c>
      <c r="K1228" s="31">
        <f t="shared" si="100"/>
        <v>2365</v>
      </c>
      <c r="L1228" s="37">
        <f t="shared" si="97"/>
        <v>0</v>
      </c>
      <c r="M1228" s="37"/>
      <c r="N1228" s="37">
        <f t="shared" si="101"/>
        <v>0</v>
      </c>
    </row>
    <row r="1229" spans="1:14" x14ac:dyDescent="0.3">
      <c r="A1229" s="105" t="s">
        <v>92</v>
      </c>
      <c r="B1229" s="106">
        <v>8</v>
      </c>
      <c r="C1229" s="106">
        <v>8</v>
      </c>
      <c r="D1229" s="44"/>
      <c r="E1229" s="44"/>
      <c r="F1229" s="30">
        <f t="shared" si="98"/>
        <v>0</v>
      </c>
      <c r="G1229" s="11"/>
      <c r="H1229" s="11"/>
      <c r="I1229" s="11"/>
      <c r="J1229" s="12">
        <f t="shared" si="99"/>
        <v>0</v>
      </c>
      <c r="K1229" s="31">
        <f t="shared" si="100"/>
        <v>2065</v>
      </c>
      <c r="L1229" s="37">
        <f t="shared" si="97"/>
        <v>0</v>
      </c>
      <c r="M1229" s="37"/>
      <c r="N1229" s="37">
        <f t="shared" si="101"/>
        <v>0</v>
      </c>
    </row>
    <row r="1230" spans="1:14" x14ac:dyDescent="0.3">
      <c r="A1230" s="105" t="s">
        <v>93</v>
      </c>
      <c r="B1230" s="106">
        <v>15</v>
      </c>
      <c r="C1230" s="106">
        <v>15</v>
      </c>
      <c r="D1230" s="44"/>
      <c r="E1230" s="44"/>
      <c r="F1230" s="30">
        <f t="shared" si="98"/>
        <v>0</v>
      </c>
      <c r="G1230" s="11"/>
      <c r="H1230" s="11"/>
      <c r="I1230" s="11"/>
      <c r="J1230" s="12">
        <f t="shared" si="99"/>
        <v>0</v>
      </c>
      <c r="K1230" s="31">
        <f t="shared" si="100"/>
        <v>990</v>
      </c>
      <c r="L1230" s="37">
        <f t="shared" si="97"/>
        <v>0</v>
      </c>
      <c r="M1230" s="37"/>
      <c r="N1230" s="37">
        <f t="shared" si="101"/>
        <v>0</v>
      </c>
    </row>
    <row r="1231" spans="1:14" x14ac:dyDescent="0.3">
      <c r="A1231" s="105" t="s">
        <v>94</v>
      </c>
      <c r="B1231" s="106">
        <v>15</v>
      </c>
      <c r="C1231" s="106">
        <v>15</v>
      </c>
      <c r="D1231" s="44"/>
      <c r="E1231" s="44"/>
      <c r="F1231" s="30">
        <f t="shared" si="98"/>
        <v>0</v>
      </c>
      <c r="G1231" s="11"/>
      <c r="H1231" s="11"/>
      <c r="I1231" s="11"/>
      <c r="J1231" s="12">
        <f t="shared" si="99"/>
        <v>0</v>
      </c>
      <c r="K1231" s="31">
        <f t="shared" si="100"/>
        <v>1025</v>
      </c>
      <c r="L1231" s="37">
        <f t="shared" si="97"/>
        <v>0</v>
      </c>
      <c r="M1231" s="37"/>
      <c r="N1231" s="37">
        <f t="shared" si="101"/>
        <v>0</v>
      </c>
    </row>
    <row r="1232" spans="1:14" x14ac:dyDescent="0.3">
      <c r="A1232" s="105" t="s">
        <v>95</v>
      </c>
      <c r="B1232" s="106">
        <v>10</v>
      </c>
      <c r="C1232" s="106">
        <v>10</v>
      </c>
      <c r="D1232" s="44"/>
      <c r="E1232" s="44"/>
      <c r="F1232" s="30">
        <f t="shared" si="98"/>
        <v>0</v>
      </c>
      <c r="G1232" s="11"/>
      <c r="H1232" s="11"/>
      <c r="I1232" s="11"/>
      <c r="J1232" s="12">
        <f t="shared" si="99"/>
        <v>0</v>
      </c>
      <c r="K1232" s="31">
        <f t="shared" si="100"/>
        <v>1620</v>
      </c>
      <c r="L1232" s="37">
        <f t="shared" si="97"/>
        <v>0</v>
      </c>
      <c r="M1232" s="37"/>
      <c r="N1232" s="37">
        <f t="shared" si="101"/>
        <v>0</v>
      </c>
    </row>
    <row r="1233" spans="1:14" x14ac:dyDescent="0.3">
      <c r="A1233" s="105" t="s">
        <v>96</v>
      </c>
      <c r="B1233" s="106">
        <v>8</v>
      </c>
      <c r="C1233" s="106">
        <v>8</v>
      </c>
      <c r="D1233" s="44"/>
      <c r="E1233" s="44"/>
      <c r="F1233" s="30">
        <f t="shared" si="98"/>
        <v>0</v>
      </c>
      <c r="G1233" s="11"/>
      <c r="H1233" s="11"/>
      <c r="I1233" s="11"/>
      <c r="J1233" s="12">
        <f t="shared" si="99"/>
        <v>0</v>
      </c>
      <c r="K1233" s="31">
        <f t="shared" si="100"/>
        <v>2130</v>
      </c>
      <c r="L1233" s="37">
        <f t="shared" si="97"/>
        <v>0</v>
      </c>
      <c r="M1233" s="37"/>
      <c r="N1233" s="37">
        <f t="shared" si="101"/>
        <v>0</v>
      </c>
    </row>
    <row r="1234" spans="1:14" x14ac:dyDescent="0.3">
      <c r="A1234" s="105" t="s">
        <v>97</v>
      </c>
      <c r="B1234" s="106">
        <v>15</v>
      </c>
      <c r="C1234" s="106">
        <v>15</v>
      </c>
      <c r="D1234" s="44"/>
      <c r="E1234" s="44"/>
      <c r="F1234" s="30">
        <f t="shared" si="98"/>
        <v>0</v>
      </c>
      <c r="G1234" s="11"/>
      <c r="H1234" s="11"/>
      <c r="I1234" s="11"/>
      <c r="J1234" s="12">
        <f t="shared" si="99"/>
        <v>0</v>
      </c>
      <c r="K1234" s="31">
        <f t="shared" si="100"/>
        <v>880</v>
      </c>
      <c r="L1234" s="37">
        <f t="shared" si="97"/>
        <v>0</v>
      </c>
      <c r="M1234" s="37"/>
      <c r="N1234" s="37">
        <f t="shared" si="101"/>
        <v>0</v>
      </c>
    </row>
    <row r="1235" spans="1:14" x14ac:dyDescent="0.3">
      <c r="A1235" s="105" t="s">
        <v>98</v>
      </c>
      <c r="B1235" s="106">
        <v>15</v>
      </c>
      <c r="C1235" s="106">
        <v>15</v>
      </c>
      <c r="D1235" s="44"/>
      <c r="E1235" s="44"/>
      <c r="F1235" s="30">
        <f t="shared" si="98"/>
        <v>0</v>
      </c>
      <c r="G1235" s="11"/>
      <c r="H1235" s="11"/>
      <c r="I1235" s="11"/>
      <c r="J1235" s="12">
        <f t="shared" si="99"/>
        <v>0</v>
      </c>
      <c r="K1235" s="31">
        <f t="shared" si="100"/>
        <v>915</v>
      </c>
      <c r="L1235" s="37">
        <f t="shared" si="97"/>
        <v>0</v>
      </c>
      <c r="M1235" s="37"/>
      <c r="N1235" s="37">
        <f t="shared" si="101"/>
        <v>0</v>
      </c>
    </row>
    <row r="1236" spans="1:14" x14ac:dyDescent="0.3">
      <c r="A1236" s="105" t="s">
        <v>99</v>
      </c>
      <c r="B1236" s="106">
        <v>3</v>
      </c>
      <c r="C1236" s="106">
        <v>3</v>
      </c>
      <c r="D1236" s="44"/>
      <c r="E1236" s="44"/>
      <c r="F1236" s="30">
        <f t="shared" si="98"/>
        <v>0</v>
      </c>
      <c r="G1236" s="11"/>
      <c r="H1236" s="11"/>
      <c r="I1236" s="11"/>
      <c r="J1236" s="12">
        <f t="shared" si="99"/>
        <v>0</v>
      </c>
      <c r="K1236" s="31">
        <f t="shared" si="100"/>
        <v>1970</v>
      </c>
      <c r="L1236" s="37">
        <f t="shared" si="97"/>
        <v>0</v>
      </c>
      <c r="M1236" s="37"/>
      <c r="N1236" s="37">
        <f t="shared" si="101"/>
        <v>0</v>
      </c>
    </row>
    <row r="1237" spans="1:14" x14ac:dyDescent="0.3">
      <c r="A1237" s="105" t="s">
        <v>100</v>
      </c>
      <c r="B1237" s="106">
        <v>3</v>
      </c>
      <c r="C1237" s="106">
        <v>3</v>
      </c>
      <c r="D1237" s="44"/>
      <c r="E1237" s="44"/>
      <c r="F1237" s="30">
        <f t="shared" si="98"/>
        <v>0</v>
      </c>
      <c r="G1237" s="11"/>
      <c r="H1237" s="11"/>
      <c r="I1237" s="11"/>
      <c r="J1237" s="12">
        <f t="shared" si="99"/>
        <v>0</v>
      </c>
      <c r="K1237" s="31">
        <f t="shared" si="100"/>
        <v>2035</v>
      </c>
      <c r="L1237" s="37">
        <f t="shared" si="97"/>
        <v>0</v>
      </c>
      <c r="M1237" s="37"/>
      <c r="N1237" s="37">
        <f t="shared" si="101"/>
        <v>0</v>
      </c>
    </row>
    <row r="1238" spans="1:14" x14ac:dyDescent="0.3">
      <c r="A1238" s="105" t="s">
        <v>101</v>
      </c>
      <c r="B1238" s="106">
        <v>8</v>
      </c>
      <c r="C1238" s="106">
        <v>8</v>
      </c>
      <c r="D1238" s="44"/>
      <c r="E1238" s="44"/>
      <c r="F1238" s="30">
        <f t="shared" si="98"/>
        <v>0</v>
      </c>
      <c r="G1238" s="11"/>
      <c r="H1238" s="11"/>
      <c r="I1238" s="11"/>
      <c r="J1238" s="12">
        <f t="shared" si="99"/>
        <v>0</v>
      </c>
      <c r="K1238" s="31">
        <f t="shared" si="100"/>
        <v>2120</v>
      </c>
      <c r="L1238" s="37">
        <f t="shared" si="97"/>
        <v>0</v>
      </c>
      <c r="M1238" s="37"/>
      <c r="N1238" s="37">
        <f t="shared" si="101"/>
        <v>0</v>
      </c>
    </row>
    <row r="1239" spans="1:14" x14ac:dyDescent="0.3">
      <c r="A1239" s="105" t="s">
        <v>102</v>
      </c>
      <c r="B1239" s="106">
        <v>10</v>
      </c>
      <c r="C1239" s="106">
        <v>10</v>
      </c>
      <c r="D1239" s="44"/>
      <c r="E1239" s="44"/>
      <c r="F1239" s="30">
        <f t="shared" si="98"/>
        <v>0</v>
      </c>
      <c r="G1239" s="11"/>
      <c r="H1239" s="11"/>
      <c r="I1239" s="11"/>
      <c r="J1239" s="12">
        <f t="shared" si="99"/>
        <v>0</v>
      </c>
      <c r="K1239" s="31">
        <f t="shared" si="100"/>
        <v>1980</v>
      </c>
      <c r="L1239" s="37">
        <f t="shared" si="97"/>
        <v>0</v>
      </c>
      <c r="M1239" s="37"/>
      <c r="N1239" s="37">
        <f t="shared" si="101"/>
        <v>0</v>
      </c>
    </row>
    <row r="1240" spans="1:14" x14ac:dyDescent="0.3">
      <c r="A1240" s="105" t="s">
        <v>103</v>
      </c>
      <c r="B1240" s="106">
        <v>12</v>
      </c>
      <c r="C1240" s="106">
        <v>12</v>
      </c>
      <c r="D1240" s="44"/>
      <c r="E1240" s="44"/>
      <c r="F1240" s="30">
        <f t="shared" si="98"/>
        <v>0</v>
      </c>
      <c r="G1240" s="11"/>
      <c r="H1240" s="11"/>
      <c r="I1240" s="11"/>
      <c r="J1240" s="12">
        <f t="shared" si="99"/>
        <v>0</v>
      </c>
      <c r="K1240" s="31">
        <f t="shared" si="100"/>
        <v>875</v>
      </c>
      <c r="L1240" s="37">
        <f t="shared" si="97"/>
        <v>0</v>
      </c>
      <c r="M1240" s="37"/>
      <c r="N1240" s="37">
        <f t="shared" si="101"/>
        <v>0</v>
      </c>
    </row>
    <row r="1241" spans="1:14" ht="19.5" thickBot="1" x14ac:dyDescent="0.35">
      <c r="A1241" s="105" t="s">
        <v>104</v>
      </c>
      <c r="B1241" s="106">
        <v>3</v>
      </c>
      <c r="C1241" s="106">
        <v>3</v>
      </c>
      <c r="D1241" s="44"/>
      <c r="E1241" s="44"/>
      <c r="F1241" s="30">
        <f t="shared" si="98"/>
        <v>0</v>
      </c>
      <c r="G1241" s="11"/>
      <c r="H1241" s="11"/>
      <c r="I1241" s="11"/>
      <c r="J1241" s="12">
        <f t="shared" si="99"/>
        <v>0</v>
      </c>
      <c r="K1241" s="31">
        <f t="shared" si="100"/>
        <v>2145</v>
      </c>
      <c r="L1241" s="37">
        <f t="shared" si="97"/>
        <v>0</v>
      </c>
      <c r="M1241" s="37"/>
      <c r="N1241" s="37">
        <f t="shared" si="101"/>
        <v>0</v>
      </c>
    </row>
    <row r="1242" spans="1:14" ht="19.5" thickBot="1" x14ac:dyDescent="0.35">
      <c r="A1242" s="56" t="s">
        <v>105</v>
      </c>
      <c r="B1242" s="57" t="s">
        <v>74</v>
      </c>
      <c r="C1242" s="58">
        <v>150</v>
      </c>
      <c r="D1242" s="44"/>
      <c r="E1242" s="44"/>
      <c r="F1242" s="30">
        <f t="shared" si="98"/>
        <v>0</v>
      </c>
      <c r="G1242" s="11"/>
      <c r="H1242" s="11"/>
      <c r="I1242" s="11"/>
      <c r="J1242" s="12">
        <f t="shared" si="99"/>
        <v>0</v>
      </c>
      <c r="K1242" s="31">
        <f t="shared" si="100"/>
        <v>21.06</v>
      </c>
      <c r="L1242" s="37">
        <f t="shared" si="97"/>
        <v>0</v>
      </c>
      <c r="M1242" s="37"/>
      <c r="N1242" s="37">
        <f t="shared" si="101"/>
        <v>0</v>
      </c>
    </row>
    <row r="1243" spans="1:14" x14ac:dyDescent="0.3">
      <c r="A1243" s="107"/>
      <c r="B1243" s="108"/>
      <c r="C1243" s="108"/>
      <c r="D1243" s="11"/>
      <c r="E1243" s="11"/>
      <c r="F1243" s="30" t="e">
        <f t="shared" si="98"/>
        <v>#DIV/0!</v>
      </c>
      <c r="G1243" s="11"/>
      <c r="H1243" s="11"/>
      <c r="I1243" s="11"/>
      <c r="J1243" s="12">
        <f t="shared" si="99"/>
        <v>0</v>
      </c>
      <c r="K1243" s="31">
        <f t="shared" si="100"/>
        <v>116.5</v>
      </c>
      <c r="L1243" s="37">
        <f t="shared" si="97"/>
        <v>0</v>
      </c>
      <c r="M1243" s="37"/>
      <c r="N1243" s="37">
        <f t="shared" si="101"/>
        <v>0</v>
      </c>
    </row>
    <row r="1244" spans="1:14" x14ac:dyDescent="0.3">
      <c r="A1244" s="107"/>
      <c r="B1244" s="108"/>
      <c r="C1244" s="108"/>
      <c r="D1244" s="11"/>
      <c r="E1244" s="11"/>
      <c r="F1244" s="30" t="e">
        <f t="shared" si="98"/>
        <v>#DIV/0!</v>
      </c>
      <c r="G1244" s="11"/>
      <c r="H1244" s="11"/>
      <c r="I1244" s="11"/>
      <c r="J1244" s="12">
        <f t="shared" si="99"/>
        <v>0</v>
      </c>
      <c r="K1244" s="31">
        <f t="shared" si="100"/>
        <v>0</v>
      </c>
      <c r="L1244" s="37">
        <f t="shared" si="97"/>
        <v>0</v>
      </c>
      <c r="M1244" s="37"/>
      <c r="N1244" s="37">
        <f t="shared" si="101"/>
        <v>0</v>
      </c>
    </row>
    <row r="1245" spans="1:14" x14ac:dyDescent="0.3">
      <c r="A1245" s="107"/>
      <c r="B1245" s="108"/>
      <c r="C1245" s="108"/>
      <c r="D1245" s="11"/>
      <c r="E1245" s="11"/>
      <c r="F1245" s="30" t="e">
        <f t="shared" si="98"/>
        <v>#DIV/0!</v>
      </c>
      <c r="G1245" s="11"/>
      <c r="H1245" s="11"/>
      <c r="I1245" s="11"/>
      <c r="J1245" s="12">
        <f t="shared" si="99"/>
        <v>0</v>
      </c>
      <c r="K1245" s="31">
        <f t="shared" si="100"/>
        <v>23</v>
      </c>
      <c r="L1245" s="37">
        <f t="shared" si="97"/>
        <v>0</v>
      </c>
      <c r="M1245" s="37"/>
      <c r="N1245" s="37">
        <f t="shared" si="101"/>
        <v>0</v>
      </c>
    </row>
    <row r="1246" spans="1:14" x14ac:dyDescent="0.3">
      <c r="A1246" s="107"/>
      <c r="B1246" s="108"/>
      <c r="C1246" s="108"/>
      <c r="D1246" s="11"/>
      <c r="E1246" s="11"/>
      <c r="F1246" s="30" t="e">
        <f t="shared" si="98"/>
        <v>#DIV/0!</v>
      </c>
      <c r="G1246" s="11"/>
      <c r="H1246" s="11"/>
      <c r="I1246" s="11"/>
      <c r="J1246" s="12">
        <f t="shared" si="99"/>
        <v>0</v>
      </c>
      <c r="K1246" s="31">
        <f t="shared" si="100"/>
        <v>0</v>
      </c>
      <c r="L1246" s="37">
        <f t="shared" si="97"/>
        <v>0</v>
      </c>
      <c r="M1246" s="37"/>
      <c r="N1246" s="37">
        <f t="shared" si="101"/>
        <v>0</v>
      </c>
    </row>
    <row r="1247" spans="1:14" x14ac:dyDescent="0.3">
      <c r="A1247" s="11"/>
      <c r="B1247" s="10"/>
      <c r="C1247" s="10"/>
      <c r="D1247" s="11"/>
      <c r="E1247" s="11"/>
      <c r="F1247" s="30" t="e">
        <f t="shared" si="98"/>
        <v>#DIV/0!</v>
      </c>
      <c r="G1247" s="11"/>
      <c r="H1247" s="11"/>
      <c r="I1247" s="11"/>
      <c r="J1247" s="12">
        <f t="shared" si="99"/>
        <v>0</v>
      </c>
      <c r="K1247" s="31">
        <f t="shared" si="100"/>
        <v>0</v>
      </c>
      <c r="L1247" s="37">
        <f t="shared" si="97"/>
        <v>0</v>
      </c>
      <c r="M1247" s="37"/>
      <c r="N1247" s="37">
        <f t="shared" si="101"/>
        <v>0</v>
      </c>
    </row>
    <row r="1248" spans="1:14" x14ac:dyDescent="0.3">
      <c r="A1248" s="11"/>
      <c r="B1248" s="10"/>
      <c r="C1248" s="10"/>
      <c r="D1248" s="11"/>
      <c r="E1248" s="11"/>
      <c r="F1248" s="30" t="e">
        <f t="shared" si="98"/>
        <v>#DIV/0!</v>
      </c>
      <c r="G1248" s="11"/>
      <c r="H1248" s="11"/>
      <c r="I1248" s="11"/>
      <c r="J1248" s="12">
        <f t="shared" si="99"/>
        <v>0</v>
      </c>
      <c r="K1248" s="31">
        <f t="shared" si="100"/>
        <v>0</v>
      </c>
      <c r="L1248" s="37">
        <f t="shared" si="97"/>
        <v>0</v>
      </c>
      <c r="M1248" s="37"/>
      <c r="N1248" s="37">
        <f t="shared" si="101"/>
        <v>0</v>
      </c>
    </row>
    <row r="1249" spans="1:14" x14ac:dyDescent="0.3">
      <c r="A1249" s="11"/>
      <c r="B1249" s="10"/>
      <c r="C1249" s="10"/>
      <c r="D1249" s="11"/>
      <c r="E1249" s="11"/>
      <c r="F1249" s="30" t="e">
        <f t="shared" si="98"/>
        <v>#DIV/0!</v>
      </c>
      <c r="G1249" s="11"/>
      <c r="H1249" s="11"/>
      <c r="I1249" s="11"/>
      <c r="J1249" s="12">
        <f t="shared" si="99"/>
        <v>0</v>
      </c>
      <c r="K1249" s="31">
        <f t="shared" si="100"/>
        <v>0</v>
      </c>
      <c r="L1249" s="37">
        <f t="shared" si="97"/>
        <v>0</v>
      </c>
      <c r="M1249" s="37"/>
      <c r="N1249" s="37">
        <f t="shared" si="101"/>
        <v>0</v>
      </c>
    </row>
    <row r="1250" spans="1:14" x14ac:dyDescent="0.3">
      <c r="A1250" s="11" t="s">
        <v>33</v>
      </c>
      <c r="B1250" s="11"/>
      <c r="C1250" s="13"/>
      <c r="D1250" s="111">
        <f t="shared" ref="D1250:J1250" si="102">SUM(D1188:D1249)</f>
        <v>549</v>
      </c>
      <c r="E1250" s="111">
        <f t="shared" si="102"/>
        <v>0</v>
      </c>
      <c r="F1250" s="111" t="e">
        <f t="shared" si="102"/>
        <v>#DIV/0!</v>
      </c>
      <c r="G1250" s="111">
        <f t="shared" si="102"/>
        <v>0</v>
      </c>
      <c r="H1250" s="111">
        <f t="shared" si="102"/>
        <v>0</v>
      </c>
      <c r="I1250" s="111">
        <f t="shared" si="102"/>
        <v>0</v>
      </c>
      <c r="J1250" s="12">
        <f t="shared" si="102"/>
        <v>549</v>
      </c>
      <c r="K1250" s="111"/>
      <c r="L1250" s="111">
        <f>SUM(L1188:L1249)</f>
        <v>70045.81</v>
      </c>
      <c r="M1250" s="111">
        <f>SUM(M1188:M1249)</f>
        <v>0</v>
      </c>
      <c r="N1250" s="111">
        <f>SUM(N1188:N1249)</f>
        <v>0</v>
      </c>
    </row>
    <row r="1251" spans="1:14" x14ac:dyDescent="0.3">
      <c r="A1251" s="113"/>
      <c r="B1251" s="114"/>
      <c r="C1251" s="115"/>
      <c r="D1251" s="116"/>
      <c r="E1251" s="116"/>
      <c r="F1251" s="7" t="s">
        <v>106</v>
      </c>
      <c r="G1251" s="7" t="s">
        <v>123</v>
      </c>
      <c r="H1251" s="7" t="s">
        <v>124</v>
      </c>
      <c r="I1251" s="7" t="s">
        <v>125</v>
      </c>
      <c r="J1251" s="7" t="s">
        <v>126</v>
      </c>
      <c r="K1251" s="117"/>
      <c r="L1251" s="117"/>
      <c r="M1251" s="7" t="s">
        <v>107</v>
      </c>
      <c r="N1251" s="118"/>
    </row>
    <row r="1252" spans="1:14" ht="31.5" x14ac:dyDescent="0.5">
      <c r="A1252" s="113"/>
      <c r="B1252" s="114"/>
      <c r="C1252" s="115"/>
      <c r="D1252" s="116"/>
      <c r="E1252" s="116"/>
      <c r="F1252" s="121"/>
      <c r="G1252" s="121"/>
      <c r="H1252" s="121"/>
      <c r="I1252" s="121"/>
      <c r="J1252" s="121"/>
      <c r="K1252" s="122"/>
      <c r="L1252" s="121">
        <f>+F1252-G1252-H1252-I1252-J1252</f>
        <v>0</v>
      </c>
      <c r="M1252" s="123"/>
      <c r="N1252" s="124"/>
    </row>
    <row r="1253" spans="1:14" x14ac:dyDescent="0.3">
      <c r="A1253" s="177" t="s">
        <v>109</v>
      </c>
      <c r="B1253" s="178"/>
      <c r="C1253" s="178"/>
      <c r="D1253" s="178"/>
      <c r="E1253" s="178"/>
      <c r="F1253" s="178"/>
      <c r="G1253" s="178"/>
      <c r="H1253" s="178"/>
      <c r="I1253" s="178"/>
      <c r="J1253" s="179"/>
      <c r="K1253" s="125"/>
      <c r="L1253" s="12">
        <f>1927+345</f>
        <v>2272</v>
      </c>
      <c r="M1253" s="126"/>
      <c r="N1253" s="127"/>
    </row>
    <row r="1254" spans="1:14" x14ac:dyDescent="0.3">
      <c r="A1254" s="180" t="s">
        <v>110</v>
      </c>
      <c r="B1254" s="181"/>
      <c r="C1254" s="181"/>
      <c r="D1254" s="181"/>
      <c r="E1254" s="181"/>
      <c r="F1254" s="181"/>
      <c r="G1254" s="181"/>
      <c r="H1254" s="181"/>
      <c r="I1254" s="181"/>
      <c r="J1254" s="182"/>
      <c r="K1254" s="129"/>
      <c r="L1254" s="12">
        <v>-324</v>
      </c>
      <c r="M1254" s="126"/>
      <c r="N1254" s="127"/>
    </row>
    <row r="1255" spans="1:14" x14ac:dyDescent="0.3">
      <c r="A1255" s="160" t="s">
        <v>111</v>
      </c>
      <c r="B1255" s="161"/>
      <c r="C1255" s="161"/>
      <c r="D1255" s="161"/>
      <c r="E1255" s="161"/>
      <c r="F1255" s="161"/>
      <c r="G1255" s="161"/>
      <c r="H1255" s="161"/>
      <c r="I1255" s="161"/>
      <c r="J1255" s="162"/>
      <c r="K1255" s="130"/>
      <c r="L1255" s="12"/>
      <c r="M1255" s="131">
        <f>+L1255/L1250%</f>
        <v>0</v>
      </c>
      <c r="N1255" s="127"/>
    </row>
    <row r="1256" spans="1:14" x14ac:dyDescent="0.3">
      <c r="A1256" s="163" t="s">
        <v>112</v>
      </c>
      <c r="B1256" s="164"/>
      <c r="C1256" s="164"/>
      <c r="D1256" s="164"/>
      <c r="E1256" s="164"/>
      <c r="F1256" s="164"/>
      <c r="G1256" s="164"/>
      <c r="H1256" s="164"/>
      <c r="I1256" s="164"/>
      <c r="J1256" s="165"/>
      <c r="K1256" s="132"/>
      <c r="L1256" s="12">
        <f>+E1272</f>
        <v>24907</v>
      </c>
      <c r="M1256" s="126"/>
      <c r="N1256" s="127"/>
    </row>
    <row r="1257" spans="1:14" x14ac:dyDescent="0.3">
      <c r="A1257" s="166" t="s">
        <v>113</v>
      </c>
      <c r="B1257" s="167"/>
      <c r="C1257" s="167"/>
      <c r="D1257" s="167"/>
      <c r="E1257" s="167"/>
      <c r="F1257" s="167"/>
      <c r="G1257" s="167"/>
      <c r="H1257" s="167"/>
      <c r="I1257" s="167"/>
      <c r="J1257" s="168"/>
      <c r="K1257" s="134"/>
      <c r="L1257" s="12">
        <f>+M1272</f>
        <v>5864</v>
      </c>
      <c r="M1257" s="126"/>
      <c r="N1257" s="127"/>
    </row>
    <row r="1258" spans="1:14" x14ac:dyDescent="0.3">
      <c r="A1258" s="169"/>
      <c r="B1258" s="170"/>
      <c r="C1258" s="170"/>
      <c r="D1258" s="170"/>
      <c r="E1258" s="170"/>
      <c r="F1258" s="170"/>
      <c r="G1258" s="170"/>
      <c r="H1258" s="170"/>
      <c r="I1258" s="170"/>
      <c r="J1258" s="171"/>
      <c r="K1258" s="128"/>
      <c r="L1258" s="126">
        <v>103</v>
      </c>
      <c r="M1258" s="126"/>
      <c r="N1258" s="127"/>
    </row>
    <row r="1259" spans="1:14" x14ac:dyDescent="0.3">
      <c r="A1259" s="169"/>
      <c r="B1259" s="170"/>
      <c r="C1259" s="170"/>
      <c r="D1259" s="170"/>
      <c r="E1259" s="170"/>
      <c r="F1259" s="170"/>
      <c r="G1259" s="170"/>
      <c r="H1259" s="170"/>
      <c r="I1259" s="170"/>
      <c r="J1259" s="171"/>
      <c r="K1259" s="128"/>
      <c r="L1259" s="126"/>
      <c r="M1259" s="126"/>
      <c r="N1259" s="127"/>
    </row>
    <row r="1260" spans="1:14" x14ac:dyDescent="0.3">
      <c r="A1260" s="169" t="s">
        <v>114</v>
      </c>
      <c r="B1260" s="170"/>
      <c r="C1260" s="170"/>
      <c r="D1260" s="170"/>
      <c r="E1260" s="170"/>
      <c r="F1260" s="170"/>
      <c r="G1260" s="170"/>
      <c r="H1260" s="170"/>
      <c r="I1260" s="170"/>
      <c r="J1260" s="171"/>
      <c r="K1260" s="136"/>
      <c r="L1260" s="111">
        <f>+L1250-L1253-L1254-L1255-L1256+L1257-L1258-L1259</f>
        <v>48951.81</v>
      </c>
      <c r="M1260" s="126"/>
      <c r="N1260" s="127"/>
    </row>
    <row r="1261" spans="1:14" ht="19.5" thickBot="1" x14ac:dyDescent="0.35">
      <c r="L1261" s="3">
        <f>43088+5864</f>
        <v>48952</v>
      </c>
      <c r="M1261" s="138">
        <f>+L1261-L1260</f>
        <v>0.19000000000232831</v>
      </c>
    </row>
    <row r="1262" spans="1:14" ht="19.5" thickBot="1" x14ac:dyDescent="0.35">
      <c r="A1262" s="157" t="s">
        <v>115</v>
      </c>
      <c r="B1262" s="158"/>
      <c r="C1262" s="158"/>
      <c r="D1262" s="158"/>
      <c r="E1262" s="158"/>
      <c r="F1262" s="159"/>
      <c r="G1262" s="127"/>
      <c r="H1262" s="157" t="s">
        <v>116</v>
      </c>
      <c r="I1262" s="158"/>
      <c r="J1262" s="159"/>
      <c r="K1262" s="157" t="s">
        <v>117</v>
      </c>
      <c r="L1262" s="158"/>
      <c r="M1262" s="159"/>
      <c r="N1262" s="139"/>
    </row>
    <row r="1263" spans="1:14" ht="19.5" thickBot="1" x14ac:dyDescent="0.35">
      <c r="A1263" s="140" t="s">
        <v>118</v>
      </c>
      <c r="B1263" s="157" t="s">
        <v>119</v>
      </c>
      <c r="C1263" s="159"/>
      <c r="D1263" s="140" t="s">
        <v>120</v>
      </c>
      <c r="E1263" s="157" t="s">
        <v>22</v>
      </c>
      <c r="F1263" s="159"/>
      <c r="G1263" s="127"/>
      <c r="H1263" s="157" t="s">
        <v>119</v>
      </c>
      <c r="I1263" s="159"/>
      <c r="J1263" s="140" t="s">
        <v>22</v>
      </c>
      <c r="K1263" s="157" t="s">
        <v>119</v>
      </c>
      <c r="L1263" s="159"/>
      <c r="M1263" s="140" t="s">
        <v>22</v>
      </c>
      <c r="N1263" s="139"/>
    </row>
    <row r="1264" spans="1:14" ht="19.5" thickBot="1" x14ac:dyDescent="0.35">
      <c r="A1264" s="141"/>
      <c r="B1264" s="153"/>
      <c r="C1264" s="154"/>
      <c r="D1264" s="141"/>
      <c r="E1264" s="155">
        <v>24907</v>
      </c>
      <c r="F1264" s="156"/>
      <c r="G1264" s="127"/>
      <c r="H1264" s="153"/>
      <c r="I1264" s="154"/>
      <c r="J1264" s="142"/>
      <c r="K1264" s="153"/>
      <c r="L1264" s="154"/>
      <c r="M1264" s="143">
        <v>5864</v>
      </c>
      <c r="N1264" s="144"/>
    </row>
    <row r="1265" spans="1:14" ht="19.5" thickBot="1" x14ac:dyDescent="0.35">
      <c r="A1265" s="141"/>
      <c r="B1265" s="153"/>
      <c r="C1265" s="154"/>
      <c r="D1265" s="141"/>
      <c r="E1265" s="155"/>
      <c r="F1265" s="156"/>
      <c r="G1265" s="127"/>
      <c r="H1265" s="153"/>
      <c r="I1265" s="154"/>
      <c r="J1265" s="142"/>
      <c r="K1265" s="153"/>
      <c r="L1265" s="154"/>
      <c r="M1265" s="143"/>
      <c r="N1265" s="144"/>
    </row>
    <row r="1266" spans="1:14" ht="19.5" thickBot="1" x14ac:dyDescent="0.35">
      <c r="A1266" s="141"/>
      <c r="B1266" s="153"/>
      <c r="C1266" s="154"/>
      <c r="D1266" s="141"/>
      <c r="E1266" s="155"/>
      <c r="F1266" s="156"/>
      <c r="G1266" s="127"/>
      <c r="H1266" s="153"/>
      <c r="I1266" s="154"/>
      <c r="J1266" s="142"/>
      <c r="K1266" s="153"/>
      <c r="L1266" s="154"/>
      <c r="M1266" s="143"/>
      <c r="N1266" s="144"/>
    </row>
    <row r="1267" spans="1:14" ht="19.5" thickBot="1" x14ac:dyDescent="0.35">
      <c r="A1267" s="141"/>
      <c r="B1267" s="153"/>
      <c r="C1267" s="154"/>
      <c r="D1267" s="141"/>
      <c r="E1267" s="155"/>
      <c r="F1267" s="156"/>
      <c r="G1267" s="127"/>
      <c r="H1267" s="153"/>
      <c r="I1267" s="154"/>
      <c r="J1267" s="142"/>
      <c r="K1267" s="153"/>
      <c r="L1267" s="154"/>
      <c r="M1267" s="143"/>
      <c r="N1267" s="144"/>
    </row>
    <row r="1268" spans="1:14" ht="19.5" thickBot="1" x14ac:dyDescent="0.35">
      <c r="A1268" s="141"/>
      <c r="B1268" s="153"/>
      <c r="C1268" s="154"/>
      <c r="D1268" s="141"/>
      <c r="E1268" s="155"/>
      <c r="F1268" s="156"/>
      <c r="G1268" s="127"/>
      <c r="H1268" s="153"/>
      <c r="I1268" s="154"/>
      <c r="J1268" s="142"/>
      <c r="K1268" s="153"/>
      <c r="L1268" s="154"/>
      <c r="M1268" s="143"/>
      <c r="N1268" s="144"/>
    </row>
    <row r="1269" spans="1:14" ht="19.5" thickBot="1" x14ac:dyDescent="0.35">
      <c r="A1269" s="141"/>
      <c r="B1269" s="153"/>
      <c r="C1269" s="154"/>
      <c r="D1269" s="141"/>
      <c r="E1269" s="155"/>
      <c r="F1269" s="156"/>
      <c r="G1269" s="127"/>
      <c r="H1269" s="153"/>
      <c r="I1269" s="154"/>
      <c r="J1269" s="142"/>
      <c r="K1269" s="153"/>
      <c r="L1269" s="154"/>
      <c r="M1269" s="143"/>
      <c r="N1269" s="144"/>
    </row>
    <row r="1270" spans="1:14" ht="19.5" thickBot="1" x14ac:dyDescent="0.35">
      <c r="A1270" s="141"/>
      <c r="B1270" s="153"/>
      <c r="C1270" s="154"/>
      <c r="D1270" s="141"/>
      <c r="E1270" s="155"/>
      <c r="F1270" s="156"/>
      <c r="G1270" s="127"/>
      <c r="H1270" s="153"/>
      <c r="I1270" s="154"/>
      <c r="J1270" s="142"/>
      <c r="K1270" s="153"/>
      <c r="L1270" s="154"/>
      <c r="M1270" s="143"/>
      <c r="N1270" s="144"/>
    </row>
    <row r="1271" spans="1:14" ht="19.5" thickBot="1" x14ac:dyDescent="0.35">
      <c r="A1271" s="141"/>
      <c r="B1271" s="153"/>
      <c r="C1271" s="154"/>
      <c r="D1271" s="141"/>
      <c r="E1271" s="155"/>
      <c r="F1271" s="156"/>
      <c r="G1271" s="127"/>
      <c r="H1271" s="153"/>
      <c r="I1271" s="154"/>
      <c r="J1271" s="142"/>
      <c r="K1271" s="153"/>
      <c r="L1271" s="154"/>
      <c r="M1271" s="143"/>
      <c r="N1271" s="144"/>
    </row>
    <row r="1272" spans="1:14" ht="19.5" thickBot="1" x14ac:dyDescent="0.35">
      <c r="A1272" s="141" t="s">
        <v>121</v>
      </c>
      <c r="B1272" s="153"/>
      <c r="C1272" s="154"/>
      <c r="D1272" s="141"/>
      <c r="E1272" s="155">
        <f>SUM(E1264:F1271)</f>
        <v>24907</v>
      </c>
      <c r="F1272" s="156"/>
      <c r="G1272" s="127"/>
      <c r="H1272" s="153" t="s">
        <v>121</v>
      </c>
      <c r="I1272" s="154"/>
      <c r="J1272" s="140">
        <f>SUM(J1264:J1271)</f>
        <v>0</v>
      </c>
      <c r="K1272" s="153" t="s">
        <v>121</v>
      </c>
      <c r="L1272" s="154"/>
      <c r="M1272" s="145">
        <f>SUM(M1264:M1271)</f>
        <v>5864</v>
      </c>
      <c r="N1272" s="139"/>
    </row>
    <row r="1275" spans="1:14" x14ac:dyDescent="0.3">
      <c r="A1275" s="172" t="s">
        <v>0</v>
      </c>
      <c r="B1275" s="172"/>
      <c r="C1275" s="172"/>
      <c r="D1275" s="172"/>
      <c r="E1275" s="172"/>
      <c r="F1275" s="172"/>
      <c r="G1275" s="172"/>
      <c r="H1275" s="172"/>
      <c r="I1275" s="172"/>
      <c r="J1275" s="172"/>
      <c r="K1275" s="172"/>
      <c r="L1275" s="172"/>
      <c r="M1275" s="1"/>
      <c r="N1275" s="148"/>
    </row>
    <row r="1276" spans="1:14" x14ac:dyDescent="0.3">
      <c r="A1276" s="1" t="s">
        <v>1</v>
      </c>
      <c r="B1276" s="148" t="s">
        <v>139</v>
      </c>
      <c r="J1276" s="1" t="s">
        <v>3</v>
      </c>
      <c r="K1276" s="173">
        <f>+K1185</f>
        <v>0</v>
      </c>
      <c r="L1276" s="173"/>
      <c r="M1276" s="173"/>
      <c r="N1276" s="6"/>
    </row>
    <row r="1277" spans="1:14" x14ac:dyDescent="0.3">
      <c r="A1277" s="174"/>
      <c r="B1277" s="175"/>
      <c r="C1277" s="176"/>
      <c r="D1277" s="169" t="s">
        <v>6</v>
      </c>
      <c r="E1277" s="170"/>
      <c r="F1277" s="171"/>
      <c r="G1277" s="7" t="s">
        <v>7</v>
      </c>
      <c r="H1277" s="7" t="s">
        <v>7</v>
      </c>
      <c r="I1277" s="7" t="s">
        <v>8</v>
      </c>
      <c r="J1277" s="147" t="s">
        <v>9</v>
      </c>
      <c r="K1277" s="7" t="s">
        <v>10</v>
      </c>
      <c r="L1277" s="149"/>
      <c r="M1277" s="7" t="s">
        <v>11</v>
      </c>
      <c r="N1277" s="7" t="s">
        <v>12</v>
      </c>
    </row>
    <row r="1278" spans="1:14" x14ac:dyDescent="0.3">
      <c r="A1278" s="12" t="s">
        <v>16</v>
      </c>
      <c r="B1278" s="7" t="s">
        <v>17</v>
      </c>
      <c r="C1278" s="13" t="s">
        <v>18</v>
      </c>
      <c r="D1278" s="7">
        <v>1</v>
      </c>
      <c r="E1278" s="7">
        <v>2</v>
      </c>
      <c r="F1278" s="14" t="s">
        <v>19</v>
      </c>
      <c r="G1278" s="7" t="s">
        <v>20</v>
      </c>
      <c r="H1278" s="7" t="s">
        <v>20</v>
      </c>
      <c r="I1278" s="7"/>
      <c r="J1278" s="7" t="s">
        <v>20</v>
      </c>
      <c r="K1278" s="7" t="s">
        <v>21</v>
      </c>
      <c r="L1278" s="7" t="s">
        <v>22</v>
      </c>
      <c r="M1278" s="7" t="s">
        <v>23</v>
      </c>
      <c r="N1278" s="7" t="s">
        <v>22</v>
      </c>
    </row>
    <row r="1279" spans="1:14" x14ac:dyDescent="0.3">
      <c r="A1279" s="16" t="s">
        <v>35</v>
      </c>
      <c r="B1279" s="17" t="s">
        <v>36</v>
      </c>
      <c r="C1279" s="17">
        <v>72</v>
      </c>
      <c r="D1279" s="29"/>
      <c r="E1279" s="29"/>
      <c r="F1279" s="30">
        <f>+(E1279+D1279)/C1279</f>
        <v>0</v>
      </c>
      <c r="G1279" s="32"/>
      <c r="H1279" s="32"/>
      <c r="I1279" s="32"/>
      <c r="J1279" s="34">
        <f>+D1279+E1279-G1279-H1279-I1279</f>
        <v>0</v>
      </c>
      <c r="K1279" s="31">
        <f>+K1188</f>
        <v>381.13</v>
      </c>
      <c r="L1279" s="24">
        <f t="shared" ref="L1279:L1340" si="103">+J1279*K1279</f>
        <v>0</v>
      </c>
      <c r="M1279" s="24"/>
      <c r="N1279" s="24">
        <f>+K1279*I1279</f>
        <v>0</v>
      </c>
    </row>
    <row r="1280" spans="1:14" x14ac:dyDescent="0.3">
      <c r="A1280" s="16" t="s">
        <v>37</v>
      </c>
      <c r="B1280" s="17" t="s">
        <v>38</v>
      </c>
      <c r="C1280" s="17">
        <v>36</v>
      </c>
      <c r="D1280" s="29"/>
      <c r="E1280" s="29"/>
      <c r="F1280" s="30">
        <f t="shared" ref="F1280:F1340" si="104">+(E1280+D1280)/C1280</f>
        <v>0</v>
      </c>
      <c r="G1280" s="32"/>
      <c r="H1280" s="32"/>
      <c r="I1280" s="32"/>
      <c r="J1280" s="34">
        <f t="shared" ref="J1280:J1340" si="105">+D1280+E1280-G1280-H1280-I1280</f>
        <v>0</v>
      </c>
      <c r="K1280" s="31">
        <f t="shared" ref="K1280:K1340" si="106">+K1189</f>
        <v>741.2</v>
      </c>
      <c r="L1280" s="24">
        <f t="shared" si="103"/>
        <v>0</v>
      </c>
      <c r="M1280" s="24"/>
      <c r="N1280" s="24">
        <f t="shared" ref="N1280:N1340" si="107">+K1280*I1280</f>
        <v>0</v>
      </c>
    </row>
    <row r="1281" spans="1:14" x14ac:dyDescent="0.3">
      <c r="A1281" s="16" t="s">
        <v>39</v>
      </c>
      <c r="B1281" s="17" t="s">
        <v>40</v>
      </c>
      <c r="C1281" s="17">
        <v>18</v>
      </c>
      <c r="D1281" s="29"/>
      <c r="E1281" s="29"/>
      <c r="F1281" s="30">
        <f t="shared" si="104"/>
        <v>0</v>
      </c>
      <c r="G1281" s="32"/>
      <c r="H1281" s="32"/>
      <c r="I1281" s="32"/>
      <c r="J1281" s="12">
        <f t="shared" si="105"/>
        <v>0</v>
      </c>
      <c r="K1281" s="31">
        <f t="shared" si="106"/>
        <v>1263.5999999999999</v>
      </c>
      <c r="L1281" s="37">
        <f t="shared" si="103"/>
        <v>0</v>
      </c>
      <c r="M1281" s="37"/>
      <c r="N1281" s="37">
        <f t="shared" si="107"/>
        <v>0</v>
      </c>
    </row>
    <row r="1282" spans="1:14" x14ac:dyDescent="0.3">
      <c r="A1282" s="16" t="s">
        <v>41</v>
      </c>
      <c r="B1282" s="17" t="s">
        <v>42</v>
      </c>
      <c r="C1282" s="17">
        <v>10</v>
      </c>
      <c r="D1282" s="29"/>
      <c r="E1282" s="29"/>
      <c r="F1282" s="30">
        <f t="shared" si="104"/>
        <v>0</v>
      </c>
      <c r="G1282" s="32"/>
      <c r="H1282" s="32"/>
      <c r="I1282" s="32"/>
      <c r="J1282" s="34">
        <f t="shared" si="105"/>
        <v>0</v>
      </c>
      <c r="K1282" s="31">
        <f t="shared" si="106"/>
        <v>2059.1999999999998</v>
      </c>
      <c r="L1282" s="24">
        <f t="shared" si="103"/>
        <v>0</v>
      </c>
      <c r="M1282" s="24"/>
      <c r="N1282" s="24">
        <f t="shared" si="107"/>
        <v>0</v>
      </c>
    </row>
    <row r="1283" spans="1:14" x14ac:dyDescent="0.3">
      <c r="A1283" s="16" t="s">
        <v>43</v>
      </c>
      <c r="B1283" s="17" t="s">
        <v>36</v>
      </c>
      <c r="C1283" s="17">
        <v>72</v>
      </c>
      <c r="D1283" s="29"/>
      <c r="E1283" s="29"/>
      <c r="F1283" s="30">
        <f t="shared" si="104"/>
        <v>0</v>
      </c>
      <c r="G1283" s="32"/>
      <c r="H1283" s="32"/>
      <c r="I1283" s="32"/>
      <c r="J1283" s="34">
        <f t="shared" si="105"/>
        <v>0</v>
      </c>
      <c r="K1283" s="31">
        <f t="shared" si="106"/>
        <v>409.5</v>
      </c>
      <c r="L1283" s="24">
        <f t="shared" si="103"/>
        <v>0</v>
      </c>
      <c r="M1283" s="24"/>
      <c r="N1283" s="24">
        <f t="shared" si="107"/>
        <v>0</v>
      </c>
    </row>
    <row r="1284" spans="1:14" x14ac:dyDescent="0.3">
      <c r="A1284" s="16" t="s">
        <v>44</v>
      </c>
      <c r="B1284" s="17" t="s">
        <v>38</v>
      </c>
      <c r="C1284" s="17">
        <v>36</v>
      </c>
      <c r="D1284" s="29"/>
      <c r="E1284" s="29"/>
      <c r="F1284" s="30">
        <f t="shared" si="104"/>
        <v>0</v>
      </c>
      <c r="G1284" s="32"/>
      <c r="H1284" s="32"/>
      <c r="I1284" s="32"/>
      <c r="J1284" s="34">
        <f t="shared" si="105"/>
        <v>0</v>
      </c>
      <c r="K1284" s="31">
        <f t="shared" si="106"/>
        <v>803.79</v>
      </c>
      <c r="L1284" s="24">
        <f t="shared" si="103"/>
        <v>0</v>
      </c>
      <c r="M1284" s="24"/>
      <c r="N1284" s="24">
        <f t="shared" si="107"/>
        <v>0</v>
      </c>
    </row>
    <row r="1285" spans="1:14" x14ac:dyDescent="0.3">
      <c r="A1285" s="16" t="s">
        <v>45</v>
      </c>
      <c r="B1285" s="17" t="s">
        <v>36</v>
      </c>
      <c r="C1285" s="17">
        <v>72</v>
      </c>
      <c r="D1285" s="29"/>
      <c r="E1285" s="29"/>
      <c r="F1285" s="30">
        <f t="shared" si="104"/>
        <v>0</v>
      </c>
      <c r="G1285" s="32"/>
      <c r="H1285" s="32"/>
      <c r="I1285" s="32"/>
      <c r="J1285" s="34">
        <f t="shared" si="105"/>
        <v>0</v>
      </c>
      <c r="K1285" s="31">
        <f t="shared" si="106"/>
        <v>409.5</v>
      </c>
      <c r="L1285" s="24">
        <f t="shared" si="103"/>
        <v>0</v>
      </c>
      <c r="M1285" s="24"/>
      <c r="N1285" s="24">
        <f t="shared" si="107"/>
        <v>0</v>
      </c>
    </row>
    <row r="1286" spans="1:14" x14ac:dyDescent="0.3">
      <c r="A1286" s="16" t="s">
        <v>46</v>
      </c>
      <c r="B1286" s="17" t="s">
        <v>38</v>
      </c>
      <c r="C1286" s="17">
        <v>36</v>
      </c>
      <c r="D1286" s="29"/>
      <c r="E1286" s="29"/>
      <c r="F1286" s="30">
        <f t="shared" si="104"/>
        <v>0</v>
      </c>
      <c r="G1286" s="32"/>
      <c r="H1286" s="32"/>
      <c r="I1286" s="32"/>
      <c r="J1286" s="34">
        <f t="shared" si="105"/>
        <v>0</v>
      </c>
      <c r="K1286" s="31">
        <f t="shared" si="106"/>
        <v>803.79</v>
      </c>
      <c r="L1286" s="24">
        <f t="shared" si="103"/>
        <v>0</v>
      </c>
      <c r="M1286" s="24"/>
      <c r="N1286" s="24">
        <f t="shared" si="107"/>
        <v>0</v>
      </c>
    </row>
    <row r="1287" spans="1:14" x14ac:dyDescent="0.3">
      <c r="A1287" s="16" t="s">
        <v>47</v>
      </c>
      <c r="B1287" s="17" t="s">
        <v>48</v>
      </c>
      <c r="C1287" s="17">
        <v>8</v>
      </c>
      <c r="D1287" s="29"/>
      <c r="E1287" s="29"/>
      <c r="F1287" s="30">
        <f t="shared" si="104"/>
        <v>0</v>
      </c>
      <c r="G1287" s="32"/>
      <c r="H1287" s="32"/>
      <c r="I1287" s="32"/>
      <c r="J1287" s="34">
        <f t="shared" si="105"/>
        <v>0</v>
      </c>
      <c r="K1287" s="31">
        <f t="shared" si="106"/>
        <v>2767.05</v>
      </c>
      <c r="L1287" s="24">
        <f t="shared" si="103"/>
        <v>0</v>
      </c>
      <c r="M1287" s="24"/>
      <c r="N1287" s="24">
        <f t="shared" si="107"/>
        <v>0</v>
      </c>
    </row>
    <row r="1288" spans="1:14" x14ac:dyDescent="0.3">
      <c r="A1288" s="35" t="s">
        <v>49</v>
      </c>
      <c r="B1288" s="17" t="s">
        <v>50</v>
      </c>
      <c r="C1288" s="38">
        <v>72</v>
      </c>
      <c r="D1288" s="29"/>
      <c r="E1288" s="29"/>
      <c r="F1288" s="30">
        <f t="shared" si="104"/>
        <v>0</v>
      </c>
      <c r="G1288" s="32"/>
      <c r="H1288" s="32"/>
      <c r="I1288" s="32"/>
      <c r="J1288" s="12">
        <f t="shared" si="105"/>
        <v>0</v>
      </c>
      <c r="K1288" s="31">
        <f t="shared" si="106"/>
        <v>444.6</v>
      </c>
      <c r="L1288" s="37">
        <f t="shared" si="103"/>
        <v>0</v>
      </c>
      <c r="M1288" s="37"/>
      <c r="N1288" s="37">
        <f t="shared" si="107"/>
        <v>0</v>
      </c>
    </row>
    <row r="1289" spans="1:14" x14ac:dyDescent="0.3">
      <c r="A1289" s="16" t="s">
        <v>51</v>
      </c>
      <c r="B1289" s="17" t="s">
        <v>52</v>
      </c>
      <c r="C1289" s="17">
        <v>36</v>
      </c>
      <c r="D1289" s="29"/>
      <c r="E1289" s="29"/>
      <c r="F1289" s="30">
        <f t="shared" si="104"/>
        <v>0</v>
      </c>
      <c r="G1289" s="32"/>
      <c r="H1289" s="32"/>
      <c r="I1289" s="32"/>
      <c r="J1289" s="34">
        <f t="shared" si="105"/>
        <v>0</v>
      </c>
      <c r="K1289" s="31">
        <f t="shared" si="106"/>
        <v>868.73</v>
      </c>
      <c r="L1289" s="24">
        <f t="shared" si="103"/>
        <v>0</v>
      </c>
      <c r="M1289" s="24"/>
      <c r="N1289" s="24">
        <f t="shared" si="107"/>
        <v>0</v>
      </c>
    </row>
    <row r="1290" spans="1:14" x14ac:dyDescent="0.3">
      <c r="A1290" s="16" t="s">
        <v>53</v>
      </c>
      <c r="B1290" s="17" t="s">
        <v>48</v>
      </c>
      <c r="C1290" s="17">
        <v>8</v>
      </c>
      <c r="D1290" s="29"/>
      <c r="E1290" s="29"/>
      <c r="F1290" s="30">
        <f t="shared" si="104"/>
        <v>0</v>
      </c>
      <c r="G1290" s="32"/>
      <c r="H1290" s="32"/>
      <c r="I1290" s="32"/>
      <c r="J1290" s="34">
        <f t="shared" si="105"/>
        <v>0</v>
      </c>
      <c r="K1290" s="31">
        <f t="shared" si="106"/>
        <v>2416.0500000000002</v>
      </c>
      <c r="L1290" s="24">
        <f t="shared" si="103"/>
        <v>0</v>
      </c>
      <c r="M1290" s="24"/>
      <c r="N1290" s="24">
        <f t="shared" si="107"/>
        <v>0</v>
      </c>
    </row>
    <row r="1291" spans="1:14" x14ac:dyDescent="0.3">
      <c r="A1291" s="16" t="s">
        <v>54</v>
      </c>
      <c r="B1291" s="17" t="s">
        <v>50</v>
      </c>
      <c r="C1291" s="17">
        <v>72</v>
      </c>
      <c r="D1291" s="29">
        <v>3</v>
      </c>
      <c r="E1291" s="29"/>
      <c r="F1291" s="30">
        <f t="shared" si="104"/>
        <v>4.1666666666666664E-2</v>
      </c>
      <c r="G1291" s="32"/>
      <c r="H1291" s="32"/>
      <c r="I1291" s="32"/>
      <c r="J1291" s="34">
        <f t="shared" si="105"/>
        <v>3</v>
      </c>
      <c r="K1291" s="31">
        <f t="shared" si="106"/>
        <v>377.33</v>
      </c>
      <c r="L1291" s="24">
        <f t="shared" si="103"/>
        <v>1131.99</v>
      </c>
      <c r="M1291" s="24"/>
      <c r="N1291" s="24">
        <f t="shared" si="107"/>
        <v>0</v>
      </c>
    </row>
    <row r="1292" spans="1:14" x14ac:dyDescent="0.3">
      <c r="A1292" s="16" t="s">
        <v>55</v>
      </c>
      <c r="B1292" s="17" t="s">
        <v>56</v>
      </c>
      <c r="C1292" s="17">
        <v>15</v>
      </c>
      <c r="D1292" s="44"/>
      <c r="E1292" s="44"/>
      <c r="F1292" s="30">
        <f t="shared" si="104"/>
        <v>0</v>
      </c>
      <c r="G1292" s="11"/>
      <c r="H1292" s="11"/>
      <c r="I1292" s="11"/>
      <c r="J1292" s="12">
        <f t="shared" si="105"/>
        <v>0</v>
      </c>
      <c r="K1292" s="45">
        <f t="shared" si="106"/>
        <v>1158.3</v>
      </c>
      <c r="L1292" s="37">
        <f t="shared" si="103"/>
        <v>0</v>
      </c>
      <c r="M1292" s="37"/>
      <c r="N1292" s="37">
        <f t="shared" si="107"/>
        <v>0</v>
      </c>
    </row>
    <row r="1293" spans="1:14" x14ac:dyDescent="0.3">
      <c r="A1293" s="16" t="s">
        <v>57</v>
      </c>
      <c r="B1293" s="17" t="s">
        <v>50</v>
      </c>
      <c r="C1293" s="17">
        <v>72</v>
      </c>
      <c r="D1293" s="29">
        <v>6</v>
      </c>
      <c r="E1293" s="29"/>
      <c r="F1293" s="30">
        <f t="shared" si="104"/>
        <v>8.3333333333333329E-2</v>
      </c>
      <c r="G1293" s="32"/>
      <c r="H1293" s="32"/>
      <c r="I1293" s="32"/>
      <c r="J1293" s="34">
        <f t="shared" si="105"/>
        <v>6</v>
      </c>
      <c r="K1293" s="31">
        <f t="shared" si="106"/>
        <v>424.13</v>
      </c>
      <c r="L1293" s="24">
        <f t="shared" si="103"/>
        <v>2544.7799999999997</v>
      </c>
      <c r="M1293" s="24"/>
      <c r="N1293" s="24">
        <f t="shared" si="107"/>
        <v>0</v>
      </c>
    </row>
    <row r="1294" spans="1:14" x14ac:dyDescent="0.3">
      <c r="A1294" s="16" t="s">
        <v>58</v>
      </c>
      <c r="B1294" s="17" t="s">
        <v>59</v>
      </c>
      <c r="C1294" s="17">
        <v>15</v>
      </c>
      <c r="D1294" s="29"/>
      <c r="E1294" s="29"/>
      <c r="F1294" s="30">
        <f t="shared" si="104"/>
        <v>0</v>
      </c>
      <c r="G1294" s="32"/>
      <c r="H1294" s="32"/>
      <c r="I1294" s="32"/>
      <c r="J1294" s="34">
        <f t="shared" si="105"/>
        <v>0</v>
      </c>
      <c r="K1294" s="31">
        <f t="shared" si="106"/>
        <v>1199.25</v>
      </c>
      <c r="L1294" s="24">
        <f t="shared" si="103"/>
        <v>0</v>
      </c>
      <c r="M1294" s="24"/>
      <c r="N1294" s="24">
        <f t="shared" si="107"/>
        <v>0</v>
      </c>
    </row>
    <row r="1295" spans="1:14" x14ac:dyDescent="0.3">
      <c r="A1295" s="16" t="s">
        <v>60</v>
      </c>
      <c r="B1295" s="17" t="s">
        <v>50</v>
      </c>
      <c r="C1295" s="17">
        <v>72</v>
      </c>
      <c r="D1295" s="29"/>
      <c r="E1295" s="29"/>
      <c r="F1295" s="30">
        <f t="shared" si="104"/>
        <v>0</v>
      </c>
      <c r="G1295" s="32"/>
      <c r="H1295" s="32"/>
      <c r="I1295" s="32"/>
      <c r="J1295" s="34">
        <f t="shared" si="105"/>
        <v>0</v>
      </c>
      <c r="K1295" s="31">
        <f t="shared" si="106"/>
        <v>381.13</v>
      </c>
      <c r="L1295" s="24">
        <f t="shared" si="103"/>
        <v>0</v>
      </c>
      <c r="M1295" s="24"/>
      <c r="N1295" s="24">
        <f t="shared" si="107"/>
        <v>0</v>
      </c>
    </row>
    <row r="1296" spans="1:14" x14ac:dyDescent="0.3">
      <c r="A1296" s="16" t="s">
        <v>61</v>
      </c>
      <c r="B1296" s="17" t="s">
        <v>50</v>
      </c>
      <c r="C1296" s="38">
        <v>72</v>
      </c>
      <c r="D1296" s="44"/>
      <c r="E1296" s="44"/>
      <c r="F1296" s="30">
        <f t="shared" si="104"/>
        <v>0</v>
      </c>
      <c r="G1296" s="11"/>
      <c r="H1296" s="11"/>
      <c r="I1296" s="11"/>
      <c r="J1296" s="12">
        <f t="shared" si="105"/>
        <v>0</v>
      </c>
      <c r="K1296" s="31">
        <f t="shared" si="106"/>
        <v>424.13</v>
      </c>
      <c r="L1296" s="37">
        <f t="shared" si="103"/>
        <v>0</v>
      </c>
      <c r="M1296" s="37"/>
      <c r="N1296" s="37">
        <f t="shared" si="107"/>
        <v>0</v>
      </c>
    </row>
    <row r="1297" spans="1:14" x14ac:dyDescent="0.3">
      <c r="A1297" s="35" t="s">
        <v>62</v>
      </c>
      <c r="B1297" s="17" t="s">
        <v>50</v>
      </c>
      <c r="C1297" s="38">
        <v>72</v>
      </c>
      <c r="D1297" s="44"/>
      <c r="E1297" s="44"/>
      <c r="F1297" s="30">
        <f t="shared" si="104"/>
        <v>0</v>
      </c>
      <c r="G1297" s="11"/>
      <c r="H1297" s="11"/>
      <c r="I1297" s="11"/>
      <c r="J1297" s="12">
        <f t="shared" si="105"/>
        <v>0</v>
      </c>
      <c r="K1297" s="31">
        <f t="shared" si="106"/>
        <v>330.23</v>
      </c>
      <c r="L1297" s="37">
        <f t="shared" si="103"/>
        <v>0</v>
      </c>
      <c r="M1297" s="37"/>
      <c r="N1297" s="37">
        <f t="shared" si="107"/>
        <v>0</v>
      </c>
    </row>
    <row r="1298" spans="1:14" x14ac:dyDescent="0.3">
      <c r="A1298" s="35" t="s">
        <v>63</v>
      </c>
      <c r="B1298" s="17" t="s">
        <v>50</v>
      </c>
      <c r="C1298" s="38">
        <v>72</v>
      </c>
      <c r="D1298" s="44"/>
      <c r="E1298" s="44"/>
      <c r="F1298" s="30">
        <f t="shared" si="104"/>
        <v>0</v>
      </c>
      <c r="G1298" s="11"/>
      <c r="H1298" s="11"/>
      <c r="I1298" s="11"/>
      <c r="J1298" s="12">
        <f t="shared" si="105"/>
        <v>0</v>
      </c>
      <c r="K1298" s="31">
        <f t="shared" si="106"/>
        <v>424.13</v>
      </c>
      <c r="L1298" s="37">
        <f t="shared" si="103"/>
        <v>0</v>
      </c>
      <c r="M1298" s="37"/>
      <c r="N1298" s="37">
        <f t="shared" si="107"/>
        <v>0</v>
      </c>
    </row>
    <row r="1299" spans="1:14" x14ac:dyDescent="0.3">
      <c r="A1299" s="35" t="s">
        <v>64</v>
      </c>
      <c r="B1299" s="17" t="s">
        <v>65</v>
      </c>
      <c r="C1299" s="38">
        <v>72</v>
      </c>
      <c r="D1299" s="44"/>
      <c r="E1299" s="44"/>
      <c r="F1299" s="30">
        <f t="shared" si="104"/>
        <v>0</v>
      </c>
      <c r="G1299" s="11"/>
      <c r="H1299" s="11"/>
      <c r="I1299" s="11"/>
      <c r="J1299" s="12">
        <f t="shared" si="105"/>
        <v>0</v>
      </c>
      <c r="K1299" s="31">
        <f t="shared" si="106"/>
        <v>389.61</v>
      </c>
      <c r="L1299" s="37">
        <f t="shared" si="103"/>
        <v>0</v>
      </c>
      <c r="M1299" s="37"/>
      <c r="N1299" s="37">
        <f t="shared" si="107"/>
        <v>0</v>
      </c>
    </row>
    <row r="1300" spans="1:14" x14ac:dyDescent="0.3">
      <c r="A1300" s="35" t="s">
        <v>66</v>
      </c>
      <c r="B1300" s="17" t="s">
        <v>65</v>
      </c>
      <c r="C1300" s="38">
        <v>72</v>
      </c>
      <c r="D1300" s="44"/>
      <c r="E1300" s="44"/>
      <c r="F1300" s="30">
        <f t="shared" si="104"/>
        <v>0</v>
      </c>
      <c r="G1300" s="11"/>
      <c r="H1300" s="11"/>
      <c r="I1300" s="11"/>
      <c r="J1300" s="12">
        <f t="shared" si="105"/>
        <v>0</v>
      </c>
      <c r="K1300" s="31">
        <f t="shared" si="106"/>
        <v>389.61</v>
      </c>
      <c r="L1300" s="37">
        <f t="shared" si="103"/>
        <v>0</v>
      </c>
      <c r="M1300" s="37"/>
      <c r="N1300" s="37">
        <f t="shared" si="107"/>
        <v>0</v>
      </c>
    </row>
    <row r="1301" spans="1:14" x14ac:dyDescent="0.3">
      <c r="A1301" s="47" t="s">
        <v>67</v>
      </c>
      <c r="B1301" s="48" t="s">
        <v>59</v>
      </c>
      <c r="C1301" s="49">
        <v>25</v>
      </c>
      <c r="D1301" s="44">
        <v>2</v>
      </c>
      <c r="E1301" s="44"/>
      <c r="F1301" s="30">
        <f t="shared" si="104"/>
        <v>0.08</v>
      </c>
      <c r="G1301" s="11"/>
      <c r="H1301" s="11"/>
      <c r="I1301" s="11"/>
      <c r="J1301" s="12">
        <f t="shared" si="105"/>
        <v>2</v>
      </c>
      <c r="K1301" s="31">
        <f t="shared" si="106"/>
        <v>169.65</v>
      </c>
      <c r="L1301" s="37">
        <f t="shared" si="103"/>
        <v>339.3</v>
      </c>
      <c r="M1301" s="37"/>
      <c r="N1301" s="37">
        <f t="shared" si="107"/>
        <v>0</v>
      </c>
    </row>
    <row r="1302" spans="1:14" x14ac:dyDescent="0.3">
      <c r="A1302" s="47" t="s">
        <v>68</v>
      </c>
      <c r="B1302" s="48" t="s">
        <v>42</v>
      </c>
      <c r="C1302" s="49">
        <v>50</v>
      </c>
      <c r="D1302" s="44">
        <v>13</v>
      </c>
      <c r="E1302" s="44"/>
      <c r="F1302" s="30">
        <f t="shared" si="104"/>
        <v>0.26</v>
      </c>
      <c r="G1302" s="11"/>
      <c r="H1302" s="11"/>
      <c r="I1302" s="11"/>
      <c r="J1302" s="12">
        <f t="shared" si="105"/>
        <v>13</v>
      </c>
      <c r="K1302" s="31">
        <f t="shared" si="106"/>
        <v>88.92</v>
      </c>
      <c r="L1302" s="37">
        <f t="shared" si="103"/>
        <v>1155.96</v>
      </c>
      <c r="M1302" s="37"/>
      <c r="N1302" s="37">
        <f t="shared" si="107"/>
        <v>0</v>
      </c>
    </row>
    <row r="1303" spans="1:14" x14ac:dyDescent="0.3">
      <c r="A1303" s="47" t="s">
        <v>69</v>
      </c>
      <c r="B1303" s="48" t="s">
        <v>52</v>
      </c>
      <c r="C1303" s="49">
        <v>12</v>
      </c>
      <c r="D1303" s="44"/>
      <c r="E1303" s="44"/>
      <c r="F1303" s="30">
        <f t="shared" si="104"/>
        <v>0</v>
      </c>
      <c r="G1303" s="11"/>
      <c r="H1303" s="11"/>
      <c r="I1303" s="11"/>
      <c r="J1303" s="12">
        <f t="shared" si="105"/>
        <v>0</v>
      </c>
      <c r="K1303" s="31">
        <f t="shared" si="106"/>
        <v>123.94</v>
      </c>
      <c r="L1303" s="37">
        <f t="shared" si="103"/>
        <v>0</v>
      </c>
      <c r="M1303" s="37"/>
      <c r="N1303" s="37">
        <f t="shared" si="107"/>
        <v>0</v>
      </c>
    </row>
    <row r="1304" spans="1:14" ht="19.5" thickBot="1" x14ac:dyDescent="0.35">
      <c r="A1304" s="47" t="s">
        <v>70</v>
      </c>
      <c r="B1304" s="48" t="s">
        <v>50</v>
      </c>
      <c r="C1304" s="49">
        <v>60</v>
      </c>
      <c r="D1304" s="44"/>
      <c r="E1304" s="44"/>
      <c r="F1304" s="30">
        <f t="shared" si="104"/>
        <v>0</v>
      </c>
      <c r="G1304" s="11"/>
      <c r="H1304" s="11"/>
      <c r="I1304" s="11"/>
      <c r="J1304" s="12">
        <f t="shared" si="105"/>
        <v>0</v>
      </c>
      <c r="K1304" s="31">
        <f t="shared" si="106"/>
        <v>67.180000000000007</v>
      </c>
      <c r="L1304" s="37">
        <f t="shared" si="103"/>
        <v>0</v>
      </c>
      <c r="M1304" s="37"/>
      <c r="N1304" s="37">
        <f t="shared" si="107"/>
        <v>0</v>
      </c>
    </row>
    <row r="1305" spans="1:14" ht="19.5" thickBot="1" x14ac:dyDescent="0.35">
      <c r="A1305" s="56" t="s">
        <v>71</v>
      </c>
      <c r="B1305" s="57" t="s">
        <v>50</v>
      </c>
      <c r="C1305" s="58">
        <v>60</v>
      </c>
      <c r="D1305" s="44">
        <v>5</v>
      </c>
      <c r="E1305" s="44"/>
      <c r="F1305" s="30">
        <f t="shared" si="104"/>
        <v>8.3333333333333329E-2</v>
      </c>
      <c r="G1305" s="11"/>
      <c r="H1305" s="11"/>
      <c r="I1305" s="11"/>
      <c r="J1305" s="12">
        <f t="shared" si="105"/>
        <v>5</v>
      </c>
      <c r="K1305" s="31">
        <f t="shared" si="106"/>
        <v>67.180000000000007</v>
      </c>
      <c r="L1305" s="37">
        <f t="shared" si="103"/>
        <v>335.90000000000003</v>
      </c>
      <c r="M1305" s="37"/>
      <c r="N1305" s="37">
        <f t="shared" si="107"/>
        <v>0</v>
      </c>
    </row>
    <row r="1306" spans="1:14" ht="19.5" thickBot="1" x14ac:dyDescent="0.35">
      <c r="A1306" s="56" t="s">
        <v>72</v>
      </c>
      <c r="B1306" s="57" t="s">
        <v>50</v>
      </c>
      <c r="C1306" s="58">
        <v>60</v>
      </c>
      <c r="D1306" s="44">
        <v>3</v>
      </c>
      <c r="E1306" s="44"/>
      <c r="F1306" s="30">
        <f t="shared" si="104"/>
        <v>0.05</v>
      </c>
      <c r="G1306" s="11"/>
      <c r="H1306" s="11"/>
      <c r="I1306" s="11"/>
      <c r="J1306" s="12">
        <f t="shared" si="105"/>
        <v>3</v>
      </c>
      <c r="K1306" s="31">
        <f t="shared" si="106"/>
        <v>67.180000000000007</v>
      </c>
      <c r="L1306" s="37">
        <f t="shared" si="103"/>
        <v>201.54000000000002</v>
      </c>
      <c r="M1306" s="37"/>
      <c r="N1306" s="37">
        <f t="shared" si="107"/>
        <v>0</v>
      </c>
    </row>
    <row r="1307" spans="1:14" ht="19.5" thickBot="1" x14ac:dyDescent="0.35">
      <c r="A1307" s="56" t="s">
        <v>73</v>
      </c>
      <c r="B1307" s="57" t="s">
        <v>74</v>
      </c>
      <c r="C1307" s="58">
        <v>150</v>
      </c>
      <c r="D1307" s="44"/>
      <c r="E1307" s="44"/>
      <c r="F1307" s="30">
        <f t="shared" si="104"/>
        <v>0</v>
      </c>
      <c r="G1307" s="11"/>
      <c r="H1307" s="11"/>
      <c r="I1307" s="11"/>
      <c r="J1307" s="12">
        <f t="shared" si="105"/>
        <v>0</v>
      </c>
      <c r="K1307" s="31">
        <f t="shared" si="106"/>
        <v>21.06</v>
      </c>
      <c r="L1307" s="37">
        <f t="shared" si="103"/>
        <v>0</v>
      </c>
      <c r="M1307" s="37"/>
      <c r="N1307" s="37">
        <f t="shared" si="107"/>
        <v>0</v>
      </c>
    </row>
    <row r="1308" spans="1:14" ht="19.5" thickBot="1" x14ac:dyDescent="0.35">
      <c r="A1308" s="66" t="s">
        <v>75</v>
      </c>
      <c r="B1308" s="67" t="s">
        <v>76</v>
      </c>
      <c r="C1308" s="68">
        <v>120</v>
      </c>
      <c r="D1308" s="44"/>
      <c r="E1308" s="44"/>
      <c r="F1308" s="30">
        <f t="shared" si="104"/>
        <v>0</v>
      </c>
      <c r="G1308" s="11"/>
      <c r="H1308" s="11"/>
      <c r="I1308" s="11"/>
      <c r="J1308" s="12">
        <f t="shared" si="105"/>
        <v>0</v>
      </c>
      <c r="K1308" s="31">
        <f t="shared" si="106"/>
        <v>78.98</v>
      </c>
      <c r="L1308" s="37">
        <f t="shared" si="103"/>
        <v>0</v>
      </c>
      <c r="M1308" s="37"/>
      <c r="N1308" s="37">
        <f t="shared" si="107"/>
        <v>0</v>
      </c>
    </row>
    <row r="1309" spans="1:14" ht="19.5" thickBot="1" x14ac:dyDescent="0.35">
      <c r="A1309" s="66" t="s">
        <v>77</v>
      </c>
      <c r="B1309" s="67" t="s">
        <v>78</v>
      </c>
      <c r="C1309" s="68">
        <v>60</v>
      </c>
      <c r="D1309" s="44"/>
      <c r="E1309" s="44"/>
      <c r="F1309" s="30">
        <f t="shared" si="104"/>
        <v>0</v>
      </c>
      <c r="G1309" s="11"/>
      <c r="H1309" s="11"/>
      <c r="I1309" s="11"/>
      <c r="J1309" s="12">
        <f t="shared" si="105"/>
        <v>0</v>
      </c>
      <c r="K1309" s="31">
        <f t="shared" si="106"/>
        <v>154.44</v>
      </c>
      <c r="L1309" s="37">
        <f t="shared" si="103"/>
        <v>0</v>
      </c>
      <c r="M1309" s="37"/>
      <c r="N1309" s="37">
        <f t="shared" si="107"/>
        <v>0</v>
      </c>
    </row>
    <row r="1310" spans="1:14" ht="19.5" thickBot="1" x14ac:dyDescent="0.35">
      <c r="A1310" s="66" t="s">
        <v>79</v>
      </c>
      <c r="B1310" s="67" t="s">
        <v>50</v>
      </c>
      <c r="C1310" s="68">
        <v>30</v>
      </c>
      <c r="D1310" s="44">
        <v>18</v>
      </c>
      <c r="E1310" s="44"/>
      <c r="F1310" s="30">
        <f t="shared" si="104"/>
        <v>0.6</v>
      </c>
      <c r="G1310" s="11"/>
      <c r="H1310" s="11"/>
      <c r="I1310" s="11"/>
      <c r="J1310" s="12">
        <f t="shared" si="105"/>
        <v>18</v>
      </c>
      <c r="K1310" s="31">
        <f t="shared" si="106"/>
        <v>274.95</v>
      </c>
      <c r="L1310" s="37">
        <f t="shared" si="103"/>
        <v>4949.0999999999995</v>
      </c>
      <c r="M1310" s="37"/>
      <c r="N1310" s="37">
        <f t="shared" si="107"/>
        <v>0</v>
      </c>
    </row>
    <row r="1311" spans="1:14" ht="19.5" thickBot="1" x14ac:dyDescent="0.35">
      <c r="A1311" s="66" t="s">
        <v>80</v>
      </c>
      <c r="B1311" s="67" t="s">
        <v>59</v>
      </c>
      <c r="C1311" s="68">
        <v>12</v>
      </c>
      <c r="D1311" s="44"/>
      <c r="E1311" s="44"/>
      <c r="F1311" s="30">
        <f t="shared" si="104"/>
        <v>0</v>
      </c>
      <c r="G1311" s="11"/>
      <c r="H1311" s="11"/>
      <c r="I1311" s="11"/>
      <c r="J1311" s="12">
        <f t="shared" si="105"/>
        <v>0</v>
      </c>
      <c r="K1311" s="31">
        <f t="shared" si="106"/>
        <v>1023.75</v>
      </c>
      <c r="L1311" s="37">
        <f t="shared" si="103"/>
        <v>0</v>
      </c>
      <c r="M1311" s="37"/>
      <c r="N1311" s="37">
        <f t="shared" si="107"/>
        <v>0</v>
      </c>
    </row>
    <row r="1312" spans="1:14" ht="19.5" thickBot="1" x14ac:dyDescent="0.35">
      <c r="A1312" s="76" t="s">
        <v>81</v>
      </c>
      <c r="B1312" s="77" t="s">
        <v>82</v>
      </c>
      <c r="C1312" s="78">
        <v>18</v>
      </c>
      <c r="D1312" s="44">
        <v>1</v>
      </c>
      <c r="E1312" s="44"/>
      <c r="F1312" s="30">
        <f t="shared" si="104"/>
        <v>5.5555555555555552E-2</v>
      </c>
      <c r="G1312" s="11"/>
      <c r="H1312" s="11"/>
      <c r="I1312" s="11"/>
      <c r="J1312" s="12">
        <f t="shared" si="105"/>
        <v>1</v>
      </c>
      <c r="K1312" s="31">
        <f t="shared" si="106"/>
        <v>558.67999999999995</v>
      </c>
      <c r="L1312" s="37">
        <f t="shared" si="103"/>
        <v>558.67999999999995</v>
      </c>
      <c r="M1312" s="37"/>
      <c r="N1312" s="37">
        <f t="shared" si="107"/>
        <v>0</v>
      </c>
    </row>
    <row r="1313" spans="1:14" ht="19.5" thickBot="1" x14ac:dyDescent="0.35">
      <c r="A1313" s="76" t="s">
        <v>83</v>
      </c>
      <c r="B1313" s="77" t="s">
        <v>59</v>
      </c>
      <c r="C1313" s="78">
        <v>12</v>
      </c>
      <c r="D1313" s="44">
        <v>1</v>
      </c>
      <c r="E1313" s="44"/>
      <c r="F1313" s="30">
        <f t="shared" si="104"/>
        <v>8.3333333333333329E-2</v>
      </c>
      <c r="G1313" s="11"/>
      <c r="H1313" s="11"/>
      <c r="I1313" s="11"/>
      <c r="J1313" s="12">
        <f t="shared" si="105"/>
        <v>1</v>
      </c>
      <c r="K1313" s="31">
        <f t="shared" si="106"/>
        <v>1092.2</v>
      </c>
      <c r="L1313" s="37">
        <f t="shared" si="103"/>
        <v>1092.2</v>
      </c>
      <c r="M1313" s="37"/>
      <c r="N1313" s="37">
        <f t="shared" si="107"/>
        <v>0</v>
      </c>
    </row>
    <row r="1314" spans="1:14" ht="19.5" thickBot="1" x14ac:dyDescent="0.35">
      <c r="A1314" s="76" t="s">
        <v>84</v>
      </c>
      <c r="B1314" s="77" t="s">
        <v>85</v>
      </c>
      <c r="C1314" s="78">
        <v>4</v>
      </c>
      <c r="D1314" s="44"/>
      <c r="E1314" s="44"/>
      <c r="F1314" s="30">
        <f t="shared" si="104"/>
        <v>0</v>
      </c>
      <c r="G1314" s="11"/>
      <c r="H1314" s="11"/>
      <c r="I1314" s="11"/>
      <c r="J1314" s="12">
        <f t="shared" si="105"/>
        <v>0</v>
      </c>
      <c r="K1314" s="31">
        <f t="shared" si="106"/>
        <v>2670.53</v>
      </c>
      <c r="L1314" s="37">
        <f t="shared" si="103"/>
        <v>0</v>
      </c>
      <c r="M1314" s="37"/>
      <c r="N1314" s="37">
        <f t="shared" si="107"/>
        <v>0</v>
      </c>
    </row>
    <row r="1315" spans="1:14" ht="19.5" thickBot="1" x14ac:dyDescent="0.35">
      <c r="A1315" s="86" t="s">
        <v>86</v>
      </c>
      <c r="B1315" s="87" t="s">
        <v>87</v>
      </c>
      <c r="C1315" s="88">
        <v>48</v>
      </c>
      <c r="D1315" s="44"/>
      <c r="E1315" s="44"/>
      <c r="F1315" s="30">
        <f t="shared" si="104"/>
        <v>0</v>
      </c>
      <c r="G1315" s="11"/>
      <c r="H1315" s="11"/>
      <c r="I1315" s="11"/>
      <c r="J1315" s="12">
        <f t="shared" si="105"/>
        <v>0</v>
      </c>
      <c r="K1315" s="31">
        <f t="shared" si="106"/>
        <v>46.8</v>
      </c>
      <c r="L1315" s="37">
        <f t="shared" si="103"/>
        <v>0</v>
      </c>
      <c r="M1315" s="37"/>
      <c r="N1315" s="37">
        <f t="shared" si="107"/>
        <v>0</v>
      </c>
    </row>
    <row r="1316" spans="1:14" ht="19.5" thickBot="1" x14ac:dyDescent="0.35">
      <c r="A1316" s="86" t="s">
        <v>88</v>
      </c>
      <c r="B1316" s="87" t="s">
        <v>87</v>
      </c>
      <c r="C1316" s="88">
        <v>48</v>
      </c>
      <c r="D1316" s="44"/>
      <c r="E1316" s="44"/>
      <c r="F1316" s="30">
        <f t="shared" si="104"/>
        <v>0</v>
      </c>
      <c r="G1316" s="11"/>
      <c r="H1316" s="11"/>
      <c r="I1316" s="11"/>
      <c r="J1316" s="12">
        <f t="shared" si="105"/>
        <v>0</v>
      </c>
      <c r="K1316" s="31">
        <f t="shared" si="106"/>
        <v>46.8</v>
      </c>
      <c r="L1316" s="37">
        <f t="shared" si="103"/>
        <v>0</v>
      </c>
      <c r="M1316" s="37"/>
      <c r="N1316" s="37">
        <f t="shared" si="107"/>
        <v>0</v>
      </c>
    </row>
    <row r="1317" spans="1:14" x14ac:dyDescent="0.3">
      <c r="A1317" s="96" t="s">
        <v>89</v>
      </c>
      <c r="B1317" s="97">
        <v>25</v>
      </c>
      <c r="C1317" s="97">
        <v>25</v>
      </c>
      <c r="D1317" s="44">
        <v>338</v>
      </c>
      <c r="E1317" s="44"/>
      <c r="F1317" s="30">
        <f t="shared" si="104"/>
        <v>13.52</v>
      </c>
      <c r="G1317" s="11"/>
      <c r="H1317" s="11"/>
      <c r="I1317" s="11"/>
      <c r="J1317" s="12">
        <f t="shared" si="105"/>
        <v>338</v>
      </c>
      <c r="K1317" s="31">
        <f t="shared" si="106"/>
        <v>111.25</v>
      </c>
      <c r="L1317" s="37">
        <f t="shared" si="103"/>
        <v>37602.5</v>
      </c>
      <c r="M1317" s="37"/>
      <c r="N1317" s="37">
        <f t="shared" si="107"/>
        <v>0</v>
      </c>
    </row>
    <row r="1318" spans="1:14" x14ac:dyDescent="0.3">
      <c r="A1318" s="105" t="s">
        <v>90</v>
      </c>
      <c r="B1318" s="106">
        <v>10</v>
      </c>
      <c r="C1318" s="106">
        <v>10</v>
      </c>
      <c r="D1318" s="44"/>
      <c r="E1318" s="44"/>
      <c r="F1318" s="30">
        <f t="shared" si="104"/>
        <v>0</v>
      </c>
      <c r="G1318" s="11"/>
      <c r="H1318" s="11"/>
      <c r="I1318" s="11"/>
      <c r="J1318" s="12">
        <f t="shared" si="105"/>
        <v>0</v>
      </c>
      <c r="K1318" s="31">
        <f t="shared" si="106"/>
        <v>1760</v>
      </c>
      <c r="L1318" s="37">
        <f t="shared" si="103"/>
        <v>0</v>
      </c>
      <c r="M1318" s="37"/>
      <c r="N1318" s="37">
        <f t="shared" si="107"/>
        <v>0</v>
      </c>
    </row>
    <row r="1319" spans="1:14" x14ac:dyDescent="0.3">
      <c r="A1319" s="105" t="s">
        <v>91</v>
      </c>
      <c r="B1319" s="106">
        <v>8</v>
      </c>
      <c r="C1319" s="106">
        <v>8</v>
      </c>
      <c r="D1319" s="44"/>
      <c r="E1319" s="44"/>
      <c r="F1319" s="30">
        <f t="shared" si="104"/>
        <v>0</v>
      </c>
      <c r="G1319" s="11"/>
      <c r="H1319" s="11"/>
      <c r="I1319" s="11"/>
      <c r="J1319" s="12">
        <f t="shared" si="105"/>
        <v>0</v>
      </c>
      <c r="K1319" s="31">
        <f t="shared" si="106"/>
        <v>2365</v>
      </c>
      <c r="L1319" s="37">
        <f t="shared" si="103"/>
        <v>0</v>
      </c>
      <c r="M1319" s="37"/>
      <c r="N1319" s="37">
        <f t="shared" si="107"/>
        <v>0</v>
      </c>
    </row>
    <row r="1320" spans="1:14" x14ac:dyDescent="0.3">
      <c r="A1320" s="105" t="s">
        <v>92</v>
      </c>
      <c r="B1320" s="106">
        <v>8</v>
      </c>
      <c r="C1320" s="106">
        <v>8</v>
      </c>
      <c r="D1320" s="44"/>
      <c r="E1320" s="44"/>
      <c r="F1320" s="30">
        <f t="shared" si="104"/>
        <v>0</v>
      </c>
      <c r="G1320" s="11"/>
      <c r="H1320" s="11"/>
      <c r="I1320" s="11"/>
      <c r="J1320" s="12">
        <f t="shared" si="105"/>
        <v>0</v>
      </c>
      <c r="K1320" s="31">
        <f t="shared" si="106"/>
        <v>2065</v>
      </c>
      <c r="L1320" s="37">
        <f t="shared" si="103"/>
        <v>0</v>
      </c>
      <c r="M1320" s="37"/>
      <c r="N1320" s="37">
        <f t="shared" si="107"/>
        <v>0</v>
      </c>
    </row>
    <row r="1321" spans="1:14" x14ac:dyDescent="0.3">
      <c r="A1321" s="105" t="s">
        <v>93</v>
      </c>
      <c r="B1321" s="106">
        <v>15</v>
      </c>
      <c r="C1321" s="106">
        <v>15</v>
      </c>
      <c r="D1321" s="44"/>
      <c r="E1321" s="44"/>
      <c r="F1321" s="30">
        <f t="shared" si="104"/>
        <v>0</v>
      </c>
      <c r="G1321" s="11"/>
      <c r="H1321" s="11"/>
      <c r="I1321" s="11"/>
      <c r="J1321" s="12">
        <f t="shared" si="105"/>
        <v>0</v>
      </c>
      <c r="K1321" s="31">
        <f t="shared" si="106"/>
        <v>990</v>
      </c>
      <c r="L1321" s="37">
        <f t="shared" si="103"/>
        <v>0</v>
      </c>
      <c r="M1321" s="37"/>
      <c r="N1321" s="37">
        <f t="shared" si="107"/>
        <v>0</v>
      </c>
    </row>
    <row r="1322" spans="1:14" x14ac:dyDescent="0.3">
      <c r="A1322" s="105" t="s">
        <v>94</v>
      </c>
      <c r="B1322" s="106">
        <v>15</v>
      </c>
      <c r="C1322" s="106">
        <v>15</v>
      </c>
      <c r="D1322" s="44"/>
      <c r="E1322" s="44"/>
      <c r="F1322" s="30">
        <f t="shared" si="104"/>
        <v>0</v>
      </c>
      <c r="G1322" s="11"/>
      <c r="H1322" s="11"/>
      <c r="I1322" s="11"/>
      <c r="J1322" s="12">
        <f t="shared" si="105"/>
        <v>0</v>
      </c>
      <c r="K1322" s="31">
        <f t="shared" si="106"/>
        <v>1025</v>
      </c>
      <c r="L1322" s="37">
        <f t="shared" si="103"/>
        <v>0</v>
      </c>
      <c r="M1322" s="37"/>
      <c r="N1322" s="37">
        <f t="shared" si="107"/>
        <v>0</v>
      </c>
    </row>
    <row r="1323" spans="1:14" x14ac:dyDescent="0.3">
      <c r="A1323" s="105" t="s">
        <v>95</v>
      </c>
      <c r="B1323" s="106">
        <v>10</v>
      </c>
      <c r="C1323" s="106">
        <v>10</v>
      </c>
      <c r="D1323" s="44"/>
      <c r="E1323" s="44"/>
      <c r="F1323" s="30">
        <f t="shared" si="104"/>
        <v>0</v>
      </c>
      <c r="G1323" s="11"/>
      <c r="H1323" s="11"/>
      <c r="I1323" s="11"/>
      <c r="J1323" s="12">
        <f t="shared" si="105"/>
        <v>0</v>
      </c>
      <c r="K1323" s="31">
        <f t="shared" si="106"/>
        <v>1620</v>
      </c>
      <c r="L1323" s="37">
        <f t="shared" si="103"/>
        <v>0</v>
      </c>
      <c r="M1323" s="37"/>
      <c r="N1323" s="37">
        <f t="shared" si="107"/>
        <v>0</v>
      </c>
    </row>
    <row r="1324" spans="1:14" x14ac:dyDescent="0.3">
      <c r="A1324" s="105" t="s">
        <v>96</v>
      </c>
      <c r="B1324" s="106">
        <v>8</v>
      </c>
      <c r="C1324" s="106">
        <v>8</v>
      </c>
      <c r="D1324" s="44"/>
      <c r="E1324" s="44"/>
      <c r="F1324" s="30">
        <f t="shared" si="104"/>
        <v>0</v>
      </c>
      <c r="G1324" s="11"/>
      <c r="H1324" s="11"/>
      <c r="I1324" s="11"/>
      <c r="J1324" s="12">
        <f t="shared" si="105"/>
        <v>0</v>
      </c>
      <c r="K1324" s="31">
        <f t="shared" si="106"/>
        <v>2130</v>
      </c>
      <c r="L1324" s="37">
        <f t="shared" si="103"/>
        <v>0</v>
      </c>
      <c r="M1324" s="37"/>
      <c r="N1324" s="37">
        <f t="shared" si="107"/>
        <v>0</v>
      </c>
    </row>
    <row r="1325" spans="1:14" x14ac:dyDescent="0.3">
      <c r="A1325" s="105" t="s">
        <v>97</v>
      </c>
      <c r="B1325" s="106">
        <v>15</v>
      </c>
      <c r="C1325" s="106">
        <v>15</v>
      </c>
      <c r="D1325" s="44"/>
      <c r="E1325" s="44"/>
      <c r="F1325" s="30">
        <f t="shared" si="104"/>
        <v>0</v>
      </c>
      <c r="G1325" s="11"/>
      <c r="H1325" s="11"/>
      <c r="I1325" s="11"/>
      <c r="J1325" s="12">
        <f t="shared" si="105"/>
        <v>0</v>
      </c>
      <c r="K1325" s="31">
        <f t="shared" si="106"/>
        <v>880</v>
      </c>
      <c r="L1325" s="37">
        <f t="shared" si="103"/>
        <v>0</v>
      </c>
      <c r="M1325" s="37"/>
      <c r="N1325" s="37">
        <f t="shared" si="107"/>
        <v>0</v>
      </c>
    </row>
    <row r="1326" spans="1:14" x14ac:dyDescent="0.3">
      <c r="A1326" s="105" t="s">
        <v>98</v>
      </c>
      <c r="B1326" s="106">
        <v>15</v>
      </c>
      <c r="C1326" s="106">
        <v>15</v>
      </c>
      <c r="D1326" s="44"/>
      <c r="E1326" s="44"/>
      <c r="F1326" s="30">
        <f t="shared" si="104"/>
        <v>0</v>
      </c>
      <c r="G1326" s="11"/>
      <c r="H1326" s="11"/>
      <c r="I1326" s="11"/>
      <c r="J1326" s="12">
        <f t="shared" si="105"/>
        <v>0</v>
      </c>
      <c r="K1326" s="31">
        <f t="shared" si="106"/>
        <v>915</v>
      </c>
      <c r="L1326" s="37">
        <f t="shared" si="103"/>
        <v>0</v>
      </c>
      <c r="M1326" s="37"/>
      <c r="N1326" s="37">
        <f t="shared" si="107"/>
        <v>0</v>
      </c>
    </row>
    <row r="1327" spans="1:14" x14ac:dyDescent="0.3">
      <c r="A1327" s="105" t="s">
        <v>99</v>
      </c>
      <c r="B1327" s="106">
        <v>3</v>
      </c>
      <c r="C1327" s="106">
        <v>3</v>
      </c>
      <c r="D1327" s="44"/>
      <c r="E1327" s="44"/>
      <c r="F1327" s="30">
        <f t="shared" si="104"/>
        <v>0</v>
      </c>
      <c r="G1327" s="11"/>
      <c r="H1327" s="11"/>
      <c r="I1327" s="11"/>
      <c r="J1327" s="12">
        <f t="shared" si="105"/>
        <v>0</v>
      </c>
      <c r="K1327" s="31">
        <f t="shared" si="106"/>
        <v>1970</v>
      </c>
      <c r="L1327" s="37">
        <f t="shared" si="103"/>
        <v>0</v>
      </c>
      <c r="M1327" s="37"/>
      <c r="N1327" s="37">
        <f t="shared" si="107"/>
        <v>0</v>
      </c>
    </row>
    <row r="1328" spans="1:14" x14ac:dyDescent="0.3">
      <c r="A1328" s="105" t="s">
        <v>100</v>
      </c>
      <c r="B1328" s="106">
        <v>3</v>
      </c>
      <c r="C1328" s="106">
        <v>3</v>
      </c>
      <c r="D1328" s="44"/>
      <c r="E1328" s="44"/>
      <c r="F1328" s="30">
        <f t="shared" si="104"/>
        <v>0</v>
      </c>
      <c r="G1328" s="11"/>
      <c r="H1328" s="11"/>
      <c r="I1328" s="11"/>
      <c r="J1328" s="12">
        <f t="shared" si="105"/>
        <v>0</v>
      </c>
      <c r="K1328" s="31">
        <f t="shared" si="106"/>
        <v>2035</v>
      </c>
      <c r="L1328" s="37">
        <f t="shared" si="103"/>
        <v>0</v>
      </c>
      <c r="M1328" s="37"/>
      <c r="N1328" s="37">
        <f t="shared" si="107"/>
        <v>0</v>
      </c>
    </row>
    <row r="1329" spans="1:14" x14ac:dyDescent="0.3">
      <c r="A1329" s="105" t="s">
        <v>101</v>
      </c>
      <c r="B1329" s="106">
        <v>8</v>
      </c>
      <c r="C1329" s="106">
        <v>8</v>
      </c>
      <c r="D1329" s="44"/>
      <c r="E1329" s="44"/>
      <c r="F1329" s="30">
        <f t="shared" si="104"/>
        <v>0</v>
      </c>
      <c r="G1329" s="11"/>
      <c r="H1329" s="11"/>
      <c r="I1329" s="11"/>
      <c r="J1329" s="12">
        <f t="shared" si="105"/>
        <v>0</v>
      </c>
      <c r="K1329" s="31">
        <f t="shared" si="106"/>
        <v>2120</v>
      </c>
      <c r="L1329" s="37">
        <f t="shared" si="103"/>
        <v>0</v>
      </c>
      <c r="M1329" s="37"/>
      <c r="N1329" s="37">
        <f t="shared" si="107"/>
        <v>0</v>
      </c>
    </row>
    <row r="1330" spans="1:14" x14ac:dyDescent="0.3">
      <c r="A1330" s="105" t="s">
        <v>102</v>
      </c>
      <c r="B1330" s="106">
        <v>10</v>
      </c>
      <c r="C1330" s="106">
        <v>10</v>
      </c>
      <c r="D1330" s="44"/>
      <c r="E1330" s="44"/>
      <c r="F1330" s="30">
        <f t="shared" si="104"/>
        <v>0</v>
      </c>
      <c r="G1330" s="11"/>
      <c r="H1330" s="11"/>
      <c r="I1330" s="11"/>
      <c r="J1330" s="12">
        <f t="shared" si="105"/>
        <v>0</v>
      </c>
      <c r="K1330" s="31">
        <f t="shared" si="106"/>
        <v>1980</v>
      </c>
      <c r="L1330" s="37">
        <f t="shared" si="103"/>
        <v>0</v>
      </c>
      <c r="M1330" s="37"/>
      <c r="N1330" s="37">
        <f t="shared" si="107"/>
        <v>0</v>
      </c>
    </row>
    <row r="1331" spans="1:14" x14ac:dyDescent="0.3">
      <c r="A1331" s="105" t="s">
        <v>103</v>
      </c>
      <c r="B1331" s="106">
        <v>12</v>
      </c>
      <c r="C1331" s="106">
        <v>12</v>
      </c>
      <c r="D1331" s="44"/>
      <c r="E1331" s="44"/>
      <c r="F1331" s="30">
        <f t="shared" si="104"/>
        <v>0</v>
      </c>
      <c r="G1331" s="11"/>
      <c r="H1331" s="11"/>
      <c r="I1331" s="11"/>
      <c r="J1331" s="12">
        <f t="shared" si="105"/>
        <v>0</v>
      </c>
      <c r="K1331" s="31">
        <f t="shared" si="106"/>
        <v>875</v>
      </c>
      <c r="L1331" s="37">
        <f t="shared" si="103"/>
        <v>0</v>
      </c>
      <c r="M1331" s="37"/>
      <c r="N1331" s="37">
        <f t="shared" si="107"/>
        <v>0</v>
      </c>
    </row>
    <row r="1332" spans="1:14" ht="19.5" thickBot="1" x14ac:dyDescent="0.35">
      <c r="A1332" s="105" t="s">
        <v>104</v>
      </c>
      <c r="B1332" s="106">
        <v>3</v>
      </c>
      <c r="C1332" s="106">
        <v>3</v>
      </c>
      <c r="D1332" s="44"/>
      <c r="E1332" s="44"/>
      <c r="F1332" s="30">
        <f t="shared" si="104"/>
        <v>0</v>
      </c>
      <c r="G1332" s="11"/>
      <c r="H1332" s="11"/>
      <c r="I1332" s="11"/>
      <c r="J1332" s="12">
        <f t="shared" si="105"/>
        <v>0</v>
      </c>
      <c r="K1332" s="31">
        <f t="shared" si="106"/>
        <v>2145</v>
      </c>
      <c r="L1332" s="37">
        <f t="shared" si="103"/>
        <v>0</v>
      </c>
      <c r="M1332" s="37"/>
      <c r="N1332" s="37">
        <f t="shared" si="107"/>
        <v>0</v>
      </c>
    </row>
    <row r="1333" spans="1:14" ht="19.5" thickBot="1" x14ac:dyDescent="0.35">
      <c r="A1333" s="56" t="s">
        <v>105</v>
      </c>
      <c r="B1333" s="57" t="s">
        <v>74</v>
      </c>
      <c r="C1333" s="58">
        <v>150</v>
      </c>
      <c r="D1333" s="44"/>
      <c r="E1333" s="44"/>
      <c r="F1333" s="30">
        <f t="shared" si="104"/>
        <v>0</v>
      </c>
      <c r="G1333" s="11"/>
      <c r="H1333" s="11"/>
      <c r="I1333" s="11"/>
      <c r="J1333" s="12">
        <f t="shared" si="105"/>
        <v>0</v>
      </c>
      <c r="K1333" s="31">
        <f t="shared" si="106"/>
        <v>21.06</v>
      </c>
      <c r="L1333" s="37">
        <f t="shared" si="103"/>
        <v>0</v>
      </c>
      <c r="M1333" s="37"/>
      <c r="N1333" s="37">
        <f t="shared" si="107"/>
        <v>0</v>
      </c>
    </row>
    <row r="1334" spans="1:14" x14ac:dyDescent="0.3">
      <c r="A1334" s="107"/>
      <c r="B1334" s="108"/>
      <c r="C1334" s="108"/>
      <c r="D1334" s="11"/>
      <c r="E1334" s="11"/>
      <c r="F1334" s="30" t="e">
        <f t="shared" si="104"/>
        <v>#DIV/0!</v>
      </c>
      <c r="G1334" s="11"/>
      <c r="H1334" s="11"/>
      <c r="I1334" s="11"/>
      <c r="J1334" s="12">
        <f t="shared" si="105"/>
        <v>0</v>
      </c>
      <c r="K1334" s="31">
        <f t="shared" si="106"/>
        <v>116.5</v>
      </c>
      <c r="L1334" s="37">
        <f t="shared" si="103"/>
        <v>0</v>
      </c>
      <c r="M1334" s="37"/>
      <c r="N1334" s="37">
        <f t="shared" si="107"/>
        <v>0</v>
      </c>
    </row>
    <row r="1335" spans="1:14" x14ac:dyDescent="0.3">
      <c r="A1335" s="107"/>
      <c r="B1335" s="108"/>
      <c r="C1335" s="108"/>
      <c r="D1335" s="11"/>
      <c r="E1335" s="11"/>
      <c r="F1335" s="30" t="e">
        <f t="shared" si="104"/>
        <v>#DIV/0!</v>
      </c>
      <c r="G1335" s="11"/>
      <c r="H1335" s="11"/>
      <c r="I1335" s="11"/>
      <c r="J1335" s="12">
        <f t="shared" si="105"/>
        <v>0</v>
      </c>
      <c r="K1335" s="31">
        <f t="shared" si="106"/>
        <v>0</v>
      </c>
      <c r="L1335" s="37">
        <f t="shared" si="103"/>
        <v>0</v>
      </c>
      <c r="M1335" s="37"/>
      <c r="N1335" s="37">
        <f t="shared" si="107"/>
        <v>0</v>
      </c>
    </row>
    <row r="1336" spans="1:14" x14ac:dyDescent="0.3">
      <c r="A1336" s="107"/>
      <c r="B1336" s="108"/>
      <c r="C1336" s="108"/>
      <c r="D1336" s="11"/>
      <c r="E1336" s="11"/>
      <c r="F1336" s="30" t="e">
        <f t="shared" si="104"/>
        <v>#DIV/0!</v>
      </c>
      <c r="G1336" s="11"/>
      <c r="H1336" s="11"/>
      <c r="I1336" s="11"/>
      <c r="J1336" s="12">
        <f t="shared" si="105"/>
        <v>0</v>
      </c>
      <c r="K1336" s="31">
        <f t="shared" si="106"/>
        <v>23</v>
      </c>
      <c r="L1336" s="37">
        <f t="shared" si="103"/>
        <v>0</v>
      </c>
      <c r="M1336" s="37"/>
      <c r="N1336" s="37">
        <f t="shared" si="107"/>
        <v>0</v>
      </c>
    </row>
    <row r="1337" spans="1:14" x14ac:dyDescent="0.3">
      <c r="A1337" s="107"/>
      <c r="B1337" s="108"/>
      <c r="C1337" s="108"/>
      <c r="D1337" s="11"/>
      <c r="E1337" s="11"/>
      <c r="F1337" s="30" t="e">
        <f t="shared" si="104"/>
        <v>#DIV/0!</v>
      </c>
      <c r="G1337" s="11"/>
      <c r="H1337" s="11"/>
      <c r="I1337" s="11"/>
      <c r="J1337" s="12">
        <f t="shared" si="105"/>
        <v>0</v>
      </c>
      <c r="K1337" s="31">
        <f t="shared" si="106"/>
        <v>0</v>
      </c>
      <c r="L1337" s="37">
        <f t="shared" si="103"/>
        <v>0</v>
      </c>
      <c r="M1337" s="37"/>
      <c r="N1337" s="37">
        <f t="shared" si="107"/>
        <v>0</v>
      </c>
    </row>
    <row r="1338" spans="1:14" x14ac:dyDescent="0.3">
      <c r="A1338" s="11"/>
      <c r="B1338" s="10"/>
      <c r="C1338" s="10"/>
      <c r="D1338" s="11"/>
      <c r="E1338" s="11"/>
      <c r="F1338" s="30" t="e">
        <f t="shared" si="104"/>
        <v>#DIV/0!</v>
      </c>
      <c r="G1338" s="11"/>
      <c r="H1338" s="11"/>
      <c r="I1338" s="11"/>
      <c r="J1338" s="12">
        <f t="shared" si="105"/>
        <v>0</v>
      </c>
      <c r="K1338" s="31">
        <f t="shared" si="106"/>
        <v>0</v>
      </c>
      <c r="L1338" s="37">
        <f t="shared" si="103"/>
        <v>0</v>
      </c>
      <c r="M1338" s="37"/>
      <c r="N1338" s="37">
        <f t="shared" si="107"/>
        <v>0</v>
      </c>
    </row>
    <row r="1339" spans="1:14" x14ac:dyDescent="0.3">
      <c r="A1339" s="11"/>
      <c r="B1339" s="10"/>
      <c r="C1339" s="10"/>
      <c r="D1339" s="11"/>
      <c r="E1339" s="11"/>
      <c r="F1339" s="30" t="e">
        <f t="shared" si="104"/>
        <v>#DIV/0!</v>
      </c>
      <c r="G1339" s="11"/>
      <c r="H1339" s="11"/>
      <c r="I1339" s="11"/>
      <c r="J1339" s="12">
        <f t="shared" si="105"/>
        <v>0</v>
      </c>
      <c r="K1339" s="31">
        <f t="shared" si="106"/>
        <v>0</v>
      </c>
      <c r="L1339" s="37">
        <f t="shared" si="103"/>
        <v>0</v>
      </c>
      <c r="M1339" s="37"/>
      <c r="N1339" s="37">
        <f t="shared" si="107"/>
        <v>0</v>
      </c>
    </row>
    <row r="1340" spans="1:14" x14ac:dyDescent="0.3">
      <c r="A1340" s="11"/>
      <c r="B1340" s="10"/>
      <c r="C1340" s="10"/>
      <c r="D1340" s="11"/>
      <c r="E1340" s="11"/>
      <c r="F1340" s="30" t="e">
        <f t="shared" si="104"/>
        <v>#DIV/0!</v>
      </c>
      <c r="G1340" s="11"/>
      <c r="H1340" s="11"/>
      <c r="I1340" s="11"/>
      <c r="J1340" s="12">
        <f t="shared" si="105"/>
        <v>0</v>
      </c>
      <c r="K1340" s="31">
        <f t="shared" si="106"/>
        <v>0</v>
      </c>
      <c r="L1340" s="37">
        <f t="shared" si="103"/>
        <v>0</v>
      </c>
      <c r="M1340" s="37"/>
      <c r="N1340" s="37">
        <f t="shared" si="107"/>
        <v>0</v>
      </c>
    </row>
    <row r="1341" spans="1:14" x14ac:dyDescent="0.3">
      <c r="A1341" s="11" t="s">
        <v>33</v>
      </c>
      <c r="B1341" s="11"/>
      <c r="C1341" s="13"/>
      <c r="D1341" s="111">
        <f t="shared" ref="D1341:J1341" si="108">SUM(D1279:D1340)</f>
        <v>390</v>
      </c>
      <c r="E1341" s="111">
        <f t="shared" si="108"/>
        <v>0</v>
      </c>
      <c r="F1341" s="111" t="e">
        <f t="shared" si="108"/>
        <v>#DIV/0!</v>
      </c>
      <c r="G1341" s="111">
        <f t="shared" si="108"/>
        <v>0</v>
      </c>
      <c r="H1341" s="111">
        <f t="shared" si="108"/>
        <v>0</v>
      </c>
      <c r="I1341" s="111">
        <f t="shared" si="108"/>
        <v>0</v>
      </c>
      <c r="J1341" s="12">
        <f t="shared" si="108"/>
        <v>390</v>
      </c>
      <c r="K1341" s="111"/>
      <c r="L1341" s="111">
        <f>SUM(L1279:L1340)</f>
        <v>49911.95</v>
      </c>
      <c r="M1341" s="111">
        <f>SUM(M1279:M1340)</f>
        <v>0</v>
      </c>
      <c r="N1341" s="111">
        <f>SUM(N1279:N1340)</f>
        <v>0</v>
      </c>
    </row>
    <row r="1342" spans="1:14" x14ac:dyDescent="0.3">
      <c r="A1342" s="113"/>
      <c r="B1342" s="114"/>
      <c r="C1342" s="115"/>
      <c r="D1342" s="116"/>
      <c r="E1342" s="116"/>
      <c r="F1342" s="7" t="s">
        <v>106</v>
      </c>
      <c r="G1342" s="7" t="s">
        <v>123</v>
      </c>
      <c r="H1342" s="7" t="s">
        <v>124</v>
      </c>
      <c r="I1342" s="7" t="s">
        <v>125</v>
      </c>
      <c r="J1342" s="7" t="s">
        <v>126</v>
      </c>
      <c r="K1342" s="117"/>
      <c r="L1342" s="117"/>
      <c r="M1342" s="7" t="s">
        <v>107</v>
      </c>
      <c r="N1342" s="118"/>
    </row>
    <row r="1343" spans="1:14" ht="31.5" x14ac:dyDescent="0.5">
      <c r="A1343" s="113"/>
      <c r="B1343" s="114"/>
      <c r="C1343" s="115"/>
      <c r="D1343" s="116"/>
      <c r="E1343" s="116"/>
      <c r="F1343" s="121"/>
      <c r="G1343" s="121"/>
      <c r="H1343" s="121"/>
      <c r="I1343" s="121"/>
      <c r="J1343" s="121"/>
      <c r="K1343" s="122"/>
      <c r="L1343" s="121">
        <f>+F1343-G1343-H1343-I1343-J1343</f>
        <v>0</v>
      </c>
      <c r="M1343" s="123"/>
      <c r="N1343" s="124"/>
    </row>
    <row r="1344" spans="1:14" x14ac:dyDescent="0.3">
      <c r="A1344" s="177" t="s">
        <v>109</v>
      </c>
      <c r="B1344" s="178"/>
      <c r="C1344" s="178"/>
      <c r="D1344" s="178"/>
      <c r="E1344" s="178"/>
      <c r="F1344" s="178"/>
      <c r="G1344" s="178"/>
      <c r="H1344" s="178"/>
      <c r="I1344" s="178"/>
      <c r="J1344" s="179"/>
      <c r="K1344" s="125"/>
      <c r="L1344" s="12">
        <f>1177+76</f>
        <v>1253</v>
      </c>
      <c r="M1344" s="126"/>
      <c r="N1344" s="127"/>
    </row>
    <row r="1345" spans="1:14" x14ac:dyDescent="0.3">
      <c r="A1345" s="180" t="s">
        <v>110</v>
      </c>
      <c r="B1345" s="181"/>
      <c r="C1345" s="181"/>
      <c r="D1345" s="181"/>
      <c r="E1345" s="181"/>
      <c r="F1345" s="181"/>
      <c r="G1345" s="181"/>
      <c r="H1345" s="181"/>
      <c r="I1345" s="181"/>
      <c r="J1345" s="182"/>
      <c r="K1345" s="129"/>
      <c r="L1345" s="12">
        <v>-122</v>
      </c>
      <c r="M1345" s="126"/>
      <c r="N1345" s="127"/>
    </row>
    <row r="1346" spans="1:14" x14ac:dyDescent="0.3">
      <c r="A1346" s="160" t="s">
        <v>111</v>
      </c>
      <c r="B1346" s="161"/>
      <c r="C1346" s="161"/>
      <c r="D1346" s="161"/>
      <c r="E1346" s="161"/>
      <c r="F1346" s="161"/>
      <c r="G1346" s="161"/>
      <c r="H1346" s="161"/>
      <c r="I1346" s="161"/>
      <c r="J1346" s="162"/>
      <c r="K1346" s="130"/>
      <c r="L1346" s="12"/>
      <c r="M1346" s="131">
        <f>+L1346/L1341%</f>
        <v>0</v>
      </c>
      <c r="N1346" s="127"/>
    </row>
    <row r="1347" spans="1:14" x14ac:dyDescent="0.3">
      <c r="A1347" s="163" t="s">
        <v>112</v>
      </c>
      <c r="B1347" s="164"/>
      <c r="C1347" s="164"/>
      <c r="D1347" s="164"/>
      <c r="E1347" s="164"/>
      <c r="F1347" s="164"/>
      <c r="G1347" s="164"/>
      <c r="H1347" s="164"/>
      <c r="I1347" s="164"/>
      <c r="J1347" s="165"/>
      <c r="K1347" s="132"/>
      <c r="L1347" s="12">
        <f>+E1363</f>
        <v>5312</v>
      </c>
      <c r="M1347" s="126"/>
      <c r="N1347" s="127"/>
    </row>
    <row r="1348" spans="1:14" x14ac:dyDescent="0.3">
      <c r="A1348" s="166" t="s">
        <v>113</v>
      </c>
      <c r="B1348" s="167"/>
      <c r="C1348" s="167"/>
      <c r="D1348" s="167"/>
      <c r="E1348" s="167"/>
      <c r="F1348" s="167"/>
      <c r="G1348" s="167"/>
      <c r="H1348" s="167"/>
      <c r="I1348" s="167"/>
      <c r="J1348" s="168"/>
      <c r="K1348" s="134"/>
      <c r="L1348" s="12">
        <f>+M1363</f>
        <v>9000</v>
      </c>
      <c r="M1348" s="126"/>
      <c r="N1348" s="127"/>
    </row>
    <row r="1349" spans="1:14" x14ac:dyDescent="0.3">
      <c r="A1349" s="169"/>
      <c r="B1349" s="170"/>
      <c r="C1349" s="170"/>
      <c r="D1349" s="170"/>
      <c r="E1349" s="170"/>
      <c r="F1349" s="170"/>
      <c r="G1349" s="170"/>
      <c r="H1349" s="170"/>
      <c r="I1349" s="170"/>
      <c r="J1349" s="171"/>
      <c r="K1349" s="128"/>
      <c r="L1349" s="126">
        <v>13</v>
      </c>
      <c r="M1349" s="126"/>
      <c r="N1349" s="127"/>
    </row>
    <row r="1350" spans="1:14" x14ac:dyDescent="0.3">
      <c r="A1350" s="169"/>
      <c r="B1350" s="170"/>
      <c r="C1350" s="170"/>
      <c r="D1350" s="170"/>
      <c r="E1350" s="170"/>
      <c r="F1350" s="170"/>
      <c r="G1350" s="170"/>
      <c r="H1350" s="170"/>
      <c r="I1350" s="170"/>
      <c r="J1350" s="171"/>
      <c r="K1350" s="128"/>
      <c r="L1350" s="126"/>
      <c r="M1350" s="126"/>
      <c r="N1350" s="127"/>
    </row>
    <row r="1351" spans="1:14" x14ac:dyDescent="0.3">
      <c r="A1351" s="169" t="s">
        <v>114</v>
      </c>
      <c r="B1351" s="170"/>
      <c r="C1351" s="170"/>
      <c r="D1351" s="170"/>
      <c r="E1351" s="170"/>
      <c r="F1351" s="170"/>
      <c r="G1351" s="170"/>
      <c r="H1351" s="170"/>
      <c r="I1351" s="170"/>
      <c r="J1351" s="171"/>
      <c r="K1351" s="136"/>
      <c r="L1351" s="111">
        <f>+L1341-L1344-L1345-L1346-L1347+L1348-L1349-L1350</f>
        <v>52455.95</v>
      </c>
      <c r="M1351" s="126"/>
      <c r="N1351" s="127"/>
    </row>
    <row r="1352" spans="1:14" ht="19.5" thickBot="1" x14ac:dyDescent="0.35">
      <c r="L1352" s="3">
        <f>43456+3000+6000</f>
        <v>52456</v>
      </c>
      <c r="M1352" s="138">
        <f>+L1352-L1351</f>
        <v>5.0000000002910383E-2</v>
      </c>
    </row>
    <row r="1353" spans="1:14" ht="19.5" thickBot="1" x14ac:dyDescent="0.35">
      <c r="A1353" s="157" t="s">
        <v>115</v>
      </c>
      <c r="B1353" s="158"/>
      <c r="C1353" s="158"/>
      <c r="D1353" s="158"/>
      <c r="E1353" s="158"/>
      <c r="F1353" s="159"/>
      <c r="G1353" s="127"/>
      <c r="H1353" s="157" t="s">
        <v>116</v>
      </c>
      <c r="I1353" s="158"/>
      <c r="J1353" s="159"/>
      <c r="K1353" s="157" t="s">
        <v>117</v>
      </c>
      <c r="L1353" s="158"/>
      <c r="M1353" s="159"/>
      <c r="N1353" s="139"/>
    </row>
    <row r="1354" spans="1:14" ht="19.5" thickBot="1" x14ac:dyDescent="0.35">
      <c r="A1354" s="140" t="s">
        <v>118</v>
      </c>
      <c r="B1354" s="157" t="s">
        <v>119</v>
      </c>
      <c r="C1354" s="159"/>
      <c r="D1354" s="140" t="s">
        <v>120</v>
      </c>
      <c r="E1354" s="157" t="s">
        <v>22</v>
      </c>
      <c r="F1354" s="159"/>
      <c r="G1354" s="127"/>
      <c r="H1354" s="157" t="s">
        <v>119</v>
      </c>
      <c r="I1354" s="159"/>
      <c r="J1354" s="140" t="s">
        <v>22</v>
      </c>
      <c r="K1354" s="157" t="s">
        <v>119</v>
      </c>
      <c r="L1354" s="159"/>
      <c r="M1354" s="140" t="s">
        <v>22</v>
      </c>
      <c r="N1354" s="139"/>
    </row>
    <row r="1355" spans="1:14" ht="19.5" thickBot="1" x14ac:dyDescent="0.35">
      <c r="A1355" s="141"/>
      <c r="B1355" s="153"/>
      <c r="C1355" s="154"/>
      <c r="D1355" s="141"/>
      <c r="E1355" s="155">
        <v>5312</v>
      </c>
      <c r="F1355" s="156"/>
      <c r="G1355" s="127"/>
      <c r="H1355" s="153"/>
      <c r="I1355" s="154"/>
      <c r="J1355" s="142"/>
      <c r="K1355" s="153"/>
      <c r="L1355" s="154"/>
      <c r="M1355" s="143">
        <v>3000</v>
      </c>
      <c r="N1355" s="144"/>
    </row>
    <row r="1356" spans="1:14" ht="19.5" thickBot="1" x14ac:dyDescent="0.35">
      <c r="A1356" s="141"/>
      <c r="B1356" s="153"/>
      <c r="C1356" s="154"/>
      <c r="D1356" s="141"/>
      <c r="E1356" s="155"/>
      <c r="F1356" s="156"/>
      <c r="G1356" s="127"/>
      <c r="H1356" s="153"/>
      <c r="I1356" s="154"/>
      <c r="J1356" s="142"/>
      <c r="K1356" s="153"/>
      <c r="L1356" s="154"/>
      <c r="M1356" s="143">
        <v>6000</v>
      </c>
      <c r="N1356" s="144"/>
    </row>
    <row r="1357" spans="1:14" ht="19.5" thickBot="1" x14ac:dyDescent="0.35">
      <c r="A1357" s="141"/>
      <c r="B1357" s="153"/>
      <c r="C1357" s="154"/>
      <c r="D1357" s="141"/>
      <c r="E1357" s="155"/>
      <c r="F1357" s="156"/>
      <c r="G1357" s="127"/>
      <c r="H1357" s="153"/>
      <c r="I1357" s="154"/>
      <c r="J1357" s="142"/>
      <c r="K1357" s="153"/>
      <c r="L1357" s="154"/>
      <c r="M1357" s="143"/>
      <c r="N1357" s="144"/>
    </row>
    <row r="1358" spans="1:14" ht="19.5" thickBot="1" x14ac:dyDescent="0.35">
      <c r="A1358" s="141"/>
      <c r="B1358" s="153"/>
      <c r="C1358" s="154"/>
      <c r="D1358" s="141"/>
      <c r="E1358" s="155"/>
      <c r="F1358" s="156"/>
      <c r="G1358" s="127"/>
      <c r="H1358" s="153"/>
      <c r="I1358" s="154"/>
      <c r="J1358" s="142"/>
      <c r="K1358" s="153"/>
      <c r="L1358" s="154"/>
      <c r="M1358" s="143"/>
      <c r="N1358" s="144"/>
    </row>
    <row r="1359" spans="1:14" ht="19.5" thickBot="1" x14ac:dyDescent="0.35">
      <c r="A1359" s="141"/>
      <c r="B1359" s="153"/>
      <c r="C1359" s="154"/>
      <c r="D1359" s="141"/>
      <c r="E1359" s="155"/>
      <c r="F1359" s="156"/>
      <c r="G1359" s="127"/>
      <c r="H1359" s="153"/>
      <c r="I1359" s="154"/>
      <c r="J1359" s="142"/>
      <c r="K1359" s="153"/>
      <c r="L1359" s="154"/>
      <c r="M1359" s="143"/>
      <c r="N1359" s="144"/>
    </row>
    <row r="1360" spans="1:14" ht="19.5" thickBot="1" x14ac:dyDescent="0.35">
      <c r="A1360" s="141"/>
      <c r="B1360" s="153"/>
      <c r="C1360" s="154"/>
      <c r="D1360" s="141"/>
      <c r="E1360" s="155"/>
      <c r="F1360" s="156"/>
      <c r="G1360" s="127"/>
      <c r="H1360" s="153"/>
      <c r="I1360" s="154"/>
      <c r="J1360" s="142"/>
      <c r="K1360" s="153"/>
      <c r="L1360" s="154"/>
      <c r="M1360" s="143"/>
      <c r="N1360" s="144"/>
    </row>
    <row r="1361" spans="1:14" ht="19.5" thickBot="1" x14ac:dyDescent="0.35">
      <c r="A1361" s="141"/>
      <c r="B1361" s="153"/>
      <c r="C1361" s="154"/>
      <c r="D1361" s="141"/>
      <c r="E1361" s="155"/>
      <c r="F1361" s="156"/>
      <c r="G1361" s="127"/>
      <c r="H1361" s="153"/>
      <c r="I1361" s="154"/>
      <c r="J1361" s="142"/>
      <c r="K1361" s="153"/>
      <c r="L1361" s="154"/>
      <c r="M1361" s="143"/>
      <c r="N1361" s="144"/>
    </row>
    <row r="1362" spans="1:14" ht="19.5" thickBot="1" x14ac:dyDescent="0.35">
      <c r="A1362" s="141"/>
      <c r="B1362" s="153"/>
      <c r="C1362" s="154"/>
      <c r="D1362" s="141"/>
      <c r="E1362" s="155"/>
      <c r="F1362" s="156"/>
      <c r="G1362" s="127"/>
      <c r="H1362" s="153"/>
      <c r="I1362" s="154"/>
      <c r="J1362" s="142"/>
      <c r="K1362" s="153"/>
      <c r="L1362" s="154"/>
      <c r="M1362" s="143"/>
      <c r="N1362" s="144"/>
    </row>
    <row r="1363" spans="1:14" ht="19.5" thickBot="1" x14ac:dyDescent="0.35">
      <c r="A1363" s="141" t="s">
        <v>121</v>
      </c>
      <c r="B1363" s="153"/>
      <c r="C1363" s="154"/>
      <c r="D1363" s="141"/>
      <c r="E1363" s="155">
        <f>SUM(E1355:F1362)</f>
        <v>5312</v>
      </c>
      <c r="F1363" s="156"/>
      <c r="G1363" s="127"/>
      <c r="H1363" s="153" t="s">
        <v>121</v>
      </c>
      <c r="I1363" s="154"/>
      <c r="J1363" s="140">
        <f>SUM(J1355:J1362)</f>
        <v>0</v>
      </c>
      <c r="K1363" s="153" t="s">
        <v>121</v>
      </c>
      <c r="L1363" s="154"/>
      <c r="M1363" s="145">
        <f>SUM(M1355:M1362)</f>
        <v>9000</v>
      </c>
      <c r="N1363" s="139"/>
    </row>
    <row r="1366" spans="1:14" x14ac:dyDescent="0.3">
      <c r="A1366" s="172" t="s">
        <v>0</v>
      </c>
      <c r="B1366" s="172"/>
      <c r="C1366" s="172"/>
      <c r="D1366" s="172"/>
      <c r="E1366" s="172"/>
      <c r="F1366" s="172"/>
      <c r="G1366" s="172"/>
      <c r="H1366" s="172"/>
      <c r="I1366" s="172"/>
      <c r="J1366" s="172"/>
      <c r="K1366" s="172"/>
      <c r="L1366" s="172"/>
      <c r="M1366" s="1"/>
      <c r="N1366" s="148"/>
    </row>
    <row r="1367" spans="1:14" x14ac:dyDescent="0.3">
      <c r="A1367" s="1" t="s">
        <v>1</v>
      </c>
      <c r="B1367" s="148" t="s">
        <v>140</v>
      </c>
      <c r="J1367" s="1" t="s">
        <v>3</v>
      </c>
      <c r="K1367" s="173">
        <f>+K1276</f>
        <v>0</v>
      </c>
      <c r="L1367" s="173"/>
      <c r="M1367" s="173"/>
      <c r="N1367" s="6"/>
    </row>
    <row r="1368" spans="1:14" x14ac:dyDescent="0.3">
      <c r="A1368" s="174"/>
      <c r="B1368" s="175"/>
      <c r="C1368" s="176"/>
      <c r="D1368" s="169" t="s">
        <v>6</v>
      </c>
      <c r="E1368" s="170"/>
      <c r="F1368" s="171"/>
      <c r="G1368" s="7" t="s">
        <v>7</v>
      </c>
      <c r="H1368" s="7" t="s">
        <v>7</v>
      </c>
      <c r="I1368" s="7" t="s">
        <v>8</v>
      </c>
      <c r="J1368" s="147" t="s">
        <v>9</v>
      </c>
      <c r="K1368" s="7" t="s">
        <v>10</v>
      </c>
      <c r="L1368" s="149"/>
      <c r="M1368" s="7" t="s">
        <v>11</v>
      </c>
      <c r="N1368" s="7" t="s">
        <v>12</v>
      </c>
    </row>
    <row r="1369" spans="1:14" x14ac:dyDescent="0.3">
      <c r="A1369" s="12" t="s">
        <v>16</v>
      </c>
      <c r="B1369" s="7" t="s">
        <v>17</v>
      </c>
      <c r="C1369" s="13" t="s">
        <v>18</v>
      </c>
      <c r="D1369" s="7">
        <v>1</v>
      </c>
      <c r="E1369" s="7">
        <v>2</v>
      </c>
      <c r="F1369" s="14" t="s">
        <v>19</v>
      </c>
      <c r="G1369" s="7" t="s">
        <v>20</v>
      </c>
      <c r="H1369" s="7" t="s">
        <v>20</v>
      </c>
      <c r="I1369" s="7"/>
      <c r="J1369" s="7" t="s">
        <v>20</v>
      </c>
      <c r="K1369" s="7" t="s">
        <v>21</v>
      </c>
      <c r="L1369" s="7" t="s">
        <v>22</v>
      </c>
      <c r="M1369" s="7" t="s">
        <v>23</v>
      </c>
      <c r="N1369" s="7" t="s">
        <v>22</v>
      </c>
    </row>
    <row r="1370" spans="1:14" x14ac:dyDescent="0.3">
      <c r="A1370" s="16" t="s">
        <v>35</v>
      </c>
      <c r="B1370" s="17" t="s">
        <v>36</v>
      </c>
      <c r="C1370" s="17">
        <v>72</v>
      </c>
      <c r="D1370" s="29"/>
      <c r="E1370" s="29"/>
      <c r="F1370" s="30">
        <f>+(E1370+D1370)/C1370</f>
        <v>0</v>
      </c>
      <c r="G1370" s="32"/>
      <c r="H1370" s="32"/>
      <c r="I1370" s="32"/>
      <c r="J1370" s="34">
        <f>+D1370+E1370-G1370-H1370-I1370</f>
        <v>0</v>
      </c>
      <c r="K1370" s="31">
        <f>+K1279</f>
        <v>381.13</v>
      </c>
      <c r="L1370" s="24">
        <f t="shared" ref="L1370:L1431" si="109">+J1370*K1370</f>
        <v>0</v>
      </c>
      <c r="M1370" s="24"/>
      <c r="N1370" s="24">
        <f>+K1370*I1370</f>
        <v>0</v>
      </c>
    </row>
    <row r="1371" spans="1:14" x14ac:dyDescent="0.3">
      <c r="A1371" s="16" t="s">
        <v>37</v>
      </c>
      <c r="B1371" s="17" t="s">
        <v>38</v>
      </c>
      <c r="C1371" s="17">
        <v>36</v>
      </c>
      <c r="D1371" s="29"/>
      <c r="E1371" s="29"/>
      <c r="F1371" s="30">
        <f t="shared" ref="F1371:F1431" si="110">+(E1371+D1371)/C1371</f>
        <v>0</v>
      </c>
      <c r="G1371" s="32"/>
      <c r="H1371" s="32"/>
      <c r="I1371" s="32"/>
      <c r="J1371" s="34">
        <f t="shared" ref="J1371:J1431" si="111">+D1371+E1371-G1371-H1371-I1371</f>
        <v>0</v>
      </c>
      <c r="K1371" s="31">
        <f t="shared" ref="K1371:K1431" si="112">+K1280</f>
        <v>741.2</v>
      </c>
      <c r="L1371" s="24">
        <f t="shared" si="109"/>
        <v>0</v>
      </c>
      <c r="M1371" s="24"/>
      <c r="N1371" s="24">
        <f t="shared" ref="N1371:N1431" si="113">+K1371*I1371</f>
        <v>0</v>
      </c>
    </row>
    <row r="1372" spans="1:14" x14ac:dyDescent="0.3">
      <c r="A1372" s="16" t="s">
        <v>39</v>
      </c>
      <c r="B1372" s="17" t="s">
        <v>40</v>
      </c>
      <c r="C1372" s="17">
        <v>18</v>
      </c>
      <c r="D1372" s="29"/>
      <c r="E1372" s="29"/>
      <c r="F1372" s="30">
        <f t="shared" si="110"/>
        <v>0</v>
      </c>
      <c r="G1372" s="32"/>
      <c r="H1372" s="32"/>
      <c r="I1372" s="32"/>
      <c r="J1372" s="12">
        <f t="shared" si="111"/>
        <v>0</v>
      </c>
      <c r="K1372" s="31">
        <f t="shared" si="112"/>
        <v>1263.5999999999999</v>
      </c>
      <c r="L1372" s="37">
        <f t="shared" si="109"/>
        <v>0</v>
      </c>
      <c r="M1372" s="37"/>
      <c r="N1372" s="37">
        <f t="shared" si="113"/>
        <v>0</v>
      </c>
    </row>
    <row r="1373" spans="1:14" x14ac:dyDescent="0.3">
      <c r="A1373" s="16" t="s">
        <v>41</v>
      </c>
      <c r="B1373" s="17" t="s">
        <v>42</v>
      </c>
      <c r="C1373" s="17">
        <v>10</v>
      </c>
      <c r="D1373" s="29"/>
      <c r="E1373" s="29"/>
      <c r="F1373" s="30">
        <f t="shared" si="110"/>
        <v>0</v>
      </c>
      <c r="G1373" s="32"/>
      <c r="H1373" s="32"/>
      <c r="I1373" s="32"/>
      <c r="J1373" s="34">
        <f t="shared" si="111"/>
        <v>0</v>
      </c>
      <c r="K1373" s="31">
        <f t="shared" si="112"/>
        <v>2059.1999999999998</v>
      </c>
      <c r="L1373" s="24">
        <f t="shared" si="109"/>
        <v>0</v>
      </c>
      <c r="M1373" s="24"/>
      <c r="N1373" s="24">
        <f t="shared" si="113"/>
        <v>0</v>
      </c>
    </row>
    <row r="1374" spans="1:14" x14ac:dyDescent="0.3">
      <c r="A1374" s="16" t="s">
        <v>43</v>
      </c>
      <c r="B1374" s="17" t="s">
        <v>36</v>
      </c>
      <c r="C1374" s="17">
        <v>72</v>
      </c>
      <c r="D1374" s="29"/>
      <c r="E1374" s="29"/>
      <c r="F1374" s="30">
        <f t="shared" si="110"/>
        <v>0</v>
      </c>
      <c r="G1374" s="32"/>
      <c r="H1374" s="32"/>
      <c r="I1374" s="32"/>
      <c r="J1374" s="34">
        <f t="shared" si="111"/>
        <v>0</v>
      </c>
      <c r="K1374" s="31">
        <f t="shared" si="112"/>
        <v>409.5</v>
      </c>
      <c r="L1374" s="24">
        <f t="shared" si="109"/>
        <v>0</v>
      </c>
      <c r="M1374" s="24"/>
      <c r="N1374" s="24">
        <f t="shared" si="113"/>
        <v>0</v>
      </c>
    </row>
    <row r="1375" spans="1:14" x14ac:dyDescent="0.3">
      <c r="A1375" s="16" t="s">
        <v>44</v>
      </c>
      <c r="B1375" s="17" t="s">
        <v>38</v>
      </c>
      <c r="C1375" s="17">
        <v>36</v>
      </c>
      <c r="D1375" s="29"/>
      <c r="E1375" s="29"/>
      <c r="F1375" s="30">
        <f t="shared" si="110"/>
        <v>0</v>
      </c>
      <c r="G1375" s="32"/>
      <c r="H1375" s="32"/>
      <c r="I1375" s="32"/>
      <c r="J1375" s="34">
        <f t="shared" si="111"/>
        <v>0</v>
      </c>
      <c r="K1375" s="31">
        <f t="shared" si="112"/>
        <v>803.79</v>
      </c>
      <c r="L1375" s="24">
        <f t="shared" si="109"/>
        <v>0</v>
      </c>
      <c r="M1375" s="24"/>
      <c r="N1375" s="24">
        <f t="shared" si="113"/>
        <v>0</v>
      </c>
    </row>
    <row r="1376" spans="1:14" x14ac:dyDescent="0.3">
      <c r="A1376" s="16" t="s">
        <v>45</v>
      </c>
      <c r="B1376" s="17" t="s">
        <v>36</v>
      </c>
      <c r="C1376" s="17">
        <v>72</v>
      </c>
      <c r="D1376" s="29"/>
      <c r="E1376" s="29"/>
      <c r="F1376" s="30">
        <f t="shared" si="110"/>
        <v>0</v>
      </c>
      <c r="G1376" s="32"/>
      <c r="H1376" s="32"/>
      <c r="I1376" s="32"/>
      <c r="J1376" s="34">
        <f t="shared" si="111"/>
        <v>0</v>
      </c>
      <c r="K1376" s="31">
        <f t="shared" si="112"/>
        <v>409.5</v>
      </c>
      <c r="L1376" s="24">
        <f t="shared" si="109"/>
        <v>0</v>
      </c>
      <c r="M1376" s="24"/>
      <c r="N1376" s="24">
        <f t="shared" si="113"/>
        <v>0</v>
      </c>
    </row>
    <row r="1377" spans="1:14" x14ac:dyDescent="0.3">
      <c r="A1377" s="16" t="s">
        <v>46</v>
      </c>
      <c r="B1377" s="17" t="s">
        <v>38</v>
      </c>
      <c r="C1377" s="17">
        <v>36</v>
      </c>
      <c r="D1377" s="29">
        <v>2</v>
      </c>
      <c r="E1377" s="29"/>
      <c r="F1377" s="30">
        <f t="shared" si="110"/>
        <v>5.5555555555555552E-2</v>
      </c>
      <c r="G1377" s="32"/>
      <c r="H1377" s="32"/>
      <c r="I1377" s="32"/>
      <c r="J1377" s="34">
        <f t="shared" si="111"/>
        <v>2</v>
      </c>
      <c r="K1377" s="31">
        <f t="shared" si="112"/>
        <v>803.79</v>
      </c>
      <c r="L1377" s="24">
        <f t="shared" si="109"/>
        <v>1607.58</v>
      </c>
      <c r="M1377" s="24"/>
      <c r="N1377" s="24">
        <f t="shared" si="113"/>
        <v>0</v>
      </c>
    </row>
    <row r="1378" spans="1:14" x14ac:dyDescent="0.3">
      <c r="A1378" s="16" t="s">
        <v>47</v>
      </c>
      <c r="B1378" s="17" t="s">
        <v>48</v>
      </c>
      <c r="C1378" s="17">
        <v>8</v>
      </c>
      <c r="D1378" s="29"/>
      <c r="E1378" s="29"/>
      <c r="F1378" s="30">
        <f t="shared" si="110"/>
        <v>0</v>
      </c>
      <c r="G1378" s="32"/>
      <c r="H1378" s="32"/>
      <c r="I1378" s="32"/>
      <c r="J1378" s="34">
        <f t="shared" si="111"/>
        <v>0</v>
      </c>
      <c r="K1378" s="31">
        <f t="shared" si="112"/>
        <v>2767.05</v>
      </c>
      <c r="L1378" s="24">
        <f t="shared" si="109"/>
        <v>0</v>
      </c>
      <c r="M1378" s="24"/>
      <c r="N1378" s="24">
        <f t="shared" si="113"/>
        <v>0</v>
      </c>
    </row>
    <row r="1379" spans="1:14" x14ac:dyDescent="0.3">
      <c r="A1379" s="35" t="s">
        <v>49</v>
      </c>
      <c r="B1379" s="17" t="s">
        <v>50</v>
      </c>
      <c r="C1379" s="38">
        <v>72</v>
      </c>
      <c r="D1379" s="29"/>
      <c r="E1379" s="29"/>
      <c r="F1379" s="30">
        <f t="shared" si="110"/>
        <v>0</v>
      </c>
      <c r="G1379" s="32"/>
      <c r="H1379" s="32"/>
      <c r="I1379" s="32"/>
      <c r="J1379" s="12">
        <f t="shared" si="111"/>
        <v>0</v>
      </c>
      <c r="K1379" s="31">
        <f t="shared" si="112"/>
        <v>444.6</v>
      </c>
      <c r="L1379" s="37">
        <f t="shared" si="109"/>
        <v>0</v>
      </c>
      <c r="M1379" s="37"/>
      <c r="N1379" s="37">
        <f t="shared" si="113"/>
        <v>0</v>
      </c>
    </row>
    <row r="1380" spans="1:14" x14ac:dyDescent="0.3">
      <c r="A1380" s="16" t="s">
        <v>51</v>
      </c>
      <c r="B1380" s="17" t="s">
        <v>52</v>
      </c>
      <c r="C1380" s="17">
        <v>36</v>
      </c>
      <c r="D1380" s="29"/>
      <c r="E1380" s="29"/>
      <c r="F1380" s="30">
        <f t="shared" si="110"/>
        <v>0</v>
      </c>
      <c r="G1380" s="32"/>
      <c r="H1380" s="32"/>
      <c r="I1380" s="32"/>
      <c r="J1380" s="34">
        <f t="shared" si="111"/>
        <v>0</v>
      </c>
      <c r="K1380" s="31">
        <f t="shared" si="112"/>
        <v>868.73</v>
      </c>
      <c r="L1380" s="24">
        <f t="shared" si="109"/>
        <v>0</v>
      </c>
      <c r="M1380" s="24"/>
      <c r="N1380" s="24">
        <f t="shared" si="113"/>
        <v>0</v>
      </c>
    </row>
    <row r="1381" spans="1:14" x14ac:dyDescent="0.3">
      <c r="A1381" s="16" t="s">
        <v>53</v>
      </c>
      <c r="B1381" s="17" t="s">
        <v>48</v>
      </c>
      <c r="C1381" s="17">
        <v>8</v>
      </c>
      <c r="D1381" s="29"/>
      <c r="E1381" s="29"/>
      <c r="F1381" s="30">
        <f t="shared" si="110"/>
        <v>0</v>
      </c>
      <c r="G1381" s="32"/>
      <c r="H1381" s="32"/>
      <c r="I1381" s="32"/>
      <c r="J1381" s="34">
        <f t="shared" si="111"/>
        <v>0</v>
      </c>
      <c r="K1381" s="31">
        <f t="shared" si="112"/>
        <v>2416.0500000000002</v>
      </c>
      <c r="L1381" s="24">
        <f t="shared" si="109"/>
        <v>0</v>
      </c>
      <c r="M1381" s="24"/>
      <c r="N1381" s="24">
        <f t="shared" si="113"/>
        <v>0</v>
      </c>
    </row>
    <row r="1382" spans="1:14" x14ac:dyDescent="0.3">
      <c r="A1382" s="16" t="s">
        <v>54</v>
      </c>
      <c r="B1382" s="17" t="s">
        <v>50</v>
      </c>
      <c r="C1382" s="17">
        <v>72</v>
      </c>
      <c r="D1382" s="29"/>
      <c r="E1382" s="29"/>
      <c r="F1382" s="30">
        <f t="shared" si="110"/>
        <v>0</v>
      </c>
      <c r="G1382" s="32"/>
      <c r="H1382" s="32"/>
      <c r="I1382" s="32"/>
      <c r="J1382" s="34">
        <f t="shared" si="111"/>
        <v>0</v>
      </c>
      <c r="K1382" s="31">
        <f t="shared" si="112"/>
        <v>377.33</v>
      </c>
      <c r="L1382" s="24">
        <f t="shared" si="109"/>
        <v>0</v>
      </c>
      <c r="M1382" s="24"/>
      <c r="N1382" s="24">
        <f t="shared" si="113"/>
        <v>0</v>
      </c>
    </row>
    <row r="1383" spans="1:14" x14ac:dyDescent="0.3">
      <c r="A1383" s="16" t="s">
        <v>55</v>
      </c>
      <c r="B1383" s="17" t="s">
        <v>56</v>
      </c>
      <c r="C1383" s="17">
        <v>15</v>
      </c>
      <c r="D1383" s="44"/>
      <c r="E1383" s="44"/>
      <c r="F1383" s="30">
        <f t="shared" si="110"/>
        <v>0</v>
      </c>
      <c r="G1383" s="11"/>
      <c r="H1383" s="11"/>
      <c r="I1383" s="11"/>
      <c r="J1383" s="12">
        <f t="shared" si="111"/>
        <v>0</v>
      </c>
      <c r="K1383" s="45">
        <f t="shared" si="112"/>
        <v>1158.3</v>
      </c>
      <c r="L1383" s="37">
        <f t="shared" si="109"/>
        <v>0</v>
      </c>
      <c r="M1383" s="37"/>
      <c r="N1383" s="37">
        <f t="shared" si="113"/>
        <v>0</v>
      </c>
    </row>
    <row r="1384" spans="1:14" x14ac:dyDescent="0.3">
      <c r="A1384" s="16" t="s">
        <v>57</v>
      </c>
      <c r="B1384" s="17" t="s">
        <v>50</v>
      </c>
      <c r="C1384" s="17">
        <v>72</v>
      </c>
      <c r="D1384" s="29"/>
      <c r="E1384" s="29"/>
      <c r="F1384" s="30">
        <f t="shared" si="110"/>
        <v>0</v>
      </c>
      <c r="G1384" s="32"/>
      <c r="H1384" s="32"/>
      <c r="I1384" s="32"/>
      <c r="J1384" s="34">
        <f t="shared" si="111"/>
        <v>0</v>
      </c>
      <c r="K1384" s="31">
        <f t="shared" si="112"/>
        <v>424.13</v>
      </c>
      <c r="L1384" s="24">
        <f t="shared" si="109"/>
        <v>0</v>
      </c>
      <c r="M1384" s="24"/>
      <c r="N1384" s="24">
        <f t="shared" si="113"/>
        <v>0</v>
      </c>
    </row>
    <row r="1385" spans="1:14" x14ac:dyDescent="0.3">
      <c r="A1385" s="16" t="s">
        <v>58</v>
      </c>
      <c r="B1385" s="17" t="s">
        <v>59</v>
      </c>
      <c r="C1385" s="17">
        <v>15</v>
      </c>
      <c r="D1385" s="29"/>
      <c r="E1385" s="29"/>
      <c r="F1385" s="30">
        <f t="shared" si="110"/>
        <v>0</v>
      </c>
      <c r="G1385" s="32"/>
      <c r="H1385" s="32"/>
      <c r="I1385" s="32"/>
      <c r="J1385" s="34">
        <f t="shared" si="111"/>
        <v>0</v>
      </c>
      <c r="K1385" s="31">
        <f t="shared" si="112"/>
        <v>1199.25</v>
      </c>
      <c r="L1385" s="24">
        <f t="shared" si="109"/>
        <v>0</v>
      </c>
      <c r="M1385" s="24"/>
      <c r="N1385" s="24">
        <f t="shared" si="113"/>
        <v>0</v>
      </c>
    </row>
    <row r="1386" spans="1:14" x14ac:dyDescent="0.3">
      <c r="A1386" s="16" t="s">
        <v>60</v>
      </c>
      <c r="B1386" s="17" t="s">
        <v>50</v>
      </c>
      <c r="C1386" s="17">
        <v>72</v>
      </c>
      <c r="D1386" s="29"/>
      <c r="E1386" s="29"/>
      <c r="F1386" s="30">
        <f t="shared" si="110"/>
        <v>0</v>
      </c>
      <c r="G1386" s="32"/>
      <c r="H1386" s="32"/>
      <c r="I1386" s="32"/>
      <c r="J1386" s="34">
        <f t="shared" si="111"/>
        <v>0</v>
      </c>
      <c r="K1386" s="31">
        <f t="shared" si="112"/>
        <v>381.13</v>
      </c>
      <c r="L1386" s="24">
        <f t="shared" si="109"/>
        <v>0</v>
      </c>
      <c r="M1386" s="24"/>
      <c r="N1386" s="24">
        <f t="shared" si="113"/>
        <v>0</v>
      </c>
    </row>
    <row r="1387" spans="1:14" x14ac:dyDescent="0.3">
      <c r="A1387" s="16" t="s">
        <v>61</v>
      </c>
      <c r="B1387" s="17" t="s">
        <v>50</v>
      </c>
      <c r="C1387" s="38">
        <v>72</v>
      </c>
      <c r="D1387" s="44"/>
      <c r="E1387" s="44"/>
      <c r="F1387" s="30">
        <f t="shared" si="110"/>
        <v>0</v>
      </c>
      <c r="G1387" s="11"/>
      <c r="H1387" s="11"/>
      <c r="I1387" s="11"/>
      <c r="J1387" s="12">
        <f t="shared" si="111"/>
        <v>0</v>
      </c>
      <c r="K1387" s="31">
        <f t="shared" si="112"/>
        <v>424.13</v>
      </c>
      <c r="L1387" s="37">
        <f t="shared" si="109"/>
        <v>0</v>
      </c>
      <c r="M1387" s="37"/>
      <c r="N1387" s="37">
        <f t="shared" si="113"/>
        <v>0</v>
      </c>
    </row>
    <row r="1388" spans="1:14" x14ac:dyDescent="0.3">
      <c r="A1388" s="35" t="s">
        <v>62</v>
      </c>
      <c r="B1388" s="17" t="s">
        <v>50</v>
      </c>
      <c r="C1388" s="38">
        <v>72</v>
      </c>
      <c r="D1388" s="44"/>
      <c r="E1388" s="44"/>
      <c r="F1388" s="30">
        <f t="shared" si="110"/>
        <v>0</v>
      </c>
      <c r="G1388" s="11"/>
      <c r="H1388" s="11"/>
      <c r="I1388" s="11"/>
      <c r="J1388" s="12">
        <f t="shared" si="111"/>
        <v>0</v>
      </c>
      <c r="K1388" s="31">
        <f t="shared" si="112"/>
        <v>330.23</v>
      </c>
      <c r="L1388" s="37">
        <f t="shared" si="109"/>
        <v>0</v>
      </c>
      <c r="M1388" s="37"/>
      <c r="N1388" s="37">
        <f t="shared" si="113"/>
        <v>0</v>
      </c>
    </row>
    <row r="1389" spans="1:14" x14ac:dyDescent="0.3">
      <c r="A1389" s="35" t="s">
        <v>63</v>
      </c>
      <c r="B1389" s="17" t="s">
        <v>50</v>
      </c>
      <c r="C1389" s="38">
        <v>72</v>
      </c>
      <c r="D1389" s="44"/>
      <c r="E1389" s="44"/>
      <c r="F1389" s="30">
        <f t="shared" si="110"/>
        <v>0</v>
      </c>
      <c r="G1389" s="11"/>
      <c r="H1389" s="11"/>
      <c r="I1389" s="11"/>
      <c r="J1389" s="12">
        <f t="shared" si="111"/>
        <v>0</v>
      </c>
      <c r="K1389" s="31">
        <f t="shared" si="112"/>
        <v>424.13</v>
      </c>
      <c r="L1389" s="37">
        <f t="shared" si="109"/>
        <v>0</v>
      </c>
      <c r="M1389" s="37"/>
      <c r="N1389" s="37">
        <f t="shared" si="113"/>
        <v>0</v>
      </c>
    </row>
    <row r="1390" spans="1:14" x14ac:dyDescent="0.3">
      <c r="A1390" s="35" t="s">
        <v>64</v>
      </c>
      <c r="B1390" s="17" t="s">
        <v>65</v>
      </c>
      <c r="C1390" s="38">
        <v>72</v>
      </c>
      <c r="D1390" s="44"/>
      <c r="E1390" s="44"/>
      <c r="F1390" s="30">
        <f t="shared" si="110"/>
        <v>0</v>
      </c>
      <c r="G1390" s="11"/>
      <c r="H1390" s="11"/>
      <c r="I1390" s="11"/>
      <c r="J1390" s="12">
        <f t="shared" si="111"/>
        <v>0</v>
      </c>
      <c r="K1390" s="31">
        <f t="shared" si="112"/>
        <v>389.61</v>
      </c>
      <c r="L1390" s="37">
        <f t="shared" si="109"/>
        <v>0</v>
      </c>
      <c r="M1390" s="37"/>
      <c r="N1390" s="37">
        <f t="shared" si="113"/>
        <v>0</v>
      </c>
    </row>
    <row r="1391" spans="1:14" x14ac:dyDescent="0.3">
      <c r="A1391" s="35" t="s">
        <v>66</v>
      </c>
      <c r="B1391" s="17" t="s">
        <v>65</v>
      </c>
      <c r="C1391" s="38">
        <v>72</v>
      </c>
      <c r="D1391" s="44"/>
      <c r="E1391" s="44"/>
      <c r="F1391" s="30">
        <f t="shared" si="110"/>
        <v>0</v>
      </c>
      <c r="G1391" s="11"/>
      <c r="H1391" s="11"/>
      <c r="I1391" s="11"/>
      <c r="J1391" s="12">
        <f t="shared" si="111"/>
        <v>0</v>
      </c>
      <c r="K1391" s="31">
        <f t="shared" si="112"/>
        <v>389.61</v>
      </c>
      <c r="L1391" s="37">
        <f t="shared" si="109"/>
        <v>0</v>
      </c>
      <c r="M1391" s="37"/>
      <c r="N1391" s="37">
        <f t="shared" si="113"/>
        <v>0</v>
      </c>
    </row>
    <row r="1392" spans="1:14" x14ac:dyDescent="0.3">
      <c r="A1392" s="47" t="s">
        <v>67</v>
      </c>
      <c r="B1392" s="48" t="s">
        <v>59</v>
      </c>
      <c r="C1392" s="49">
        <v>25</v>
      </c>
      <c r="D1392" s="44">
        <v>6</v>
      </c>
      <c r="E1392" s="44"/>
      <c r="F1392" s="30">
        <f t="shared" si="110"/>
        <v>0.24</v>
      </c>
      <c r="G1392" s="11"/>
      <c r="H1392" s="11"/>
      <c r="I1392" s="11"/>
      <c r="J1392" s="12">
        <f t="shared" si="111"/>
        <v>6</v>
      </c>
      <c r="K1392" s="31">
        <f t="shared" si="112"/>
        <v>169.65</v>
      </c>
      <c r="L1392" s="37">
        <f t="shared" si="109"/>
        <v>1017.9000000000001</v>
      </c>
      <c r="M1392" s="37"/>
      <c r="N1392" s="37">
        <f t="shared" si="113"/>
        <v>0</v>
      </c>
    </row>
    <row r="1393" spans="1:14" x14ac:dyDescent="0.3">
      <c r="A1393" s="47" t="s">
        <v>68</v>
      </c>
      <c r="B1393" s="48" t="s">
        <v>42</v>
      </c>
      <c r="C1393" s="49">
        <v>50</v>
      </c>
      <c r="D1393" s="44">
        <v>33</v>
      </c>
      <c r="E1393" s="44"/>
      <c r="F1393" s="30">
        <f t="shared" si="110"/>
        <v>0.66</v>
      </c>
      <c r="G1393" s="11"/>
      <c r="H1393" s="11"/>
      <c r="I1393" s="11"/>
      <c r="J1393" s="12">
        <f t="shared" si="111"/>
        <v>33</v>
      </c>
      <c r="K1393" s="31">
        <f t="shared" si="112"/>
        <v>88.92</v>
      </c>
      <c r="L1393" s="37">
        <f t="shared" si="109"/>
        <v>2934.36</v>
      </c>
      <c r="M1393" s="37"/>
      <c r="N1393" s="37">
        <f t="shared" si="113"/>
        <v>0</v>
      </c>
    </row>
    <row r="1394" spans="1:14" x14ac:dyDescent="0.3">
      <c r="A1394" s="47" t="s">
        <v>69</v>
      </c>
      <c r="B1394" s="48" t="s">
        <v>52</v>
      </c>
      <c r="C1394" s="49">
        <v>12</v>
      </c>
      <c r="D1394" s="44">
        <v>10</v>
      </c>
      <c r="E1394" s="44"/>
      <c r="F1394" s="30">
        <f t="shared" si="110"/>
        <v>0.83333333333333337</v>
      </c>
      <c r="G1394" s="11"/>
      <c r="H1394" s="11"/>
      <c r="I1394" s="11"/>
      <c r="J1394" s="12">
        <f t="shared" si="111"/>
        <v>10</v>
      </c>
      <c r="K1394" s="31">
        <f t="shared" si="112"/>
        <v>123.94</v>
      </c>
      <c r="L1394" s="37">
        <f t="shared" si="109"/>
        <v>1239.4000000000001</v>
      </c>
      <c r="M1394" s="37"/>
      <c r="N1394" s="37">
        <f t="shared" si="113"/>
        <v>0</v>
      </c>
    </row>
    <row r="1395" spans="1:14" ht="19.5" thickBot="1" x14ac:dyDescent="0.35">
      <c r="A1395" s="47" t="s">
        <v>70</v>
      </c>
      <c r="B1395" s="48" t="s">
        <v>50</v>
      </c>
      <c r="C1395" s="49">
        <v>60</v>
      </c>
      <c r="D1395" s="44"/>
      <c r="E1395" s="44"/>
      <c r="F1395" s="30">
        <f t="shared" si="110"/>
        <v>0</v>
      </c>
      <c r="G1395" s="11"/>
      <c r="H1395" s="11"/>
      <c r="I1395" s="11"/>
      <c r="J1395" s="12">
        <f t="shared" si="111"/>
        <v>0</v>
      </c>
      <c r="K1395" s="31">
        <f t="shared" si="112"/>
        <v>67.180000000000007</v>
      </c>
      <c r="L1395" s="37">
        <f t="shared" si="109"/>
        <v>0</v>
      </c>
      <c r="M1395" s="37"/>
      <c r="N1395" s="37">
        <f t="shared" si="113"/>
        <v>0</v>
      </c>
    </row>
    <row r="1396" spans="1:14" ht="19.5" thickBot="1" x14ac:dyDescent="0.35">
      <c r="A1396" s="56" t="s">
        <v>71</v>
      </c>
      <c r="B1396" s="57" t="s">
        <v>50</v>
      </c>
      <c r="C1396" s="58">
        <v>60</v>
      </c>
      <c r="D1396" s="44">
        <v>4</v>
      </c>
      <c r="E1396" s="44"/>
      <c r="F1396" s="30">
        <f t="shared" si="110"/>
        <v>6.6666666666666666E-2</v>
      </c>
      <c r="G1396" s="11"/>
      <c r="H1396" s="11"/>
      <c r="I1396" s="11"/>
      <c r="J1396" s="12">
        <f t="shared" si="111"/>
        <v>4</v>
      </c>
      <c r="K1396" s="31">
        <f t="shared" si="112"/>
        <v>67.180000000000007</v>
      </c>
      <c r="L1396" s="37">
        <f t="shared" si="109"/>
        <v>268.72000000000003</v>
      </c>
      <c r="M1396" s="37"/>
      <c r="N1396" s="37">
        <f t="shared" si="113"/>
        <v>0</v>
      </c>
    </row>
    <row r="1397" spans="1:14" ht="19.5" thickBot="1" x14ac:dyDescent="0.35">
      <c r="A1397" s="56" t="s">
        <v>72</v>
      </c>
      <c r="B1397" s="57" t="s">
        <v>50</v>
      </c>
      <c r="C1397" s="58">
        <v>60</v>
      </c>
      <c r="D1397" s="44">
        <v>5</v>
      </c>
      <c r="E1397" s="44"/>
      <c r="F1397" s="30">
        <f t="shared" si="110"/>
        <v>8.3333333333333329E-2</v>
      </c>
      <c r="G1397" s="11"/>
      <c r="H1397" s="11"/>
      <c r="I1397" s="11"/>
      <c r="J1397" s="12">
        <f t="shared" si="111"/>
        <v>5</v>
      </c>
      <c r="K1397" s="31">
        <f t="shared" si="112"/>
        <v>67.180000000000007</v>
      </c>
      <c r="L1397" s="37">
        <f t="shared" si="109"/>
        <v>335.90000000000003</v>
      </c>
      <c r="M1397" s="37"/>
      <c r="N1397" s="37">
        <f t="shared" si="113"/>
        <v>0</v>
      </c>
    </row>
    <row r="1398" spans="1:14" ht="19.5" thickBot="1" x14ac:dyDescent="0.35">
      <c r="A1398" s="56" t="s">
        <v>73</v>
      </c>
      <c r="B1398" s="57" t="s">
        <v>74</v>
      </c>
      <c r="C1398" s="58">
        <v>150</v>
      </c>
      <c r="D1398" s="44"/>
      <c r="E1398" s="44"/>
      <c r="F1398" s="30">
        <f t="shared" si="110"/>
        <v>0</v>
      </c>
      <c r="G1398" s="11"/>
      <c r="H1398" s="11"/>
      <c r="I1398" s="11"/>
      <c r="J1398" s="12">
        <f t="shared" si="111"/>
        <v>0</v>
      </c>
      <c r="K1398" s="31">
        <f t="shared" si="112"/>
        <v>21.06</v>
      </c>
      <c r="L1398" s="37">
        <f t="shared" si="109"/>
        <v>0</v>
      </c>
      <c r="M1398" s="37"/>
      <c r="N1398" s="37">
        <f t="shared" si="113"/>
        <v>0</v>
      </c>
    </row>
    <row r="1399" spans="1:14" ht="19.5" thickBot="1" x14ac:dyDescent="0.35">
      <c r="A1399" s="66" t="s">
        <v>75</v>
      </c>
      <c r="B1399" s="67" t="s">
        <v>76</v>
      </c>
      <c r="C1399" s="68">
        <v>120</v>
      </c>
      <c r="D1399" s="44">
        <v>20</v>
      </c>
      <c r="E1399" s="44"/>
      <c r="F1399" s="30">
        <f t="shared" si="110"/>
        <v>0.16666666666666666</v>
      </c>
      <c r="G1399" s="11"/>
      <c r="H1399" s="11"/>
      <c r="I1399" s="11"/>
      <c r="J1399" s="12">
        <f t="shared" si="111"/>
        <v>20</v>
      </c>
      <c r="K1399" s="31">
        <f t="shared" si="112"/>
        <v>78.98</v>
      </c>
      <c r="L1399" s="37">
        <f t="shared" si="109"/>
        <v>1579.6000000000001</v>
      </c>
      <c r="M1399" s="37"/>
      <c r="N1399" s="37">
        <f t="shared" si="113"/>
        <v>0</v>
      </c>
    </row>
    <row r="1400" spans="1:14" ht="19.5" thickBot="1" x14ac:dyDescent="0.35">
      <c r="A1400" s="66" t="s">
        <v>77</v>
      </c>
      <c r="B1400" s="67" t="s">
        <v>78</v>
      </c>
      <c r="C1400" s="68">
        <v>60</v>
      </c>
      <c r="D1400" s="44"/>
      <c r="E1400" s="44"/>
      <c r="F1400" s="30">
        <f t="shared" si="110"/>
        <v>0</v>
      </c>
      <c r="G1400" s="11"/>
      <c r="H1400" s="11"/>
      <c r="I1400" s="11"/>
      <c r="J1400" s="12">
        <f t="shared" si="111"/>
        <v>0</v>
      </c>
      <c r="K1400" s="31">
        <f t="shared" si="112"/>
        <v>154.44</v>
      </c>
      <c r="L1400" s="37">
        <f t="shared" si="109"/>
        <v>0</v>
      </c>
      <c r="M1400" s="37"/>
      <c r="N1400" s="37">
        <f t="shared" si="113"/>
        <v>0</v>
      </c>
    </row>
    <row r="1401" spans="1:14" ht="19.5" thickBot="1" x14ac:dyDescent="0.35">
      <c r="A1401" s="66" t="s">
        <v>79</v>
      </c>
      <c r="B1401" s="67" t="s">
        <v>50</v>
      </c>
      <c r="C1401" s="68">
        <v>30</v>
      </c>
      <c r="D1401" s="44"/>
      <c r="E1401" s="44"/>
      <c r="F1401" s="30">
        <f t="shared" si="110"/>
        <v>0</v>
      </c>
      <c r="G1401" s="11"/>
      <c r="H1401" s="11"/>
      <c r="I1401" s="11"/>
      <c r="J1401" s="12">
        <f t="shared" si="111"/>
        <v>0</v>
      </c>
      <c r="K1401" s="31">
        <f t="shared" si="112"/>
        <v>274.95</v>
      </c>
      <c r="L1401" s="37">
        <f t="shared" si="109"/>
        <v>0</v>
      </c>
      <c r="M1401" s="37"/>
      <c r="N1401" s="37">
        <f t="shared" si="113"/>
        <v>0</v>
      </c>
    </row>
    <row r="1402" spans="1:14" ht="19.5" thickBot="1" x14ac:dyDescent="0.35">
      <c r="A1402" s="66" t="s">
        <v>80</v>
      </c>
      <c r="B1402" s="67" t="s">
        <v>59</v>
      </c>
      <c r="C1402" s="68">
        <v>12</v>
      </c>
      <c r="D1402" s="44"/>
      <c r="E1402" s="44"/>
      <c r="F1402" s="30">
        <f t="shared" si="110"/>
        <v>0</v>
      </c>
      <c r="G1402" s="11"/>
      <c r="H1402" s="11"/>
      <c r="I1402" s="11"/>
      <c r="J1402" s="12">
        <f t="shared" si="111"/>
        <v>0</v>
      </c>
      <c r="K1402" s="31">
        <f t="shared" si="112"/>
        <v>1023.75</v>
      </c>
      <c r="L1402" s="37">
        <f t="shared" si="109"/>
        <v>0</v>
      </c>
      <c r="M1402" s="37"/>
      <c r="N1402" s="37">
        <f t="shared" si="113"/>
        <v>0</v>
      </c>
    </row>
    <row r="1403" spans="1:14" ht="19.5" thickBot="1" x14ac:dyDescent="0.35">
      <c r="A1403" s="76" t="s">
        <v>81</v>
      </c>
      <c r="B1403" s="77" t="s">
        <v>82</v>
      </c>
      <c r="C1403" s="78">
        <v>18</v>
      </c>
      <c r="D1403" s="44">
        <v>4</v>
      </c>
      <c r="E1403" s="44"/>
      <c r="F1403" s="30">
        <f t="shared" si="110"/>
        <v>0.22222222222222221</v>
      </c>
      <c r="G1403" s="11"/>
      <c r="H1403" s="11"/>
      <c r="I1403" s="11"/>
      <c r="J1403" s="12">
        <f t="shared" si="111"/>
        <v>4</v>
      </c>
      <c r="K1403" s="31">
        <f t="shared" si="112"/>
        <v>558.67999999999995</v>
      </c>
      <c r="L1403" s="37">
        <f t="shared" si="109"/>
        <v>2234.7199999999998</v>
      </c>
      <c r="M1403" s="37"/>
      <c r="N1403" s="37">
        <f t="shared" si="113"/>
        <v>0</v>
      </c>
    </row>
    <row r="1404" spans="1:14" ht="19.5" thickBot="1" x14ac:dyDescent="0.35">
      <c r="A1404" s="76" t="s">
        <v>83</v>
      </c>
      <c r="B1404" s="77" t="s">
        <v>59</v>
      </c>
      <c r="C1404" s="78">
        <v>12</v>
      </c>
      <c r="D1404" s="44"/>
      <c r="E1404" s="44"/>
      <c r="F1404" s="30">
        <f t="shared" si="110"/>
        <v>0</v>
      </c>
      <c r="G1404" s="11"/>
      <c r="H1404" s="11"/>
      <c r="I1404" s="11"/>
      <c r="J1404" s="12">
        <f t="shared" si="111"/>
        <v>0</v>
      </c>
      <c r="K1404" s="31">
        <f t="shared" si="112"/>
        <v>1092.2</v>
      </c>
      <c r="L1404" s="37">
        <f t="shared" si="109"/>
        <v>0</v>
      </c>
      <c r="M1404" s="37"/>
      <c r="N1404" s="37">
        <f t="shared" si="113"/>
        <v>0</v>
      </c>
    </row>
    <row r="1405" spans="1:14" ht="19.5" thickBot="1" x14ac:dyDescent="0.35">
      <c r="A1405" s="76" t="s">
        <v>84</v>
      </c>
      <c r="B1405" s="77" t="s">
        <v>85</v>
      </c>
      <c r="C1405" s="78">
        <v>4</v>
      </c>
      <c r="D1405" s="44"/>
      <c r="E1405" s="44"/>
      <c r="F1405" s="30">
        <f t="shared" si="110"/>
        <v>0</v>
      </c>
      <c r="G1405" s="11"/>
      <c r="H1405" s="11"/>
      <c r="I1405" s="11"/>
      <c r="J1405" s="12">
        <f t="shared" si="111"/>
        <v>0</v>
      </c>
      <c r="K1405" s="31">
        <f t="shared" si="112"/>
        <v>2670.53</v>
      </c>
      <c r="L1405" s="37">
        <f t="shared" si="109"/>
        <v>0</v>
      </c>
      <c r="M1405" s="37"/>
      <c r="N1405" s="37">
        <f t="shared" si="113"/>
        <v>0</v>
      </c>
    </row>
    <row r="1406" spans="1:14" ht="19.5" thickBot="1" x14ac:dyDescent="0.35">
      <c r="A1406" s="86" t="s">
        <v>86</v>
      </c>
      <c r="B1406" s="87" t="s">
        <v>87</v>
      </c>
      <c r="C1406" s="88">
        <v>48</v>
      </c>
      <c r="D1406" s="44"/>
      <c r="E1406" s="44"/>
      <c r="F1406" s="30">
        <f t="shared" si="110"/>
        <v>0</v>
      </c>
      <c r="G1406" s="11"/>
      <c r="H1406" s="11"/>
      <c r="I1406" s="11"/>
      <c r="J1406" s="12">
        <f t="shared" si="111"/>
        <v>0</v>
      </c>
      <c r="K1406" s="31">
        <f t="shared" si="112"/>
        <v>46.8</v>
      </c>
      <c r="L1406" s="37">
        <f t="shared" si="109"/>
        <v>0</v>
      </c>
      <c r="M1406" s="37"/>
      <c r="N1406" s="37">
        <f t="shared" si="113"/>
        <v>0</v>
      </c>
    </row>
    <row r="1407" spans="1:14" ht="19.5" thickBot="1" x14ac:dyDescent="0.35">
      <c r="A1407" s="86" t="s">
        <v>88</v>
      </c>
      <c r="B1407" s="87" t="s">
        <v>87</v>
      </c>
      <c r="C1407" s="88">
        <v>48</v>
      </c>
      <c r="D1407" s="44">
        <v>1</v>
      </c>
      <c r="E1407" s="44"/>
      <c r="F1407" s="30">
        <f t="shared" si="110"/>
        <v>2.0833333333333332E-2</v>
      </c>
      <c r="G1407" s="11"/>
      <c r="H1407" s="11"/>
      <c r="I1407" s="11"/>
      <c r="J1407" s="12">
        <f t="shared" si="111"/>
        <v>1</v>
      </c>
      <c r="K1407" s="31">
        <f t="shared" si="112"/>
        <v>46.8</v>
      </c>
      <c r="L1407" s="37">
        <f t="shared" si="109"/>
        <v>46.8</v>
      </c>
      <c r="M1407" s="37"/>
      <c r="N1407" s="37">
        <f t="shared" si="113"/>
        <v>0</v>
      </c>
    </row>
    <row r="1408" spans="1:14" x14ac:dyDescent="0.3">
      <c r="A1408" s="96" t="s">
        <v>89</v>
      </c>
      <c r="B1408" s="97">
        <v>25</v>
      </c>
      <c r="C1408" s="97">
        <v>25</v>
      </c>
      <c r="D1408" s="44">
        <v>384</v>
      </c>
      <c r="E1408" s="44"/>
      <c r="F1408" s="30">
        <f t="shared" si="110"/>
        <v>15.36</v>
      </c>
      <c r="G1408" s="11"/>
      <c r="H1408" s="11"/>
      <c r="I1408" s="11"/>
      <c r="J1408" s="12">
        <f t="shared" si="111"/>
        <v>384</v>
      </c>
      <c r="K1408" s="31">
        <f t="shared" si="112"/>
        <v>111.25</v>
      </c>
      <c r="L1408" s="37">
        <f t="shared" si="109"/>
        <v>42720</v>
      </c>
      <c r="M1408" s="37"/>
      <c r="N1408" s="37">
        <f t="shared" si="113"/>
        <v>0</v>
      </c>
    </row>
    <row r="1409" spans="1:14" x14ac:dyDescent="0.3">
      <c r="A1409" s="105" t="s">
        <v>90</v>
      </c>
      <c r="B1409" s="106">
        <v>10</v>
      </c>
      <c r="C1409" s="106">
        <v>10</v>
      </c>
      <c r="D1409" s="44"/>
      <c r="E1409" s="44"/>
      <c r="F1409" s="30">
        <f t="shared" si="110"/>
        <v>0</v>
      </c>
      <c r="G1409" s="11"/>
      <c r="H1409" s="11"/>
      <c r="I1409" s="11"/>
      <c r="J1409" s="12">
        <f t="shared" si="111"/>
        <v>0</v>
      </c>
      <c r="K1409" s="31">
        <f t="shared" si="112"/>
        <v>1760</v>
      </c>
      <c r="L1409" s="37">
        <f t="shared" si="109"/>
        <v>0</v>
      </c>
      <c r="M1409" s="37"/>
      <c r="N1409" s="37">
        <f t="shared" si="113"/>
        <v>0</v>
      </c>
    </row>
    <row r="1410" spans="1:14" x14ac:dyDescent="0.3">
      <c r="A1410" s="105" t="s">
        <v>91</v>
      </c>
      <c r="B1410" s="106">
        <v>8</v>
      </c>
      <c r="C1410" s="106">
        <v>8</v>
      </c>
      <c r="D1410" s="44"/>
      <c r="E1410" s="44"/>
      <c r="F1410" s="30">
        <f t="shared" si="110"/>
        <v>0</v>
      </c>
      <c r="G1410" s="11"/>
      <c r="H1410" s="11"/>
      <c r="I1410" s="11"/>
      <c r="J1410" s="12">
        <f t="shared" si="111"/>
        <v>0</v>
      </c>
      <c r="K1410" s="31">
        <f t="shared" si="112"/>
        <v>2365</v>
      </c>
      <c r="L1410" s="37">
        <f t="shared" si="109"/>
        <v>0</v>
      </c>
      <c r="M1410" s="37"/>
      <c r="N1410" s="37">
        <f t="shared" si="113"/>
        <v>0</v>
      </c>
    </row>
    <row r="1411" spans="1:14" x14ac:dyDescent="0.3">
      <c r="A1411" s="105" t="s">
        <v>92</v>
      </c>
      <c r="B1411" s="106">
        <v>8</v>
      </c>
      <c r="C1411" s="106">
        <v>8</v>
      </c>
      <c r="D1411" s="44"/>
      <c r="E1411" s="44"/>
      <c r="F1411" s="30">
        <f t="shared" si="110"/>
        <v>0</v>
      </c>
      <c r="G1411" s="11"/>
      <c r="H1411" s="11"/>
      <c r="I1411" s="11"/>
      <c r="J1411" s="12">
        <f t="shared" si="111"/>
        <v>0</v>
      </c>
      <c r="K1411" s="31">
        <f t="shared" si="112"/>
        <v>2065</v>
      </c>
      <c r="L1411" s="37">
        <f t="shared" si="109"/>
        <v>0</v>
      </c>
      <c r="M1411" s="37"/>
      <c r="N1411" s="37">
        <f t="shared" si="113"/>
        <v>0</v>
      </c>
    </row>
    <row r="1412" spans="1:14" x14ac:dyDescent="0.3">
      <c r="A1412" s="105" t="s">
        <v>93</v>
      </c>
      <c r="B1412" s="106">
        <v>15</v>
      </c>
      <c r="C1412" s="106">
        <v>15</v>
      </c>
      <c r="D1412" s="44"/>
      <c r="E1412" s="44"/>
      <c r="F1412" s="30">
        <f t="shared" si="110"/>
        <v>0</v>
      </c>
      <c r="G1412" s="11"/>
      <c r="H1412" s="11"/>
      <c r="I1412" s="11"/>
      <c r="J1412" s="12">
        <f t="shared" si="111"/>
        <v>0</v>
      </c>
      <c r="K1412" s="31">
        <f t="shared" si="112"/>
        <v>990</v>
      </c>
      <c r="L1412" s="37">
        <f t="shared" si="109"/>
        <v>0</v>
      </c>
      <c r="M1412" s="37"/>
      <c r="N1412" s="37">
        <f t="shared" si="113"/>
        <v>0</v>
      </c>
    </row>
    <row r="1413" spans="1:14" x14ac:dyDescent="0.3">
      <c r="A1413" s="105" t="s">
        <v>94</v>
      </c>
      <c r="B1413" s="106">
        <v>15</v>
      </c>
      <c r="C1413" s="106">
        <v>15</v>
      </c>
      <c r="D1413" s="44"/>
      <c r="E1413" s="44"/>
      <c r="F1413" s="30">
        <f t="shared" si="110"/>
        <v>0</v>
      </c>
      <c r="G1413" s="11"/>
      <c r="H1413" s="11"/>
      <c r="I1413" s="11"/>
      <c r="J1413" s="12">
        <f t="shared" si="111"/>
        <v>0</v>
      </c>
      <c r="K1413" s="31">
        <f t="shared" si="112"/>
        <v>1025</v>
      </c>
      <c r="L1413" s="37">
        <f t="shared" si="109"/>
        <v>0</v>
      </c>
      <c r="M1413" s="37"/>
      <c r="N1413" s="37">
        <f t="shared" si="113"/>
        <v>0</v>
      </c>
    </row>
    <row r="1414" spans="1:14" x14ac:dyDescent="0.3">
      <c r="A1414" s="105" t="s">
        <v>95</v>
      </c>
      <c r="B1414" s="106">
        <v>10</v>
      </c>
      <c r="C1414" s="106">
        <v>10</v>
      </c>
      <c r="D1414" s="44"/>
      <c r="E1414" s="44"/>
      <c r="F1414" s="30">
        <f t="shared" si="110"/>
        <v>0</v>
      </c>
      <c r="G1414" s="11"/>
      <c r="H1414" s="11"/>
      <c r="I1414" s="11"/>
      <c r="J1414" s="12">
        <f t="shared" si="111"/>
        <v>0</v>
      </c>
      <c r="K1414" s="31">
        <f t="shared" si="112"/>
        <v>1620</v>
      </c>
      <c r="L1414" s="37">
        <f t="shared" si="109"/>
        <v>0</v>
      </c>
      <c r="M1414" s="37"/>
      <c r="N1414" s="37">
        <f t="shared" si="113"/>
        <v>0</v>
      </c>
    </row>
    <row r="1415" spans="1:14" x14ac:dyDescent="0.3">
      <c r="A1415" s="105" t="s">
        <v>96</v>
      </c>
      <c r="B1415" s="106">
        <v>8</v>
      </c>
      <c r="C1415" s="106">
        <v>8</v>
      </c>
      <c r="D1415" s="44"/>
      <c r="E1415" s="44"/>
      <c r="F1415" s="30">
        <f t="shared" si="110"/>
        <v>0</v>
      </c>
      <c r="G1415" s="11"/>
      <c r="H1415" s="11"/>
      <c r="I1415" s="11"/>
      <c r="J1415" s="12">
        <f t="shared" si="111"/>
        <v>0</v>
      </c>
      <c r="K1415" s="31">
        <f t="shared" si="112"/>
        <v>2130</v>
      </c>
      <c r="L1415" s="37">
        <f t="shared" si="109"/>
        <v>0</v>
      </c>
      <c r="M1415" s="37"/>
      <c r="N1415" s="37">
        <f t="shared" si="113"/>
        <v>0</v>
      </c>
    </row>
    <row r="1416" spans="1:14" x14ac:dyDescent="0.3">
      <c r="A1416" s="105" t="s">
        <v>97</v>
      </c>
      <c r="B1416" s="106">
        <v>15</v>
      </c>
      <c r="C1416" s="106">
        <v>15</v>
      </c>
      <c r="D1416" s="44"/>
      <c r="E1416" s="44"/>
      <c r="F1416" s="30">
        <f t="shared" si="110"/>
        <v>0</v>
      </c>
      <c r="G1416" s="11"/>
      <c r="H1416" s="11"/>
      <c r="I1416" s="11"/>
      <c r="J1416" s="12">
        <f t="shared" si="111"/>
        <v>0</v>
      </c>
      <c r="K1416" s="31">
        <f t="shared" si="112"/>
        <v>880</v>
      </c>
      <c r="L1416" s="37">
        <f t="shared" si="109"/>
        <v>0</v>
      </c>
      <c r="M1416" s="37"/>
      <c r="N1416" s="37">
        <f t="shared" si="113"/>
        <v>0</v>
      </c>
    </row>
    <row r="1417" spans="1:14" x14ac:dyDescent="0.3">
      <c r="A1417" s="105" t="s">
        <v>98</v>
      </c>
      <c r="B1417" s="106">
        <v>15</v>
      </c>
      <c r="C1417" s="106">
        <v>15</v>
      </c>
      <c r="D1417" s="44"/>
      <c r="E1417" s="44"/>
      <c r="F1417" s="30">
        <f t="shared" si="110"/>
        <v>0</v>
      </c>
      <c r="G1417" s="11"/>
      <c r="H1417" s="11"/>
      <c r="I1417" s="11"/>
      <c r="J1417" s="12">
        <f t="shared" si="111"/>
        <v>0</v>
      </c>
      <c r="K1417" s="31">
        <f t="shared" si="112"/>
        <v>915</v>
      </c>
      <c r="L1417" s="37">
        <f t="shared" si="109"/>
        <v>0</v>
      </c>
      <c r="M1417" s="37"/>
      <c r="N1417" s="37">
        <f t="shared" si="113"/>
        <v>0</v>
      </c>
    </row>
    <row r="1418" spans="1:14" x14ac:dyDescent="0.3">
      <c r="A1418" s="105" t="s">
        <v>99</v>
      </c>
      <c r="B1418" s="106">
        <v>3</v>
      </c>
      <c r="C1418" s="106">
        <v>3</v>
      </c>
      <c r="D1418" s="44"/>
      <c r="E1418" s="44"/>
      <c r="F1418" s="30">
        <f t="shared" si="110"/>
        <v>0</v>
      </c>
      <c r="G1418" s="11"/>
      <c r="H1418" s="11"/>
      <c r="I1418" s="11"/>
      <c r="J1418" s="12">
        <f t="shared" si="111"/>
        <v>0</v>
      </c>
      <c r="K1418" s="31">
        <f t="shared" si="112"/>
        <v>1970</v>
      </c>
      <c r="L1418" s="37">
        <f t="shared" si="109"/>
        <v>0</v>
      </c>
      <c r="M1418" s="37"/>
      <c r="N1418" s="37">
        <f t="shared" si="113"/>
        <v>0</v>
      </c>
    </row>
    <row r="1419" spans="1:14" x14ac:dyDescent="0.3">
      <c r="A1419" s="105" t="s">
        <v>100</v>
      </c>
      <c r="B1419" s="106">
        <v>3</v>
      </c>
      <c r="C1419" s="106">
        <v>3</v>
      </c>
      <c r="D1419" s="44"/>
      <c r="E1419" s="44"/>
      <c r="F1419" s="30">
        <f t="shared" si="110"/>
        <v>0</v>
      </c>
      <c r="G1419" s="11"/>
      <c r="H1419" s="11"/>
      <c r="I1419" s="11"/>
      <c r="J1419" s="12">
        <f t="shared" si="111"/>
        <v>0</v>
      </c>
      <c r="K1419" s="31">
        <f t="shared" si="112"/>
        <v>2035</v>
      </c>
      <c r="L1419" s="37">
        <f t="shared" si="109"/>
        <v>0</v>
      </c>
      <c r="M1419" s="37"/>
      <c r="N1419" s="37">
        <f t="shared" si="113"/>
        <v>0</v>
      </c>
    </row>
    <row r="1420" spans="1:14" x14ac:dyDescent="0.3">
      <c r="A1420" s="105" t="s">
        <v>101</v>
      </c>
      <c r="B1420" s="106">
        <v>8</v>
      </c>
      <c r="C1420" s="106">
        <v>8</v>
      </c>
      <c r="D1420" s="44"/>
      <c r="E1420" s="44"/>
      <c r="F1420" s="30">
        <f t="shared" si="110"/>
        <v>0</v>
      </c>
      <c r="G1420" s="11"/>
      <c r="H1420" s="11"/>
      <c r="I1420" s="11"/>
      <c r="J1420" s="12">
        <f t="shared" si="111"/>
        <v>0</v>
      </c>
      <c r="K1420" s="31">
        <f t="shared" si="112"/>
        <v>2120</v>
      </c>
      <c r="L1420" s="37">
        <f t="shared" si="109"/>
        <v>0</v>
      </c>
      <c r="M1420" s="37"/>
      <c r="N1420" s="37">
        <f t="shared" si="113"/>
        <v>0</v>
      </c>
    </row>
    <row r="1421" spans="1:14" x14ac:dyDescent="0.3">
      <c r="A1421" s="105" t="s">
        <v>102</v>
      </c>
      <c r="B1421" s="106">
        <v>10</v>
      </c>
      <c r="C1421" s="106">
        <v>10</v>
      </c>
      <c r="D1421" s="44"/>
      <c r="E1421" s="44"/>
      <c r="F1421" s="30">
        <f t="shared" si="110"/>
        <v>0</v>
      </c>
      <c r="G1421" s="11"/>
      <c r="H1421" s="11"/>
      <c r="I1421" s="11"/>
      <c r="J1421" s="12">
        <f t="shared" si="111"/>
        <v>0</v>
      </c>
      <c r="K1421" s="31">
        <f t="shared" si="112"/>
        <v>1980</v>
      </c>
      <c r="L1421" s="37">
        <f t="shared" si="109"/>
        <v>0</v>
      </c>
      <c r="M1421" s="37"/>
      <c r="N1421" s="37">
        <f t="shared" si="113"/>
        <v>0</v>
      </c>
    </row>
    <row r="1422" spans="1:14" x14ac:dyDescent="0.3">
      <c r="A1422" s="105" t="s">
        <v>103</v>
      </c>
      <c r="B1422" s="106">
        <v>12</v>
      </c>
      <c r="C1422" s="106">
        <v>12</v>
      </c>
      <c r="D1422" s="44"/>
      <c r="E1422" s="44"/>
      <c r="F1422" s="30">
        <f t="shared" si="110"/>
        <v>0</v>
      </c>
      <c r="G1422" s="11"/>
      <c r="H1422" s="11"/>
      <c r="I1422" s="11"/>
      <c r="J1422" s="12">
        <f t="shared" si="111"/>
        <v>0</v>
      </c>
      <c r="K1422" s="31">
        <f t="shared" si="112"/>
        <v>875</v>
      </c>
      <c r="L1422" s="37">
        <f t="shared" si="109"/>
        <v>0</v>
      </c>
      <c r="M1422" s="37"/>
      <c r="N1422" s="37">
        <f t="shared" si="113"/>
        <v>0</v>
      </c>
    </row>
    <row r="1423" spans="1:14" ht="19.5" thickBot="1" x14ac:dyDescent="0.35">
      <c r="A1423" s="105" t="s">
        <v>104</v>
      </c>
      <c r="B1423" s="106">
        <v>3</v>
      </c>
      <c r="C1423" s="106">
        <v>3</v>
      </c>
      <c r="D1423" s="44"/>
      <c r="E1423" s="44"/>
      <c r="F1423" s="30">
        <f t="shared" si="110"/>
        <v>0</v>
      </c>
      <c r="G1423" s="11"/>
      <c r="H1423" s="11"/>
      <c r="I1423" s="11"/>
      <c r="J1423" s="12">
        <f t="shared" si="111"/>
        <v>0</v>
      </c>
      <c r="K1423" s="31">
        <f t="shared" si="112"/>
        <v>2145</v>
      </c>
      <c r="L1423" s="37">
        <f t="shared" si="109"/>
        <v>0</v>
      </c>
      <c r="M1423" s="37"/>
      <c r="N1423" s="37">
        <f t="shared" si="113"/>
        <v>0</v>
      </c>
    </row>
    <row r="1424" spans="1:14" ht="19.5" thickBot="1" x14ac:dyDescent="0.35">
      <c r="A1424" s="56" t="s">
        <v>105</v>
      </c>
      <c r="B1424" s="57" t="s">
        <v>74</v>
      </c>
      <c r="C1424" s="58">
        <v>150</v>
      </c>
      <c r="D1424" s="44"/>
      <c r="E1424" s="44"/>
      <c r="F1424" s="30">
        <f t="shared" si="110"/>
        <v>0</v>
      </c>
      <c r="G1424" s="11"/>
      <c r="H1424" s="11"/>
      <c r="I1424" s="11"/>
      <c r="J1424" s="12">
        <f t="shared" si="111"/>
        <v>0</v>
      </c>
      <c r="K1424" s="31">
        <f t="shared" si="112"/>
        <v>21.06</v>
      </c>
      <c r="L1424" s="37">
        <f t="shared" si="109"/>
        <v>0</v>
      </c>
      <c r="M1424" s="37"/>
      <c r="N1424" s="37">
        <f t="shared" si="113"/>
        <v>0</v>
      </c>
    </row>
    <row r="1425" spans="1:14" x14ac:dyDescent="0.3">
      <c r="A1425" s="107"/>
      <c r="B1425" s="108"/>
      <c r="C1425" s="108"/>
      <c r="D1425" s="11"/>
      <c r="E1425" s="11"/>
      <c r="F1425" s="30" t="e">
        <f t="shared" si="110"/>
        <v>#DIV/0!</v>
      </c>
      <c r="G1425" s="11"/>
      <c r="H1425" s="11"/>
      <c r="I1425" s="11"/>
      <c r="J1425" s="12">
        <f t="shared" si="111"/>
        <v>0</v>
      </c>
      <c r="K1425" s="31">
        <f t="shared" si="112"/>
        <v>116.5</v>
      </c>
      <c r="L1425" s="37">
        <f t="shared" si="109"/>
        <v>0</v>
      </c>
      <c r="M1425" s="37"/>
      <c r="N1425" s="37">
        <f t="shared" si="113"/>
        <v>0</v>
      </c>
    </row>
    <row r="1426" spans="1:14" x14ac:dyDescent="0.3">
      <c r="A1426" s="107"/>
      <c r="B1426" s="108"/>
      <c r="C1426" s="108"/>
      <c r="D1426" s="11"/>
      <c r="E1426" s="11"/>
      <c r="F1426" s="30" t="e">
        <f t="shared" si="110"/>
        <v>#DIV/0!</v>
      </c>
      <c r="G1426" s="11"/>
      <c r="H1426" s="11"/>
      <c r="I1426" s="11"/>
      <c r="J1426" s="12">
        <f t="shared" si="111"/>
        <v>0</v>
      </c>
      <c r="K1426" s="31">
        <f t="shared" si="112"/>
        <v>0</v>
      </c>
      <c r="L1426" s="37">
        <f t="shared" si="109"/>
        <v>0</v>
      </c>
      <c r="M1426" s="37"/>
      <c r="N1426" s="37">
        <f t="shared" si="113"/>
        <v>0</v>
      </c>
    </row>
    <row r="1427" spans="1:14" x14ac:dyDescent="0.3">
      <c r="A1427" s="107"/>
      <c r="B1427" s="108"/>
      <c r="C1427" s="108"/>
      <c r="D1427" s="11"/>
      <c r="E1427" s="11"/>
      <c r="F1427" s="30" t="e">
        <f t="shared" si="110"/>
        <v>#DIV/0!</v>
      </c>
      <c r="G1427" s="11"/>
      <c r="H1427" s="11"/>
      <c r="I1427" s="11"/>
      <c r="J1427" s="12">
        <f t="shared" si="111"/>
        <v>0</v>
      </c>
      <c r="K1427" s="31">
        <f t="shared" si="112"/>
        <v>23</v>
      </c>
      <c r="L1427" s="37">
        <f t="shared" si="109"/>
        <v>0</v>
      </c>
      <c r="M1427" s="37"/>
      <c r="N1427" s="37">
        <f t="shared" si="113"/>
        <v>0</v>
      </c>
    </row>
    <row r="1428" spans="1:14" x14ac:dyDescent="0.3">
      <c r="A1428" s="107"/>
      <c r="B1428" s="108"/>
      <c r="C1428" s="108"/>
      <c r="D1428" s="11"/>
      <c r="E1428" s="11"/>
      <c r="F1428" s="30" t="e">
        <f t="shared" si="110"/>
        <v>#DIV/0!</v>
      </c>
      <c r="G1428" s="11"/>
      <c r="H1428" s="11"/>
      <c r="I1428" s="11"/>
      <c r="J1428" s="12">
        <f t="shared" si="111"/>
        <v>0</v>
      </c>
      <c r="K1428" s="31">
        <f t="shared" si="112"/>
        <v>0</v>
      </c>
      <c r="L1428" s="37">
        <f t="shared" si="109"/>
        <v>0</v>
      </c>
      <c r="M1428" s="37"/>
      <c r="N1428" s="37">
        <f t="shared" si="113"/>
        <v>0</v>
      </c>
    </row>
    <row r="1429" spans="1:14" x14ac:dyDescent="0.3">
      <c r="A1429" s="11"/>
      <c r="B1429" s="10"/>
      <c r="C1429" s="10"/>
      <c r="D1429" s="11"/>
      <c r="E1429" s="11"/>
      <c r="F1429" s="30" t="e">
        <f t="shared" si="110"/>
        <v>#DIV/0!</v>
      </c>
      <c r="G1429" s="11"/>
      <c r="H1429" s="11"/>
      <c r="I1429" s="11"/>
      <c r="J1429" s="12">
        <f t="shared" si="111"/>
        <v>0</v>
      </c>
      <c r="K1429" s="31">
        <f t="shared" si="112"/>
        <v>0</v>
      </c>
      <c r="L1429" s="37">
        <f t="shared" si="109"/>
        <v>0</v>
      </c>
      <c r="M1429" s="37"/>
      <c r="N1429" s="37">
        <f t="shared" si="113"/>
        <v>0</v>
      </c>
    </row>
    <row r="1430" spans="1:14" x14ac:dyDescent="0.3">
      <c r="A1430" s="11"/>
      <c r="B1430" s="10"/>
      <c r="C1430" s="10"/>
      <c r="D1430" s="11"/>
      <c r="E1430" s="11"/>
      <c r="F1430" s="30" t="e">
        <f t="shared" si="110"/>
        <v>#DIV/0!</v>
      </c>
      <c r="G1430" s="11"/>
      <c r="H1430" s="11"/>
      <c r="I1430" s="11"/>
      <c r="J1430" s="12">
        <f t="shared" si="111"/>
        <v>0</v>
      </c>
      <c r="K1430" s="31">
        <f t="shared" si="112"/>
        <v>0</v>
      </c>
      <c r="L1430" s="37">
        <f t="shared" si="109"/>
        <v>0</v>
      </c>
      <c r="M1430" s="37"/>
      <c r="N1430" s="37">
        <f t="shared" si="113"/>
        <v>0</v>
      </c>
    </row>
    <row r="1431" spans="1:14" x14ac:dyDescent="0.3">
      <c r="A1431" s="11"/>
      <c r="B1431" s="10"/>
      <c r="C1431" s="10"/>
      <c r="D1431" s="11"/>
      <c r="E1431" s="11"/>
      <c r="F1431" s="30" t="e">
        <f t="shared" si="110"/>
        <v>#DIV/0!</v>
      </c>
      <c r="G1431" s="11"/>
      <c r="H1431" s="11"/>
      <c r="I1431" s="11"/>
      <c r="J1431" s="12">
        <f t="shared" si="111"/>
        <v>0</v>
      </c>
      <c r="K1431" s="31">
        <f t="shared" si="112"/>
        <v>0</v>
      </c>
      <c r="L1431" s="37">
        <f t="shared" si="109"/>
        <v>0</v>
      </c>
      <c r="M1431" s="37"/>
      <c r="N1431" s="37">
        <f t="shared" si="113"/>
        <v>0</v>
      </c>
    </row>
    <row r="1432" spans="1:14" x14ac:dyDescent="0.3">
      <c r="A1432" s="11" t="s">
        <v>33</v>
      </c>
      <c r="B1432" s="11"/>
      <c r="C1432" s="13"/>
      <c r="D1432" s="111">
        <f t="shared" ref="D1432:J1432" si="114">SUM(D1370:D1431)</f>
        <v>469</v>
      </c>
      <c r="E1432" s="111">
        <f t="shared" si="114"/>
        <v>0</v>
      </c>
      <c r="F1432" s="111" t="e">
        <f t="shared" si="114"/>
        <v>#DIV/0!</v>
      </c>
      <c r="G1432" s="111">
        <f t="shared" si="114"/>
        <v>0</v>
      </c>
      <c r="H1432" s="111">
        <f t="shared" si="114"/>
        <v>0</v>
      </c>
      <c r="I1432" s="111">
        <f t="shared" si="114"/>
        <v>0</v>
      </c>
      <c r="J1432" s="12">
        <f t="shared" si="114"/>
        <v>469</v>
      </c>
      <c r="K1432" s="111"/>
      <c r="L1432" s="111">
        <f>SUM(L1370:L1431)</f>
        <v>53984.979999999996</v>
      </c>
      <c r="M1432" s="111">
        <f>SUM(M1370:M1431)</f>
        <v>0</v>
      </c>
      <c r="N1432" s="111">
        <f>SUM(N1370:N1431)</f>
        <v>0</v>
      </c>
    </row>
    <row r="1433" spans="1:14" x14ac:dyDescent="0.3">
      <c r="A1433" s="113"/>
      <c r="B1433" s="114"/>
      <c r="C1433" s="115"/>
      <c r="D1433" s="116"/>
      <c r="E1433" s="116"/>
      <c r="F1433" s="7" t="s">
        <v>106</v>
      </c>
      <c r="G1433" s="7" t="s">
        <v>123</v>
      </c>
      <c r="H1433" s="7" t="s">
        <v>124</v>
      </c>
      <c r="I1433" s="7" t="s">
        <v>125</v>
      </c>
      <c r="J1433" s="7" t="s">
        <v>126</v>
      </c>
      <c r="K1433" s="117"/>
      <c r="L1433" s="117"/>
      <c r="M1433" s="7" t="s">
        <v>107</v>
      </c>
      <c r="N1433" s="118"/>
    </row>
    <row r="1434" spans="1:14" ht="31.5" x14ac:dyDescent="0.5">
      <c r="A1434" s="113"/>
      <c r="B1434" s="114"/>
      <c r="C1434" s="115"/>
      <c r="D1434" s="116"/>
      <c r="E1434" s="116"/>
      <c r="F1434" s="121"/>
      <c r="G1434" s="121"/>
      <c r="H1434" s="121"/>
      <c r="I1434" s="121"/>
      <c r="J1434" s="121"/>
      <c r="K1434" s="122"/>
      <c r="L1434" s="121">
        <f>+F1434-G1434-H1434-I1434-J1434</f>
        <v>0</v>
      </c>
      <c r="M1434" s="123"/>
      <c r="N1434" s="124"/>
    </row>
    <row r="1435" spans="1:14" x14ac:dyDescent="0.3">
      <c r="A1435" s="177" t="s">
        <v>109</v>
      </c>
      <c r="B1435" s="178"/>
      <c r="C1435" s="178"/>
      <c r="D1435" s="178"/>
      <c r="E1435" s="178"/>
      <c r="F1435" s="178"/>
      <c r="G1435" s="178"/>
      <c r="H1435" s="178"/>
      <c r="I1435" s="178"/>
      <c r="J1435" s="179"/>
      <c r="K1435" s="125"/>
      <c r="L1435" s="12">
        <v>1093</v>
      </c>
      <c r="M1435" s="126"/>
      <c r="N1435" s="127"/>
    </row>
    <row r="1436" spans="1:14" x14ac:dyDescent="0.3">
      <c r="A1436" s="180" t="s">
        <v>110</v>
      </c>
      <c r="B1436" s="181"/>
      <c r="C1436" s="181"/>
      <c r="D1436" s="181"/>
      <c r="E1436" s="181"/>
      <c r="F1436" s="181"/>
      <c r="G1436" s="181"/>
      <c r="H1436" s="181"/>
      <c r="I1436" s="181"/>
      <c r="J1436" s="182"/>
      <c r="K1436" s="129"/>
      <c r="L1436" s="12">
        <v>-144</v>
      </c>
      <c r="M1436" s="126"/>
      <c r="N1436" s="127"/>
    </row>
    <row r="1437" spans="1:14" x14ac:dyDescent="0.3">
      <c r="A1437" s="160" t="s">
        <v>111</v>
      </c>
      <c r="B1437" s="161"/>
      <c r="C1437" s="161"/>
      <c r="D1437" s="161"/>
      <c r="E1437" s="161"/>
      <c r="F1437" s="161"/>
      <c r="G1437" s="161"/>
      <c r="H1437" s="161"/>
      <c r="I1437" s="161"/>
      <c r="J1437" s="162"/>
      <c r="K1437" s="130"/>
      <c r="L1437" s="12"/>
      <c r="M1437" s="131">
        <f>+L1437/L1432%</f>
        <v>0</v>
      </c>
      <c r="N1437" s="127"/>
    </row>
    <row r="1438" spans="1:14" x14ac:dyDescent="0.3">
      <c r="A1438" s="163" t="s">
        <v>112</v>
      </c>
      <c r="B1438" s="164"/>
      <c r="C1438" s="164"/>
      <c r="D1438" s="164"/>
      <c r="E1438" s="164"/>
      <c r="F1438" s="164"/>
      <c r="G1438" s="164"/>
      <c r="H1438" s="164"/>
      <c r="I1438" s="164"/>
      <c r="J1438" s="165"/>
      <c r="K1438" s="132"/>
      <c r="L1438" s="12">
        <f>+E1454</f>
        <v>13855</v>
      </c>
      <c r="M1438" s="126"/>
      <c r="N1438" s="127"/>
    </row>
    <row r="1439" spans="1:14" x14ac:dyDescent="0.3">
      <c r="A1439" s="166" t="s">
        <v>113</v>
      </c>
      <c r="B1439" s="167"/>
      <c r="C1439" s="167"/>
      <c r="D1439" s="167"/>
      <c r="E1439" s="167"/>
      <c r="F1439" s="167"/>
      <c r="G1439" s="167"/>
      <c r="H1439" s="167"/>
      <c r="I1439" s="167"/>
      <c r="J1439" s="168"/>
      <c r="K1439" s="134"/>
      <c r="L1439" s="12">
        <f>+M1454</f>
        <v>50000</v>
      </c>
      <c r="M1439" s="126"/>
      <c r="N1439" s="127"/>
    </row>
    <row r="1440" spans="1:14" x14ac:dyDescent="0.3">
      <c r="A1440" s="169"/>
      <c r="B1440" s="170"/>
      <c r="C1440" s="170"/>
      <c r="D1440" s="170"/>
      <c r="E1440" s="170"/>
      <c r="F1440" s="170"/>
      <c r="G1440" s="170"/>
      <c r="H1440" s="170"/>
      <c r="I1440" s="170"/>
      <c r="J1440" s="171"/>
      <c r="K1440" s="128"/>
      <c r="L1440" s="126">
        <v>28</v>
      </c>
      <c r="M1440" s="126"/>
      <c r="N1440" s="127"/>
    </row>
    <row r="1441" spans="1:14" x14ac:dyDescent="0.3">
      <c r="A1441" s="169"/>
      <c r="B1441" s="170"/>
      <c r="C1441" s="170"/>
      <c r="D1441" s="170"/>
      <c r="E1441" s="170"/>
      <c r="F1441" s="170"/>
      <c r="G1441" s="170"/>
      <c r="H1441" s="170"/>
      <c r="I1441" s="170"/>
      <c r="J1441" s="171"/>
      <c r="K1441" s="128"/>
      <c r="L1441" s="126"/>
      <c r="M1441" s="126"/>
      <c r="N1441" s="127"/>
    </row>
    <row r="1442" spans="1:14" x14ac:dyDescent="0.3">
      <c r="A1442" s="169" t="s">
        <v>114</v>
      </c>
      <c r="B1442" s="170"/>
      <c r="C1442" s="170"/>
      <c r="D1442" s="170"/>
      <c r="E1442" s="170"/>
      <c r="F1442" s="170"/>
      <c r="G1442" s="170"/>
      <c r="H1442" s="170"/>
      <c r="I1442" s="170"/>
      <c r="J1442" s="171"/>
      <c r="K1442" s="136"/>
      <c r="L1442" s="111">
        <f>+L1432-L1435-L1436-L1437-L1438+L1439-L1440-L1441</f>
        <v>89152.98</v>
      </c>
      <c r="M1442" s="126"/>
      <c r="N1442" s="127"/>
    </row>
    <row r="1443" spans="1:14" ht="19.5" thickBot="1" x14ac:dyDescent="0.35">
      <c r="L1443" s="3">
        <f>39153+50000</f>
        <v>89153</v>
      </c>
      <c r="M1443" s="138">
        <f>+L1443-L1442</f>
        <v>2.0000000004074536E-2</v>
      </c>
    </row>
    <row r="1444" spans="1:14" ht="19.5" thickBot="1" x14ac:dyDescent="0.35">
      <c r="A1444" s="157" t="s">
        <v>115</v>
      </c>
      <c r="B1444" s="158"/>
      <c r="C1444" s="158"/>
      <c r="D1444" s="158"/>
      <c r="E1444" s="158"/>
      <c r="F1444" s="159"/>
      <c r="G1444" s="127"/>
      <c r="H1444" s="157" t="s">
        <v>116</v>
      </c>
      <c r="I1444" s="158"/>
      <c r="J1444" s="159"/>
      <c r="K1444" s="157" t="s">
        <v>117</v>
      </c>
      <c r="L1444" s="158"/>
      <c r="M1444" s="159"/>
      <c r="N1444" s="139"/>
    </row>
    <row r="1445" spans="1:14" ht="19.5" thickBot="1" x14ac:dyDescent="0.35">
      <c r="A1445" s="140" t="s">
        <v>118</v>
      </c>
      <c r="B1445" s="157" t="s">
        <v>119</v>
      </c>
      <c r="C1445" s="159"/>
      <c r="D1445" s="140" t="s">
        <v>120</v>
      </c>
      <c r="E1445" s="157" t="s">
        <v>22</v>
      </c>
      <c r="F1445" s="159"/>
      <c r="G1445" s="127"/>
      <c r="H1445" s="157" t="s">
        <v>119</v>
      </c>
      <c r="I1445" s="159"/>
      <c r="J1445" s="140" t="s">
        <v>22</v>
      </c>
      <c r="K1445" s="157" t="s">
        <v>119</v>
      </c>
      <c r="L1445" s="159"/>
      <c r="M1445" s="140" t="s">
        <v>22</v>
      </c>
      <c r="N1445" s="139"/>
    </row>
    <row r="1446" spans="1:14" ht="19.5" thickBot="1" x14ac:dyDescent="0.35">
      <c r="A1446" s="141"/>
      <c r="B1446" s="153"/>
      <c r="C1446" s="154"/>
      <c r="D1446" s="141"/>
      <c r="E1446" s="155">
        <v>7341</v>
      </c>
      <c r="F1446" s="156"/>
      <c r="G1446" s="127"/>
      <c r="H1446" s="153"/>
      <c r="I1446" s="154"/>
      <c r="J1446" s="142"/>
      <c r="K1446" s="153"/>
      <c r="L1446" s="154"/>
      <c r="M1446" s="143">
        <v>50000</v>
      </c>
      <c r="N1446" s="144"/>
    </row>
    <row r="1447" spans="1:14" ht="19.5" thickBot="1" x14ac:dyDescent="0.35">
      <c r="A1447" s="141"/>
      <c r="B1447" s="153"/>
      <c r="C1447" s="154"/>
      <c r="D1447" s="141"/>
      <c r="E1447" s="155">
        <v>6514</v>
      </c>
      <c r="F1447" s="156"/>
      <c r="G1447" s="127"/>
      <c r="H1447" s="153"/>
      <c r="I1447" s="154"/>
      <c r="J1447" s="142"/>
      <c r="K1447" s="153"/>
      <c r="L1447" s="154"/>
      <c r="M1447" s="143"/>
      <c r="N1447" s="144"/>
    </row>
    <row r="1448" spans="1:14" ht="19.5" thickBot="1" x14ac:dyDescent="0.35">
      <c r="A1448" s="141"/>
      <c r="B1448" s="153"/>
      <c r="C1448" s="154"/>
      <c r="D1448" s="141"/>
      <c r="E1448" s="155"/>
      <c r="F1448" s="156"/>
      <c r="G1448" s="127"/>
      <c r="H1448" s="153"/>
      <c r="I1448" s="154"/>
      <c r="J1448" s="142"/>
      <c r="K1448" s="153"/>
      <c r="L1448" s="154"/>
      <c r="M1448" s="143"/>
      <c r="N1448" s="144"/>
    </row>
    <row r="1449" spans="1:14" ht="19.5" thickBot="1" x14ac:dyDescent="0.35">
      <c r="A1449" s="141"/>
      <c r="B1449" s="153"/>
      <c r="C1449" s="154"/>
      <c r="D1449" s="141"/>
      <c r="E1449" s="155"/>
      <c r="F1449" s="156"/>
      <c r="G1449" s="127"/>
      <c r="H1449" s="153"/>
      <c r="I1449" s="154"/>
      <c r="J1449" s="142"/>
      <c r="K1449" s="153"/>
      <c r="L1449" s="154"/>
      <c r="M1449" s="143"/>
      <c r="N1449" s="144"/>
    </row>
    <row r="1450" spans="1:14" ht="19.5" thickBot="1" x14ac:dyDescent="0.35">
      <c r="A1450" s="141"/>
      <c r="B1450" s="153"/>
      <c r="C1450" s="154"/>
      <c r="D1450" s="141"/>
      <c r="E1450" s="155"/>
      <c r="F1450" s="156"/>
      <c r="G1450" s="127"/>
      <c r="H1450" s="153"/>
      <c r="I1450" s="154"/>
      <c r="J1450" s="142"/>
      <c r="K1450" s="153"/>
      <c r="L1450" s="154"/>
      <c r="M1450" s="143"/>
      <c r="N1450" s="144"/>
    </row>
    <row r="1451" spans="1:14" ht="19.5" thickBot="1" x14ac:dyDescent="0.35">
      <c r="A1451" s="141"/>
      <c r="B1451" s="153"/>
      <c r="C1451" s="154"/>
      <c r="D1451" s="141"/>
      <c r="E1451" s="155"/>
      <c r="F1451" s="156"/>
      <c r="G1451" s="127"/>
      <c r="H1451" s="153"/>
      <c r="I1451" s="154"/>
      <c r="J1451" s="142"/>
      <c r="K1451" s="153"/>
      <c r="L1451" s="154"/>
      <c r="M1451" s="143"/>
      <c r="N1451" s="144"/>
    </row>
    <row r="1452" spans="1:14" ht="19.5" thickBot="1" x14ac:dyDescent="0.35">
      <c r="A1452" s="141"/>
      <c r="B1452" s="153"/>
      <c r="C1452" s="154"/>
      <c r="D1452" s="141"/>
      <c r="E1452" s="155"/>
      <c r="F1452" s="156"/>
      <c r="G1452" s="127"/>
      <c r="H1452" s="153"/>
      <c r="I1452" s="154"/>
      <c r="J1452" s="142"/>
      <c r="K1452" s="153"/>
      <c r="L1452" s="154"/>
      <c r="M1452" s="143"/>
      <c r="N1452" s="144"/>
    </row>
    <row r="1453" spans="1:14" ht="19.5" thickBot="1" x14ac:dyDescent="0.35">
      <c r="A1453" s="141"/>
      <c r="B1453" s="153"/>
      <c r="C1453" s="154"/>
      <c r="D1453" s="141"/>
      <c r="E1453" s="155"/>
      <c r="F1453" s="156"/>
      <c r="G1453" s="127"/>
      <c r="H1453" s="153"/>
      <c r="I1453" s="154"/>
      <c r="J1453" s="142"/>
      <c r="K1453" s="153"/>
      <c r="L1453" s="154"/>
      <c r="M1453" s="143"/>
      <c r="N1453" s="144"/>
    </row>
    <row r="1454" spans="1:14" ht="19.5" thickBot="1" x14ac:dyDescent="0.35">
      <c r="A1454" s="141" t="s">
        <v>121</v>
      </c>
      <c r="B1454" s="153"/>
      <c r="C1454" s="154"/>
      <c r="D1454" s="141"/>
      <c r="E1454" s="155">
        <f>SUM(E1446:F1453)</f>
        <v>13855</v>
      </c>
      <c r="F1454" s="156"/>
      <c r="G1454" s="127"/>
      <c r="H1454" s="153" t="s">
        <v>121</v>
      </c>
      <c r="I1454" s="154"/>
      <c r="J1454" s="140">
        <f>SUM(J1446:J1453)</f>
        <v>0</v>
      </c>
      <c r="K1454" s="153" t="s">
        <v>121</v>
      </c>
      <c r="L1454" s="154"/>
      <c r="M1454" s="145">
        <f>SUM(M1446:M1453)</f>
        <v>50000</v>
      </c>
      <c r="N1454" s="139"/>
    </row>
    <row r="1457" spans="1:14" x14ac:dyDescent="0.3">
      <c r="A1457" s="172" t="s">
        <v>0</v>
      </c>
      <c r="B1457" s="172"/>
      <c r="C1457" s="172"/>
      <c r="D1457" s="172"/>
      <c r="E1457" s="172"/>
      <c r="F1457" s="172"/>
      <c r="G1457" s="172"/>
      <c r="H1457" s="172"/>
      <c r="I1457" s="172"/>
      <c r="J1457" s="172"/>
      <c r="K1457" s="172"/>
      <c r="L1457" s="172"/>
      <c r="M1457" s="1"/>
      <c r="N1457" s="148"/>
    </row>
    <row r="1458" spans="1:14" x14ac:dyDescent="0.3">
      <c r="A1458" s="1" t="s">
        <v>1</v>
      </c>
      <c r="B1458" s="148" t="s">
        <v>141</v>
      </c>
      <c r="J1458" s="1" t="s">
        <v>3</v>
      </c>
      <c r="K1458" s="173">
        <f>+K1367</f>
        <v>0</v>
      </c>
      <c r="L1458" s="173"/>
      <c r="M1458" s="173"/>
      <c r="N1458" s="6"/>
    </row>
    <row r="1459" spans="1:14" x14ac:dyDescent="0.3">
      <c r="A1459" s="174"/>
      <c r="B1459" s="175"/>
      <c r="C1459" s="176"/>
      <c r="D1459" s="169" t="s">
        <v>6</v>
      </c>
      <c r="E1459" s="170"/>
      <c r="F1459" s="171"/>
      <c r="G1459" s="7" t="s">
        <v>7</v>
      </c>
      <c r="H1459" s="7" t="s">
        <v>7</v>
      </c>
      <c r="I1459" s="7" t="s">
        <v>8</v>
      </c>
      <c r="J1459" s="147" t="s">
        <v>9</v>
      </c>
      <c r="K1459" s="7" t="s">
        <v>10</v>
      </c>
      <c r="L1459" s="149"/>
      <c r="M1459" s="7" t="s">
        <v>11</v>
      </c>
      <c r="N1459" s="7" t="s">
        <v>12</v>
      </c>
    </row>
    <row r="1460" spans="1:14" x14ac:dyDescent="0.3">
      <c r="A1460" s="12" t="s">
        <v>16</v>
      </c>
      <c r="B1460" s="7" t="s">
        <v>17</v>
      </c>
      <c r="C1460" s="13" t="s">
        <v>18</v>
      </c>
      <c r="D1460" s="7">
        <v>1</v>
      </c>
      <c r="E1460" s="7">
        <v>2</v>
      </c>
      <c r="F1460" s="14" t="s">
        <v>19</v>
      </c>
      <c r="G1460" s="7" t="s">
        <v>20</v>
      </c>
      <c r="H1460" s="7" t="s">
        <v>20</v>
      </c>
      <c r="I1460" s="7"/>
      <c r="J1460" s="7" t="s">
        <v>20</v>
      </c>
      <c r="K1460" s="7" t="s">
        <v>21</v>
      </c>
      <c r="L1460" s="7" t="s">
        <v>22</v>
      </c>
      <c r="M1460" s="7" t="s">
        <v>23</v>
      </c>
      <c r="N1460" s="7" t="s">
        <v>22</v>
      </c>
    </row>
    <row r="1461" spans="1:14" x14ac:dyDescent="0.3">
      <c r="A1461" s="16" t="s">
        <v>35</v>
      </c>
      <c r="B1461" s="17" t="s">
        <v>36</v>
      </c>
      <c r="C1461" s="17">
        <v>72</v>
      </c>
      <c r="D1461" s="29"/>
      <c r="E1461" s="29"/>
      <c r="F1461" s="30">
        <f>+(E1461+D1461)/C1461</f>
        <v>0</v>
      </c>
      <c r="G1461" s="32"/>
      <c r="H1461" s="32"/>
      <c r="I1461" s="32"/>
      <c r="J1461" s="34">
        <f>+D1461+E1461-G1461-H1461-I1461</f>
        <v>0</v>
      </c>
      <c r="K1461" s="31">
        <f>+K1370</f>
        <v>381.13</v>
      </c>
      <c r="L1461" s="24">
        <f t="shared" ref="L1461:L1522" si="115">+J1461*K1461</f>
        <v>0</v>
      </c>
      <c r="M1461" s="24"/>
      <c r="N1461" s="24">
        <f>+K1461*I1461</f>
        <v>0</v>
      </c>
    </row>
    <row r="1462" spans="1:14" x14ac:dyDescent="0.3">
      <c r="A1462" s="16" t="s">
        <v>37</v>
      </c>
      <c r="B1462" s="17" t="s">
        <v>38</v>
      </c>
      <c r="C1462" s="17">
        <v>36</v>
      </c>
      <c r="D1462" s="29"/>
      <c r="E1462" s="29"/>
      <c r="F1462" s="30">
        <f t="shared" ref="F1462:F1522" si="116">+(E1462+D1462)/C1462</f>
        <v>0</v>
      </c>
      <c r="G1462" s="32"/>
      <c r="H1462" s="32"/>
      <c r="I1462" s="32"/>
      <c r="J1462" s="34">
        <f t="shared" ref="J1462:J1522" si="117">+D1462+E1462-G1462-H1462-I1462</f>
        <v>0</v>
      </c>
      <c r="K1462" s="31">
        <f t="shared" ref="K1462:K1522" si="118">+K1371</f>
        <v>741.2</v>
      </c>
      <c r="L1462" s="24">
        <f t="shared" si="115"/>
        <v>0</v>
      </c>
      <c r="M1462" s="24"/>
      <c r="N1462" s="24">
        <f t="shared" ref="N1462:N1522" si="119">+K1462*I1462</f>
        <v>0</v>
      </c>
    </row>
    <row r="1463" spans="1:14" x14ac:dyDescent="0.3">
      <c r="A1463" s="16" t="s">
        <v>39</v>
      </c>
      <c r="B1463" s="17" t="s">
        <v>40</v>
      </c>
      <c r="C1463" s="17">
        <v>18</v>
      </c>
      <c r="D1463" s="29"/>
      <c r="E1463" s="29"/>
      <c r="F1463" s="30">
        <f t="shared" si="116"/>
        <v>0</v>
      </c>
      <c r="G1463" s="32"/>
      <c r="H1463" s="32"/>
      <c r="I1463" s="32"/>
      <c r="J1463" s="12">
        <f t="shared" si="117"/>
        <v>0</v>
      </c>
      <c r="K1463" s="31">
        <f t="shared" si="118"/>
        <v>1263.5999999999999</v>
      </c>
      <c r="L1463" s="37">
        <f t="shared" si="115"/>
        <v>0</v>
      </c>
      <c r="M1463" s="37"/>
      <c r="N1463" s="37">
        <f t="shared" si="119"/>
        <v>0</v>
      </c>
    </row>
    <row r="1464" spans="1:14" x14ac:dyDescent="0.3">
      <c r="A1464" s="16" t="s">
        <v>41</v>
      </c>
      <c r="B1464" s="17" t="s">
        <v>42</v>
      </c>
      <c r="C1464" s="17">
        <v>10</v>
      </c>
      <c r="D1464" s="29"/>
      <c r="E1464" s="29"/>
      <c r="F1464" s="30">
        <f t="shared" si="116"/>
        <v>0</v>
      </c>
      <c r="G1464" s="32"/>
      <c r="H1464" s="32"/>
      <c r="I1464" s="32"/>
      <c r="J1464" s="34">
        <f t="shared" si="117"/>
        <v>0</v>
      </c>
      <c r="K1464" s="31">
        <f t="shared" si="118"/>
        <v>2059.1999999999998</v>
      </c>
      <c r="L1464" s="24">
        <f t="shared" si="115"/>
        <v>0</v>
      </c>
      <c r="M1464" s="24"/>
      <c r="N1464" s="24">
        <f t="shared" si="119"/>
        <v>0</v>
      </c>
    </row>
    <row r="1465" spans="1:14" x14ac:dyDescent="0.3">
      <c r="A1465" s="16" t="s">
        <v>43</v>
      </c>
      <c r="B1465" s="17" t="s">
        <v>36</v>
      </c>
      <c r="C1465" s="17">
        <v>72</v>
      </c>
      <c r="D1465" s="29"/>
      <c r="E1465" s="29"/>
      <c r="F1465" s="30">
        <f t="shared" si="116"/>
        <v>0</v>
      </c>
      <c r="G1465" s="32"/>
      <c r="H1465" s="32"/>
      <c r="I1465" s="32"/>
      <c r="J1465" s="34">
        <f t="shared" si="117"/>
        <v>0</v>
      </c>
      <c r="K1465" s="31">
        <f t="shared" si="118"/>
        <v>409.5</v>
      </c>
      <c r="L1465" s="24">
        <f t="shared" si="115"/>
        <v>0</v>
      </c>
      <c r="M1465" s="24"/>
      <c r="N1465" s="24">
        <f t="shared" si="119"/>
        <v>0</v>
      </c>
    </row>
    <row r="1466" spans="1:14" x14ac:dyDescent="0.3">
      <c r="A1466" s="16" t="s">
        <v>44</v>
      </c>
      <c r="B1466" s="17" t="s">
        <v>38</v>
      </c>
      <c r="C1466" s="17">
        <v>36</v>
      </c>
      <c r="D1466" s="29"/>
      <c r="E1466" s="29"/>
      <c r="F1466" s="30">
        <f t="shared" si="116"/>
        <v>0</v>
      </c>
      <c r="G1466" s="32"/>
      <c r="H1466" s="32"/>
      <c r="I1466" s="32"/>
      <c r="J1466" s="34">
        <f t="shared" si="117"/>
        <v>0</v>
      </c>
      <c r="K1466" s="31">
        <f t="shared" si="118"/>
        <v>803.79</v>
      </c>
      <c r="L1466" s="24">
        <f t="shared" si="115"/>
        <v>0</v>
      </c>
      <c r="M1466" s="24"/>
      <c r="N1466" s="24">
        <f t="shared" si="119"/>
        <v>0</v>
      </c>
    </row>
    <row r="1467" spans="1:14" x14ac:dyDescent="0.3">
      <c r="A1467" s="16" t="s">
        <v>45</v>
      </c>
      <c r="B1467" s="17" t="s">
        <v>36</v>
      </c>
      <c r="C1467" s="17">
        <v>72</v>
      </c>
      <c r="D1467" s="29"/>
      <c r="E1467" s="29"/>
      <c r="F1467" s="30">
        <f t="shared" si="116"/>
        <v>0</v>
      </c>
      <c r="G1467" s="32"/>
      <c r="H1467" s="32"/>
      <c r="I1467" s="32"/>
      <c r="J1467" s="34">
        <f t="shared" si="117"/>
        <v>0</v>
      </c>
      <c r="K1467" s="31">
        <f t="shared" si="118"/>
        <v>409.5</v>
      </c>
      <c r="L1467" s="24">
        <f t="shared" si="115"/>
        <v>0</v>
      </c>
      <c r="M1467" s="24"/>
      <c r="N1467" s="24">
        <f t="shared" si="119"/>
        <v>0</v>
      </c>
    </row>
    <row r="1468" spans="1:14" x14ac:dyDescent="0.3">
      <c r="A1468" s="16" t="s">
        <v>46</v>
      </c>
      <c r="B1468" s="17" t="s">
        <v>38</v>
      </c>
      <c r="C1468" s="17">
        <v>36</v>
      </c>
      <c r="D1468" s="29"/>
      <c r="E1468" s="29"/>
      <c r="F1468" s="30">
        <f t="shared" si="116"/>
        <v>0</v>
      </c>
      <c r="G1468" s="32"/>
      <c r="H1468" s="32"/>
      <c r="I1468" s="32"/>
      <c r="J1468" s="34">
        <f t="shared" si="117"/>
        <v>0</v>
      </c>
      <c r="K1468" s="31">
        <f t="shared" si="118"/>
        <v>803.79</v>
      </c>
      <c r="L1468" s="24">
        <f t="shared" si="115"/>
        <v>0</v>
      </c>
      <c r="M1468" s="24"/>
      <c r="N1468" s="24">
        <f t="shared" si="119"/>
        <v>0</v>
      </c>
    </row>
    <row r="1469" spans="1:14" x14ac:dyDescent="0.3">
      <c r="A1469" s="16" t="s">
        <v>47</v>
      </c>
      <c r="B1469" s="17" t="s">
        <v>48</v>
      </c>
      <c r="C1469" s="17">
        <v>8</v>
      </c>
      <c r="D1469" s="29"/>
      <c r="E1469" s="29"/>
      <c r="F1469" s="30">
        <f t="shared" si="116"/>
        <v>0</v>
      </c>
      <c r="G1469" s="32"/>
      <c r="H1469" s="32"/>
      <c r="I1469" s="32"/>
      <c r="J1469" s="34">
        <f t="shared" si="117"/>
        <v>0</v>
      </c>
      <c r="K1469" s="31">
        <f t="shared" si="118"/>
        <v>2767.05</v>
      </c>
      <c r="L1469" s="24">
        <f t="shared" si="115"/>
        <v>0</v>
      </c>
      <c r="M1469" s="24"/>
      <c r="N1469" s="24">
        <f t="shared" si="119"/>
        <v>0</v>
      </c>
    </row>
    <row r="1470" spans="1:14" x14ac:dyDescent="0.3">
      <c r="A1470" s="35" t="s">
        <v>49</v>
      </c>
      <c r="B1470" s="17" t="s">
        <v>50</v>
      </c>
      <c r="C1470" s="38">
        <v>72</v>
      </c>
      <c r="D1470" s="29"/>
      <c r="E1470" s="29"/>
      <c r="F1470" s="30">
        <f t="shared" si="116"/>
        <v>0</v>
      </c>
      <c r="G1470" s="32"/>
      <c r="H1470" s="32"/>
      <c r="I1470" s="32"/>
      <c r="J1470" s="12">
        <f t="shared" si="117"/>
        <v>0</v>
      </c>
      <c r="K1470" s="31">
        <f t="shared" si="118"/>
        <v>444.6</v>
      </c>
      <c r="L1470" s="37">
        <f t="shared" si="115"/>
        <v>0</v>
      </c>
      <c r="M1470" s="37"/>
      <c r="N1470" s="37">
        <f t="shared" si="119"/>
        <v>0</v>
      </c>
    </row>
    <row r="1471" spans="1:14" x14ac:dyDescent="0.3">
      <c r="A1471" s="16" t="s">
        <v>51</v>
      </c>
      <c r="B1471" s="17" t="s">
        <v>52</v>
      </c>
      <c r="C1471" s="17">
        <v>36</v>
      </c>
      <c r="D1471" s="29"/>
      <c r="E1471" s="29"/>
      <c r="F1471" s="30">
        <f t="shared" si="116"/>
        <v>0</v>
      </c>
      <c r="G1471" s="32"/>
      <c r="H1471" s="32"/>
      <c r="I1471" s="32"/>
      <c r="J1471" s="34">
        <f t="shared" si="117"/>
        <v>0</v>
      </c>
      <c r="K1471" s="31">
        <f t="shared" si="118"/>
        <v>868.73</v>
      </c>
      <c r="L1471" s="24">
        <f t="shared" si="115"/>
        <v>0</v>
      </c>
      <c r="M1471" s="24"/>
      <c r="N1471" s="24">
        <f t="shared" si="119"/>
        <v>0</v>
      </c>
    </row>
    <row r="1472" spans="1:14" x14ac:dyDescent="0.3">
      <c r="A1472" s="16" t="s">
        <v>53</v>
      </c>
      <c r="B1472" s="17" t="s">
        <v>48</v>
      </c>
      <c r="C1472" s="17">
        <v>8</v>
      </c>
      <c r="D1472" s="29"/>
      <c r="E1472" s="29"/>
      <c r="F1472" s="30">
        <f t="shared" si="116"/>
        <v>0</v>
      </c>
      <c r="G1472" s="32"/>
      <c r="H1472" s="32"/>
      <c r="I1472" s="32"/>
      <c r="J1472" s="34">
        <f t="shared" si="117"/>
        <v>0</v>
      </c>
      <c r="K1472" s="31">
        <f t="shared" si="118"/>
        <v>2416.0500000000002</v>
      </c>
      <c r="L1472" s="24">
        <f t="shared" si="115"/>
        <v>0</v>
      </c>
      <c r="M1472" s="24"/>
      <c r="N1472" s="24">
        <f t="shared" si="119"/>
        <v>0</v>
      </c>
    </row>
    <row r="1473" spans="1:14" x14ac:dyDescent="0.3">
      <c r="A1473" s="16" t="s">
        <v>54</v>
      </c>
      <c r="B1473" s="17" t="s">
        <v>50</v>
      </c>
      <c r="C1473" s="17">
        <v>72</v>
      </c>
      <c r="D1473" s="29"/>
      <c r="E1473" s="29"/>
      <c r="F1473" s="30">
        <f t="shared" si="116"/>
        <v>0</v>
      </c>
      <c r="G1473" s="32"/>
      <c r="H1473" s="32"/>
      <c r="I1473" s="32"/>
      <c r="J1473" s="34">
        <f t="shared" si="117"/>
        <v>0</v>
      </c>
      <c r="K1473" s="31">
        <f t="shared" si="118"/>
        <v>377.33</v>
      </c>
      <c r="L1473" s="24">
        <f t="shared" si="115"/>
        <v>0</v>
      </c>
      <c r="M1473" s="24"/>
      <c r="N1473" s="24">
        <f t="shared" si="119"/>
        <v>0</v>
      </c>
    </row>
    <row r="1474" spans="1:14" x14ac:dyDescent="0.3">
      <c r="A1474" s="16" t="s">
        <v>55</v>
      </c>
      <c r="B1474" s="17" t="s">
        <v>56</v>
      </c>
      <c r="C1474" s="17">
        <v>15</v>
      </c>
      <c r="D1474" s="44"/>
      <c r="E1474" s="44"/>
      <c r="F1474" s="30">
        <f t="shared" si="116"/>
        <v>0</v>
      </c>
      <c r="G1474" s="11"/>
      <c r="H1474" s="11"/>
      <c r="I1474" s="11"/>
      <c r="J1474" s="12">
        <f t="shared" si="117"/>
        <v>0</v>
      </c>
      <c r="K1474" s="45">
        <f t="shared" si="118"/>
        <v>1158.3</v>
      </c>
      <c r="L1474" s="37">
        <f t="shared" si="115"/>
        <v>0</v>
      </c>
      <c r="M1474" s="37"/>
      <c r="N1474" s="37">
        <f t="shared" si="119"/>
        <v>0</v>
      </c>
    </row>
    <row r="1475" spans="1:14" x14ac:dyDescent="0.3">
      <c r="A1475" s="16" t="s">
        <v>57</v>
      </c>
      <c r="B1475" s="17" t="s">
        <v>50</v>
      </c>
      <c r="C1475" s="17">
        <v>72</v>
      </c>
      <c r="D1475" s="29"/>
      <c r="E1475" s="29"/>
      <c r="F1475" s="30">
        <f t="shared" si="116"/>
        <v>0</v>
      </c>
      <c r="G1475" s="32"/>
      <c r="H1475" s="32"/>
      <c r="I1475" s="32"/>
      <c r="J1475" s="34">
        <f t="shared" si="117"/>
        <v>0</v>
      </c>
      <c r="K1475" s="31">
        <f t="shared" si="118"/>
        <v>424.13</v>
      </c>
      <c r="L1475" s="24">
        <f t="shared" si="115"/>
        <v>0</v>
      </c>
      <c r="M1475" s="24"/>
      <c r="N1475" s="24">
        <f t="shared" si="119"/>
        <v>0</v>
      </c>
    </row>
    <row r="1476" spans="1:14" x14ac:dyDescent="0.3">
      <c r="A1476" s="16" t="s">
        <v>58</v>
      </c>
      <c r="B1476" s="17" t="s">
        <v>59</v>
      </c>
      <c r="C1476" s="17">
        <v>15</v>
      </c>
      <c r="D1476" s="29"/>
      <c r="E1476" s="29"/>
      <c r="F1476" s="30">
        <f t="shared" si="116"/>
        <v>0</v>
      </c>
      <c r="G1476" s="32"/>
      <c r="H1476" s="32"/>
      <c r="I1476" s="32"/>
      <c r="J1476" s="34">
        <f t="shared" si="117"/>
        <v>0</v>
      </c>
      <c r="K1476" s="31">
        <f t="shared" si="118"/>
        <v>1199.25</v>
      </c>
      <c r="L1476" s="24">
        <f t="shared" si="115"/>
        <v>0</v>
      </c>
      <c r="M1476" s="24"/>
      <c r="N1476" s="24">
        <f t="shared" si="119"/>
        <v>0</v>
      </c>
    </row>
    <row r="1477" spans="1:14" x14ac:dyDescent="0.3">
      <c r="A1477" s="16" t="s">
        <v>60</v>
      </c>
      <c r="B1477" s="17" t="s">
        <v>50</v>
      </c>
      <c r="C1477" s="17">
        <v>72</v>
      </c>
      <c r="D1477" s="29"/>
      <c r="E1477" s="29"/>
      <c r="F1477" s="30">
        <f t="shared" si="116"/>
        <v>0</v>
      </c>
      <c r="G1477" s="32"/>
      <c r="H1477" s="32"/>
      <c r="I1477" s="32"/>
      <c r="J1477" s="34">
        <f t="shared" si="117"/>
        <v>0</v>
      </c>
      <c r="K1477" s="31">
        <f t="shared" si="118"/>
        <v>381.13</v>
      </c>
      <c r="L1477" s="24">
        <f t="shared" si="115"/>
        <v>0</v>
      </c>
      <c r="M1477" s="24"/>
      <c r="N1477" s="24">
        <f t="shared" si="119"/>
        <v>0</v>
      </c>
    </row>
    <row r="1478" spans="1:14" x14ac:dyDescent="0.3">
      <c r="A1478" s="16" t="s">
        <v>61</v>
      </c>
      <c r="B1478" s="17" t="s">
        <v>50</v>
      </c>
      <c r="C1478" s="38">
        <v>72</v>
      </c>
      <c r="D1478" s="44"/>
      <c r="E1478" s="44"/>
      <c r="F1478" s="30">
        <f t="shared" si="116"/>
        <v>0</v>
      </c>
      <c r="G1478" s="11"/>
      <c r="H1478" s="11"/>
      <c r="I1478" s="11"/>
      <c r="J1478" s="12">
        <f t="shared" si="117"/>
        <v>0</v>
      </c>
      <c r="K1478" s="31">
        <f t="shared" si="118"/>
        <v>424.13</v>
      </c>
      <c r="L1478" s="37">
        <f t="shared" si="115"/>
        <v>0</v>
      </c>
      <c r="M1478" s="37"/>
      <c r="N1478" s="37">
        <f t="shared" si="119"/>
        <v>0</v>
      </c>
    </row>
    <row r="1479" spans="1:14" x14ac:dyDescent="0.3">
      <c r="A1479" s="35" t="s">
        <v>62</v>
      </c>
      <c r="B1479" s="17" t="s">
        <v>50</v>
      </c>
      <c r="C1479" s="38">
        <v>72</v>
      </c>
      <c r="D1479" s="44"/>
      <c r="E1479" s="44"/>
      <c r="F1479" s="30">
        <f t="shared" si="116"/>
        <v>0</v>
      </c>
      <c r="G1479" s="11"/>
      <c r="H1479" s="11"/>
      <c r="I1479" s="11"/>
      <c r="J1479" s="12">
        <f t="shared" si="117"/>
        <v>0</v>
      </c>
      <c r="K1479" s="31">
        <f t="shared" si="118"/>
        <v>330.23</v>
      </c>
      <c r="L1479" s="37">
        <f t="shared" si="115"/>
        <v>0</v>
      </c>
      <c r="M1479" s="37"/>
      <c r="N1479" s="37">
        <f t="shared" si="119"/>
        <v>0</v>
      </c>
    </row>
    <row r="1480" spans="1:14" x14ac:dyDescent="0.3">
      <c r="A1480" s="35" t="s">
        <v>63</v>
      </c>
      <c r="B1480" s="17" t="s">
        <v>50</v>
      </c>
      <c r="C1480" s="38">
        <v>72</v>
      </c>
      <c r="D1480" s="44"/>
      <c r="E1480" s="44"/>
      <c r="F1480" s="30">
        <f t="shared" si="116"/>
        <v>0</v>
      </c>
      <c r="G1480" s="11"/>
      <c r="H1480" s="11"/>
      <c r="I1480" s="11"/>
      <c r="J1480" s="12">
        <f t="shared" si="117"/>
        <v>0</v>
      </c>
      <c r="K1480" s="31">
        <f t="shared" si="118"/>
        <v>424.13</v>
      </c>
      <c r="L1480" s="37">
        <f t="shared" si="115"/>
        <v>0</v>
      </c>
      <c r="M1480" s="37"/>
      <c r="N1480" s="37">
        <f t="shared" si="119"/>
        <v>0</v>
      </c>
    </row>
    <row r="1481" spans="1:14" x14ac:dyDescent="0.3">
      <c r="A1481" s="35" t="s">
        <v>64</v>
      </c>
      <c r="B1481" s="17" t="s">
        <v>65</v>
      </c>
      <c r="C1481" s="38">
        <v>72</v>
      </c>
      <c r="D1481" s="44"/>
      <c r="E1481" s="44"/>
      <c r="F1481" s="30">
        <f t="shared" si="116"/>
        <v>0</v>
      </c>
      <c r="G1481" s="11"/>
      <c r="H1481" s="11"/>
      <c r="I1481" s="11"/>
      <c r="J1481" s="12">
        <f t="shared" si="117"/>
        <v>0</v>
      </c>
      <c r="K1481" s="31">
        <f t="shared" si="118"/>
        <v>389.61</v>
      </c>
      <c r="L1481" s="37">
        <f t="shared" si="115"/>
        <v>0</v>
      </c>
      <c r="M1481" s="37"/>
      <c r="N1481" s="37">
        <f t="shared" si="119"/>
        <v>0</v>
      </c>
    </row>
    <row r="1482" spans="1:14" x14ac:dyDescent="0.3">
      <c r="A1482" s="35" t="s">
        <v>66</v>
      </c>
      <c r="B1482" s="17" t="s">
        <v>65</v>
      </c>
      <c r="C1482" s="38">
        <v>72</v>
      </c>
      <c r="D1482" s="44"/>
      <c r="E1482" s="44"/>
      <c r="F1482" s="30">
        <f t="shared" si="116"/>
        <v>0</v>
      </c>
      <c r="G1482" s="11"/>
      <c r="H1482" s="11"/>
      <c r="I1482" s="11"/>
      <c r="J1482" s="12">
        <f t="shared" si="117"/>
        <v>0</v>
      </c>
      <c r="K1482" s="31">
        <f t="shared" si="118"/>
        <v>389.61</v>
      </c>
      <c r="L1482" s="37">
        <f t="shared" si="115"/>
        <v>0</v>
      </c>
      <c r="M1482" s="37"/>
      <c r="N1482" s="37">
        <f t="shared" si="119"/>
        <v>0</v>
      </c>
    </row>
    <row r="1483" spans="1:14" x14ac:dyDescent="0.3">
      <c r="A1483" s="47" t="s">
        <v>67</v>
      </c>
      <c r="B1483" s="48" t="s">
        <v>59</v>
      </c>
      <c r="C1483" s="49">
        <v>25</v>
      </c>
      <c r="D1483" s="44"/>
      <c r="E1483" s="44"/>
      <c r="F1483" s="30">
        <f t="shared" si="116"/>
        <v>0</v>
      </c>
      <c r="G1483" s="11"/>
      <c r="H1483" s="11"/>
      <c r="I1483" s="11"/>
      <c r="J1483" s="12">
        <f t="shared" si="117"/>
        <v>0</v>
      </c>
      <c r="K1483" s="31">
        <f t="shared" si="118"/>
        <v>169.65</v>
      </c>
      <c r="L1483" s="37">
        <f t="shared" si="115"/>
        <v>0</v>
      </c>
      <c r="M1483" s="37"/>
      <c r="N1483" s="37">
        <f t="shared" si="119"/>
        <v>0</v>
      </c>
    </row>
    <row r="1484" spans="1:14" x14ac:dyDescent="0.3">
      <c r="A1484" s="47" t="s">
        <v>68</v>
      </c>
      <c r="B1484" s="48" t="s">
        <v>42</v>
      </c>
      <c r="C1484" s="49">
        <v>50</v>
      </c>
      <c r="D1484" s="44"/>
      <c r="E1484" s="44"/>
      <c r="F1484" s="30">
        <f t="shared" si="116"/>
        <v>0</v>
      </c>
      <c r="G1484" s="11"/>
      <c r="H1484" s="11"/>
      <c r="I1484" s="11"/>
      <c r="J1484" s="12">
        <f t="shared" si="117"/>
        <v>0</v>
      </c>
      <c r="K1484" s="31">
        <f t="shared" si="118"/>
        <v>88.92</v>
      </c>
      <c r="L1484" s="37">
        <f t="shared" si="115"/>
        <v>0</v>
      </c>
      <c r="M1484" s="37"/>
      <c r="N1484" s="37">
        <f t="shared" si="119"/>
        <v>0</v>
      </c>
    </row>
    <row r="1485" spans="1:14" x14ac:dyDescent="0.3">
      <c r="A1485" s="47" t="s">
        <v>69</v>
      </c>
      <c r="B1485" s="48" t="s">
        <v>52</v>
      </c>
      <c r="C1485" s="49">
        <v>12</v>
      </c>
      <c r="D1485" s="44"/>
      <c r="E1485" s="44"/>
      <c r="F1485" s="30">
        <f t="shared" si="116"/>
        <v>0</v>
      </c>
      <c r="G1485" s="11"/>
      <c r="H1485" s="11"/>
      <c r="I1485" s="11"/>
      <c r="J1485" s="12">
        <f t="shared" si="117"/>
        <v>0</v>
      </c>
      <c r="K1485" s="31">
        <f t="shared" si="118"/>
        <v>123.94</v>
      </c>
      <c r="L1485" s="37">
        <f t="shared" si="115"/>
        <v>0</v>
      </c>
      <c r="M1485" s="37"/>
      <c r="N1485" s="37">
        <f t="shared" si="119"/>
        <v>0</v>
      </c>
    </row>
    <row r="1486" spans="1:14" ht="19.5" thickBot="1" x14ac:dyDescent="0.35">
      <c r="A1486" s="47" t="s">
        <v>70</v>
      </c>
      <c r="B1486" s="48" t="s">
        <v>50</v>
      </c>
      <c r="C1486" s="49">
        <v>60</v>
      </c>
      <c r="D1486" s="44"/>
      <c r="E1486" s="44"/>
      <c r="F1486" s="30">
        <f t="shared" si="116"/>
        <v>0</v>
      </c>
      <c r="G1486" s="11"/>
      <c r="H1486" s="11"/>
      <c r="I1486" s="11"/>
      <c r="J1486" s="12">
        <f t="shared" si="117"/>
        <v>0</v>
      </c>
      <c r="K1486" s="31">
        <f t="shared" si="118"/>
        <v>67.180000000000007</v>
      </c>
      <c r="L1486" s="37">
        <f t="shared" si="115"/>
        <v>0</v>
      </c>
      <c r="M1486" s="37"/>
      <c r="N1486" s="37">
        <f t="shared" si="119"/>
        <v>0</v>
      </c>
    </row>
    <row r="1487" spans="1:14" ht="19.5" thickBot="1" x14ac:dyDescent="0.35">
      <c r="A1487" s="56" t="s">
        <v>71</v>
      </c>
      <c r="B1487" s="57" t="s">
        <v>50</v>
      </c>
      <c r="C1487" s="58">
        <v>60</v>
      </c>
      <c r="D1487" s="44"/>
      <c r="E1487" s="44"/>
      <c r="F1487" s="30">
        <f t="shared" si="116"/>
        <v>0</v>
      </c>
      <c r="G1487" s="11"/>
      <c r="H1487" s="11"/>
      <c r="I1487" s="11"/>
      <c r="J1487" s="12">
        <f t="shared" si="117"/>
        <v>0</v>
      </c>
      <c r="K1487" s="31">
        <f t="shared" si="118"/>
        <v>67.180000000000007</v>
      </c>
      <c r="L1487" s="37">
        <f t="shared" si="115"/>
        <v>0</v>
      </c>
      <c r="M1487" s="37"/>
      <c r="N1487" s="37">
        <f t="shared" si="119"/>
        <v>0</v>
      </c>
    </row>
    <row r="1488" spans="1:14" ht="19.5" thickBot="1" x14ac:dyDescent="0.35">
      <c r="A1488" s="56" t="s">
        <v>72</v>
      </c>
      <c r="B1488" s="57" t="s">
        <v>50</v>
      </c>
      <c r="C1488" s="58">
        <v>60</v>
      </c>
      <c r="D1488" s="44"/>
      <c r="E1488" s="44"/>
      <c r="F1488" s="30">
        <f t="shared" si="116"/>
        <v>0</v>
      </c>
      <c r="G1488" s="11"/>
      <c r="H1488" s="11"/>
      <c r="I1488" s="11"/>
      <c r="J1488" s="12">
        <f t="shared" si="117"/>
        <v>0</v>
      </c>
      <c r="K1488" s="31">
        <f t="shared" si="118"/>
        <v>67.180000000000007</v>
      </c>
      <c r="L1488" s="37">
        <f t="shared" si="115"/>
        <v>0</v>
      </c>
      <c r="M1488" s="37"/>
      <c r="N1488" s="37">
        <f t="shared" si="119"/>
        <v>0</v>
      </c>
    </row>
    <row r="1489" spans="1:14" ht="19.5" thickBot="1" x14ac:dyDescent="0.35">
      <c r="A1489" s="56" t="s">
        <v>73</v>
      </c>
      <c r="B1489" s="57" t="s">
        <v>74</v>
      </c>
      <c r="C1489" s="58">
        <v>150</v>
      </c>
      <c r="D1489" s="44"/>
      <c r="E1489" s="44"/>
      <c r="F1489" s="30">
        <f t="shared" si="116"/>
        <v>0</v>
      </c>
      <c r="G1489" s="11"/>
      <c r="H1489" s="11"/>
      <c r="I1489" s="11"/>
      <c r="J1489" s="12">
        <f t="shared" si="117"/>
        <v>0</v>
      </c>
      <c r="K1489" s="31">
        <f t="shared" si="118"/>
        <v>21.06</v>
      </c>
      <c r="L1489" s="37">
        <f t="shared" si="115"/>
        <v>0</v>
      </c>
      <c r="M1489" s="37"/>
      <c r="N1489" s="37">
        <f t="shared" si="119"/>
        <v>0</v>
      </c>
    </row>
    <row r="1490" spans="1:14" ht="19.5" thickBot="1" x14ac:dyDescent="0.35">
      <c r="A1490" s="66" t="s">
        <v>75</v>
      </c>
      <c r="B1490" s="67" t="s">
        <v>76</v>
      </c>
      <c r="C1490" s="68">
        <v>120</v>
      </c>
      <c r="D1490" s="44"/>
      <c r="E1490" s="44"/>
      <c r="F1490" s="30">
        <f t="shared" si="116"/>
        <v>0</v>
      </c>
      <c r="G1490" s="11"/>
      <c r="H1490" s="11"/>
      <c r="I1490" s="11"/>
      <c r="J1490" s="12">
        <f t="shared" si="117"/>
        <v>0</v>
      </c>
      <c r="K1490" s="31">
        <f t="shared" si="118"/>
        <v>78.98</v>
      </c>
      <c r="L1490" s="37">
        <f t="shared" si="115"/>
        <v>0</v>
      </c>
      <c r="M1490" s="37"/>
      <c r="N1490" s="37">
        <f t="shared" si="119"/>
        <v>0</v>
      </c>
    </row>
    <row r="1491" spans="1:14" ht="19.5" thickBot="1" x14ac:dyDescent="0.35">
      <c r="A1491" s="66" t="s">
        <v>77</v>
      </c>
      <c r="B1491" s="67" t="s">
        <v>78</v>
      </c>
      <c r="C1491" s="68">
        <v>60</v>
      </c>
      <c r="D1491" s="44"/>
      <c r="E1491" s="44"/>
      <c r="F1491" s="30">
        <f t="shared" si="116"/>
        <v>0</v>
      </c>
      <c r="G1491" s="11"/>
      <c r="H1491" s="11"/>
      <c r="I1491" s="11"/>
      <c r="J1491" s="12">
        <f t="shared" si="117"/>
        <v>0</v>
      </c>
      <c r="K1491" s="31">
        <f t="shared" si="118"/>
        <v>154.44</v>
      </c>
      <c r="L1491" s="37">
        <f t="shared" si="115"/>
        <v>0</v>
      </c>
      <c r="M1491" s="37"/>
      <c r="N1491" s="37">
        <f t="shared" si="119"/>
        <v>0</v>
      </c>
    </row>
    <row r="1492" spans="1:14" ht="19.5" thickBot="1" x14ac:dyDescent="0.35">
      <c r="A1492" s="66" t="s">
        <v>79</v>
      </c>
      <c r="B1492" s="67" t="s">
        <v>50</v>
      </c>
      <c r="C1492" s="68">
        <v>30</v>
      </c>
      <c r="D1492" s="44"/>
      <c r="E1492" s="44"/>
      <c r="F1492" s="30">
        <f t="shared" si="116"/>
        <v>0</v>
      </c>
      <c r="G1492" s="11"/>
      <c r="H1492" s="11"/>
      <c r="I1492" s="11"/>
      <c r="J1492" s="12">
        <f t="shared" si="117"/>
        <v>0</v>
      </c>
      <c r="K1492" s="31">
        <f t="shared" si="118"/>
        <v>274.95</v>
      </c>
      <c r="L1492" s="37">
        <f t="shared" si="115"/>
        <v>0</v>
      </c>
      <c r="M1492" s="37"/>
      <c r="N1492" s="37">
        <f t="shared" si="119"/>
        <v>0</v>
      </c>
    </row>
    <row r="1493" spans="1:14" ht="19.5" thickBot="1" x14ac:dyDescent="0.35">
      <c r="A1493" s="66" t="s">
        <v>80</v>
      </c>
      <c r="B1493" s="67" t="s">
        <v>59</v>
      </c>
      <c r="C1493" s="68">
        <v>12</v>
      </c>
      <c r="D1493" s="44"/>
      <c r="E1493" s="44"/>
      <c r="F1493" s="30">
        <f t="shared" si="116"/>
        <v>0</v>
      </c>
      <c r="G1493" s="11"/>
      <c r="H1493" s="11"/>
      <c r="I1493" s="11"/>
      <c r="J1493" s="12">
        <f t="shared" si="117"/>
        <v>0</v>
      </c>
      <c r="K1493" s="31">
        <f t="shared" si="118"/>
        <v>1023.75</v>
      </c>
      <c r="L1493" s="37">
        <f t="shared" si="115"/>
        <v>0</v>
      </c>
      <c r="M1493" s="37"/>
      <c r="N1493" s="37">
        <f t="shared" si="119"/>
        <v>0</v>
      </c>
    </row>
    <row r="1494" spans="1:14" ht="19.5" thickBot="1" x14ac:dyDescent="0.35">
      <c r="A1494" s="76" t="s">
        <v>81</v>
      </c>
      <c r="B1494" s="77" t="s">
        <v>82</v>
      </c>
      <c r="C1494" s="78">
        <v>18</v>
      </c>
      <c r="D1494" s="44"/>
      <c r="E1494" s="44"/>
      <c r="F1494" s="30">
        <f t="shared" si="116"/>
        <v>0</v>
      </c>
      <c r="G1494" s="11"/>
      <c r="H1494" s="11"/>
      <c r="I1494" s="11"/>
      <c r="J1494" s="12">
        <f t="shared" si="117"/>
        <v>0</v>
      </c>
      <c r="K1494" s="31">
        <f t="shared" si="118"/>
        <v>558.67999999999995</v>
      </c>
      <c r="L1494" s="37">
        <f t="shared" si="115"/>
        <v>0</v>
      </c>
      <c r="M1494" s="37"/>
      <c r="N1494" s="37">
        <f t="shared" si="119"/>
        <v>0</v>
      </c>
    </row>
    <row r="1495" spans="1:14" ht="19.5" thickBot="1" x14ac:dyDescent="0.35">
      <c r="A1495" s="76" t="s">
        <v>83</v>
      </c>
      <c r="B1495" s="77" t="s">
        <v>59</v>
      </c>
      <c r="C1495" s="78">
        <v>12</v>
      </c>
      <c r="D1495" s="44"/>
      <c r="E1495" s="44"/>
      <c r="F1495" s="30">
        <f t="shared" si="116"/>
        <v>0</v>
      </c>
      <c r="G1495" s="11"/>
      <c r="H1495" s="11"/>
      <c r="I1495" s="11"/>
      <c r="J1495" s="12">
        <f t="shared" si="117"/>
        <v>0</v>
      </c>
      <c r="K1495" s="31">
        <f t="shared" si="118"/>
        <v>1092.2</v>
      </c>
      <c r="L1495" s="37">
        <f t="shared" si="115"/>
        <v>0</v>
      </c>
      <c r="M1495" s="37"/>
      <c r="N1495" s="37">
        <f t="shared" si="119"/>
        <v>0</v>
      </c>
    </row>
    <row r="1496" spans="1:14" ht="19.5" thickBot="1" x14ac:dyDescent="0.35">
      <c r="A1496" s="76" t="s">
        <v>84</v>
      </c>
      <c r="B1496" s="77" t="s">
        <v>85</v>
      </c>
      <c r="C1496" s="78">
        <v>4</v>
      </c>
      <c r="D1496" s="44"/>
      <c r="E1496" s="44"/>
      <c r="F1496" s="30">
        <f t="shared" si="116"/>
        <v>0</v>
      </c>
      <c r="G1496" s="11"/>
      <c r="H1496" s="11"/>
      <c r="I1496" s="11"/>
      <c r="J1496" s="12">
        <f t="shared" si="117"/>
        <v>0</v>
      </c>
      <c r="K1496" s="31">
        <f t="shared" si="118"/>
        <v>2670.53</v>
      </c>
      <c r="L1496" s="37">
        <f t="shared" si="115"/>
        <v>0</v>
      </c>
      <c r="M1496" s="37"/>
      <c r="N1496" s="37">
        <f t="shared" si="119"/>
        <v>0</v>
      </c>
    </row>
    <row r="1497" spans="1:14" ht="19.5" thickBot="1" x14ac:dyDescent="0.35">
      <c r="A1497" s="86" t="s">
        <v>86</v>
      </c>
      <c r="B1497" s="87" t="s">
        <v>87</v>
      </c>
      <c r="C1497" s="88">
        <v>48</v>
      </c>
      <c r="D1497" s="44"/>
      <c r="E1497" s="44"/>
      <c r="F1497" s="30">
        <f t="shared" si="116"/>
        <v>0</v>
      </c>
      <c r="G1497" s="11"/>
      <c r="H1497" s="11"/>
      <c r="I1497" s="11"/>
      <c r="J1497" s="12">
        <f t="shared" si="117"/>
        <v>0</v>
      </c>
      <c r="K1497" s="31">
        <f t="shared" si="118"/>
        <v>46.8</v>
      </c>
      <c r="L1497" s="37">
        <f t="shared" si="115"/>
        <v>0</v>
      </c>
      <c r="M1497" s="37"/>
      <c r="N1497" s="37">
        <f t="shared" si="119"/>
        <v>0</v>
      </c>
    </row>
    <row r="1498" spans="1:14" ht="19.5" thickBot="1" x14ac:dyDescent="0.35">
      <c r="A1498" s="86" t="s">
        <v>88</v>
      </c>
      <c r="B1498" s="87" t="s">
        <v>87</v>
      </c>
      <c r="C1498" s="88">
        <v>48</v>
      </c>
      <c r="D1498" s="44"/>
      <c r="E1498" s="44"/>
      <c r="F1498" s="30">
        <f t="shared" si="116"/>
        <v>0</v>
      </c>
      <c r="G1498" s="11"/>
      <c r="H1498" s="11"/>
      <c r="I1498" s="11"/>
      <c r="J1498" s="12">
        <f t="shared" si="117"/>
        <v>0</v>
      </c>
      <c r="K1498" s="31">
        <f t="shared" si="118"/>
        <v>46.8</v>
      </c>
      <c r="L1498" s="37">
        <f t="shared" si="115"/>
        <v>0</v>
      </c>
      <c r="M1498" s="37"/>
      <c r="N1498" s="37">
        <f t="shared" si="119"/>
        <v>0</v>
      </c>
    </row>
    <row r="1499" spans="1:14" x14ac:dyDescent="0.3">
      <c r="A1499" s="96" t="s">
        <v>89</v>
      </c>
      <c r="B1499" s="97">
        <v>25</v>
      </c>
      <c r="C1499" s="97">
        <v>25</v>
      </c>
      <c r="D1499" s="44">
        <v>18</v>
      </c>
      <c r="E1499" s="44"/>
      <c r="F1499" s="30">
        <f t="shared" si="116"/>
        <v>0.72</v>
      </c>
      <c r="G1499" s="11"/>
      <c r="H1499" s="11"/>
      <c r="I1499" s="11"/>
      <c r="J1499" s="12">
        <f t="shared" si="117"/>
        <v>18</v>
      </c>
      <c r="K1499" s="31">
        <f t="shared" si="118"/>
        <v>111.25</v>
      </c>
      <c r="L1499" s="37">
        <f t="shared" si="115"/>
        <v>2002.5</v>
      </c>
      <c r="M1499" s="37"/>
      <c r="N1499" s="37">
        <f t="shared" si="119"/>
        <v>0</v>
      </c>
    </row>
    <row r="1500" spans="1:14" x14ac:dyDescent="0.3">
      <c r="A1500" s="105" t="s">
        <v>90</v>
      </c>
      <c r="B1500" s="106">
        <v>10</v>
      </c>
      <c r="C1500" s="106">
        <v>10</v>
      </c>
      <c r="D1500" s="44">
        <v>8</v>
      </c>
      <c r="E1500" s="44"/>
      <c r="F1500" s="30">
        <f t="shared" si="116"/>
        <v>0.8</v>
      </c>
      <c r="G1500" s="11"/>
      <c r="H1500" s="11"/>
      <c r="I1500" s="11"/>
      <c r="J1500" s="12">
        <f t="shared" si="117"/>
        <v>8</v>
      </c>
      <c r="K1500" s="31">
        <f t="shared" si="118"/>
        <v>1760</v>
      </c>
      <c r="L1500" s="37">
        <f t="shared" si="115"/>
        <v>14080</v>
      </c>
      <c r="M1500" s="37"/>
      <c r="N1500" s="37">
        <f t="shared" si="119"/>
        <v>0</v>
      </c>
    </row>
    <row r="1501" spans="1:14" x14ac:dyDescent="0.3">
      <c r="A1501" s="105" t="s">
        <v>91</v>
      </c>
      <c r="B1501" s="106">
        <v>8</v>
      </c>
      <c r="C1501" s="106">
        <v>8</v>
      </c>
      <c r="D1501" s="44"/>
      <c r="E1501" s="44"/>
      <c r="F1501" s="30">
        <f t="shared" si="116"/>
        <v>0</v>
      </c>
      <c r="G1501" s="11"/>
      <c r="H1501" s="11"/>
      <c r="I1501" s="11"/>
      <c r="J1501" s="12">
        <f t="shared" si="117"/>
        <v>0</v>
      </c>
      <c r="K1501" s="31">
        <f t="shared" si="118"/>
        <v>2365</v>
      </c>
      <c r="L1501" s="37">
        <f t="shared" si="115"/>
        <v>0</v>
      </c>
      <c r="M1501" s="37"/>
      <c r="N1501" s="37">
        <f t="shared" si="119"/>
        <v>0</v>
      </c>
    </row>
    <row r="1502" spans="1:14" x14ac:dyDescent="0.3">
      <c r="A1502" s="105" t="s">
        <v>92</v>
      </c>
      <c r="B1502" s="106">
        <v>8</v>
      </c>
      <c r="C1502" s="106">
        <v>8</v>
      </c>
      <c r="D1502" s="44"/>
      <c r="E1502" s="44"/>
      <c r="F1502" s="30">
        <f t="shared" si="116"/>
        <v>0</v>
      </c>
      <c r="G1502" s="11"/>
      <c r="H1502" s="11"/>
      <c r="I1502" s="11"/>
      <c r="J1502" s="12">
        <f t="shared" si="117"/>
        <v>0</v>
      </c>
      <c r="K1502" s="31">
        <f t="shared" si="118"/>
        <v>2065</v>
      </c>
      <c r="L1502" s="37">
        <f t="shared" si="115"/>
        <v>0</v>
      </c>
      <c r="M1502" s="37"/>
      <c r="N1502" s="37">
        <f t="shared" si="119"/>
        <v>0</v>
      </c>
    </row>
    <row r="1503" spans="1:14" x14ac:dyDescent="0.3">
      <c r="A1503" s="105" t="s">
        <v>93</v>
      </c>
      <c r="B1503" s="106">
        <v>15</v>
      </c>
      <c r="C1503" s="106">
        <v>15</v>
      </c>
      <c r="D1503" s="44">
        <v>1</v>
      </c>
      <c r="E1503" s="44"/>
      <c r="F1503" s="30">
        <f t="shared" si="116"/>
        <v>6.6666666666666666E-2</v>
      </c>
      <c r="G1503" s="11"/>
      <c r="H1503" s="11"/>
      <c r="I1503" s="11"/>
      <c r="J1503" s="12">
        <f t="shared" si="117"/>
        <v>1</v>
      </c>
      <c r="K1503" s="31">
        <f t="shared" si="118"/>
        <v>990</v>
      </c>
      <c r="L1503" s="37">
        <f t="shared" si="115"/>
        <v>990</v>
      </c>
      <c r="M1503" s="37"/>
      <c r="N1503" s="37">
        <f t="shared" si="119"/>
        <v>0</v>
      </c>
    </row>
    <row r="1504" spans="1:14" x14ac:dyDescent="0.3">
      <c r="A1504" s="105" t="s">
        <v>94</v>
      </c>
      <c r="B1504" s="106">
        <v>15</v>
      </c>
      <c r="C1504" s="106">
        <v>15</v>
      </c>
      <c r="D1504" s="44"/>
      <c r="E1504" s="44"/>
      <c r="F1504" s="30">
        <f t="shared" si="116"/>
        <v>0</v>
      </c>
      <c r="G1504" s="11"/>
      <c r="H1504" s="11"/>
      <c r="I1504" s="11"/>
      <c r="J1504" s="12">
        <f t="shared" si="117"/>
        <v>0</v>
      </c>
      <c r="K1504" s="31">
        <f t="shared" si="118"/>
        <v>1025</v>
      </c>
      <c r="L1504" s="37">
        <f t="shared" si="115"/>
        <v>0</v>
      </c>
      <c r="M1504" s="37"/>
      <c r="N1504" s="37">
        <f t="shared" si="119"/>
        <v>0</v>
      </c>
    </row>
    <row r="1505" spans="1:14" x14ac:dyDescent="0.3">
      <c r="A1505" s="105" t="s">
        <v>95</v>
      </c>
      <c r="B1505" s="106">
        <v>10</v>
      </c>
      <c r="C1505" s="106">
        <v>10</v>
      </c>
      <c r="D1505" s="44"/>
      <c r="E1505" s="44"/>
      <c r="F1505" s="30">
        <f t="shared" si="116"/>
        <v>0</v>
      </c>
      <c r="G1505" s="11"/>
      <c r="H1505" s="11"/>
      <c r="I1505" s="11"/>
      <c r="J1505" s="12">
        <f t="shared" si="117"/>
        <v>0</v>
      </c>
      <c r="K1505" s="31">
        <f t="shared" si="118"/>
        <v>1620</v>
      </c>
      <c r="L1505" s="37">
        <f t="shared" si="115"/>
        <v>0</v>
      </c>
      <c r="M1505" s="37"/>
      <c r="N1505" s="37">
        <f t="shared" si="119"/>
        <v>0</v>
      </c>
    </row>
    <row r="1506" spans="1:14" x14ac:dyDescent="0.3">
      <c r="A1506" s="105" t="s">
        <v>96</v>
      </c>
      <c r="B1506" s="106">
        <v>8</v>
      </c>
      <c r="C1506" s="106">
        <v>8</v>
      </c>
      <c r="D1506" s="44"/>
      <c r="E1506" s="44"/>
      <c r="F1506" s="30">
        <f t="shared" si="116"/>
        <v>0</v>
      </c>
      <c r="G1506" s="11"/>
      <c r="H1506" s="11"/>
      <c r="I1506" s="11"/>
      <c r="J1506" s="12">
        <f t="shared" si="117"/>
        <v>0</v>
      </c>
      <c r="K1506" s="31">
        <f t="shared" si="118"/>
        <v>2130</v>
      </c>
      <c r="L1506" s="37">
        <f t="shared" si="115"/>
        <v>0</v>
      </c>
      <c r="M1506" s="37"/>
      <c r="N1506" s="37">
        <f t="shared" si="119"/>
        <v>0</v>
      </c>
    </row>
    <row r="1507" spans="1:14" x14ac:dyDescent="0.3">
      <c r="A1507" s="105" t="s">
        <v>97</v>
      </c>
      <c r="B1507" s="106">
        <v>15</v>
      </c>
      <c r="C1507" s="106">
        <v>15</v>
      </c>
      <c r="D1507" s="44"/>
      <c r="E1507" s="44"/>
      <c r="F1507" s="30">
        <f t="shared" si="116"/>
        <v>0</v>
      </c>
      <c r="G1507" s="11"/>
      <c r="H1507" s="11"/>
      <c r="I1507" s="11"/>
      <c r="J1507" s="12">
        <f t="shared" si="117"/>
        <v>0</v>
      </c>
      <c r="K1507" s="31">
        <f t="shared" si="118"/>
        <v>880</v>
      </c>
      <c r="L1507" s="37">
        <f t="shared" si="115"/>
        <v>0</v>
      </c>
      <c r="M1507" s="37"/>
      <c r="N1507" s="37">
        <f t="shared" si="119"/>
        <v>0</v>
      </c>
    </row>
    <row r="1508" spans="1:14" x14ac:dyDescent="0.3">
      <c r="A1508" s="105" t="s">
        <v>98</v>
      </c>
      <c r="B1508" s="106">
        <v>15</v>
      </c>
      <c r="C1508" s="106">
        <v>15</v>
      </c>
      <c r="D1508" s="44">
        <v>1</v>
      </c>
      <c r="E1508" s="44"/>
      <c r="F1508" s="30">
        <f t="shared" si="116"/>
        <v>6.6666666666666666E-2</v>
      </c>
      <c r="G1508" s="11"/>
      <c r="H1508" s="11"/>
      <c r="I1508" s="11"/>
      <c r="J1508" s="12">
        <f t="shared" si="117"/>
        <v>1</v>
      </c>
      <c r="K1508" s="31">
        <f t="shared" si="118"/>
        <v>915</v>
      </c>
      <c r="L1508" s="37">
        <f t="shared" si="115"/>
        <v>915</v>
      </c>
      <c r="M1508" s="37"/>
      <c r="N1508" s="37">
        <f t="shared" si="119"/>
        <v>0</v>
      </c>
    </row>
    <row r="1509" spans="1:14" x14ac:dyDescent="0.3">
      <c r="A1509" s="105" t="s">
        <v>99</v>
      </c>
      <c r="B1509" s="106">
        <v>3</v>
      </c>
      <c r="C1509" s="106">
        <v>3</v>
      </c>
      <c r="D1509" s="44">
        <v>3</v>
      </c>
      <c r="E1509" s="44"/>
      <c r="F1509" s="30">
        <f t="shared" si="116"/>
        <v>1</v>
      </c>
      <c r="G1509" s="11"/>
      <c r="H1509" s="11"/>
      <c r="I1509" s="11"/>
      <c r="J1509" s="12">
        <f t="shared" si="117"/>
        <v>3</v>
      </c>
      <c r="K1509" s="31">
        <f t="shared" si="118"/>
        <v>1970</v>
      </c>
      <c r="L1509" s="37">
        <f t="shared" si="115"/>
        <v>5910</v>
      </c>
      <c r="M1509" s="37"/>
      <c r="N1509" s="37">
        <f t="shared" si="119"/>
        <v>0</v>
      </c>
    </row>
    <row r="1510" spans="1:14" x14ac:dyDescent="0.3">
      <c r="A1510" s="105" t="s">
        <v>100</v>
      </c>
      <c r="B1510" s="106">
        <v>3</v>
      </c>
      <c r="C1510" s="106">
        <v>3</v>
      </c>
      <c r="D1510" s="44">
        <v>23</v>
      </c>
      <c r="E1510" s="44"/>
      <c r="F1510" s="30">
        <f t="shared" si="116"/>
        <v>7.666666666666667</v>
      </c>
      <c r="G1510" s="11"/>
      <c r="H1510" s="11"/>
      <c r="I1510" s="11"/>
      <c r="J1510" s="12">
        <f t="shared" si="117"/>
        <v>23</v>
      </c>
      <c r="K1510" s="31">
        <f t="shared" si="118"/>
        <v>2035</v>
      </c>
      <c r="L1510" s="37">
        <f t="shared" si="115"/>
        <v>46805</v>
      </c>
      <c r="M1510" s="37"/>
      <c r="N1510" s="37">
        <f t="shared" si="119"/>
        <v>0</v>
      </c>
    </row>
    <row r="1511" spans="1:14" x14ac:dyDescent="0.3">
      <c r="A1511" s="105" t="s">
        <v>101</v>
      </c>
      <c r="B1511" s="106">
        <v>8</v>
      </c>
      <c r="C1511" s="106">
        <v>8</v>
      </c>
      <c r="D1511" s="44"/>
      <c r="E1511" s="44"/>
      <c r="F1511" s="30">
        <f t="shared" si="116"/>
        <v>0</v>
      </c>
      <c r="G1511" s="11"/>
      <c r="H1511" s="11"/>
      <c r="I1511" s="11"/>
      <c r="J1511" s="12">
        <f t="shared" si="117"/>
        <v>0</v>
      </c>
      <c r="K1511" s="31">
        <f t="shared" si="118"/>
        <v>2120</v>
      </c>
      <c r="L1511" s="37">
        <f t="shared" si="115"/>
        <v>0</v>
      </c>
      <c r="M1511" s="37"/>
      <c r="N1511" s="37">
        <f t="shared" si="119"/>
        <v>0</v>
      </c>
    </row>
    <row r="1512" spans="1:14" x14ac:dyDescent="0.3">
      <c r="A1512" s="105" t="s">
        <v>102</v>
      </c>
      <c r="B1512" s="106">
        <v>10</v>
      </c>
      <c r="C1512" s="106">
        <v>10</v>
      </c>
      <c r="D1512" s="44"/>
      <c r="E1512" s="44"/>
      <c r="F1512" s="30">
        <f t="shared" si="116"/>
        <v>0</v>
      </c>
      <c r="G1512" s="11"/>
      <c r="H1512" s="11"/>
      <c r="I1512" s="11"/>
      <c r="J1512" s="12">
        <f t="shared" si="117"/>
        <v>0</v>
      </c>
      <c r="K1512" s="31">
        <f t="shared" si="118"/>
        <v>1980</v>
      </c>
      <c r="L1512" s="37">
        <f t="shared" si="115"/>
        <v>0</v>
      </c>
      <c r="M1512" s="37"/>
      <c r="N1512" s="37">
        <f t="shared" si="119"/>
        <v>0</v>
      </c>
    </row>
    <row r="1513" spans="1:14" x14ac:dyDescent="0.3">
      <c r="A1513" s="105" t="s">
        <v>103</v>
      </c>
      <c r="B1513" s="106">
        <v>12</v>
      </c>
      <c r="C1513" s="106">
        <v>12</v>
      </c>
      <c r="D1513" s="44"/>
      <c r="E1513" s="44"/>
      <c r="F1513" s="30">
        <f t="shared" si="116"/>
        <v>0</v>
      </c>
      <c r="G1513" s="11"/>
      <c r="H1513" s="11"/>
      <c r="I1513" s="11"/>
      <c r="J1513" s="12">
        <f t="shared" si="117"/>
        <v>0</v>
      </c>
      <c r="K1513" s="31">
        <f t="shared" si="118"/>
        <v>875</v>
      </c>
      <c r="L1513" s="37">
        <f t="shared" si="115"/>
        <v>0</v>
      </c>
      <c r="M1513" s="37"/>
      <c r="N1513" s="37">
        <f t="shared" si="119"/>
        <v>0</v>
      </c>
    </row>
    <row r="1514" spans="1:14" ht="19.5" thickBot="1" x14ac:dyDescent="0.35">
      <c r="A1514" s="105" t="s">
        <v>104</v>
      </c>
      <c r="B1514" s="106">
        <v>3</v>
      </c>
      <c r="C1514" s="106">
        <v>3</v>
      </c>
      <c r="D1514" s="44"/>
      <c r="E1514" s="44"/>
      <c r="F1514" s="30">
        <f t="shared" si="116"/>
        <v>0</v>
      </c>
      <c r="G1514" s="11"/>
      <c r="H1514" s="11"/>
      <c r="I1514" s="11"/>
      <c r="J1514" s="12">
        <f t="shared" si="117"/>
        <v>0</v>
      </c>
      <c r="K1514" s="31">
        <f t="shared" si="118"/>
        <v>2145</v>
      </c>
      <c r="L1514" s="37">
        <f t="shared" si="115"/>
        <v>0</v>
      </c>
      <c r="M1514" s="37"/>
      <c r="N1514" s="37">
        <f t="shared" si="119"/>
        <v>0</v>
      </c>
    </row>
    <row r="1515" spans="1:14" ht="19.5" thickBot="1" x14ac:dyDescent="0.35">
      <c r="A1515" s="56" t="s">
        <v>105</v>
      </c>
      <c r="B1515" s="57" t="s">
        <v>74</v>
      </c>
      <c r="C1515" s="58">
        <v>150</v>
      </c>
      <c r="D1515" s="44"/>
      <c r="E1515" s="44"/>
      <c r="F1515" s="30">
        <f t="shared" si="116"/>
        <v>0</v>
      </c>
      <c r="G1515" s="11"/>
      <c r="H1515" s="11"/>
      <c r="I1515" s="11"/>
      <c r="J1515" s="12">
        <f t="shared" si="117"/>
        <v>0</v>
      </c>
      <c r="K1515" s="31">
        <f t="shared" si="118"/>
        <v>21.06</v>
      </c>
      <c r="L1515" s="37">
        <f t="shared" si="115"/>
        <v>0</v>
      </c>
      <c r="M1515" s="37"/>
      <c r="N1515" s="37">
        <f t="shared" si="119"/>
        <v>0</v>
      </c>
    </row>
    <row r="1516" spans="1:14" x14ac:dyDescent="0.3">
      <c r="A1516" s="107"/>
      <c r="B1516" s="108"/>
      <c r="C1516" s="108"/>
      <c r="D1516" s="11"/>
      <c r="E1516" s="11"/>
      <c r="F1516" s="30" t="e">
        <f t="shared" si="116"/>
        <v>#DIV/0!</v>
      </c>
      <c r="G1516" s="11"/>
      <c r="H1516" s="11"/>
      <c r="I1516" s="11"/>
      <c r="J1516" s="12">
        <f t="shared" si="117"/>
        <v>0</v>
      </c>
      <c r="K1516" s="31">
        <f t="shared" si="118"/>
        <v>116.5</v>
      </c>
      <c r="L1516" s="37">
        <f t="shared" si="115"/>
        <v>0</v>
      </c>
      <c r="M1516" s="37"/>
      <c r="N1516" s="37">
        <f t="shared" si="119"/>
        <v>0</v>
      </c>
    </row>
    <row r="1517" spans="1:14" x14ac:dyDescent="0.3">
      <c r="A1517" s="107"/>
      <c r="B1517" s="108"/>
      <c r="C1517" s="108"/>
      <c r="D1517" s="11"/>
      <c r="E1517" s="11"/>
      <c r="F1517" s="30" t="e">
        <f t="shared" si="116"/>
        <v>#DIV/0!</v>
      </c>
      <c r="G1517" s="11"/>
      <c r="H1517" s="11"/>
      <c r="I1517" s="11"/>
      <c r="J1517" s="12">
        <f t="shared" si="117"/>
        <v>0</v>
      </c>
      <c r="K1517" s="31">
        <f t="shared" si="118"/>
        <v>0</v>
      </c>
      <c r="L1517" s="37">
        <f t="shared" si="115"/>
        <v>0</v>
      </c>
      <c r="M1517" s="37"/>
      <c r="N1517" s="37">
        <f t="shared" si="119"/>
        <v>0</v>
      </c>
    </row>
    <row r="1518" spans="1:14" x14ac:dyDescent="0.3">
      <c r="A1518" s="107"/>
      <c r="B1518" s="108"/>
      <c r="C1518" s="108"/>
      <c r="D1518" s="11"/>
      <c r="E1518" s="11"/>
      <c r="F1518" s="30" t="e">
        <f t="shared" si="116"/>
        <v>#DIV/0!</v>
      </c>
      <c r="G1518" s="11"/>
      <c r="H1518" s="11"/>
      <c r="I1518" s="11"/>
      <c r="J1518" s="12">
        <f t="shared" si="117"/>
        <v>0</v>
      </c>
      <c r="K1518" s="31">
        <f t="shared" si="118"/>
        <v>23</v>
      </c>
      <c r="L1518" s="37">
        <f t="shared" si="115"/>
        <v>0</v>
      </c>
      <c r="M1518" s="37"/>
      <c r="N1518" s="37">
        <f t="shared" si="119"/>
        <v>0</v>
      </c>
    </row>
    <row r="1519" spans="1:14" x14ac:dyDescent="0.3">
      <c r="A1519" s="107"/>
      <c r="B1519" s="108"/>
      <c r="C1519" s="108"/>
      <c r="D1519" s="11"/>
      <c r="E1519" s="11"/>
      <c r="F1519" s="30" t="e">
        <f t="shared" si="116"/>
        <v>#DIV/0!</v>
      </c>
      <c r="G1519" s="11"/>
      <c r="H1519" s="11"/>
      <c r="I1519" s="11"/>
      <c r="J1519" s="12">
        <f t="shared" si="117"/>
        <v>0</v>
      </c>
      <c r="K1519" s="31">
        <f t="shared" si="118"/>
        <v>0</v>
      </c>
      <c r="L1519" s="37">
        <f t="shared" si="115"/>
        <v>0</v>
      </c>
      <c r="M1519" s="37"/>
      <c r="N1519" s="37">
        <f t="shared" si="119"/>
        <v>0</v>
      </c>
    </row>
    <row r="1520" spans="1:14" x14ac:dyDescent="0.3">
      <c r="A1520" s="11"/>
      <c r="B1520" s="10"/>
      <c r="C1520" s="10"/>
      <c r="D1520" s="11"/>
      <c r="E1520" s="11"/>
      <c r="F1520" s="30" t="e">
        <f t="shared" si="116"/>
        <v>#DIV/0!</v>
      </c>
      <c r="G1520" s="11"/>
      <c r="H1520" s="11"/>
      <c r="I1520" s="11"/>
      <c r="J1520" s="12">
        <f t="shared" si="117"/>
        <v>0</v>
      </c>
      <c r="K1520" s="31">
        <f t="shared" si="118"/>
        <v>0</v>
      </c>
      <c r="L1520" s="37">
        <f t="shared" si="115"/>
        <v>0</v>
      </c>
      <c r="M1520" s="37"/>
      <c r="N1520" s="37">
        <f t="shared" si="119"/>
        <v>0</v>
      </c>
    </row>
    <row r="1521" spans="1:14" x14ac:dyDescent="0.3">
      <c r="A1521" s="11"/>
      <c r="B1521" s="10"/>
      <c r="C1521" s="10"/>
      <c r="D1521" s="11"/>
      <c r="E1521" s="11"/>
      <c r="F1521" s="30" t="e">
        <f t="shared" si="116"/>
        <v>#DIV/0!</v>
      </c>
      <c r="G1521" s="11"/>
      <c r="H1521" s="11"/>
      <c r="I1521" s="11"/>
      <c r="J1521" s="12">
        <f t="shared" si="117"/>
        <v>0</v>
      </c>
      <c r="K1521" s="31">
        <f t="shared" si="118"/>
        <v>0</v>
      </c>
      <c r="L1521" s="37">
        <f t="shared" si="115"/>
        <v>0</v>
      </c>
      <c r="M1521" s="37"/>
      <c r="N1521" s="37">
        <f t="shared" si="119"/>
        <v>0</v>
      </c>
    </row>
    <row r="1522" spans="1:14" x14ac:dyDescent="0.3">
      <c r="A1522" s="11"/>
      <c r="B1522" s="10"/>
      <c r="C1522" s="10"/>
      <c r="D1522" s="11"/>
      <c r="E1522" s="11"/>
      <c r="F1522" s="30" t="e">
        <f t="shared" si="116"/>
        <v>#DIV/0!</v>
      </c>
      <c r="G1522" s="11"/>
      <c r="H1522" s="11"/>
      <c r="I1522" s="11"/>
      <c r="J1522" s="12">
        <f t="shared" si="117"/>
        <v>0</v>
      </c>
      <c r="K1522" s="31">
        <f t="shared" si="118"/>
        <v>0</v>
      </c>
      <c r="L1522" s="37">
        <f t="shared" si="115"/>
        <v>0</v>
      </c>
      <c r="M1522" s="37"/>
      <c r="N1522" s="37">
        <f t="shared" si="119"/>
        <v>0</v>
      </c>
    </row>
    <row r="1523" spans="1:14" x14ac:dyDescent="0.3">
      <c r="A1523" s="11" t="s">
        <v>33</v>
      </c>
      <c r="B1523" s="11"/>
      <c r="C1523" s="13"/>
      <c r="D1523" s="111">
        <f t="shared" ref="D1523:J1523" si="120">SUM(D1461:D1522)</f>
        <v>54</v>
      </c>
      <c r="E1523" s="111">
        <f t="shared" si="120"/>
        <v>0</v>
      </c>
      <c r="F1523" s="111" t="e">
        <f t="shared" si="120"/>
        <v>#DIV/0!</v>
      </c>
      <c r="G1523" s="111">
        <f t="shared" si="120"/>
        <v>0</v>
      </c>
      <c r="H1523" s="111">
        <f t="shared" si="120"/>
        <v>0</v>
      </c>
      <c r="I1523" s="111">
        <f t="shared" si="120"/>
        <v>0</v>
      </c>
      <c r="J1523" s="12">
        <f t="shared" si="120"/>
        <v>54</v>
      </c>
      <c r="K1523" s="111"/>
      <c r="L1523" s="111">
        <f>SUM(L1461:L1522)</f>
        <v>70702.5</v>
      </c>
      <c r="M1523" s="111">
        <f>SUM(M1461:M1522)</f>
        <v>0</v>
      </c>
      <c r="N1523" s="111">
        <f>SUM(N1461:N1522)</f>
        <v>0</v>
      </c>
    </row>
    <row r="1524" spans="1:14" x14ac:dyDescent="0.3">
      <c r="A1524" s="113"/>
      <c r="B1524" s="114"/>
      <c r="C1524" s="115"/>
      <c r="D1524" s="116"/>
      <c r="E1524" s="116"/>
      <c r="F1524" s="7" t="s">
        <v>106</v>
      </c>
      <c r="G1524" s="7" t="s">
        <v>123</v>
      </c>
      <c r="H1524" s="7" t="s">
        <v>124</v>
      </c>
      <c r="I1524" s="7" t="s">
        <v>125</v>
      </c>
      <c r="J1524" s="7" t="s">
        <v>126</v>
      </c>
      <c r="K1524" s="117"/>
      <c r="L1524" s="117"/>
      <c r="M1524" s="7" t="s">
        <v>107</v>
      </c>
      <c r="N1524" s="118"/>
    </row>
    <row r="1525" spans="1:14" ht="31.5" x14ac:dyDescent="0.5">
      <c r="A1525" s="113"/>
      <c r="B1525" s="114"/>
      <c r="C1525" s="115"/>
      <c r="D1525" s="116"/>
      <c r="E1525" s="116"/>
      <c r="F1525" s="121"/>
      <c r="G1525" s="121"/>
      <c r="H1525" s="121"/>
      <c r="I1525" s="121"/>
      <c r="J1525" s="121"/>
      <c r="K1525" s="122"/>
      <c r="L1525" s="121">
        <f>+F1525-G1525-H1525-I1525-J1525</f>
        <v>0</v>
      </c>
      <c r="M1525" s="123"/>
      <c r="N1525" s="124"/>
    </row>
    <row r="1526" spans="1:14" x14ac:dyDescent="0.3">
      <c r="A1526" s="177" t="s">
        <v>109</v>
      </c>
      <c r="B1526" s="178"/>
      <c r="C1526" s="178"/>
      <c r="D1526" s="178"/>
      <c r="E1526" s="178"/>
      <c r="F1526" s="178"/>
      <c r="G1526" s="178"/>
      <c r="H1526" s="178"/>
      <c r="I1526" s="178"/>
      <c r="J1526" s="179"/>
      <c r="K1526" s="125"/>
      <c r="L1526" s="12">
        <v>996</v>
      </c>
      <c r="M1526" s="126"/>
      <c r="N1526" s="127"/>
    </row>
    <row r="1527" spans="1:14" x14ac:dyDescent="0.3">
      <c r="A1527" s="180" t="s">
        <v>110</v>
      </c>
      <c r="B1527" s="181"/>
      <c r="C1527" s="181"/>
      <c r="D1527" s="181"/>
      <c r="E1527" s="181"/>
      <c r="F1527" s="181"/>
      <c r="G1527" s="181"/>
      <c r="H1527" s="181"/>
      <c r="I1527" s="181"/>
      <c r="J1527" s="182"/>
      <c r="K1527" s="129"/>
      <c r="L1527" s="12"/>
      <c r="M1527" s="126"/>
      <c r="N1527" s="127"/>
    </row>
    <row r="1528" spans="1:14" x14ac:dyDescent="0.3">
      <c r="A1528" s="160" t="s">
        <v>111</v>
      </c>
      <c r="B1528" s="161"/>
      <c r="C1528" s="161"/>
      <c r="D1528" s="161"/>
      <c r="E1528" s="161"/>
      <c r="F1528" s="161"/>
      <c r="G1528" s="161"/>
      <c r="H1528" s="161"/>
      <c r="I1528" s="161"/>
      <c r="J1528" s="162"/>
      <c r="K1528" s="130"/>
      <c r="L1528" s="12"/>
      <c r="M1528" s="131">
        <f>+L1528/L1523%</f>
        <v>0</v>
      </c>
      <c r="N1528" s="127"/>
    </row>
    <row r="1529" spans="1:14" x14ac:dyDescent="0.3">
      <c r="A1529" s="163" t="s">
        <v>112</v>
      </c>
      <c r="B1529" s="164"/>
      <c r="C1529" s="164"/>
      <c r="D1529" s="164"/>
      <c r="E1529" s="164"/>
      <c r="F1529" s="164"/>
      <c r="G1529" s="164"/>
      <c r="H1529" s="164"/>
      <c r="I1529" s="164"/>
      <c r="J1529" s="165"/>
      <c r="K1529" s="132"/>
      <c r="L1529" s="12">
        <f>+E1545</f>
        <v>0</v>
      </c>
      <c r="M1529" s="126"/>
      <c r="N1529" s="127"/>
    </row>
    <row r="1530" spans="1:14" x14ac:dyDescent="0.3">
      <c r="A1530" s="166" t="s">
        <v>113</v>
      </c>
      <c r="B1530" s="167"/>
      <c r="C1530" s="167"/>
      <c r="D1530" s="167"/>
      <c r="E1530" s="167"/>
      <c r="F1530" s="167"/>
      <c r="G1530" s="167"/>
      <c r="H1530" s="167"/>
      <c r="I1530" s="167"/>
      <c r="J1530" s="168"/>
      <c r="K1530" s="134"/>
      <c r="L1530" s="12">
        <f>+M1545</f>
        <v>0</v>
      </c>
      <c r="M1530" s="126"/>
      <c r="N1530" s="127"/>
    </row>
    <row r="1531" spans="1:14" x14ac:dyDescent="0.3">
      <c r="A1531" s="169"/>
      <c r="B1531" s="170"/>
      <c r="C1531" s="170"/>
      <c r="D1531" s="170"/>
      <c r="E1531" s="170"/>
      <c r="F1531" s="170"/>
      <c r="G1531" s="170"/>
      <c r="H1531" s="170"/>
      <c r="I1531" s="170"/>
      <c r="J1531" s="171"/>
      <c r="K1531" s="128"/>
      <c r="L1531" s="126">
        <v>0.5</v>
      </c>
      <c r="M1531" s="126"/>
      <c r="N1531" s="127"/>
    </row>
    <row r="1532" spans="1:14" x14ac:dyDescent="0.3">
      <c r="A1532" s="169"/>
      <c r="B1532" s="170"/>
      <c r="C1532" s="170"/>
      <c r="D1532" s="170"/>
      <c r="E1532" s="170"/>
      <c r="F1532" s="170"/>
      <c r="G1532" s="170"/>
      <c r="H1532" s="170"/>
      <c r="I1532" s="170"/>
      <c r="J1532" s="171"/>
      <c r="K1532" s="128"/>
      <c r="L1532" s="126"/>
      <c r="M1532" s="126"/>
      <c r="N1532" s="127"/>
    </row>
    <row r="1533" spans="1:14" x14ac:dyDescent="0.3">
      <c r="A1533" s="169" t="s">
        <v>114</v>
      </c>
      <c r="B1533" s="170"/>
      <c r="C1533" s="170"/>
      <c r="D1533" s="170"/>
      <c r="E1533" s="170"/>
      <c r="F1533" s="170"/>
      <c r="G1533" s="170"/>
      <c r="H1533" s="170"/>
      <c r="I1533" s="170"/>
      <c r="J1533" s="171"/>
      <c r="K1533" s="136"/>
      <c r="L1533" s="111">
        <f>+L1523-L1526-L1527-L1528-L1529+L1530-L1531-L1532</f>
        <v>69706</v>
      </c>
      <c r="M1533" s="126"/>
      <c r="N1533" s="127"/>
    </row>
    <row r="1534" spans="1:14" ht="19.5" thickBot="1" x14ac:dyDescent="0.35">
      <c r="L1534" s="3">
        <v>69706</v>
      </c>
      <c r="M1534" s="138">
        <f>+L1534-L1533</f>
        <v>0</v>
      </c>
    </row>
    <row r="1535" spans="1:14" ht="19.5" thickBot="1" x14ac:dyDescent="0.35">
      <c r="A1535" s="157" t="s">
        <v>115</v>
      </c>
      <c r="B1535" s="158"/>
      <c r="C1535" s="158"/>
      <c r="D1535" s="158"/>
      <c r="E1535" s="158"/>
      <c r="F1535" s="159"/>
      <c r="G1535" s="127"/>
      <c r="H1535" s="157" t="s">
        <v>116</v>
      </c>
      <c r="I1535" s="158"/>
      <c r="J1535" s="159"/>
      <c r="K1535" s="157" t="s">
        <v>117</v>
      </c>
      <c r="L1535" s="158"/>
      <c r="M1535" s="159"/>
      <c r="N1535" s="139"/>
    </row>
    <row r="1536" spans="1:14" ht="19.5" thickBot="1" x14ac:dyDescent="0.35">
      <c r="A1536" s="140" t="s">
        <v>118</v>
      </c>
      <c r="B1536" s="157" t="s">
        <v>119</v>
      </c>
      <c r="C1536" s="159"/>
      <c r="D1536" s="140" t="s">
        <v>120</v>
      </c>
      <c r="E1536" s="157" t="s">
        <v>22</v>
      </c>
      <c r="F1536" s="159"/>
      <c r="G1536" s="127"/>
      <c r="H1536" s="157" t="s">
        <v>119</v>
      </c>
      <c r="I1536" s="159"/>
      <c r="J1536" s="140" t="s">
        <v>22</v>
      </c>
      <c r="K1536" s="157" t="s">
        <v>119</v>
      </c>
      <c r="L1536" s="159"/>
      <c r="M1536" s="140" t="s">
        <v>22</v>
      </c>
      <c r="N1536" s="139"/>
    </row>
    <row r="1537" spans="1:14" ht="19.5" thickBot="1" x14ac:dyDescent="0.35">
      <c r="A1537" s="141"/>
      <c r="B1537" s="153"/>
      <c r="C1537" s="154"/>
      <c r="D1537" s="141"/>
      <c r="E1537" s="155"/>
      <c r="F1537" s="156"/>
      <c r="G1537" s="127"/>
      <c r="H1537" s="153"/>
      <c r="I1537" s="154"/>
      <c r="J1537" s="142"/>
      <c r="K1537" s="153"/>
      <c r="L1537" s="154"/>
      <c r="M1537" s="143"/>
      <c r="N1537" s="144"/>
    </row>
    <row r="1538" spans="1:14" ht="19.5" thickBot="1" x14ac:dyDescent="0.35">
      <c r="A1538" s="141"/>
      <c r="B1538" s="153"/>
      <c r="C1538" s="154"/>
      <c r="D1538" s="141"/>
      <c r="E1538" s="155"/>
      <c r="F1538" s="156"/>
      <c r="G1538" s="127"/>
      <c r="H1538" s="153"/>
      <c r="I1538" s="154"/>
      <c r="J1538" s="142"/>
      <c r="K1538" s="153"/>
      <c r="L1538" s="154"/>
      <c r="M1538" s="143"/>
      <c r="N1538" s="144"/>
    </row>
    <row r="1539" spans="1:14" ht="19.5" thickBot="1" x14ac:dyDescent="0.35">
      <c r="A1539" s="141"/>
      <c r="B1539" s="153"/>
      <c r="C1539" s="154"/>
      <c r="D1539" s="141"/>
      <c r="E1539" s="155"/>
      <c r="F1539" s="156"/>
      <c r="G1539" s="127"/>
      <c r="H1539" s="153"/>
      <c r="I1539" s="154"/>
      <c r="J1539" s="142"/>
      <c r="K1539" s="153"/>
      <c r="L1539" s="154"/>
      <c r="M1539" s="143"/>
      <c r="N1539" s="144"/>
    </row>
    <row r="1540" spans="1:14" ht="19.5" thickBot="1" x14ac:dyDescent="0.35">
      <c r="A1540" s="141"/>
      <c r="B1540" s="153"/>
      <c r="C1540" s="154"/>
      <c r="D1540" s="141"/>
      <c r="E1540" s="155"/>
      <c r="F1540" s="156"/>
      <c r="G1540" s="127"/>
      <c r="H1540" s="153"/>
      <c r="I1540" s="154"/>
      <c r="J1540" s="142"/>
      <c r="K1540" s="153"/>
      <c r="L1540" s="154"/>
      <c r="M1540" s="143"/>
      <c r="N1540" s="144"/>
    </row>
    <row r="1541" spans="1:14" ht="19.5" thickBot="1" x14ac:dyDescent="0.35">
      <c r="A1541" s="141"/>
      <c r="B1541" s="153"/>
      <c r="C1541" s="154"/>
      <c r="D1541" s="141"/>
      <c r="E1541" s="155"/>
      <c r="F1541" s="156"/>
      <c r="G1541" s="127"/>
      <c r="H1541" s="153"/>
      <c r="I1541" s="154"/>
      <c r="J1541" s="142"/>
      <c r="K1541" s="153"/>
      <c r="L1541" s="154"/>
      <c r="M1541" s="143"/>
      <c r="N1541" s="144"/>
    </row>
    <row r="1542" spans="1:14" ht="19.5" thickBot="1" x14ac:dyDescent="0.35">
      <c r="A1542" s="141"/>
      <c r="B1542" s="153"/>
      <c r="C1542" s="154"/>
      <c r="D1542" s="141"/>
      <c r="E1542" s="155"/>
      <c r="F1542" s="156"/>
      <c r="G1542" s="127"/>
      <c r="H1542" s="153"/>
      <c r="I1542" s="154"/>
      <c r="J1542" s="142"/>
      <c r="K1542" s="153"/>
      <c r="L1542" s="154"/>
      <c r="M1542" s="143"/>
      <c r="N1542" s="144"/>
    </row>
    <row r="1543" spans="1:14" ht="19.5" thickBot="1" x14ac:dyDescent="0.35">
      <c r="A1543" s="141"/>
      <c r="B1543" s="153"/>
      <c r="C1543" s="154"/>
      <c r="D1543" s="141"/>
      <c r="E1543" s="155"/>
      <c r="F1543" s="156"/>
      <c r="G1543" s="127"/>
      <c r="H1543" s="153"/>
      <c r="I1543" s="154"/>
      <c r="J1543" s="142"/>
      <c r="K1543" s="153"/>
      <c r="L1543" s="154"/>
      <c r="M1543" s="143"/>
      <c r="N1543" s="144"/>
    </row>
    <row r="1544" spans="1:14" ht="19.5" thickBot="1" x14ac:dyDescent="0.35">
      <c r="A1544" s="141"/>
      <c r="B1544" s="153"/>
      <c r="C1544" s="154"/>
      <c r="D1544" s="141"/>
      <c r="E1544" s="155"/>
      <c r="F1544" s="156"/>
      <c r="G1544" s="127"/>
      <c r="H1544" s="153"/>
      <c r="I1544" s="154"/>
      <c r="J1544" s="142"/>
      <c r="K1544" s="153"/>
      <c r="L1544" s="154"/>
      <c r="M1544" s="143"/>
      <c r="N1544" s="144"/>
    </row>
    <row r="1545" spans="1:14" ht="19.5" thickBot="1" x14ac:dyDescent="0.35">
      <c r="A1545" s="141" t="s">
        <v>121</v>
      </c>
      <c r="B1545" s="153"/>
      <c r="C1545" s="154"/>
      <c r="D1545" s="141"/>
      <c r="E1545" s="155">
        <f>SUM(E1537:F1544)</f>
        <v>0</v>
      </c>
      <c r="F1545" s="156"/>
      <c r="G1545" s="127"/>
      <c r="H1545" s="153" t="s">
        <v>121</v>
      </c>
      <c r="I1545" s="154"/>
      <c r="J1545" s="140">
        <f>SUM(J1537:J1544)</f>
        <v>0</v>
      </c>
      <c r="K1545" s="153" t="s">
        <v>121</v>
      </c>
      <c r="L1545" s="154"/>
      <c r="M1545" s="145">
        <f>SUM(M1537:M1544)</f>
        <v>0</v>
      </c>
      <c r="N1545" s="139"/>
    </row>
    <row r="1548" spans="1:14" x14ac:dyDescent="0.3">
      <c r="A1548" s="172" t="s">
        <v>0</v>
      </c>
      <c r="B1548" s="172"/>
      <c r="C1548" s="172"/>
      <c r="D1548" s="172"/>
      <c r="E1548" s="172"/>
      <c r="F1548" s="172"/>
      <c r="G1548" s="172"/>
      <c r="H1548" s="172"/>
      <c r="I1548" s="172"/>
      <c r="J1548" s="172"/>
      <c r="K1548" s="172"/>
      <c r="L1548" s="172"/>
      <c r="M1548" s="1"/>
      <c r="N1548" s="148"/>
    </row>
    <row r="1549" spans="1:14" x14ac:dyDescent="0.3">
      <c r="A1549" s="1" t="s">
        <v>1</v>
      </c>
      <c r="B1549" s="148" t="s">
        <v>142</v>
      </c>
      <c r="J1549" s="1" t="s">
        <v>3</v>
      </c>
      <c r="K1549" s="173">
        <f>+K1458</f>
        <v>0</v>
      </c>
      <c r="L1549" s="173"/>
      <c r="M1549" s="173"/>
      <c r="N1549" s="6"/>
    </row>
    <row r="1550" spans="1:14" x14ac:dyDescent="0.3">
      <c r="A1550" s="174"/>
      <c r="B1550" s="175"/>
      <c r="C1550" s="176"/>
      <c r="D1550" s="169" t="s">
        <v>6</v>
      </c>
      <c r="E1550" s="170"/>
      <c r="F1550" s="171"/>
      <c r="G1550" s="7" t="s">
        <v>7</v>
      </c>
      <c r="H1550" s="7" t="s">
        <v>7</v>
      </c>
      <c r="I1550" s="7" t="s">
        <v>8</v>
      </c>
      <c r="J1550" s="147" t="s">
        <v>9</v>
      </c>
      <c r="K1550" s="7" t="s">
        <v>10</v>
      </c>
      <c r="L1550" s="149"/>
      <c r="M1550" s="7" t="s">
        <v>11</v>
      </c>
      <c r="N1550" s="7" t="s">
        <v>12</v>
      </c>
    </row>
    <row r="1551" spans="1:14" x14ac:dyDescent="0.3">
      <c r="A1551" s="12" t="s">
        <v>16</v>
      </c>
      <c r="B1551" s="7" t="s">
        <v>17</v>
      </c>
      <c r="C1551" s="13" t="s">
        <v>18</v>
      </c>
      <c r="D1551" s="7">
        <v>1</v>
      </c>
      <c r="E1551" s="7">
        <v>2</v>
      </c>
      <c r="F1551" s="14" t="s">
        <v>19</v>
      </c>
      <c r="G1551" s="7" t="s">
        <v>20</v>
      </c>
      <c r="H1551" s="7" t="s">
        <v>20</v>
      </c>
      <c r="I1551" s="7"/>
      <c r="J1551" s="7" t="s">
        <v>20</v>
      </c>
      <c r="K1551" s="7" t="s">
        <v>21</v>
      </c>
      <c r="L1551" s="7" t="s">
        <v>22</v>
      </c>
      <c r="M1551" s="7" t="s">
        <v>23</v>
      </c>
      <c r="N1551" s="7" t="s">
        <v>22</v>
      </c>
    </row>
    <row r="1552" spans="1:14" x14ac:dyDescent="0.3">
      <c r="A1552" s="16" t="s">
        <v>35</v>
      </c>
      <c r="B1552" s="17" t="s">
        <v>36</v>
      </c>
      <c r="C1552" s="17">
        <v>72</v>
      </c>
      <c r="D1552" s="29">
        <v>16</v>
      </c>
      <c r="E1552" s="29"/>
      <c r="F1552" s="30">
        <f>+(E1552+D1552)/C1552</f>
        <v>0.22222222222222221</v>
      </c>
      <c r="G1552" s="32"/>
      <c r="H1552" s="32"/>
      <c r="I1552" s="32"/>
      <c r="J1552" s="34">
        <f>+D1552+E1552-G1552-H1552-I1552</f>
        <v>16</v>
      </c>
      <c r="K1552" s="31">
        <f>+K1461</f>
        <v>381.13</v>
      </c>
      <c r="L1552" s="24">
        <f t="shared" ref="L1552:L1613" si="121">+J1552*K1552</f>
        <v>6098.08</v>
      </c>
      <c r="M1552" s="24"/>
      <c r="N1552" s="24">
        <f>+K1552*I1552</f>
        <v>0</v>
      </c>
    </row>
    <row r="1553" spans="1:14" x14ac:dyDescent="0.3">
      <c r="A1553" s="16" t="s">
        <v>37</v>
      </c>
      <c r="B1553" s="17" t="s">
        <v>38</v>
      </c>
      <c r="C1553" s="17">
        <v>36</v>
      </c>
      <c r="D1553" s="29">
        <v>6</v>
      </c>
      <c r="E1553" s="29"/>
      <c r="F1553" s="30">
        <f t="shared" ref="F1553:F1613" si="122">+(E1553+D1553)/C1553</f>
        <v>0.16666666666666666</v>
      </c>
      <c r="G1553" s="32"/>
      <c r="H1553" s="32"/>
      <c r="I1553" s="32"/>
      <c r="J1553" s="34">
        <f t="shared" ref="J1553:J1613" si="123">+D1553+E1553-G1553-H1553-I1553</f>
        <v>6</v>
      </c>
      <c r="K1553" s="31">
        <f t="shared" ref="K1553:K1613" si="124">+K1462</f>
        <v>741.2</v>
      </c>
      <c r="L1553" s="24">
        <f t="shared" si="121"/>
        <v>4447.2000000000007</v>
      </c>
      <c r="M1553" s="24"/>
      <c r="N1553" s="24">
        <f t="shared" ref="N1553:N1613" si="125">+K1553*I1553</f>
        <v>0</v>
      </c>
    </row>
    <row r="1554" spans="1:14" x14ac:dyDescent="0.3">
      <c r="A1554" s="16" t="s">
        <v>39</v>
      </c>
      <c r="B1554" s="17" t="s">
        <v>40</v>
      </c>
      <c r="C1554" s="17">
        <v>18</v>
      </c>
      <c r="D1554" s="29"/>
      <c r="E1554" s="29"/>
      <c r="F1554" s="30">
        <f t="shared" si="122"/>
        <v>0</v>
      </c>
      <c r="G1554" s="32"/>
      <c r="H1554" s="32"/>
      <c r="I1554" s="32"/>
      <c r="J1554" s="12">
        <f t="shared" si="123"/>
        <v>0</v>
      </c>
      <c r="K1554" s="31">
        <f t="shared" si="124"/>
        <v>1263.5999999999999</v>
      </c>
      <c r="L1554" s="37">
        <f t="shared" si="121"/>
        <v>0</v>
      </c>
      <c r="M1554" s="37"/>
      <c r="N1554" s="37">
        <f t="shared" si="125"/>
        <v>0</v>
      </c>
    </row>
    <row r="1555" spans="1:14" x14ac:dyDescent="0.3">
      <c r="A1555" s="16" t="s">
        <v>41</v>
      </c>
      <c r="B1555" s="17" t="s">
        <v>42</v>
      </c>
      <c r="C1555" s="17">
        <v>10</v>
      </c>
      <c r="D1555" s="29"/>
      <c r="E1555" s="29"/>
      <c r="F1555" s="30">
        <f t="shared" si="122"/>
        <v>0</v>
      </c>
      <c r="G1555" s="32"/>
      <c r="H1555" s="32"/>
      <c r="I1555" s="32"/>
      <c r="J1555" s="34">
        <f t="shared" si="123"/>
        <v>0</v>
      </c>
      <c r="K1555" s="31">
        <f t="shared" si="124"/>
        <v>2059.1999999999998</v>
      </c>
      <c r="L1555" s="24">
        <f t="shared" si="121"/>
        <v>0</v>
      </c>
      <c r="M1555" s="24"/>
      <c r="N1555" s="24">
        <f t="shared" si="125"/>
        <v>0</v>
      </c>
    </row>
    <row r="1556" spans="1:14" x14ac:dyDescent="0.3">
      <c r="A1556" s="16" t="s">
        <v>43</v>
      </c>
      <c r="B1556" s="17" t="s">
        <v>36</v>
      </c>
      <c r="C1556" s="17">
        <v>72</v>
      </c>
      <c r="D1556" s="29"/>
      <c r="E1556" s="29"/>
      <c r="F1556" s="30">
        <f t="shared" si="122"/>
        <v>0</v>
      </c>
      <c r="G1556" s="32"/>
      <c r="H1556" s="32"/>
      <c r="I1556" s="32"/>
      <c r="J1556" s="34">
        <f t="shared" si="123"/>
        <v>0</v>
      </c>
      <c r="K1556" s="31">
        <f t="shared" si="124"/>
        <v>409.5</v>
      </c>
      <c r="L1556" s="24">
        <f t="shared" si="121"/>
        <v>0</v>
      </c>
      <c r="M1556" s="24"/>
      <c r="N1556" s="24">
        <f t="shared" si="125"/>
        <v>0</v>
      </c>
    </row>
    <row r="1557" spans="1:14" x14ac:dyDescent="0.3">
      <c r="A1557" s="16" t="s">
        <v>44</v>
      </c>
      <c r="B1557" s="17" t="s">
        <v>38</v>
      </c>
      <c r="C1557" s="17">
        <v>36</v>
      </c>
      <c r="D1557" s="29"/>
      <c r="E1557" s="29"/>
      <c r="F1557" s="30">
        <f t="shared" si="122"/>
        <v>0</v>
      </c>
      <c r="G1557" s="32"/>
      <c r="H1557" s="32"/>
      <c r="I1557" s="32"/>
      <c r="J1557" s="34">
        <f t="shared" si="123"/>
        <v>0</v>
      </c>
      <c r="K1557" s="31">
        <f t="shared" si="124"/>
        <v>803.79</v>
      </c>
      <c r="L1557" s="24">
        <f t="shared" si="121"/>
        <v>0</v>
      </c>
      <c r="M1557" s="24"/>
      <c r="N1557" s="24">
        <f t="shared" si="125"/>
        <v>0</v>
      </c>
    </row>
    <row r="1558" spans="1:14" x14ac:dyDescent="0.3">
      <c r="A1558" s="16" t="s">
        <v>45</v>
      </c>
      <c r="B1558" s="17" t="s">
        <v>36</v>
      </c>
      <c r="C1558" s="17">
        <v>72</v>
      </c>
      <c r="D1558" s="29">
        <v>19</v>
      </c>
      <c r="E1558" s="29"/>
      <c r="F1558" s="30">
        <f t="shared" si="122"/>
        <v>0.2638888888888889</v>
      </c>
      <c r="G1558" s="32"/>
      <c r="H1558" s="32"/>
      <c r="I1558" s="32"/>
      <c r="J1558" s="34">
        <f t="shared" si="123"/>
        <v>19</v>
      </c>
      <c r="K1558" s="31">
        <f t="shared" si="124"/>
        <v>409.5</v>
      </c>
      <c r="L1558" s="24">
        <f t="shared" si="121"/>
        <v>7780.5</v>
      </c>
      <c r="M1558" s="24"/>
      <c r="N1558" s="24">
        <f t="shared" si="125"/>
        <v>0</v>
      </c>
    </row>
    <row r="1559" spans="1:14" x14ac:dyDescent="0.3">
      <c r="A1559" s="16" t="s">
        <v>46</v>
      </c>
      <c r="B1559" s="17" t="s">
        <v>38</v>
      </c>
      <c r="C1559" s="17">
        <v>36</v>
      </c>
      <c r="D1559" s="29">
        <v>6</v>
      </c>
      <c r="E1559" s="29"/>
      <c r="F1559" s="30">
        <f t="shared" si="122"/>
        <v>0.16666666666666666</v>
      </c>
      <c r="G1559" s="32"/>
      <c r="H1559" s="32"/>
      <c r="I1559" s="32"/>
      <c r="J1559" s="34">
        <f t="shared" si="123"/>
        <v>6</v>
      </c>
      <c r="K1559" s="31">
        <f t="shared" si="124"/>
        <v>803.79</v>
      </c>
      <c r="L1559" s="24">
        <f t="shared" si="121"/>
        <v>4822.74</v>
      </c>
      <c r="M1559" s="24"/>
      <c r="N1559" s="24">
        <f t="shared" si="125"/>
        <v>0</v>
      </c>
    </row>
    <row r="1560" spans="1:14" x14ac:dyDescent="0.3">
      <c r="A1560" s="16" t="s">
        <v>47</v>
      </c>
      <c r="B1560" s="17" t="s">
        <v>48</v>
      </c>
      <c r="C1560" s="17">
        <v>8</v>
      </c>
      <c r="D1560" s="29"/>
      <c r="E1560" s="29"/>
      <c r="F1560" s="30">
        <f t="shared" si="122"/>
        <v>0</v>
      </c>
      <c r="G1560" s="32"/>
      <c r="H1560" s="32"/>
      <c r="I1560" s="32"/>
      <c r="J1560" s="34">
        <f t="shared" si="123"/>
        <v>0</v>
      </c>
      <c r="K1560" s="31">
        <f t="shared" si="124"/>
        <v>2767.05</v>
      </c>
      <c r="L1560" s="24">
        <f t="shared" si="121"/>
        <v>0</v>
      </c>
      <c r="M1560" s="24"/>
      <c r="N1560" s="24">
        <f t="shared" si="125"/>
        <v>0</v>
      </c>
    </row>
    <row r="1561" spans="1:14" x14ac:dyDescent="0.3">
      <c r="A1561" s="35" t="s">
        <v>49</v>
      </c>
      <c r="B1561" s="17" t="s">
        <v>50</v>
      </c>
      <c r="C1561" s="38">
        <v>72</v>
      </c>
      <c r="D1561" s="29">
        <v>7</v>
      </c>
      <c r="E1561" s="29"/>
      <c r="F1561" s="30">
        <f t="shared" si="122"/>
        <v>9.7222222222222224E-2</v>
      </c>
      <c r="G1561" s="32"/>
      <c r="H1561" s="32"/>
      <c r="I1561" s="32"/>
      <c r="J1561" s="12">
        <f t="shared" si="123"/>
        <v>7</v>
      </c>
      <c r="K1561" s="31">
        <f t="shared" si="124"/>
        <v>444.6</v>
      </c>
      <c r="L1561" s="37">
        <f t="shared" si="121"/>
        <v>3112.2000000000003</v>
      </c>
      <c r="M1561" s="37"/>
      <c r="N1561" s="37">
        <f t="shared" si="125"/>
        <v>0</v>
      </c>
    </row>
    <row r="1562" spans="1:14" x14ac:dyDescent="0.3">
      <c r="A1562" s="16" t="s">
        <v>51</v>
      </c>
      <c r="B1562" s="17" t="s">
        <v>52</v>
      </c>
      <c r="C1562" s="17">
        <v>36</v>
      </c>
      <c r="D1562" s="29">
        <v>4</v>
      </c>
      <c r="E1562" s="29"/>
      <c r="F1562" s="30">
        <f t="shared" si="122"/>
        <v>0.1111111111111111</v>
      </c>
      <c r="G1562" s="32"/>
      <c r="H1562" s="32"/>
      <c r="I1562" s="32"/>
      <c r="J1562" s="34">
        <f t="shared" si="123"/>
        <v>4</v>
      </c>
      <c r="K1562" s="31">
        <f t="shared" si="124"/>
        <v>868.73</v>
      </c>
      <c r="L1562" s="24">
        <f t="shared" si="121"/>
        <v>3474.92</v>
      </c>
      <c r="M1562" s="24"/>
      <c r="N1562" s="24">
        <f t="shared" si="125"/>
        <v>0</v>
      </c>
    </row>
    <row r="1563" spans="1:14" x14ac:dyDescent="0.3">
      <c r="A1563" s="16" t="s">
        <v>53</v>
      </c>
      <c r="B1563" s="17" t="s">
        <v>48</v>
      </c>
      <c r="C1563" s="17">
        <v>8</v>
      </c>
      <c r="D1563" s="29"/>
      <c r="E1563" s="29"/>
      <c r="F1563" s="30">
        <f t="shared" si="122"/>
        <v>0</v>
      </c>
      <c r="G1563" s="32"/>
      <c r="H1563" s="32"/>
      <c r="I1563" s="32"/>
      <c r="J1563" s="34">
        <f t="shared" si="123"/>
        <v>0</v>
      </c>
      <c r="K1563" s="31">
        <f t="shared" si="124"/>
        <v>2416.0500000000002</v>
      </c>
      <c r="L1563" s="24">
        <f t="shared" si="121"/>
        <v>0</v>
      </c>
      <c r="M1563" s="24"/>
      <c r="N1563" s="24">
        <f t="shared" si="125"/>
        <v>0</v>
      </c>
    </row>
    <row r="1564" spans="1:14" x14ac:dyDescent="0.3">
      <c r="A1564" s="16" t="s">
        <v>54</v>
      </c>
      <c r="B1564" s="17" t="s">
        <v>50</v>
      </c>
      <c r="C1564" s="17">
        <v>72</v>
      </c>
      <c r="D1564" s="29">
        <v>19</v>
      </c>
      <c r="E1564" s="29"/>
      <c r="F1564" s="30">
        <f t="shared" si="122"/>
        <v>0.2638888888888889</v>
      </c>
      <c r="G1564" s="32"/>
      <c r="H1564" s="32"/>
      <c r="I1564" s="32"/>
      <c r="J1564" s="34">
        <f t="shared" si="123"/>
        <v>19</v>
      </c>
      <c r="K1564" s="31">
        <f t="shared" si="124"/>
        <v>377.33</v>
      </c>
      <c r="L1564" s="24">
        <f t="shared" si="121"/>
        <v>7169.2699999999995</v>
      </c>
      <c r="M1564" s="24"/>
      <c r="N1564" s="24">
        <f t="shared" si="125"/>
        <v>0</v>
      </c>
    </row>
    <row r="1565" spans="1:14" x14ac:dyDescent="0.3">
      <c r="A1565" s="16" t="s">
        <v>55</v>
      </c>
      <c r="B1565" s="17" t="s">
        <v>56</v>
      </c>
      <c r="C1565" s="17">
        <v>15</v>
      </c>
      <c r="D1565" s="44"/>
      <c r="E1565" s="44"/>
      <c r="F1565" s="30">
        <f t="shared" si="122"/>
        <v>0</v>
      </c>
      <c r="G1565" s="11"/>
      <c r="H1565" s="11"/>
      <c r="I1565" s="11"/>
      <c r="J1565" s="12">
        <f t="shared" si="123"/>
        <v>0</v>
      </c>
      <c r="K1565" s="45">
        <f t="shared" si="124"/>
        <v>1158.3</v>
      </c>
      <c r="L1565" s="37">
        <f t="shared" si="121"/>
        <v>0</v>
      </c>
      <c r="M1565" s="37"/>
      <c r="N1565" s="37">
        <f t="shared" si="125"/>
        <v>0</v>
      </c>
    </row>
    <row r="1566" spans="1:14" x14ac:dyDescent="0.3">
      <c r="A1566" s="16" t="s">
        <v>57</v>
      </c>
      <c r="B1566" s="17" t="s">
        <v>50</v>
      </c>
      <c r="C1566" s="17">
        <v>72</v>
      </c>
      <c r="D1566" s="29">
        <v>9</v>
      </c>
      <c r="E1566" s="29"/>
      <c r="F1566" s="30">
        <f t="shared" si="122"/>
        <v>0.125</v>
      </c>
      <c r="G1566" s="32"/>
      <c r="H1566" s="32"/>
      <c r="I1566" s="32"/>
      <c r="J1566" s="34">
        <f t="shared" si="123"/>
        <v>9</v>
      </c>
      <c r="K1566" s="31">
        <f t="shared" si="124"/>
        <v>424.13</v>
      </c>
      <c r="L1566" s="24">
        <f t="shared" si="121"/>
        <v>3817.17</v>
      </c>
      <c r="M1566" s="24"/>
      <c r="N1566" s="24">
        <f t="shared" si="125"/>
        <v>0</v>
      </c>
    </row>
    <row r="1567" spans="1:14" x14ac:dyDescent="0.3">
      <c r="A1567" s="16" t="s">
        <v>58</v>
      </c>
      <c r="B1567" s="17" t="s">
        <v>59</v>
      </c>
      <c r="C1567" s="17">
        <v>15</v>
      </c>
      <c r="D1567" s="29"/>
      <c r="E1567" s="29"/>
      <c r="F1567" s="30">
        <f t="shared" si="122"/>
        <v>0</v>
      </c>
      <c r="G1567" s="32"/>
      <c r="H1567" s="32"/>
      <c r="I1567" s="32"/>
      <c r="J1567" s="34">
        <f t="shared" si="123"/>
        <v>0</v>
      </c>
      <c r="K1567" s="31">
        <f t="shared" si="124"/>
        <v>1199.25</v>
      </c>
      <c r="L1567" s="24">
        <f t="shared" si="121"/>
        <v>0</v>
      </c>
      <c r="M1567" s="24"/>
      <c r="N1567" s="24">
        <f t="shared" si="125"/>
        <v>0</v>
      </c>
    </row>
    <row r="1568" spans="1:14" x14ac:dyDescent="0.3">
      <c r="A1568" s="16" t="s">
        <v>60</v>
      </c>
      <c r="B1568" s="17" t="s">
        <v>50</v>
      </c>
      <c r="C1568" s="17">
        <v>72</v>
      </c>
      <c r="D1568" s="29"/>
      <c r="E1568" s="29"/>
      <c r="F1568" s="30">
        <f t="shared" si="122"/>
        <v>0</v>
      </c>
      <c r="G1568" s="32"/>
      <c r="H1568" s="32"/>
      <c r="I1568" s="32"/>
      <c r="J1568" s="34">
        <f t="shared" si="123"/>
        <v>0</v>
      </c>
      <c r="K1568" s="31">
        <f t="shared" si="124"/>
        <v>381.13</v>
      </c>
      <c r="L1568" s="24">
        <f t="shared" si="121"/>
        <v>0</v>
      </c>
      <c r="M1568" s="24"/>
      <c r="N1568" s="24">
        <f t="shared" si="125"/>
        <v>0</v>
      </c>
    </row>
    <row r="1569" spans="1:14" x14ac:dyDescent="0.3">
      <c r="A1569" s="16" t="s">
        <v>61</v>
      </c>
      <c r="B1569" s="17" t="s">
        <v>50</v>
      </c>
      <c r="C1569" s="38">
        <v>72</v>
      </c>
      <c r="D1569" s="44">
        <v>6</v>
      </c>
      <c r="E1569" s="44"/>
      <c r="F1569" s="30">
        <f t="shared" si="122"/>
        <v>8.3333333333333329E-2</v>
      </c>
      <c r="G1569" s="11"/>
      <c r="H1569" s="11"/>
      <c r="I1569" s="11"/>
      <c r="J1569" s="12">
        <f t="shared" si="123"/>
        <v>6</v>
      </c>
      <c r="K1569" s="31">
        <f t="shared" si="124"/>
        <v>424.13</v>
      </c>
      <c r="L1569" s="37">
        <f t="shared" si="121"/>
        <v>2544.7799999999997</v>
      </c>
      <c r="M1569" s="37"/>
      <c r="N1569" s="37">
        <f t="shared" si="125"/>
        <v>0</v>
      </c>
    </row>
    <row r="1570" spans="1:14" x14ac:dyDescent="0.3">
      <c r="A1570" s="35" t="s">
        <v>62</v>
      </c>
      <c r="B1570" s="17" t="s">
        <v>50</v>
      </c>
      <c r="C1570" s="38">
        <v>72</v>
      </c>
      <c r="D1570" s="44">
        <v>2</v>
      </c>
      <c r="E1570" s="44"/>
      <c r="F1570" s="30">
        <f t="shared" si="122"/>
        <v>2.7777777777777776E-2</v>
      </c>
      <c r="G1570" s="11"/>
      <c r="H1570" s="11"/>
      <c r="I1570" s="11"/>
      <c r="J1570" s="12">
        <f t="shared" si="123"/>
        <v>2</v>
      </c>
      <c r="K1570" s="31">
        <f t="shared" si="124"/>
        <v>330.23</v>
      </c>
      <c r="L1570" s="37">
        <f t="shared" si="121"/>
        <v>660.46</v>
      </c>
      <c r="M1570" s="37"/>
      <c r="N1570" s="37">
        <f t="shared" si="125"/>
        <v>0</v>
      </c>
    </row>
    <row r="1571" spans="1:14" x14ac:dyDescent="0.3">
      <c r="A1571" s="35" t="s">
        <v>63</v>
      </c>
      <c r="B1571" s="17" t="s">
        <v>50</v>
      </c>
      <c r="C1571" s="38">
        <v>72</v>
      </c>
      <c r="D1571" s="44">
        <v>6</v>
      </c>
      <c r="E1571" s="44"/>
      <c r="F1571" s="30">
        <f t="shared" si="122"/>
        <v>8.3333333333333329E-2</v>
      </c>
      <c r="G1571" s="11"/>
      <c r="H1571" s="11"/>
      <c r="I1571" s="11"/>
      <c r="J1571" s="12">
        <f t="shared" si="123"/>
        <v>6</v>
      </c>
      <c r="K1571" s="31">
        <f t="shared" si="124"/>
        <v>424.13</v>
      </c>
      <c r="L1571" s="37">
        <f t="shared" si="121"/>
        <v>2544.7799999999997</v>
      </c>
      <c r="M1571" s="37"/>
      <c r="N1571" s="37">
        <f t="shared" si="125"/>
        <v>0</v>
      </c>
    </row>
    <row r="1572" spans="1:14" x14ac:dyDescent="0.3">
      <c r="A1572" s="35" t="s">
        <v>64</v>
      </c>
      <c r="B1572" s="17" t="s">
        <v>65</v>
      </c>
      <c r="C1572" s="38">
        <v>72</v>
      </c>
      <c r="D1572" s="44">
        <v>6</v>
      </c>
      <c r="E1572" s="44"/>
      <c r="F1572" s="30">
        <f t="shared" si="122"/>
        <v>8.3333333333333329E-2</v>
      </c>
      <c r="G1572" s="11"/>
      <c r="H1572" s="11"/>
      <c r="I1572" s="11"/>
      <c r="J1572" s="12">
        <f t="shared" si="123"/>
        <v>6</v>
      </c>
      <c r="K1572" s="31">
        <f t="shared" si="124"/>
        <v>389.61</v>
      </c>
      <c r="L1572" s="37">
        <f t="shared" si="121"/>
        <v>2337.66</v>
      </c>
      <c r="M1572" s="37"/>
      <c r="N1572" s="37">
        <f t="shared" si="125"/>
        <v>0</v>
      </c>
    </row>
    <row r="1573" spans="1:14" x14ac:dyDescent="0.3">
      <c r="A1573" s="35" t="s">
        <v>66</v>
      </c>
      <c r="B1573" s="17" t="s">
        <v>65</v>
      </c>
      <c r="C1573" s="38">
        <v>72</v>
      </c>
      <c r="D1573" s="44">
        <v>6</v>
      </c>
      <c r="E1573" s="44"/>
      <c r="F1573" s="30">
        <f t="shared" si="122"/>
        <v>8.3333333333333329E-2</v>
      </c>
      <c r="G1573" s="11"/>
      <c r="H1573" s="11"/>
      <c r="I1573" s="11"/>
      <c r="J1573" s="12">
        <f t="shared" si="123"/>
        <v>6</v>
      </c>
      <c r="K1573" s="31">
        <f t="shared" si="124"/>
        <v>389.61</v>
      </c>
      <c r="L1573" s="37">
        <f t="shared" si="121"/>
        <v>2337.66</v>
      </c>
      <c r="M1573" s="37"/>
      <c r="N1573" s="37">
        <f t="shared" si="125"/>
        <v>0</v>
      </c>
    </row>
    <row r="1574" spans="1:14" x14ac:dyDescent="0.3">
      <c r="A1574" s="47" t="s">
        <v>67</v>
      </c>
      <c r="B1574" s="48" t="s">
        <v>59</v>
      </c>
      <c r="C1574" s="49">
        <v>25</v>
      </c>
      <c r="D1574" s="44"/>
      <c r="E1574" s="44"/>
      <c r="F1574" s="30">
        <f t="shared" si="122"/>
        <v>0</v>
      </c>
      <c r="G1574" s="11"/>
      <c r="H1574" s="11"/>
      <c r="I1574" s="11"/>
      <c r="J1574" s="12">
        <f t="shared" si="123"/>
        <v>0</v>
      </c>
      <c r="K1574" s="31">
        <f t="shared" si="124"/>
        <v>169.65</v>
      </c>
      <c r="L1574" s="37">
        <f t="shared" si="121"/>
        <v>0</v>
      </c>
      <c r="M1574" s="37"/>
      <c r="N1574" s="37">
        <f t="shared" si="125"/>
        <v>0</v>
      </c>
    </row>
    <row r="1575" spans="1:14" x14ac:dyDescent="0.3">
      <c r="A1575" s="47" t="s">
        <v>68</v>
      </c>
      <c r="B1575" s="48" t="s">
        <v>42</v>
      </c>
      <c r="C1575" s="49">
        <v>50</v>
      </c>
      <c r="D1575" s="44">
        <v>14</v>
      </c>
      <c r="E1575" s="44"/>
      <c r="F1575" s="30">
        <f t="shared" si="122"/>
        <v>0.28000000000000003</v>
      </c>
      <c r="G1575" s="11"/>
      <c r="H1575" s="11"/>
      <c r="I1575" s="11"/>
      <c r="J1575" s="12">
        <f t="shared" si="123"/>
        <v>14</v>
      </c>
      <c r="K1575" s="31">
        <f t="shared" si="124"/>
        <v>88.92</v>
      </c>
      <c r="L1575" s="37">
        <f t="shared" si="121"/>
        <v>1244.8800000000001</v>
      </c>
      <c r="M1575" s="37"/>
      <c r="N1575" s="37">
        <f t="shared" si="125"/>
        <v>0</v>
      </c>
    </row>
    <row r="1576" spans="1:14" x14ac:dyDescent="0.3">
      <c r="A1576" s="47" t="s">
        <v>69</v>
      </c>
      <c r="B1576" s="48" t="s">
        <v>52</v>
      </c>
      <c r="C1576" s="49">
        <v>12</v>
      </c>
      <c r="D1576" s="44">
        <v>5</v>
      </c>
      <c r="E1576" s="44"/>
      <c r="F1576" s="30">
        <f t="shared" si="122"/>
        <v>0.41666666666666669</v>
      </c>
      <c r="G1576" s="11"/>
      <c r="H1576" s="11"/>
      <c r="I1576" s="11"/>
      <c r="J1576" s="12">
        <f t="shared" si="123"/>
        <v>5</v>
      </c>
      <c r="K1576" s="31">
        <f t="shared" si="124"/>
        <v>123.94</v>
      </c>
      <c r="L1576" s="37">
        <f t="shared" si="121"/>
        <v>619.70000000000005</v>
      </c>
      <c r="M1576" s="37"/>
      <c r="N1576" s="37">
        <f t="shared" si="125"/>
        <v>0</v>
      </c>
    </row>
    <row r="1577" spans="1:14" ht="19.5" thickBot="1" x14ac:dyDescent="0.35">
      <c r="A1577" s="47" t="s">
        <v>70</v>
      </c>
      <c r="B1577" s="48" t="s">
        <v>50</v>
      </c>
      <c r="C1577" s="49">
        <v>60</v>
      </c>
      <c r="D1577" s="44"/>
      <c r="E1577" s="44"/>
      <c r="F1577" s="30">
        <f t="shared" si="122"/>
        <v>0</v>
      </c>
      <c r="G1577" s="11"/>
      <c r="H1577" s="11"/>
      <c r="I1577" s="11"/>
      <c r="J1577" s="12">
        <f t="shared" si="123"/>
        <v>0</v>
      </c>
      <c r="K1577" s="31">
        <f t="shared" si="124"/>
        <v>67.180000000000007</v>
      </c>
      <c r="L1577" s="37">
        <f t="shared" si="121"/>
        <v>0</v>
      </c>
      <c r="M1577" s="37"/>
      <c r="N1577" s="37">
        <f t="shared" si="125"/>
        <v>0</v>
      </c>
    </row>
    <row r="1578" spans="1:14" ht="19.5" thickBot="1" x14ac:dyDescent="0.35">
      <c r="A1578" s="56" t="s">
        <v>71</v>
      </c>
      <c r="B1578" s="57" t="s">
        <v>50</v>
      </c>
      <c r="C1578" s="58">
        <v>60</v>
      </c>
      <c r="D1578" s="44">
        <v>2</v>
      </c>
      <c r="E1578" s="44"/>
      <c r="F1578" s="30">
        <f t="shared" si="122"/>
        <v>3.3333333333333333E-2</v>
      </c>
      <c r="G1578" s="11"/>
      <c r="H1578" s="11"/>
      <c r="I1578" s="11"/>
      <c r="J1578" s="12">
        <f t="shared" si="123"/>
        <v>2</v>
      </c>
      <c r="K1578" s="31">
        <f t="shared" si="124"/>
        <v>67.180000000000007</v>
      </c>
      <c r="L1578" s="37">
        <f t="shared" si="121"/>
        <v>134.36000000000001</v>
      </c>
      <c r="M1578" s="37"/>
      <c r="N1578" s="37">
        <f t="shared" si="125"/>
        <v>0</v>
      </c>
    </row>
    <row r="1579" spans="1:14" ht="19.5" thickBot="1" x14ac:dyDescent="0.35">
      <c r="A1579" s="56" t="s">
        <v>72</v>
      </c>
      <c r="B1579" s="57" t="s">
        <v>50</v>
      </c>
      <c r="C1579" s="58">
        <v>60</v>
      </c>
      <c r="D1579" s="44">
        <v>1</v>
      </c>
      <c r="E1579" s="44"/>
      <c r="F1579" s="30">
        <f t="shared" si="122"/>
        <v>1.6666666666666666E-2</v>
      </c>
      <c r="G1579" s="11"/>
      <c r="H1579" s="11"/>
      <c r="I1579" s="11"/>
      <c r="J1579" s="12">
        <f t="shared" si="123"/>
        <v>1</v>
      </c>
      <c r="K1579" s="31">
        <f t="shared" si="124"/>
        <v>67.180000000000007</v>
      </c>
      <c r="L1579" s="37">
        <f t="shared" si="121"/>
        <v>67.180000000000007</v>
      </c>
      <c r="M1579" s="37"/>
      <c r="N1579" s="37">
        <f t="shared" si="125"/>
        <v>0</v>
      </c>
    </row>
    <row r="1580" spans="1:14" ht="19.5" thickBot="1" x14ac:dyDescent="0.35">
      <c r="A1580" s="56" t="s">
        <v>73</v>
      </c>
      <c r="B1580" s="57" t="s">
        <v>74</v>
      </c>
      <c r="C1580" s="58">
        <v>150</v>
      </c>
      <c r="D1580" s="44"/>
      <c r="E1580" s="44"/>
      <c r="F1580" s="30">
        <f t="shared" si="122"/>
        <v>0</v>
      </c>
      <c r="G1580" s="11"/>
      <c r="H1580" s="11"/>
      <c r="I1580" s="11"/>
      <c r="J1580" s="12">
        <f t="shared" si="123"/>
        <v>0</v>
      </c>
      <c r="K1580" s="31">
        <f t="shared" si="124"/>
        <v>21.06</v>
      </c>
      <c r="L1580" s="37">
        <f t="shared" si="121"/>
        <v>0</v>
      </c>
      <c r="M1580" s="37"/>
      <c r="N1580" s="37">
        <f t="shared" si="125"/>
        <v>0</v>
      </c>
    </row>
    <row r="1581" spans="1:14" ht="19.5" thickBot="1" x14ac:dyDescent="0.35">
      <c r="A1581" s="66" t="s">
        <v>75</v>
      </c>
      <c r="B1581" s="67" t="s">
        <v>76</v>
      </c>
      <c r="C1581" s="68">
        <v>120</v>
      </c>
      <c r="D1581" s="44">
        <v>2</v>
      </c>
      <c r="E1581" s="44"/>
      <c r="F1581" s="30">
        <f t="shared" si="122"/>
        <v>1.6666666666666666E-2</v>
      </c>
      <c r="G1581" s="11"/>
      <c r="H1581" s="11"/>
      <c r="I1581" s="11"/>
      <c r="J1581" s="12">
        <f t="shared" si="123"/>
        <v>2</v>
      </c>
      <c r="K1581" s="31">
        <f t="shared" si="124"/>
        <v>78.98</v>
      </c>
      <c r="L1581" s="37">
        <f t="shared" si="121"/>
        <v>157.96</v>
      </c>
      <c r="M1581" s="37"/>
      <c r="N1581" s="37">
        <f t="shared" si="125"/>
        <v>0</v>
      </c>
    </row>
    <row r="1582" spans="1:14" ht="19.5" thickBot="1" x14ac:dyDescent="0.35">
      <c r="A1582" s="66" t="s">
        <v>77</v>
      </c>
      <c r="B1582" s="67" t="s">
        <v>78</v>
      </c>
      <c r="C1582" s="68">
        <v>60</v>
      </c>
      <c r="D1582" s="44">
        <v>17</v>
      </c>
      <c r="E1582" s="44"/>
      <c r="F1582" s="30">
        <f t="shared" si="122"/>
        <v>0.28333333333333333</v>
      </c>
      <c r="G1582" s="11"/>
      <c r="H1582" s="11"/>
      <c r="I1582" s="11"/>
      <c r="J1582" s="12">
        <f t="shared" si="123"/>
        <v>17</v>
      </c>
      <c r="K1582" s="31">
        <f t="shared" si="124"/>
        <v>154.44</v>
      </c>
      <c r="L1582" s="37">
        <f t="shared" si="121"/>
        <v>2625.48</v>
      </c>
      <c r="M1582" s="37"/>
      <c r="N1582" s="37">
        <f t="shared" si="125"/>
        <v>0</v>
      </c>
    </row>
    <row r="1583" spans="1:14" ht="19.5" thickBot="1" x14ac:dyDescent="0.35">
      <c r="A1583" s="66" t="s">
        <v>79</v>
      </c>
      <c r="B1583" s="67" t="s">
        <v>50</v>
      </c>
      <c r="C1583" s="68">
        <v>30</v>
      </c>
      <c r="D1583" s="44">
        <v>17</v>
      </c>
      <c r="E1583" s="44"/>
      <c r="F1583" s="30">
        <f t="shared" si="122"/>
        <v>0.56666666666666665</v>
      </c>
      <c r="G1583" s="11"/>
      <c r="H1583" s="11"/>
      <c r="I1583" s="11"/>
      <c r="J1583" s="12">
        <f t="shared" si="123"/>
        <v>17</v>
      </c>
      <c r="K1583" s="31">
        <f t="shared" si="124"/>
        <v>274.95</v>
      </c>
      <c r="L1583" s="37">
        <f t="shared" si="121"/>
        <v>4674.1499999999996</v>
      </c>
      <c r="M1583" s="37"/>
      <c r="N1583" s="37">
        <f t="shared" si="125"/>
        <v>0</v>
      </c>
    </row>
    <row r="1584" spans="1:14" ht="19.5" thickBot="1" x14ac:dyDescent="0.35">
      <c r="A1584" s="66" t="s">
        <v>80</v>
      </c>
      <c r="B1584" s="67" t="s">
        <v>59</v>
      </c>
      <c r="C1584" s="68">
        <v>12</v>
      </c>
      <c r="D1584" s="44"/>
      <c r="E1584" s="44"/>
      <c r="F1584" s="30">
        <f t="shared" si="122"/>
        <v>0</v>
      </c>
      <c r="G1584" s="11"/>
      <c r="H1584" s="11"/>
      <c r="I1584" s="11"/>
      <c r="J1584" s="12">
        <f t="shared" si="123"/>
        <v>0</v>
      </c>
      <c r="K1584" s="31">
        <f t="shared" si="124"/>
        <v>1023.75</v>
      </c>
      <c r="L1584" s="37">
        <f t="shared" si="121"/>
        <v>0</v>
      </c>
      <c r="M1584" s="37"/>
      <c r="N1584" s="37">
        <f t="shared" si="125"/>
        <v>0</v>
      </c>
    </row>
    <row r="1585" spans="1:14" ht="19.5" thickBot="1" x14ac:dyDescent="0.35">
      <c r="A1585" s="76" t="s">
        <v>81</v>
      </c>
      <c r="B1585" s="77" t="s">
        <v>82</v>
      </c>
      <c r="C1585" s="78">
        <v>18</v>
      </c>
      <c r="D1585" s="44"/>
      <c r="E1585" s="44"/>
      <c r="F1585" s="30">
        <f t="shared" si="122"/>
        <v>0</v>
      </c>
      <c r="G1585" s="11"/>
      <c r="H1585" s="11"/>
      <c r="I1585" s="11"/>
      <c r="J1585" s="12">
        <f t="shared" si="123"/>
        <v>0</v>
      </c>
      <c r="K1585" s="31">
        <f t="shared" si="124"/>
        <v>558.67999999999995</v>
      </c>
      <c r="L1585" s="37">
        <f t="shared" si="121"/>
        <v>0</v>
      </c>
      <c r="M1585" s="37"/>
      <c r="N1585" s="37">
        <f t="shared" si="125"/>
        <v>0</v>
      </c>
    </row>
    <row r="1586" spans="1:14" ht="19.5" thickBot="1" x14ac:dyDescent="0.35">
      <c r="A1586" s="76" t="s">
        <v>83</v>
      </c>
      <c r="B1586" s="77" t="s">
        <v>59</v>
      </c>
      <c r="C1586" s="78">
        <v>12</v>
      </c>
      <c r="D1586" s="44">
        <v>2</v>
      </c>
      <c r="E1586" s="44"/>
      <c r="F1586" s="30">
        <f t="shared" si="122"/>
        <v>0.16666666666666666</v>
      </c>
      <c r="G1586" s="11"/>
      <c r="H1586" s="11"/>
      <c r="I1586" s="11"/>
      <c r="J1586" s="12">
        <f t="shared" si="123"/>
        <v>2</v>
      </c>
      <c r="K1586" s="31">
        <f t="shared" si="124"/>
        <v>1092.2</v>
      </c>
      <c r="L1586" s="37">
        <f t="shared" si="121"/>
        <v>2184.4</v>
      </c>
      <c r="M1586" s="37"/>
      <c r="N1586" s="37">
        <f t="shared" si="125"/>
        <v>0</v>
      </c>
    </row>
    <row r="1587" spans="1:14" ht="19.5" thickBot="1" x14ac:dyDescent="0.35">
      <c r="A1587" s="76" t="s">
        <v>84</v>
      </c>
      <c r="B1587" s="77" t="s">
        <v>85</v>
      </c>
      <c r="C1587" s="78">
        <v>4</v>
      </c>
      <c r="D1587" s="44"/>
      <c r="E1587" s="44"/>
      <c r="F1587" s="30">
        <f t="shared" si="122"/>
        <v>0</v>
      </c>
      <c r="G1587" s="11"/>
      <c r="H1587" s="11"/>
      <c r="I1587" s="11"/>
      <c r="J1587" s="12">
        <f t="shared" si="123"/>
        <v>0</v>
      </c>
      <c r="K1587" s="31">
        <f t="shared" si="124"/>
        <v>2670.53</v>
      </c>
      <c r="L1587" s="37">
        <f t="shared" si="121"/>
        <v>0</v>
      </c>
      <c r="M1587" s="37"/>
      <c r="N1587" s="37">
        <f t="shared" si="125"/>
        <v>0</v>
      </c>
    </row>
    <row r="1588" spans="1:14" ht="19.5" thickBot="1" x14ac:dyDescent="0.35">
      <c r="A1588" s="86" t="s">
        <v>86</v>
      </c>
      <c r="B1588" s="87" t="s">
        <v>87</v>
      </c>
      <c r="C1588" s="88">
        <v>48</v>
      </c>
      <c r="D1588" s="44"/>
      <c r="E1588" s="44"/>
      <c r="F1588" s="30">
        <f t="shared" si="122"/>
        <v>0</v>
      </c>
      <c r="G1588" s="11"/>
      <c r="H1588" s="11"/>
      <c r="I1588" s="11"/>
      <c r="J1588" s="12">
        <f t="shared" si="123"/>
        <v>0</v>
      </c>
      <c r="K1588" s="31">
        <f t="shared" si="124"/>
        <v>46.8</v>
      </c>
      <c r="L1588" s="37">
        <f t="shared" si="121"/>
        <v>0</v>
      </c>
      <c r="M1588" s="37"/>
      <c r="N1588" s="37">
        <f t="shared" si="125"/>
        <v>0</v>
      </c>
    </row>
    <row r="1589" spans="1:14" ht="19.5" thickBot="1" x14ac:dyDescent="0.35">
      <c r="A1589" s="86" t="s">
        <v>88</v>
      </c>
      <c r="B1589" s="87" t="s">
        <v>87</v>
      </c>
      <c r="C1589" s="88">
        <v>48</v>
      </c>
      <c r="D1589" s="44"/>
      <c r="E1589" s="44"/>
      <c r="F1589" s="30">
        <f t="shared" si="122"/>
        <v>0</v>
      </c>
      <c r="G1589" s="11"/>
      <c r="H1589" s="11"/>
      <c r="I1589" s="11"/>
      <c r="J1589" s="12">
        <f t="shared" si="123"/>
        <v>0</v>
      </c>
      <c r="K1589" s="31">
        <f t="shared" si="124"/>
        <v>46.8</v>
      </c>
      <c r="L1589" s="37">
        <f t="shared" si="121"/>
        <v>0</v>
      </c>
      <c r="M1589" s="37"/>
      <c r="N1589" s="37">
        <f t="shared" si="125"/>
        <v>0</v>
      </c>
    </row>
    <row r="1590" spans="1:14" x14ac:dyDescent="0.3">
      <c r="A1590" s="96" t="s">
        <v>89</v>
      </c>
      <c r="B1590" s="97">
        <v>25</v>
      </c>
      <c r="C1590" s="97">
        <v>25</v>
      </c>
      <c r="D1590" s="44">
        <v>162</v>
      </c>
      <c r="E1590" s="44"/>
      <c r="F1590" s="30">
        <f t="shared" si="122"/>
        <v>6.48</v>
      </c>
      <c r="G1590" s="11"/>
      <c r="H1590" s="11"/>
      <c r="I1590" s="11"/>
      <c r="J1590" s="12">
        <f t="shared" si="123"/>
        <v>162</v>
      </c>
      <c r="K1590" s="31">
        <f t="shared" si="124"/>
        <v>111.25</v>
      </c>
      <c r="L1590" s="37">
        <f t="shared" si="121"/>
        <v>18022.5</v>
      </c>
      <c r="M1590" s="37"/>
      <c r="N1590" s="37">
        <f t="shared" si="125"/>
        <v>0</v>
      </c>
    </row>
    <row r="1591" spans="1:14" x14ac:dyDescent="0.3">
      <c r="A1591" s="105" t="s">
        <v>90</v>
      </c>
      <c r="B1591" s="106">
        <v>10</v>
      </c>
      <c r="C1591" s="106">
        <v>10</v>
      </c>
      <c r="D1591" s="44"/>
      <c r="E1591" s="44"/>
      <c r="F1591" s="30">
        <f t="shared" si="122"/>
        <v>0</v>
      </c>
      <c r="G1591" s="11"/>
      <c r="H1591" s="11"/>
      <c r="I1591" s="11"/>
      <c r="J1591" s="12">
        <f t="shared" si="123"/>
        <v>0</v>
      </c>
      <c r="K1591" s="31">
        <f t="shared" si="124"/>
        <v>1760</v>
      </c>
      <c r="L1591" s="37">
        <f t="shared" si="121"/>
        <v>0</v>
      </c>
      <c r="M1591" s="37"/>
      <c r="N1591" s="37">
        <f t="shared" si="125"/>
        <v>0</v>
      </c>
    </row>
    <row r="1592" spans="1:14" x14ac:dyDescent="0.3">
      <c r="A1592" s="105" t="s">
        <v>91</v>
      </c>
      <c r="B1592" s="106">
        <v>8</v>
      </c>
      <c r="C1592" s="106">
        <v>8</v>
      </c>
      <c r="D1592" s="44"/>
      <c r="E1592" s="44"/>
      <c r="F1592" s="30">
        <f t="shared" si="122"/>
        <v>0</v>
      </c>
      <c r="G1592" s="11"/>
      <c r="H1592" s="11"/>
      <c r="I1592" s="11"/>
      <c r="J1592" s="12">
        <f t="shared" si="123"/>
        <v>0</v>
      </c>
      <c r="K1592" s="31">
        <f t="shared" si="124"/>
        <v>2365</v>
      </c>
      <c r="L1592" s="37">
        <f t="shared" si="121"/>
        <v>0</v>
      </c>
      <c r="M1592" s="37"/>
      <c r="N1592" s="37">
        <f t="shared" si="125"/>
        <v>0</v>
      </c>
    </row>
    <row r="1593" spans="1:14" x14ac:dyDescent="0.3">
      <c r="A1593" s="105" t="s">
        <v>92</v>
      </c>
      <c r="B1593" s="106">
        <v>8</v>
      </c>
      <c r="C1593" s="106">
        <v>8</v>
      </c>
      <c r="D1593" s="44"/>
      <c r="E1593" s="44"/>
      <c r="F1593" s="30">
        <f t="shared" si="122"/>
        <v>0</v>
      </c>
      <c r="G1593" s="11"/>
      <c r="H1593" s="11"/>
      <c r="I1593" s="11"/>
      <c r="J1593" s="12">
        <f t="shared" si="123"/>
        <v>0</v>
      </c>
      <c r="K1593" s="31">
        <f t="shared" si="124"/>
        <v>2065</v>
      </c>
      <c r="L1593" s="37">
        <f t="shared" si="121"/>
        <v>0</v>
      </c>
      <c r="M1593" s="37"/>
      <c r="N1593" s="37">
        <f t="shared" si="125"/>
        <v>0</v>
      </c>
    </row>
    <row r="1594" spans="1:14" x14ac:dyDescent="0.3">
      <c r="A1594" s="105" t="s">
        <v>93</v>
      </c>
      <c r="B1594" s="106">
        <v>15</v>
      </c>
      <c r="C1594" s="106">
        <v>15</v>
      </c>
      <c r="D1594" s="44"/>
      <c r="E1594" s="44"/>
      <c r="F1594" s="30">
        <f t="shared" si="122"/>
        <v>0</v>
      </c>
      <c r="G1594" s="11"/>
      <c r="H1594" s="11"/>
      <c r="I1594" s="11"/>
      <c r="J1594" s="12">
        <f t="shared" si="123"/>
        <v>0</v>
      </c>
      <c r="K1594" s="31">
        <f t="shared" si="124"/>
        <v>990</v>
      </c>
      <c r="L1594" s="37">
        <f t="shared" si="121"/>
        <v>0</v>
      </c>
      <c r="M1594" s="37"/>
      <c r="N1594" s="37">
        <f t="shared" si="125"/>
        <v>0</v>
      </c>
    </row>
    <row r="1595" spans="1:14" x14ac:dyDescent="0.3">
      <c r="A1595" s="105" t="s">
        <v>94</v>
      </c>
      <c r="B1595" s="106">
        <v>15</v>
      </c>
      <c r="C1595" s="106">
        <v>15</v>
      </c>
      <c r="D1595" s="44"/>
      <c r="E1595" s="44"/>
      <c r="F1595" s="30">
        <f t="shared" si="122"/>
        <v>0</v>
      </c>
      <c r="G1595" s="11"/>
      <c r="H1595" s="11"/>
      <c r="I1595" s="11"/>
      <c r="J1595" s="12">
        <f t="shared" si="123"/>
        <v>0</v>
      </c>
      <c r="K1595" s="31">
        <f t="shared" si="124"/>
        <v>1025</v>
      </c>
      <c r="L1595" s="37">
        <f t="shared" si="121"/>
        <v>0</v>
      </c>
      <c r="M1595" s="37"/>
      <c r="N1595" s="37">
        <f t="shared" si="125"/>
        <v>0</v>
      </c>
    </row>
    <row r="1596" spans="1:14" x14ac:dyDescent="0.3">
      <c r="A1596" s="105" t="s">
        <v>95</v>
      </c>
      <c r="B1596" s="106">
        <v>10</v>
      </c>
      <c r="C1596" s="106">
        <v>10</v>
      </c>
      <c r="D1596" s="44"/>
      <c r="E1596" s="44"/>
      <c r="F1596" s="30">
        <f t="shared" si="122"/>
        <v>0</v>
      </c>
      <c r="G1596" s="11"/>
      <c r="H1596" s="11"/>
      <c r="I1596" s="11"/>
      <c r="J1596" s="12">
        <f t="shared" si="123"/>
        <v>0</v>
      </c>
      <c r="K1596" s="31">
        <f t="shared" si="124"/>
        <v>1620</v>
      </c>
      <c r="L1596" s="37">
        <f t="shared" si="121"/>
        <v>0</v>
      </c>
      <c r="M1596" s="37"/>
      <c r="N1596" s="37">
        <f t="shared" si="125"/>
        <v>0</v>
      </c>
    </row>
    <row r="1597" spans="1:14" x14ac:dyDescent="0.3">
      <c r="A1597" s="105" t="s">
        <v>96</v>
      </c>
      <c r="B1597" s="106">
        <v>8</v>
      </c>
      <c r="C1597" s="106">
        <v>8</v>
      </c>
      <c r="D1597" s="44"/>
      <c r="E1597" s="44"/>
      <c r="F1597" s="30">
        <f t="shared" si="122"/>
        <v>0</v>
      </c>
      <c r="G1597" s="11"/>
      <c r="H1597" s="11"/>
      <c r="I1597" s="11"/>
      <c r="J1597" s="12">
        <f t="shared" si="123"/>
        <v>0</v>
      </c>
      <c r="K1597" s="31">
        <f t="shared" si="124"/>
        <v>2130</v>
      </c>
      <c r="L1597" s="37">
        <f t="shared" si="121"/>
        <v>0</v>
      </c>
      <c r="M1597" s="37"/>
      <c r="N1597" s="37">
        <f t="shared" si="125"/>
        <v>0</v>
      </c>
    </row>
    <row r="1598" spans="1:14" x14ac:dyDescent="0.3">
      <c r="A1598" s="105" t="s">
        <v>97</v>
      </c>
      <c r="B1598" s="106">
        <v>15</v>
      </c>
      <c r="C1598" s="106">
        <v>15</v>
      </c>
      <c r="D1598" s="44"/>
      <c r="E1598" s="44"/>
      <c r="F1598" s="30">
        <f t="shared" si="122"/>
        <v>0</v>
      </c>
      <c r="G1598" s="11"/>
      <c r="H1598" s="11"/>
      <c r="I1598" s="11"/>
      <c r="J1598" s="12">
        <f t="shared" si="123"/>
        <v>0</v>
      </c>
      <c r="K1598" s="31">
        <f t="shared" si="124"/>
        <v>880</v>
      </c>
      <c r="L1598" s="37">
        <f t="shared" si="121"/>
        <v>0</v>
      </c>
      <c r="M1598" s="37"/>
      <c r="N1598" s="37">
        <f t="shared" si="125"/>
        <v>0</v>
      </c>
    </row>
    <row r="1599" spans="1:14" x14ac:dyDescent="0.3">
      <c r="A1599" s="105" t="s">
        <v>98</v>
      </c>
      <c r="B1599" s="106">
        <v>15</v>
      </c>
      <c r="C1599" s="106">
        <v>15</v>
      </c>
      <c r="D1599" s="44"/>
      <c r="E1599" s="44"/>
      <c r="F1599" s="30">
        <f t="shared" si="122"/>
        <v>0</v>
      </c>
      <c r="G1599" s="11"/>
      <c r="H1599" s="11"/>
      <c r="I1599" s="11"/>
      <c r="J1599" s="12">
        <f t="shared" si="123"/>
        <v>0</v>
      </c>
      <c r="K1599" s="31">
        <f t="shared" si="124"/>
        <v>915</v>
      </c>
      <c r="L1599" s="37">
        <f t="shared" si="121"/>
        <v>0</v>
      </c>
      <c r="M1599" s="37"/>
      <c r="N1599" s="37">
        <f t="shared" si="125"/>
        <v>0</v>
      </c>
    </row>
    <row r="1600" spans="1:14" x14ac:dyDescent="0.3">
      <c r="A1600" s="105" t="s">
        <v>99</v>
      </c>
      <c r="B1600" s="106">
        <v>3</v>
      </c>
      <c r="C1600" s="106">
        <v>3</v>
      </c>
      <c r="D1600" s="44"/>
      <c r="E1600" s="44"/>
      <c r="F1600" s="30">
        <f t="shared" si="122"/>
        <v>0</v>
      </c>
      <c r="G1600" s="11"/>
      <c r="H1600" s="11"/>
      <c r="I1600" s="11"/>
      <c r="J1600" s="12">
        <f t="shared" si="123"/>
        <v>0</v>
      </c>
      <c r="K1600" s="31">
        <f t="shared" si="124"/>
        <v>1970</v>
      </c>
      <c r="L1600" s="37">
        <f t="shared" si="121"/>
        <v>0</v>
      </c>
      <c r="M1600" s="37"/>
      <c r="N1600" s="37">
        <f t="shared" si="125"/>
        <v>0</v>
      </c>
    </row>
    <row r="1601" spans="1:14" x14ac:dyDescent="0.3">
      <c r="A1601" s="105" t="s">
        <v>100</v>
      </c>
      <c r="B1601" s="106">
        <v>3</v>
      </c>
      <c r="C1601" s="106">
        <v>3</v>
      </c>
      <c r="D1601" s="44">
        <v>1</v>
      </c>
      <c r="E1601" s="44"/>
      <c r="F1601" s="30">
        <f t="shared" si="122"/>
        <v>0.33333333333333331</v>
      </c>
      <c r="G1601" s="11"/>
      <c r="H1601" s="11"/>
      <c r="I1601" s="11"/>
      <c r="J1601" s="12">
        <f t="shared" si="123"/>
        <v>1</v>
      </c>
      <c r="K1601" s="31">
        <f t="shared" si="124"/>
        <v>2035</v>
      </c>
      <c r="L1601" s="37">
        <f t="shared" si="121"/>
        <v>2035</v>
      </c>
      <c r="M1601" s="37"/>
      <c r="N1601" s="37">
        <f t="shared" si="125"/>
        <v>0</v>
      </c>
    </row>
    <row r="1602" spans="1:14" x14ac:dyDescent="0.3">
      <c r="A1602" s="105" t="s">
        <v>101</v>
      </c>
      <c r="B1602" s="106">
        <v>8</v>
      </c>
      <c r="C1602" s="106">
        <v>8</v>
      </c>
      <c r="D1602" s="44"/>
      <c r="E1602" s="44"/>
      <c r="F1602" s="30">
        <f t="shared" si="122"/>
        <v>0</v>
      </c>
      <c r="G1602" s="11"/>
      <c r="H1602" s="11"/>
      <c r="I1602" s="11"/>
      <c r="J1602" s="12">
        <f t="shared" si="123"/>
        <v>0</v>
      </c>
      <c r="K1602" s="31">
        <f t="shared" si="124"/>
        <v>2120</v>
      </c>
      <c r="L1602" s="37">
        <f t="shared" si="121"/>
        <v>0</v>
      </c>
      <c r="M1602" s="37"/>
      <c r="N1602" s="37">
        <f t="shared" si="125"/>
        <v>0</v>
      </c>
    </row>
    <row r="1603" spans="1:14" x14ac:dyDescent="0.3">
      <c r="A1603" s="105" t="s">
        <v>102</v>
      </c>
      <c r="B1603" s="106">
        <v>10</v>
      </c>
      <c r="C1603" s="106">
        <v>10</v>
      </c>
      <c r="D1603" s="44"/>
      <c r="E1603" s="44"/>
      <c r="F1603" s="30">
        <f t="shared" si="122"/>
        <v>0</v>
      </c>
      <c r="G1603" s="11"/>
      <c r="H1603" s="11"/>
      <c r="I1603" s="11"/>
      <c r="J1603" s="12">
        <f t="shared" si="123"/>
        <v>0</v>
      </c>
      <c r="K1603" s="31">
        <f t="shared" si="124"/>
        <v>1980</v>
      </c>
      <c r="L1603" s="37">
        <f t="shared" si="121"/>
        <v>0</v>
      </c>
      <c r="M1603" s="37"/>
      <c r="N1603" s="37">
        <f t="shared" si="125"/>
        <v>0</v>
      </c>
    </row>
    <row r="1604" spans="1:14" x14ac:dyDescent="0.3">
      <c r="A1604" s="105" t="s">
        <v>103</v>
      </c>
      <c r="B1604" s="106">
        <v>12</v>
      </c>
      <c r="C1604" s="106">
        <v>12</v>
      </c>
      <c r="D1604" s="44"/>
      <c r="E1604" s="44"/>
      <c r="F1604" s="30">
        <f t="shared" si="122"/>
        <v>0</v>
      </c>
      <c r="G1604" s="11"/>
      <c r="H1604" s="11"/>
      <c r="I1604" s="11"/>
      <c r="J1604" s="12">
        <f t="shared" si="123"/>
        <v>0</v>
      </c>
      <c r="K1604" s="31">
        <f t="shared" si="124"/>
        <v>875</v>
      </c>
      <c r="L1604" s="37">
        <f t="shared" si="121"/>
        <v>0</v>
      </c>
      <c r="M1604" s="37"/>
      <c r="N1604" s="37">
        <f t="shared" si="125"/>
        <v>0</v>
      </c>
    </row>
    <row r="1605" spans="1:14" ht="19.5" thickBot="1" x14ac:dyDescent="0.35">
      <c r="A1605" s="105" t="s">
        <v>104</v>
      </c>
      <c r="B1605" s="106">
        <v>3</v>
      </c>
      <c r="C1605" s="106">
        <v>3</v>
      </c>
      <c r="D1605" s="44"/>
      <c r="E1605" s="44"/>
      <c r="F1605" s="30">
        <f t="shared" si="122"/>
        <v>0</v>
      </c>
      <c r="G1605" s="11"/>
      <c r="H1605" s="11"/>
      <c r="I1605" s="11"/>
      <c r="J1605" s="12">
        <f t="shared" si="123"/>
        <v>0</v>
      </c>
      <c r="K1605" s="31">
        <f t="shared" si="124"/>
        <v>2145</v>
      </c>
      <c r="L1605" s="37">
        <f t="shared" si="121"/>
        <v>0</v>
      </c>
      <c r="M1605" s="37"/>
      <c r="N1605" s="37">
        <f t="shared" si="125"/>
        <v>0</v>
      </c>
    </row>
    <row r="1606" spans="1:14" ht="19.5" thickBot="1" x14ac:dyDescent="0.35">
      <c r="A1606" s="56" t="s">
        <v>105</v>
      </c>
      <c r="B1606" s="57" t="s">
        <v>74</v>
      </c>
      <c r="C1606" s="58">
        <v>150</v>
      </c>
      <c r="D1606" s="44"/>
      <c r="E1606" s="44"/>
      <c r="F1606" s="30">
        <f t="shared" si="122"/>
        <v>0</v>
      </c>
      <c r="G1606" s="11"/>
      <c r="H1606" s="11"/>
      <c r="I1606" s="11"/>
      <c r="J1606" s="12">
        <f t="shared" si="123"/>
        <v>0</v>
      </c>
      <c r="K1606" s="31">
        <f t="shared" si="124"/>
        <v>21.06</v>
      </c>
      <c r="L1606" s="37">
        <f t="shared" si="121"/>
        <v>0</v>
      </c>
      <c r="M1606" s="37"/>
      <c r="N1606" s="37">
        <f t="shared" si="125"/>
        <v>0</v>
      </c>
    </row>
    <row r="1607" spans="1:14" x14ac:dyDescent="0.3">
      <c r="A1607" s="107"/>
      <c r="B1607" s="108"/>
      <c r="C1607" s="108"/>
      <c r="D1607" s="11"/>
      <c r="E1607" s="11"/>
      <c r="F1607" s="30" t="e">
        <f t="shared" si="122"/>
        <v>#DIV/0!</v>
      </c>
      <c r="G1607" s="11"/>
      <c r="H1607" s="11"/>
      <c r="I1607" s="11"/>
      <c r="J1607" s="12">
        <f t="shared" si="123"/>
        <v>0</v>
      </c>
      <c r="K1607" s="31">
        <f t="shared" si="124"/>
        <v>116.5</v>
      </c>
      <c r="L1607" s="37">
        <f t="shared" si="121"/>
        <v>0</v>
      </c>
      <c r="M1607" s="37"/>
      <c r="N1607" s="37">
        <f t="shared" si="125"/>
        <v>0</v>
      </c>
    </row>
    <row r="1608" spans="1:14" x14ac:dyDescent="0.3">
      <c r="A1608" s="107"/>
      <c r="B1608" s="108"/>
      <c r="C1608" s="108"/>
      <c r="D1608" s="11"/>
      <c r="E1608" s="11"/>
      <c r="F1608" s="30" t="e">
        <f t="shared" si="122"/>
        <v>#DIV/0!</v>
      </c>
      <c r="G1608" s="11"/>
      <c r="H1608" s="11"/>
      <c r="I1608" s="11"/>
      <c r="J1608" s="12">
        <f t="shared" si="123"/>
        <v>0</v>
      </c>
      <c r="K1608" s="31">
        <f t="shared" si="124"/>
        <v>0</v>
      </c>
      <c r="L1608" s="37">
        <f t="shared" si="121"/>
        <v>0</v>
      </c>
      <c r="M1608" s="37"/>
      <c r="N1608" s="37">
        <f t="shared" si="125"/>
        <v>0</v>
      </c>
    </row>
    <row r="1609" spans="1:14" x14ac:dyDescent="0.3">
      <c r="A1609" s="107"/>
      <c r="B1609" s="108"/>
      <c r="C1609" s="108"/>
      <c r="D1609" s="11"/>
      <c r="E1609" s="11"/>
      <c r="F1609" s="30" t="e">
        <f t="shared" si="122"/>
        <v>#DIV/0!</v>
      </c>
      <c r="G1609" s="11"/>
      <c r="H1609" s="11"/>
      <c r="I1609" s="11"/>
      <c r="J1609" s="12">
        <f t="shared" si="123"/>
        <v>0</v>
      </c>
      <c r="K1609" s="31">
        <f t="shared" si="124"/>
        <v>23</v>
      </c>
      <c r="L1609" s="37">
        <f t="shared" si="121"/>
        <v>0</v>
      </c>
      <c r="M1609" s="37"/>
      <c r="N1609" s="37">
        <f t="shared" si="125"/>
        <v>0</v>
      </c>
    </row>
    <row r="1610" spans="1:14" x14ac:dyDescent="0.3">
      <c r="A1610" s="107"/>
      <c r="B1610" s="108"/>
      <c r="C1610" s="108"/>
      <c r="D1610" s="11"/>
      <c r="E1610" s="11"/>
      <c r="F1610" s="30" t="e">
        <f t="shared" si="122"/>
        <v>#DIV/0!</v>
      </c>
      <c r="G1610" s="11"/>
      <c r="H1610" s="11"/>
      <c r="I1610" s="11"/>
      <c r="J1610" s="12">
        <f t="shared" si="123"/>
        <v>0</v>
      </c>
      <c r="K1610" s="31">
        <f t="shared" si="124"/>
        <v>0</v>
      </c>
      <c r="L1610" s="37">
        <f t="shared" si="121"/>
        <v>0</v>
      </c>
      <c r="M1610" s="37"/>
      <c r="N1610" s="37">
        <f t="shared" si="125"/>
        <v>0</v>
      </c>
    </row>
    <row r="1611" spans="1:14" x14ac:dyDescent="0.3">
      <c r="A1611" s="11"/>
      <c r="B1611" s="10"/>
      <c r="C1611" s="10"/>
      <c r="D1611" s="11"/>
      <c r="E1611" s="11"/>
      <c r="F1611" s="30" t="e">
        <f t="shared" si="122"/>
        <v>#DIV/0!</v>
      </c>
      <c r="G1611" s="11"/>
      <c r="H1611" s="11"/>
      <c r="I1611" s="11"/>
      <c r="J1611" s="12">
        <f t="shared" si="123"/>
        <v>0</v>
      </c>
      <c r="K1611" s="31">
        <f t="shared" si="124"/>
        <v>0</v>
      </c>
      <c r="L1611" s="37">
        <f t="shared" si="121"/>
        <v>0</v>
      </c>
      <c r="M1611" s="37"/>
      <c r="N1611" s="37">
        <f t="shared" si="125"/>
        <v>0</v>
      </c>
    </row>
    <row r="1612" spans="1:14" x14ac:dyDescent="0.3">
      <c r="A1612" s="11"/>
      <c r="B1612" s="10"/>
      <c r="C1612" s="10"/>
      <c r="D1612" s="11"/>
      <c r="E1612" s="11"/>
      <c r="F1612" s="30" t="e">
        <f t="shared" si="122"/>
        <v>#DIV/0!</v>
      </c>
      <c r="G1612" s="11"/>
      <c r="H1612" s="11"/>
      <c r="I1612" s="11"/>
      <c r="J1612" s="12">
        <f t="shared" si="123"/>
        <v>0</v>
      </c>
      <c r="K1612" s="31">
        <f t="shared" si="124"/>
        <v>0</v>
      </c>
      <c r="L1612" s="37">
        <f t="shared" si="121"/>
        <v>0</v>
      </c>
      <c r="M1612" s="37"/>
      <c r="N1612" s="37">
        <f t="shared" si="125"/>
        <v>0</v>
      </c>
    </row>
    <row r="1613" spans="1:14" x14ac:dyDescent="0.3">
      <c r="A1613" s="11"/>
      <c r="B1613" s="10"/>
      <c r="C1613" s="10"/>
      <c r="D1613" s="11"/>
      <c r="E1613" s="11"/>
      <c r="F1613" s="30" t="e">
        <f t="shared" si="122"/>
        <v>#DIV/0!</v>
      </c>
      <c r="G1613" s="11"/>
      <c r="H1613" s="11"/>
      <c r="I1613" s="11"/>
      <c r="J1613" s="12">
        <f t="shared" si="123"/>
        <v>0</v>
      </c>
      <c r="K1613" s="31">
        <f t="shared" si="124"/>
        <v>0</v>
      </c>
      <c r="L1613" s="37">
        <f t="shared" si="121"/>
        <v>0</v>
      </c>
      <c r="M1613" s="37"/>
      <c r="N1613" s="37">
        <f t="shared" si="125"/>
        <v>0</v>
      </c>
    </row>
    <row r="1614" spans="1:14" x14ac:dyDescent="0.3">
      <c r="A1614" s="11" t="s">
        <v>33</v>
      </c>
      <c r="B1614" s="11"/>
      <c r="C1614" s="13"/>
      <c r="D1614" s="111">
        <f t="shared" ref="D1614:J1614" si="126">SUM(D1552:D1613)</f>
        <v>335</v>
      </c>
      <c r="E1614" s="111">
        <f t="shared" si="126"/>
        <v>0</v>
      </c>
      <c r="F1614" s="111" t="e">
        <f t="shared" si="126"/>
        <v>#DIV/0!</v>
      </c>
      <c r="G1614" s="111">
        <f t="shared" si="126"/>
        <v>0</v>
      </c>
      <c r="H1614" s="111">
        <f t="shared" si="126"/>
        <v>0</v>
      </c>
      <c r="I1614" s="111">
        <f t="shared" si="126"/>
        <v>0</v>
      </c>
      <c r="J1614" s="12">
        <f t="shared" si="126"/>
        <v>335</v>
      </c>
      <c r="K1614" s="111"/>
      <c r="L1614" s="111">
        <f>SUM(L1552:L1613)</f>
        <v>82913.03</v>
      </c>
      <c r="M1614" s="111">
        <f>SUM(M1552:M1613)</f>
        <v>0</v>
      </c>
      <c r="N1614" s="111">
        <f>SUM(N1552:N1613)</f>
        <v>0</v>
      </c>
    </row>
    <row r="1615" spans="1:14" x14ac:dyDescent="0.3">
      <c r="A1615" s="113"/>
      <c r="B1615" s="114"/>
      <c r="C1615" s="115"/>
      <c r="D1615" s="116"/>
      <c r="E1615" s="116"/>
      <c r="F1615" s="7" t="s">
        <v>106</v>
      </c>
      <c r="G1615" s="7" t="s">
        <v>123</v>
      </c>
      <c r="H1615" s="7" t="s">
        <v>124</v>
      </c>
      <c r="I1615" s="7" t="s">
        <v>125</v>
      </c>
      <c r="J1615" s="7" t="s">
        <v>126</v>
      </c>
      <c r="K1615" s="117"/>
      <c r="L1615" s="117"/>
      <c r="M1615" s="7" t="s">
        <v>107</v>
      </c>
      <c r="N1615" s="118"/>
    </row>
    <row r="1616" spans="1:14" ht="31.5" x14ac:dyDescent="0.5">
      <c r="A1616" s="113"/>
      <c r="B1616" s="114"/>
      <c r="C1616" s="115"/>
      <c r="D1616" s="116"/>
      <c r="E1616" s="116"/>
      <c r="F1616" s="121"/>
      <c r="G1616" s="121"/>
      <c r="H1616" s="121"/>
      <c r="I1616" s="121"/>
      <c r="J1616" s="121"/>
      <c r="K1616" s="122"/>
      <c r="L1616" s="121">
        <f>+F1616-G1616-H1616-I1616-J1616</f>
        <v>0</v>
      </c>
      <c r="M1616" s="123"/>
      <c r="N1616" s="124"/>
    </row>
    <row r="1617" spans="1:14" x14ac:dyDescent="0.3">
      <c r="A1617" s="177" t="s">
        <v>109</v>
      </c>
      <c r="B1617" s="178"/>
      <c r="C1617" s="178"/>
      <c r="D1617" s="178"/>
      <c r="E1617" s="178"/>
      <c r="F1617" s="178"/>
      <c r="G1617" s="178"/>
      <c r="H1617" s="178"/>
      <c r="I1617" s="178"/>
      <c r="J1617" s="179"/>
      <c r="K1617" s="125"/>
      <c r="L1617" s="12">
        <v>673</v>
      </c>
      <c r="M1617" s="126"/>
      <c r="N1617" s="127"/>
    </row>
    <row r="1618" spans="1:14" x14ac:dyDescent="0.3">
      <c r="A1618" s="180" t="s">
        <v>110</v>
      </c>
      <c r="B1618" s="181"/>
      <c r="C1618" s="181"/>
      <c r="D1618" s="181"/>
      <c r="E1618" s="181"/>
      <c r="F1618" s="181"/>
      <c r="G1618" s="181"/>
      <c r="H1618" s="181"/>
      <c r="I1618" s="181"/>
      <c r="J1618" s="182"/>
      <c r="K1618" s="129"/>
      <c r="L1618" s="12">
        <v>-1343</v>
      </c>
      <c r="M1618" s="126"/>
      <c r="N1618" s="127"/>
    </row>
    <row r="1619" spans="1:14" x14ac:dyDescent="0.3">
      <c r="A1619" s="160" t="s">
        <v>111</v>
      </c>
      <c r="B1619" s="161"/>
      <c r="C1619" s="161"/>
      <c r="D1619" s="161"/>
      <c r="E1619" s="161"/>
      <c r="F1619" s="161"/>
      <c r="G1619" s="161"/>
      <c r="H1619" s="161"/>
      <c r="I1619" s="161"/>
      <c r="J1619" s="162"/>
      <c r="K1619" s="130"/>
      <c r="L1619" s="12"/>
      <c r="M1619" s="131">
        <f>+L1619/L1614%</f>
        <v>0</v>
      </c>
      <c r="N1619" s="127"/>
    </row>
    <row r="1620" spans="1:14" x14ac:dyDescent="0.3">
      <c r="A1620" s="163" t="s">
        <v>112</v>
      </c>
      <c r="B1620" s="164"/>
      <c r="C1620" s="164"/>
      <c r="D1620" s="164"/>
      <c r="E1620" s="164"/>
      <c r="F1620" s="164"/>
      <c r="G1620" s="164"/>
      <c r="H1620" s="164"/>
      <c r="I1620" s="164"/>
      <c r="J1620" s="165"/>
      <c r="K1620" s="132"/>
      <c r="L1620" s="12">
        <f>+E1636</f>
        <v>49185</v>
      </c>
      <c r="M1620" s="126"/>
      <c r="N1620" s="127"/>
    </row>
    <row r="1621" spans="1:14" x14ac:dyDescent="0.3">
      <c r="A1621" s="166" t="s">
        <v>113</v>
      </c>
      <c r="B1621" s="167"/>
      <c r="C1621" s="167"/>
      <c r="D1621" s="167"/>
      <c r="E1621" s="167"/>
      <c r="F1621" s="167"/>
      <c r="G1621" s="167"/>
      <c r="H1621" s="167"/>
      <c r="I1621" s="167"/>
      <c r="J1621" s="168"/>
      <c r="K1621" s="134"/>
      <c r="L1621" s="12">
        <f>+M1636</f>
        <v>0</v>
      </c>
      <c r="M1621" s="126"/>
      <c r="N1621" s="127"/>
    </row>
    <row r="1622" spans="1:14" x14ac:dyDescent="0.3">
      <c r="A1622" s="169"/>
      <c r="B1622" s="170"/>
      <c r="C1622" s="170"/>
      <c r="D1622" s="170"/>
      <c r="E1622" s="170"/>
      <c r="F1622" s="170"/>
      <c r="G1622" s="170"/>
      <c r="H1622" s="170"/>
      <c r="I1622" s="170"/>
      <c r="J1622" s="171"/>
      <c r="K1622" s="128"/>
      <c r="L1622" s="126">
        <v>30</v>
      </c>
      <c r="M1622" s="126"/>
      <c r="N1622" s="127"/>
    </row>
    <row r="1623" spans="1:14" x14ac:dyDescent="0.3">
      <c r="A1623" s="169"/>
      <c r="B1623" s="170"/>
      <c r="C1623" s="170"/>
      <c r="D1623" s="170"/>
      <c r="E1623" s="170"/>
      <c r="F1623" s="170"/>
      <c r="G1623" s="170"/>
      <c r="H1623" s="170"/>
      <c r="I1623" s="170"/>
      <c r="J1623" s="171"/>
      <c r="K1623" s="128"/>
      <c r="L1623" s="126"/>
      <c r="M1623" s="126"/>
      <c r="N1623" s="127"/>
    </row>
    <row r="1624" spans="1:14" x14ac:dyDescent="0.3">
      <c r="A1624" s="169" t="s">
        <v>114</v>
      </c>
      <c r="B1624" s="170"/>
      <c r="C1624" s="170"/>
      <c r="D1624" s="170"/>
      <c r="E1624" s="170"/>
      <c r="F1624" s="170"/>
      <c r="G1624" s="170"/>
      <c r="H1624" s="170"/>
      <c r="I1624" s="170"/>
      <c r="J1624" s="171"/>
      <c r="K1624" s="136"/>
      <c r="L1624" s="111">
        <f>+L1614-L1617-L1618-L1619-L1620+L1621-L1622-L1623</f>
        <v>34368.03</v>
      </c>
      <c r="M1624" s="126"/>
      <c r="N1624" s="127"/>
    </row>
    <row r="1625" spans="1:14" ht="19.5" thickBot="1" x14ac:dyDescent="0.35">
      <c r="L1625" s="3">
        <v>34368</v>
      </c>
      <c r="M1625" s="138">
        <f>+L1625-L1624</f>
        <v>-2.9999999998835847E-2</v>
      </c>
    </row>
    <row r="1626" spans="1:14" ht="19.5" thickBot="1" x14ac:dyDescent="0.35">
      <c r="A1626" s="157" t="s">
        <v>115</v>
      </c>
      <c r="B1626" s="158"/>
      <c r="C1626" s="158"/>
      <c r="D1626" s="158"/>
      <c r="E1626" s="158"/>
      <c r="F1626" s="159"/>
      <c r="G1626" s="127"/>
      <c r="H1626" s="157" t="s">
        <v>116</v>
      </c>
      <c r="I1626" s="158"/>
      <c r="J1626" s="159"/>
      <c r="K1626" s="157" t="s">
        <v>117</v>
      </c>
      <c r="L1626" s="158"/>
      <c r="M1626" s="159"/>
      <c r="N1626" s="139"/>
    </row>
    <row r="1627" spans="1:14" ht="19.5" thickBot="1" x14ac:dyDescent="0.35">
      <c r="A1627" s="140" t="s">
        <v>118</v>
      </c>
      <c r="B1627" s="157" t="s">
        <v>119</v>
      </c>
      <c r="C1627" s="159"/>
      <c r="D1627" s="140" t="s">
        <v>120</v>
      </c>
      <c r="E1627" s="157" t="s">
        <v>22</v>
      </c>
      <c r="F1627" s="159"/>
      <c r="G1627" s="127"/>
      <c r="H1627" s="157" t="s">
        <v>119</v>
      </c>
      <c r="I1627" s="159"/>
      <c r="J1627" s="140" t="s">
        <v>22</v>
      </c>
      <c r="K1627" s="157" t="s">
        <v>119</v>
      </c>
      <c r="L1627" s="159"/>
      <c r="M1627" s="140" t="s">
        <v>22</v>
      </c>
      <c r="N1627" s="139"/>
    </row>
    <row r="1628" spans="1:14" ht="19.5" thickBot="1" x14ac:dyDescent="0.35">
      <c r="A1628" s="141"/>
      <c r="B1628" s="153"/>
      <c r="C1628" s="154"/>
      <c r="D1628" s="141"/>
      <c r="E1628" s="155">
        <v>49185</v>
      </c>
      <c r="F1628" s="156"/>
      <c r="G1628" s="127"/>
      <c r="H1628" s="153"/>
      <c r="I1628" s="154"/>
      <c r="J1628" s="142"/>
      <c r="K1628" s="153"/>
      <c r="L1628" s="154"/>
      <c r="M1628" s="143"/>
      <c r="N1628" s="144"/>
    </row>
    <row r="1629" spans="1:14" ht="19.5" thickBot="1" x14ac:dyDescent="0.35">
      <c r="A1629" s="141"/>
      <c r="B1629" s="153"/>
      <c r="C1629" s="154"/>
      <c r="D1629" s="141"/>
      <c r="E1629" s="155"/>
      <c r="F1629" s="156"/>
      <c r="G1629" s="127"/>
      <c r="H1629" s="153"/>
      <c r="I1629" s="154"/>
      <c r="J1629" s="142"/>
      <c r="K1629" s="153"/>
      <c r="L1629" s="154"/>
      <c r="M1629" s="143"/>
      <c r="N1629" s="144"/>
    </row>
    <row r="1630" spans="1:14" ht="19.5" thickBot="1" x14ac:dyDescent="0.35">
      <c r="A1630" s="141"/>
      <c r="B1630" s="153"/>
      <c r="C1630" s="154"/>
      <c r="D1630" s="141"/>
      <c r="E1630" s="155"/>
      <c r="F1630" s="156"/>
      <c r="G1630" s="127"/>
      <c r="H1630" s="153"/>
      <c r="I1630" s="154"/>
      <c r="J1630" s="142"/>
      <c r="K1630" s="153"/>
      <c r="L1630" s="154"/>
      <c r="M1630" s="143"/>
      <c r="N1630" s="144"/>
    </row>
    <row r="1631" spans="1:14" ht="19.5" thickBot="1" x14ac:dyDescent="0.35">
      <c r="A1631" s="141"/>
      <c r="B1631" s="153"/>
      <c r="C1631" s="154"/>
      <c r="D1631" s="141"/>
      <c r="E1631" s="155"/>
      <c r="F1631" s="156"/>
      <c r="G1631" s="127"/>
      <c r="H1631" s="153"/>
      <c r="I1631" s="154"/>
      <c r="J1631" s="142"/>
      <c r="K1631" s="153"/>
      <c r="L1631" s="154"/>
      <c r="M1631" s="143"/>
      <c r="N1631" s="144"/>
    </row>
    <row r="1632" spans="1:14" ht="19.5" thickBot="1" x14ac:dyDescent="0.35">
      <c r="A1632" s="141"/>
      <c r="B1632" s="153"/>
      <c r="C1632" s="154"/>
      <c r="D1632" s="141"/>
      <c r="E1632" s="155"/>
      <c r="F1632" s="156"/>
      <c r="G1632" s="127"/>
      <c r="H1632" s="153"/>
      <c r="I1632" s="154"/>
      <c r="J1632" s="142"/>
      <c r="K1632" s="153"/>
      <c r="L1632" s="154"/>
      <c r="M1632" s="143"/>
      <c r="N1632" s="144"/>
    </row>
    <row r="1633" spans="1:14" ht="19.5" thickBot="1" x14ac:dyDescent="0.35">
      <c r="A1633" s="141"/>
      <c r="B1633" s="153"/>
      <c r="C1633" s="154"/>
      <c r="D1633" s="141"/>
      <c r="E1633" s="155"/>
      <c r="F1633" s="156"/>
      <c r="G1633" s="127"/>
      <c r="H1633" s="153"/>
      <c r="I1633" s="154"/>
      <c r="J1633" s="142"/>
      <c r="K1633" s="153"/>
      <c r="L1633" s="154"/>
      <c r="M1633" s="143"/>
      <c r="N1633" s="144"/>
    </row>
    <row r="1634" spans="1:14" ht="19.5" thickBot="1" x14ac:dyDescent="0.35">
      <c r="A1634" s="141"/>
      <c r="B1634" s="153"/>
      <c r="C1634" s="154"/>
      <c r="D1634" s="141"/>
      <c r="E1634" s="155"/>
      <c r="F1634" s="156"/>
      <c r="G1634" s="127"/>
      <c r="H1634" s="153"/>
      <c r="I1634" s="154"/>
      <c r="J1634" s="142"/>
      <c r="K1634" s="153"/>
      <c r="L1634" s="154"/>
      <c r="M1634" s="143"/>
      <c r="N1634" s="144"/>
    </row>
    <row r="1635" spans="1:14" ht="19.5" thickBot="1" x14ac:dyDescent="0.35">
      <c r="A1635" s="141"/>
      <c r="B1635" s="153"/>
      <c r="C1635" s="154"/>
      <c r="D1635" s="141"/>
      <c r="E1635" s="155"/>
      <c r="F1635" s="156"/>
      <c r="G1635" s="127"/>
      <c r="H1635" s="153"/>
      <c r="I1635" s="154"/>
      <c r="J1635" s="142"/>
      <c r="K1635" s="153"/>
      <c r="L1635" s="154"/>
      <c r="M1635" s="143"/>
      <c r="N1635" s="144"/>
    </row>
    <row r="1636" spans="1:14" ht="19.5" thickBot="1" x14ac:dyDescent="0.35">
      <c r="A1636" s="141" t="s">
        <v>121</v>
      </c>
      <c r="B1636" s="153"/>
      <c r="C1636" s="154"/>
      <c r="D1636" s="141"/>
      <c r="E1636" s="155">
        <f>SUM(E1628:F1635)</f>
        <v>49185</v>
      </c>
      <c r="F1636" s="156"/>
      <c r="G1636" s="127"/>
      <c r="H1636" s="153" t="s">
        <v>121</v>
      </c>
      <c r="I1636" s="154"/>
      <c r="J1636" s="140">
        <f>SUM(J1628:J1635)</f>
        <v>0</v>
      </c>
      <c r="K1636" s="153" t="s">
        <v>121</v>
      </c>
      <c r="L1636" s="154"/>
      <c r="M1636" s="145">
        <f>SUM(M1628:M1635)</f>
        <v>0</v>
      </c>
      <c r="N1636" s="139"/>
    </row>
    <row r="1639" spans="1:14" x14ac:dyDescent="0.3">
      <c r="A1639" s="172" t="s">
        <v>0</v>
      </c>
      <c r="B1639" s="172"/>
      <c r="C1639" s="172"/>
      <c r="D1639" s="172"/>
      <c r="E1639" s="172"/>
      <c r="F1639" s="172"/>
      <c r="G1639" s="172"/>
      <c r="H1639" s="172"/>
      <c r="I1639" s="172"/>
      <c r="J1639" s="172"/>
      <c r="K1639" s="172"/>
      <c r="L1639" s="172"/>
      <c r="M1639" s="1"/>
      <c r="N1639" s="148"/>
    </row>
    <row r="1640" spans="1:14" x14ac:dyDescent="0.3">
      <c r="A1640" s="1" t="s">
        <v>1</v>
      </c>
      <c r="B1640" s="148" t="s">
        <v>143</v>
      </c>
      <c r="J1640" s="1" t="s">
        <v>3</v>
      </c>
      <c r="K1640" s="173">
        <f>+K1549</f>
        <v>0</v>
      </c>
      <c r="L1640" s="173"/>
      <c r="M1640" s="173"/>
      <c r="N1640" s="6"/>
    </row>
    <row r="1641" spans="1:14" x14ac:dyDescent="0.3">
      <c r="A1641" s="174"/>
      <c r="B1641" s="175"/>
      <c r="C1641" s="176"/>
      <c r="D1641" s="169" t="s">
        <v>6</v>
      </c>
      <c r="E1641" s="170"/>
      <c r="F1641" s="171"/>
      <c r="G1641" s="7" t="s">
        <v>7</v>
      </c>
      <c r="H1641" s="7" t="s">
        <v>7</v>
      </c>
      <c r="I1641" s="7" t="s">
        <v>8</v>
      </c>
      <c r="J1641" s="147" t="s">
        <v>9</v>
      </c>
      <c r="K1641" s="7" t="s">
        <v>10</v>
      </c>
      <c r="L1641" s="149"/>
      <c r="M1641" s="7" t="s">
        <v>11</v>
      </c>
      <c r="N1641" s="7" t="s">
        <v>12</v>
      </c>
    </row>
    <row r="1642" spans="1:14" x14ac:dyDescent="0.3">
      <c r="A1642" s="12" t="s">
        <v>16</v>
      </c>
      <c r="B1642" s="7" t="s">
        <v>17</v>
      </c>
      <c r="C1642" s="13" t="s">
        <v>18</v>
      </c>
      <c r="D1642" s="7">
        <v>1</v>
      </c>
      <c r="E1642" s="7">
        <v>2</v>
      </c>
      <c r="F1642" s="14" t="s">
        <v>19</v>
      </c>
      <c r="G1642" s="7" t="s">
        <v>20</v>
      </c>
      <c r="H1642" s="7" t="s">
        <v>20</v>
      </c>
      <c r="I1642" s="7"/>
      <c r="J1642" s="7" t="s">
        <v>20</v>
      </c>
      <c r="K1642" s="7" t="s">
        <v>21</v>
      </c>
      <c r="L1642" s="7" t="s">
        <v>22</v>
      </c>
      <c r="M1642" s="7" t="s">
        <v>23</v>
      </c>
      <c r="N1642" s="7" t="s">
        <v>22</v>
      </c>
    </row>
    <row r="1643" spans="1:14" x14ac:dyDescent="0.3">
      <c r="A1643" s="16" t="s">
        <v>35</v>
      </c>
      <c r="B1643" s="17" t="s">
        <v>36</v>
      </c>
      <c r="C1643" s="17">
        <v>72</v>
      </c>
      <c r="D1643" s="29">
        <v>2</v>
      </c>
      <c r="E1643" s="29"/>
      <c r="F1643" s="30">
        <f>+(E1643+D1643)/C1643</f>
        <v>2.7777777777777776E-2</v>
      </c>
      <c r="G1643" s="32"/>
      <c r="H1643" s="32"/>
      <c r="I1643" s="32"/>
      <c r="J1643" s="34">
        <f>+D1643+E1643-G1643-H1643-I1643</f>
        <v>2</v>
      </c>
      <c r="K1643" s="31">
        <f>+K1552</f>
        <v>381.13</v>
      </c>
      <c r="L1643" s="24">
        <f t="shared" ref="L1643:L1704" si="127">+J1643*K1643</f>
        <v>762.26</v>
      </c>
      <c r="M1643" s="24"/>
      <c r="N1643" s="24">
        <f>+K1643*I1643</f>
        <v>0</v>
      </c>
    </row>
    <row r="1644" spans="1:14" x14ac:dyDescent="0.3">
      <c r="A1644" s="16" t="s">
        <v>37</v>
      </c>
      <c r="B1644" s="17" t="s">
        <v>38</v>
      </c>
      <c r="C1644" s="17">
        <v>36</v>
      </c>
      <c r="D1644" s="29"/>
      <c r="E1644" s="29"/>
      <c r="F1644" s="30">
        <f t="shared" ref="F1644:F1704" si="128">+(E1644+D1644)/C1644</f>
        <v>0</v>
      </c>
      <c r="G1644" s="32"/>
      <c r="H1644" s="32"/>
      <c r="I1644" s="32"/>
      <c r="J1644" s="34">
        <f t="shared" ref="J1644:J1704" si="129">+D1644+E1644-G1644-H1644-I1644</f>
        <v>0</v>
      </c>
      <c r="K1644" s="31">
        <f t="shared" ref="K1644:K1704" si="130">+K1553</f>
        <v>741.2</v>
      </c>
      <c r="L1644" s="24">
        <f t="shared" si="127"/>
        <v>0</v>
      </c>
      <c r="M1644" s="24"/>
      <c r="N1644" s="24">
        <f t="shared" ref="N1644:N1704" si="131">+K1644*I1644</f>
        <v>0</v>
      </c>
    </row>
    <row r="1645" spans="1:14" x14ac:dyDescent="0.3">
      <c r="A1645" s="16" t="s">
        <v>39</v>
      </c>
      <c r="B1645" s="17" t="s">
        <v>40</v>
      </c>
      <c r="C1645" s="17">
        <v>18</v>
      </c>
      <c r="D1645" s="29"/>
      <c r="E1645" s="29"/>
      <c r="F1645" s="30">
        <f t="shared" si="128"/>
        <v>0</v>
      </c>
      <c r="G1645" s="32"/>
      <c r="H1645" s="32"/>
      <c r="I1645" s="32"/>
      <c r="J1645" s="12">
        <f t="shared" si="129"/>
        <v>0</v>
      </c>
      <c r="K1645" s="31">
        <f t="shared" si="130"/>
        <v>1263.5999999999999</v>
      </c>
      <c r="L1645" s="37">
        <f t="shared" si="127"/>
        <v>0</v>
      </c>
      <c r="M1645" s="37"/>
      <c r="N1645" s="37">
        <f t="shared" si="131"/>
        <v>0</v>
      </c>
    </row>
    <row r="1646" spans="1:14" x14ac:dyDescent="0.3">
      <c r="A1646" s="16" t="s">
        <v>41</v>
      </c>
      <c r="B1646" s="17" t="s">
        <v>42</v>
      </c>
      <c r="C1646" s="17">
        <v>10</v>
      </c>
      <c r="D1646" s="29">
        <v>2</v>
      </c>
      <c r="E1646" s="29"/>
      <c r="F1646" s="30">
        <f t="shared" si="128"/>
        <v>0.2</v>
      </c>
      <c r="G1646" s="32"/>
      <c r="H1646" s="32"/>
      <c r="I1646" s="32"/>
      <c r="J1646" s="34">
        <f t="shared" si="129"/>
        <v>2</v>
      </c>
      <c r="K1646" s="31">
        <f t="shared" si="130"/>
        <v>2059.1999999999998</v>
      </c>
      <c r="L1646" s="24">
        <f t="shared" si="127"/>
        <v>4118.3999999999996</v>
      </c>
      <c r="M1646" s="24"/>
      <c r="N1646" s="24">
        <f t="shared" si="131"/>
        <v>0</v>
      </c>
    </row>
    <row r="1647" spans="1:14" x14ac:dyDescent="0.3">
      <c r="A1647" s="16" t="s">
        <v>43</v>
      </c>
      <c r="B1647" s="17" t="s">
        <v>36</v>
      </c>
      <c r="C1647" s="17">
        <v>72</v>
      </c>
      <c r="D1647" s="29">
        <v>1</v>
      </c>
      <c r="E1647" s="29"/>
      <c r="F1647" s="30">
        <f t="shared" si="128"/>
        <v>1.3888888888888888E-2</v>
      </c>
      <c r="G1647" s="32"/>
      <c r="H1647" s="32"/>
      <c r="I1647" s="32"/>
      <c r="J1647" s="34">
        <f t="shared" si="129"/>
        <v>1</v>
      </c>
      <c r="K1647" s="31">
        <f t="shared" si="130"/>
        <v>409.5</v>
      </c>
      <c r="L1647" s="24">
        <f t="shared" si="127"/>
        <v>409.5</v>
      </c>
      <c r="M1647" s="24"/>
      <c r="N1647" s="24">
        <f t="shared" si="131"/>
        <v>0</v>
      </c>
    </row>
    <row r="1648" spans="1:14" x14ac:dyDescent="0.3">
      <c r="A1648" s="16" t="s">
        <v>44</v>
      </c>
      <c r="B1648" s="17" t="s">
        <v>38</v>
      </c>
      <c r="C1648" s="17">
        <v>36</v>
      </c>
      <c r="D1648" s="29"/>
      <c r="E1648" s="29"/>
      <c r="F1648" s="30">
        <f t="shared" si="128"/>
        <v>0</v>
      </c>
      <c r="G1648" s="32"/>
      <c r="H1648" s="32"/>
      <c r="I1648" s="32"/>
      <c r="J1648" s="34">
        <f t="shared" si="129"/>
        <v>0</v>
      </c>
      <c r="K1648" s="31">
        <f t="shared" si="130"/>
        <v>803.79</v>
      </c>
      <c r="L1648" s="24">
        <f t="shared" si="127"/>
        <v>0</v>
      </c>
      <c r="M1648" s="24"/>
      <c r="N1648" s="24">
        <f t="shared" si="131"/>
        <v>0</v>
      </c>
    </row>
    <row r="1649" spans="1:14" x14ac:dyDescent="0.3">
      <c r="A1649" s="16" t="s">
        <v>45</v>
      </c>
      <c r="B1649" s="17" t="s">
        <v>36</v>
      </c>
      <c r="C1649" s="17">
        <v>72</v>
      </c>
      <c r="D1649" s="29">
        <v>2</v>
      </c>
      <c r="E1649" s="29"/>
      <c r="F1649" s="30">
        <f t="shared" si="128"/>
        <v>2.7777777777777776E-2</v>
      </c>
      <c r="G1649" s="32"/>
      <c r="H1649" s="32"/>
      <c r="I1649" s="32"/>
      <c r="J1649" s="34">
        <f t="shared" si="129"/>
        <v>2</v>
      </c>
      <c r="K1649" s="31">
        <f t="shared" si="130"/>
        <v>409.5</v>
      </c>
      <c r="L1649" s="24">
        <f t="shared" si="127"/>
        <v>819</v>
      </c>
      <c r="M1649" s="24"/>
      <c r="N1649" s="24">
        <f t="shared" si="131"/>
        <v>0</v>
      </c>
    </row>
    <row r="1650" spans="1:14" x14ac:dyDescent="0.3">
      <c r="A1650" s="16" t="s">
        <v>46</v>
      </c>
      <c r="B1650" s="17" t="s">
        <v>38</v>
      </c>
      <c r="C1650" s="17">
        <v>36</v>
      </c>
      <c r="D1650" s="29"/>
      <c r="E1650" s="29"/>
      <c r="F1650" s="30">
        <f t="shared" si="128"/>
        <v>0</v>
      </c>
      <c r="G1650" s="32"/>
      <c r="H1650" s="32"/>
      <c r="I1650" s="32"/>
      <c r="J1650" s="34">
        <f t="shared" si="129"/>
        <v>0</v>
      </c>
      <c r="K1650" s="31">
        <f t="shared" si="130"/>
        <v>803.79</v>
      </c>
      <c r="L1650" s="24">
        <f t="shared" si="127"/>
        <v>0</v>
      </c>
      <c r="M1650" s="24"/>
      <c r="N1650" s="24">
        <f t="shared" si="131"/>
        <v>0</v>
      </c>
    </row>
    <row r="1651" spans="1:14" x14ac:dyDescent="0.3">
      <c r="A1651" s="16" t="s">
        <v>47</v>
      </c>
      <c r="B1651" s="17" t="s">
        <v>48</v>
      </c>
      <c r="C1651" s="17">
        <v>8</v>
      </c>
      <c r="D1651" s="29"/>
      <c r="E1651" s="29"/>
      <c r="F1651" s="30">
        <f t="shared" si="128"/>
        <v>0</v>
      </c>
      <c r="G1651" s="32"/>
      <c r="H1651" s="32"/>
      <c r="I1651" s="32"/>
      <c r="J1651" s="34">
        <f t="shared" si="129"/>
        <v>0</v>
      </c>
      <c r="K1651" s="31">
        <f t="shared" si="130"/>
        <v>2767.05</v>
      </c>
      <c r="L1651" s="24">
        <f t="shared" si="127"/>
        <v>0</v>
      </c>
      <c r="M1651" s="24"/>
      <c r="N1651" s="24">
        <f t="shared" si="131"/>
        <v>0</v>
      </c>
    </row>
    <row r="1652" spans="1:14" x14ac:dyDescent="0.3">
      <c r="A1652" s="35" t="s">
        <v>49</v>
      </c>
      <c r="B1652" s="17" t="s">
        <v>50</v>
      </c>
      <c r="C1652" s="38">
        <v>72</v>
      </c>
      <c r="D1652" s="29"/>
      <c r="E1652" s="29"/>
      <c r="F1652" s="30">
        <f t="shared" si="128"/>
        <v>0</v>
      </c>
      <c r="G1652" s="32"/>
      <c r="H1652" s="32"/>
      <c r="I1652" s="32"/>
      <c r="J1652" s="12">
        <f t="shared" si="129"/>
        <v>0</v>
      </c>
      <c r="K1652" s="31">
        <f t="shared" si="130"/>
        <v>444.6</v>
      </c>
      <c r="L1652" s="37">
        <f t="shared" si="127"/>
        <v>0</v>
      </c>
      <c r="M1652" s="37"/>
      <c r="N1652" s="37">
        <f t="shared" si="131"/>
        <v>0</v>
      </c>
    </row>
    <row r="1653" spans="1:14" x14ac:dyDescent="0.3">
      <c r="A1653" s="16" t="s">
        <v>51</v>
      </c>
      <c r="B1653" s="17" t="s">
        <v>52</v>
      </c>
      <c r="C1653" s="17">
        <v>36</v>
      </c>
      <c r="D1653" s="29"/>
      <c r="E1653" s="29"/>
      <c r="F1653" s="30">
        <f t="shared" si="128"/>
        <v>0</v>
      </c>
      <c r="G1653" s="32"/>
      <c r="H1653" s="32"/>
      <c r="I1653" s="32"/>
      <c r="J1653" s="34">
        <f t="shared" si="129"/>
        <v>0</v>
      </c>
      <c r="K1653" s="31">
        <f t="shared" si="130"/>
        <v>868.73</v>
      </c>
      <c r="L1653" s="24">
        <f t="shared" si="127"/>
        <v>0</v>
      </c>
      <c r="M1653" s="24"/>
      <c r="N1653" s="24">
        <f t="shared" si="131"/>
        <v>0</v>
      </c>
    </row>
    <row r="1654" spans="1:14" x14ac:dyDescent="0.3">
      <c r="A1654" s="16" t="s">
        <v>53</v>
      </c>
      <c r="B1654" s="17" t="s">
        <v>48</v>
      </c>
      <c r="C1654" s="17">
        <v>8</v>
      </c>
      <c r="D1654" s="29"/>
      <c r="E1654" s="29"/>
      <c r="F1654" s="30">
        <f t="shared" si="128"/>
        <v>0</v>
      </c>
      <c r="G1654" s="32"/>
      <c r="H1654" s="32"/>
      <c r="I1654" s="32"/>
      <c r="J1654" s="34">
        <f t="shared" si="129"/>
        <v>0</v>
      </c>
      <c r="K1654" s="31">
        <f t="shared" si="130"/>
        <v>2416.0500000000002</v>
      </c>
      <c r="L1654" s="24">
        <f t="shared" si="127"/>
        <v>0</v>
      </c>
      <c r="M1654" s="24"/>
      <c r="N1654" s="24">
        <f t="shared" si="131"/>
        <v>0</v>
      </c>
    </row>
    <row r="1655" spans="1:14" x14ac:dyDescent="0.3">
      <c r="A1655" s="16" t="s">
        <v>54</v>
      </c>
      <c r="B1655" s="17" t="s">
        <v>50</v>
      </c>
      <c r="C1655" s="17">
        <v>72</v>
      </c>
      <c r="D1655" s="29">
        <v>5</v>
      </c>
      <c r="E1655" s="29"/>
      <c r="F1655" s="30">
        <f t="shared" si="128"/>
        <v>6.9444444444444448E-2</v>
      </c>
      <c r="G1655" s="32"/>
      <c r="H1655" s="32"/>
      <c r="I1655" s="32"/>
      <c r="J1655" s="34">
        <f t="shared" si="129"/>
        <v>5</v>
      </c>
      <c r="K1655" s="31">
        <f t="shared" si="130"/>
        <v>377.33</v>
      </c>
      <c r="L1655" s="24">
        <f t="shared" si="127"/>
        <v>1886.6499999999999</v>
      </c>
      <c r="M1655" s="24"/>
      <c r="N1655" s="24">
        <f t="shared" si="131"/>
        <v>0</v>
      </c>
    </row>
    <row r="1656" spans="1:14" x14ac:dyDescent="0.3">
      <c r="A1656" s="16" t="s">
        <v>55</v>
      </c>
      <c r="B1656" s="17" t="s">
        <v>56</v>
      </c>
      <c r="C1656" s="17">
        <v>15</v>
      </c>
      <c r="D1656" s="44"/>
      <c r="E1656" s="44"/>
      <c r="F1656" s="30">
        <f t="shared" si="128"/>
        <v>0</v>
      </c>
      <c r="G1656" s="11"/>
      <c r="H1656" s="11"/>
      <c r="I1656" s="11"/>
      <c r="J1656" s="12">
        <f t="shared" si="129"/>
        <v>0</v>
      </c>
      <c r="K1656" s="45">
        <f t="shared" si="130"/>
        <v>1158.3</v>
      </c>
      <c r="L1656" s="37">
        <f t="shared" si="127"/>
        <v>0</v>
      </c>
      <c r="M1656" s="37"/>
      <c r="N1656" s="37">
        <f t="shared" si="131"/>
        <v>0</v>
      </c>
    </row>
    <row r="1657" spans="1:14" x14ac:dyDescent="0.3">
      <c r="A1657" s="16" t="s">
        <v>57</v>
      </c>
      <c r="B1657" s="17" t="s">
        <v>50</v>
      </c>
      <c r="C1657" s="17">
        <v>72</v>
      </c>
      <c r="D1657" s="29"/>
      <c r="E1657" s="29"/>
      <c r="F1657" s="30">
        <f t="shared" si="128"/>
        <v>0</v>
      </c>
      <c r="G1657" s="32"/>
      <c r="H1657" s="32"/>
      <c r="I1657" s="32"/>
      <c r="J1657" s="34">
        <f t="shared" si="129"/>
        <v>0</v>
      </c>
      <c r="K1657" s="31">
        <f t="shared" si="130"/>
        <v>424.13</v>
      </c>
      <c r="L1657" s="24">
        <f t="shared" si="127"/>
        <v>0</v>
      </c>
      <c r="M1657" s="24"/>
      <c r="N1657" s="24">
        <f t="shared" si="131"/>
        <v>0</v>
      </c>
    </row>
    <row r="1658" spans="1:14" x14ac:dyDescent="0.3">
      <c r="A1658" s="16" t="s">
        <v>58</v>
      </c>
      <c r="B1658" s="17" t="s">
        <v>59</v>
      </c>
      <c r="C1658" s="17">
        <v>15</v>
      </c>
      <c r="D1658" s="29"/>
      <c r="E1658" s="29"/>
      <c r="F1658" s="30">
        <f t="shared" si="128"/>
        <v>0</v>
      </c>
      <c r="G1658" s="32"/>
      <c r="H1658" s="32"/>
      <c r="I1658" s="32"/>
      <c r="J1658" s="34">
        <f t="shared" si="129"/>
        <v>0</v>
      </c>
      <c r="K1658" s="31">
        <f t="shared" si="130"/>
        <v>1199.25</v>
      </c>
      <c r="L1658" s="24">
        <f t="shared" si="127"/>
        <v>0</v>
      </c>
      <c r="M1658" s="24"/>
      <c r="N1658" s="24">
        <f t="shared" si="131"/>
        <v>0</v>
      </c>
    </row>
    <row r="1659" spans="1:14" x14ac:dyDescent="0.3">
      <c r="A1659" s="16" t="s">
        <v>60</v>
      </c>
      <c r="B1659" s="17" t="s">
        <v>50</v>
      </c>
      <c r="C1659" s="17">
        <v>72</v>
      </c>
      <c r="D1659" s="29"/>
      <c r="E1659" s="29"/>
      <c r="F1659" s="30">
        <f t="shared" si="128"/>
        <v>0</v>
      </c>
      <c r="G1659" s="32"/>
      <c r="H1659" s="32"/>
      <c r="I1659" s="32"/>
      <c r="J1659" s="34">
        <f t="shared" si="129"/>
        <v>0</v>
      </c>
      <c r="K1659" s="31">
        <f t="shared" si="130"/>
        <v>381.13</v>
      </c>
      <c r="L1659" s="24">
        <f t="shared" si="127"/>
        <v>0</v>
      </c>
      <c r="M1659" s="24"/>
      <c r="N1659" s="24">
        <f t="shared" si="131"/>
        <v>0</v>
      </c>
    </row>
    <row r="1660" spans="1:14" x14ac:dyDescent="0.3">
      <c r="A1660" s="16" t="s">
        <v>61</v>
      </c>
      <c r="B1660" s="17" t="s">
        <v>50</v>
      </c>
      <c r="C1660" s="38">
        <v>72</v>
      </c>
      <c r="D1660" s="44"/>
      <c r="E1660" s="44"/>
      <c r="F1660" s="30">
        <f t="shared" si="128"/>
        <v>0</v>
      </c>
      <c r="G1660" s="11"/>
      <c r="H1660" s="11"/>
      <c r="I1660" s="11"/>
      <c r="J1660" s="12">
        <f t="shared" si="129"/>
        <v>0</v>
      </c>
      <c r="K1660" s="31">
        <f t="shared" si="130"/>
        <v>424.13</v>
      </c>
      <c r="L1660" s="37">
        <f t="shared" si="127"/>
        <v>0</v>
      </c>
      <c r="M1660" s="37"/>
      <c r="N1660" s="37">
        <f t="shared" si="131"/>
        <v>0</v>
      </c>
    </row>
    <row r="1661" spans="1:14" x14ac:dyDescent="0.3">
      <c r="A1661" s="35" t="s">
        <v>62</v>
      </c>
      <c r="B1661" s="17" t="s">
        <v>50</v>
      </c>
      <c r="C1661" s="38">
        <v>72</v>
      </c>
      <c r="D1661" s="44"/>
      <c r="E1661" s="44"/>
      <c r="F1661" s="30">
        <f t="shared" si="128"/>
        <v>0</v>
      </c>
      <c r="G1661" s="11"/>
      <c r="H1661" s="11"/>
      <c r="I1661" s="11"/>
      <c r="J1661" s="12">
        <f t="shared" si="129"/>
        <v>0</v>
      </c>
      <c r="K1661" s="31">
        <f t="shared" si="130"/>
        <v>330.23</v>
      </c>
      <c r="L1661" s="37">
        <f t="shared" si="127"/>
        <v>0</v>
      </c>
      <c r="M1661" s="37"/>
      <c r="N1661" s="37">
        <f t="shared" si="131"/>
        <v>0</v>
      </c>
    </row>
    <row r="1662" spans="1:14" x14ac:dyDescent="0.3">
      <c r="A1662" s="35" t="s">
        <v>63</v>
      </c>
      <c r="B1662" s="17" t="s">
        <v>50</v>
      </c>
      <c r="C1662" s="38">
        <v>72</v>
      </c>
      <c r="D1662" s="44"/>
      <c r="E1662" s="44"/>
      <c r="F1662" s="30">
        <f t="shared" si="128"/>
        <v>0</v>
      </c>
      <c r="G1662" s="11"/>
      <c r="H1662" s="11"/>
      <c r="I1662" s="11"/>
      <c r="J1662" s="12">
        <f t="shared" si="129"/>
        <v>0</v>
      </c>
      <c r="K1662" s="31">
        <f t="shared" si="130"/>
        <v>424.13</v>
      </c>
      <c r="L1662" s="37">
        <f t="shared" si="127"/>
        <v>0</v>
      </c>
      <c r="M1662" s="37"/>
      <c r="N1662" s="37">
        <f t="shared" si="131"/>
        <v>0</v>
      </c>
    </row>
    <row r="1663" spans="1:14" x14ac:dyDescent="0.3">
      <c r="A1663" s="35" t="s">
        <v>64</v>
      </c>
      <c r="B1663" s="17" t="s">
        <v>65</v>
      </c>
      <c r="C1663" s="38">
        <v>72</v>
      </c>
      <c r="D1663" s="44"/>
      <c r="E1663" s="44"/>
      <c r="F1663" s="30">
        <f t="shared" si="128"/>
        <v>0</v>
      </c>
      <c r="G1663" s="11"/>
      <c r="H1663" s="11"/>
      <c r="I1663" s="11"/>
      <c r="J1663" s="12">
        <f t="shared" si="129"/>
        <v>0</v>
      </c>
      <c r="K1663" s="31">
        <f t="shared" si="130"/>
        <v>389.61</v>
      </c>
      <c r="L1663" s="37">
        <f t="shared" si="127"/>
        <v>0</v>
      </c>
      <c r="M1663" s="37"/>
      <c r="N1663" s="37">
        <f t="shared" si="131"/>
        <v>0</v>
      </c>
    </row>
    <row r="1664" spans="1:14" x14ac:dyDescent="0.3">
      <c r="A1664" s="35" t="s">
        <v>66</v>
      </c>
      <c r="B1664" s="17" t="s">
        <v>65</v>
      </c>
      <c r="C1664" s="38">
        <v>72</v>
      </c>
      <c r="D1664" s="44"/>
      <c r="E1664" s="44"/>
      <c r="F1664" s="30">
        <f t="shared" si="128"/>
        <v>0</v>
      </c>
      <c r="G1664" s="11"/>
      <c r="H1664" s="11"/>
      <c r="I1664" s="11"/>
      <c r="J1664" s="12">
        <f t="shared" si="129"/>
        <v>0</v>
      </c>
      <c r="K1664" s="31">
        <f t="shared" si="130"/>
        <v>389.61</v>
      </c>
      <c r="L1664" s="37">
        <f t="shared" si="127"/>
        <v>0</v>
      </c>
      <c r="M1664" s="37"/>
      <c r="N1664" s="37">
        <f t="shared" si="131"/>
        <v>0</v>
      </c>
    </row>
    <row r="1665" spans="1:14" x14ac:dyDescent="0.3">
      <c r="A1665" s="47" t="s">
        <v>67</v>
      </c>
      <c r="B1665" s="48" t="s">
        <v>59</v>
      </c>
      <c r="C1665" s="49">
        <v>25</v>
      </c>
      <c r="D1665" s="44"/>
      <c r="E1665" s="44"/>
      <c r="F1665" s="30">
        <f t="shared" si="128"/>
        <v>0</v>
      </c>
      <c r="G1665" s="11"/>
      <c r="H1665" s="11"/>
      <c r="I1665" s="11"/>
      <c r="J1665" s="12">
        <f t="shared" si="129"/>
        <v>0</v>
      </c>
      <c r="K1665" s="31">
        <f t="shared" si="130"/>
        <v>169.65</v>
      </c>
      <c r="L1665" s="37">
        <f t="shared" si="127"/>
        <v>0</v>
      </c>
      <c r="M1665" s="37"/>
      <c r="N1665" s="37">
        <f t="shared" si="131"/>
        <v>0</v>
      </c>
    </row>
    <row r="1666" spans="1:14" x14ac:dyDescent="0.3">
      <c r="A1666" s="47" t="s">
        <v>68</v>
      </c>
      <c r="B1666" s="48" t="s">
        <v>42</v>
      </c>
      <c r="C1666" s="49">
        <v>50</v>
      </c>
      <c r="D1666" s="44">
        <v>12</v>
      </c>
      <c r="E1666" s="44"/>
      <c r="F1666" s="30">
        <f t="shared" si="128"/>
        <v>0.24</v>
      </c>
      <c r="G1666" s="11"/>
      <c r="H1666" s="11"/>
      <c r="I1666" s="11"/>
      <c r="J1666" s="12">
        <f t="shared" si="129"/>
        <v>12</v>
      </c>
      <c r="K1666" s="31">
        <f t="shared" si="130"/>
        <v>88.92</v>
      </c>
      <c r="L1666" s="37">
        <f t="shared" si="127"/>
        <v>1067.04</v>
      </c>
      <c r="M1666" s="37"/>
      <c r="N1666" s="37">
        <f t="shared" si="131"/>
        <v>0</v>
      </c>
    </row>
    <row r="1667" spans="1:14" x14ac:dyDescent="0.3">
      <c r="A1667" s="47" t="s">
        <v>69</v>
      </c>
      <c r="B1667" s="48" t="s">
        <v>52</v>
      </c>
      <c r="C1667" s="49">
        <v>12</v>
      </c>
      <c r="D1667" s="44">
        <v>14</v>
      </c>
      <c r="E1667" s="44"/>
      <c r="F1667" s="30">
        <f t="shared" si="128"/>
        <v>1.1666666666666667</v>
      </c>
      <c r="G1667" s="11"/>
      <c r="H1667" s="11"/>
      <c r="I1667" s="11"/>
      <c r="J1667" s="12">
        <f t="shared" si="129"/>
        <v>14</v>
      </c>
      <c r="K1667" s="31">
        <f t="shared" si="130"/>
        <v>123.94</v>
      </c>
      <c r="L1667" s="37">
        <f t="shared" si="127"/>
        <v>1735.1599999999999</v>
      </c>
      <c r="M1667" s="37"/>
      <c r="N1667" s="37">
        <f t="shared" si="131"/>
        <v>0</v>
      </c>
    </row>
    <row r="1668" spans="1:14" ht="19.5" thickBot="1" x14ac:dyDescent="0.35">
      <c r="A1668" s="47" t="s">
        <v>70</v>
      </c>
      <c r="B1668" s="48" t="s">
        <v>50</v>
      </c>
      <c r="C1668" s="49">
        <v>60</v>
      </c>
      <c r="D1668" s="44">
        <v>12</v>
      </c>
      <c r="E1668" s="44"/>
      <c r="F1668" s="30">
        <f t="shared" si="128"/>
        <v>0.2</v>
      </c>
      <c r="G1668" s="11"/>
      <c r="H1668" s="11"/>
      <c r="I1668" s="11"/>
      <c r="J1668" s="12">
        <f t="shared" si="129"/>
        <v>12</v>
      </c>
      <c r="K1668" s="31">
        <f t="shared" si="130"/>
        <v>67.180000000000007</v>
      </c>
      <c r="L1668" s="37">
        <f t="shared" si="127"/>
        <v>806.16000000000008</v>
      </c>
      <c r="M1668" s="37"/>
      <c r="N1668" s="37">
        <f t="shared" si="131"/>
        <v>0</v>
      </c>
    </row>
    <row r="1669" spans="1:14" ht="19.5" thickBot="1" x14ac:dyDescent="0.35">
      <c r="A1669" s="56" t="s">
        <v>71</v>
      </c>
      <c r="B1669" s="57" t="s">
        <v>50</v>
      </c>
      <c r="C1669" s="58">
        <v>60</v>
      </c>
      <c r="D1669" s="44">
        <v>9</v>
      </c>
      <c r="E1669" s="44"/>
      <c r="F1669" s="30">
        <f t="shared" si="128"/>
        <v>0.15</v>
      </c>
      <c r="G1669" s="11"/>
      <c r="H1669" s="11"/>
      <c r="I1669" s="11"/>
      <c r="J1669" s="12">
        <f t="shared" si="129"/>
        <v>9</v>
      </c>
      <c r="K1669" s="31">
        <f t="shared" si="130"/>
        <v>67.180000000000007</v>
      </c>
      <c r="L1669" s="37">
        <f t="shared" si="127"/>
        <v>604.62000000000012</v>
      </c>
      <c r="M1669" s="37"/>
      <c r="N1669" s="37">
        <f t="shared" si="131"/>
        <v>0</v>
      </c>
    </row>
    <row r="1670" spans="1:14" ht="19.5" thickBot="1" x14ac:dyDescent="0.35">
      <c r="A1670" s="56" t="s">
        <v>72</v>
      </c>
      <c r="B1670" s="57" t="s">
        <v>50</v>
      </c>
      <c r="C1670" s="58">
        <v>60</v>
      </c>
      <c r="D1670" s="44">
        <v>9</v>
      </c>
      <c r="E1670" s="44"/>
      <c r="F1670" s="30">
        <f t="shared" si="128"/>
        <v>0.15</v>
      </c>
      <c r="G1670" s="11"/>
      <c r="H1670" s="11"/>
      <c r="I1670" s="11"/>
      <c r="J1670" s="12">
        <f t="shared" si="129"/>
        <v>9</v>
      </c>
      <c r="K1670" s="31">
        <f t="shared" si="130"/>
        <v>67.180000000000007</v>
      </c>
      <c r="L1670" s="37">
        <f t="shared" si="127"/>
        <v>604.62000000000012</v>
      </c>
      <c r="M1670" s="37"/>
      <c r="N1670" s="37">
        <f t="shared" si="131"/>
        <v>0</v>
      </c>
    </row>
    <row r="1671" spans="1:14" ht="19.5" thickBot="1" x14ac:dyDescent="0.35">
      <c r="A1671" s="56" t="s">
        <v>73</v>
      </c>
      <c r="B1671" s="57" t="s">
        <v>74</v>
      </c>
      <c r="C1671" s="58">
        <v>150</v>
      </c>
      <c r="D1671" s="44"/>
      <c r="E1671" s="44"/>
      <c r="F1671" s="30">
        <f t="shared" si="128"/>
        <v>0</v>
      </c>
      <c r="G1671" s="11"/>
      <c r="H1671" s="11"/>
      <c r="I1671" s="11"/>
      <c r="J1671" s="12">
        <f t="shared" si="129"/>
        <v>0</v>
      </c>
      <c r="K1671" s="31">
        <f t="shared" si="130"/>
        <v>21.06</v>
      </c>
      <c r="L1671" s="37">
        <f t="shared" si="127"/>
        <v>0</v>
      </c>
      <c r="M1671" s="37"/>
      <c r="N1671" s="37">
        <f t="shared" si="131"/>
        <v>0</v>
      </c>
    </row>
    <row r="1672" spans="1:14" ht="19.5" thickBot="1" x14ac:dyDescent="0.35">
      <c r="A1672" s="66" t="s">
        <v>75</v>
      </c>
      <c r="B1672" s="67" t="s">
        <v>76</v>
      </c>
      <c r="C1672" s="68">
        <v>120</v>
      </c>
      <c r="D1672" s="44"/>
      <c r="E1672" s="44"/>
      <c r="F1672" s="30">
        <f t="shared" si="128"/>
        <v>0</v>
      </c>
      <c r="G1672" s="11"/>
      <c r="H1672" s="11"/>
      <c r="I1672" s="11"/>
      <c r="J1672" s="12">
        <f t="shared" si="129"/>
        <v>0</v>
      </c>
      <c r="K1672" s="31">
        <f t="shared" si="130"/>
        <v>78.98</v>
      </c>
      <c r="L1672" s="37">
        <f t="shared" si="127"/>
        <v>0</v>
      </c>
      <c r="M1672" s="37"/>
      <c r="N1672" s="37">
        <f t="shared" si="131"/>
        <v>0</v>
      </c>
    </row>
    <row r="1673" spans="1:14" ht="19.5" thickBot="1" x14ac:dyDescent="0.35">
      <c r="A1673" s="66" t="s">
        <v>77</v>
      </c>
      <c r="B1673" s="67" t="s">
        <v>78</v>
      </c>
      <c r="C1673" s="68">
        <v>60</v>
      </c>
      <c r="D1673" s="44"/>
      <c r="E1673" s="44"/>
      <c r="F1673" s="30">
        <f t="shared" si="128"/>
        <v>0</v>
      </c>
      <c r="G1673" s="11"/>
      <c r="H1673" s="11"/>
      <c r="I1673" s="11"/>
      <c r="J1673" s="12">
        <f t="shared" si="129"/>
        <v>0</v>
      </c>
      <c r="K1673" s="31">
        <f t="shared" si="130"/>
        <v>154.44</v>
      </c>
      <c r="L1673" s="37">
        <f t="shared" si="127"/>
        <v>0</v>
      </c>
      <c r="M1673" s="37"/>
      <c r="N1673" s="37">
        <f t="shared" si="131"/>
        <v>0</v>
      </c>
    </row>
    <row r="1674" spans="1:14" ht="19.5" thickBot="1" x14ac:dyDescent="0.35">
      <c r="A1674" s="66" t="s">
        <v>79</v>
      </c>
      <c r="B1674" s="67" t="s">
        <v>50</v>
      </c>
      <c r="C1674" s="68">
        <v>30</v>
      </c>
      <c r="D1674" s="44"/>
      <c r="E1674" s="44"/>
      <c r="F1674" s="30">
        <f t="shared" si="128"/>
        <v>0</v>
      </c>
      <c r="G1674" s="11"/>
      <c r="H1674" s="11"/>
      <c r="I1674" s="11"/>
      <c r="J1674" s="12">
        <f t="shared" si="129"/>
        <v>0</v>
      </c>
      <c r="K1674" s="31">
        <f t="shared" si="130"/>
        <v>274.95</v>
      </c>
      <c r="L1674" s="37">
        <f t="shared" si="127"/>
        <v>0</v>
      </c>
      <c r="M1674" s="37"/>
      <c r="N1674" s="37">
        <f t="shared" si="131"/>
        <v>0</v>
      </c>
    </row>
    <row r="1675" spans="1:14" ht="19.5" thickBot="1" x14ac:dyDescent="0.35">
      <c r="A1675" s="66" t="s">
        <v>80</v>
      </c>
      <c r="B1675" s="67" t="s">
        <v>59</v>
      </c>
      <c r="C1675" s="68">
        <v>12</v>
      </c>
      <c r="D1675" s="44"/>
      <c r="E1675" s="44"/>
      <c r="F1675" s="30">
        <f t="shared" si="128"/>
        <v>0</v>
      </c>
      <c r="G1675" s="11"/>
      <c r="H1675" s="11"/>
      <c r="I1675" s="11"/>
      <c r="J1675" s="12">
        <f t="shared" si="129"/>
        <v>0</v>
      </c>
      <c r="K1675" s="31">
        <f t="shared" si="130"/>
        <v>1023.75</v>
      </c>
      <c r="L1675" s="37">
        <f t="shared" si="127"/>
        <v>0</v>
      </c>
      <c r="M1675" s="37"/>
      <c r="N1675" s="37">
        <f t="shared" si="131"/>
        <v>0</v>
      </c>
    </row>
    <row r="1676" spans="1:14" ht="19.5" thickBot="1" x14ac:dyDescent="0.35">
      <c r="A1676" s="76" t="s">
        <v>81</v>
      </c>
      <c r="B1676" s="77" t="s">
        <v>82</v>
      </c>
      <c r="C1676" s="78">
        <v>18</v>
      </c>
      <c r="D1676" s="44"/>
      <c r="E1676" s="44"/>
      <c r="F1676" s="30">
        <f t="shared" si="128"/>
        <v>0</v>
      </c>
      <c r="G1676" s="11"/>
      <c r="H1676" s="11"/>
      <c r="I1676" s="11"/>
      <c r="J1676" s="12">
        <f t="shared" si="129"/>
        <v>0</v>
      </c>
      <c r="K1676" s="31">
        <f t="shared" si="130"/>
        <v>558.67999999999995</v>
      </c>
      <c r="L1676" s="37">
        <f t="shared" si="127"/>
        <v>0</v>
      </c>
      <c r="M1676" s="37"/>
      <c r="N1676" s="37">
        <f t="shared" si="131"/>
        <v>0</v>
      </c>
    </row>
    <row r="1677" spans="1:14" ht="19.5" thickBot="1" x14ac:dyDescent="0.35">
      <c r="A1677" s="76" t="s">
        <v>83</v>
      </c>
      <c r="B1677" s="77" t="s">
        <v>59</v>
      </c>
      <c r="C1677" s="78">
        <v>12</v>
      </c>
      <c r="D1677" s="44"/>
      <c r="E1677" s="44"/>
      <c r="F1677" s="30">
        <f t="shared" si="128"/>
        <v>0</v>
      </c>
      <c r="G1677" s="11"/>
      <c r="H1677" s="11"/>
      <c r="I1677" s="11"/>
      <c r="J1677" s="12">
        <f t="shared" si="129"/>
        <v>0</v>
      </c>
      <c r="K1677" s="31">
        <f t="shared" si="130"/>
        <v>1092.2</v>
      </c>
      <c r="L1677" s="37">
        <f t="shared" si="127"/>
        <v>0</v>
      </c>
      <c r="M1677" s="37"/>
      <c r="N1677" s="37">
        <f t="shared" si="131"/>
        <v>0</v>
      </c>
    </row>
    <row r="1678" spans="1:14" ht="19.5" thickBot="1" x14ac:dyDescent="0.35">
      <c r="A1678" s="76" t="s">
        <v>84</v>
      </c>
      <c r="B1678" s="77" t="s">
        <v>85</v>
      </c>
      <c r="C1678" s="78">
        <v>4</v>
      </c>
      <c r="D1678" s="44"/>
      <c r="E1678" s="44"/>
      <c r="F1678" s="30">
        <f t="shared" si="128"/>
        <v>0</v>
      </c>
      <c r="G1678" s="11"/>
      <c r="H1678" s="11"/>
      <c r="I1678" s="11"/>
      <c r="J1678" s="12">
        <f t="shared" si="129"/>
        <v>0</v>
      </c>
      <c r="K1678" s="31">
        <f t="shared" si="130"/>
        <v>2670.53</v>
      </c>
      <c r="L1678" s="37">
        <f t="shared" si="127"/>
        <v>0</v>
      </c>
      <c r="M1678" s="37"/>
      <c r="N1678" s="37">
        <f t="shared" si="131"/>
        <v>0</v>
      </c>
    </row>
    <row r="1679" spans="1:14" ht="19.5" thickBot="1" x14ac:dyDescent="0.35">
      <c r="A1679" s="86" t="s">
        <v>86</v>
      </c>
      <c r="B1679" s="87" t="s">
        <v>87</v>
      </c>
      <c r="C1679" s="88">
        <v>48</v>
      </c>
      <c r="D1679" s="44">
        <v>2</v>
      </c>
      <c r="E1679" s="44"/>
      <c r="F1679" s="30">
        <f t="shared" si="128"/>
        <v>4.1666666666666664E-2</v>
      </c>
      <c r="G1679" s="11"/>
      <c r="H1679" s="11"/>
      <c r="I1679" s="11"/>
      <c r="J1679" s="12">
        <f t="shared" si="129"/>
        <v>2</v>
      </c>
      <c r="K1679" s="31">
        <f t="shared" si="130"/>
        <v>46.8</v>
      </c>
      <c r="L1679" s="37">
        <f t="shared" si="127"/>
        <v>93.6</v>
      </c>
      <c r="M1679" s="37"/>
      <c r="N1679" s="37">
        <f t="shared" si="131"/>
        <v>0</v>
      </c>
    </row>
    <row r="1680" spans="1:14" ht="19.5" thickBot="1" x14ac:dyDescent="0.35">
      <c r="A1680" s="86" t="s">
        <v>88</v>
      </c>
      <c r="B1680" s="87" t="s">
        <v>87</v>
      </c>
      <c r="C1680" s="88">
        <v>48</v>
      </c>
      <c r="D1680" s="44"/>
      <c r="E1680" s="44"/>
      <c r="F1680" s="30">
        <f t="shared" si="128"/>
        <v>0</v>
      </c>
      <c r="G1680" s="11"/>
      <c r="H1680" s="11"/>
      <c r="I1680" s="11"/>
      <c r="J1680" s="12">
        <f t="shared" si="129"/>
        <v>0</v>
      </c>
      <c r="K1680" s="31">
        <f t="shared" si="130"/>
        <v>46.8</v>
      </c>
      <c r="L1680" s="37">
        <f t="shared" si="127"/>
        <v>0</v>
      </c>
      <c r="M1680" s="37"/>
      <c r="N1680" s="37">
        <f t="shared" si="131"/>
        <v>0</v>
      </c>
    </row>
    <row r="1681" spans="1:14" x14ac:dyDescent="0.3">
      <c r="A1681" s="96" t="s">
        <v>89</v>
      </c>
      <c r="B1681" s="97">
        <v>25</v>
      </c>
      <c r="C1681" s="97">
        <v>25</v>
      </c>
      <c r="D1681" s="44">
        <v>231</v>
      </c>
      <c r="E1681" s="44"/>
      <c r="F1681" s="30">
        <f t="shared" si="128"/>
        <v>9.24</v>
      </c>
      <c r="G1681" s="11"/>
      <c r="H1681" s="11"/>
      <c r="I1681" s="11"/>
      <c r="J1681" s="12">
        <f t="shared" si="129"/>
        <v>231</v>
      </c>
      <c r="K1681" s="31">
        <f t="shared" si="130"/>
        <v>111.25</v>
      </c>
      <c r="L1681" s="37">
        <f t="shared" si="127"/>
        <v>25698.75</v>
      </c>
      <c r="M1681" s="37"/>
      <c r="N1681" s="37">
        <f t="shared" si="131"/>
        <v>0</v>
      </c>
    </row>
    <row r="1682" spans="1:14" x14ac:dyDescent="0.3">
      <c r="A1682" s="105" t="s">
        <v>90</v>
      </c>
      <c r="B1682" s="106">
        <v>10</v>
      </c>
      <c r="C1682" s="106">
        <v>10</v>
      </c>
      <c r="D1682" s="44"/>
      <c r="E1682" s="44"/>
      <c r="F1682" s="30">
        <f t="shared" si="128"/>
        <v>0</v>
      </c>
      <c r="G1682" s="11"/>
      <c r="H1682" s="11"/>
      <c r="I1682" s="11"/>
      <c r="J1682" s="12">
        <f t="shared" si="129"/>
        <v>0</v>
      </c>
      <c r="K1682" s="31">
        <f t="shared" si="130"/>
        <v>1760</v>
      </c>
      <c r="L1682" s="37">
        <f t="shared" si="127"/>
        <v>0</v>
      </c>
      <c r="M1682" s="37"/>
      <c r="N1682" s="37">
        <f t="shared" si="131"/>
        <v>0</v>
      </c>
    </row>
    <row r="1683" spans="1:14" x14ac:dyDescent="0.3">
      <c r="A1683" s="105" t="s">
        <v>91</v>
      </c>
      <c r="B1683" s="106">
        <v>8</v>
      </c>
      <c r="C1683" s="106">
        <v>8</v>
      </c>
      <c r="D1683" s="44"/>
      <c r="E1683" s="44"/>
      <c r="F1683" s="30">
        <f t="shared" si="128"/>
        <v>0</v>
      </c>
      <c r="G1683" s="11"/>
      <c r="H1683" s="11"/>
      <c r="I1683" s="11"/>
      <c r="J1683" s="12">
        <f t="shared" si="129"/>
        <v>0</v>
      </c>
      <c r="K1683" s="31">
        <f t="shared" si="130"/>
        <v>2365</v>
      </c>
      <c r="L1683" s="37">
        <f t="shared" si="127"/>
        <v>0</v>
      </c>
      <c r="M1683" s="37"/>
      <c r="N1683" s="37">
        <f t="shared" si="131"/>
        <v>0</v>
      </c>
    </row>
    <row r="1684" spans="1:14" x14ac:dyDescent="0.3">
      <c r="A1684" s="105" t="s">
        <v>92</v>
      </c>
      <c r="B1684" s="106">
        <v>8</v>
      </c>
      <c r="C1684" s="106">
        <v>8</v>
      </c>
      <c r="D1684" s="44"/>
      <c r="E1684" s="44"/>
      <c r="F1684" s="30">
        <f t="shared" si="128"/>
        <v>0</v>
      </c>
      <c r="G1684" s="11"/>
      <c r="H1684" s="11"/>
      <c r="I1684" s="11"/>
      <c r="J1684" s="12">
        <f t="shared" si="129"/>
        <v>0</v>
      </c>
      <c r="K1684" s="31">
        <f t="shared" si="130"/>
        <v>2065</v>
      </c>
      <c r="L1684" s="37">
        <f t="shared" si="127"/>
        <v>0</v>
      </c>
      <c r="M1684" s="37"/>
      <c r="N1684" s="37">
        <f t="shared" si="131"/>
        <v>0</v>
      </c>
    </row>
    <row r="1685" spans="1:14" x14ac:dyDescent="0.3">
      <c r="A1685" s="105" t="s">
        <v>93</v>
      </c>
      <c r="B1685" s="106">
        <v>15</v>
      </c>
      <c r="C1685" s="106">
        <v>15</v>
      </c>
      <c r="D1685" s="44"/>
      <c r="E1685" s="44"/>
      <c r="F1685" s="30">
        <f t="shared" si="128"/>
        <v>0</v>
      </c>
      <c r="G1685" s="11"/>
      <c r="H1685" s="11"/>
      <c r="I1685" s="11"/>
      <c r="J1685" s="12">
        <f t="shared" si="129"/>
        <v>0</v>
      </c>
      <c r="K1685" s="31">
        <f t="shared" si="130"/>
        <v>990</v>
      </c>
      <c r="L1685" s="37">
        <f t="shared" si="127"/>
        <v>0</v>
      </c>
      <c r="M1685" s="37"/>
      <c r="N1685" s="37">
        <f t="shared" si="131"/>
        <v>0</v>
      </c>
    </row>
    <row r="1686" spans="1:14" x14ac:dyDescent="0.3">
      <c r="A1686" s="105" t="s">
        <v>94</v>
      </c>
      <c r="B1686" s="106">
        <v>15</v>
      </c>
      <c r="C1686" s="106">
        <v>15</v>
      </c>
      <c r="D1686" s="44"/>
      <c r="E1686" s="44"/>
      <c r="F1686" s="30">
        <f t="shared" si="128"/>
        <v>0</v>
      </c>
      <c r="G1686" s="11"/>
      <c r="H1686" s="11"/>
      <c r="I1686" s="11"/>
      <c r="J1686" s="12">
        <f t="shared" si="129"/>
        <v>0</v>
      </c>
      <c r="K1686" s="31">
        <f t="shared" si="130"/>
        <v>1025</v>
      </c>
      <c r="L1686" s="37">
        <f t="shared" si="127"/>
        <v>0</v>
      </c>
      <c r="M1686" s="37"/>
      <c r="N1686" s="37">
        <f t="shared" si="131"/>
        <v>0</v>
      </c>
    </row>
    <row r="1687" spans="1:14" x14ac:dyDescent="0.3">
      <c r="A1687" s="105" t="s">
        <v>95</v>
      </c>
      <c r="B1687" s="106">
        <v>10</v>
      </c>
      <c r="C1687" s="106">
        <v>10</v>
      </c>
      <c r="D1687" s="44"/>
      <c r="E1687" s="44"/>
      <c r="F1687" s="30">
        <f t="shared" si="128"/>
        <v>0</v>
      </c>
      <c r="G1687" s="11"/>
      <c r="H1687" s="11"/>
      <c r="I1687" s="11"/>
      <c r="J1687" s="12">
        <f t="shared" si="129"/>
        <v>0</v>
      </c>
      <c r="K1687" s="31">
        <f t="shared" si="130"/>
        <v>1620</v>
      </c>
      <c r="L1687" s="37">
        <f t="shared" si="127"/>
        <v>0</v>
      </c>
      <c r="M1687" s="37"/>
      <c r="N1687" s="37">
        <f t="shared" si="131"/>
        <v>0</v>
      </c>
    </row>
    <row r="1688" spans="1:14" x14ac:dyDescent="0.3">
      <c r="A1688" s="105" t="s">
        <v>96</v>
      </c>
      <c r="B1688" s="106">
        <v>8</v>
      </c>
      <c r="C1688" s="106">
        <v>8</v>
      </c>
      <c r="D1688" s="44"/>
      <c r="E1688" s="44"/>
      <c r="F1688" s="30">
        <f t="shared" si="128"/>
        <v>0</v>
      </c>
      <c r="G1688" s="11"/>
      <c r="H1688" s="11"/>
      <c r="I1688" s="11"/>
      <c r="J1688" s="12">
        <f t="shared" si="129"/>
        <v>0</v>
      </c>
      <c r="K1688" s="31">
        <f t="shared" si="130"/>
        <v>2130</v>
      </c>
      <c r="L1688" s="37">
        <f t="shared" si="127"/>
        <v>0</v>
      </c>
      <c r="M1688" s="37"/>
      <c r="N1688" s="37">
        <f t="shared" si="131"/>
        <v>0</v>
      </c>
    </row>
    <row r="1689" spans="1:14" x14ac:dyDescent="0.3">
      <c r="A1689" s="105" t="s">
        <v>97</v>
      </c>
      <c r="B1689" s="106">
        <v>15</v>
      </c>
      <c r="C1689" s="106">
        <v>15</v>
      </c>
      <c r="D1689" s="44"/>
      <c r="E1689" s="44"/>
      <c r="F1689" s="30">
        <f t="shared" si="128"/>
        <v>0</v>
      </c>
      <c r="G1689" s="11"/>
      <c r="H1689" s="11"/>
      <c r="I1689" s="11"/>
      <c r="J1689" s="12">
        <f t="shared" si="129"/>
        <v>0</v>
      </c>
      <c r="K1689" s="31">
        <f t="shared" si="130"/>
        <v>880</v>
      </c>
      <c r="L1689" s="37">
        <f t="shared" si="127"/>
        <v>0</v>
      </c>
      <c r="M1689" s="37"/>
      <c r="N1689" s="37">
        <f t="shared" si="131"/>
        <v>0</v>
      </c>
    </row>
    <row r="1690" spans="1:14" x14ac:dyDescent="0.3">
      <c r="A1690" s="105" t="s">
        <v>98</v>
      </c>
      <c r="B1690" s="106">
        <v>15</v>
      </c>
      <c r="C1690" s="106">
        <v>15</v>
      </c>
      <c r="D1690" s="44"/>
      <c r="E1690" s="44"/>
      <c r="F1690" s="30">
        <f t="shared" si="128"/>
        <v>0</v>
      </c>
      <c r="G1690" s="11"/>
      <c r="H1690" s="11"/>
      <c r="I1690" s="11"/>
      <c r="J1690" s="12">
        <f t="shared" si="129"/>
        <v>0</v>
      </c>
      <c r="K1690" s="31">
        <f t="shared" si="130"/>
        <v>915</v>
      </c>
      <c r="L1690" s="37">
        <f t="shared" si="127"/>
        <v>0</v>
      </c>
      <c r="M1690" s="37"/>
      <c r="N1690" s="37">
        <f t="shared" si="131"/>
        <v>0</v>
      </c>
    </row>
    <row r="1691" spans="1:14" x14ac:dyDescent="0.3">
      <c r="A1691" s="105" t="s">
        <v>99</v>
      </c>
      <c r="B1691" s="106">
        <v>3</v>
      </c>
      <c r="C1691" s="106">
        <v>3</v>
      </c>
      <c r="D1691" s="44"/>
      <c r="E1691" s="44"/>
      <c r="F1691" s="30">
        <f t="shared" si="128"/>
        <v>0</v>
      </c>
      <c r="G1691" s="11"/>
      <c r="H1691" s="11"/>
      <c r="I1691" s="11"/>
      <c r="J1691" s="12">
        <f t="shared" si="129"/>
        <v>0</v>
      </c>
      <c r="K1691" s="31">
        <f t="shared" si="130"/>
        <v>1970</v>
      </c>
      <c r="L1691" s="37">
        <f t="shared" si="127"/>
        <v>0</v>
      </c>
      <c r="M1691" s="37"/>
      <c r="N1691" s="37">
        <f t="shared" si="131"/>
        <v>0</v>
      </c>
    </row>
    <row r="1692" spans="1:14" x14ac:dyDescent="0.3">
      <c r="A1692" s="105" t="s">
        <v>100</v>
      </c>
      <c r="B1692" s="106">
        <v>3</v>
      </c>
      <c r="C1692" s="106">
        <v>3</v>
      </c>
      <c r="D1692" s="44"/>
      <c r="E1692" s="44"/>
      <c r="F1692" s="30">
        <f t="shared" si="128"/>
        <v>0</v>
      </c>
      <c r="G1692" s="11"/>
      <c r="H1692" s="11"/>
      <c r="I1692" s="11"/>
      <c r="J1692" s="12">
        <f t="shared" si="129"/>
        <v>0</v>
      </c>
      <c r="K1692" s="31">
        <f t="shared" si="130"/>
        <v>2035</v>
      </c>
      <c r="L1692" s="37">
        <f t="shared" si="127"/>
        <v>0</v>
      </c>
      <c r="M1692" s="37"/>
      <c r="N1692" s="37">
        <f t="shared" si="131"/>
        <v>0</v>
      </c>
    </row>
    <row r="1693" spans="1:14" x14ac:dyDescent="0.3">
      <c r="A1693" s="105" t="s">
        <v>101</v>
      </c>
      <c r="B1693" s="106">
        <v>8</v>
      </c>
      <c r="C1693" s="106">
        <v>8</v>
      </c>
      <c r="D1693" s="44"/>
      <c r="E1693" s="44"/>
      <c r="F1693" s="30">
        <f t="shared" si="128"/>
        <v>0</v>
      </c>
      <c r="G1693" s="11"/>
      <c r="H1693" s="11"/>
      <c r="I1693" s="11"/>
      <c r="J1693" s="12">
        <f t="shared" si="129"/>
        <v>0</v>
      </c>
      <c r="K1693" s="31">
        <f t="shared" si="130"/>
        <v>2120</v>
      </c>
      <c r="L1693" s="37">
        <f t="shared" si="127"/>
        <v>0</v>
      </c>
      <c r="M1693" s="37"/>
      <c r="N1693" s="37">
        <f t="shared" si="131"/>
        <v>0</v>
      </c>
    </row>
    <row r="1694" spans="1:14" x14ac:dyDescent="0.3">
      <c r="A1694" s="105" t="s">
        <v>102</v>
      </c>
      <c r="B1694" s="106">
        <v>10</v>
      </c>
      <c r="C1694" s="106">
        <v>10</v>
      </c>
      <c r="D1694" s="44"/>
      <c r="E1694" s="44"/>
      <c r="F1694" s="30">
        <f t="shared" si="128"/>
        <v>0</v>
      </c>
      <c r="G1694" s="11"/>
      <c r="H1694" s="11"/>
      <c r="I1694" s="11"/>
      <c r="J1694" s="12">
        <f t="shared" si="129"/>
        <v>0</v>
      </c>
      <c r="K1694" s="31">
        <f t="shared" si="130"/>
        <v>1980</v>
      </c>
      <c r="L1694" s="37">
        <f t="shared" si="127"/>
        <v>0</v>
      </c>
      <c r="M1694" s="37"/>
      <c r="N1694" s="37">
        <f t="shared" si="131"/>
        <v>0</v>
      </c>
    </row>
    <row r="1695" spans="1:14" x14ac:dyDescent="0.3">
      <c r="A1695" s="105" t="s">
        <v>103</v>
      </c>
      <c r="B1695" s="106">
        <v>12</v>
      </c>
      <c r="C1695" s="106">
        <v>12</v>
      </c>
      <c r="D1695" s="44"/>
      <c r="E1695" s="44"/>
      <c r="F1695" s="30">
        <f t="shared" si="128"/>
        <v>0</v>
      </c>
      <c r="G1695" s="11"/>
      <c r="H1695" s="11"/>
      <c r="I1695" s="11"/>
      <c r="J1695" s="12">
        <f t="shared" si="129"/>
        <v>0</v>
      </c>
      <c r="K1695" s="31">
        <f t="shared" si="130"/>
        <v>875</v>
      </c>
      <c r="L1695" s="37">
        <f t="shared" si="127"/>
        <v>0</v>
      </c>
      <c r="M1695" s="37"/>
      <c r="N1695" s="37">
        <f t="shared" si="131"/>
        <v>0</v>
      </c>
    </row>
    <row r="1696" spans="1:14" ht="19.5" thickBot="1" x14ac:dyDescent="0.35">
      <c r="A1696" s="105" t="s">
        <v>104</v>
      </c>
      <c r="B1696" s="106">
        <v>3</v>
      </c>
      <c r="C1696" s="106">
        <v>3</v>
      </c>
      <c r="D1696" s="44"/>
      <c r="E1696" s="44"/>
      <c r="F1696" s="30">
        <f t="shared" si="128"/>
        <v>0</v>
      </c>
      <c r="G1696" s="11"/>
      <c r="H1696" s="11"/>
      <c r="I1696" s="11"/>
      <c r="J1696" s="12">
        <f t="shared" si="129"/>
        <v>0</v>
      </c>
      <c r="K1696" s="31">
        <f t="shared" si="130"/>
        <v>2145</v>
      </c>
      <c r="L1696" s="37">
        <f t="shared" si="127"/>
        <v>0</v>
      </c>
      <c r="M1696" s="37"/>
      <c r="N1696" s="37">
        <f t="shared" si="131"/>
        <v>0</v>
      </c>
    </row>
    <row r="1697" spans="1:14" ht="19.5" thickBot="1" x14ac:dyDescent="0.35">
      <c r="A1697" s="56" t="s">
        <v>105</v>
      </c>
      <c r="B1697" s="57" t="s">
        <v>74</v>
      </c>
      <c r="C1697" s="58">
        <v>150</v>
      </c>
      <c r="D1697" s="44"/>
      <c r="E1697" s="44"/>
      <c r="F1697" s="30">
        <f t="shared" si="128"/>
        <v>0</v>
      </c>
      <c r="G1697" s="11"/>
      <c r="H1697" s="11"/>
      <c r="I1697" s="11"/>
      <c r="J1697" s="12">
        <f t="shared" si="129"/>
        <v>0</v>
      </c>
      <c r="K1697" s="31">
        <f t="shared" si="130"/>
        <v>21.06</v>
      </c>
      <c r="L1697" s="37">
        <f t="shared" si="127"/>
        <v>0</v>
      </c>
      <c r="M1697" s="37"/>
      <c r="N1697" s="37">
        <f t="shared" si="131"/>
        <v>0</v>
      </c>
    </row>
    <row r="1698" spans="1:14" x14ac:dyDescent="0.3">
      <c r="A1698" s="107"/>
      <c r="B1698" s="108"/>
      <c r="C1698" s="108"/>
      <c r="D1698" s="11"/>
      <c r="E1698" s="11"/>
      <c r="F1698" s="30" t="e">
        <f t="shared" si="128"/>
        <v>#DIV/0!</v>
      </c>
      <c r="G1698" s="11"/>
      <c r="H1698" s="11"/>
      <c r="I1698" s="11"/>
      <c r="J1698" s="12">
        <f t="shared" si="129"/>
        <v>0</v>
      </c>
      <c r="K1698" s="31">
        <f t="shared" si="130"/>
        <v>116.5</v>
      </c>
      <c r="L1698" s="37">
        <f t="shared" si="127"/>
        <v>0</v>
      </c>
      <c r="M1698" s="37"/>
      <c r="N1698" s="37">
        <f t="shared" si="131"/>
        <v>0</v>
      </c>
    </row>
    <row r="1699" spans="1:14" x14ac:dyDescent="0.3">
      <c r="A1699" s="107"/>
      <c r="B1699" s="108"/>
      <c r="C1699" s="108"/>
      <c r="D1699" s="11"/>
      <c r="E1699" s="11"/>
      <c r="F1699" s="30" t="e">
        <f t="shared" si="128"/>
        <v>#DIV/0!</v>
      </c>
      <c r="G1699" s="11"/>
      <c r="H1699" s="11"/>
      <c r="I1699" s="11"/>
      <c r="J1699" s="12">
        <f t="shared" si="129"/>
        <v>0</v>
      </c>
      <c r="K1699" s="31">
        <f t="shared" si="130"/>
        <v>0</v>
      </c>
      <c r="L1699" s="37">
        <f t="shared" si="127"/>
        <v>0</v>
      </c>
      <c r="M1699" s="37"/>
      <c r="N1699" s="37">
        <f t="shared" si="131"/>
        <v>0</v>
      </c>
    </row>
    <row r="1700" spans="1:14" x14ac:dyDescent="0.3">
      <c r="A1700" s="107"/>
      <c r="B1700" s="108"/>
      <c r="C1700" s="108"/>
      <c r="D1700" s="11"/>
      <c r="E1700" s="11"/>
      <c r="F1700" s="30" t="e">
        <f t="shared" si="128"/>
        <v>#DIV/0!</v>
      </c>
      <c r="G1700" s="11"/>
      <c r="H1700" s="11"/>
      <c r="I1700" s="11"/>
      <c r="J1700" s="12">
        <f t="shared" si="129"/>
        <v>0</v>
      </c>
      <c r="K1700" s="31">
        <f t="shared" si="130"/>
        <v>23</v>
      </c>
      <c r="L1700" s="37">
        <f t="shared" si="127"/>
        <v>0</v>
      </c>
      <c r="M1700" s="37"/>
      <c r="N1700" s="37">
        <f t="shared" si="131"/>
        <v>0</v>
      </c>
    </row>
    <row r="1701" spans="1:14" x14ac:dyDescent="0.3">
      <c r="A1701" s="107"/>
      <c r="B1701" s="108"/>
      <c r="C1701" s="108"/>
      <c r="D1701" s="11"/>
      <c r="E1701" s="11"/>
      <c r="F1701" s="30" t="e">
        <f t="shared" si="128"/>
        <v>#DIV/0!</v>
      </c>
      <c r="G1701" s="11"/>
      <c r="H1701" s="11"/>
      <c r="I1701" s="11"/>
      <c r="J1701" s="12">
        <f t="shared" si="129"/>
        <v>0</v>
      </c>
      <c r="K1701" s="31">
        <f t="shared" si="130"/>
        <v>0</v>
      </c>
      <c r="L1701" s="37">
        <f t="shared" si="127"/>
        <v>0</v>
      </c>
      <c r="M1701" s="37"/>
      <c r="N1701" s="37">
        <f t="shared" si="131"/>
        <v>0</v>
      </c>
    </row>
    <row r="1702" spans="1:14" x14ac:dyDescent="0.3">
      <c r="A1702" s="11"/>
      <c r="B1702" s="10"/>
      <c r="C1702" s="10"/>
      <c r="D1702" s="11"/>
      <c r="E1702" s="11"/>
      <c r="F1702" s="30" t="e">
        <f t="shared" si="128"/>
        <v>#DIV/0!</v>
      </c>
      <c r="G1702" s="11"/>
      <c r="H1702" s="11"/>
      <c r="I1702" s="11"/>
      <c r="J1702" s="12">
        <f t="shared" si="129"/>
        <v>0</v>
      </c>
      <c r="K1702" s="31">
        <f t="shared" si="130"/>
        <v>0</v>
      </c>
      <c r="L1702" s="37">
        <f t="shared" si="127"/>
        <v>0</v>
      </c>
      <c r="M1702" s="37"/>
      <c r="N1702" s="37">
        <f t="shared" si="131"/>
        <v>0</v>
      </c>
    </row>
    <row r="1703" spans="1:14" x14ac:dyDescent="0.3">
      <c r="A1703" s="11"/>
      <c r="B1703" s="10"/>
      <c r="C1703" s="10"/>
      <c r="D1703" s="11"/>
      <c r="E1703" s="11"/>
      <c r="F1703" s="30" t="e">
        <f t="shared" si="128"/>
        <v>#DIV/0!</v>
      </c>
      <c r="G1703" s="11"/>
      <c r="H1703" s="11"/>
      <c r="I1703" s="11"/>
      <c r="J1703" s="12">
        <f t="shared" si="129"/>
        <v>0</v>
      </c>
      <c r="K1703" s="31">
        <f t="shared" si="130"/>
        <v>0</v>
      </c>
      <c r="L1703" s="37">
        <f t="shared" si="127"/>
        <v>0</v>
      </c>
      <c r="M1703" s="37"/>
      <c r="N1703" s="37">
        <f t="shared" si="131"/>
        <v>0</v>
      </c>
    </row>
    <row r="1704" spans="1:14" x14ac:dyDescent="0.3">
      <c r="A1704" s="11"/>
      <c r="B1704" s="10"/>
      <c r="C1704" s="10"/>
      <c r="D1704" s="11"/>
      <c r="E1704" s="11"/>
      <c r="F1704" s="30" t="e">
        <f t="shared" si="128"/>
        <v>#DIV/0!</v>
      </c>
      <c r="G1704" s="11"/>
      <c r="H1704" s="11"/>
      <c r="I1704" s="11"/>
      <c r="J1704" s="12">
        <f t="shared" si="129"/>
        <v>0</v>
      </c>
      <c r="K1704" s="31">
        <f t="shared" si="130"/>
        <v>0</v>
      </c>
      <c r="L1704" s="37">
        <f t="shared" si="127"/>
        <v>0</v>
      </c>
      <c r="M1704" s="37"/>
      <c r="N1704" s="37">
        <f t="shared" si="131"/>
        <v>0</v>
      </c>
    </row>
    <row r="1705" spans="1:14" x14ac:dyDescent="0.3">
      <c r="A1705" s="11" t="s">
        <v>33</v>
      </c>
      <c r="B1705" s="11"/>
      <c r="C1705" s="13"/>
      <c r="D1705" s="111">
        <f t="shared" ref="D1705:J1705" si="132">SUM(D1643:D1704)</f>
        <v>301</v>
      </c>
      <c r="E1705" s="111">
        <f t="shared" si="132"/>
        <v>0</v>
      </c>
      <c r="F1705" s="111" t="e">
        <f t="shared" si="132"/>
        <v>#DIV/0!</v>
      </c>
      <c r="G1705" s="111">
        <f t="shared" si="132"/>
        <v>0</v>
      </c>
      <c r="H1705" s="111">
        <f t="shared" si="132"/>
        <v>0</v>
      </c>
      <c r="I1705" s="111">
        <f t="shared" si="132"/>
        <v>0</v>
      </c>
      <c r="J1705" s="12">
        <f t="shared" si="132"/>
        <v>301</v>
      </c>
      <c r="K1705" s="111"/>
      <c r="L1705" s="111">
        <f>SUM(L1643:L1704)</f>
        <v>38605.760000000002</v>
      </c>
      <c r="M1705" s="111">
        <f>SUM(M1643:M1704)</f>
        <v>0</v>
      </c>
      <c r="N1705" s="111">
        <f>SUM(N1643:N1704)</f>
        <v>0</v>
      </c>
    </row>
    <row r="1706" spans="1:14" x14ac:dyDescent="0.3">
      <c r="A1706" s="113"/>
      <c r="B1706" s="114"/>
      <c r="C1706" s="115"/>
      <c r="D1706" s="116"/>
      <c r="E1706" s="116"/>
      <c r="F1706" s="7" t="s">
        <v>106</v>
      </c>
      <c r="G1706" s="7" t="s">
        <v>123</v>
      </c>
      <c r="H1706" s="7" t="s">
        <v>124</v>
      </c>
      <c r="I1706" s="7" t="s">
        <v>125</v>
      </c>
      <c r="J1706" s="7" t="s">
        <v>126</v>
      </c>
      <c r="K1706" s="117"/>
      <c r="L1706" s="117"/>
      <c r="M1706" s="7" t="s">
        <v>107</v>
      </c>
      <c r="N1706" s="118"/>
    </row>
    <row r="1707" spans="1:14" ht="31.5" x14ac:dyDescent="0.5">
      <c r="A1707" s="113"/>
      <c r="B1707" s="114"/>
      <c r="C1707" s="115"/>
      <c r="D1707" s="116"/>
      <c r="E1707" s="116"/>
      <c r="F1707" s="121"/>
      <c r="G1707" s="121"/>
      <c r="H1707" s="121"/>
      <c r="I1707" s="121"/>
      <c r="J1707" s="121"/>
      <c r="K1707" s="122"/>
      <c r="L1707" s="121">
        <f>+F1707-G1707-H1707-I1707-J1707</f>
        <v>0</v>
      </c>
      <c r="M1707" s="123"/>
      <c r="N1707" s="124"/>
    </row>
    <row r="1708" spans="1:14" x14ac:dyDescent="0.3">
      <c r="A1708" s="177" t="s">
        <v>109</v>
      </c>
      <c r="B1708" s="178"/>
      <c r="C1708" s="178"/>
      <c r="D1708" s="178"/>
      <c r="E1708" s="178"/>
      <c r="F1708" s="178"/>
      <c r="G1708" s="178"/>
      <c r="H1708" s="178"/>
      <c r="I1708" s="178"/>
      <c r="J1708" s="179"/>
      <c r="K1708" s="125"/>
      <c r="L1708" s="12">
        <f>571+4</f>
        <v>575</v>
      </c>
      <c r="M1708" s="126"/>
      <c r="N1708" s="127"/>
    </row>
    <row r="1709" spans="1:14" x14ac:dyDescent="0.3">
      <c r="A1709" s="180" t="s">
        <v>110</v>
      </c>
      <c r="B1709" s="181"/>
      <c r="C1709" s="181"/>
      <c r="D1709" s="181"/>
      <c r="E1709" s="181"/>
      <c r="F1709" s="181"/>
      <c r="G1709" s="181"/>
      <c r="H1709" s="181"/>
      <c r="I1709" s="181"/>
      <c r="J1709" s="182"/>
      <c r="K1709" s="129"/>
      <c r="L1709" s="12">
        <v>-206</v>
      </c>
      <c r="M1709" s="126"/>
      <c r="N1709" s="127"/>
    </row>
    <row r="1710" spans="1:14" x14ac:dyDescent="0.3">
      <c r="A1710" s="160" t="s">
        <v>111</v>
      </c>
      <c r="B1710" s="161"/>
      <c r="C1710" s="161"/>
      <c r="D1710" s="161"/>
      <c r="E1710" s="161"/>
      <c r="F1710" s="161"/>
      <c r="G1710" s="161"/>
      <c r="H1710" s="161"/>
      <c r="I1710" s="161"/>
      <c r="J1710" s="162"/>
      <c r="K1710" s="130"/>
      <c r="L1710" s="12"/>
      <c r="M1710" s="131">
        <f>+L1710/L1705%</f>
        <v>0</v>
      </c>
      <c r="N1710" s="127"/>
    </row>
    <row r="1711" spans="1:14" x14ac:dyDescent="0.3">
      <c r="A1711" s="163" t="s">
        <v>112</v>
      </c>
      <c r="B1711" s="164"/>
      <c r="C1711" s="164"/>
      <c r="D1711" s="164"/>
      <c r="E1711" s="164"/>
      <c r="F1711" s="164"/>
      <c r="G1711" s="164"/>
      <c r="H1711" s="164"/>
      <c r="I1711" s="164"/>
      <c r="J1711" s="165"/>
      <c r="K1711" s="132"/>
      <c r="L1711" s="12">
        <f>+E1727</f>
        <v>6408</v>
      </c>
      <c r="M1711" s="126"/>
      <c r="N1711" s="127"/>
    </row>
    <row r="1712" spans="1:14" x14ac:dyDescent="0.3">
      <c r="A1712" s="166" t="s">
        <v>113</v>
      </c>
      <c r="B1712" s="167"/>
      <c r="C1712" s="167"/>
      <c r="D1712" s="167"/>
      <c r="E1712" s="167"/>
      <c r="F1712" s="167"/>
      <c r="G1712" s="167"/>
      <c r="H1712" s="167"/>
      <c r="I1712" s="167"/>
      <c r="J1712" s="168"/>
      <c r="K1712" s="134"/>
      <c r="L1712" s="12">
        <f>+M1727</f>
        <v>1535</v>
      </c>
      <c r="M1712" s="126"/>
      <c r="N1712" s="127"/>
    </row>
    <row r="1713" spans="1:14" x14ac:dyDescent="0.3">
      <c r="A1713" s="169"/>
      <c r="B1713" s="170"/>
      <c r="C1713" s="170"/>
      <c r="D1713" s="170"/>
      <c r="E1713" s="170"/>
      <c r="F1713" s="170"/>
      <c r="G1713" s="170"/>
      <c r="H1713" s="170"/>
      <c r="I1713" s="170"/>
      <c r="J1713" s="171"/>
      <c r="K1713" s="128"/>
      <c r="L1713" s="126">
        <v>19</v>
      </c>
      <c r="M1713" s="126"/>
      <c r="N1713" s="127"/>
    </row>
    <row r="1714" spans="1:14" x14ac:dyDescent="0.3">
      <c r="A1714" s="169"/>
      <c r="B1714" s="170"/>
      <c r="C1714" s="170"/>
      <c r="D1714" s="170"/>
      <c r="E1714" s="170"/>
      <c r="F1714" s="170"/>
      <c r="G1714" s="170"/>
      <c r="H1714" s="170"/>
      <c r="I1714" s="170"/>
      <c r="J1714" s="171"/>
      <c r="K1714" s="128"/>
      <c r="L1714" s="126"/>
      <c r="M1714" s="126"/>
      <c r="N1714" s="127"/>
    </row>
    <row r="1715" spans="1:14" x14ac:dyDescent="0.3">
      <c r="A1715" s="169" t="s">
        <v>114</v>
      </c>
      <c r="B1715" s="170"/>
      <c r="C1715" s="170"/>
      <c r="D1715" s="170"/>
      <c r="E1715" s="170"/>
      <c r="F1715" s="170"/>
      <c r="G1715" s="170"/>
      <c r="H1715" s="170"/>
      <c r="I1715" s="170"/>
      <c r="J1715" s="171"/>
      <c r="K1715" s="136"/>
      <c r="L1715" s="111">
        <f>+L1705-L1708-L1709-L1710-L1711+L1712-L1713-L1714</f>
        <v>33344.76</v>
      </c>
      <c r="M1715" s="126"/>
      <c r="N1715" s="127"/>
    </row>
    <row r="1716" spans="1:14" ht="19.5" thickBot="1" x14ac:dyDescent="0.35">
      <c r="L1716" s="3">
        <f>31810+1535</f>
        <v>33345</v>
      </c>
      <c r="M1716" s="138">
        <f>+L1716-L1715</f>
        <v>0.23999999999796273</v>
      </c>
    </row>
    <row r="1717" spans="1:14" ht="19.5" thickBot="1" x14ac:dyDescent="0.35">
      <c r="A1717" s="157" t="s">
        <v>115</v>
      </c>
      <c r="B1717" s="158"/>
      <c r="C1717" s="158"/>
      <c r="D1717" s="158"/>
      <c r="E1717" s="158"/>
      <c r="F1717" s="159"/>
      <c r="G1717" s="127"/>
      <c r="H1717" s="157" t="s">
        <v>116</v>
      </c>
      <c r="I1717" s="158"/>
      <c r="J1717" s="159"/>
      <c r="K1717" s="157" t="s">
        <v>117</v>
      </c>
      <c r="L1717" s="158"/>
      <c r="M1717" s="159"/>
      <c r="N1717" s="139"/>
    </row>
    <row r="1718" spans="1:14" ht="19.5" thickBot="1" x14ac:dyDescent="0.35">
      <c r="A1718" s="140" t="s">
        <v>118</v>
      </c>
      <c r="B1718" s="157" t="s">
        <v>119</v>
      </c>
      <c r="C1718" s="159"/>
      <c r="D1718" s="140" t="s">
        <v>120</v>
      </c>
      <c r="E1718" s="157" t="s">
        <v>22</v>
      </c>
      <c r="F1718" s="159"/>
      <c r="G1718" s="127"/>
      <c r="H1718" s="157" t="s">
        <v>119</v>
      </c>
      <c r="I1718" s="159"/>
      <c r="J1718" s="140" t="s">
        <v>22</v>
      </c>
      <c r="K1718" s="157" t="s">
        <v>119</v>
      </c>
      <c r="L1718" s="159"/>
      <c r="M1718" s="140" t="s">
        <v>22</v>
      </c>
      <c r="N1718" s="139"/>
    </row>
    <row r="1719" spans="1:14" ht="19.5" thickBot="1" x14ac:dyDescent="0.35">
      <c r="A1719" s="141"/>
      <c r="B1719" s="153"/>
      <c r="C1719" s="154"/>
      <c r="D1719" s="141"/>
      <c r="E1719" s="155">
        <v>6408</v>
      </c>
      <c r="F1719" s="156"/>
      <c r="G1719" s="127"/>
      <c r="H1719" s="153"/>
      <c r="I1719" s="154"/>
      <c r="J1719" s="142"/>
      <c r="K1719" s="153" t="s">
        <v>149</v>
      </c>
      <c r="L1719" s="154"/>
      <c r="M1719" s="143">
        <v>1535</v>
      </c>
      <c r="N1719" s="144"/>
    </row>
    <row r="1720" spans="1:14" ht="19.5" thickBot="1" x14ac:dyDescent="0.35">
      <c r="A1720" s="141"/>
      <c r="B1720" s="153"/>
      <c r="C1720" s="154"/>
      <c r="D1720" s="141"/>
      <c r="E1720" s="155"/>
      <c r="F1720" s="156"/>
      <c r="G1720" s="127"/>
      <c r="H1720" s="153"/>
      <c r="I1720" s="154"/>
      <c r="J1720" s="142"/>
      <c r="K1720" s="153"/>
      <c r="L1720" s="154"/>
      <c r="M1720" s="143"/>
      <c r="N1720" s="144"/>
    </row>
    <row r="1721" spans="1:14" ht="19.5" thickBot="1" x14ac:dyDescent="0.35">
      <c r="A1721" s="141"/>
      <c r="B1721" s="153"/>
      <c r="C1721" s="154"/>
      <c r="D1721" s="141"/>
      <c r="E1721" s="155"/>
      <c r="F1721" s="156"/>
      <c r="G1721" s="127"/>
      <c r="H1721" s="153"/>
      <c r="I1721" s="154"/>
      <c r="J1721" s="142"/>
      <c r="K1721" s="153"/>
      <c r="L1721" s="154"/>
      <c r="M1721" s="143"/>
      <c r="N1721" s="144"/>
    </row>
    <row r="1722" spans="1:14" ht="19.5" thickBot="1" x14ac:dyDescent="0.35">
      <c r="A1722" s="141"/>
      <c r="B1722" s="153"/>
      <c r="C1722" s="154"/>
      <c r="D1722" s="141"/>
      <c r="E1722" s="155"/>
      <c r="F1722" s="156"/>
      <c r="G1722" s="127"/>
      <c r="H1722" s="153"/>
      <c r="I1722" s="154"/>
      <c r="J1722" s="142"/>
      <c r="K1722" s="153"/>
      <c r="L1722" s="154"/>
      <c r="M1722" s="143"/>
      <c r="N1722" s="144"/>
    </row>
    <row r="1723" spans="1:14" ht="19.5" thickBot="1" x14ac:dyDescent="0.35">
      <c r="A1723" s="141"/>
      <c r="B1723" s="153"/>
      <c r="C1723" s="154"/>
      <c r="D1723" s="141"/>
      <c r="E1723" s="155"/>
      <c r="F1723" s="156"/>
      <c r="G1723" s="127"/>
      <c r="H1723" s="153"/>
      <c r="I1723" s="154"/>
      <c r="J1723" s="142"/>
      <c r="K1723" s="153"/>
      <c r="L1723" s="154"/>
      <c r="M1723" s="143"/>
      <c r="N1723" s="144"/>
    </row>
    <row r="1724" spans="1:14" ht="19.5" thickBot="1" x14ac:dyDescent="0.35">
      <c r="A1724" s="141"/>
      <c r="B1724" s="153"/>
      <c r="C1724" s="154"/>
      <c r="D1724" s="141"/>
      <c r="E1724" s="155"/>
      <c r="F1724" s="156"/>
      <c r="G1724" s="127"/>
      <c r="H1724" s="153"/>
      <c r="I1724" s="154"/>
      <c r="J1724" s="142"/>
      <c r="K1724" s="153"/>
      <c r="L1724" s="154"/>
      <c r="M1724" s="143"/>
      <c r="N1724" s="144"/>
    </row>
    <row r="1725" spans="1:14" ht="19.5" thickBot="1" x14ac:dyDescent="0.35">
      <c r="A1725" s="141"/>
      <c r="B1725" s="153"/>
      <c r="C1725" s="154"/>
      <c r="D1725" s="141"/>
      <c r="E1725" s="155"/>
      <c r="F1725" s="156"/>
      <c r="G1725" s="127"/>
      <c r="H1725" s="153"/>
      <c r="I1725" s="154"/>
      <c r="J1725" s="142"/>
      <c r="K1725" s="153"/>
      <c r="L1725" s="154"/>
      <c r="M1725" s="143"/>
      <c r="N1725" s="144"/>
    </row>
    <row r="1726" spans="1:14" ht="19.5" thickBot="1" x14ac:dyDescent="0.35">
      <c r="A1726" s="141"/>
      <c r="B1726" s="153"/>
      <c r="C1726" s="154"/>
      <c r="D1726" s="141"/>
      <c r="E1726" s="155"/>
      <c r="F1726" s="156"/>
      <c r="G1726" s="127"/>
      <c r="H1726" s="153"/>
      <c r="I1726" s="154"/>
      <c r="J1726" s="142"/>
      <c r="K1726" s="153"/>
      <c r="L1726" s="154"/>
      <c r="M1726" s="143"/>
      <c r="N1726" s="144"/>
    </row>
    <row r="1727" spans="1:14" ht="19.5" thickBot="1" x14ac:dyDescent="0.35">
      <c r="A1727" s="141" t="s">
        <v>121</v>
      </c>
      <c r="B1727" s="153"/>
      <c r="C1727" s="154"/>
      <c r="D1727" s="141"/>
      <c r="E1727" s="155">
        <f>SUM(E1719:F1726)</f>
        <v>6408</v>
      </c>
      <c r="F1727" s="156"/>
      <c r="G1727" s="127"/>
      <c r="H1727" s="153" t="s">
        <v>121</v>
      </c>
      <c r="I1727" s="154"/>
      <c r="J1727" s="140">
        <f>SUM(J1719:J1726)</f>
        <v>0</v>
      </c>
      <c r="K1727" s="153" t="s">
        <v>121</v>
      </c>
      <c r="L1727" s="154"/>
      <c r="M1727" s="145">
        <f>SUM(M1719:M1726)</f>
        <v>1535</v>
      </c>
      <c r="N1727" s="139"/>
    </row>
    <row r="1730" spans="1:14" x14ac:dyDescent="0.3">
      <c r="A1730" s="172" t="s">
        <v>0</v>
      </c>
      <c r="B1730" s="172"/>
      <c r="C1730" s="172"/>
      <c r="D1730" s="172"/>
      <c r="E1730" s="172"/>
      <c r="F1730" s="172"/>
      <c r="G1730" s="172"/>
      <c r="H1730" s="172"/>
      <c r="I1730" s="172"/>
      <c r="J1730" s="172"/>
      <c r="K1730" s="172"/>
      <c r="L1730" s="172"/>
      <c r="M1730" s="1"/>
      <c r="N1730" s="148"/>
    </row>
    <row r="1731" spans="1:14" x14ac:dyDescent="0.3">
      <c r="A1731" s="1" t="s">
        <v>1</v>
      </c>
      <c r="B1731" s="148" t="s">
        <v>144</v>
      </c>
      <c r="J1731" s="1" t="s">
        <v>3</v>
      </c>
      <c r="K1731" s="173">
        <f>+K1640</f>
        <v>0</v>
      </c>
      <c r="L1731" s="173"/>
      <c r="M1731" s="173"/>
      <c r="N1731" s="6"/>
    </row>
    <row r="1732" spans="1:14" x14ac:dyDescent="0.3">
      <c r="A1732" s="174"/>
      <c r="B1732" s="175"/>
      <c r="C1732" s="176"/>
      <c r="D1732" s="169" t="s">
        <v>6</v>
      </c>
      <c r="E1732" s="170"/>
      <c r="F1732" s="171"/>
      <c r="G1732" s="7" t="s">
        <v>7</v>
      </c>
      <c r="H1732" s="7" t="s">
        <v>7</v>
      </c>
      <c r="I1732" s="7" t="s">
        <v>8</v>
      </c>
      <c r="J1732" s="147" t="s">
        <v>9</v>
      </c>
      <c r="K1732" s="7" t="s">
        <v>10</v>
      </c>
      <c r="L1732" s="149"/>
      <c r="M1732" s="7" t="s">
        <v>11</v>
      </c>
      <c r="N1732" s="7" t="s">
        <v>12</v>
      </c>
    </row>
    <row r="1733" spans="1:14" x14ac:dyDescent="0.3">
      <c r="A1733" s="12" t="s">
        <v>16</v>
      </c>
      <c r="B1733" s="7" t="s">
        <v>17</v>
      </c>
      <c r="C1733" s="13" t="s">
        <v>18</v>
      </c>
      <c r="D1733" s="7">
        <v>1</v>
      </c>
      <c r="E1733" s="7">
        <v>2</v>
      </c>
      <c r="F1733" s="14" t="s">
        <v>19</v>
      </c>
      <c r="G1733" s="7" t="s">
        <v>20</v>
      </c>
      <c r="H1733" s="7" t="s">
        <v>20</v>
      </c>
      <c r="I1733" s="7"/>
      <c r="J1733" s="7" t="s">
        <v>20</v>
      </c>
      <c r="K1733" s="7" t="s">
        <v>21</v>
      </c>
      <c r="L1733" s="7" t="s">
        <v>22</v>
      </c>
      <c r="M1733" s="7" t="s">
        <v>23</v>
      </c>
      <c r="N1733" s="7" t="s">
        <v>22</v>
      </c>
    </row>
    <row r="1734" spans="1:14" x14ac:dyDescent="0.3">
      <c r="A1734" s="16" t="s">
        <v>35</v>
      </c>
      <c r="B1734" s="17" t="s">
        <v>36</v>
      </c>
      <c r="C1734" s="17">
        <v>72</v>
      </c>
      <c r="D1734" s="29"/>
      <c r="E1734" s="29"/>
      <c r="F1734" s="30">
        <f>+(E1734+D1734)/C1734</f>
        <v>0</v>
      </c>
      <c r="G1734" s="32"/>
      <c r="H1734" s="32"/>
      <c r="I1734" s="32"/>
      <c r="J1734" s="34">
        <f>+D1734+E1734-G1734-H1734-I1734</f>
        <v>0</v>
      </c>
      <c r="K1734" s="31">
        <f>+K1643</f>
        <v>381.13</v>
      </c>
      <c r="L1734" s="24">
        <f t="shared" ref="L1734:L1795" si="133">+J1734*K1734</f>
        <v>0</v>
      </c>
      <c r="M1734" s="24"/>
      <c r="N1734" s="24">
        <f>+K1734*I1734</f>
        <v>0</v>
      </c>
    </row>
    <row r="1735" spans="1:14" x14ac:dyDescent="0.3">
      <c r="A1735" s="16" t="s">
        <v>37</v>
      </c>
      <c r="B1735" s="17" t="s">
        <v>38</v>
      </c>
      <c r="C1735" s="17">
        <v>36</v>
      </c>
      <c r="D1735" s="29"/>
      <c r="E1735" s="29"/>
      <c r="F1735" s="30">
        <f t="shared" ref="F1735:F1795" si="134">+(E1735+D1735)/C1735</f>
        <v>0</v>
      </c>
      <c r="G1735" s="32"/>
      <c r="H1735" s="32"/>
      <c r="I1735" s="32"/>
      <c r="J1735" s="34">
        <f t="shared" ref="J1735:J1795" si="135">+D1735+E1735-G1735-H1735-I1735</f>
        <v>0</v>
      </c>
      <c r="K1735" s="31">
        <f t="shared" ref="K1735:K1795" si="136">+K1644</f>
        <v>741.2</v>
      </c>
      <c r="L1735" s="24">
        <f t="shared" si="133"/>
        <v>0</v>
      </c>
      <c r="M1735" s="24"/>
      <c r="N1735" s="24">
        <f t="shared" ref="N1735:N1795" si="137">+K1735*I1735</f>
        <v>0</v>
      </c>
    </row>
    <row r="1736" spans="1:14" x14ac:dyDescent="0.3">
      <c r="A1736" s="16" t="s">
        <v>39</v>
      </c>
      <c r="B1736" s="17" t="s">
        <v>40</v>
      </c>
      <c r="C1736" s="17">
        <v>18</v>
      </c>
      <c r="D1736" s="29"/>
      <c r="E1736" s="29"/>
      <c r="F1736" s="30">
        <f t="shared" si="134"/>
        <v>0</v>
      </c>
      <c r="G1736" s="32"/>
      <c r="H1736" s="32"/>
      <c r="I1736" s="32"/>
      <c r="J1736" s="12">
        <f t="shared" si="135"/>
        <v>0</v>
      </c>
      <c r="K1736" s="31">
        <f t="shared" si="136"/>
        <v>1263.5999999999999</v>
      </c>
      <c r="L1736" s="37">
        <f t="shared" si="133"/>
        <v>0</v>
      </c>
      <c r="M1736" s="37"/>
      <c r="N1736" s="37">
        <f t="shared" si="137"/>
        <v>0</v>
      </c>
    </row>
    <row r="1737" spans="1:14" x14ac:dyDescent="0.3">
      <c r="A1737" s="16" t="s">
        <v>41</v>
      </c>
      <c r="B1737" s="17" t="s">
        <v>42</v>
      </c>
      <c r="C1737" s="17">
        <v>10</v>
      </c>
      <c r="D1737" s="29"/>
      <c r="E1737" s="29"/>
      <c r="F1737" s="30">
        <f t="shared" si="134"/>
        <v>0</v>
      </c>
      <c r="G1737" s="32"/>
      <c r="H1737" s="32"/>
      <c r="I1737" s="32"/>
      <c r="J1737" s="34">
        <f t="shared" si="135"/>
        <v>0</v>
      </c>
      <c r="K1737" s="31">
        <f t="shared" si="136"/>
        <v>2059.1999999999998</v>
      </c>
      <c r="L1737" s="24">
        <f t="shared" si="133"/>
        <v>0</v>
      </c>
      <c r="M1737" s="24"/>
      <c r="N1737" s="24">
        <f t="shared" si="137"/>
        <v>0</v>
      </c>
    </row>
    <row r="1738" spans="1:14" x14ac:dyDescent="0.3">
      <c r="A1738" s="16" t="s">
        <v>43</v>
      </c>
      <c r="B1738" s="17" t="s">
        <v>36</v>
      </c>
      <c r="C1738" s="17">
        <v>72</v>
      </c>
      <c r="D1738" s="29"/>
      <c r="E1738" s="29"/>
      <c r="F1738" s="30">
        <f t="shared" si="134"/>
        <v>0</v>
      </c>
      <c r="G1738" s="32"/>
      <c r="H1738" s="32"/>
      <c r="I1738" s="32"/>
      <c r="J1738" s="34">
        <f t="shared" si="135"/>
        <v>0</v>
      </c>
      <c r="K1738" s="31">
        <f t="shared" si="136"/>
        <v>409.5</v>
      </c>
      <c r="L1738" s="24">
        <f t="shared" si="133"/>
        <v>0</v>
      </c>
      <c r="M1738" s="24"/>
      <c r="N1738" s="24">
        <f t="shared" si="137"/>
        <v>0</v>
      </c>
    </row>
    <row r="1739" spans="1:14" x14ac:dyDescent="0.3">
      <c r="A1739" s="16" t="s">
        <v>44</v>
      </c>
      <c r="B1739" s="17" t="s">
        <v>38</v>
      </c>
      <c r="C1739" s="17">
        <v>36</v>
      </c>
      <c r="D1739" s="29"/>
      <c r="E1739" s="29"/>
      <c r="F1739" s="30">
        <f t="shared" si="134"/>
        <v>0</v>
      </c>
      <c r="G1739" s="32"/>
      <c r="H1739" s="32"/>
      <c r="I1739" s="32"/>
      <c r="J1739" s="34">
        <f t="shared" si="135"/>
        <v>0</v>
      </c>
      <c r="K1739" s="31">
        <f t="shared" si="136"/>
        <v>803.79</v>
      </c>
      <c r="L1739" s="24">
        <f t="shared" si="133"/>
        <v>0</v>
      </c>
      <c r="M1739" s="24"/>
      <c r="N1739" s="24">
        <f t="shared" si="137"/>
        <v>0</v>
      </c>
    </row>
    <row r="1740" spans="1:14" x14ac:dyDescent="0.3">
      <c r="A1740" s="16" t="s">
        <v>45</v>
      </c>
      <c r="B1740" s="17" t="s">
        <v>36</v>
      </c>
      <c r="C1740" s="17">
        <v>72</v>
      </c>
      <c r="D1740" s="29">
        <v>1</v>
      </c>
      <c r="E1740" s="29"/>
      <c r="F1740" s="30">
        <f t="shared" si="134"/>
        <v>1.3888888888888888E-2</v>
      </c>
      <c r="G1740" s="32"/>
      <c r="H1740" s="32"/>
      <c r="I1740" s="32"/>
      <c r="J1740" s="34">
        <f t="shared" si="135"/>
        <v>1</v>
      </c>
      <c r="K1740" s="31">
        <f t="shared" si="136"/>
        <v>409.5</v>
      </c>
      <c r="L1740" s="24">
        <f t="shared" si="133"/>
        <v>409.5</v>
      </c>
      <c r="M1740" s="24"/>
      <c r="N1740" s="24">
        <f t="shared" si="137"/>
        <v>0</v>
      </c>
    </row>
    <row r="1741" spans="1:14" x14ac:dyDescent="0.3">
      <c r="A1741" s="16" t="s">
        <v>46</v>
      </c>
      <c r="B1741" s="17" t="s">
        <v>38</v>
      </c>
      <c r="C1741" s="17">
        <v>36</v>
      </c>
      <c r="D1741" s="29"/>
      <c r="E1741" s="29"/>
      <c r="F1741" s="30">
        <f t="shared" si="134"/>
        <v>0</v>
      </c>
      <c r="G1741" s="32"/>
      <c r="H1741" s="32"/>
      <c r="I1741" s="32"/>
      <c r="J1741" s="34">
        <f t="shared" si="135"/>
        <v>0</v>
      </c>
      <c r="K1741" s="31">
        <f t="shared" si="136"/>
        <v>803.79</v>
      </c>
      <c r="L1741" s="24">
        <f t="shared" si="133"/>
        <v>0</v>
      </c>
      <c r="M1741" s="24"/>
      <c r="N1741" s="24">
        <f t="shared" si="137"/>
        <v>0</v>
      </c>
    </row>
    <row r="1742" spans="1:14" x14ac:dyDescent="0.3">
      <c r="A1742" s="16" t="s">
        <v>47</v>
      </c>
      <c r="B1742" s="17" t="s">
        <v>48</v>
      </c>
      <c r="C1742" s="17">
        <v>8</v>
      </c>
      <c r="D1742" s="29"/>
      <c r="E1742" s="29"/>
      <c r="F1742" s="30">
        <f t="shared" si="134"/>
        <v>0</v>
      </c>
      <c r="G1742" s="32"/>
      <c r="H1742" s="32"/>
      <c r="I1742" s="32"/>
      <c r="J1742" s="34">
        <f t="shared" si="135"/>
        <v>0</v>
      </c>
      <c r="K1742" s="31">
        <f t="shared" si="136"/>
        <v>2767.05</v>
      </c>
      <c r="L1742" s="24">
        <f t="shared" si="133"/>
        <v>0</v>
      </c>
      <c r="M1742" s="24"/>
      <c r="N1742" s="24">
        <f t="shared" si="137"/>
        <v>0</v>
      </c>
    </row>
    <row r="1743" spans="1:14" x14ac:dyDescent="0.3">
      <c r="A1743" s="35" t="s">
        <v>49</v>
      </c>
      <c r="B1743" s="17" t="s">
        <v>50</v>
      </c>
      <c r="C1743" s="38">
        <v>72</v>
      </c>
      <c r="D1743" s="29"/>
      <c r="E1743" s="29"/>
      <c r="F1743" s="30">
        <f t="shared" si="134"/>
        <v>0</v>
      </c>
      <c r="G1743" s="32"/>
      <c r="H1743" s="32"/>
      <c r="I1743" s="32"/>
      <c r="J1743" s="12">
        <f t="shared" si="135"/>
        <v>0</v>
      </c>
      <c r="K1743" s="31">
        <f t="shared" si="136"/>
        <v>444.6</v>
      </c>
      <c r="L1743" s="37">
        <f t="shared" si="133"/>
        <v>0</v>
      </c>
      <c r="M1743" s="37"/>
      <c r="N1743" s="37">
        <f t="shared" si="137"/>
        <v>0</v>
      </c>
    </row>
    <row r="1744" spans="1:14" x14ac:dyDescent="0.3">
      <c r="A1744" s="16" t="s">
        <v>51</v>
      </c>
      <c r="B1744" s="17" t="s">
        <v>52</v>
      </c>
      <c r="C1744" s="17">
        <v>36</v>
      </c>
      <c r="D1744" s="29"/>
      <c r="E1744" s="29"/>
      <c r="F1744" s="30">
        <f t="shared" si="134"/>
        <v>0</v>
      </c>
      <c r="G1744" s="32"/>
      <c r="H1744" s="32"/>
      <c r="I1744" s="32"/>
      <c r="J1744" s="34">
        <f t="shared" si="135"/>
        <v>0</v>
      </c>
      <c r="K1744" s="31">
        <f t="shared" si="136"/>
        <v>868.73</v>
      </c>
      <c r="L1744" s="24">
        <f t="shared" si="133"/>
        <v>0</v>
      </c>
      <c r="M1744" s="24"/>
      <c r="N1744" s="24">
        <f t="shared" si="137"/>
        <v>0</v>
      </c>
    </row>
    <row r="1745" spans="1:14" x14ac:dyDescent="0.3">
      <c r="A1745" s="16" t="s">
        <v>53</v>
      </c>
      <c r="B1745" s="17" t="s">
        <v>48</v>
      </c>
      <c r="C1745" s="17">
        <v>8</v>
      </c>
      <c r="D1745" s="29"/>
      <c r="E1745" s="29"/>
      <c r="F1745" s="30">
        <f t="shared" si="134"/>
        <v>0</v>
      </c>
      <c r="G1745" s="32"/>
      <c r="H1745" s="32"/>
      <c r="I1745" s="32"/>
      <c r="J1745" s="34">
        <f t="shared" si="135"/>
        <v>0</v>
      </c>
      <c r="K1745" s="31">
        <f t="shared" si="136"/>
        <v>2416.0500000000002</v>
      </c>
      <c r="L1745" s="24">
        <f t="shared" si="133"/>
        <v>0</v>
      </c>
      <c r="M1745" s="24"/>
      <c r="N1745" s="24">
        <f t="shared" si="137"/>
        <v>0</v>
      </c>
    </row>
    <row r="1746" spans="1:14" x14ac:dyDescent="0.3">
      <c r="A1746" s="16" t="s">
        <v>54</v>
      </c>
      <c r="B1746" s="17" t="s">
        <v>50</v>
      </c>
      <c r="C1746" s="17">
        <v>72</v>
      </c>
      <c r="D1746" s="29">
        <v>9</v>
      </c>
      <c r="E1746" s="29"/>
      <c r="F1746" s="30">
        <f t="shared" si="134"/>
        <v>0.125</v>
      </c>
      <c r="G1746" s="32"/>
      <c r="H1746" s="32"/>
      <c r="I1746" s="32"/>
      <c r="J1746" s="34">
        <f t="shared" si="135"/>
        <v>9</v>
      </c>
      <c r="K1746" s="31">
        <f t="shared" si="136"/>
        <v>377.33</v>
      </c>
      <c r="L1746" s="24">
        <f t="shared" si="133"/>
        <v>3395.97</v>
      </c>
      <c r="M1746" s="24"/>
      <c r="N1746" s="24">
        <f t="shared" si="137"/>
        <v>0</v>
      </c>
    </row>
    <row r="1747" spans="1:14" x14ac:dyDescent="0.3">
      <c r="A1747" s="16" t="s">
        <v>55</v>
      </c>
      <c r="B1747" s="17" t="s">
        <v>56</v>
      </c>
      <c r="C1747" s="17">
        <v>15</v>
      </c>
      <c r="D1747" s="44"/>
      <c r="E1747" s="44"/>
      <c r="F1747" s="30">
        <f t="shared" si="134"/>
        <v>0</v>
      </c>
      <c r="G1747" s="11"/>
      <c r="H1747" s="11"/>
      <c r="I1747" s="11"/>
      <c r="J1747" s="12">
        <f t="shared" si="135"/>
        <v>0</v>
      </c>
      <c r="K1747" s="45">
        <f t="shared" si="136"/>
        <v>1158.3</v>
      </c>
      <c r="L1747" s="37">
        <f t="shared" si="133"/>
        <v>0</v>
      </c>
      <c r="M1747" s="37"/>
      <c r="N1747" s="37">
        <f t="shared" si="137"/>
        <v>0</v>
      </c>
    </row>
    <row r="1748" spans="1:14" x14ac:dyDescent="0.3">
      <c r="A1748" s="16" t="s">
        <v>57</v>
      </c>
      <c r="B1748" s="17" t="s">
        <v>50</v>
      </c>
      <c r="C1748" s="17">
        <v>72</v>
      </c>
      <c r="D1748" s="29"/>
      <c r="E1748" s="29"/>
      <c r="F1748" s="30">
        <f t="shared" si="134"/>
        <v>0</v>
      </c>
      <c r="G1748" s="32"/>
      <c r="H1748" s="32"/>
      <c r="I1748" s="32"/>
      <c r="J1748" s="34">
        <f t="shared" si="135"/>
        <v>0</v>
      </c>
      <c r="K1748" s="31">
        <f t="shared" si="136"/>
        <v>424.13</v>
      </c>
      <c r="L1748" s="24">
        <f t="shared" si="133"/>
        <v>0</v>
      </c>
      <c r="M1748" s="24"/>
      <c r="N1748" s="24">
        <f t="shared" si="137"/>
        <v>0</v>
      </c>
    </row>
    <row r="1749" spans="1:14" x14ac:dyDescent="0.3">
      <c r="A1749" s="16" t="s">
        <v>58</v>
      </c>
      <c r="B1749" s="17" t="s">
        <v>59</v>
      </c>
      <c r="C1749" s="17">
        <v>15</v>
      </c>
      <c r="D1749" s="29"/>
      <c r="E1749" s="29"/>
      <c r="F1749" s="30">
        <f t="shared" si="134"/>
        <v>0</v>
      </c>
      <c r="G1749" s="32"/>
      <c r="H1749" s="32"/>
      <c r="I1749" s="32"/>
      <c r="J1749" s="34">
        <f t="shared" si="135"/>
        <v>0</v>
      </c>
      <c r="K1749" s="31">
        <f t="shared" si="136"/>
        <v>1199.25</v>
      </c>
      <c r="L1749" s="24">
        <f t="shared" si="133"/>
        <v>0</v>
      </c>
      <c r="M1749" s="24"/>
      <c r="N1749" s="24">
        <f t="shared" si="137"/>
        <v>0</v>
      </c>
    </row>
    <row r="1750" spans="1:14" x14ac:dyDescent="0.3">
      <c r="A1750" s="16" t="s">
        <v>60</v>
      </c>
      <c r="B1750" s="17" t="s">
        <v>50</v>
      </c>
      <c r="C1750" s="17">
        <v>72</v>
      </c>
      <c r="D1750" s="29"/>
      <c r="E1750" s="29"/>
      <c r="F1750" s="30">
        <f t="shared" si="134"/>
        <v>0</v>
      </c>
      <c r="G1750" s="32"/>
      <c r="H1750" s="32"/>
      <c r="I1750" s="32"/>
      <c r="J1750" s="34">
        <f t="shared" si="135"/>
        <v>0</v>
      </c>
      <c r="K1750" s="31">
        <f t="shared" si="136"/>
        <v>381.13</v>
      </c>
      <c r="L1750" s="24">
        <f t="shared" si="133"/>
        <v>0</v>
      </c>
      <c r="M1750" s="24"/>
      <c r="N1750" s="24">
        <f t="shared" si="137"/>
        <v>0</v>
      </c>
    </row>
    <row r="1751" spans="1:14" x14ac:dyDescent="0.3">
      <c r="A1751" s="16" t="s">
        <v>61</v>
      </c>
      <c r="B1751" s="17" t="s">
        <v>50</v>
      </c>
      <c r="C1751" s="38">
        <v>72</v>
      </c>
      <c r="D1751" s="44">
        <v>2</v>
      </c>
      <c r="E1751" s="44"/>
      <c r="F1751" s="30">
        <f t="shared" si="134"/>
        <v>2.7777777777777776E-2</v>
      </c>
      <c r="G1751" s="11"/>
      <c r="H1751" s="11"/>
      <c r="I1751" s="11"/>
      <c r="J1751" s="12">
        <f t="shared" si="135"/>
        <v>2</v>
      </c>
      <c r="K1751" s="31">
        <f t="shared" si="136"/>
        <v>424.13</v>
      </c>
      <c r="L1751" s="37">
        <f t="shared" si="133"/>
        <v>848.26</v>
      </c>
      <c r="M1751" s="37"/>
      <c r="N1751" s="37">
        <f t="shared" si="137"/>
        <v>0</v>
      </c>
    </row>
    <row r="1752" spans="1:14" x14ac:dyDescent="0.3">
      <c r="A1752" s="35" t="s">
        <v>62</v>
      </c>
      <c r="B1752" s="17" t="s">
        <v>50</v>
      </c>
      <c r="C1752" s="38">
        <v>72</v>
      </c>
      <c r="D1752" s="44"/>
      <c r="E1752" s="44"/>
      <c r="F1752" s="30">
        <f t="shared" si="134"/>
        <v>0</v>
      </c>
      <c r="G1752" s="11"/>
      <c r="H1752" s="11"/>
      <c r="I1752" s="11"/>
      <c r="J1752" s="12">
        <f t="shared" si="135"/>
        <v>0</v>
      </c>
      <c r="K1752" s="31">
        <f t="shared" si="136"/>
        <v>330.23</v>
      </c>
      <c r="L1752" s="37">
        <f t="shared" si="133"/>
        <v>0</v>
      </c>
      <c r="M1752" s="37"/>
      <c r="N1752" s="37">
        <f t="shared" si="137"/>
        <v>0</v>
      </c>
    </row>
    <row r="1753" spans="1:14" x14ac:dyDescent="0.3">
      <c r="A1753" s="35" t="s">
        <v>63</v>
      </c>
      <c r="B1753" s="17" t="s">
        <v>50</v>
      </c>
      <c r="C1753" s="38">
        <v>72</v>
      </c>
      <c r="D1753" s="44">
        <v>2</v>
      </c>
      <c r="E1753" s="44"/>
      <c r="F1753" s="30">
        <f t="shared" si="134"/>
        <v>2.7777777777777776E-2</v>
      </c>
      <c r="G1753" s="11"/>
      <c r="H1753" s="11"/>
      <c r="I1753" s="11"/>
      <c r="J1753" s="12">
        <f t="shared" si="135"/>
        <v>2</v>
      </c>
      <c r="K1753" s="31">
        <f t="shared" si="136"/>
        <v>424.13</v>
      </c>
      <c r="L1753" s="37">
        <f t="shared" si="133"/>
        <v>848.26</v>
      </c>
      <c r="M1753" s="37"/>
      <c r="N1753" s="37">
        <f t="shared" si="137"/>
        <v>0</v>
      </c>
    </row>
    <row r="1754" spans="1:14" x14ac:dyDescent="0.3">
      <c r="A1754" s="35" t="s">
        <v>64</v>
      </c>
      <c r="B1754" s="17" t="s">
        <v>65</v>
      </c>
      <c r="C1754" s="38">
        <v>72</v>
      </c>
      <c r="D1754" s="44"/>
      <c r="E1754" s="44"/>
      <c r="F1754" s="30">
        <f t="shared" si="134"/>
        <v>0</v>
      </c>
      <c r="G1754" s="11"/>
      <c r="H1754" s="11"/>
      <c r="I1754" s="11"/>
      <c r="J1754" s="12">
        <f t="shared" si="135"/>
        <v>0</v>
      </c>
      <c r="K1754" s="31">
        <f t="shared" si="136"/>
        <v>389.61</v>
      </c>
      <c r="L1754" s="37">
        <f t="shared" si="133"/>
        <v>0</v>
      </c>
      <c r="M1754" s="37"/>
      <c r="N1754" s="37">
        <f t="shared" si="137"/>
        <v>0</v>
      </c>
    </row>
    <row r="1755" spans="1:14" x14ac:dyDescent="0.3">
      <c r="A1755" s="35" t="s">
        <v>66</v>
      </c>
      <c r="B1755" s="17" t="s">
        <v>65</v>
      </c>
      <c r="C1755" s="38">
        <v>72</v>
      </c>
      <c r="D1755" s="44">
        <v>2</v>
      </c>
      <c r="E1755" s="44"/>
      <c r="F1755" s="30">
        <f t="shared" si="134"/>
        <v>2.7777777777777776E-2</v>
      </c>
      <c r="G1755" s="11"/>
      <c r="H1755" s="11"/>
      <c r="I1755" s="11"/>
      <c r="J1755" s="12">
        <f t="shared" si="135"/>
        <v>2</v>
      </c>
      <c r="K1755" s="31">
        <f t="shared" si="136"/>
        <v>389.61</v>
      </c>
      <c r="L1755" s="37">
        <f t="shared" si="133"/>
        <v>779.22</v>
      </c>
      <c r="M1755" s="37"/>
      <c r="N1755" s="37">
        <f t="shared" si="137"/>
        <v>0</v>
      </c>
    </row>
    <row r="1756" spans="1:14" x14ac:dyDescent="0.3">
      <c r="A1756" s="47" t="s">
        <v>67</v>
      </c>
      <c r="B1756" s="48" t="s">
        <v>59</v>
      </c>
      <c r="C1756" s="49">
        <v>25</v>
      </c>
      <c r="D1756" s="44"/>
      <c r="E1756" s="44"/>
      <c r="F1756" s="30">
        <f t="shared" si="134"/>
        <v>0</v>
      </c>
      <c r="G1756" s="11"/>
      <c r="H1756" s="11"/>
      <c r="I1756" s="11"/>
      <c r="J1756" s="12">
        <f t="shared" si="135"/>
        <v>0</v>
      </c>
      <c r="K1756" s="31">
        <f t="shared" si="136"/>
        <v>169.65</v>
      </c>
      <c r="L1756" s="37">
        <f t="shared" si="133"/>
        <v>0</v>
      </c>
      <c r="M1756" s="37"/>
      <c r="N1756" s="37">
        <f t="shared" si="137"/>
        <v>0</v>
      </c>
    </row>
    <row r="1757" spans="1:14" x14ac:dyDescent="0.3">
      <c r="A1757" s="47" t="s">
        <v>68</v>
      </c>
      <c r="B1757" s="48" t="s">
        <v>42</v>
      </c>
      <c r="C1757" s="49">
        <v>50</v>
      </c>
      <c r="D1757" s="44"/>
      <c r="E1757" s="44"/>
      <c r="F1757" s="30">
        <f t="shared" si="134"/>
        <v>0</v>
      </c>
      <c r="G1757" s="11"/>
      <c r="H1757" s="11"/>
      <c r="I1757" s="11"/>
      <c r="J1757" s="12">
        <f t="shared" si="135"/>
        <v>0</v>
      </c>
      <c r="K1757" s="31">
        <f t="shared" si="136"/>
        <v>88.92</v>
      </c>
      <c r="L1757" s="37">
        <f t="shared" si="133"/>
        <v>0</v>
      </c>
      <c r="M1757" s="37"/>
      <c r="N1757" s="37">
        <f t="shared" si="137"/>
        <v>0</v>
      </c>
    </row>
    <row r="1758" spans="1:14" x14ac:dyDescent="0.3">
      <c r="A1758" s="47" t="s">
        <v>69</v>
      </c>
      <c r="B1758" s="48" t="s">
        <v>52</v>
      </c>
      <c r="C1758" s="49">
        <v>12</v>
      </c>
      <c r="D1758" s="44"/>
      <c r="E1758" s="44"/>
      <c r="F1758" s="30">
        <f t="shared" si="134"/>
        <v>0</v>
      </c>
      <c r="G1758" s="11"/>
      <c r="H1758" s="11"/>
      <c r="I1758" s="11"/>
      <c r="J1758" s="12">
        <f t="shared" si="135"/>
        <v>0</v>
      </c>
      <c r="K1758" s="31">
        <f t="shared" si="136"/>
        <v>123.94</v>
      </c>
      <c r="L1758" s="37">
        <f t="shared" si="133"/>
        <v>0</v>
      </c>
      <c r="M1758" s="37"/>
      <c r="N1758" s="37">
        <f t="shared" si="137"/>
        <v>0</v>
      </c>
    </row>
    <row r="1759" spans="1:14" ht="19.5" thickBot="1" x14ac:dyDescent="0.35">
      <c r="A1759" s="47" t="s">
        <v>70</v>
      </c>
      <c r="B1759" s="48" t="s">
        <v>50</v>
      </c>
      <c r="C1759" s="49">
        <v>60</v>
      </c>
      <c r="D1759" s="44"/>
      <c r="E1759" s="44"/>
      <c r="F1759" s="30">
        <f t="shared" si="134"/>
        <v>0</v>
      </c>
      <c r="G1759" s="11"/>
      <c r="H1759" s="11"/>
      <c r="I1759" s="11"/>
      <c r="J1759" s="12">
        <f t="shared" si="135"/>
        <v>0</v>
      </c>
      <c r="K1759" s="31">
        <f t="shared" si="136"/>
        <v>67.180000000000007</v>
      </c>
      <c r="L1759" s="37">
        <f t="shared" si="133"/>
        <v>0</v>
      </c>
      <c r="M1759" s="37"/>
      <c r="N1759" s="37">
        <f t="shared" si="137"/>
        <v>0</v>
      </c>
    </row>
    <row r="1760" spans="1:14" ht="19.5" thickBot="1" x14ac:dyDescent="0.35">
      <c r="A1760" s="56" t="s">
        <v>71</v>
      </c>
      <c r="B1760" s="57" t="s">
        <v>50</v>
      </c>
      <c r="C1760" s="58">
        <v>60</v>
      </c>
      <c r="D1760" s="44">
        <v>6</v>
      </c>
      <c r="E1760" s="44"/>
      <c r="F1760" s="30">
        <f t="shared" si="134"/>
        <v>0.1</v>
      </c>
      <c r="G1760" s="11"/>
      <c r="H1760" s="11"/>
      <c r="I1760" s="11"/>
      <c r="J1760" s="12">
        <f t="shared" si="135"/>
        <v>6</v>
      </c>
      <c r="K1760" s="31">
        <f t="shared" si="136"/>
        <v>67.180000000000007</v>
      </c>
      <c r="L1760" s="37">
        <f t="shared" si="133"/>
        <v>403.08000000000004</v>
      </c>
      <c r="M1760" s="37"/>
      <c r="N1760" s="37">
        <f t="shared" si="137"/>
        <v>0</v>
      </c>
    </row>
    <row r="1761" spans="1:14" ht="19.5" thickBot="1" x14ac:dyDescent="0.35">
      <c r="A1761" s="56" t="s">
        <v>72</v>
      </c>
      <c r="B1761" s="57" t="s">
        <v>50</v>
      </c>
      <c r="C1761" s="58">
        <v>60</v>
      </c>
      <c r="D1761" s="44"/>
      <c r="E1761" s="44"/>
      <c r="F1761" s="30">
        <f t="shared" si="134"/>
        <v>0</v>
      </c>
      <c r="G1761" s="11"/>
      <c r="H1761" s="11"/>
      <c r="I1761" s="11"/>
      <c r="J1761" s="12">
        <f t="shared" si="135"/>
        <v>0</v>
      </c>
      <c r="K1761" s="31">
        <f t="shared" si="136"/>
        <v>67.180000000000007</v>
      </c>
      <c r="L1761" s="37">
        <f t="shared" si="133"/>
        <v>0</v>
      </c>
      <c r="M1761" s="37"/>
      <c r="N1761" s="37">
        <f t="shared" si="137"/>
        <v>0</v>
      </c>
    </row>
    <row r="1762" spans="1:14" ht="19.5" thickBot="1" x14ac:dyDescent="0.35">
      <c r="A1762" s="56" t="s">
        <v>73</v>
      </c>
      <c r="B1762" s="57" t="s">
        <v>74</v>
      </c>
      <c r="C1762" s="58">
        <v>150</v>
      </c>
      <c r="D1762" s="44"/>
      <c r="E1762" s="44"/>
      <c r="F1762" s="30">
        <f t="shared" si="134"/>
        <v>0</v>
      </c>
      <c r="G1762" s="11"/>
      <c r="H1762" s="11"/>
      <c r="I1762" s="11"/>
      <c r="J1762" s="12">
        <f t="shared" si="135"/>
        <v>0</v>
      </c>
      <c r="K1762" s="31">
        <f t="shared" si="136"/>
        <v>21.06</v>
      </c>
      <c r="L1762" s="37">
        <f t="shared" si="133"/>
        <v>0</v>
      </c>
      <c r="M1762" s="37"/>
      <c r="N1762" s="37">
        <f t="shared" si="137"/>
        <v>0</v>
      </c>
    </row>
    <row r="1763" spans="1:14" ht="19.5" thickBot="1" x14ac:dyDescent="0.35">
      <c r="A1763" s="66" t="s">
        <v>75</v>
      </c>
      <c r="B1763" s="67" t="s">
        <v>76</v>
      </c>
      <c r="C1763" s="68">
        <v>120</v>
      </c>
      <c r="D1763" s="44">
        <v>15</v>
      </c>
      <c r="E1763" s="44"/>
      <c r="F1763" s="30">
        <f t="shared" si="134"/>
        <v>0.125</v>
      </c>
      <c r="G1763" s="11"/>
      <c r="H1763" s="11"/>
      <c r="I1763" s="11"/>
      <c r="J1763" s="12">
        <f t="shared" si="135"/>
        <v>15</v>
      </c>
      <c r="K1763" s="31">
        <f t="shared" si="136"/>
        <v>78.98</v>
      </c>
      <c r="L1763" s="37">
        <f t="shared" si="133"/>
        <v>1184.7</v>
      </c>
      <c r="M1763" s="37"/>
      <c r="N1763" s="37">
        <f t="shared" si="137"/>
        <v>0</v>
      </c>
    </row>
    <row r="1764" spans="1:14" ht="19.5" thickBot="1" x14ac:dyDescent="0.35">
      <c r="A1764" s="66" t="s">
        <v>77</v>
      </c>
      <c r="B1764" s="67" t="s">
        <v>78</v>
      </c>
      <c r="C1764" s="68">
        <v>60</v>
      </c>
      <c r="D1764" s="44">
        <v>5</v>
      </c>
      <c r="E1764" s="44"/>
      <c r="F1764" s="30">
        <f t="shared" si="134"/>
        <v>8.3333333333333329E-2</v>
      </c>
      <c r="G1764" s="11"/>
      <c r="H1764" s="11"/>
      <c r="I1764" s="11"/>
      <c r="J1764" s="12">
        <f t="shared" si="135"/>
        <v>5</v>
      </c>
      <c r="K1764" s="31">
        <f t="shared" si="136"/>
        <v>154.44</v>
      </c>
      <c r="L1764" s="37">
        <f t="shared" si="133"/>
        <v>772.2</v>
      </c>
      <c r="M1764" s="37"/>
      <c r="N1764" s="37">
        <f t="shared" si="137"/>
        <v>0</v>
      </c>
    </row>
    <row r="1765" spans="1:14" ht="19.5" thickBot="1" x14ac:dyDescent="0.35">
      <c r="A1765" s="66" t="s">
        <v>79</v>
      </c>
      <c r="B1765" s="67" t="s">
        <v>50</v>
      </c>
      <c r="C1765" s="68">
        <v>30</v>
      </c>
      <c r="D1765" s="44">
        <v>10</v>
      </c>
      <c r="E1765" s="44"/>
      <c r="F1765" s="30">
        <f t="shared" si="134"/>
        <v>0.33333333333333331</v>
      </c>
      <c r="G1765" s="11"/>
      <c r="H1765" s="11"/>
      <c r="I1765" s="11"/>
      <c r="J1765" s="12">
        <f t="shared" si="135"/>
        <v>10</v>
      </c>
      <c r="K1765" s="31">
        <f t="shared" si="136"/>
        <v>274.95</v>
      </c>
      <c r="L1765" s="37">
        <f t="shared" si="133"/>
        <v>2749.5</v>
      </c>
      <c r="M1765" s="37"/>
      <c r="N1765" s="37">
        <f t="shared" si="137"/>
        <v>0</v>
      </c>
    </row>
    <row r="1766" spans="1:14" ht="19.5" thickBot="1" x14ac:dyDescent="0.35">
      <c r="A1766" s="66" t="s">
        <v>80</v>
      </c>
      <c r="B1766" s="67" t="s">
        <v>59</v>
      </c>
      <c r="C1766" s="68">
        <v>12</v>
      </c>
      <c r="D1766" s="44"/>
      <c r="E1766" s="44"/>
      <c r="F1766" s="30">
        <f t="shared" si="134"/>
        <v>0</v>
      </c>
      <c r="G1766" s="11"/>
      <c r="H1766" s="11"/>
      <c r="I1766" s="11"/>
      <c r="J1766" s="12">
        <f t="shared" si="135"/>
        <v>0</v>
      </c>
      <c r="K1766" s="31">
        <f t="shared" si="136"/>
        <v>1023.75</v>
      </c>
      <c r="L1766" s="37">
        <f t="shared" si="133"/>
        <v>0</v>
      </c>
      <c r="M1766" s="37"/>
      <c r="N1766" s="37">
        <f t="shared" si="137"/>
        <v>0</v>
      </c>
    </row>
    <row r="1767" spans="1:14" ht="19.5" thickBot="1" x14ac:dyDescent="0.35">
      <c r="A1767" s="76" t="s">
        <v>81</v>
      </c>
      <c r="B1767" s="77" t="s">
        <v>82</v>
      </c>
      <c r="C1767" s="78">
        <v>18</v>
      </c>
      <c r="D1767" s="44"/>
      <c r="E1767" s="44"/>
      <c r="F1767" s="30">
        <f t="shared" si="134"/>
        <v>0</v>
      </c>
      <c r="G1767" s="11"/>
      <c r="H1767" s="11"/>
      <c r="I1767" s="11"/>
      <c r="J1767" s="12">
        <f t="shared" si="135"/>
        <v>0</v>
      </c>
      <c r="K1767" s="31">
        <f t="shared" si="136"/>
        <v>558.67999999999995</v>
      </c>
      <c r="L1767" s="37">
        <f t="shared" si="133"/>
        <v>0</v>
      </c>
      <c r="M1767" s="37"/>
      <c r="N1767" s="37">
        <f t="shared" si="137"/>
        <v>0</v>
      </c>
    </row>
    <row r="1768" spans="1:14" ht="19.5" thickBot="1" x14ac:dyDescent="0.35">
      <c r="A1768" s="76" t="s">
        <v>83</v>
      </c>
      <c r="B1768" s="77" t="s">
        <v>59</v>
      </c>
      <c r="C1768" s="78">
        <v>12</v>
      </c>
      <c r="D1768" s="44"/>
      <c r="E1768" s="44"/>
      <c r="F1768" s="30">
        <f t="shared" si="134"/>
        <v>0</v>
      </c>
      <c r="G1768" s="11"/>
      <c r="H1768" s="11"/>
      <c r="I1768" s="11"/>
      <c r="J1768" s="12">
        <f t="shared" si="135"/>
        <v>0</v>
      </c>
      <c r="K1768" s="31">
        <f t="shared" si="136"/>
        <v>1092.2</v>
      </c>
      <c r="L1768" s="37">
        <f t="shared" si="133"/>
        <v>0</v>
      </c>
      <c r="M1768" s="37"/>
      <c r="N1768" s="37">
        <f t="shared" si="137"/>
        <v>0</v>
      </c>
    </row>
    <row r="1769" spans="1:14" ht="19.5" thickBot="1" x14ac:dyDescent="0.35">
      <c r="A1769" s="76" t="s">
        <v>84</v>
      </c>
      <c r="B1769" s="77" t="s">
        <v>85</v>
      </c>
      <c r="C1769" s="78">
        <v>4</v>
      </c>
      <c r="D1769" s="44"/>
      <c r="E1769" s="44"/>
      <c r="F1769" s="30">
        <f t="shared" si="134"/>
        <v>0</v>
      </c>
      <c r="G1769" s="11"/>
      <c r="H1769" s="11"/>
      <c r="I1769" s="11"/>
      <c r="J1769" s="12">
        <f t="shared" si="135"/>
        <v>0</v>
      </c>
      <c r="K1769" s="31">
        <f t="shared" si="136"/>
        <v>2670.53</v>
      </c>
      <c r="L1769" s="37">
        <f t="shared" si="133"/>
        <v>0</v>
      </c>
      <c r="M1769" s="37"/>
      <c r="N1769" s="37">
        <f t="shared" si="137"/>
        <v>0</v>
      </c>
    </row>
    <row r="1770" spans="1:14" ht="19.5" thickBot="1" x14ac:dyDescent="0.35">
      <c r="A1770" s="86" t="s">
        <v>86</v>
      </c>
      <c r="B1770" s="87" t="s">
        <v>87</v>
      </c>
      <c r="C1770" s="88">
        <v>48</v>
      </c>
      <c r="D1770" s="44"/>
      <c r="E1770" s="44"/>
      <c r="F1770" s="30">
        <f t="shared" si="134"/>
        <v>0</v>
      </c>
      <c r="G1770" s="11"/>
      <c r="H1770" s="11"/>
      <c r="I1770" s="11"/>
      <c r="J1770" s="12">
        <f t="shared" si="135"/>
        <v>0</v>
      </c>
      <c r="K1770" s="31">
        <f t="shared" si="136"/>
        <v>46.8</v>
      </c>
      <c r="L1770" s="37">
        <f t="shared" si="133"/>
        <v>0</v>
      </c>
      <c r="M1770" s="37"/>
      <c r="N1770" s="37">
        <f t="shared" si="137"/>
        <v>0</v>
      </c>
    </row>
    <row r="1771" spans="1:14" ht="19.5" thickBot="1" x14ac:dyDescent="0.35">
      <c r="A1771" s="86" t="s">
        <v>88</v>
      </c>
      <c r="B1771" s="87" t="s">
        <v>87</v>
      </c>
      <c r="C1771" s="88">
        <v>48</v>
      </c>
      <c r="D1771" s="44"/>
      <c r="E1771" s="44"/>
      <c r="F1771" s="30">
        <f t="shared" si="134"/>
        <v>0</v>
      </c>
      <c r="G1771" s="11"/>
      <c r="H1771" s="11"/>
      <c r="I1771" s="11"/>
      <c r="J1771" s="12">
        <f t="shared" si="135"/>
        <v>0</v>
      </c>
      <c r="K1771" s="31">
        <f t="shared" si="136"/>
        <v>46.8</v>
      </c>
      <c r="L1771" s="37">
        <f t="shared" si="133"/>
        <v>0</v>
      </c>
      <c r="M1771" s="37"/>
      <c r="N1771" s="37">
        <f t="shared" si="137"/>
        <v>0</v>
      </c>
    </row>
    <row r="1772" spans="1:14" x14ac:dyDescent="0.3">
      <c r="A1772" s="96" t="s">
        <v>89</v>
      </c>
      <c r="B1772" s="97">
        <v>25</v>
      </c>
      <c r="C1772" s="97">
        <v>25</v>
      </c>
      <c r="D1772" s="44">
        <v>374</v>
      </c>
      <c r="E1772" s="44"/>
      <c r="F1772" s="30">
        <f t="shared" si="134"/>
        <v>14.96</v>
      </c>
      <c r="G1772" s="11"/>
      <c r="H1772" s="11"/>
      <c r="I1772" s="11"/>
      <c r="J1772" s="12">
        <f t="shared" si="135"/>
        <v>374</v>
      </c>
      <c r="K1772" s="31">
        <f t="shared" si="136"/>
        <v>111.25</v>
      </c>
      <c r="L1772" s="37">
        <f t="shared" si="133"/>
        <v>41607.5</v>
      </c>
      <c r="M1772" s="37"/>
      <c r="N1772" s="37">
        <f t="shared" si="137"/>
        <v>0</v>
      </c>
    </row>
    <row r="1773" spans="1:14" x14ac:dyDescent="0.3">
      <c r="A1773" s="105" t="s">
        <v>90</v>
      </c>
      <c r="B1773" s="106">
        <v>10</v>
      </c>
      <c r="C1773" s="106">
        <v>10</v>
      </c>
      <c r="D1773" s="44"/>
      <c r="E1773" s="44"/>
      <c r="F1773" s="30">
        <f t="shared" si="134"/>
        <v>0</v>
      </c>
      <c r="G1773" s="11"/>
      <c r="H1773" s="11"/>
      <c r="I1773" s="11"/>
      <c r="J1773" s="12">
        <f t="shared" si="135"/>
        <v>0</v>
      </c>
      <c r="K1773" s="31">
        <f t="shared" si="136"/>
        <v>1760</v>
      </c>
      <c r="L1773" s="37">
        <f t="shared" si="133"/>
        <v>0</v>
      </c>
      <c r="M1773" s="37"/>
      <c r="N1773" s="37">
        <f t="shared" si="137"/>
        <v>0</v>
      </c>
    </row>
    <row r="1774" spans="1:14" x14ac:dyDescent="0.3">
      <c r="A1774" s="105" t="s">
        <v>91</v>
      </c>
      <c r="B1774" s="106">
        <v>8</v>
      </c>
      <c r="C1774" s="106">
        <v>8</v>
      </c>
      <c r="D1774" s="44"/>
      <c r="E1774" s="44"/>
      <c r="F1774" s="30">
        <f t="shared" si="134"/>
        <v>0</v>
      </c>
      <c r="G1774" s="11"/>
      <c r="H1774" s="11"/>
      <c r="I1774" s="11"/>
      <c r="J1774" s="12">
        <f t="shared" si="135"/>
        <v>0</v>
      </c>
      <c r="K1774" s="31">
        <f t="shared" si="136"/>
        <v>2365</v>
      </c>
      <c r="L1774" s="37">
        <f t="shared" si="133"/>
        <v>0</v>
      </c>
      <c r="M1774" s="37"/>
      <c r="N1774" s="37">
        <f t="shared" si="137"/>
        <v>0</v>
      </c>
    </row>
    <row r="1775" spans="1:14" x14ac:dyDescent="0.3">
      <c r="A1775" s="105" t="s">
        <v>92</v>
      </c>
      <c r="B1775" s="106">
        <v>8</v>
      </c>
      <c r="C1775" s="106">
        <v>8</v>
      </c>
      <c r="D1775" s="44"/>
      <c r="E1775" s="44"/>
      <c r="F1775" s="30">
        <f t="shared" si="134"/>
        <v>0</v>
      </c>
      <c r="G1775" s="11"/>
      <c r="H1775" s="11"/>
      <c r="I1775" s="11"/>
      <c r="J1775" s="12">
        <f t="shared" si="135"/>
        <v>0</v>
      </c>
      <c r="K1775" s="31">
        <f t="shared" si="136"/>
        <v>2065</v>
      </c>
      <c r="L1775" s="37">
        <f t="shared" si="133"/>
        <v>0</v>
      </c>
      <c r="M1775" s="37"/>
      <c r="N1775" s="37">
        <f t="shared" si="137"/>
        <v>0</v>
      </c>
    </row>
    <row r="1776" spans="1:14" x14ac:dyDescent="0.3">
      <c r="A1776" s="105" t="s">
        <v>93</v>
      </c>
      <c r="B1776" s="106">
        <v>15</v>
      </c>
      <c r="C1776" s="106">
        <v>15</v>
      </c>
      <c r="D1776" s="44"/>
      <c r="E1776" s="44"/>
      <c r="F1776" s="30">
        <f t="shared" si="134"/>
        <v>0</v>
      </c>
      <c r="G1776" s="11"/>
      <c r="H1776" s="11"/>
      <c r="I1776" s="11"/>
      <c r="J1776" s="12">
        <f t="shared" si="135"/>
        <v>0</v>
      </c>
      <c r="K1776" s="31">
        <f t="shared" si="136"/>
        <v>990</v>
      </c>
      <c r="L1776" s="37">
        <f t="shared" si="133"/>
        <v>0</v>
      </c>
      <c r="M1776" s="37"/>
      <c r="N1776" s="37">
        <f t="shared" si="137"/>
        <v>0</v>
      </c>
    </row>
    <row r="1777" spans="1:14" x14ac:dyDescent="0.3">
      <c r="A1777" s="105" t="s">
        <v>94</v>
      </c>
      <c r="B1777" s="106">
        <v>15</v>
      </c>
      <c r="C1777" s="106">
        <v>15</v>
      </c>
      <c r="D1777" s="44"/>
      <c r="E1777" s="44"/>
      <c r="F1777" s="30">
        <f t="shared" si="134"/>
        <v>0</v>
      </c>
      <c r="G1777" s="11"/>
      <c r="H1777" s="11"/>
      <c r="I1777" s="11"/>
      <c r="J1777" s="12">
        <f t="shared" si="135"/>
        <v>0</v>
      </c>
      <c r="K1777" s="31">
        <f t="shared" si="136"/>
        <v>1025</v>
      </c>
      <c r="L1777" s="37">
        <f t="shared" si="133"/>
        <v>0</v>
      </c>
      <c r="M1777" s="37"/>
      <c r="N1777" s="37">
        <f t="shared" si="137"/>
        <v>0</v>
      </c>
    </row>
    <row r="1778" spans="1:14" x14ac:dyDescent="0.3">
      <c r="A1778" s="105" t="s">
        <v>95</v>
      </c>
      <c r="B1778" s="106">
        <v>10</v>
      </c>
      <c r="C1778" s="106">
        <v>10</v>
      </c>
      <c r="D1778" s="44"/>
      <c r="E1778" s="44"/>
      <c r="F1778" s="30">
        <f t="shared" si="134"/>
        <v>0</v>
      </c>
      <c r="G1778" s="11"/>
      <c r="H1778" s="11"/>
      <c r="I1778" s="11"/>
      <c r="J1778" s="12">
        <f t="shared" si="135"/>
        <v>0</v>
      </c>
      <c r="K1778" s="31">
        <f t="shared" si="136"/>
        <v>1620</v>
      </c>
      <c r="L1778" s="37">
        <f t="shared" si="133"/>
        <v>0</v>
      </c>
      <c r="M1778" s="37"/>
      <c r="N1778" s="37">
        <f t="shared" si="137"/>
        <v>0</v>
      </c>
    </row>
    <row r="1779" spans="1:14" x14ac:dyDescent="0.3">
      <c r="A1779" s="105" t="s">
        <v>96</v>
      </c>
      <c r="B1779" s="106">
        <v>8</v>
      </c>
      <c r="C1779" s="106">
        <v>8</v>
      </c>
      <c r="D1779" s="44"/>
      <c r="E1779" s="44"/>
      <c r="F1779" s="30">
        <f t="shared" si="134"/>
        <v>0</v>
      </c>
      <c r="G1779" s="11"/>
      <c r="H1779" s="11"/>
      <c r="I1779" s="11"/>
      <c r="J1779" s="12">
        <f t="shared" si="135"/>
        <v>0</v>
      </c>
      <c r="K1779" s="31">
        <f t="shared" si="136"/>
        <v>2130</v>
      </c>
      <c r="L1779" s="37">
        <f t="shared" si="133"/>
        <v>0</v>
      </c>
      <c r="M1779" s="37"/>
      <c r="N1779" s="37">
        <f t="shared" si="137"/>
        <v>0</v>
      </c>
    </row>
    <row r="1780" spans="1:14" x14ac:dyDescent="0.3">
      <c r="A1780" s="105" t="s">
        <v>97</v>
      </c>
      <c r="B1780" s="106">
        <v>15</v>
      </c>
      <c r="C1780" s="106">
        <v>15</v>
      </c>
      <c r="D1780" s="44"/>
      <c r="E1780" s="44"/>
      <c r="F1780" s="30">
        <f t="shared" si="134"/>
        <v>0</v>
      </c>
      <c r="G1780" s="11"/>
      <c r="H1780" s="11"/>
      <c r="I1780" s="11"/>
      <c r="J1780" s="12">
        <f t="shared" si="135"/>
        <v>0</v>
      </c>
      <c r="K1780" s="31">
        <f t="shared" si="136"/>
        <v>880</v>
      </c>
      <c r="L1780" s="37">
        <f t="shared" si="133"/>
        <v>0</v>
      </c>
      <c r="M1780" s="37"/>
      <c r="N1780" s="37">
        <f t="shared" si="137"/>
        <v>0</v>
      </c>
    </row>
    <row r="1781" spans="1:14" x14ac:dyDescent="0.3">
      <c r="A1781" s="105" t="s">
        <v>98</v>
      </c>
      <c r="B1781" s="106">
        <v>15</v>
      </c>
      <c r="C1781" s="106">
        <v>15</v>
      </c>
      <c r="D1781" s="44"/>
      <c r="E1781" s="44"/>
      <c r="F1781" s="30">
        <f t="shared" si="134"/>
        <v>0</v>
      </c>
      <c r="G1781" s="11"/>
      <c r="H1781" s="11"/>
      <c r="I1781" s="11"/>
      <c r="J1781" s="12">
        <f t="shared" si="135"/>
        <v>0</v>
      </c>
      <c r="K1781" s="31">
        <f t="shared" si="136"/>
        <v>915</v>
      </c>
      <c r="L1781" s="37">
        <f t="shared" si="133"/>
        <v>0</v>
      </c>
      <c r="M1781" s="37"/>
      <c r="N1781" s="37">
        <f t="shared" si="137"/>
        <v>0</v>
      </c>
    </row>
    <row r="1782" spans="1:14" x14ac:dyDescent="0.3">
      <c r="A1782" s="105" t="s">
        <v>99</v>
      </c>
      <c r="B1782" s="106">
        <v>3</v>
      </c>
      <c r="C1782" s="106">
        <v>3</v>
      </c>
      <c r="D1782" s="44"/>
      <c r="E1782" s="44"/>
      <c r="F1782" s="30">
        <f t="shared" si="134"/>
        <v>0</v>
      </c>
      <c r="G1782" s="11"/>
      <c r="H1782" s="11"/>
      <c r="I1782" s="11"/>
      <c r="J1782" s="12">
        <f t="shared" si="135"/>
        <v>0</v>
      </c>
      <c r="K1782" s="31">
        <f t="shared" si="136"/>
        <v>1970</v>
      </c>
      <c r="L1782" s="37">
        <f t="shared" si="133"/>
        <v>0</v>
      </c>
      <c r="M1782" s="37"/>
      <c r="N1782" s="37">
        <f t="shared" si="137"/>
        <v>0</v>
      </c>
    </row>
    <row r="1783" spans="1:14" x14ac:dyDescent="0.3">
      <c r="A1783" s="105" t="s">
        <v>100</v>
      </c>
      <c r="B1783" s="106">
        <v>3</v>
      </c>
      <c r="C1783" s="106">
        <v>3</v>
      </c>
      <c r="D1783" s="44"/>
      <c r="E1783" s="44"/>
      <c r="F1783" s="30">
        <f t="shared" si="134"/>
        <v>0</v>
      </c>
      <c r="G1783" s="11"/>
      <c r="H1783" s="11"/>
      <c r="I1783" s="11"/>
      <c r="J1783" s="12">
        <f t="shared" si="135"/>
        <v>0</v>
      </c>
      <c r="K1783" s="31">
        <f t="shared" si="136"/>
        <v>2035</v>
      </c>
      <c r="L1783" s="37">
        <f t="shared" si="133"/>
        <v>0</v>
      </c>
      <c r="M1783" s="37"/>
      <c r="N1783" s="37">
        <f t="shared" si="137"/>
        <v>0</v>
      </c>
    </row>
    <row r="1784" spans="1:14" x14ac:dyDescent="0.3">
      <c r="A1784" s="105" t="s">
        <v>101</v>
      </c>
      <c r="B1784" s="106">
        <v>8</v>
      </c>
      <c r="C1784" s="106">
        <v>8</v>
      </c>
      <c r="D1784" s="44"/>
      <c r="E1784" s="44"/>
      <c r="F1784" s="30">
        <f t="shared" si="134"/>
        <v>0</v>
      </c>
      <c r="G1784" s="11"/>
      <c r="H1784" s="11"/>
      <c r="I1784" s="11"/>
      <c r="J1784" s="12">
        <f t="shared" si="135"/>
        <v>0</v>
      </c>
      <c r="K1784" s="31">
        <f t="shared" si="136"/>
        <v>2120</v>
      </c>
      <c r="L1784" s="37">
        <f t="shared" si="133"/>
        <v>0</v>
      </c>
      <c r="M1784" s="37"/>
      <c r="N1784" s="37">
        <f t="shared" si="137"/>
        <v>0</v>
      </c>
    </row>
    <row r="1785" spans="1:14" x14ac:dyDescent="0.3">
      <c r="A1785" s="105" t="s">
        <v>102</v>
      </c>
      <c r="B1785" s="106">
        <v>10</v>
      </c>
      <c r="C1785" s="106">
        <v>10</v>
      </c>
      <c r="D1785" s="44"/>
      <c r="E1785" s="44"/>
      <c r="F1785" s="30">
        <f t="shared" si="134"/>
        <v>0</v>
      </c>
      <c r="G1785" s="11"/>
      <c r="H1785" s="11"/>
      <c r="I1785" s="11"/>
      <c r="J1785" s="12">
        <f t="shared" si="135"/>
        <v>0</v>
      </c>
      <c r="K1785" s="31">
        <f t="shared" si="136"/>
        <v>1980</v>
      </c>
      <c r="L1785" s="37">
        <f t="shared" si="133"/>
        <v>0</v>
      </c>
      <c r="M1785" s="37"/>
      <c r="N1785" s="37">
        <f t="shared" si="137"/>
        <v>0</v>
      </c>
    </row>
    <row r="1786" spans="1:14" x14ac:dyDescent="0.3">
      <c r="A1786" s="105" t="s">
        <v>103</v>
      </c>
      <c r="B1786" s="106">
        <v>12</v>
      </c>
      <c r="C1786" s="106">
        <v>12</v>
      </c>
      <c r="D1786" s="44"/>
      <c r="E1786" s="44"/>
      <c r="F1786" s="30">
        <f t="shared" si="134"/>
        <v>0</v>
      </c>
      <c r="G1786" s="11"/>
      <c r="H1786" s="11"/>
      <c r="I1786" s="11"/>
      <c r="J1786" s="12">
        <f t="shared" si="135"/>
        <v>0</v>
      </c>
      <c r="K1786" s="31">
        <f t="shared" si="136"/>
        <v>875</v>
      </c>
      <c r="L1786" s="37">
        <f t="shared" si="133"/>
        <v>0</v>
      </c>
      <c r="M1786" s="37"/>
      <c r="N1786" s="37">
        <f t="shared" si="137"/>
        <v>0</v>
      </c>
    </row>
    <row r="1787" spans="1:14" ht="19.5" thickBot="1" x14ac:dyDescent="0.35">
      <c r="A1787" s="105" t="s">
        <v>104</v>
      </c>
      <c r="B1787" s="106">
        <v>3</v>
      </c>
      <c r="C1787" s="106">
        <v>3</v>
      </c>
      <c r="D1787" s="44"/>
      <c r="E1787" s="44"/>
      <c r="F1787" s="30">
        <f t="shared" si="134"/>
        <v>0</v>
      </c>
      <c r="G1787" s="11"/>
      <c r="H1787" s="11"/>
      <c r="I1787" s="11"/>
      <c r="J1787" s="12">
        <f t="shared" si="135"/>
        <v>0</v>
      </c>
      <c r="K1787" s="31">
        <f t="shared" si="136"/>
        <v>2145</v>
      </c>
      <c r="L1787" s="37">
        <f t="shared" si="133"/>
        <v>0</v>
      </c>
      <c r="M1787" s="37"/>
      <c r="N1787" s="37">
        <f t="shared" si="137"/>
        <v>0</v>
      </c>
    </row>
    <row r="1788" spans="1:14" ht="19.5" thickBot="1" x14ac:dyDescent="0.35">
      <c r="A1788" s="56" t="s">
        <v>105</v>
      </c>
      <c r="B1788" s="57" t="s">
        <v>74</v>
      </c>
      <c r="C1788" s="58">
        <v>150</v>
      </c>
      <c r="D1788" s="44"/>
      <c r="E1788" s="44"/>
      <c r="F1788" s="30">
        <f t="shared" si="134"/>
        <v>0</v>
      </c>
      <c r="G1788" s="11"/>
      <c r="H1788" s="11"/>
      <c r="I1788" s="11"/>
      <c r="J1788" s="12">
        <f t="shared" si="135"/>
        <v>0</v>
      </c>
      <c r="K1788" s="31">
        <f t="shared" si="136"/>
        <v>21.06</v>
      </c>
      <c r="L1788" s="37">
        <f t="shared" si="133"/>
        <v>0</v>
      </c>
      <c r="M1788" s="37"/>
      <c r="N1788" s="37">
        <f t="shared" si="137"/>
        <v>0</v>
      </c>
    </row>
    <row r="1789" spans="1:14" x14ac:dyDescent="0.3">
      <c r="A1789" s="107"/>
      <c r="B1789" s="108"/>
      <c r="C1789" s="108"/>
      <c r="D1789" s="11"/>
      <c r="E1789" s="11"/>
      <c r="F1789" s="30" t="e">
        <f t="shared" si="134"/>
        <v>#DIV/0!</v>
      </c>
      <c r="G1789" s="11"/>
      <c r="H1789" s="11"/>
      <c r="I1789" s="11"/>
      <c r="J1789" s="12">
        <f t="shared" si="135"/>
        <v>0</v>
      </c>
      <c r="K1789" s="31">
        <f t="shared" si="136"/>
        <v>116.5</v>
      </c>
      <c r="L1789" s="37">
        <f t="shared" si="133"/>
        <v>0</v>
      </c>
      <c r="M1789" s="37"/>
      <c r="N1789" s="37">
        <f t="shared" si="137"/>
        <v>0</v>
      </c>
    </row>
    <row r="1790" spans="1:14" x14ac:dyDescent="0.3">
      <c r="A1790" s="107"/>
      <c r="B1790" s="108"/>
      <c r="C1790" s="108"/>
      <c r="D1790" s="11"/>
      <c r="E1790" s="11"/>
      <c r="F1790" s="30" t="e">
        <f t="shared" si="134"/>
        <v>#DIV/0!</v>
      </c>
      <c r="G1790" s="11"/>
      <c r="H1790" s="11"/>
      <c r="I1790" s="11"/>
      <c r="J1790" s="12">
        <f t="shared" si="135"/>
        <v>0</v>
      </c>
      <c r="K1790" s="31">
        <f t="shared" si="136"/>
        <v>0</v>
      </c>
      <c r="L1790" s="37">
        <f t="shared" si="133"/>
        <v>0</v>
      </c>
      <c r="M1790" s="37"/>
      <c r="N1790" s="37">
        <f t="shared" si="137"/>
        <v>0</v>
      </c>
    </row>
    <row r="1791" spans="1:14" x14ac:dyDescent="0.3">
      <c r="A1791" s="107"/>
      <c r="B1791" s="108"/>
      <c r="C1791" s="108"/>
      <c r="D1791" s="11"/>
      <c r="E1791" s="11"/>
      <c r="F1791" s="30" t="e">
        <f t="shared" si="134"/>
        <v>#DIV/0!</v>
      </c>
      <c r="G1791" s="11"/>
      <c r="H1791" s="11"/>
      <c r="I1791" s="11"/>
      <c r="J1791" s="12">
        <f t="shared" si="135"/>
        <v>0</v>
      </c>
      <c r="K1791" s="31">
        <f t="shared" si="136"/>
        <v>23</v>
      </c>
      <c r="L1791" s="37">
        <f t="shared" si="133"/>
        <v>0</v>
      </c>
      <c r="M1791" s="37"/>
      <c r="N1791" s="37">
        <f t="shared" si="137"/>
        <v>0</v>
      </c>
    </row>
    <row r="1792" spans="1:14" x14ac:dyDescent="0.3">
      <c r="A1792" s="107"/>
      <c r="B1792" s="108"/>
      <c r="C1792" s="108"/>
      <c r="D1792" s="11"/>
      <c r="E1792" s="11"/>
      <c r="F1792" s="30" t="e">
        <f t="shared" si="134"/>
        <v>#DIV/0!</v>
      </c>
      <c r="G1792" s="11"/>
      <c r="H1792" s="11"/>
      <c r="I1792" s="11"/>
      <c r="J1792" s="12">
        <f t="shared" si="135"/>
        <v>0</v>
      </c>
      <c r="K1792" s="31">
        <f t="shared" si="136"/>
        <v>0</v>
      </c>
      <c r="L1792" s="37">
        <f t="shared" si="133"/>
        <v>0</v>
      </c>
      <c r="M1792" s="37"/>
      <c r="N1792" s="37">
        <f t="shared" si="137"/>
        <v>0</v>
      </c>
    </row>
    <row r="1793" spans="1:14" x14ac:dyDescent="0.3">
      <c r="A1793" s="11"/>
      <c r="B1793" s="10"/>
      <c r="C1793" s="10"/>
      <c r="D1793" s="11"/>
      <c r="E1793" s="11"/>
      <c r="F1793" s="30" t="e">
        <f t="shared" si="134"/>
        <v>#DIV/0!</v>
      </c>
      <c r="G1793" s="11"/>
      <c r="H1793" s="11"/>
      <c r="I1793" s="11"/>
      <c r="J1793" s="12">
        <f t="shared" si="135"/>
        <v>0</v>
      </c>
      <c r="K1793" s="31">
        <f t="shared" si="136"/>
        <v>0</v>
      </c>
      <c r="L1793" s="37">
        <f t="shared" si="133"/>
        <v>0</v>
      </c>
      <c r="M1793" s="37"/>
      <c r="N1793" s="37">
        <f t="shared" si="137"/>
        <v>0</v>
      </c>
    </row>
    <row r="1794" spans="1:14" x14ac:dyDescent="0.3">
      <c r="A1794" s="11"/>
      <c r="B1794" s="10"/>
      <c r="C1794" s="10"/>
      <c r="D1794" s="11"/>
      <c r="E1794" s="11"/>
      <c r="F1794" s="30" t="e">
        <f t="shared" si="134"/>
        <v>#DIV/0!</v>
      </c>
      <c r="G1794" s="11"/>
      <c r="H1794" s="11"/>
      <c r="I1794" s="11"/>
      <c r="J1794" s="12">
        <f t="shared" si="135"/>
        <v>0</v>
      </c>
      <c r="K1794" s="31">
        <f t="shared" si="136"/>
        <v>0</v>
      </c>
      <c r="L1794" s="37">
        <f t="shared" si="133"/>
        <v>0</v>
      </c>
      <c r="M1794" s="37"/>
      <c r="N1794" s="37">
        <f t="shared" si="137"/>
        <v>0</v>
      </c>
    </row>
    <row r="1795" spans="1:14" x14ac:dyDescent="0.3">
      <c r="A1795" s="11"/>
      <c r="B1795" s="10"/>
      <c r="C1795" s="10"/>
      <c r="D1795" s="11"/>
      <c r="E1795" s="11"/>
      <c r="F1795" s="30" t="e">
        <f t="shared" si="134"/>
        <v>#DIV/0!</v>
      </c>
      <c r="G1795" s="11"/>
      <c r="H1795" s="11"/>
      <c r="I1795" s="11"/>
      <c r="J1795" s="12">
        <f t="shared" si="135"/>
        <v>0</v>
      </c>
      <c r="K1795" s="31">
        <f t="shared" si="136"/>
        <v>0</v>
      </c>
      <c r="L1795" s="37">
        <f t="shared" si="133"/>
        <v>0</v>
      </c>
      <c r="M1795" s="37"/>
      <c r="N1795" s="37">
        <f t="shared" si="137"/>
        <v>0</v>
      </c>
    </row>
    <row r="1796" spans="1:14" x14ac:dyDescent="0.3">
      <c r="A1796" s="11" t="s">
        <v>33</v>
      </c>
      <c r="B1796" s="11"/>
      <c r="C1796" s="13"/>
      <c r="D1796" s="111">
        <f t="shared" ref="D1796:J1796" si="138">SUM(D1734:D1795)</f>
        <v>426</v>
      </c>
      <c r="E1796" s="111">
        <f t="shared" si="138"/>
        <v>0</v>
      </c>
      <c r="F1796" s="111" t="e">
        <f t="shared" si="138"/>
        <v>#DIV/0!</v>
      </c>
      <c r="G1796" s="111">
        <f t="shared" si="138"/>
        <v>0</v>
      </c>
      <c r="H1796" s="111">
        <f t="shared" si="138"/>
        <v>0</v>
      </c>
      <c r="I1796" s="111">
        <f t="shared" si="138"/>
        <v>0</v>
      </c>
      <c r="J1796" s="12">
        <f t="shared" si="138"/>
        <v>426</v>
      </c>
      <c r="K1796" s="111"/>
      <c r="L1796" s="111">
        <f>SUM(L1734:L1795)</f>
        <v>52998.19</v>
      </c>
      <c r="M1796" s="111">
        <f>SUM(M1734:M1795)</f>
        <v>0</v>
      </c>
      <c r="N1796" s="111">
        <f>SUM(N1734:N1795)</f>
        <v>0</v>
      </c>
    </row>
    <row r="1797" spans="1:14" x14ac:dyDescent="0.3">
      <c r="A1797" s="113"/>
      <c r="B1797" s="114"/>
      <c r="C1797" s="115"/>
      <c r="D1797" s="116"/>
      <c r="E1797" s="116"/>
      <c r="F1797" s="7" t="s">
        <v>106</v>
      </c>
      <c r="G1797" s="7" t="s">
        <v>123</v>
      </c>
      <c r="H1797" s="7" t="s">
        <v>124</v>
      </c>
      <c r="I1797" s="7" t="s">
        <v>125</v>
      </c>
      <c r="J1797" s="7" t="s">
        <v>126</v>
      </c>
      <c r="K1797" s="117"/>
      <c r="L1797" s="117"/>
      <c r="M1797" s="7" t="s">
        <v>107</v>
      </c>
      <c r="N1797" s="118"/>
    </row>
    <row r="1798" spans="1:14" ht="31.5" x14ac:dyDescent="0.5">
      <c r="A1798" s="113"/>
      <c r="B1798" s="114"/>
      <c r="C1798" s="115"/>
      <c r="D1798" s="116"/>
      <c r="E1798" s="116"/>
      <c r="F1798" s="121"/>
      <c r="G1798" s="121"/>
      <c r="H1798" s="121"/>
      <c r="I1798" s="121"/>
      <c r="J1798" s="121"/>
      <c r="K1798" s="122"/>
      <c r="L1798" s="121">
        <f>+F1798-G1798-H1798-I1798-J1798</f>
        <v>0</v>
      </c>
      <c r="M1798" s="123"/>
      <c r="N1798" s="124"/>
    </row>
    <row r="1799" spans="1:14" x14ac:dyDescent="0.3">
      <c r="A1799" s="177" t="s">
        <v>109</v>
      </c>
      <c r="B1799" s="178"/>
      <c r="C1799" s="178"/>
      <c r="D1799" s="178"/>
      <c r="E1799" s="178"/>
      <c r="F1799" s="178"/>
      <c r="G1799" s="178"/>
      <c r="H1799" s="178"/>
      <c r="I1799" s="178"/>
      <c r="J1799" s="179"/>
      <c r="K1799" s="125"/>
      <c r="L1799" s="12">
        <v>1188</v>
      </c>
      <c r="M1799" s="126"/>
      <c r="N1799" s="127"/>
    </row>
    <row r="1800" spans="1:14" x14ac:dyDescent="0.3">
      <c r="A1800" s="180" t="s">
        <v>110</v>
      </c>
      <c r="B1800" s="181"/>
      <c r="C1800" s="181"/>
      <c r="D1800" s="181"/>
      <c r="E1800" s="181"/>
      <c r="F1800" s="181"/>
      <c r="G1800" s="181"/>
      <c r="H1800" s="181"/>
      <c r="I1800" s="181"/>
      <c r="J1800" s="182"/>
      <c r="K1800" s="129"/>
      <c r="L1800" s="12">
        <v>-96</v>
      </c>
      <c r="M1800" s="126"/>
      <c r="N1800" s="127"/>
    </row>
    <row r="1801" spans="1:14" x14ac:dyDescent="0.3">
      <c r="A1801" s="160" t="s">
        <v>111</v>
      </c>
      <c r="B1801" s="161"/>
      <c r="C1801" s="161"/>
      <c r="D1801" s="161"/>
      <c r="E1801" s="161"/>
      <c r="F1801" s="161"/>
      <c r="G1801" s="161"/>
      <c r="H1801" s="161"/>
      <c r="I1801" s="161"/>
      <c r="J1801" s="162"/>
      <c r="K1801" s="130"/>
      <c r="L1801" s="12"/>
      <c r="M1801" s="131">
        <f>+L1801/L1796%</f>
        <v>0</v>
      </c>
      <c r="N1801" s="127"/>
    </row>
    <row r="1802" spans="1:14" x14ac:dyDescent="0.3">
      <c r="A1802" s="163" t="s">
        <v>112</v>
      </c>
      <c r="B1802" s="164"/>
      <c r="C1802" s="164"/>
      <c r="D1802" s="164"/>
      <c r="E1802" s="164"/>
      <c r="F1802" s="164"/>
      <c r="G1802" s="164"/>
      <c r="H1802" s="164"/>
      <c r="I1802" s="164"/>
      <c r="J1802" s="165"/>
      <c r="K1802" s="132"/>
      <c r="L1802" s="12">
        <f>+E1818</f>
        <v>12539</v>
      </c>
      <c r="M1802" s="126"/>
      <c r="N1802" s="127"/>
    </row>
    <row r="1803" spans="1:14" x14ac:dyDescent="0.3">
      <c r="A1803" s="166" t="s">
        <v>113</v>
      </c>
      <c r="B1803" s="167"/>
      <c r="C1803" s="167"/>
      <c r="D1803" s="167"/>
      <c r="E1803" s="167"/>
      <c r="F1803" s="167"/>
      <c r="G1803" s="167"/>
      <c r="H1803" s="167"/>
      <c r="I1803" s="167"/>
      <c r="J1803" s="168"/>
      <c r="K1803" s="134"/>
      <c r="L1803" s="12">
        <f>+M1818</f>
        <v>0</v>
      </c>
      <c r="M1803" s="126"/>
      <c r="N1803" s="127"/>
    </row>
    <row r="1804" spans="1:14" x14ac:dyDescent="0.3">
      <c r="A1804" s="169"/>
      <c r="B1804" s="170"/>
      <c r="C1804" s="170"/>
      <c r="D1804" s="170"/>
      <c r="E1804" s="170"/>
      <c r="F1804" s="170"/>
      <c r="G1804" s="170"/>
      <c r="H1804" s="170"/>
      <c r="I1804" s="170"/>
      <c r="J1804" s="171"/>
      <c r="K1804" s="128"/>
      <c r="L1804" s="126">
        <v>62</v>
      </c>
      <c r="M1804" s="126"/>
      <c r="N1804" s="127"/>
    </row>
    <row r="1805" spans="1:14" x14ac:dyDescent="0.3">
      <c r="A1805" s="169"/>
      <c r="B1805" s="170"/>
      <c r="C1805" s="170"/>
      <c r="D1805" s="170"/>
      <c r="E1805" s="170"/>
      <c r="F1805" s="170"/>
      <c r="G1805" s="170"/>
      <c r="H1805" s="170"/>
      <c r="I1805" s="170"/>
      <c r="J1805" s="171"/>
      <c r="K1805" s="128"/>
      <c r="L1805" s="126"/>
      <c r="M1805" s="126"/>
      <c r="N1805" s="127"/>
    </row>
    <row r="1806" spans="1:14" x14ac:dyDescent="0.3">
      <c r="A1806" s="169" t="s">
        <v>114</v>
      </c>
      <c r="B1806" s="170"/>
      <c r="C1806" s="170"/>
      <c r="D1806" s="170"/>
      <c r="E1806" s="170"/>
      <c r="F1806" s="170"/>
      <c r="G1806" s="170"/>
      <c r="H1806" s="170"/>
      <c r="I1806" s="170"/>
      <c r="J1806" s="171"/>
      <c r="K1806" s="136"/>
      <c r="L1806" s="111">
        <f>+L1796-L1799-L1800-L1801-L1802+L1803-L1804-L1805</f>
        <v>39305.19</v>
      </c>
      <c r="M1806" s="126"/>
      <c r="N1806" s="127"/>
    </row>
    <row r="1807" spans="1:14" ht="19.5" thickBot="1" x14ac:dyDescent="0.35">
      <c r="L1807" s="3">
        <v>39305</v>
      </c>
      <c r="M1807" s="138">
        <f>+L1807-L1806</f>
        <v>-0.19000000000232831</v>
      </c>
    </row>
    <row r="1808" spans="1:14" ht="19.5" thickBot="1" x14ac:dyDescent="0.35">
      <c r="A1808" s="157" t="s">
        <v>115</v>
      </c>
      <c r="B1808" s="158"/>
      <c r="C1808" s="158"/>
      <c r="D1808" s="158"/>
      <c r="E1808" s="158"/>
      <c r="F1808" s="159"/>
      <c r="G1808" s="127"/>
      <c r="H1808" s="157" t="s">
        <v>116</v>
      </c>
      <c r="I1808" s="158"/>
      <c r="J1808" s="159"/>
      <c r="K1808" s="157" t="s">
        <v>117</v>
      </c>
      <c r="L1808" s="158"/>
      <c r="M1808" s="159"/>
      <c r="N1808" s="139"/>
    </row>
    <row r="1809" spans="1:14" ht="19.5" thickBot="1" x14ac:dyDescent="0.35">
      <c r="A1809" s="140" t="s">
        <v>118</v>
      </c>
      <c r="B1809" s="157" t="s">
        <v>119</v>
      </c>
      <c r="C1809" s="159"/>
      <c r="D1809" s="140" t="s">
        <v>120</v>
      </c>
      <c r="E1809" s="157" t="s">
        <v>22</v>
      </c>
      <c r="F1809" s="159"/>
      <c r="G1809" s="127"/>
      <c r="H1809" s="157" t="s">
        <v>119</v>
      </c>
      <c r="I1809" s="159"/>
      <c r="J1809" s="140" t="s">
        <v>22</v>
      </c>
      <c r="K1809" s="157" t="s">
        <v>119</v>
      </c>
      <c r="L1809" s="159"/>
      <c r="M1809" s="140" t="s">
        <v>22</v>
      </c>
      <c r="N1809" s="139"/>
    </row>
    <row r="1810" spans="1:14" ht="19.5" thickBot="1" x14ac:dyDescent="0.35">
      <c r="A1810" s="141"/>
      <c r="B1810" s="153"/>
      <c r="C1810" s="154"/>
      <c r="D1810" s="141"/>
      <c r="E1810" s="155">
        <v>12539</v>
      </c>
      <c r="F1810" s="156"/>
      <c r="G1810" s="127"/>
      <c r="H1810" s="153"/>
      <c r="I1810" s="154"/>
      <c r="J1810" s="142"/>
      <c r="K1810" s="153"/>
      <c r="L1810" s="154"/>
      <c r="M1810" s="143"/>
      <c r="N1810" s="144"/>
    </row>
    <row r="1811" spans="1:14" ht="19.5" thickBot="1" x14ac:dyDescent="0.35">
      <c r="A1811" s="141"/>
      <c r="B1811" s="153"/>
      <c r="C1811" s="154"/>
      <c r="D1811" s="141"/>
      <c r="E1811" s="155"/>
      <c r="F1811" s="156"/>
      <c r="G1811" s="127"/>
      <c r="H1811" s="153"/>
      <c r="I1811" s="154"/>
      <c r="J1811" s="142"/>
      <c r="K1811" s="153"/>
      <c r="L1811" s="154"/>
      <c r="M1811" s="143"/>
      <c r="N1811" s="144"/>
    </row>
    <row r="1812" spans="1:14" ht="19.5" thickBot="1" x14ac:dyDescent="0.35">
      <c r="A1812" s="141"/>
      <c r="B1812" s="153"/>
      <c r="C1812" s="154"/>
      <c r="D1812" s="141"/>
      <c r="E1812" s="155"/>
      <c r="F1812" s="156"/>
      <c r="G1812" s="127"/>
      <c r="H1812" s="153"/>
      <c r="I1812" s="154"/>
      <c r="J1812" s="142"/>
      <c r="K1812" s="153"/>
      <c r="L1812" s="154"/>
      <c r="M1812" s="143"/>
      <c r="N1812" s="144"/>
    </row>
    <row r="1813" spans="1:14" ht="19.5" thickBot="1" x14ac:dyDescent="0.35">
      <c r="A1813" s="141"/>
      <c r="B1813" s="153"/>
      <c r="C1813" s="154"/>
      <c r="D1813" s="141"/>
      <c r="E1813" s="155"/>
      <c r="F1813" s="156"/>
      <c r="G1813" s="127"/>
      <c r="H1813" s="153"/>
      <c r="I1813" s="154"/>
      <c r="J1813" s="142"/>
      <c r="K1813" s="153"/>
      <c r="L1813" s="154"/>
      <c r="M1813" s="143"/>
      <c r="N1813" s="144"/>
    </row>
    <row r="1814" spans="1:14" ht="19.5" thickBot="1" x14ac:dyDescent="0.35">
      <c r="A1814" s="141"/>
      <c r="B1814" s="153"/>
      <c r="C1814" s="154"/>
      <c r="D1814" s="141"/>
      <c r="E1814" s="155"/>
      <c r="F1814" s="156"/>
      <c r="G1814" s="127"/>
      <c r="H1814" s="153"/>
      <c r="I1814" s="154"/>
      <c r="J1814" s="142"/>
      <c r="K1814" s="153"/>
      <c r="L1814" s="154"/>
      <c r="M1814" s="143"/>
      <c r="N1814" s="144"/>
    </row>
    <row r="1815" spans="1:14" ht="19.5" thickBot="1" x14ac:dyDescent="0.35">
      <c r="A1815" s="141"/>
      <c r="B1815" s="153"/>
      <c r="C1815" s="154"/>
      <c r="D1815" s="141"/>
      <c r="E1815" s="155"/>
      <c r="F1815" s="156"/>
      <c r="G1815" s="127"/>
      <c r="H1815" s="153"/>
      <c r="I1815" s="154"/>
      <c r="J1815" s="142"/>
      <c r="K1815" s="153"/>
      <c r="L1815" s="154"/>
      <c r="M1815" s="143"/>
      <c r="N1815" s="144"/>
    </row>
    <row r="1816" spans="1:14" ht="19.5" thickBot="1" x14ac:dyDescent="0.35">
      <c r="A1816" s="141"/>
      <c r="B1816" s="153"/>
      <c r="C1816" s="154"/>
      <c r="D1816" s="141"/>
      <c r="E1816" s="155"/>
      <c r="F1816" s="156"/>
      <c r="G1816" s="127"/>
      <c r="H1816" s="153"/>
      <c r="I1816" s="154"/>
      <c r="J1816" s="142"/>
      <c r="K1816" s="153"/>
      <c r="L1816" s="154"/>
      <c r="M1816" s="143"/>
      <c r="N1816" s="144"/>
    </row>
    <row r="1817" spans="1:14" ht="19.5" thickBot="1" x14ac:dyDescent="0.35">
      <c r="A1817" s="141"/>
      <c r="B1817" s="153"/>
      <c r="C1817" s="154"/>
      <c r="D1817" s="141"/>
      <c r="E1817" s="155"/>
      <c r="F1817" s="156"/>
      <c r="G1817" s="127"/>
      <c r="H1817" s="153"/>
      <c r="I1817" s="154"/>
      <c r="J1817" s="142"/>
      <c r="K1817" s="153"/>
      <c r="L1817" s="154"/>
      <c r="M1817" s="143"/>
      <c r="N1817" s="144"/>
    </row>
    <row r="1818" spans="1:14" ht="19.5" thickBot="1" x14ac:dyDescent="0.35">
      <c r="A1818" s="141" t="s">
        <v>121</v>
      </c>
      <c r="B1818" s="153"/>
      <c r="C1818" s="154"/>
      <c r="D1818" s="141"/>
      <c r="E1818" s="155">
        <f>SUM(E1810:F1817)</f>
        <v>12539</v>
      </c>
      <c r="F1818" s="156"/>
      <c r="G1818" s="127"/>
      <c r="H1818" s="153" t="s">
        <v>121</v>
      </c>
      <c r="I1818" s="154"/>
      <c r="J1818" s="140">
        <f>SUM(J1810:J1817)</f>
        <v>0</v>
      </c>
      <c r="K1818" s="153" t="s">
        <v>121</v>
      </c>
      <c r="L1818" s="154"/>
      <c r="M1818" s="145">
        <f>SUM(M1810:M1817)</f>
        <v>0</v>
      </c>
      <c r="N1818" s="139"/>
    </row>
    <row r="1821" spans="1:14" x14ac:dyDescent="0.3">
      <c r="A1821" s="172" t="s">
        <v>0</v>
      </c>
      <c r="B1821" s="172"/>
      <c r="C1821" s="172"/>
      <c r="D1821" s="172"/>
      <c r="E1821" s="172"/>
      <c r="F1821" s="172"/>
      <c r="G1821" s="172"/>
      <c r="H1821" s="172"/>
      <c r="I1821" s="172"/>
      <c r="J1821" s="172"/>
      <c r="K1821" s="172"/>
      <c r="L1821" s="172"/>
      <c r="M1821" s="1"/>
      <c r="N1821" s="148"/>
    </row>
    <row r="1822" spans="1:14" x14ac:dyDescent="0.3">
      <c r="A1822" s="1" t="s">
        <v>1</v>
      </c>
      <c r="B1822" s="148" t="s">
        <v>145</v>
      </c>
      <c r="J1822" s="1" t="s">
        <v>3</v>
      </c>
      <c r="K1822" s="173">
        <f>+K1731</f>
        <v>0</v>
      </c>
      <c r="L1822" s="173"/>
      <c r="M1822" s="173"/>
      <c r="N1822" s="6"/>
    </row>
    <row r="1823" spans="1:14" x14ac:dyDescent="0.3">
      <c r="A1823" s="174"/>
      <c r="B1823" s="175"/>
      <c r="C1823" s="176"/>
      <c r="D1823" s="169" t="s">
        <v>6</v>
      </c>
      <c r="E1823" s="170"/>
      <c r="F1823" s="171"/>
      <c r="G1823" s="7" t="s">
        <v>7</v>
      </c>
      <c r="H1823" s="7" t="s">
        <v>7</v>
      </c>
      <c r="I1823" s="7" t="s">
        <v>8</v>
      </c>
      <c r="J1823" s="147" t="s">
        <v>9</v>
      </c>
      <c r="K1823" s="7" t="s">
        <v>10</v>
      </c>
      <c r="L1823" s="149"/>
      <c r="M1823" s="7" t="s">
        <v>11</v>
      </c>
      <c r="N1823" s="7" t="s">
        <v>12</v>
      </c>
    </row>
    <row r="1824" spans="1:14" x14ac:dyDescent="0.3">
      <c r="A1824" s="12" t="s">
        <v>16</v>
      </c>
      <c r="B1824" s="7" t="s">
        <v>17</v>
      </c>
      <c r="C1824" s="13" t="s">
        <v>18</v>
      </c>
      <c r="D1824" s="7">
        <v>1</v>
      </c>
      <c r="E1824" s="7">
        <v>2</v>
      </c>
      <c r="F1824" s="14" t="s">
        <v>19</v>
      </c>
      <c r="G1824" s="7" t="s">
        <v>20</v>
      </c>
      <c r="H1824" s="7" t="s">
        <v>20</v>
      </c>
      <c r="I1824" s="7"/>
      <c r="J1824" s="7" t="s">
        <v>20</v>
      </c>
      <c r="K1824" s="7" t="s">
        <v>21</v>
      </c>
      <c r="L1824" s="7" t="s">
        <v>22</v>
      </c>
      <c r="M1824" s="7" t="s">
        <v>23</v>
      </c>
      <c r="N1824" s="7" t="s">
        <v>22</v>
      </c>
    </row>
    <row r="1825" spans="1:14" x14ac:dyDescent="0.3">
      <c r="A1825" s="16" t="s">
        <v>35</v>
      </c>
      <c r="B1825" s="17" t="s">
        <v>36</v>
      </c>
      <c r="C1825" s="17">
        <v>72</v>
      </c>
      <c r="D1825" s="29">
        <v>23</v>
      </c>
      <c r="E1825" s="29"/>
      <c r="F1825" s="30">
        <f>+(E1825+D1825)/C1825</f>
        <v>0.31944444444444442</v>
      </c>
      <c r="G1825" s="32"/>
      <c r="H1825" s="32"/>
      <c r="I1825" s="32"/>
      <c r="J1825" s="34">
        <f>+D1825+E1825-G1825-H1825-I1825</f>
        <v>23</v>
      </c>
      <c r="K1825" s="31">
        <f>+K1734</f>
        <v>381.13</v>
      </c>
      <c r="L1825" s="24">
        <f t="shared" ref="L1825:L1886" si="139">+J1825*K1825</f>
        <v>8765.99</v>
      </c>
      <c r="M1825" s="24"/>
      <c r="N1825" s="24">
        <f>+K1825*I1825</f>
        <v>0</v>
      </c>
    </row>
    <row r="1826" spans="1:14" x14ac:dyDescent="0.3">
      <c r="A1826" s="16" t="s">
        <v>37</v>
      </c>
      <c r="B1826" s="17" t="s">
        <v>38</v>
      </c>
      <c r="C1826" s="17">
        <v>36</v>
      </c>
      <c r="D1826" s="29"/>
      <c r="E1826" s="29"/>
      <c r="F1826" s="30">
        <f t="shared" ref="F1826:F1886" si="140">+(E1826+D1826)/C1826</f>
        <v>0</v>
      </c>
      <c r="G1826" s="32"/>
      <c r="H1826" s="32"/>
      <c r="I1826" s="32"/>
      <c r="J1826" s="34">
        <f t="shared" ref="J1826:J1886" si="141">+D1826+E1826-G1826-H1826-I1826</f>
        <v>0</v>
      </c>
      <c r="K1826" s="31">
        <f t="shared" ref="K1826:K1886" si="142">+K1735</f>
        <v>741.2</v>
      </c>
      <c r="L1826" s="24">
        <f t="shared" si="139"/>
        <v>0</v>
      </c>
      <c r="M1826" s="24"/>
      <c r="N1826" s="24">
        <f t="shared" ref="N1826:N1886" si="143">+K1826*I1826</f>
        <v>0</v>
      </c>
    </row>
    <row r="1827" spans="1:14" x14ac:dyDescent="0.3">
      <c r="A1827" s="16" t="s">
        <v>39</v>
      </c>
      <c r="B1827" s="17" t="s">
        <v>40</v>
      </c>
      <c r="C1827" s="17">
        <v>18</v>
      </c>
      <c r="D1827" s="29"/>
      <c r="E1827" s="29"/>
      <c r="F1827" s="30">
        <f t="shared" si="140"/>
        <v>0</v>
      </c>
      <c r="G1827" s="32"/>
      <c r="H1827" s="32"/>
      <c r="I1827" s="32"/>
      <c r="J1827" s="12">
        <f t="shared" si="141"/>
        <v>0</v>
      </c>
      <c r="K1827" s="31">
        <f t="shared" si="142"/>
        <v>1263.5999999999999</v>
      </c>
      <c r="L1827" s="37">
        <f t="shared" si="139"/>
        <v>0</v>
      </c>
      <c r="M1827" s="37"/>
      <c r="N1827" s="37">
        <f t="shared" si="143"/>
        <v>0</v>
      </c>
    </row>
    <row r="1828" spans="1:14" x14ac:dyDescent="0.3">
      <c r="A1828" s="16" t="s">
        <v>41</v>
      </c>
      <c r="B1828" s="17" t="s">
        <v>42</v>
      </c>
      <c r="C1828" s="17">
        <v>10</v>
      </c>
      <c r="D1828" s="29"/>
      <c r="E1828" s="29"/>
      <c r="F1828" s="30">
        <f t="shared" si="140"/>
        <v>0</v>
      </c>
      <c r="G1828" s="32"/>
      <c r="H1828" s="32"/>
      <c r="I1828" s="32"/>
      <c r="J1828" s="34">
        <f t="shared" si="141"/>
        <v>0</v>
      </c>
      <c r="K1828" s="31">
        <f t="shared" si="142"/>
        <v>2059.1999999999998</v>
      </c>
      <c r="L1828" s="24">
        <f t="shared" si="139"/>
        <v>0</v>
      </c>
      <c r="M1828" s="24"/>
      <c r="N1828" s="24">
        <f t="shared" si="143"/>
        <v>0</v>
      </c>
    </row>
    <row r="1829" spans="1:14" x14ac:dyDescent="0.3">
      <c r="A1829" s="16" t="s">
        <v>43</v>
      </c>
      <c r="B1829" s="17" t="s">
        <v>36</v>
      </c>
      <c r="C1829" s="17">
        <v>72</v>
      </c>
      <c r="D1829" s="29"/>
      <c r="E1829" s="29"/>
      <c r="F1829" s="30">
        <f t="shared" si="140"/>
        <v>0</v>
      </c>
      <c r="G1829" s="32"/>
      <c r="H1829" s="32"/>
      <c r="I1829" s="32"/>
      <c r="J1829" s="34">
        <f t="shared" si="141"/>
        <v>0</v>
      </c>
      <c r="K1829" s="31">
        <f t="shared" si="142"/>
        <v>409.5</v>
      </c>
      <c r="L1829" s="24">
        <f t="shared" si="139"/>
        <v>0</v>
      </c>
      <c r="M1829" s="24"/>
      <c r="N1829" s="24">
        <f t="shared" si="143"/>
        <v>0</v>
      </c>
    </row>
    <row r="1830" spans="1:14" x14ac:dyDescent="0.3">
      <c r="A1830" s="16" t="s">
        <v>44</v>
      </c>
      <c r="B1830" s="17" t="s">
        <v>38</v>
      </c>
      <c r="C1830" s="17">
        <v>36</v>
      </c>
      <c r="D1830" s="29"/>
      <c r="E1830" s="29"/>
      <c r="F1830" s="30">
        <f t="shared" si="140"/>
        <v>0</v>
      </c>
      <c r="G1830" s="32"/>
      <c r="H1830" s="32"/>
      <c r="I1830" s="32"/>
      <c r="J1830" s="34">
        <f t="shared" si="141"/>
        <v>0</v>
      </c>
      <c r="K1830" s="31">
        <f t="shared" si="142"/>
        <v>803.79</v>
      </c>
      <c r="L1830" s="24">
        <f t="shared" si="139"/>
        <v>0</v>
      </c>
      <c r="M1830" s="24"/>
      <c r="N1830" s="24">
        <f t="shared" si="143"/>
        <v>0</v>
      </c>
    </row>
    <row r="1831" spans="1:14" x14ac:dyDescent="0.3">
      <c r="A1831" s="16" t="s">
        <v>45</v>
      </c>
      <c r="B1831" s="17" t="s">
        <v>36</v>
      </c>
      <c r="C1831" s="17">
        <v>72</v>
      </c>
      <c r="D1831" s="29">
        <v>10</v>
      </c>
      <c r="E1831" s="29"/>
      <c r="F1831" s="30">
        <f t="shared" si="140"/>
        <v>0.1388888888888889</v>
      </c>
      <c r="G1831" s="32"/>
      <c r="H1831" s="32"/>
      <c r="I1831" s="32"/>
      <c r="J1831" s="34">
        <f t="shared" si="141"/>
        <v>10</v>
      </c>
      <c r="K1831" s="31">
        <f t="shared" si="142"/>
        <v>409.5</v>
      </c>
      <c r="L1831" s="24">
        <f t="shared" si="139"/>
        <v>4095</v>
      </c>
      <c r="M1831" s="24"/>
      <c r="N1831" s="24">
        <f t="shared" si="143"/>
        <v>0</v>
      </c>
    </row>
    <row r="1832" spans="1:14" x14ac:dyDescent="0.3">
      <c r="A1832" s="16" t="s">
        <v>46</v>
      </c>
      <c r="B1832" s="17" t="s">
        <v>38</v>
      </c>
      <c r="C1832" s="17">
        <v>36</v>
      </c>
      <c r="D1832" s="29">
        <v>1</v>
      </c>
      <c r="E1832" s="29"/>
      <c r="F1832" s="30">
        <f t="shared" si="140"/>
        <v>2.7777777777777776E-2</v>
      </c>
      <c r="G1832" s="32"/>
      <c r="H1832" s="32"/>
      <c r="I1832" s="32"/>
      <c r="J1832" s="34">
        <f t="shared" si="141"/>
        <v>1</v>
      </c>
      <c r="K1832" s="31">
        <f t="shared" si="142"/>
        <v>803.79</v>
      </c>
      <c r="L1832" s="24">
        <f t="shared" si="139"/>
        <v>803.79</v>
      </c>
      <c r="M1832" s="24"/>
      <c r="N1832" s="24">
        <f t="shared" si="143"/>
        <v>0</v>
      </c>
    </row>
    <row r="1833" spans="1:14" x14ac:dyDescent="0.3">
      <c r="A1833" s="16" t="s">
        <v>47</v>
      </c>
      <c r="B1833" s="17" t="s">
        <v>48</v>
      </c>
      <c r="C1833" s="17">
        <v>8</v>
      </c>
      <c r="D1833" s="29"/>
      <c r="E1833" s="29"/>
      <c r="F1833" s="30">
        <f t="shared" si="140"/>
        <v>0</v>
      </c>
      <c r="G1833" s="32"/>
      <c r="H1833" s="32"/>
      <c r="I1833" s="32"/>
      <c r="J1833" s="34">
        <f t="shared" si="141"/>
        <v>0</v>
      </c>
      <c r="K1833" s="31">
        <f t="shared" si="142"/>
        <v>2767.05</v>
      </c>
      <c r="L1833" s="24">
        <f t="shared" si="139"/>
        <v>0</v>
      </c>
      <c r="M1833" s="24"/>
      <c r="N1833" s="24">
        <f t="shared" si="143"/>
        <v>0</v>
      </c>
    </row>
    <row r="1834" spans="1:14" x14ac:dyDescent="0.3">
      <c r="A1834" s="35" t="s">
        <v>49</v>
      </c>
      <c r="B1834" s="17" t="s">
        <v>50</v>
      </c>
      <c r="C1834" s="38">
        <v>72</v>
      </c>
      <c r="D1834" s="29">
        <v>10</v>
      </c>
      <c r="E1834" s="29"/>
      <c r="F1834" s="30">
        <f t="shared" si="140"/>
        <v>0.1388888888888889</v>
      </c>
      <c r="G1834" s="32"/>
      <c r="H1834" s="32"/>
      <c r="I1834" s="32"/>
      <c r="J1834" s="12">
        <f t="shared" si="141"/>
        <v>10</v>
      </c>
      <c r="K1834" s="31">
        <f t="shared" si="142"/>
        <v>444.6</v>
      </c>
      <c r="L1834" s="37">
        <f t="shared" si="139"/>
        <v>4446</v>
      </c>
      <c r="M1834" s="37"/>
      <c r="N1834" s="37">
        <f t="shared" si="143"/>
        <v>0</v>
      </c>
    </row>
    <row r="1835" spans="1:14" x14ac:dyDescent="0.3">
      <c r="A1835" s="16" t="s">
        <v>51</v>
      </c>
      <c r="B1835" s="17" t="s">
        <v>52</v>
      </c>
      <c r="C1835" s="17">
        <v>36</v>
      </c>
      <c r="D1835" s="29"/>
      <c r="E1835" s="29"/>
      <c r="F1835" s="30">
        <f t="shared" si="140"/>
        <v>0</v>
      </c>
      <c r="G1835" s="32"/>
      <c r="H1835" s="32"/>
      <c r="I1835" s="32"/>
      <c r="J1835" s="34">
        <f t="shared" si="141"/>
        <v>0</v>
      </c>
      <c r="K1835" s="31">
        <f t="shared" si="142"/>
        <v>868.73</v>
      </c>
      <c r="L1835" s="24">
        <f t="shared" si="139"/>
        <v>0</v>
      </c>
      <c r="M1835" s="24"/>
      <c r="N1835" s="24">
        <f t="shared" si="143"/>
        <v>0</v>
      </c>
    </row>
    <row r="1836" spans="1:14" x14ac:dyDescent="0.3">
      <c r="A1836" s="16" t="s">
        <v>53</v>
      </c>
      <c r="B1836" s="17" t="s">
        <v>48</v>
      </c>
      <c r="C1836" s="17">
        <v>8</v>
      </c>
      <c r="D1836" s="29"/>
      <c r="E1836" s="29"/>
      <c r="F1836" s="30">
        <f t="shared" si="140"/>
        <v>0</v>
      </c>
      <c r="G1836" s="32"/>
      <c r="H1836" s="32"/>
      <c r="I1836" s="32"/>
      <c r="J1836" s="34">
        <f t="shared" si="141"/>
        <v>0</v>
      </c>
      <c r="K1836" s="31">
        <f t="shared" si="142"/>
        <v>2416.0500000000002</v>
      </c>
      <c r="L1836" s="24">
        <f t="shared" si="139"/>
        <v>0</v>
      </c>
      <c r="M1836" s="24"/>
      <c r="N1836" s="24">
        <f t="shared" si="143"/>
        <v>0</v>
      </c>
    </row>
    <row r="1837" spans="1:14" x14ac:dyDescent="0.3">
      <c r="A1837" s="16" t="s">
        <v>54</v>
      </c>
      <c r="B1837" s="17" t="s">
        <v>50</v>
      </c>
      <c r="C1837" s="17">
        <v>72</v>
      </c>
      <c r="D1837" s="29">
        <v>15</v>
      </c>
      <c r="E1837" s="29"/>
      <c r="F1837" s="30">
        <f t="shared" si="140"/>
        <v>0.20833333333333334</v>
      </c>
      <c r="G1837" s="32"/>
      <c r="H1837" s="32"/>
      <c r="I1837" s="32"/>
      <c r="J1837" s="34">
        <f t="shared" si="141"/>
        <v>15</v>
      </c>
      <c r="K1837" s="31">
        <f t="shared" si="142"/>
        <v>377.33</v>
      </c>
      <c r="L1837" s="24">
        <f t="shared" si="139"/>
        <v>5659.95</v>
      </c>
      <c r="M1837" s="24"/>
      <c r="N1837" s="24">
        <f t="shared" si="143"/>
        <v>0</v>
      </c>
    </row>
    <row r="1838" spans="1:14" x14ac:dyDescent="0.3">
      <c r="A1838" s="16" t="s">
        <v>55</v>
      </c>
      <c r="B1838" s="17" t="s">
        <v>56</v>
      </c>
      <c r="C1838" s="17">
        <v>15</v>
      </c>
      <c r="D1838" s="44"/>
      <c r="E1838" s="44"/>
      <c r="F1838" s="30">
        <f t="shared" si="140"/>
        <v>0</v>
      </c>
      <c r="G1838" s="11"/>
      <c r="H1838" s="11"/>
      <c r="I1838" s="11"/>
      <c r="J1838" s="12">
        <f t="shared" si="141"/>
        <v>0</v>
      </c>
      <c r="K1838" s="45">
        <f t="shared" si="142"/>
        <v>1158.3</v>
      </c>
      <c r="L1838" s="37">
        <f t="shared" si="139"/>
        <v>0</v>
      </c>
      <c r="M1838" s="37"/>
      <c r="N1838" s="37">
        <f t="shared" si="143"/>
        <v>0</v>
      </c>
    </row>
    <row r="1839" spans="1:14" x14ac:dyDescent="0.3">
      <c r="A1839" s="16" t="s">
        <v>57</v>
      </c>
      <c r="B1839" s="17" t="s">
        <v>50</v>
      </c>
      <c r="C1839" s="17">
        <v>72</v>
      </c>
      <c r="D1839" s="29"/>
      <c r="E1839" s="29"/>
      <c r="F1839" s="30">
        <f t="shared" si="140"/>
        <v>0</v>
      </c>
      <c r="G1839" s="32"/>
      <c r="H1839" s="32"/>
      <c r="I1839" s="32"/>
      <c r="J1839" s="34">
        <f t="shared" si="141"/>
        <v>0</v>
      </c>
      <c r="K1839" s="31">
        <f t="shared" si="142"/>
        <v>424.13</v>
      </c>
      <c r="L1839" s="24">
        <f t="shared" si="139"/>
        <v>0</v>
      </c>
      <c r="M1839" s="24"/>
      <c r="N1839" s="24">
        <f t="shared" si="143"/>
        <v>0</v>
      </c>
    </row>
    <row r="1840" spans="1:14" x14ac:dyDescent="0.3">
      <c r="A1840" s="16" t="s">
        <v>58</v>
      </c>
      <c r="B1840" s="17" t="s">
        <v>59</v>
      </c>
      <c r="C1840" s="17">
        <v>15</v>
      </c>
      <c r="D1840" s="29"/>
      <c r="E1840" s="29"/>
      <c r="F1840" s="30">
        <f t="shared" si="140"/>
        <v>0</v>
      </c>
      <c r="G1840" s="32"/>
      <c r="H1840" s="32"/>
      <c r="I1840" s="32"/>
      <c r="J1840" s="34">
        <f t="shared" si="141"/>
        <v>0</v>
      </c>
      <c r="K1840" s="31">
        <f t="shared" si="142"/>
        <v>1199.25</v>
      </c>
      <c r="L1840" s="24">
        <f t="shared" si="139"/>
        <v>0</v>
      </c>
      <c r="M1840" s="24"/>
      <c r="N1840" s="24">
        <f t="shared" si="143"/>
        <v>0</v>
      </c>
    </row>
    <row r="1841" spans="1:14" x14ac:dyDescent="0.3">
      <c r="A1841" s="16" t="s">
        <v>60</v>
      </c>
      <c r="B1841" s="17" t="s">
        <v>50</v>
      </c>
      <c r="C1841" s="17">
        <v>72</v>
      </c>
      <c r="D1841" s="29"/>
      <c r="E1841" s="29"/>
      <c r="F1841" s="30">
        <f t="shared" si="140"/>
        <v>0</v>
      </c>
      <c r="G1841" s="32"/>
      <c r="H1841" s="32"/>
      <c r="I1841" s="32"/>
      <c r="J1841" s="34">
        <f t="shared" si="141"/>
        <v>0</v>
      </c>
      <c r="K1841" s="31">
        <f t="shared" si="142"/>
        <v>381.13</v>
      </c>
      <c r="L1841" s="24">
        <f t="shared" si="139"/>
        <v>0</v>
      </c>
      <c r="M1841" s="24"/>
      <c r="N1841" s="24">
        <f t="shared" si="143"/>
        <v>0</v>
      </c>
    </row>
    <row r="1842" spans="1:14" x14ac:dyDescent="0.3">
      <c r="A1842" s="16" t="s">
        <v>61</v>
      </c>
      <c r="B1842" s="17" t="s">
        <v>50</v>
      </c>
      <c r="C1842" s="38">
        <v>72</v>
      </c>
      <c r="D1842" s="44">
        <v>1</v>
      </c>
      <c r="E1842" s="44"/>
      <c r="F1842" s="30">
        <f t="shared" si="140"/>
        <v>1.3888888888888888E-2</v>
      </c>
      <c r="G1842" s="11"/>
      <c r="H1842" s="11"/>
      <c r="I1842" s="11"/>
      <c r="J1842" s="12">
        <f t="shared" si="141"/>
        <v>1</v>
      </c>
      <c r="K1842" s="31">
        <f t="shared" si="142"/>
        <v>424.13</v>
      </c>
      <c r="L1842" s="37">
        <f t="shared" si="139"/>
        <v>424.13</v>
      </c>
      <c r="M1842" s="37"/>
      <c r="N1842" s="37">
        <f t="shared" si="143"/>
        <v>0</v>
      </c>
    </row>
    <row r="1843" spans="1:14" x14ac:dyDescent="0.3">
      <c r="A1843" s="35" t="s">
        <v>62</v>
      </c>
      <c r="B1843" s="17" t="s">
        <v>50</v>
      </c>
      <c r="C1843" s="38">
        <v>72</v>
      </c>
      <c r="D1843" s="44"/>
      <c r="E1843" s="44"/>
      <c r="F1843" s="30">
        <f t="shared" si="140"/>
        <v>0</v>
      </c>
      <c r="G1843" s="11"/>
      <c r="H1843" s="11"/>
      <c r="I1843" s="11"/>
      <c r="J1843" s="12">
        <f t="shared" si="141"/>
        <v>0</v>
      </c>
      <c r="K1843" s="31">
        <f t="shared" si="142"/>
        <v>330.23</v>
      </c>
      <c r="L1843" s="37">
        <f t="shared" si="139"/>
        <v>0</v>
      </c>
      <c r="M1843" s="37"/>
      <c r="N1843" s="37">
        <f t="shared" si="143"/>
        <v>0</v>
      </c>
    </row>
    <row r="1844" spans="1:14" x14ac:dyDescent="0.3">
      <c r="A1844" s="35" t="s">
        <v>63</v>
      </c>
      <c r="B1844" s="17" t="s">
        <v>50</v>
      </c>
      <c r="C1844" s="38">
        <v>72</v>
      </c>
      <c r="D1844" s="44"/>
      <c r="E1844" s="44"/>
      <c r="F1844" s="30">
        <f t="shared" si="140"/>
        <v>0</v>
      </c>
      <c r="G1844" s="11"/>
      <c r="H1844" s="11"/>
      <c r="I1844" s="11"/>
      <c r="J1844" s="12">
        <f t="shared" si="141"/>
        <v>0</v>
      </c>
      <c r="K1844" s="31">
        <f t="shared" si="142"/>
        <v>424.13</v>
      </c>
      <c r="L1844" s="37">
        <f t="shared" si="139"/>
        <v>0</v>
      </c>
      <c r="M1844" s="37"/>
      <c r="N1844" s="37">
        <f t="shared" si="143"/>
        <v>0</v>
      </c>
    </row>
    <row r="1845" spans="1:14" x14ac:dyDescent="0.3">
      <c r="A1845" s="35" t="s">
        <v>64</v>
      </c>
      <c r="B1845" s="17" t="s">
        <v>65</v>
      </c>
      <c r="C1845" s="38">
        <v>72</v>
      </c>
      <c r="D1845" s="44"/>
      <c r="E1845" s="44"/>
      <c r="F1845" s="30">
        <f t="shared" si="140"/>
        <v>0</v>
      </c>
      <c r="G1845" s="11"/>
      <c r="H1845" s="11"/>
      <c r="I1845" s="11"/>
      <c r="J1845" s="12">
        <f t="shared" si="141"/>
        <v>0</v>
      </c>
      <c r="K1845" s="31">
        <f t="shared" si="142"/>
        <v>389.61</v>
      </c>
      <c r="L1845" s="37">
        <f t="shared" si="139"/>
        <v>0</v>
      </c>
      <c r="M1845" s="37"/>
      <c r="N1845" s="37">
        <f t="shared" si="143"/>
        <v>0</v>
      </c>
    </row>
    <row r="1846" spans="1:14" x14ac:dyDescent="0.3">
      <c r="A1846" s="35" t="s">
        <v>66</v>
      </c>
      <c r="B1846" s="17" t="s">
        <v>65</v>
      </c>
      <c r="C1846" s="38">
        <v>72</v>
      </c>
      <c r="D1846" s="44"/>
      <c r="E1846" s="44"/>
      <c r="F1846" s="30">
        <f t="shared" si="140"/>
        <v>0</v>
      </c>
      <c r="G1846" s="11"/>
      <c r="H1846" s="11"/>
      <c r="I1846" s="11"/>
      <c r="J1846" s="12">
        <f t="shared" si="141"/>
        <v>0</v>
      </c>
      <c r="K1846" s="31">
        <f t="shared" si="142"/>
        <v>389.61</v>
      </c>
      <c r="L1846" s="37">
        <f t="shared" si="139"/>
        <v>0</v>
      </c>
      <c r="M1846" s="37"/>
      <c r="N1846" s="37">
        <f t="shared" si="143"/>
        <v>0</v>
      </c>
    </row>
    <row r="1847" spans="1:14" x14ac:dyDescent="0.3">
      <c r="A1847" s="47" t="s">
        <v>67</v>
      </c>
      <c r="B1847" s="48" t="s">
        <v>59</v>
      </c>
      <c r="C1847" s="49">
        <v>25</v>
      </c>
      <c r="D1847" s="44"/>
      <c r="E1847" s="44"/>
      <c r="F1847" s="30">
        <f t="shared" si="140"/>
        <v>0</v>
      </c>
      <c r="G1847" s="11"/>
      <c r="H1847" s="11"/>
      <c r="I1847" s="11"/>
      <c r="J1847" s="12">
        <f t="shared" si="141"/>
        <v>0</v>
      </c>
      <c r="K1847" s="31">
        <f t="shared" si="142"/>
        <v>169.65</v>
      </c>
      <c r="L1847" s="37">
        <f t="shared" si="139"/>
        <v>0</v>
      </c>
      <c r="M1847" s="37"/>
      <c r="N1847" s="37">
        <f t="shared" si="143"/>
        <v>0</v>
      </c>
    </row>
    <row r="1848" spans="1:14" x14ac:dyDescent="0.3">
      <c r="A1848" s="47" t="s">
        <v>68</v>
      </c>
      <c r="B1848" s="48" t="s">
        <v>42</v>
      </c>
      <c r="C1848" s="49">
        <v>50</v>
      </c>
      <c r="D1848" s="44">
        <v>1</v>
      </c>
      <c r="E1848" s="44"/>
      <c r="F1848" s="30">
        <f t="shared" si="140"/>
        <v>0.02</v>
      </c>
      <c r="G1848" s="11"/>
      <c r="H1848" s="11"/>
      <c r="I1848" s="11"/>
      <c r="J1848" s="12">
        <f t="shared" si="141"/>
        <v>1</v>
      </c>
      <c r="K1848" s="31">
        <f t="shared" si="142"/>
        <v>88.92</v>
      </c>
      <c r="L1848" s="37">
        <f t="shared" si="139"/>
        <v>88.92</v>
      </c>
      <c r="M1848" s="37"/>
      <c r="N1848" s="37">
        <f t="shared" si="143"/>
        <v>0</v>
      </c>
    </row>
    <row r="1849" spans="1:14" x14ac:dyDescent="0.3">
      <c r="A1849" s="47" t="s">
        <v>69</v>
      </c>
      <c r="B1849" s="48" t="s">
        <v>52</v>
      </c>
      <c r="C1849" s="49">
        <v>12</v>
      </c>
      <c r="D1849" s="44">
        <v>22</v>
      </c>
      <c r="E1849" s="44"/>
      <c r="F1849" s="30">
        <f t="shared" si="140"/>
        <v>1.8333333333333333</v>
      </c>
      <c r="G1849" s="11"/>
      <c r="H1849" s="11"/>
      <c r="I1849" s="11"/>
      <c r="J1849" s="12">
        <f t="shared" si="141"/>
        <v>22</v>
      </c>
      <c r="K1849" s="31">
        <f t="shared" si="142"/>
        <v>123.94</v>
      </c>
      <c r="L1849" s="37">
        <f t="shared" si="139"/>
        <v>2726.68</v>
      </c>
      <c r="M1849" s="37"/>
      <c r="N1849" s="37">
        <f t="shared" si="143"/>
        <v>0</v>
      </c>
    </row>
    <row r="1850" spans="1:14" ht="19.5" thickBot="1" x14ac:dyDescent="0.35">
      <c r="A1850" s="47" t="s">
        <v>70</v>
      </c>
      <c r="B1850" s="48" t="s">
        <v>50</v>
      </c>
      <c r="C1850" s="49">
        <v>60</v>
      </c>
      <c r="D1850" s="44">
        <v>19</v>
      </c>
      <c r="E1850" s="44"/>
      <c r="F1850" s="30">
        <f t="shared" si="140"/>
        <v>0.31666666666666665</v>
      </c>
      <c r="G1850" s="11"/>
      <c r="H1850" s="11"/>
      <c r="I1850" s="11"/>
      <c r="J1850" s="12">
        <f t="shared" si="141"/>
        <v>19</v>
      </c>
      <c r="K1850" s="31">
        <f t="shared" si="142"/>
        <v>67.180000000000007</v>
      </c>
      <c r="L1850" s="37">
        <f t="shared" si="139"/>
        <v>1276.42</v>
      </c>
      <c r="M1850" s="37"/>
      <c r="N1850" s="37">
        <f t="shared" si="143"/>
        <v>0</v>
      </c>
    </row>
    <row r="1851" spans="1:14" ht="19.5" thickBot="1" x14ac:dyDescent="0.35">
      <c r="A1851" s="56" t="s">
        <v>71</v>
      </c>
      <c r="B1851" s="57" t="s">
        <v>50</v>
      </c>
      <c r="C1851" s="58">
        <v>60</v>
      </c>
      <c r="D1851" s="44">
        <v>12</v>
      </c>
      <c r="E1851" s="44"/>
      <c r="F1851" s="30">
        <f t="shared" si="140"/>
        <v>0.2</v>
      </c>
      <c r="G1851" s="11"/>
      <c r="H1851" s="11"/>
      <c r="I1851" s="11"/>
      <c r="J1851" s="12">
        <f t="shared" si="141"/>
        <v>12</v>
      </c>
      <c r="K1851" s="31">
        <f t="shared" si="142"/>
        <v>67.180000000000007</v>
      </c>
      <c r="L1851" s="37">
        <f t="shared" si="139"/>
        <v>806.16000000000008</v>
      </c>
      <c r="M1851" s="37"/>
      <c r="N1851" s="37">
        <f t="shared" si="143"/>
        <v>0</v>
      </c>
    </row>
    <row r="1852" spans="1:14" ht="19.5" thickBot="1" x14ac:dyDescent="0.35">
      <c r="A1852" s="56" t="s">
        <v>72</v>
      </c>
      <c r="B1852" s="57" t="s">
        <v>50</v>
      </c>
      <c r="C1852" s="58">
        <v>60</v>
      </c>
      <c r="D1852" s="44">
        <v>16</v>
      </c>
      <c r="E1852" s="44"/>
      <c r="F1852" s="30">
        <f t="shared" si="140"/>
        <v>0.26666666666666666</v>
      </c>
      <c r="G1852" s="11"/>
      <c r="H1852" s="11"/>
      <c r="I1852" s="11"/>
      <c r="J1852" s="12">
        <f t="shared" si="141"/>
        <v>16</v>
      </c>
      <c r="K1852" s="31">
        <f t="shared" si="142"/>
        <v>67.180000000000007</v>
      </c>
      <c r="L1852" s="37">
        <f t="shared" si="139"/>
        <v>1074.8800000000001</v>
      </c>
      <c r="M1852" s="37"/>
      <c r="N1852" s="37">
        <f t="shared" si="143"/>
        <v>0</v>
      </c>
    </row>
    <row r="1853" spans="1:14" ht="19.5" thickBot="1" x14ac:dyDescent="0.35">
      <c r="A1853" s="56" t="s">
        <v>73</v>
      </c>
      <c r="B1853" s="57" t="s">
        <v>74</v>
      </c>
      <c r="C1853" s="58">
        <v>150</v>
      </c>
      <c r="D1853" s="44"/>
      <c r="E1853" s="44"/>
      <c r="F1853" s="30">
        <f t="shared" si="140"/>
        <v>0</v>
      </c>
      <c r="G1853" s="11"/>
      <c r="H1853" s="11"/>
      <c r="I1853" s="11"/>
      <c r="J1853" s="12">
        <f t="shared" si="141"/>
        <v>0</v>
      </c>
      <c r="K1853" s="31">
        <f t="shared" si="142"/>
        <v>21.06</v>
      </c>
      <c r="L1853" s="37">
        <f t="shared" si="139"/>
        <v>0</v>
      </c>
      <c r="M1853" s="37"/>
      <c r="N1853" s="37">
        <f t="shared" si="143"/>
        <v>0</v>
      </c>
    </row>
    <row r="1854" spans="1:14" ht="19.5" thickBot="1" x14ac:dyDescent="0.35">
      <c r="A1854" s="66" t="s">
        <v>75</v>
      </c>
      <c r="B1854" s="67" t="s">
        <v>76</v>
      </c>
      <c r="C1854" s="68">
        <v>120</v>
      </c>
      <c r="D1854" s="44">
        <v>6</v>
      </c>
      <c r="E1854" s="44"/>
      <c r="F1854" s="30">
        <f t="shared" si="140"/>
        <v>0.05</v>
      </c>
      <c r="G1854" s="11"/>
      <c r="H1854" s="11"/>
      <c r="I1854" s="11"/>
      <c r="J1854" s="12">
        <f t="shared" si="141"/>
        <v>6</v>
      </c>
      <c r="K1854" s="31">
        <f t="shared" si="142"/>
        <v>78.98</v>
      </c>
      <c r="L1854" s="37">
        <f t="shared" si="139"/>
        <v>473.88</v>
      </c>
      <c r="M1854" s="37"/>
      <c r="N1854" s="37">
        <f t="shared" si="143"/>
        <v>0</v>
      </c>
    </row>
    <row r="1855" spans="1:14" ht="19.5" thickBot="1" x14ac:dyDescent="0.35">
      <c r="A1855" s="66" t="s">
        <v>77</v>
      </c>
      <c r="B1855" s="67" t="s">
        <v>78</v>
      </c>
      <c r="C1855" s="68">
        <v>60</v>
      </c>
      <c r="D1855" s="44">
        <v>3</v>
      </c>
      <c r="E1855" s="44"/>
      <c r="F1855" s="30">
        <f t="shared" si="140"/>
        <v>0.05</v>
      </c>
      <c r="G1855" s="11"/>
      <c r="H1855" s="11"/>
      <c r="I1855" s="11"/>
      <c r="J1855" s="12">
        <f t="shared" si="141"/>
        <v>3</v>
      </c>
      <c r="K1855" s="31">
        <f t="shared" si="142"/>
        <v>154.44</v>
      </c>
      <c r="L1855" s="37">
        <f t="shared" si="139"/>
        <v>463.32</v>
      </c>
      <c r="M1855" s="37"/>
      <c r="N1855" s="37">
        <f t="shared" si="143"/>
        <v>0</v>
      </c>
    </row>
    <row r="1856" spans="1:14" ht="19.5" thickBot="1" x14ac:dyDescent="0.35">
      <c r="A1856" s="66" t="s">
        <v>79</v>
      </c>
      <c r="B1856" s="67" t="s">
        <v>50</v>
      </c>
      <c r="C1856" s="68">
        <v>30</v>
      </c>
      <c r="D1856" s="44"/>
      <c r="E1856" s="44"/>
      <c r="F1856" s="30">
        <f t="shared" si="140"/>
        <v>0</v>
      </c>
      <c r="G1856" s="11"/>
      <c r="H1856" s="11"/>
      <c r="I1856" s="11"/>
      <c r="J1856" s="12">
        <f t="shared" si="141"/>
        <v>0</v>
      </c>
      <c r="K1856" s="31">
        <f t="shared" si="142"/>
        <v>274.95</v>
      </c>
      <c r="L1856" s="37">
        <f t="shared" si="139"/>
        <v>0</v>
      </c>
      <c r="M1856" s="37"/>
      <c r="N1856" s="37">
        <f t="shared" si="143"/>
        <v>0</v>
      </c>
    </row>
    <row r="1857" spans="1:14" ht="19.5" thickBot="1" x14ac:dyDescent="0.35">
      <c r="A1857" s="66" t="s">
        <v>80</v>
      </c>
      <c r="B1857" s="67" t="s">
        <v>59</v>
      </c>
      <c r="C1857" s="68">
        <v>12</v>
      </c>
      <c r="D1857" s="44"/>
      <c r="E1857" s="44"/>
      <c r="F1857" s="30">
        <f t="shared" si="140"/>
        <v>0</v>
      </c>
      <c r="G1857" s="11"/>
      <c r="H1857" s="11"/>
      <c r="I1857" s="11"/>
      <c r="J1857" s="12">
        <f t="shared" si="141"/>
        <v>0</v>
      </c>
      <c r="K1857" s="31">
        <f t="shared" si="142"/>
        <v>1023.75</v>
      </c>
      <c r="L1857" s="37">
        <f t="shared" si="139"/>
        <v>0</v>
      </c>
      <c r="M1857" s="37"/>
      <c r="N1857" s="37">
        <f t="shared" si="143"/>
        <v>0</v>
      </c>
    </row>
    <row r="1858" spans="1:14" ht="19.5" thickBot="1" x14ac:dyDescent="0.35">
      <c r="A1858" s="76" t="s">
        <v>81</v>
      </c>
      <c r="B1858" s="77" t="s">
        <v>82</v>
      </c>
      <c r="C1858" s="78">
        <v>18</v>
      </c>
      <c r="D1858" s="44"/>
      <c r="E1858" s="44"/>
      <c r="F1858" s="30">
        <f t="shared" si="140"/>
        <v>0</v>
      </c>
      <c r="G1858" s="11"/>
      <c r="H1858" s="11"/>
      <c r="I1858" s="11"/>
      <c r="J1858" s="12">
        <f t="shared" si="141"/>
        <v>0</v>
      </c>
      <c r="K1858" s="31">
        <f t="shared" si="142"/>
        <v>558.67999999999995</v>
      </c>
      <c r="L1858" s="37">
        <f t="shared" si="139"/>
        <v>0</v>
      </c>
      <c r="M1858" s="37"/>
      <c r="N1858" s="37">
        <f t="shared" si="143"/>
        <v>0</v>
      </c>
    </row>
    <row r="1859" spans="1:14" ht="19.5" thickBot="1" x14ac:dyDescent="0.35">
      <c r="A1859" s="76" t="s">
        <v>83</v>
      </c>
      <c r="B1859" s="77" t="s">
        <v>59</v>
      </c>
      <c r="C1859" s="78">
        <v>12</v>
      </c>
      <c r="D1859" s="44"/>
      <c r="E1859" s="44"/>
      <c r="F1859" s="30">
        <f t="shared" si="140"/>
        <v>0</v>
      </c>
      <c r="G1859" s="11"/>
      <c r="H1859" s="11"/>
      <c r="I1859" s="11"/>
      <c r="J1859" s="12">
        <f t="shared" si="141"/>
        <v>0</v>
      </c>
      <c r="K1859" s="31">
        <f t="shared" si="142"/>
        <v>1092.2</v>
      </c>
      <c r="L1859" s="37">
        <f t="shared" si="139"/>
        <v>0</v>
      </c>
      <c r="M1859" s="37"/>
      <c r="N1859" s="37">
        <f t="shared" si="143"/>
        <v>0</v>
      </c>
    </row>
    <row r="1860" spans="1:14" ht="19.5" thickBot="1" x14ac:dyDescent="0.35">
      <c r="A1860" s="76" t="s">
        <v>84</v>
      </c>
      <c r="B1860" s="77" t="s">
        <v>85</v>
      </c>
      <c r="C1860" s="78">
        <v>4</v>
      </c>
      <c r="D1860" s="44"/>
      <c r="E1860" s="44"/>
      <c r="F1860" s="30">
        <f t="shared" si="140"/>
        <v>0</v>
      </c>
      <c r="G1860" s="11"/>
      <c r="H1860" s="11"/>
      <c r="I1860" s="11"/>
      <c r="J1860" s="12">
        <f t="shared" si="141"/>
        <v>0</v>
      </c>
      <c r="K1860" s="31">
        <f t="shared" si="142"/>
        <v>2670.53</v>
      </c>
      <c r="L1860" s="37">
        <f t="shared" si="139"/>
        <v>0</v>
      </c>
      <c r="M1860" s="37"/>
      <c r="N1860" s="37">
        <f t="shared" si="143"/>
        <v>0</v>
      </c>
    </row>
    <row r="1861" spans="1:14" ht="19.5" thickBot="1" x14ac:dyDescent="0.35">
      <c r="A1861" s="86" t="s">
        <v>86</v>
      </c>
      <c r="B1861" s="87" t="s">
        <v>87</v>
      </c>
      <c r="C1861" s="88">
        <v>48</v>
      </c>
      <c r="D1861" s="44">
        <v>12</v>
      </c>
      <c r="E1861" s="44"/>
      <c r="F1861" s="30">
        <f t="shared" si="140"/>
        <v>0.25</v>
      </c>
      <c r="G1861" s="11"/>
      <c r="H1861" s="11"/>
      <c r="I1861" s="11"/>
      <c r="J1861" s="12">
        <f t="shared" si="141"/>
        <v>12</v>
      </c>
      <c r="K1861" s="31">
        <f t="shared" si="142"/>
        <v>46.8</v>
      </c>
      <c r="L1861" s="37">
        <f t="shared" si="139"/>
        <v>561.59999999999991</v>
      </c>
      <c r="M1861" s="37"/>
      <c r="N1861" s="37">
        <f t="shared" si="143"/>
        <v>0</v>
      </c>
    </row>
    <row r="1862" spans="1:14" ht="19.5" thickBot="1" x14ac:dyDescent="0.35">
      <c r="A1862" s="86" t="s">
        <v>88</v>
      </c>
      <c r="B1862" s="87" t="s">
        <v>87</v>
      </c>
      <c r="C1862" s="88">
        <v>48</v>
      </c>
      <c r="D1862" s="44">
        <v>4</v>
      </c>
      <c r="E1862" s="44"/>
      <c r="F1862" s="30">
        <f t="shared" si="140"/>
        <v>8.3333333333333329E-2</v>
      </c>
      <c r="G1862" s="11"/>
      <c r="H1862" s="11"/>
      <c r="I1862" s="11"/>
      <c r="J1862" s="12">
        <f t="shared" si="141"/>
        <v>4</v>
      </c>
      <c r="K1862" s="31">
        <f t="shared" si="142"/>
        <v>46.8</v>
      </c>
      <c r="L1862" s="37">
        <f t="shared" si="139"/>
        <v>187.2</v>
      </c>
      <c r="M1862" s="37"/>
      <c r="N1862" s="37">
        <f t="shared" si="143"/>
        <v>0</v>
      </c>
    </row>
    <row r="1863" spans="1:14" x14ac:dyDescent="0.3">
      <c r="A1863" s="96" t="s">
        <v>89</v>
      </c>
      <c r="B1863" s="97">
        <v>25</v>
      </c>
      <c r="C1863" s="97">
        <v>25</v>
      </c>
      <c r="D1863" s="44">
        <v>153</v>
      </c>
      <c r="E1863" s="44"/>
      <c r="F1863" s="30">
        <f t="shared" si="140"/>
        <v>6.12</v>
      </c>
      <c r="G1863" s="11"/>
      <c r="H1863" s="11"/>
      <c r="I1863" s="11"/>
      <c r="J1863" s="12">
        <f t="shared" si="141"/>
        <v>153</v>
      </c>
      <c r="K1863" s="31">
        <f t="shared" si="142"/>
        <v>111.25</v>
      </c>
      <c r="L1863" s="37">
        <f t="shared" si="139"/>
        <v>17021.25</v>
      </c>
      <c r="M1863" s="37"/>
      <c r="N1863" s="37">
        <f t="shared" si="143"/>
        <v>0</v>
      </c>
    </row>
    <row r="1864" spans="1:14" x14ac:dyDescent="0.3">
      <c r="A1864" s="105" t="s">
        <v>90</v>
      </c>
      <c r="B1864" s="106">
        <v>10</v>
      </c>
      <c r="C1864" s="106">
        <v>10</v>
      </c>
      <c r="D1864" s="44"/>
      <c r="E1864" s="44"/>
      <c r="F1864" s="30">
        <f t="shared" si="140"/>
        <v>0</v>
      </c>
      <c r="G1864" s="11"/>
      <c r="H1864" s="11"/>
      <c r="I1864" s="11"/>
      <c r="J1864" s="12">
        <f t="shared" si="141"/>
        <v>0</v>
      </c>
      <c r="K1864" s="31">
        <f t="shared" si="142"/>
        <v>1760</v>
      </c>
      <c r="L1864" s="37">
        <f t="shared" si="139"/>
        <v>0</v>
      </c>
      <c r="M1864" s="37"/>
      <c r="N1864" s="37">
        <f t="shared" si="143"/>
        <v>0</v>
      </c>
    </row>
    <row r="1865" spans="1:14" x14ac:dyDescent="0.3">
      <c r="A1865" s="105" t="s">
        <v>91</v>
      </c>
      <c r="B1865" s="106">
        <v>8</v>
      </c>
      <c r="C1865" s="106">
        <v>8</v>
      </c>
      <c r="D1865" s="44"/>
      <c r="E1865" s="44"/>
      <c r="F1865" s="30">
        <f t="shared" si="140"/>
        <v>0</v>
      </c>
      <c r="G1865" s="11"/>
      <c r="H1865" s="11"/>
      <c r="I1865" s="11"/>
      <c r="J1865" s="12">
        <f t="shared" si="141"/>
        <v>0</v>
      </c>
      <c r="K1865" s="31">
        <f t="shared" si="142"/>
        <v>2365</v>
      </c>
      <c r="L1865" s="37">
        <f t="shared" si="139"/>
        <v>0</v>
      </c>
      <c r="M1865" s="37"/>
      <c r="N1865" s="37">
        <f t="shared" si="143"/>
        <v>0</v>
      </c>
    </row>
    <row r="1866" spans="1:14" x14ac:dyDescent="0.3">
      <c r="A1866" s="105" t="s">
        <v>92</v>
      </c>
      <c r="B1866" s="106">
        <v>8</v>
      </c>
      <c r="C1866" s="106">
        <v>8</v>
      </c>
      <c r="D1866" s="44"/>
      <c r="E1866" s="44"/>
      <c r="F1866" s="30">
        <f t="shared" si="140"/>
        <v>0</v>
      </c>
      <c r="G1866" s="11"/>
      <c r="H1866" s="11"/>
      <c r="I1866" s="11"/>
      <c r="J1866" s="12">
        <f t="shared" si="141"/>
        <v>0</v>
      </c>
      <c r="K1866" s="31">
        <f t="shared" si="142"/>
        <v>2065</v>
      </c>
      <c r="L1866" s="37">
        <f t="shared" si="139"/>
        <v>0</v>
      </c>
      <c r="M1866" s="37"/>
      <c r="N1866" s="37">
        <f t="shared" si="143"/>
        <v>0</v>
      </c>
    </row>
    <row r="1867" spans="1:14" x14ac:dyDescent="0.3">
      <c r="A1867" s="105" t="s">
        <v>93</v>
      </c>
      <c r="B1867" s="106">
        <v>15</v>
      </c>
      <c r="C1867" s="106">
        <v>15</v>
      </c>
      <c r="D1867" s="44"/>
      <c r="E1867" s="44"/>
      <c r="F1867" s="30">
        <f t="shared" si="140"/>
        <v>0</v>
      </c>
      <c r="G1867" s="11"/>
      <c r="H1867" s="11"/>
      <c r="I1867" s="11"/>
      <c r="J1867" s="12">
        <f t="shared" si="141"/>
        <v>0</v>
      </c>
      <c r="K1867" s="31">
        <f t="shared" si="142"/>
        <v>990</v>
      </c>
      <c r="L1867" s="37">
        <f t="shared" si="139"/>
        <v>0</v>
      </c>
      <c r="M1867" s="37"/>
      <c r="N1867" s="37">
        <f t="shared" si="143"/>
        <v>0</v>
      </c>
    </row>
    <row r="1868" spans="1:14" x14ac:dyDescent="0.3">
      <c r="A1868" s="105" t="s">
        <v>94</v>
      </c>
      <c r="B1868" s="106">
        <v>15</v>
      </c>
      <c r="C1868" s="106">
        <v>15</v>
      </c>
      <c r="D1868" s="44"/>
      <c r="E1868" s="44"/>
      <c r="F1868" s="30">
        <f t="shared" si="140"/>
        <v>0</v>
      </c>
      <c r="G1868" s="11"/>
      <c r="H1868" s="11"/>
      <c r="I1868" s="11"/>
      <c r="J1868" s="12">
        <f t="shared" si="141"/>
        <v>0</v>
      </c>
      <c r="K1868" s="31">
        <f t="shared" si="142"/>
        <v>1025</v>
      </c>
      <c r="L1868" s="37">
        <f t="shared" si="139"/>
        <v>0</v>
      </c>
      <c r="M1868" s="37"/>
      <c r="N1868" s="37">
        <f t="shared" si="143"/>
        <v>0</v>
      </c>
    </row>
    <row r="1869" spans="1:14" x14ac:dyDescent="0.3">
      <c r="A1869" s="105" t="s">
        <v>95</v>
      </c>
      <c r="B1869" s="106">
        <v>10</v>
      </c>
      <c r="C1869" s="106">
        <v>10</v>
      </c>
      <c r="D1869" s="44"/>
      <c r="E1869" s="44"/>
      <c r="F1869" s="30">
        <f t="shared" si="140"/>
        <v>0</v>
      </c>
      <c r="G1869" s="11"/>
      <c r="H1869" s="11"/>
      <c r="I1869" s="11"/>
      <c r="J1869" s="12">
        <f t="shared" si="141"/>
        <v>0</v>
      </c>
      <c r="K1869" s="31">
        <f t="shared" si="142"/>
        <v>1620</v>
      </c>
      <c r="L1869" s="37">
        <f t="shared" si="139"/>
        <v>0</v>
      </c>
      <c r="M1869" s="37"/>
      <c r="N1869" s="37">
        <f t="shared" si="143"/>
        <v>0</v>
      </c>
    </row>
    <row r="1870" spans="1:14" x14ac:dyDescent="0.3">
      <c r="A1870" s="105" t="s">
        <v>96</v>
      </c>
      <c r="B1870" s="106">
        <v>8</v>
      </c>
      <c r="C1870" s="106">
        <v>8</v>
      </c>
      <c r="D1870" s="44"/>
      <c r="E1870" s="44"/>
      <c r="F1870" s="30">
        <f t="shared" si="140"/>
        <v>0</v>
      </c>
      <c r="G1870" s="11"/>
      <c r="H1870" s="11"/>
      <c r="I1870" s="11"/>
      <c r="J1870" s="12">
        <f t="shared" si="141"/>
        <v>0</v>
      </c>
      <c r="K1870" s="31">
        <f t="shared" si="142"/>
        <v>2130</v>
      </c>
      <c r="L1870" s="37">
        <f t="shared" si="139"/>
        <v>0</v>
      </c>
      <c r="M1870" s="37"/>
      <c r="N1870" s="37">
        <f t="shared" si="143"/>
        <v>0</v>
      </c>
    </row>
    <row r="1871" spans="1:14" x14ac:dyDescent="0.3">
      <c r="A1871" s="105" t="s">
        <v>97</v>
      </c>
      <c r="B1871" s="106">
        <v>15</v>
      </c>
      <c r="C1871" s="106">
        <v>15</v>
      </c>
      <c r="D1871" s="44"/>
      <c r="E1871" s="44"/>
      <c r="F1871" s="30">
        <f t="shared" si="140"/>
        <v>0</v>
      </c>
      <c r="G1871" s="11"/>
      <c r="H1871" s="11"/>
      <c r="I1871" s="11"/>
      <c r="J1871" s="12">
        <f t="shared" si="141"/>
        <v>0</v>
      </c>
      <c r="K1871" s="31">
        <f t="shared" si="142"/>
        <v>880</v>
      </c>
      <c r="L1871" s="37">
        <f t="shared" si="139"/>
        <v>0</v>
      </c>
      <c r="M1871" s="37"/>
      <c r="N1871" s="37">
        <f t="shared" si="143"/>
        <v>0</v>
      </c>
    </row>
    <row r="1872" spans="1:14" x14ac:dyDescent="0.3">
      <c r="A1872" s="105" t="s">
        <v>98</v>
      </c>
      <c r="B1872" s="106">
        <v>15</v>
      </c>
      <c r="C1872" s="106">
        <v>15</v>
      </c>
      <c r="D1872" s="44"/>
      <c r="E1872" s="44"/>
      <c r="F1872" s="30">
        <f t="shared" si="140"/>
        <v>0</v>
      </c>
      <c r="G1872" s="11"/>
      <c r="H1872" s="11"/>
      <c r="I1872" s="11"/>
      <c r="J1872" s="12">
        <f t="shared" si="141"/>
        <v>0</v>
      </c>
      <c r="K1872" s="31">
        <f t="shared" si="142"/>
        <v>915</v>
      </c>
      <c r="L1872" s="37">
        <f t="shared" si="139"/>
        <v>0</v>
      </c>
      <c r="M1872" s="37"/>
      <c r="N1872" s="37">
        <f t="shared" si="143"/>
        <v>0</v>
      </c>
    </row>
    <row r="1873" spans="1:14" x14ac:dyDescent="0.3">
      <c r="A1873" s="105" t="s">
        <v>99</v>
      </c>
      <c r="B1873" s="106">
        <v>3</v>
      </c>
      <c r="C1873" s="106">
        <v>3</v>
      </c>
      <c r="D1873" s="44"/>
      <c r="E1873" s="44"/>
      <c r="F1873" s="30">
        <f t="shared" si="140"/>
        <v>0</v>
      </c>
      <c r="G1873" s="11"/>
      <c r="H1873" s="11"/>
      <c r="I1873" s="11"/>
      <c r="J1873" s="12">
        <f t="shared" si="141"/>
        <v>0</v>
      </c>
      <c r="K1873" s="31">
        <f t="shared" si="142"/>
        <v>1970</v>
      </c>
      <c r="L1873" s="37">
        <f t="shared" si="139"/>
        <v>0</v>
      </c>
      <c r="M1873" s="37"/>
      <c r="N1873" s="37">
        <f t="shared" si="143"/>
        <v>0</v>
      </c>
    </row>
    <row r="1874" spans="1:14" x14ac:dyDescent="0.3">
      <c r="A1874" s="105" t="s">
        <v>100</v>
      </c>
      <c r="B1874" s="106">
        <v>3</v>
      </c>
      <c r="C1874" s="106">
        <v>3</v>
      </c>
      <c r="D1874" s="44"/>
      <c r="E1874" s="44"/>
      <c r="F1874" s="30">
        <f t="shared" si="140"/>
        <v>0</v>
      </c>
      <c r="G1874" s="11"/>
      <c r="H1874" s="11"/>
      <c r="I1874" s="11"/>
      <c r="J1874" s="12">
        <f t="shared" si="141"/>
        <v>0</v>
      </c>
      <c r="K1874" s="31">
        <f t="shared" si="142"/>
        <v>2035</v>
      </c>
      <c r="L1874" s="37">
        <f t="shared" si="139"/>
        <v>0</v>
      </c>
      <c r="M1874" s="37"/>
      <c r="N1874" s="37">
        <f t="shared" si="143"/>
        <v>0</v>
      </c>
    </row>
    <row r="1875" spans="1:14" x14ac:dyDescent="0.3">
      <c r="A1875" s="105" t="s">
        <v>101</v>
      </c>
      <c r="B1875" s="106">
        <v>8</v>
      </c>
      <c r="C1875" s="106">
        <v>8</v>
      </c>
      <c r="D1875" s="44"/>
      <c r="E1875" s="44"/>
      <c r="F1875" s="30">
        <f t="shared" si="140"/>
        <v>0</v>
      </c>
      <c r="G1875" s="11"/>
      <c r="H1875" s="11"/>
      <c r="I1875" s="11"/>
      <c r="J1875" s="12">
        <f t="shared" si="141"/>
        <v>0</v>
      </c>
      <c r="K1875" s="31">
        <f t="shared" si="142"/>
        <v>2120</v>
      </c>
      <c r="L1875" s="37">
        <f t="shared" si="139"/>
        <v>0</v>
      </c>
      <c r="M1875" s="37"/>
      <c r="N1875" s="37">
        <f t="shared" si="143"/>
        <v>0</v>
      </c>
    </row>
    <row r="1876" spans="1:14" x14ac:dyDescent="0.3">
      <c r="A1876" s="105" t="s">
        <v>102</v>
      </c>
      <c r="B1876" s="106">
        <v>10</v>
      </c>
      <c r="C1876" s="106">
        <v>10</v>
      </c>
      <c r="D1876" s="44"/>
      <c r="E1876" s="44"/>
      <c r="F1876" s="30">
        <f t="shared" si="140"/>
        <v>0</v>
      </c>
      <c r="G1876" s="11"/>
      <c r="H1876" s="11"/>
      <c r="I1876" s="11"/>
      <c r="J1876" s="12">
        <f t="shared" si="141"/>
        <v>0</v>
      </c>
      <c r="K1876" s="31">
        <f t="shared" si="142"/>
        <v>1980</v>
      </c>
      <c r="L1876" s="37">
        <f t="shared" si="139"/>
        <v>0</v>
      </c>
      <c r="M1876" s="37"/>
      <c r="N1876" s="37">
        <f t="shared" si="143"/>
        <v>0</v>
      </c>
    </row>
    <row r="1877" spans="1:14" x14ac:dyDescent="0.3">
      <c r="A1877" s="105" t="s">
        <v>103</v>
      </c>
      <c r="B1877" s="106">
        <v>12</v>
      </c>
      <c r="C1877" s="106">
        <v>12</v>
      </c>
      <c r="D1877" s="44"/>
      <c r="E1877" s="44"/>
      <c r="F1877" s="30">
        <f t="shared" si="140"/>
        <v>0</v>
      </c>
      <c r="G1877" s="11"/>
      <c r="H1877" s="11"/>
      <c r="I1877" s="11"/>
      <c r="J1877" s="12">
        <f t="shared" si="141"/>
        <v>0</v>
      </c>
      <c r="K1877" s="31">
        <f t="shared" si="142"/>
        <v>875</v>
      </c>
      <c r="L1877" s="37">
        <f t="shared" si="139"/>
        <v>0</v>
      </c>
      <c r="M1877" s="37"/>
      <c r="N1877" s="37">
        <f t="shared" si="143"/>
        <v>0</v>
      </c>
    </row>
    <row r="1878" spans="1:14" ht="19.5" thickBot="1" x14ac:dyDescent="0.35">
      <c r="A1878" s="105" t="s">
        <v>104</v>
      </c>
      <c r="B1878" s="106">
        <v>3</v>
      </c>
      <c r="C1878" s="106">
        <v>3</v>
      </c>
      <c r="D1878" s="44"/>
      <c r="E1878" s="44"/>
      <c r="F1878" s="30">
        <f t="shared" si="140"/>
        <v>0</v>
      </c>
      <c r="G1878" s="11"/>
      <c r="H1878" s="11"/>
      <c r="I1878" s="11"/>
      <c r="J1878" s="12">
        <f t="shared" si="141"/>
        <v>0</v>
      </c>
      <c r="K1878" s="31">
        <f t="shared" si="142"/>
        <v>2145</v>
      </c>
      <c r="L1878" s="37">
        <f t="shared" si="139"/>
        <v>0</v>
      </c>
      <c r="M1878" s="37"/>
      <c r="N1878" s="37">
        <f t="shared" si="143"/>
        <v>0</v>
      </c>
    </row>
    <row r="1879" spans="1:14" ht="19.5" thickBot="1" x14ac:dyDescent="0.35">
      <c r="A1879" s="56" t="s">
        <v>105</v>
      </c>
      <c r="B1879" s="57" t="s">
        <v>74</v>
      </c>
      <c r="C1879" s="58">
        <v>150</v>
      </c>
      <c r="D1879" s="44"/>
      <c r="E1879" s="44"/>
      <c r="F1879" s="30">
        <f t="shared" si="140"/>
        <v>0</v>
      </c>
      <c r="G1879" s="11"/>
      <c r="H1879" s="11"/>
      <c r="I1879" s="11"/>
      <c r="J1879" s="12">
        <f t="shared" si="141"/>
        <v>0</v>
      </c>
      <c r="K1879" s="31">
        <f t="shared" si="142"/>
        <v>21.06</v>
      </c>
      <c r="L1879" s="37">
        <f t="shared" si="139"/>
        <v>0</v>
      </c>
      <c r="M1879" s="37"/>
      <c r="N1879" s="37">
        <f t="shared" si="143"/>
        <v>0</v>
      </c>
    </row>
    <row r="1880" spans="1:14" x14ac:dyDescent="0.3">
      <c r="A1880" s="107"/>
      <c r="B1880" s="108"/>
      <c r="C1880" s="108"/>
      <c r="D1880" s="11"/>
      <c r="E1880" s="11"/>
      <c r="F1880" s="30" t="e">
        <f t="shared" si="140"/>
        <v>#DIV/0!</v>
      </c>
      <c r="G1880" s="11"/>
      <c r="H1880" s="11"/>
      <c r="I1880" s="11"/>
      <c r="J1880" s="12">
        <f t="shared" si="141"/>
        <v>0</v>
      </c>
      <c r="K1880" s="31">
        <f t="shared" si="142"/>
        <v>116.5</v>
      </c>
      <c r="L1880" s="37">
        <f t="shared" si="139"/>
        <v>0</v>
      </c>
      <c r="M1880" s="37"/>
      <c r="N1880" s="37">
        <f t="shared" si="143"/>
        <v>0</v>
      </c>
    </row>
    <row r="1881" spans="1:14" x14ac:dyDescent="0.3">
      <c r="A1881" s="107"/>
      <c r="B1881" s="108"/>
      <c r="C1881" s="108"/>
      <c r="D1881" s="11"/>
      <c r="E1881" s="11"/>
      <c r="F1881" s="30" t="e">
        <f t="shared" si="140"/>
        <v>#DIV/0!</v>
      </c>
      <c r="G1881" s="11"/>
      <c r="H1881" s="11"/>
      <c r="I1881" s="11"/>
      <c r="J1881" s="12">
        <f t="shared" si="141"/>
        <v>0</v>
      </c>
      <c r="K1881" s="31">
        <f t="shared" si="142"/>
        <v>0</v>
      </c>
      <c r="L1881" s="37">
        <f t="shared" si="139"/>
        <v>0</v>
      </c>
      <c r="M1881" s="37"/>
      <c r="N1881" s="37">
        <f t="shared" si="143"/>
        <v>0</v>
      </c>
    </row>
    <row r="1882" spans="1:14" x14ac:dyDescent="0.3">
      <c r="A1882" s="107"/>
      <c r="B1882" s="108"/>
      <c r="C1882" s="108"/>
      <c r="D1882" s="11"/>
      <c r="E1882" s="11"/>
      <c r="F1882" s="30" t="e">
        <f t="shared" si="140"/>
        <v>#DIV/0!</v>
      </c>
      <c r="G1882" s="11"/>
      <c r="H1882" s="11"/>
      <c r="I1882" s="11"/>
      <c r="J1882" s="12">
        <f t="shared" si="141"/>
        <v>0</v>
      </c>
      <c r="K1882" s="31">
        <f t="shared" si="142"/>
        <v>23</v>
      </c>
      <c r="L1882" s="37">
        <f t="shared" si="139"/>
        <v>0</v>
      </c>
      <c r="M1882" s="37"/>
      <c r="N1882" s="37">
        <f t="shared" si="143"/>
        <v>0</v>
      </c>
    </row>
    <row r="1883" spans="1:14" x14ac:dyDescent="0.3">
      <c r="A1883" s="107"/>
      <c r="B1883" s="108"/>
      <c r="C1883" s="108"/>
      <c r="D1883" s="11"/>
      <c r="E1883" s="11"/>
      <c r="F1883" s="30" t="e">
        <f t="shared" si="140"/>
        <v>#DIV/0!</v>
      </c>
      <c r="G1883" s="11"/>
      <c r="H1883" s="11"/>
      <c r="I1883" s="11"/>
      <c r="J1883" s="12">
        <f t="shared" si="141"/>
        <v>0</v>
      </c>
      <c r="K1883" s="31">
        <f t="shared" si="142"/>
        <v>0</v>
      </c>
      <c r="L1883" s="37">
        <f t="shared" si="139"/>
        <v>0</v>
      </c>
      <c r="M1883" s="37"/>
      <c r="N1883" s="37">
        <f t="shared" si="143"/>
        <v>0</v>
      </c>
    </row>
    <row r="1884" spans="1:14" x14ac:dyDescent="0.3">
      <c r="A1884" s="11"/>
      <c r="B1884" s="10"/>
      <c r="C1884" s="10"/>
      <c r="D1884" s="11"/>
      <c r="E1884" s="11"/>
      <c r="F1884" s="30" t="e">
        <f t="shared" si="140"/>
        <v>#DIV/0!</v>
      </c>
      <c r="G1884" s="11"/>
      <c r="H1884" s="11"/>
      <c r="I1884" s="11"/>
      <c r="J1884" s="12">
        <f t="shared" si="141"/>
        <v>0</v>
      </c>
      <c r="K1884" s="31">
        <f t="shared" si="142"/>
        <v>0</v>
      </c>
      <c r="L1884" s="37">
        <f t="shared" si="139"/>
        <v>0</v>
      </c>
      <c r="M1884" s="37"/>
      <c r="N1884" s="37">
        <f t="shared" si="143"/>
        <v>0</v>
      </c>
    </row>
    <row r="1885" spans="1:14" x14ac:dyDescent="0.3">
      <c r="A1885" s="11"/>
      <c r="B1885" s="10"/>
      <c r="C1885" s="10"/>
      <c r="D1885" s="11"/>
      <c r="E1885" s="11"/>
      <c r="F1885" s="30" t="e">
        <f t="shared" si="140"/>
        <v>#DIV/0!</v>
      </c>
      <c r="G1885" s="11"/>
      <c r="H1885" s="11"/>
      <c r="I1885" s="11"/>
      <c r="J1885" s="12">
        <f t="shared" si="141"/>
        <v>0</v>
      </c>
      <c r="K1885" s="31">
        <f t="shared" si="142"/>
        <v>0</v>
      </c>
      <c r="L1885" s="37">
        <f t="shared" si="139"/>
        <v>0</v>
      </c>
      <c r="M1885" s="37"/>
      <c r="N1885" s="37">
        <f t="shared" si="143"/>
        <v>0</v>
      </c>
    </row>
    <row r="1886" spans="1:14" x14ac:dyDescent="0.3">
      <c r="A1886" s="11"/>
      <c r="B1886" s="10"/>
      <c r="C1886" s="10"/>
      <c r="D1886" s="11"/>
      <c r="E1886" s="11"/>
      <c r="F1886" s="30" t="e">
        <f t="shared" si="140"/>
        <v>#DIV/0!</v>
      </c>
      <c r="G1886" s="11"/>
      <c r="H1886" s="11"/>
      <c r="I1886" s="11"/>
      <c r="J1886" s="12">
        <f t="shared" si="141"/>
        <v>0</v>
      </c>
      <c r="K1886" s="31">
        <f t="shared" si="142"/>
        <v>0</v>
      </c>
      <c r="L1886" s="37">
        <f t="shared" si="139"/>
        <v>0</v>
      </c>
      <c r="M1886" s="37"/>
      <c r="N1886" s="37">
        <f t="shared" si="143"/>
        <v>0</v>
      </c>
    </row>
    <row r="1887" spans="1:14" x14ac:dyDescent="0.3">
      <c r="A1887" s="11" t="s">
        <v>33</v>
      </c>
      <c r="B1887" s="11"/>
      <c r="C1887" s="13"/>
      <c r="D1887" s="111">
        <f t="shared" ref="D1887:J1887" si="144">SUM(D1825:D1886)</f>
        <v>308</v>
      </c>
      <c r="E1887" s="111">
        <f t="shared" si="144"/>
        <v>0</v>
      </c>
      <c r="F1887" s="111" t="e">
        <f t="shared" si="144"/>
        <v>#DIV/0!</v>
      </c>
      <c r="G1887" s="111">
        <f t="shared" si="144"/>
        <v>0</v>
      </c>
      <c r="H1887" s="111">
        <f t="shared" si="144"/>
        <v>0</v>
      </c>
      <c r="I1887" s="111">
        <f t="shared" si="144"/>
        <v>0</v>
      </c>
      <c r="J1887" s="12">
        <f t="shared" si="144"/>
        <v>308</v>
      </c>
      <c r="K1887" s="111"/>
      <c r="L1887" s="111">
        <f>SUM(L1825:L1886)</f>
        <v>48875.17</v>
      </c>
      <c r="M1887" s="111">
        <f>SUM(M1825:M1886)</f>
        <v>0</v>
      </c>
      <c r="N1887" s="111">
        <f>SUM(N1825:N1886)</f>
        <v>0</v>
      </c>
    </row>
    <row r="1888" spans="1:14" x14ac:dyDescent="0.3">
      <c r="A1888" s="113"/>
      <c r="B1888" s="114"/>
      <c r="C1888" s="115"/>
      <c r="D1888" s="116"/>
      <c r="E1888" s="116"/>
      <c r="F1888" s="7" t="s">
        <v>106</v>
      </c>
      <c r="G1888" s="7" t="s">
        <v>123</v>
      </c>
      <c r="H1888" s="7" t="s">
        <v>124</v>
      </c>
      <c r="I1888" s="7" t="s">
        <v>125</v>
      </c>
      <c r="J1888" s="7" t="s">
        <v>126</v>
      </c>
      <c r="K1888" s="117"/>
      <c r="L1888" s="117"/>
      <c r="M1888" s="7" t="s">
        <v>107</v>
      </c>
      <c r="N1888" s="118"/>
    </row>
    <row r="1889" spans="1:14" ht="31.5" x14ac:dyDescent="0.5">
      <c r="A1889" s="113"/>
      <c r="B1889" s="114"/>
      <c r="C1889" s="115"/>
      <c r="D1889" s="116"/>
      <c r="E1889" s="116"/>
      <c r="F1889" s="121"/>
      <c r="G1889" s="121"/>
      <c r="H1889" s="121"/>
      <c r="I1889" s="121"/>
      <c r="J1889" s="121"/>
      <c r="K1889" s="122"/>
      <c r="L1889" s="121">
        <f>+F1889-G1889-H1889-I1889-J1889</f>
        <v>0</v>
      </c>
      <c r="M1889" s="123"/>
      <c r="N1889" s="124"/>
    </row>
    <row r="1890" spans="1:14" x14ac:dyDescent="0.3">
      <c r="A1890" s="177" t="s">
        <v>109</v>
      </c>
      <c r="B1890" s="178"/>
      <c r="C1890" s="178"/>
      <c r="D1890" s="178"/>
      <c r="E1890" s="178"/>
      <c r="F1890" s="178"/>
      <c r="G1890" s="178"/>
      <c r="H1890" s="178"/>
      <c r="I1890" s="178"/>
      <c r="J1890" s="179"/>
      <c r="K1890" s="125"/>
      <c r="L1890" s="12">
        <v>514</v>
      </c>
      <c r="M1890" s="126"/>
      <c r="N1890" s="127"/>
    </row>
    <row r="1891" spans="1:14" x14ac:dyDescent="0.3">
      <c r="A1891" s="180" t="s">
        <v>110</v>
      </c>
      <c r="B1891" s="181"/>
      <c r="C1891" s="181"/>
      <c r="D1891" s="181"/>
      <c r="E1891" s="181"/>
      <c r="F1891" s="181"/>
      <c r="G1891" s="181"/>
      <c r="H1891" s="181"/>
      <c r="I1891" s="181"/>
      <c r="J1891" s="182"/>
      <c r="K1891" s="129"/>
      <c r="L1891" s="12">
        <v>-522</v>
      </c>
      <c r="M1891" s="126"/>
      <c r="N1891" s="127"/>
    </row>
    <row r="1892" spans="1:14" x14ac:dyDescent="0.3">
      <c r="A1892" s="160" t="s">
        <v>111</v>
      </c>
      <c r="B1892" s="161"/>
      <c r="C1892" s="161"/>
      <c r="D1892" s="161"/>
      <c r="E1892" s="161"/>
      <c r="F1892" s="161"/>
      <c r="G1892" s="161"/>
      <c r="H1892" s="161"/>
      <c r="I1892" s="161"/>
      <c r="J1892" s="162"/>
      <c r="K1892" s="130"/>
      <c r="L1892" s="12"/>
      <c r="M1892" s="131">
        <f>+L1892/L1887%</f>
        <v>0</v>
      </c>
      <c r="N1892" s="127"/>
    </row>
    <row r="1893" spans="1:14" x14ac:dyDescent="0.3">
      <c r="A1893" s="163" t="s">
        <v>112</v>
      </c>
      <c r="B1893" s="164"/>
      <c r="C1893" s="164"/>
      <c r="D1893" s="164"/>
      <c r="E1893" s="164"/>
      <c r="F1893" s="164"/>
      <c r="G1893" s="164"/>
      <c r="H1893" s="164"/>
      <c r="I1893" s="164"/>
      <c r="J1893" s="165"/>
      <c r="K1893" s="132"/>
      <c r="L1893" s="12">
        <f>+E1909</f>
        <v>16382</v>
      </c>
      <c r="M1893" s="126"/>
      <c r="N1893" s="127"/>
    </row>
    <row r="1894" spans="1:14" x14ac:dyDescent="0.3">
      <c r="A1894" s="166" t="s">
        <v>113</v>
      </c>
      <c r="B1894" s="167"/>
      <c r="C1894" s="167"/>
      <c r="D1894" s="167"/>
      <c r="E1894" s="167"/>
      <c r="F1894" s="167"/>
      <c r="G1894" s="167"/>
      <c r="H1894" s="167"/>
      <c r="I1894" s="167"/>
      <c r="J1894" s="168"/>
      <c r="K1894" s="134"/>
      <c r="L1894" s="12">
        <f>+M1909</f>
        <v>0</v>
      </c>
      <c r="M1894" s="126"/>
      <c r="N1894" s="127"/>
    </row>
    <row r="1895" spans="1:14" x14ac:dyDescent="0.3">
      <c r="A1895" s="169"/>
      <c r="B1895" s="170"/>
      <c r="C1895" s="170"/>
      <c r="D1895" s="170"/>
      <c r="E1895" s="170"/>
      <c r="F1895" s="170"/>
      <c r="G1895" s="170"/>
      <c r="H1895" s="170"/>
      <c r="I1895" s="170"/>
      <c r="J1895" s="171"/>
      <c r="K1895" s="128"/>
      <c r="L1895" s="126">
        <v>111</v>
      </c>
      <c r="M1895" s="126"/>
      <c r="N1895" s="127"/>
    </row>
    <row r="1896" spans="1:14" x14ac:dyDescent="0.3">
      <c r="A1896" s="169"/>
      <c r="B1896" s="170"/>
      <c r="C1896" s="170"/>
      <c r="D1896" s="170"/>
      <c r="E1896" s="170"/>
      <c r="F1896" s="170"/>
      <c r="G1896" s="170"/>
      <c r="H1896" s="170"/>
      <c r="I1896" s="170"/>
      <c r="J1896" s="171"/>
      <c r="K1896" s="128"/>
      <c r="L1896" s="126"/>
      <c r="M1896" s="126"/>
      <c r="N1896" s="127"/>
    </row>
    <row r="1897" spans="1:14" x14ac:dyDescent="0.3">
      <c r="A1897" s="169" t="s">
        <v>114</v>
      </c>
      <c r="B1897" s="170"/>
      <c r="C1897" s="170"/>
      <c r="D1897" s="170"/>
      <c r="E1897" s="170"/>
      <c r="F1897" s="170"/>
      <c r="G1897" s="170"/>
      <c r="H1897" s="170"/>
      <c r="I1897" s="170"/>
      <c r="J1897" s="171"/>
      <c r="K1897" s="136"/>
      <c r="L1897" s="111">
        <f>+L1887-L1890-L1891-L1892-L1893+L1894-L1895-L1896</f>
        <v>32390.17</v>
      </c>
      <c r="M1897" s="126"/>
      <c r="N1897" s="127"/>
    </row>
    <row r="1898" spans="1:14" ht="19.5" thickBot="1" x14ac:dyDescent="0.35">
      <c r="L1898" s="3">
        <v>32390</v>
      </c>
      <c r="M1898" s="138">
        <f>+L1898-L1897</f>
        <v>-0.16999999999825377</v>
      </c>
    </row>
    <row r="1899" spans="1:14" ht="19.5" thickBot="1" x14ac:dyDescent="0.35">
      <c r="A1899" s="157" t="s">
        <v>115</v>
      </c>
      <c r="B1899" s="158"/>
      <c r="C1899" s="158"/>
      <c r="D1899" s="158"/>
      <c r="E1899" s="158"/>
      <c r="F1899" s="159"/>
      <c r="G1899" s="127"/>
      <c r="H1899" s="157" t="s">
        <v>116</v>
      </c>
      <c r="I1899" s="158"/>
      <c r="J1899" s="159"/>
      <c r="K1899" s="157" t="s">
        <v>117</v>
      </c>
      <c r="L1899" s="158"/>
      <c r="M1899" s="159"/>
      <c r="N1899" s="139"/>
    </row>
    <row r="1900" spans="1:14" ht="19.5" thickBot="1" x14ac:dyDescent="0.35">
      <c r="A1900" s="140" t="s">
        <v>118</v>
      </c>
      <c r="B1900" s="157" t="s">
        <v>119</v>
      </c>
      <c r="C1900" s="159"/>
      <c r="D1900" s="140" t="s">
        <v>120</v>
      </c>
      <c r="E1900" s="157" t="s">
        <v>22</v>
      </c>
      <c r="F1900" s="159"/>
      <c r="G1900" s="127"/>
      <c r="H1900" s="157" t="s">
        <v>119</v>
      </c>
      <c r="I1900" s="159"/>
      <c r="J1900" s="140" t="s">
        <v>22</v>
      </c>
      <c r="K1900" s="157" t="s">
        <v>119</v>
      </c>
      <c r="L1900" s="159"/>
      <c r="M1900" s="140" t="s">
        <v>22</v>
      </c>
      <c r="N1900" s="139"/>
    </row>
    <row r="1901" spans="1:14" ht="19.5" thickBot="1" x14ac:dyDescent="0.35">
      <c r="A1901" s="141"/>
      <c r="B1901" s="153"/>
      <c r="C1901" s="154"/>
      <c r="D1901" s="141"/>
      <c r="E1901" s="155">
        <v>16382</v>
      </c>
      <c r="F1901" s="156"/>
      <c r="G1901" s="127"/>
      <c r="H1901" s="153"/>
      <c r="I1901" s="154"/>
      <c r="J1901" s="142"/>
      <c r="K1901" s="153"/>
      <c r="L1901" s="154"/>
      <c r="M1901" s="143"/>
      <c r="N1901" s="144"/>
    </row>
    <row r="1902" spans="1:14" ht="19.5" thickBot="1" x14ac:dyDescent="0.35">
      <c r="A1902" s="141"/>
      <c r="B1902" s="153"/>
      <c r="C1902" s="154"/>
      <c r="D1902" s="141"/>
      <c r="E1902" s="155"/>
      <c r="F1902" s="156"/>
      <c r="G1902" s="127"/>
      <c r="H1902" s="153"/>
      <c r="I1902" s="154"/>
      <c r="J1902" s="142"/>
      <c r="K1902" s="153"/>
      <c r="L1902" s="154"/>
      <c r="M1902" s="143"/>
      <c r="N1902" s="144"/>
    </row>
    <row r="1903" spans="1:14" ht="19.5" thickBot="1" x14ac:dyDescent="0.35">
      <c r="A1903" s="141"/>
      <c r="B1903" s="153"/>
      <c r="C1903" s="154"/>
      <c r="D1903" s="141"/>
      <c r="E1903" s="155"/>
      <c r="F1903" s="156"/>
      <c r="G1903" s="127"/>
      <c r="H1903" s="153"/>
      <c r="I1903" s="154"/>
      <c r="J1903" s="142"/>
      <c r="K1903" s="153"/>
      <c r="L1903" s="154"/>
      <c r="M1903" s="143"/>
      <c r="N1903" s="144"/>
    </row>
    <row r="1904" spans="1:14" ht="19.5" thickBot="1" x14ac:dyDescent="0.35">
      <c r="A1904" s="141"/>
      <c r="B1904" s="153"/>
      <c r="C1904" s="154"/>
      <c r="D1904" s="141"/>
      <c r="E1904" s="155"/>
      <c r="F1904" s="156"/>
      <c r="G1904" s="127"/>
      <c r="H1904" s="153"/>
      <c r="I1904" s="154"/>
      <c r="J1904" s="142"/>
      <c r="K1904" s="153"/>
      <c r="L1904" s="154"/>
      <c r="M1904" s="143"/>
      <c r="N1904" s="144"/>
    </row>
    <row r="1905" spans="1:14" ht="19.5" thickBot="1" x14ac:dyDescent="0.35">
      <c r="A1905" s="141"/>
      <c r="B1905" s="153"/>
      <c r="C1905" s="154"/>
      <c r="D1905" s="141"/>
      <c r="E1905" s="155"/>
      <c r="F1905" s="156"/>
      <c r="G1905" s="127"/>
      <c r="H1905" s="153"/>
      <c r="I1905" s="154"/>
      <c r="J1905" s="142"/>
      <c r="K1905" s="153"/>
      <c r="L1905" s="154"/>
      <c r="M1905" s="143"/>
      <c r="N1905" s="144"/>
    </row>
    <row r="1906" spans="1:14" ht="19.5" thickBot="1" x14ac:dyDescent="0.35">
      <c r="A1906" s="141"/>
      <c r="B1906" s="153"/>
      <c r="C1906" s="154"/>
      <c r="D1906" s="141"/>
      <c r="E1906" s="155"/>
      <c r="F1906" s="156"/>
      <c r="G1906" s="127"/>
      <c r="H1906" s="153"/>
      <c r="I1906" s="154"/>
      <c r="J1906" s="142"/>
      <c r="K1906" s="153"/>
      <c r="L1906" s="154"/>
      <c r="M1906" s="143"/>
      <c r="N1906" s="144"/>
    </row>
    <row r="1907" spans="1:14" ht="19.5" thickBot="1" x14ac:dyDescent="0.35">
      <c r="A1907" s="141"/>
      <c r="B1907" s="153"/>
      <c r="C1907" s="154"/>
      <c r="D1907" s="141"/>
      <c r="E1907" s="155"/>
      <c r="F1907" s="156"/>
      <c r="G1907" s="127"/>
      <c r="H1907" s="153"/>
      <c r="I1907" s="154"/>
      <c r="J1907" s="142"/>
      <c r="K1907" s="153"/>
      <c r="L1907" s="154"/>
      <c r="M1907" s="143"/>
      <c r="N1907" s="144"/>
    </row>
    <row r="1908" spans="1:14" ht="19.5" thickBot="1" x14ac:dyDescent="0.35">
      <c r="A1908" s="141"/>
      <c r="B1908" s="153"/>
      <c r="C1908" s="154"/>
      <c r="D1908" s="141"/>
      <c r="E1908" s="155"/>
      <c r="F1908" s="156"/>
      <c r="G1908" s="127"/>
      <c r="H1908" s="153"/>
      <c r="I1908" s="154"/>
      <c r="J1908" s="142"/>
      <c r="K1908" s="153"/>
      <c r="L1908" s="154"/>
      <c r="M1908" s="143"/>
      <c r="N1908" s="144"/>
    </row>
    <row r="1909" spans="1:14" ht="19.5" thickBot="1" x14ac:dyDescent="0.35">
      <c r="A1909" s="141" t="s">
        <v>121</v>
      </c>
      <c r="B1909" s="153"/>
      <c r="C1909" s="154"/>
      <c r="D1909" s="141"/>
      <c r="E1909" s="155">
        <f>SUM(E1901:F1908)</f>
        <v>16382</v>
      </c>
      <c r="F1909" s="156"/>
      <c r="G1909" s="127"/>
      <c r="H1909" s="153" t="s">
        <v>121</v>
      </c>
      <c r="I1909" s="154"/>
      <c r="J1909" s="140">
        <f>SUM(J1901:J1908)</f>
        <v>0</v>
      </c>
      <c r="K1909" s="153" t="s">
        <v>121</v>
      </c>
      <c r="L1909" s="154"/>
      <c r="M1909" s="145">
        <f>SUM(M1901:M1908)</f>
        <v>0</v>
      </c>
      <c r="N1909" s="139"/>
    </row>
    <row r="1912" spans="1:14" x14ac:dyDescent="0.3">
      <c r="A1912" s="172" t="s">
        <v>0</v>
      </c>
      <c r="B1912" s="172"/>
      <c r="C1912" s="172"/>
      <c r="D1912" s="172"/>
      <c r="E1912" s="172"/>
      <c r="F1912" s="172"/>
      <c r="G1912" s="172"/>
      <c r="H1912" s="172"/>
      <c r="I1912" s="172"/>
      <c r="J1912" s="172"/>
      <c r="K1912" s="172"/>
      <c r="L1912" s="172"/>
      <c r="M1912" s="1"/>
      <c r="N1912" s="148"/>
    </row>
    <row r="1913" spans="1:14" x14ac:dyDescent="0.3">
      <c r="A1913" s="1" t="s">
        <v>1</v>
      </c>
      <c r="B1913" s="148" t="s">
        <v>146</v>
      </c>
      <c r="J1913" s="1" t="s">
        <v>3</v>
      </c>
      <c r="K1913" s="173">
        <f>+K1822</f>
        <v>0</v>
      </c>
      <c r="L1913" s="173"/>
      <c r="M1913" s="173"/>
      <c r="N1913" s="6"/>
    </row>
    <row r="1914" spans="1:14" x14ac:dyDescent="0.3">
      <c r="A1914" s="174"/>
      <c r="B1914" s="175"/>
      <c r="C1914" s="176"/>
      <c r="D1914" s="169" t="s">
        <v>6</v>
      </c>
      <c r="E1914" s="170"/>
      <c r="F1914" s="171"/>
      <c r="G1914" s="7" t="s">
        <v>7</v>
      </c>
      <c r="H1914" s="7" t="s">
        <v>7</v>
      </c>
      <c r="I1914" s="7" t="s">
        <v>8</v>
      </c>
      <c r="J1914" s="147" t="s">
        <v>9</v>
      </c>
      <c r="K1914" s="7" t="s">
        <v>10</v>
      </c>
      <c r="L1914" s="149"/>
      <c r="M1914" s="7" t="s">
        <v>11</v>
      </c>
      <c r="N1914" s="7" t="s">
        <v>12</v>
      </c>
    </row>
    <row r="1915" spans="1:14" x14ac:dyDescent="0.3">
      <c r="A1915" s="12" t="s">
        <v>16</v>
      </c>
      <c r="B1915" s="7" t="s">
        <v>17</v>
      </c>
      <c r="C1915" s="13" t="s">
        <v>18</v>
      </c>
      <c r="D1915" s="7">
        <v>1</v>
      </c>
      <c r="E1915" s="7">
        <v>2</v>
      </c>
      <c r="F1915" s="14" t="s">
        <v>19</v>
      </c>
      <c r="G1915" s="7" t="s">
        <v>20</v>
      </c>
      <c r="H1915" s="7" t="s">
        <v>20</v>
      </c>
      <c r="I1915" s="7"/>
      <c r="J1915" s="7" t="s">
        <v>20</v>
      </c>
      <c r="K1915" s="7" t="s">
        <v>21</v>
      </c>
      <c r="L1915" s="7" t="s">
        <v>22</v>
      </c>
      <c r="M1915" s="7" t="s">
        <v>23</v>
      </c>
      <c r="N1915" s="7" t="s">
        <v>22</v>
      </c>
    </row>
    <row r="1916" spans="1:14" x14ac:dyDescent="0.3">
      <c r="A1916" s="16" t="s">
        <v>35</v>
      </c>
      <c r="B1916" s="17" t="s">
        <v>36</v>
      </c>
      <c r="C1916" s="17">
        <v>72</v>
      </c>
      <c r="D1916" s="29">
        <v>3</v>
      </c>
      <c r="E1916" s="29"/>
      <c r="F1916" s="30">
        <f>+(E1916+D1916)/C1916</f>
        <v>4.1666666666666664E-2</v>
      </c>
      <c r="G1916" s="32"/>
      <c r="H1916" s="32"/>
      <c r="I1916" s="32"/>
      <c r="J1916" s="34">
        <f>+D1916+E1916-G1916-H1916-I1916</f>
        <v>3</v>
      </c>
      <c r="K1916" s="31">
        <f>+K1825</f>
        <v>381.13</v>
      </c>
      <c r="L1916" s="24">
        <f t="shared" ref="L1916:L1977" si="145">+J1916*K1916</f>
        <v>1143.3899999999999</v>
      </c>
      <c r="M1916" s="24"/>
      <c r="N1916" s="24">
        <f>+K1916*I1916</f>
        <v>0</v>
      </c>
    </row>
    <row r="1917" spans="1:14" x14ac:dyDescent="0.3">
      <c r="A1917" s="16" t="s">
        <v>37</v>
      </c>
      <c r="B1917" s="17" t="s">
        <v>38</v>
      </c>
      <c r="C1917" s="17">
        <v>36</v>
      </c>
      <c r="D1917" s="29">
        <v>1</v>
      </c>
      <c r="E1917" s="29"/>
      <c r="F1917" s="30">
        <f t="shared" ref="F1917:F1977" si="146">+(E1917+D1917)/C1917</f>
        <v>2.7777777777777776E-2</v>
      </c>
      <c r="G1917" s="32"/>
      <c r="H1917" s="32"/>
      <c r="I1917" s="32"/>
      <c r="J1917" s="34">
        <f t="shared" ref="J1917:J1977" si="147">+D1917+E1917-G1917-H1917-I1917</f>
        <v>1</v>
      </c>
      <c r="K1917" s="31">
        <f t="shared" ref="K1917:K1977" si="148">+K1826</f>
        <v>741.2</v>
      </c>
      <c r="L1917" s="24">
        <f t="shared" si="145"/>
        <v>741.2</v>
      </c>
      <c r="M1917" s="24"/>
      <c r="N1917" s="24">
        <f t="shared" ref="N1917:N1977" si="149">+K1917*I1917</f>
        <v>0</v>
      </c>
    </row>
    <row r="1918" spans="1:14" x14ac:dyDescent="0.3">
      <c r="A1918" s="16" t="s">
        <v>39</v>
      </c>
      <c r="B1918" s="17" t="s">
        <v>40</v>
      </c>
      <c r="C1918" s="17">
        <v>18</v>
      </c>
      <c r="D1918" s="29"/>
      <c r="E1918" s="29"/>
      <c r="F1918" s="30">
        <f t="shared" si="146"/>
        <v>0</v>
      </c>
      <c r="G1918" s="32"/>
      <c r="H1918" s="32"/>
      <c r="I1918" s="32"/>
      <c r="J1918" s="12">
        <f t="shared" si="147"/>
        <v>0</v>
      </c>
      <c r="K1918" s="31">
        <f t="shared" si="148"/>
        <v>1263.5999999999999</v>
      </c>
      <c r="L1918" s="37">
        <f t="shared" si="145"/>
        <v>0</v>
      </c>
      <c r="M1918" s="37"/>
      <c r="N1918" s="37">
        <f t="shared" si="149"/>
        <v>0</v>
      </c>
    </row>
    <row r="1919" spans="1:14" x14ac:dyDescent="0.3">
      <c r="A1919" s="16" t="s">
        <v>41</v>
      </c>
      <c r="B1919" s="17" t="s">
        <v>42</v>
      </c>
      <c r="C1919" s="17">
        <v>10</v>
      </c>
      <c r="D1919" s="29"/>
      <c r="E1919" s="29"/>
      <c r="F1919" s="30">
        <f t="shared" si="146"/>
        <v>0</v>
      </c>
      <c r="G1919" s="32"/>
      <c r="H1919" s="32"/>
      <c r="I1919" s="32"/>
      <c r="J1919" s="34">
        <f t="shared" si="147"/>
        <v>0</v>
      </c>
      <c r="K1919" s="31">
        <f t="shared" si="148"/>
        <v>2059.1999999999998</v>
      </c>
      <c r="L1919" s="24">
        <f t="shared" si="145"/>
        <v>0</v>
      </c>
      <c r="M1919" s="24"/>
      <c r="N1919" s="24">
        <f t="shared" si="149"/>
        <v>0</v>
      </c>
    </row>
    <row r="1920" spans="1:14" x14ac:dyDescent="0.3">
      <c r="A1920" s="16" t="s">
        <v>43</v>
      </c>
      <c r="B1920" s="17" t="s">
        <v>36</v>
      </c>
      <c r="C1920" s="17">
        <v>72</v>
      </c>
      <c r="D1920" s="29"/>
      <c r="E1920" s="29"/>
      <c r="F1920" s="30">
        <f t="shared" si="146"/>
        <v>0</v>
      </c>
      <c r="G1920" s="32"/>
      <c r="H1920" s="32"/>
      <c r="I1920" s="32"/>
      <c r="J1920" s="34">
        <f t="shared" si="147"/>
        <v>0</v>
      </c>
      <c r="K1920" s="31">
        <f t="shared" si="148"/>
        <v>409.5</v>
      </c>
      <c r="L1920" s="24">
        <f t="shared" si="145"/>
        <v>0</v>
      </c>
      <c r="M1920" s="24"/>
      <c r="N1920" s="24">
        <f t="shared" si="149"/>
        <v>0</v>
      </c>
    </row>
    <row r="1921" spans="1:14" x14ac:dyDescent="0.3">
      <c r="A1921" s="16" t="s">
        <v>44</v>
      </c>
      <c r="B1921" s="17" t="s">
        <v>38</v>
      </c>
      <c r="C1921" s="17">
        <v>36</v>
      </c>
      <c r="D1921" s="29"/>
      <c r="E1921" s="29"/>
      <c r="F1921" s="30">
        <f t="shared" si="146"/>
        <v>0</v>
      </c>
      <c r="G1921" s="32"/>
      <c r="H1921" s="32"/>
      <c r="I1921" s="32"/>
      <c r="J1921" s="34">
        <f t="shared" si="147"/>
        <v>0</v>
      </c>
      <c r="K1921" s="31">
        <f t="shared" si="148"/>
        <v>803.79</v>
      </c>
      <c r="L1921" s="24">
        <f t="shared" si="145"/>
        <v>0</v>
      </c>
      <c r="M1921" s="24"/>
      <c r="N1921" s="24">
        <f t="shared" si="149"/>
        <v>0</v>
      </c>
    </row>
    <row r="1922" spans="1:14" x14ac:dyDescent="0.3">
      <c r="A1922" s="16" t="s">
        <v>45</v>
      </c>
      <c r="B1922" s="17" t="s">
        <v>36</v>
      </c>
      <c r="C1922" s="17">
        <v>72</v>
      </c>
      <c r="D1922" s="29">
        <v>12</v>
      </c>
      <c r="E1922" s="29"/>
      <c r="F1922" s="30">
        <f t="shared" si="146"/>
        <v>0.16666666666666666</v>
      </c>
      <c r="G1922" s="32"/>
      <c r="H1922" s="32"/>
      <c r="I1922" s="32"/>
      <c r="J1922" s="34">
        <f t="shared" si="147"/>
        <v>12</v>
      </c>
      <c r="K1922" s="31">
        <f t="shared" si="148"/>
        <v>409.5</v>
      </c>
      <c r="L1922" s="24">
        <f t="shared" si="145"/>
        <v>4914</v>
      </c>
      <c r="M1922" s="24"/>
      <c r="N1922" s="24">
        <f t="shared" si="149"/>
        <v>0</v>
      </c>
    </row>
    <row r="1923" spans="1:14" x14ac:dyDescent="0.3">
      <c r="A1923" s="16" t="s">
        <v>46</v>
      </c>
      <c r="B1923" s="17" t="s">
        <v>38</v>
      </c>
      <c r="C1923" s="17">
        <v>36</v>
      </c>
      <c r="D1923" s="29">
        <v>4</v>
      </c>
      <c r="E1923" s="29"/>
      <c r="F1923" s="30">
        <f t="shared" si="146"/>
        <v>0.1111111111111111</v>
      </c>
      <c r="G1923" s="32"/>
      <c r="H1923" s="32"/>
      <c r="I1923" s="32"/>
      <c r="J1923" s="34">
        <f t="shared" si="147"/>
        <v>4</v>
      </c>
      <c r="K1923" s="31">
        <f t="shared" si="148"/>
        <v>803.79</v>
      </c>
      <c r="L1923" s="24">
        <f t="shared" si="145"/>
        <v>3215.16</v>
      </c>
      <c r="M1923" s="24"/>
      <c r="N1923" s="24">
        <f t="shared" si="149"/>
        <v>0</v>
      </c>
    </row>
    <row r="1924" spans="1:14" x14ac:dyDescent="0.3">
      <c r="A1924" s="16" t="s">
        <v>47</v>
      </c>
      <c r="B1924" s="17" t="s">
        <v>48</v>
      </c>
      <c r="C1924" s="17">
        <v>8</v>
      </c>
      <c r="D1924" s="29"/>
      <c r="E1924" s="29"/>
      <c r="F1924" s="30">
        <f t="shared" si="146"/>
        <v>0</v>
      </c>
      <c r="G1924" s="32"/>
      <c r="H1924" s="32"/>
      <c r="I1924" s="32"/>
      <c r="J1924" s="34">
        <f t="shared" si="147"/>
        <v>0</v>
      </c>
      <c r="K1924" s="31">
        <f t="shared" si="148"/>
        <v>2767.05</v>
      </c>
      <c r="L1924" s="24">
        <f t="shared" si="145"/>
        <v>0</v>
      </c>
      <c r="M1924" s="24"/>
      <c r="N1924" s="24">
        <f t="shared" si="149"/>
        <v>0</v>
      </c>
    </row>
    <row r="1925" spans="1:14" x14ac:dyDescent="0.3">
      <c r="A1925" s="35" t="s">
        <v>49</v>
      </c>
      <c r="B1925" s="17" t="s">
        <v>50</v>
      </c>
      <c r="C1925" s="38">
        <v>72</v>
      </c>
      <c r="D1925" s="29"/>
      <c r="E1925" s="29"/>
      <c r="F1925" s="30">
        <f t="shared" si="146"/>
        <v>0</v>
      </c>
      <c r="G1925" s="32"/>
      <c r="H1925" s="32"/>
      <c r="I1925" s="32"/>
      <c r="J1925" s="12">
        <f t="shared" si="147"/>
        <v>0</v>
      </c>
      <c r="K1925" s="31">
        <f t="shared" si="148"/>
        <v>444.6</v>
      </c>
      <c r="L1925" s="37">
        <f t="shared" si="145"/>
        <v>0</v>
      </c>
      <c r="M1925" s="37"/>
      <c r="N1925" s="37">
        <f t="shared" si="149"/>
        <v>0</v>
      </c>
    </row>
    <row r="1926" spans="1:14" x14ac:dyDescent="0.3">
      <c r="A1926" s="16" t="s">
        <v>51</v>
      </c>
      <c r="B1926" s="17" t="s">
        <v>52</v>
      </c>
      <c r="C1926" s="17">
        <v>36</v>
      </c>
      <c r="D1926" s="29">
        <v>3</v>
      </c>
      <c r="E1926" s="29"/>
      <c r="F1926" s="30">
        <f t="shared" si="146"/>
        <v>8.3333333333333329E-2</v>
      </c>
      <c r="G1926" s="32"/>
      <c r="H1926" s="32"/>
      <c r="I1926" s="32"/>
      <c r="J1926" s="34">
        <f t="shared" si="147"/>
        <v>3</v>
      </c>
      <c r="K1926" s="31">
        <f t="shared" si="148"/>
        <v>868.73</v>
      </c>
      <c r="L1926" s="24">
        <f t="shared" si="145"/>
        <v>2606.19</v>
      </c>
      <c r="M1926" s="24"/>
      <c r="N1926" s="24">
        <f t="shared" si="149"/>
        <v>0</v>
      </c>
    </row>
    <row r="1927" spans="1:14" x14ac:dyDescent="0.3">
      <c r="A1927" s="16" t="s">
        <v>53</v>
      </c>
      <c r="B1927" s="17" t="s">
        <v>48</v>
      </c>
      <c r="C1927" s="17">
        <v>8</v>
      </c>
      <c r="D1927" s="29"/>
      <c r="E1927" s="29"/>
      <c r="F1927" s="30">
        <f t="shared" si="146"/>
        <v>0</v>
      </c>
      <c r="G1927" s="32"/>
      <c r="H1927" s="32"/>
      <c r="I1927" s="32"/>
      <c r="J1927" s="34">
        <f t="shared" si="147"/>
        <v>0</v>
      </c>
      <c r="K1927" s="31">
        <f t="shared" si="148"/>
        <v>2416.0500000000002</v>
      </c>
      <c r="L1927" s="24">
        <f t="shared" si="145"/>
        <v>0</v>
      </c>
      <c r="M1927" s="24"/>
      <c r="N1927" s="24">
        <f t="shared" si="149"/>
        <v>0</v>
      </c>
    </row>
    <row r="1928" spans="1:14" x14ac:dyDescent="0.3">
      <c r="A1928" s="16" t="s">
        <v>54</v>
      </c>
      <c r="B1928" s="17" t="s">
        <v>50</v>
      </c>
      <c r="C1928" s="17">
        <v>72</v>
      </c>
      <c r="D1928" s="29">
        <v>4</v>
      </c>
      <c r="E1928" s="29"/>
      <c r="F1928" s="30">
        <f t="shared" si="146"/>
        <v>5.5555555555555552E-2</v>
      </c>
      <c r="G1928" s="32"/>
      <c r="H1928" s="32"/>
      <c r="I1928" s="32"/>
      <c r="J1928" s="34">
        <f t="shared" si="147"/>
        <v>4</v>
      </c>
      <c r="K1928" s="31">
        <f t="shared" si="148"/>
        <v>377.33</v>
      </c>
      <c r="L1928" s="24">
        <f t="shared" si="145"/>
        <v>1509.32</v>
      </c>
      <c r="M1928" s="24"/>
      <c r="N1928" s="24">
        <f t="shared" si="149"/>
        <v>0</v>
      </c>
    </row>
    <row r="1929" spans="1:14" x14ac:dyDescent="0.3">
      <c r="A1929" s="16" t="s">
        <v>55</v>
      </c>
      <c r="B1929" s="17" t="s">
        <v>56</v>
      </c>
      <c r="C1929" s="17">
        <v>15</v>
      </c>
      <c r="D1929" s="44"/>
      <c r="E1929" s="44"/>
      <c r="F1929" s="30">
        <f t="shared" si="146"/>
        <v>0</v>
      </c>
      <c r="G1929" s="11"/>
      <c r="H1929" s="11"/>
      <c r="I1929" s="11"/>
      <c r="J1929" s="12">
        <f t="shared" si="147"/>
        <v>0</v>
      </c>
      <c r="K1929" s="45">
        <f t="shared" si="148"/>
        <v>1158.3</v>
      </c>
      <c r="L1929" s="37">
        <f t="shared" si="145"/>
        <v>0</v>
      </c>
      <c r="M1929" s="37"/>
      <c r="N1929" s="37">
        <f t="shared" si="149"/>
        <v>0</v>
      </c>
    </row>
    <row r="1930" spans="1:14" x14ac:dyDescent="0.3">
      <c r="A1930" s="16" t="s">
        <v>57</v>
      </c>
      <c r="B1930" s="17" t="s">
        <v>50</v>
      </c>
      <c r="C1930" s="17">
        <v>72</v>
      </c>
      <c r="D1930" s="29">
        <v>2</v>
      </c>
      <c r="E1930" s="29"/>
      <c r="F1930" s="30">
        <f t="shared" si="146"/>
        <v>2.7777777777777776E-2</v>
      </c>
      <c r="G1930" s="32"/>
      <c r="H1930" s="32"/>
      <c r="I1930" s="32"/>
      <c r="J1930" s="34">
        <f t="shared" si="147"/>
        <v>2</v>
      </c>
      <c r="K1930" s="31">
        <f t="shared" si="148"/>
        <v>424.13</v>
      </c>
      <c r="L1930" s="24">
        <f t="shared" si="145"/>
        <v>848.26</v>
      </c>
      <c r="M1930" s="24"/>
      <c r="N1930" s="24">
        <f t="shared" si="149"/>
        <v>0</v>
      </c>
    </row>
    <row r="1931" spans="1:14" x14ac:dyDescent="0.3">
      <c r="A1931" s="16" t="s">
        <v>58</v>
      </c>
      <c r="B1931" s="17" t="s">
        <v>59</v>
      </c>
      <c r="C1931" s="17">
        <v>15</v>
      </c>
      <c r="D1931" s="29"/>
      <c r="E1931" s="29"/>
      <c r="F1931" s="30">
        <f t="shared" si="146"/>
        <v>0</v>
      </c>
      <c r="G1931" s="32"/>
      <c r="H1931" s="32"/>
      <c r="I1931" s="32"/>
      <c r="J1931" s="34">
        <f t="shared" si="147"/>
        <v>0</v>
      </c>
      <c r="K1931" s="31">
        <f t="shared" si="148"/>
        <v>1199.25</v>
      </c>
      <c r="L1931" s="24">
        <f t="shared" si="145"/>
        <v>0</v>
      </c>
      <c r="M1931" s="24"/>
      <c r="N1931" s="24">
        <f t="shared" si="149"/>
        <v>0</v>
      </c>
    </row>
    <row r="1932" spans="1:14" x14ac:dyDescent="0.3">
      <c r="A1932" s="16" t="s">
        <v>60</v>
      </c>
      <c r="B1932" s="17" t="s">
        <v>50</v>
      </c>
      <c r="C1932" s="17">
        <v>72</v>
      </c>
      <c r="D1932" s="29"/>
      <c r="E1932" s="29"/>
      <c r="F1932" s="30">
        <f t="shared" si="146"/>
        <v>0</v>
      </c>
      <c r="G1932" s="32"/>
      <c r="H1932" s="32"/>
      <c r="I1932" s="32"/>
      <c r="J1932" s="34">
        <f t="shared" si="147"/>
        <v>0</v>
      </c>
      <c r="K1932" s="31">
        <f t="shared" si="148"/>
        <v>381.13</v>
      </c>
      <c r="L1932" s="24">
        <f t="shared" si="145"/>
        <v>0</v>
      </c>
      <c r="M1932" s="24"/>
      <c r="N1932" s="24">
        <f t="shared" si="149"/>
        <v>0</v>
      </c>
    </row>
    <row r="1933" spans="1:14" x14ac:dyDescent="0.3">
      <c r="A1933" s="16" t="s">
        <v>61</v>
      </c>
      <c r="B1933" s="17" t="s">
        <v>50</v>
      </c>
      <c r="C1933" s="38">
        <v>72</v>
      </c>
      <c r="D1933" s="44">
        <v>5</v>
      </c>
      <c r="E1933" s="44"/>
      <c r="F1933" s="30">
        <f t="shared" si="146"/>
        <v>6.9444444444444448E-2</v>
      </c>
      <c r="G1933" s="11"/>
      <c r="H1933" s="11"/>
      <c r="I1933" s="11"/>
      <c r="J1933" s="12">
        <f t="shared" si="147"/>
        <v>5</v>
      </c>
      <c r="K1933" s="31">
        <f t="shared" si="148"/>
        <v>424.13</v>
      </c>
      <c r="L1933" s="37">
        <f t="shared" si="145"/>
        <v>2120.65</v>
      </c>
      <c r="M1933" s="37"/>
      <c r="N1933" s="37">
        <f t="shared" si="149"/>
        <v>0</v>
      </c>
    </row>
    <row r="1934" spans="1:14" x14ac:dyDescent="0.3">
      <c r="A1934" s="35" t="s">
        <v>62</v>
      </c>
      <c r="B1934" s="17" t="s">
        <v>50</v>
      </c>
      <c r="C1934" s="38">
        <v>72</v>
      </c>
      <c r="D1934" s="44"/>
      <c r="E1934" s="44"/>
      <c r="F1934" s="30">
        <f t="shared" si="146"/>
        <v>0</v>
      </c>
      <c r="G1934" s="11"/>
      <c r="H1934" s="11"/>
      <c r="I1934" s="11"/>
      <c r="J1934" s="12">
        <f t="shared" si="147"/>
        <v>0</v>
      </c>
      <c r="K1934" s="31">
        <f t="shared" si="148"/>
        <v>330.23</v>
      </c>
      <c r="L1934" s="37">
        <f t="shared" si="145"/>
        <v>0</v>
      </c>
      <c r="M1934" s="37"/>
      <c r="N1934" s="37">
        <f t="shared" si="149"/>
        <v>0</v>
      </c>
    </row>
    <row r="1935" spans="1:14" x14ac:dyDescent="0.3">
      <c r="A1935" s="35" t="s">
        <v>63</v>
      </c>
      <c r="B1935" s="17" t="s">
        <v>50</v>
      </c>
      <c r="C1935" s="38">
        <v>72</v>
      </c>
      <c r="D1935" s="44">
        <v>1</v>
      </c>
      <c r="E1935" s="44"/>
      <c r="F1935" s="30">
        <f t="shared" si="146"/>
        <v>1.3888888888888888E-2</v>
      </c>
      <c r="G1935" s="11"/>
      <c r="H1935" s="11"/>
      <c r="I1935" s="11"/>
      <c r="J1935" s="12">
        <f t="shared" si="147"/>
        <v>1</v>
      </c>
      <c r="K1935" s="31">
        <f t="shared" si="148"/>
        <v>424.13</v>
      </c>
      <c r="L1935" s="37">
        <f t="shared" si="145"/>
        <v>424.13</v>
      </c>
      <c r="M1935" s="37"/>
      <c r="N1935" s="37">
        <f t="shared" si="149"/>
        <v>0</v>
      </c>
    </row>
    <row r="1936" spans="1:14" x14ac:dyDescent="0.3">
      <c r="A1936" s="35" t="s">
        <v>64</v>
      </c>
      <c r="B1936" s="17" t="s">
        <v>65</v>
      </c>
      <c r="C1936" s="38">
        <v>72</v>
      </c>
      <c r="D1936" s="44">
        <v>1</v>
      </c>
      <c r="E1936" s="44"/>
      <c r="F1936" s="30">
        <f t="shared" si="146"/>
        <v>1.3888888888888888E-2</v>
      </c>
      <c r="G1936" s="11"/>
      <c r="H1936" s="11"/>
      <c r="I1936" s="11"/>
      <c r="J1936" s="12">
        <f t="shared" si="147"/>
        <v>1</v>
      </c>
      <c r="K1936" s="31">
        <f t="shared" si="148"/>
        <v>389.61</v>
      </c>
      <c r="L1936" s="37">
        <f t="shared" si="145"/>
        <v>389.61</v>
      </c>
      <c r="M1936" s="37"/>
      <c r="N1936" s="37">
        <f t="shared" si="149"/>
        <v>0</v>
      </c>
    </row>
    <row r="1937" spans="1:14" x14ac:dyDescent="0.3">
      <c r="A1937" s="35" t="s">
        <v>66</v>
      </c>
      <c r="B1937" s="17" t="s">
        <v>65</v>
      </c>
      <c r="C1937" s="38">
        <v>72</v>
      </c>
      <c r="D1937" s="44">
        <v>2</v>
      </c>
      <c r="E1937" s="44"/>
      <c r="F1937" s="30">
        <f t="shared" si="146"/>
        <v>2.7777777777777776E-2</v>
      </c>
      <c r="G1937" s="11"/>
      <c r="H1937" s="11"/>
      <c r="I1937" s="11"/>
      <c r="J1937" s="12">
        <f t="shared" si="147"/>
        <v>2</v>
      </c>
      <c r="K1937" s="31">
        <f t="shared" si="148"/>
        <v>389.61</v>
      </c>
      <c r="L1937" s="37">
        <f t="shared" si="145"/>
        <v>779.22</v>
      </c>
      <c r="M1937" s="37"/>
      <c r="N1937" s="37">
        <f t="shared" si="149"/>
        <v>0</v>
      </c>
    </row>
    <row r="1938" spans="1:14" x14ac:dyDescent="0.3">
      <c r="A1938" s="47" t="s">
        <v>67</v>
      </c>
      <c r="B1938" s="48" t="s">
        <v>59</v>
      </c>
      <c r="C1938" s="49">
        <v>25</v>
      </c>
      <c r="D1938" s="44">
        <v>2</v>
      </c>
      <c r="E1938" s="44"/>
      <c r="F1938" s="30">
        <f t="shared" si="146"/>
        <v>0.08</v>
      </c>
      <c r="G1938" s="11"/>
      <c r="H1938" s="11"/>
      <c r="I1938" s="11"/>
      <c r="J1938" s="12">
        <f t="shared" si="147"/>
        <v>2</v>
      </c>
      <c r="K1938" s="31">
        <f t="shared" si="148"/>
        <v>169.65</v>
      </c>
      <c r="L1938" s="37">
        <f t="shared" si="145"/>
        <v>339.3</v>
      </c>
      <c r="M1938" s="37"/>
      <c r="N1938" s="37">
        <f t="shared" si="149"/>
        <v>0</v>
      </c>
    </row>
    <row r="1939" spans="1:14" x14ac:dyDescent="0.3">
      <c r="A1939" s="47" t="s">
        <v>68</v>
      </c>
      <c r="B1939" s="48" t="s">
        <v>42</v>
      </c>
      <c r="C1939" s="49">
        <v>50</v>
      </c>
      <c r="D1939" s="44">
        <v>2</v>
      </c>
      <c r="E1939" s="44"/>
      <c r="F1939" s="30">
        <f t="shared" si="146"/>
        <v>0.04</v>
      </c>
      <c r="G1939" s="11"/>
      <c r="H1939" s="11"/>
      <c r="I1939" s="11"/>
      <c r="J1939" s="12">
        <f t="shared" si="147"/>
        <v>2</v>
      </c>
      <c r="K1939" s="31">
        <f t="shared" si="148"/>
        <v>88.92</v>
      </c>
      <c r="L1939" s="37">
        <f t="shared" si="145"/>
        <v>177.84</v>
      </c>
      <c r="M1939" s="37"/>
      <c r="N1939" s="37">
        <f t="shared" si="149"/>
        <v>0</v>
      </c>
    </row>
    <row r="1940" spans="1:14" x14ac:dyDescent="0.3">
      <c r="A1940" s="47" t="s">
        <v>69</v>
      </c>
      <c r="B1940" s="48" t="s">
        <v>52</v>
      </c>
      <c r="C1940" s="49">
        <v>12</v>
      </c>
      <c r="D1940" s="44">
        <v>14</v>
      </c>
      <c r="E1940" s="44"/>
      <c r="F1940" s="30">
        <f t="shared" si="146"/>
        <v>1.1666666666666667</v>
      </c>
      <c r="G1940" s="11"/>
      <c r="H1940" s="11"/>
      <c r="I1940" s="11"/>
      <c r="J1940" s="12">
        <f t="shared" si="147"/>
        <v>14</v>
      </c>
      <c r="K1940" s="31">
        <f t="shared" si="148"/>
        <v>123.94</v>
      </c>
      <c r="L1940" s="37">
        <f t="shared" si="145"/>
        <v>1735.1599999999999</v>
      </c>
      <c r="M1940" s="37"/>
      <c r="N1940" s="37">
        <f t="shared" si="149"/>
        <v>0</v>
      </c>
    </row>
    <row r="1941" spans="1:14" ht="19.5" thickBot="1" x14ac:dyDescent="0.35">
      <c r="A1941" s="47" t="s">
        <v>70</v>
      </c>
      <c r="B1941" s="48" t="s">
        <v>50</v>
      </c>
      <c r="C1941" s="49">
        <v>60</v>
      </c>
      <c r="D1941" s="44">
        <v>8</v>
      </c>
      <c r="E1941" s="44"/>
      <c r="F1941" s="30">
        <f t="shared" si="146"/>
        <v>0.13333333333333333</v>
      </c>
      <c r="G1941" s="11"/>
      <c r="H1941" s="11"/>
      <c r="I1941" s="11"/>
      <c r="J1941" s="12">
        <f t="shared" si="147"/>
        <v>8</v>
      </c>
      <c r="K1941" s="31">
        <f t="shared" si="148"/>
        <v>67.180000000000007</v>
      </c>
      <c r="L1941" s="37">
        <f t="shared" si="145"/>
        <v>537.44000000000005</v>
      </c>
      <c r="M1941" s="37"/>
      <c r="N1941" s="37">
        <f t="shared" si="149"/>
        <v>0</v>
      </c>
    </row>
    <row r="1942" spans="1:14" ht="19.5" thickBot="1" x14ac:dyDescent="0.35">
      <c r="A1942" s="56" t="s">
        <v>71</v>
      </c>
      <c r="B1942" s="57" t="s">
        <v>50</v>
      </c>
      <c r="C1942" s="58">
        <v>60</v>
      </c>
      <c r="D1942" s="44">
        <v>12</v>
      </c>
      <c r="E1942" s="44"/>
      <c r="F1942" s="30">
        <f t="shared" si="146"/>
        <v>0.2</v>
      </c>
      <c r="G1942" s="11"/>
      <c r="H1942" s="11"/>
      <c r="I1942" s="11"/>
      <c r="J1942" s="12">
        <f t="shared" si="147"/>
        <v>12</v>
      </c>
      <c r="K1942" s="31">
        <f t="shared" si="148"/>
        <v>67.180000000000007</v>
      </c>
      <c r="L1942" s="37">
        <f t="shared" si="145"/>
        <v>806.16000000000008</v>
      </c>
      <c r="M1942" s="37"/>
      <c r="N1942" s="37">
        <f t="shared" si="149"/>
        <v>0</v>
      </c>
    </row>
    <row r="1943" spans="1:14" ht="19.5" thickBot="1" x14ac:dyDescent="0.35">
      <c r="A1943" s="56" t="s">
        <v>72</v>
      </c>
      <c r="B1943" s="57" t="s">
        <v>50</v>
      </c>
      <c r="C1943" s="58">
        <v>60</v>
      </c>
      <c r="D1943" s="44">
        <v>5</v>
      </c>
      <c r="E1943" s="44"/>
      <c r="F1943" s="30">
        <f t="shared" si="146"/>
        <v>8.3333333333333329E-2</v>
      </c>
      <c r="G1943" s="11"/>
      <c r="H1943" s="11"/>
      <c r="I1943" s="11"/>
      <c r="J1943" s="12">
        <f t="shared" si="147"/>
        <v>5</v>
      </c>
      <c r="K1943" s="31">
        <f t="shared" si="148"/>
        <v>67.180000000000007</v>
      </c>
      <c r="L1943" s="37">
        <f t="shared" si="145"/>
        <v>335.90000000000003</v>
      </c>
      <c r="M1943" s="37"/>
      <c r="N1943" s="37">
        <f t="shared" si="149"/>
        <v>0</v>
      </c>
    </row>
    <row r="1944" spans="1:14" ht="19.5" thickBot="1" x14ac:dyDescent="0.35">
      <c r="A1944" s="56" t="s">
        <v>73</v>
      </c>
      <c r="B1944" s="57" t="s">
        <v>74</v>
      </c>
      <c r="C1944" s="58">
        <v>150</v>
      </c>
      <c r="D1944" s="44"/>
      <c r="E1944" s="44"/>
      <c r="F1944" s="30">
        <f t="shared" si="146"/>
        <v>0</v>
      </c>
      <c r="G1944" s="11"/>
      <c r="H1944" s="11"/>
      <c r="I1944" s="11"/>
      <c r="J1944" s="12">
        <f t="shared" si="147"/>
        <v>0</v>
      </c>
      <c r="K1944" s="31">
        <f t="shared" si="148"/>
        <v>21.06</v>
      </c>
      <c r="L1944" s="37">
        <f t="shared" si="145"/>
        <v>0</v>
      </c>
      <c r="M1944" s="37"/>
      <c r="N1944" s="37">
        <f t="shared" si="149"/>
        <v>0</v>
      </c>
    </row>
    <row r="1945" spans="1:14" ht="19.5" thickBot="1" x14ac:dyDescent="0.35">
      <c r="A1945" s="66" t="s">
        <v>75</v>
      </c>
      <c r="B1945" s="67" t="s">
        <v>76</v>
      </c>
      <c r="C1945" s="68">
        <v>120</v>
      </c>
      <c r="D1945" s="44">
        <v>8</v>
      </c>
      <c r="E1945" s="44"/>
      <c r="F1945" s="30">
        <f t="shared" si="146"/>
        <v>6.6666666666666666E-2</v>
      </c>
      <c r="G1945" s="11"/>
      <c r="H1945" s="11"/>
      <c r="I1945" s="11"/>
      <c r="J1945" s="12">
        <f t="shared" si="147"/>
        <v>8</v>
      </c>
      <c r="K1945" s="31">
        <f t="shared" si="148"/>
        <v>78.98</v>
      </c>
      <c r="L1945" s="37">
        <f t="shared" si="145"/>
        <v>631.84</v>
      </c>
      <c r="M1945" s="37"/>
      <c r="N1945" s="37">
        <f t="shared" si="149"/>
        <v>0</v>
      </c>
    </row>
    <row r="1946" spans="1:14" ht="19.5" thickBot="1" x14ac:dyDescent="0.35">
      <c r="A1946" s="66" t="s">
        <v>77</v>
      </c>
      <c r="B1946" s="67" t="s">
        <v>78</v>
      </c>
      <c r="C1946" s="68">
        <v>60</v>
      </c>
      <c r="D1946" s="44">
        <v>6</v>
      </c>
      <c r="E1946" s="44"/>
      <c r="F1946" s="30">
        <f t="shared" si="146"/>
        <v>0.1</v>
      </c>
      <c r="G1946" s="11"/>
      <c r="H1946" s="11"/>
      <c r="I1946" s="11"/>
      <c r="J1946" s="12">
        <f t="shared" si="147"/>
        <v>6</v>
      </c>
      <c r="K1946" s="31">
        <f t="shared" si="148"/>
        <v>154.44</v>
      </c>
      <c r="L1946" s="37">
        <f t="shared" si="145"/>
        <v>926.64</v>
      </c>
      <c r="M1946" s="37"/>
      <c r="N1946" s="37">
        <f t="shared" si="149"/>
        <v>0</v>
      </c>
    </row>
    <row r="1947" spans="1:14" ht="19.5" thickBot="1" x14ac:dyDescent="0.35">
      <c r="A1947" s="66" t="s">
        <v>79</v>
      </c>
      <c r="B1947" s="67" t="s">
        <v>50</v>
      </c>
      <c r="C1947" s="68">
        <v>30</v>
      </c>
      <c r="D1947" s="44">
        <v>6</v>
      </c>
      <c r="E1947" s="44"/>
      <c r="F1947" s="30">
        <f t="shared" si="146"/>
        <v>0.2</v>
      </c>
      <c r="G1947" s="11"/>
      <c r="H1947" s="11"/>
      <c r="I1947" s="11"/>
      <c r="J1947" s="12">
        <f t="shared" si="147"/>
        <v>6</v>
      </c>
      <c r="K1947" s="31">
        <f t="shared" si="148"/>
        <v>274.95</v>
      </c>
      <c r="L1947" s="37">
        <f t="shared" si="145"/>
        <v>1649.6999999999998</v>
      </c>
      <c r="M1947" s="37"/>
      <c r="N1947" s="37">
        <f t="shared" si="149"/>
        <v>0</v>
      </c>
    </row>
    <row r="1948" spans="1:14" ht="19.5" thickBot="1" x14ac:dyDescent="0.35">
      <c r="A1948" s="66" t="s">
        <v>80</v>
      </c>
      <c r="B1948" s="67" t="s">
        <v>59</v>
      </c>
      <c r="C1948" s="68">
        <v>12</v>
      </c>
      <c r="D1948" s="44"/>
      <c r="E1948" s="44"/>
      <c r="F1948" s="30">
        <f t="shared" si="146"/>
        <v>0</v>
      </c>
      <c r="G1948" s="11"/>
      <c r="H1948" s="11"/>
      <c r="I1948" s="11"/>
      <c r="J1948" s="12">
        <f t="shared" si="147"/>
        <v>0</v>
      </c>
      <c r="K1948" s="31">
        <f t="shared" si="148"/>
        <v>1023.75</v>
      </c>
      <c r="L1948" s="37">
        <f t="shared" si="145"/>
        <v>0</v>
      </c>
      <c r="M1948" s="37"/>
      <c r="N1948" s="37">
        <f t="shared" si="149"/>
        <v>0</v>
      </c>
    </row>
    <row r="1949" spans="1:14" ht="19.5" thickBot="1" x14ac:dyDescent="0.35">
      <c r="A1949" s="76" t="s">
        <v>81</v>
      </c>
      <c r="B1949" s="77" t="s">
        <v>82</v>
      </c>
      <c r="C1949" s="78">
        <v>18</v>
      </c>
      <c r="D1949" s="44">
        <v>2</v>
      </c>
      <c r="E1949" s="44"/>
      <c r="F1949" s="30">
        <f t="shared" si="146"/>
        <v>0.1111111111111111</v>
      </c>
      <c r="G1949" s="11"/>
      <c r="H1949" s="11"/>
      <c r="I1949" s="11"/>
      <c r="J1949" s="12">
        <f t="shared" si="147"/>
        <v>2</v>
      </c>
      <c r="K1949" s="31">
        <f t="shared" si="148"/>
        <v>558.67999999999995</v>
      </c>
      <c r="L1949" s="37">
        <f t="shared" si="145"/>
        <v>1117.3599999999999</v>
      </c>
      <c r="M1949" s="37"/>
      <c r="N1949" s="37">
        <f t="shared" si="149"/>
        <v>0</v>
      </c>
    </row>
    <row r="1950" spans="1:14" ht="19.5" thickBot="1" x14ac:dyDescent="0.35">
      <c r="A1950" s="76" t="s">
        <v>83</v>
      </c>
      <c r="B1950" s="77" t="s">
        <v>59</v>
      </c>
      <c r="C1950" s="78">
        <v>12</v>
      </c>
      <c r="D1950" s="44"/>
      <c r="E1950" s="44"/>
      <c r="F1950" s="30">
        <f t="shared" si="146"/>
        <v>0</v>
      </c>
      <c r="G1950" s="11"/>
      <c r="H1950" s="11"/>
      <c r="I1950" s="11"/>
      <c r="J1950" s="12">
        <f t="shared" si="147"/>
        <v>0</v>
      </c>
      <c r="K1950" s="31">
        <f t="shared" si="148"/>
        <v>1092.2</v>
      </c>
      <c r="L1950" s="37">
        <f t="shared" si="145"/>
        <v>0</v>
      </c>
      <c r="M1950" s="37"/>
      <c r="N1950" s="37">
        <f t="shared" si="149"/>
        <v>0</v>
      </c>
    </row>
    <row r="1951" spans="1:14" ht="19.5" thickBot="1" x14ac:dyDescent="0.35">
      <c r="A1951" s="76" t="s">
        <v>84</v>
      </c>
      <c r="B1951" s="77" t="s">
        <v>85</v>
      </c>
      <c r="C1951" s="78">
        <v>4</v>
      </c>
      <c r="D1951" s="44"/>
      <c r="E1951" s="44"/>
      <c r="F1951" s="30">
        <f t="shared" si="146"/>
        <v>0</v>
      </c>
      <c r="G1951" s="11"/>
      <c r="H1951" s="11"/>
      <c r="I1951" s="11"/>
      <c r="J1951" s="12">
        <f t="shared" si="147"/>
        <v>0</v>
      </c>
      <c r="K1951" s="31">
        <f t="shared" si="148"/>
        <v>2670.53</v>
      </c>
      <c r="L1951" s="37">
        <f t="shared" si="145"/>
        <v>0</v>
      </c>
      <c r="M1951" s="37"/>
      <c r="N1951" s="37">
        <f t="shared" si="149"/>
        <v>0</v>
      </c>
    </row>
    <row r="1952" spans="1:14" ht="19.5" thickBot="1" x14ac:dyDescent="0.35">
      <c r="A1952" s="86" t="s">
        <v>86</v>
      </c>
      <c r="B1952" s="87" t="s">
        <v>87</v>
      </c>
      <c r="C1952" s="88">
        <v>48</v>
      </c>
      <c r="D1952" s="44"/>
      <c r="E1952" s="44"/>
      <c r="F1952" s="30">
        <f t="shared" si="146"/>
        <v>0</v>
      </c>
      <c r="G1952" s="11"/>
      <c r="H1952" s="11"/>
      <c r="I1952" s="11"/>
      <c r="J1952" s="12">
        <f t="shared" si="147"/>
        <v>0</v>
      </c>
      <c r="K1952" s="31">
        <f t="shared" si="148"/>
        <v>46.8</v>
      </c>
      <c r="L1952" s="37">
        <f t="shared" si="145"/>
        <v>0</v>
      </c>
      <c r="M1952" s="37"/>
      <c r="N1952" s="37">
        <f t="shared" si="149"/>
        <v>0</v>
      </c>
    </row>
    <row r="1953" spans="1:14" ht="19.5" thickBot="1" x14ac:dyDescent="0.35">
      <c r="A1953" s="86" t="s">
        <v>88</v>
      </c>
      <c r="B1953" s="87" t="s">
        <v>87</v>
      </c>
      <c r="C1953" s="88">
        <v>48</v>
      </c>
      <c r="D1953" s="44"/>
      <c r="E1953" s="44"/>
      <c r="F1953" s="30">
        <f t="shared" si="146"/>
        <v>0</v>
      </c>
      <c r="G1953" s="11"/>
      <c r="H1953" s="11"/>
      <c r="I1953" s="11"/>
      <c r="J1953" s="12">
        <f t="shared" si="147"/>
        <v>0</v>
      </c>
      <c r="K1953" s="31">
        <f t="shared" si="148"/>
        <v>46.8</v>
      </c>
      <c r="L1953" s="37">
        <f t="shared" si="145"/>
        <v>0</v>
      </c>
      <c r="M1953" s="37"/>
      <c r="N1953" s="37">
        <f t="shared" si="149"/>
        <v>0</v>
      </c>
    </row>
    <row r="1954" spans="1:14" x14ac:dyDescent="0.3">
      <c r="A1954" s="96" t="s">
        <v>89</v>
      </c>
      <c r="B1954" s="97">
        <v>25</v>
      </c>
      <c r="C1954" s="97">
        <v>25</v>
      </c>
      <c r="D1954" s="44">
        <v>269</v>
      </c>
      <c r="E1954" s="44"/>
      <c r="F1954" s="30">
        <f t="shared" si="146"/>
        <v>10.76</v>
      </c>
      <c r="G1954" s="11"/>
      <c r="H1954" s="11"/>
      <c r="I1954" s="11"/>
      <c r="J1954" s="12">
        <f t="shared" si="147"/>
        <v>269</v>
      </c>
      <c r="K1954" s="31">
        <f t="shared" si="148"/>
        <v>111.25</v>
      </c>
      <c r="L1954" s="37">
        <f t="shared" si="145"/>
        <v>29926.25</v>
      </c>
      <c r="M1954" s="37"/>
      <c r="N1954" s="37">
        <f t="shared" si="149"/>
        <v>0</v>
      </c>
    </row>
    <row r="1955" spans="1:14" x14ac:dyDescent="0.3">
      <c r="A1955" s="105" t="s">
        <v>90</v>
      </c>
      <c r="B1955" s="106">
        <v>10</v>
      </c>
      <c r="C1955" s="106">
        <v>10</v>
      </c>
      <c r="D1955" s="44"/>
      <c r="E1955" s="44"/>
      <c r="F1955" s="30">
        <f t="shared" si="146"/>
        <v>0</v>
      </c>
      <c r="G1955" s="11"/>
      <c r="H1955" s="11"/>
      <c r="I1955" s="11"/>
      <c r="J1955" s="12">
        <f t="shared" si="147"/>
        <v>0</v>
      </c>
      <c r="K1955" s="31">
        <f t="shared" si="148"/>
        <v>1760</v>
      </c>
      <c r="L1955" s="37">
        <f t="shared" si="145"/>
        <v>0</v>
      </c>
      <c r="M1955" s="37"/>
      <c r="N1955" s="37">
        <f t="shared" si="149"/>
        <v>0</v>
      </c>
    </row>
    <row r="1956" spans="1:14" x14ac:dyDescent="0.3">
      <c r="A1956" s="105" t="s">
        <v>91</v>
      </c>
      <c r="B1956" s="106">
        <v>8</v>
      </c>
      <c r="C1956" s="106">
        <v>8</v>
      </c>
      <c r="D1956" s="44"/>
      <c r="E1956" s="44"/>
      <c r="F1956" s="30">
        <f t="shared" si="146"/>
        <v>0</v>
      </c>
      <c r="G1956" s="11"/>
      <c r="H1956" s="11"/>
      <c r="I1956" s="11"/>
      <c r="J1956" s="12">
        <f t="shared" si="147"/>
        <v>0</v>
      </c>
      <c r="K1956" s="31">
        <f t="shared" si="148"/>
        <v>2365</v>
      </c>
      <c r="L1956" s="37">
        <f t="shared" si="145"/>
        <v>0</v>
      </c>
      <c r="M1956" s="37"/>
      <c r="N1956" s="37">
        <f t="shared" si="149"/>
        <v>0</v>
      </c>
    </row>
    <row r="1957" spans="1:14" x14ac:dyDescent="0.3">
      <c r="A1957" s="105" t="s">
        <v>92</v>
      </c>
      <c r="B1957" s="106">
        <v>8</v>
      </c>
      <c r="C1957" s="106">
        <v>8</v>
      </c>
      <c r="D1957" s="44"/>
      <c r="E1957" s="44"/>
      <c r="F1957" s="30">
        <f t="shared" si="146"/>
        <v>0</v>
      </c>
      <c r="G1957" s="11"/>
      <c r="H1957" s="11"/>
      <c r="I1957" s="11"/>
      <c r="J1957" s="12">
        <f t="shared" si="147"/>
        <v>0</v>
      </c>
      <c r="K1957" s="31">
        <f t="shared" si="148"/>
        <v>2065</v>
      </c>
      <c r="L1957" s="37">
        <f t="shared" si="145"/>
        <v>0</v>
      </c>
      <c r="M1957" s="37"/>
      <c r="N1957" s="37">
        <f t="shared" si="149"/>
        <v>0</v>
      </c>
    </row>
    <row r="1958" spans="1:14" x14ac:dyDescent="0.3">
      <c r="A1958" s="105" t="s">
        <v>93</v>
      </c>
      <c r="B1958" s="106">
        <v>15</v>
      </c>
      <c r="C1958" s="106">
        <v>15</v>
      </c>
      <c r="D1958" s="44"/>
      <c r="E1958" s="44"/>
      <c r="F1958" s="30">
        <f t="shared" si="146"/>
        <v>0</v>
      </c>
      <c r="G1958" s="11"/>
      <c r="H1958" s="11"/>
      <c r="I1958" s="11"/>
      <c r="J1958" s="12">
        <f t="shared" si="147"/>
        <v>0</v>
      </c>
      <c r="K1958" s="31">
        <f t="shared" si="148"/>
        <v>990</v>
      </c>
      <c r="L1958" s="37">
        <f t="shared" si="145"/>
        <v>0</v>
      </c>
      <c r="M1958" s="37"/>
      <c r="N1958" s="37">
        <f t="shared" si="149"/>
        <v>0</v>
      </c>
    </row>
    <row r="1959" spans="1:14" x14ac:dyDescent="0.3">
      <c r="A1959" s="105" t="s">
        <v>94</v>
      </c>
      <c r="B1959" s="106">
        <v>15</v>
      </c>
      <c r="C1959" s="106">
        <v>15</v>
      </c>
      <c r="D1959" s="44"/>
      <c r="E1959" s="44"/>
      <c r="F1959" s="30">
        <f t="shared" si="146"/>
        <v>0</v>
      </c>
      <c r="G1959" s="11"/>
      <c r="H1959" s="11"/>
      <c r="I1959" s="11"/>
      <c r="J1959" s="12">
        <f t="shared" si="147"/>
        <v>0</v>
      </c>
      <c r="K1959" s="31">
        <f t="shared" si="148"/>
        <v>1025</v>
      </c>
      <c r="L1959" s="37">
        <f t="shared" si="145"/>
        <v>0</v>
      </c>
      <c r="M1959" s="37"/>
      <c r="N1959" s="37">
        <f t="shared" si="149"/>
        <v>0</v>
      </c>
    </row>
    <row r="1960" spans="1:14" x14ac:dyDescent="0.3">
      <c r="A1960" s="105" t="s">
        <v>95</v>
      </c>
      <c r="B1960" s="106">
        <v>10</v>
      </c>
      <c r="C1960" s="106">
        <v>10</v>
      </c>
      <c r="D1960" s="44"/>
      <c r="E1960" s="44"/>
      <c r="F1960" s="30">
        <f t="shared" si="146"/>
        <v>0</v>
      </c>
      <c r="G1960" s="11"/>
      <c r="H1960" s="11"/>
      <c r="I1960" s="11"/>
      <c r="J1960" s="12">
        <f t="shared" si="147"/>
        <v>0</v>
      </c>
      <c r="K1960" s="31">
        <f t="shared" si="148"/>
        <v>1620</v>
      </c>
      <c r="L1960" s="37">
        <f t="shared" si="145"/>
        <v>0</v>
      </c>
      <c r="M1960" s="37"/>
      <c r="N1960" s="37">
        <f t="shared" si="149"/>
        <v>0</v>
      </c>
    </row>
    <row r="1961" spans="1:14" x14ac:dyDescent="0.3">
      <c r="A1961" s="105" t="s">
        <v>96</v>
      </c>
      <c r="B1961" s="106">
        <v>8</v>
      </c>
      <c r="C1961" s="106">
        <v>8</v>
      </c>
      <c r="D1961" s="44"/>
      <c r="E1961" s="44"/>
      <c r="F1961" s="30">
        <f t="shared" si="146"/>
        <v>0</v>
      </c>
      <c r="G1961" s="11"/>
      <c r="H1961" s="11"/>
      <c r="I1961" s="11"/>
      <c r="J1961" s="12">
        <f t="shared" si="147"/>
        <v>0</v>
      </c>
      <c r="K1961" s="31">
        <f t="shared" si="148"/>
        <v>2130</v>
      </c>
      <c r="L1961" s="37">
        <f t="shared" si="145"/>
        <v>0</v>
      </c>
      <c r="M1961" s="37"/>
      <c r="N1961" s="37">
        <f t="shared" si="149"/>
        <v>0</v>
      </c>
    </row>
    <row r="1962" spans="1:14" x14ac:dyDescent="0.3">
      <c r="A1962" s="105" t="s">
        <v>97</v>
      </c>
      <c r="B1962" s="106">
        <v>15</v>
      </c>
      <c r="C1962" s="106">
        <v>15</v>
      </c>
      <c r="D1962" s="44"/>
      <c r="E1962" s="44"/>
      <c r="F1962" s="30">
        <f t="shared" si="146"/>
        <v>0</v>
      </c>
      <c r="G1962" s="11"/>
      <c r="H1962" s="11"/>
      <c r="I1962" s="11"/>
      <c r="J1962" s="12">
        <f t="shared" si="147"/>
        <v>0</v>
      </c>
      <c r="K1962" s="31">
        <f t="shared" si="148"/>
        <v>880</v>
      </c>
      <c r="L1962" s="37">
        <f t="shared" si="145"/>
        <v>0</v>
      </c>
      <c r="M1962" s="37"/>
      <c r="N1962" s="37">
        <f t="shared" si="149"/>
        <v>0</v>
      </c>
    </row>
    <row r="1963" spans="1:14" x14ac:dyDescent="0.3">
      <c r="A1963" s="105" t="s">
        <v>98</v>
      </c>
      <c r="B1963" s="106">
        <v>15</v>
      </c>
      <c r="C1963" s="106">
        <v>15</v>
      </c>
      <c r="D1963" s="44"/>
      <c r="E1963" s="44"/>
      <c r="F1963" s="30">
        <f t="shared" si="146"/>
        <v>0</v>
      </c>
      <c r="G1963" s="11"/>
      <c r="H1963" s="11"/>
      <c r="I1963" s="11"/>
      <c r="J1963" s="12">
        <f t="shared" si="147"/>
        <v>0</v>
      </c>
      <c r="K1963" s="31">
        <f t="shared" si="148"/>
        <v>915</v>
      </c>
      <c r="L1963" s="37">
        <f t="shared" si="145"/>
        <v>0</v>
      </c>
      <c r="M1963" s="37"/>
      <c r="N1963" s="37">
        <f t="shared" si="149"/>
        <v>0</v>
      </c>
    </row>
    <row r="1964" spans="1:14" x14ac:dyDescent="0.3">
      <c r="A1964" s="105" t="s">
        <v>99</v>
      </c>
      <c r="B1964" s="106">
        <v>3</v>
      </c>
      <c r="C1964" s="106">
        <v>3</v>
      </c>
      <c r="D1964" s="44"/>
      <c r="E1964" s="44"/>
      <c r="F1964" s="30">
        <f t="shared" si="146"/>
        <v>0</v>
      </c>
      <c r="G1964" s="11"/>
      <c r="H1964" s="11"/>
      <c r="I1964" s="11"/>
      <c r="J1964" s="12">
        <f t="shared" si="147"/>
        <v>0</v>
      </c>
      <c r="K1964" s="31">
        <f t="shared" si="148"/>
        <v>1970</v>
      </c>
      <c r="L1964" s="37">
        <f t="shared" si="145"/>
        <v>0</v>
      </c>
      <c r="M1964" s="37"/>
      <c r="N1964" s="37">
        <f t="shared" si="149"/>
        <v>0</v>
      </c>
    </row>
    <row r="1965" spans="1:14" x14ac:dyDescent="0.3">
      <c r="A1965" s="105" t="s">
        <v>100</v>
      </c>
      <c r="B1965" s="106">
        <v>3</v>
      </c>
      <c r="C1965" s="106">
        <v>3</v>
      </c>
      <c r="D1965" s="44"/>
      <c r="E1965" s="44"/>
      <c r="F1965" s="30">
        <f t="shared" si="146"/>
        <v>0</v>
      </c>
      <c r="G1965" s="11"/>
      <c r="H1965" s="11"/>
      <c r="I1965" s="11"/>
      <c r="J1965" s="12">
        <f t="shared" si="147"/>
        <v>0</v>
      </c>
      <c r="K1965" s="31">
        <f t="shared" si="148"/>
        <v>2035</v>
      </c>
      <c r="L1965" s="37">
        <f t="shared" si="145"/>
        <v>0</v>
      </c>
      <c r="M1965" s="37"/>
      <c r="N1965" s="37">
        <f t="shared" si="149"/>
        <v>0</v>
      </c>
    </row>
    <row r="1966" spans="1:14" x14ac:dyDescent="0.3">
      <c r="A1966" s="105" t="s">
        <v>101</v>
      </c>
      <c r="B1966" s="106">
        <v>8</v>
      </c>
      <c r="C1966" s="106">
        <v>8</v>
      </c>
      <c r="D1966" s="44"/>
      <c r="E1966" s="44"/>
      <c r="F1966" s="30">
        <f t="shared" si="146"/>
        <v>0</v>
      </c>
      <c r="G1966" s="11"/>
      <c r="H1966" s="11"/>
      <c r="I1966" s="11"/>
      <c r="J1966" s="12">
        <f t="shared" si="147"/>
        <v>0</v>
      </c>
      <c r="K1966" s="31">
        <f t="shared" si="148"/>
        <v>2120</v>
      </c>
      <c r="L1966" s="37">
        <f t="shared" si="145"/>
        <v>0</v>
      </c>
      <c r="M1966" s="37"/>
      <c r="N1966" s="37">
        <f t="shared" si="149"/>
        <v>0</v>
      </c>
    </row>
    <row r="1967" spans="1:14" x14ac:dyDescent="0.3">
      <c r="A1967" s="105" t="s">
        <v>102</v>
      </c>
      <c r="B1967" s="106">
        <v>10</v>
      </c>
      <c r="C1967" s="106">
        <v>10</v>
      </c>
      <c r="D1967" s="44"/>
      <c r="E1967" s="44"/>
      <c r="F1967" s="30">
        <f t="shared" si="146"/>
        <v>0</v>
      </c>
      <c r="G1967" s="11"/>
      <c r="H1967" s="11"/>
      <c r="I1967" s="11"/>
      <c r="J1967" s="12">
        <f t="shared" si="147"/>
        <v>0</v>
      </c>
      <c r="K1967" s="31">
        <f t="shared" si="148"/>
        <v>1980</v>
      </c>
      <c r="L1967" s="37">
        <f t="shared" si="145"/>
        <v>0</v>
      </c>
      <c r="M1967" s="37"/>
      <c r="N1967" s="37">
        <f t="shared" si="149"/>
        <v>0</v>
      </c>
    </row>
    <row r="1968" spans="1:14" x14ac:dyDescent="0.3">
      <c r="A1968" s="105" t="s">
        <v>103</v>
      </c>
      <c r="B1968" s="106">
        <v>12</v>
      </c>
      <c r="C1968" s="106">
        <v>12</v>
      </c>
      <c r="D1968" s="44"/>
      <c r="E1968" s="44"/>
      <c r="F1968" s="30">
        <f t="shared" si="146"/>
        <v>0</v>
      </c>
      <c r="G1968" s="11"/>
      <c r="H1968" s="11"/>
      <c r="I1968" s="11"/>
      <c r="J1968" s="12">
        <f t="shared" si="147"/>
        <v>0</v>
      </c>
      <c r="K1968" s="31">
        <f t="shared" si="148"/>
        <v>875</v>
      </c>
      <c r="L1968" s="37">
        <f t="shared" si="145"/>
        <v>0</v>
      </c>
      <c r="M1968" s="37"/>
      <c r="N1968" s="37">
        <f t="shared" si="149"/>
        <v>0</v>
      </c>
    </row>
    <row r="1969" spans="1:14" ht="19.5" thickBot="1" x14ac:dyDescent="0.35">
      <c r="A1969" s="105" t="s">
        <v>104</v>
      </c>
      <c r="B1969" s="106">
        <v>3</v>
      </c>
      <c r="C1969" s="106">
        <v>3</v>
      </c>
      <c r="D1969" s="44"/>
      <c r="E1969" s="44"/>
      <c r="F1969" s="30">
        <f t="shared" si="146"/>
        <v>0</v>
      </c>
      <c r="G1969" s="11"/>
      <c r="H1969" s="11"/>
      <c r="I1969" s="11"/>
      <c r="J1969" s="12">
        <f t="shared" si="147"/>
        <v>0</v>
      </c>
      <c r="K1969" s="31">
        <f t="shared" si="148"/>
        <v>2145</v>
      </c>
      <c r="L1969" s="37">
        <f t="shared" si="145"/>
        <v>0</v>
      </c>
      <c r="M1969" s="37"/>
      <c r="N1969" s="37">
        <f t="shared" si="149"/>
        <v>0</v>
      </c>
    </row>
    <row r="1970" spans="1:14" ht="19.5" thickBot="1" x14ac:dyDescent="0.35">
      <c r="A1970" s="56" t="s">
        <v>105</v>
      </c>
      <c r="B1970" s="57" t="s">
        <v>74</v>
      </c>
      <c r="C1970" s="58">
        <v>150</v>
      </c>
      <c r="D1970" s="44"/>
      <c r="E1970" s="44"/>
      <c r="F1970" s="30">
        <f t="shared" si="146"/>
        <v>0</v>
      </c>
      <c r="G1970" s="11"/>
      <c r="H1970" s="11"/>
      <c r="I1970" s="11"/>
      <c r="J1970" s="12">
        <f t="shared" si="147"/>
        <v>0</v>
      </c>
      <c r="K1970" s="31">
        <f t="shared" si="148"/>
        <v>21.06</v>
      </c>
      <c r="L1970" s="37">
        <f t="shared" si="145"/>
        <v>0</v>
      </c>
      <c r="M1970" s="37"/>
      <c r="N1970" s="37">
        <f t="shared" si="149"/>
        <v>0</v>
      </c>
    </row>
    <row r="1971" spans="1:14" x14ac:dyDescent="0.3">
      <c r="A1971" s="107"/>
      <c r="B1971" s="108"/>
      <c r="C1971" s="108"/>
      <c r="D1971" s="11"/>
      <c r="E1971" s="11"/>
      <c r="F1971" s="30" t="e">
        <f t="shared" si="146"/>
        <v>#DIV/0!</v>
      </c>
      <c r="G1971" s="11"/>
      <c r="H1971" s="11"/>
      <c r="I1971" s="11"/>
      <c r="J1971" s="12">
        <f t="shared" si="147"/>
        <v>0</v>
      </c>
      <c r="K1971" s="31">
        <f t="shared" si="148"/>
        <v>116.5</v>
      </c>
      <c r="L1971" s="37">
        <f t="shared" si="145"/>
        <v>0</v>
      </c>
      <c r="M1971" s="37"/>
      <c r="N1971" s="37">
        <f t="shared" si="149"/>
        <v>0</v>
      </c>
    </row>
    <row r="1972" spans="1:14" x14ac:dyDescent="0.3">
      <c r="A1972" s="107"/>
      <c r="B1972" s="108"/>
      <c r="C1972" s="108"/>
      <c r="D1972" s="11"/>
      <c r="E1972" s="11"/>
      <c r="F1972" s="30" t="e">
        <f t="shared" si="146"/>
        <v>#DIV/0!</v>
      </c>
      <c r="G1972" s="11"/>
      <c r="H1972" s="11"/>
      <c r="I1972" s="11"/>
      <c r="J1972" s="12">
        <f t="shared" si="147"/>
        <v>0</v>
      </c>
      <c r="K1972" s="31">
        <f t="shared" si="148"/>
        <v>0</v>
      </c>
      <c r="L1972" s="37">
        <f t="shared" si="145"/>
        <v>0</v>
      </c>
      <c r="M1972" s="37"/>
      <c r="N1972" s="37">
        <f t="shared" si="149"/>
        <v>0</v>
      </c>
    </row>
    <row r="1973" spans="1:14" x14ac:dyDescent="0.3">
      <c r="A1973" s="107"/>
      <c r="B1973" s="108"/>
      <c r="C1973" s="108"/>
      <c r="D1973" s="11"/>
      <c r="E1973" s="11"/>
      <c r="F1973" s="30" t="e">
        <f t="shared" si="146"/>
        <v>#DIV/0!</v>
      </c>
      <c r="G1973" s="11"/>
      <c r="H1973" s="11"/>
      <c r="I1973" s="11"/>
      <c r="J1973" s="12">
        <f t="shared" si="147"/>
        <v>0</v>
      </c>
      <c r="K1973" s="31">
        <f t="shared" si="148"/>
        <v>23</v>
      </c>
      <c r="L1973" s="37">
        <f t="shared" si="145"/>
        <v>0</v>
      </c>
      <c r="M1973" s="37"/>
      <c r="N1973" s="37">
        <f t="shared" si="149"/>
        <v>0</v>
      </c>
    </row>
    <row r="1974" spans="1:14" x14ac:dyDescent="0.3">
      <c r="A1974" s="107"/>
      <c r="B1974" s="108"/>
      <c r="C1974" s="108"/>
      <c r="D1974" s="11"/>
      <c r="E1974" s="11"/>
      <c r="F1974" s="30" t="e">
        <f t="shared" si="146"/>
        <v>#DIV/0!</v>
      </c>
      <c r="G1974" s="11"/>
      <c r="H1974" s="11"/>
      <c r="I1974" s="11"/>
      <c r="J1974" s="12">
        <f t="shared" si="147"/>
        <v>0</v>
      </c>
      <c r="K1974" s="31">
        <f t="shared" si="148"/>
        <v>0</v>
      </c>
      <c r="L1974" s="37">
        <f t="shared" si="145"/>
        <v>0</v>
      </c>
      <c r="M1974" s="37"/>
      <c r="N1974" s="37">
        <f t="shared" si="149"/>
        <v>0</v>
      </c>
    </row>
    <row r="1975" spans="1:14" x14ac:dyDescent="0.3">
      <c r="A1975" s="11"/>
      <c r="B1975" s="10"/>
      <c r="C1975" s="10"/>
      <c r="D1975" s="11"/>
      <c r="E1975" s="11"/>
      <c r="F1975" s="30" t="e">
        <f t="shared" si="146"/>
        <v>#DIV/0!</v>
      </c>
      <c r="G1975" s="11"/>
      <c r="H1975" s="11"/>
      <c r="I1975" s="11"/>
      <c r="J1975" s="12">
        <f t="shared" si="147"/>
        <v>0</v>
      </c>
      <c r="K1975" s="31">
        <f t="shared" si="148"/>
        <v>0</v>
      </c>
      <c r="L1975" s="37">
        <f t="shared" si="145"/>
        <v>0</v>
      </c>
      <c r="M1975" s="37"/>
      <c r="N1975" s="37">
        <f t="shared" si="149"/>
        <v>0</v>
      </c>
    </row>
    <row r="1976" spans="1:14" x14ac:dyDescent="0.3">
      <c r="A1976" s="11"/>
      <c r="B1976" s="10"/>
      <c r="C1976" s="10"/>
      <c r="D1976" s="11"/>
      <c r="E1976" s="11"/>
      <c r="F1976" s="30" t="e">
        <f t="shared" si="146"/>
        <v>#DIV/0!</v>
      </c>
      <c r="G1976" s="11"/>
      <c r="H1976" s="11"/>
      <c r="I1976" s="11"/>
      <c r="J1976" s="12">
        <f t="shared" si="147"/>
        <v>0</v>
      </c>
      <c r="K1976" s="31">
        <f t="shared" si="148"/>
        <v>0</v>
      </c>
      <c r="L1976" s="37">
        <f t="shared" si="145"/>
        <v>0</v>
      </c>
      <c r="M1976" s="37"/>
      <c r="N1976" s="37">
        <f t="shared" si="149"/>
        <v>0</v>
      </c>
    </row>
    <row r="1977" spans="1:14" x14ac:dyDescent="0.3">
      <c r="A1977" s="11"/>
      <c r="B1977" s="10"/>
      <c r="C1977" s="10"/>
      <c r="D1977" s="11"/>
      <c r="E1977" s="11"/>
      <c r="F1977" s="30" t="e">
        <f t="shared" si="146"/>
        <v>#DIV/0!</v>
      </c>
      <c r="G1977" s="11"/>
      <c r="H1977" s="11"/>
      <c r="I1977" s="11"/>
      <c r="J1977" s="12">
        <f t="shared" si="147"/>
        <v>0</v>
      </c>
      <c r="K1977" s="31">
        <f t="shared" si="148"/>
        <v>0</v>
      </c>
      <c r="L1977" s="37">
        <f t="shared" si="145"/>
        <v>0</v>
      </c>
      <c r="M1977" s="37"/>
      <c r="N1977" s="37">
        <f t="shared" si="149"/>
        <v>0</v>
      </c>
    </row>
    <row r="1978" spans="1:14" x14ac:dyDescent="0.3">
      <c r="A1978" s="11" t="s">
        <v>33</v>
      </c>
      <c r="B1978" s="11"/>
      <c r="C1978" s="13"/>
      <c r="D1978" s="111">
        <f t="shared" ref="D1978:J1978" si="150">SUM(D1916:D1977)</f>
        <v>372</v>
      </c>
      <c r="E1978" s="111">
        <f t="shared" si="150"/>
        <v>0</v>
      </c>
      <c r="F1978" s="111" t="e">
        <f t="shared" si="150"/>
        <v>#DIV/0!</v>
      </c>
      <c r="G1978" s="111">
        <f t="shared" si="150"/>
        <v>0</v>
      </c>
      <c r="H1978" s="111">
        <f t="shared" si="150"/>
        <v>0</v>
      </c>
      <c r="I1978" s="111">
        <f t="shared" si="150"/>
        <v>0</v>
      </c>
      <c r="J1978" s="12">
        <f t="shared" si="150"/>
        <v>372</v>
      </c>
      <c r="K1978" s="111"/>
      <c r="L1978" s="111">
        <f>SUM(L1916:L1977)</f>
        <v>56874.720000000001</v>
      </c>
      <c r="M1978" s="111">
        <f>SUM(M1916:M1977)</f>
        <v>0</v>
      </c>
      <c r="N1978" s="111">
        <f>SUM(N1916:N1977)</f>
        <v>0</v>
      </c>
    </row>
    <row r="1979" spans="1:14" x14ac:dyDescent="0.3">
      <c r="A1979" s="113"/>
      <c r="B1979" s="114"/>
      <c r="C1979" s="115"/>
      <c r="D1979" s="116"/>
      <c r="E1979" s="116"/>
      <c r="F1979" s="7" t="s">
        <v>106</v>
      </c>
      <c r="G1979" s="7" t="s">
        <v>123</v>
      </c>
      <c r="H1979" s="7" t="s">
        <v>124</v>
      </c>
      <c r="I1979" s="7" t="s">
        <v>125</v>
      </c>
      <c r="J1979" s="7" t="s">
        <v>126</v>
      </c>
      <c r="K1979" s="117"/>
      <c r="L1979" s="117"/>
      <c r="M1979" s="7" t="s">
        <v>107</v>
      </c>
      <c r="N1979" s="118"/>
    </row>
    <row r="1980" spans="1:14" ht="31.5" x14ac:dyDescent="0.5">
      <c r="A1980" s="113"/>
      <c r="B1980" s="114"/>
      <c r="C1980" s="115"/>
      <c r="D1980" s="116"/>
      <c r="E1980" s="116"/>
      <c r="F1980" s="121"/>
      <c r="G1980" s="121"/>
      <c r="H1980" s="121"/>
      <c r="I1980" s="121"/>
      <c r="J1980" s="121"/>
      <c r="K1980" s="122"/>
      <c r="L1980" s="121">
        <f>+F1980-G1980-H1980-I1980-J1980</f>
        <v>0</v>
      </c>
      <c r="M1980" s="123"/>
      <c r="N1980" s="124"/>
    </row>
    <row r="1981" spans="1:14" x14ac:dyDescent="0.3">
      <c r="A1981" s="177" t="s">
        <v>109</v>
      </c>
      <c r="B1981" s="178"/>
      <c r="C1981" s="178"/>
      <c r="D1981" s="178"/>
      <c r="E1981" s="178"/>
      <c r="F1981" s="178"/>
      <c r="G1981" s="178"/>
      <c r="H1981" s="178"/>
      <c r="I1981" s="178"/>
      <c r="J1981" s="179"/>
      <c r="K1981" s="125"/>
      <c r="L1981" s="12">
        <v>1659</v>
      </c>
      <c r="M1981" s="126"/>
      <c r="N1981" s="127"/>
    </row>
    <row r="1982" spans="1:14" x14ac:dyDescent="0.3">
      <c r="A1982" s="180" t="s">
        <v>110</v>
      </c>
      <c r="B1982" s="181"/>
      <c r="C1982" s="181"/>
      <c r="D1982" s="181"/>
      <c r="E1982" s="181"/>
      <c r="F1982" s="181"/>
      <c r="G1982" s="181"/>
      <c r="H1982" s="181"/>
      <c r="I1982" s="181"/>
      <c r="J1982" s="182"/>
      <c r="K1982" s="129"/>
      <c r="L1982" s="12">
        <v>-35</v>
      </c>
      <c r="M1982" s="126"/>
      <c r="N1982" s="127"/>
    </row>
    <row r="1983" spans="1:14" x14ac:dyDescent="0.3">
      <c r="A1983" s="160" t="s">
        <v>111</v>
      </c>
      <c r="B1983" s="161"/>
      <c r="C1983" s="161"/>
      <c r="D1983" s="161"/>
      <c r="E1983" s="161"/>
      <c r="F1983" s="161"/>
      <c r="G1983" s="161"/>
      <c r="H1983" s="161"/>
      <c r="I1983" s="161"/>
      <c r="J1983" s="162"/>
      <c r="K1983" s="130"/>
      <c r="L1983" s="12"/>
      <c r="M1983" s="131">
        <f>+L1983/L1978%</f>
        <v>0</v>
      </c>
      <c r="N1983" s="127"/>
    </row>
    <row r="1984" spans="1:14" x14ac:dyDescent="0.3">
      <c r="A1984" s="163" t="s">
        <v>112</v>
      </c>
      <c r="B1984" s="164"/>
      <c r="C1984" s="164"/>
      <c r="D1984" s="164"/>
      <c r="E1984" s="164"/>
      <c r="F1984" s="164"/>
      <c r="G1984" s="164"/>
      <c r="H1984" s="164"/>
      <c r="I1984" s="164"/>
      <c r="J1984" s="165"/>
      <c r="K1984" s="132"/>
      <c r="L1984" s="12">
        <f>+E2000</f>
        <v>14409</v>
      </c>
      <c r="M1984" s="126"/>
      <c r="N1984" s="127"/>
    </row>
    <row r="1985" spans="1:14" x14ac:dyDescent="0.3">
      <c r="A1985" s="166" t="s">
        <v>113</v>
      </c>
      <c r="B1985" s="167"/>
      <c r="C1985" s="167"/>
      <c r="D1985" s="167"/>
      <c r="E1985" s="167"/>
      <c r="F1985" s="167"/>
      <c r="G1985" s="167"/>
      <c r="H1985" s="167"/>
      <c r="I1985" s="167"/>
      <c r="J1985" s="168"/>
      <c r="K1985" s="134"/>
      <c r="L1985" s="12">
        <f>+M2000</f>
        <v>603580</v>
      </c>
      <c r="M1985" s="126"/>
      <c r="N1985" s="127"/>
    </row>
    <row r="1986" spans="1:14" x14ac:dyDescent="0.3">
      <c r="A1986" s="169"/>
      <c r="B1986" s="170"/>
      <c r="C1986" s="170"/>
      <c r="D1986" s="170"/>
      <c r="E1986" s="170"/>
      <c r="F1986" s="170"/>
      <c r="G1986" s="170"/>
      <c r="H1986" s="170"/>
      <c r="I1986" s="170"/>
      <c r="J1986" s="171"/>
      <c r="K1986" s="128"/>
      <c r="L1986" s="126">
        <v>120</v>
      </c>
      <c r="M1986" s="126"/>
      <c r="N1986" s="127"/>
    </row>
    <row r="1987" spans="1:14" x14ac:dyDescent="0.3">
      <c r="A1987" s="169"/>
      <c r="B1987" s="170"/>
      <c r="C1987" s="170"/>
      <c r="D1987" s="170"/>
      <c r="E1987" s="170"/>
      <c r="F1987" s="170"/>
      <c r="G1987" s="170"/>
      <c r="H1987" s="170"/>
      <c r="I1987" s="170"/>
      <c r="J1987" s="171"/>
      <c r="K1987" s="128"/>
      <c r="L1987" s="126"/>
      <c r="M1987" s="126"/>
      <c r="N1987" s="127"/>
    </row>
    <row r="1988" spans="1:14" x14ac:dyDescent="0.3">
      <c r="A1988" s="169" t="s">
        <v>114</v>
      </c>
      <c r="B1988" s="170"/>
      <c r="C1988" s="170"/>
      <c r="D1988" s="170"/>
      <c r="E1988" s="170"/>
      <c r="F1988" s="170"/>
      <c r="G1988" s="170"/>
      <c r="H1988" s="170"/>
      <c r="I1988" s="170"/>
      <c r="J1988" s="171"/>
      <c r="K1988" s="136"/>
      <c r="L1988" s="111">
        <f>+L1978-L1981-L1982-L1983-L1984+L1985-L1986-L1987</f>
        <v>644301.72</v>
      </c>
      <c r="M1988" s="126"/>
      <c r="N1988" s="127"/>
    </row>
    <row r="1989" spans="1:14" ht="19.5" thickBot="1" x14ac:dyDescent="0.35">
      <c r="L1989" s="3">
        <f>40722+40000+9060+150000+25800+23000+355720</f>
        <v>644302</v>
      </c>
      <c r="M1989" s="138">
        <f>+L1989-L1988</f>
        <v>0.28000000002793968</v>
      </c>
    </row>
    <row r="1990" spans="1:14" ht="19.5" thickBot="1" x14ac:dyDescent="0.35">
      <c r="A1990" s="157" t="s">
        <v>115</v>
      </c>
      <c r="B1990" s="158"/>
      <c r="C1990" s="158"/>
      <c r="D1990" s="158"/>
      <c r="E1990" s="158"/>
      <c r="F1990" s="159"/>
      <c r="G1990" s="127"/>
      <c r="H1990" s="157" t="s">
        <v>116</v>
      </c>
      <c r="I1990" s="158"/>
      <c r="J1990" s="159"/>
      <c r="K1990" s="157" t="s">
        <v>117</v>
      </c>
      <c r="L1990" s="158"/>
      <c r="M1990" s="159"/>
      <c r="N1990" s="139"/>
    </row>
    <row r="1991" spans="1:14" ht="19.5" thickBot="1" x14ac:dyDescent="0.35">
      <c r="A1991" s="140" t="s">
        <v>118</v>
      </c>
      <c r="B1991" s="157" t="s">
        <v>119</v>
      </c>
      <c r="C1991" s="159"/>
      <c r="D1991" s="140" t="s">
        <v>120</v>
      </c>
      <c r="E1991" s="157" t="s">
        <v>22</v>
      </c>
      <c r="F1991" s="159"/>
      <c r="G1991" s="127"/>
      <c r="H1991" s="157" t="s">
        <v>119</v>
      </c>
      <c r="I1991" s="159"/>
      <c r="J1991" s="140" t="s">
        <v>22</v>
      </c>
      <c r="K1991" s="157" t="s">
        <v>119</v>
      </c>
      <c r="L1991" s="159"/>
      <c r="M1991" s="140" t="s">
        <v>22</v>
      </c>
      <c r="N1991" s="139"/>
    </row>
    <row r="1992" spans="1:14" ht="19.5" thickBot="1" x14ac:dyDescent="0.35">
      <c r="A1992" s="141"/>
      <c r="B1992" s="153"/>
      <c r="C1992" s="154"/>
      <c r="D1992" s="141"/>
      <c r="E1992" s="155">
        <v>7336</v>
      </c>
      <c r="F1992" s="156"/>
      <c r="G1992" s="127"/>
      <c r="H1992" s="153"/>
      <c r="I1992" s="154"/>
      <c r="J1992" s="142"/>
      <c r="K1992" s="153"/>
      <c r="L1992" s="154"/>
      <c r="M1992" s="143">
        <v>40000</v>
      </c>
      <c r="N1992" s="144"/>
    </row>
    <row r="1993" spans="1:14" ht="19.5" thickBot="1" x14ac:dyDescent="0.35">
      <c r="A1993" s="141"/>
      <c r="B1993" s="153"/>
      <c r="C1993" s="154"/>
      <c r="D1993" s="141"/>
      <c r="E1993" s="155">
        <v>3597</v>
      </c>
      <c r="F1993" s="156"/>
      <c r="G1993" s="127"/>
      <c r="H1993" s="153"/>
      <c r="I1993" s="154"/>
      <c r="J1993" s="142"/>
      <c r="K1993" s="153"/>
      <c r="L1993" s="154"/>
      <c r="M1993" s="143">
        <v>9060</v>
      </c>
      <c r="N1993" s="144"/>
    </row>
    <row r="1994" spans="1:14" ht="19.5" thickBot="1" x14ac:dyDescent="0.35">
      <c r="A1994" s="141"/>
      <c r="B1994" s="153"/>
      <c r="C1994" s="154"/>
      <c r="D1994" s="141"/>
      <c r="E1994" s="155">
        <v>3476</v>
      </c>
      <c r="F1994" s="156"/>
      <c r="G1994" s="127"/>
      <c r="H1994" s="153"/>
      <c r="I1994" s="154"/>
      <c r="J1994" s="142"/>
      <c r="K1994" s="153"/>
      <c r="L1994" s="154"/>
      <c r="M1994" s="143">
        <v>150000</v>
      </c>
      <c r="N1994" s="144"/>
    </row>
    <row r="1995" spans="1:14" ht="19.5" thickBot="1" x14ac:dyDescent="0.35">
      <c r="A1995" s="141"/>
      <c r="B1995" s="153"/>
      <c r="C1995" s="154"/>
      <c r="D1995" s="141"/>
      <c r="E1995" s="155"/>
      <c r="F1995" s="156"/>
      <c r="G1995" s="127"/>
      <c r="H1995" s="153"/>
      <c r="I1995" s="154"/>
      <c r="J1995" s="142"/>
      <c r="K1995" s="153"/>
      <c r="L1995" s="154"/>
      <c r="M1995" s="143">
        <v>25800</v>
      </c>
      <c r="N1995" s="144"/>
    </row>
    <row r="1996" spans="1:14" ht="19.5" thickBot="1" x14ac:dyDescent="0.35">
      <c r="A1996" s="141"/>
      <c r="B1996" s="153"/>
      <c r="C1996" s="154"/>
      <c r="D1996" s="141"/>
      <c r="E1996" s="155"/>
      <c r="F1996" s="156"/>
      <c r="G1996" s="127"/>
      <c r="H1996" s="153"/>
      <c r="I1996" s="154"/>
      <c r="J1996" s="142"/>
      <c r="K1996" s="153"/>
      <c r="L1996" s="154"/>
      <c r="M1996" s="143">
        <v>23000</v>
      </c>
      <c r="N1996" s="144"/>
    </row>
    <row r="1997" spans="1:14" ht="19.5" thickBot="1" x14ac:dyDescent="0.35">
      <c r="A1997" s="141"/>
      <c r="B1997" s="153"/>
      <c r="C1997" s="154"/>
      <c r="D1997" s="141"/>
      <c r="E1997" s="155"/>
      <c r="F1997" s="156"/>
      <c r="G1997" s="127"/>
      <c r="H1997" s="153"/>
      <c r="I1997" s="154"/>
      <c r="J1997" s="142"/>
      <c r="K1997" s="153"/>
      <c r="L1997" s="154"/>
      <c r="M1997" s="143">
        <v>355720</v>
      </c>
      <c r="N1997" s="144"/>
    </row>
    <row r="1998" spans="1:14" ht="19.5" thickBot="1" x14ac:dyDescent="0.35">
      <c r="A1998" s="141"/>
      <c r="B1998" s="153"/>
      <c r="C1998" s="154"/>
      <c r="D1998" s="141"/>
      <c r="E1998" s="155"/>
      <c r="F1998" s="156"/>
      <c r="G1998" s="127"/>
      <c r="H1998" s="153"/>
      <c r="I1998" s="154"/>
      <c r="J1998" s="142"/>
      <c r="K1998" s="153"/>
      <c r="L1998" s="154"/>
      <c r="M1998" s="143"/>
      <c r="N1998" s="144"/>
    </row>
    <row r="1999" spans="1:14" ht="19.5" thickBot="1" x14ac:dyDescent="0.35">
      <c r="A1999" s="141"/>
      <c r="B1999" s="153"/>
      <c r="C1999" s="154"/>
      <c r="D1999" s="141"/>
      <c r="E1999" s="155"/>
      <c r="F1999" s="156"/>
      <c r="G1999" s="127"/>
      <c r="H1999" s="153"/>
      <c r="I1999" s="154"/>
      <c r="J1999" s="142"/>
      <c r="K1999" s="153"/>
      <c r="L1999" s="154"/>
      <c r="M1999" s="143"/>
      <c r="N1999" s="144"/>
    </row>
    <row r="2000" spans="1:14" ht="19.5" thickBot="1" x14ac:dyDescent="0.35">
      <c r="A2000" s="141" t="s">
        <v>121</v>
      </c>
      <c r="B2000" s="153"/>
      <c r="C2000" s="154"/>
      <c r="D2000" s="141"/>
      <c r="E2000" s="155">
        <f>SUM(E1992:F1999)</f>
        <v>14409</v>
      </c>
      <c r="F2000" s="156"/>
      <c r="G2000" s="127"/>
      <c r="H2000" s="153" t="s">
        <v>121</v>
      </c>
      <c r="I2000" s="154"/>
      <c r="J2000" s="140">
        <f>SUM(J1992:J1999)</f>
        <v>0</v>
      </c>
      <c r="K2000" s="153" t="s">
        <v>121</v>
      </c>
      <c r="L2000" s="154"/>
      <c r="M2000" s="145">
        <f>SUM(M1992:M1999)</f>
        <v>603580</v>
      </c>
      <c r="N2000" s="139"/>
    </row>
    <row r="2003" spans="1:14" x14ac:dyDescent="0.3">
      <c r="A2003" s="172" t="s">
        <v>0</v>
      </c>
      <c r="B2003" s="172"/>
      <c r="C2003" s="172"/>
      <c r="D2003" s="172"/>
      <c r="E2003" s="172"/>
      <c r="F2003" s="172"/>
      <c r="G2003" s="172"/>
      <c r="H2003" s="172"/>
      <c r="I2003" s="172"/>
      <c r="J2003" s="172"/>
      <c r="K2003" s="172"/>
      <c r="L2003" s="172"/>
      <c r="M2003" s="1"/>
      <c r="N2003" s="148"/>
    </row>
    <row r="2004" spans="1:14" x14ac:dyDescent="0.3">
      <c r="A2004" s="1" t="s">
        <v>1</v>
      </c>
      <c r="B2004" s="148"/>
      <c r="J2004" s="1" t="s">
        <v>3</v>
      </c>
      <c r="K2004" s="173">
        <f>+K1913</f>
        <v>0</v>
      </c>
      <c r="L2004" s="173"/>
      <c r="M2004" s="173"/>
      <c r="N2004" s="6"/>
    </row>
    <row r="2005" spans="1:14" x14ac:dyDescent="0.3">
      <c r="A2005" s="174"/>
      <c r="B2005" s="175"/>
      <c r="C2005" s="176"/>
      <c r="D2005" s="169" t="s">
        <v>6</v>
      </c>
      <c r="E2005" s="170"/>
      <c r="F2005" s="171"/>
      <c r="G2005" s="7" t="s">
        <v>7</v>
      </c>
      <c r="H2005" s="7" t="s">
        <v>7</v>
      </c>
      <c r="I2005" s="7" t="s">
        <v>8</v>
      </c>
      <c r="J2005" s="147" t="s">
        <v>9</v>
      </c>
      <c r="K2005" s="7" t="s">
        <v>10</v>
      </c>
      <c r="L2005" s="149"/>
      <c r="M2005" s="7" t="s">
        <v>11</v>
      </c>
      <c r="N2005" s="7" t="s">
        <v>12</v>
      </c>
    </row>
    <row r="2006" spans="1:14" x14ac:dyDescent="0.3">
      <c r="A2006" s="12" t="s">
        <v>16</v>
      </c>
      <c r="B2006" s="7" t="s">
        <v>17</v>
      </c>
      <c r="C2006" s="13" t="s">
        <v>18</v>
      </c>
      <c r="D2006" s="7">
        <v>1</v>
      </c>
      <c r="E2006" s="7">
        <v>2</v>
      </c>
      <c r="F2006" s="14" t="s">
        <v>19</v>
      </c>
      <c r="G2006" s="7" t="s">
        <v>20</v>
      </c>
      <c r="H2006" s="7" t="s">
        <v>20</v>
      </c>
      <c r="I2006" s="7"/>
      <c r="J2006" s="7" t="s">
        <v>20</v>
      </c>
      <c r="K2006" s="7" t="s">
        <v>21</v>
      </c>
      <c r="L2006" s="7" t="s">
        <v>22</v>
      </c>
      <c r="M2006" s="7" t="s">
        <v>23</v>
      </c>
      <c r="N2006" s="7" t="s">
        <v>22</v>
      </c>
    </row>
    <row r="2007" spans="1:14" x14ac:dyDescent="0.3">
      <c r="A2007" s="16" t="s">
        <v>35</v>
      </c>
      <c r="B2007" s="17" t="s">
        <v>36</v>
      </c>
      <c r="C2007" s="17">
        <v>72</v>
      </c>
      <c r="D2007" s="29"/>
      <c r="E2007" s="29"/>
      <c r="F2007" s="30">
        <f>+(E2007+D2007)/C2007</f>
        <v>0</v>
      </c>
      <c r="G2007" s="32"/>
      <c r="H2007" s="32"/>
      <c r="I2007" s="32"/>
      <c r="J2007" s="34">
        <f>+D2007+E2007-G2007-H2007-I2007</f>
        <v>0</v>
      </c>
      <c r="K2007" s="31">
        <f>+K1916</f>
        <v>381.13</v>
      </c>
      <c r="L2007" s="24">
        <f t="shared" ref="L2007:L2068" si="151">+J2007*K2007</f>
        <v>0</v>
      </c>
      <c r="M2007" s="24"/>
      <c r="N2007" s="24">
        <f>+K2007*I2007</f>
        <v>0</v>
      </c>
    </row>
    <row r="2008" spans="1:14" x14ac:dyDescent="0.3">
      <c r="A2008" s="16" t="s">
        <v>37</v>
      </c>
      <c r="B2008" s="17" t="s">
        <v>38</v>
      </c>
      <c r="C2008" s="17">
        <v>36</v>
      </c>
      <c r="D2008" s="29"/>
      <c r="E2008" s="29"/>
      <c r="F2008" s="30">
        <f t="shared" ref="F2008:F2068" si="152">+(E2008+D2008)/C2008</f>
        <v>0</v>
      </c>
      <c r="G2008" s="32"/>
      <c r="H2008" s="32"/>
      <c r="I2008" s="32"/>
      <c r="J2008" s="34">
        <f t="shared" ref="J2008:J2068" si="153">+D2008+E2008-G2008-H2008-I2008</f>
        <v>0</v>
      </c>
      <c r="K2008" s="31">
        <f t="shared" ref="K2008:K2068" si="154">+K1917</f>
        <v>741.2</v>
      </c>
      <c r="L2008" s="24">
        <f t="shared" si="151"/>
        <v>0</v>
      </c>
      <c r="M2008" s="24"/>
      <c r="N2008" s="24">
        <f t="shared" ref="N2008:N2068" si="155">+K2008*I2008</f>
        <v>0</v>
      </c>
    </row>
    <row r="2009" spans="1:14" x14ac:dyDescent="0.3">
      <c r="A2009" s="16" t="s">
        <v>39</v>
      </c>
      <c r="B2009" s="17" t="s">
        <v>40</v>
      </c>
      <c r="C2009" s="17">
        <v>18</v>
      </c>
      <c r="D2009" s="29"/>
      <c r="E2009" s="29"/>
      <c r="F2009" s="30">
        <f t="shared" si="152"/>
        <v>0</v>
      </c>
      <c r="G2009" s="32"/>
      <c r="H2009" s="32"/>
      <c r="I2009" s="32"/>
      <c r="J2009" s="12">
        <f t="shared" si="153"/>
        <v>0</v>
      </c>
      <c r="K2009" s="31">
        <f t="shared" si="154"/>
        <v>1263.5999999999999</v>
      </c>
      <c r="L2009" s="37">
        <f t="shared" si="151"/>
        <v>0</v>
      </c>
      <c r="M2009" s="37"/>
      <c r="N2009" s="37">
        <f t="shared" si="155"/>
        <v>0</v>
      </c>
    </row>
    <row r="2010" spans="1:14" x14ac:dyDescent="0.3">
      <c r="A2010" s="16" t="s">
        <v>41</v>
      </c>
      <c r="B2010" s="17" t="s">
        <v>42</v>
      </c>
      <c r="C2010" s="17">
        <v>10</v>
      </c>
      <c r="D2010" s="29"/>
      <c r="E2010" s="29"/>
      <c r="F2010" s="30">
        <f t="shared" si="152"/>
        <v>0</v>
      </c>
      <c r="G2010" s="32"/>
      <c r="H2010" s="32"/>
      <c r="I2010" s="32"/>
      <c r="J2010" s="34">
        <f t="shared" si="153"/>
        <v>0</v>
      </c>
      <c r="K2010" s="31">
        <f t="shared" si="154"/>
        <v>2059.1999999999998</v>
      </c>
      <c r="L2010" s="24">
        <f t="shared" si="151"/>
        <v>0</v>
      </c>
      <c r="M2010" s="24"/>
      <c r="N2010" s="24">
        <f t="shared" si="155"/>
        <v>0</v>
      </c>
    </row>
    <row r="2011" spans="1:14" x14ac:dyDescent="0.3">
      <c r="A2011" s="16" t="s">
        <v>43</v>
      </c>
      <c r="B2011" s="17" t="s">
        <v>36</v>
      </c>
      <c r="C2011" s="17">
        <v>72</v>
      </c>
      <c r="D2011" s="29"/>
      <c r="E2011" s="29"/>
      <c r="F2011" s="30">
        <f t="shared" si="152"/>
        <v>0</v>
      </c>
      <c r="G2011" s="32"/>
      <c r="H2011" s="32"/>
      <c r="I2011" s="32"/>
      <c r="J2011" s="34">
        <f t="shared" si="153"/>
        <v>0</v>
      </c>
      <c r="K2011" s="31">
        <f t="shared" si="154"/>
        <v>409.5</v>
      </c>
      <c r="L2011" s="24">
        <f t="shared" si="151"/>
        <v>0</v>
      </c>
      <c r="M2011" s="24"/>
      <c r="N2011" s="24">
        <f t="shared" si="155"/>
        <v>0</v>
      </c>
    </row>
    <row r="2012" spans="1:14" x14ac:dyDescent="0.3">
      <c r="A2012" s="16" t="s">
        <v>44</v>
      </c>
      <c r="B2012" s="17" t="s">
        <v>38</v>
      </c>
      <c r="C2012" s="17">
        <v>36</v>
      </c>
      <c r="D2012" s="29"/>
      <c r="E2012" s="29"/>
      <c r="F2012" s="30">
        <f t="shared" si="152"/>
        <v>0</v>
      </c>
      <c r="G2012" s="32"/>
      <c r="H2012" s="32"/>
      <c r="I2012" s="32"/>
      <c r="J2012" s="34">
        <f t="shared" si="153"/>
        <v>0</v>
      </c>
      <c r="K2012" s="31">
        <f t="shared" si="154"/>
        <v>803.79</v>
      </c>
      <c r="L2012" s="24">
        <f t="shared" si="151"/>
        <v>0</v>
      </c>
      <c r="M2012" s="24"/>
      <c r="N2012" s="24">
        <f t="shared" si="155"/>
        <v>0</v>
      </c>
    </row>
    <row r="2013" spans="1:14" x14ac:dyDescent="0.3">
      <c r="A2013" s="16" t="s">
        <v>45</v>
      </c>
      <c r="B2013" s="17" t="s">
        <v>36</v>
      </c>
      <c r="C2013" s="17">
        <v>72</v>
      </c>
      <c r="D2013" s="29"/>
      <c r="E2013" s="29"/>
      <c r="F2013" s="30">
        <f t="shared" si="152"/>
        <v>0</v>
      </c>
      <c r="G2013" s="32"/>
      <c r="H2013" s="32"/>
      <c r="I2013" s="32"/>
      <c r="J2013" s="34">
        <f t="shared" si="153"/>
        <v>0</v>
      </c>
      <c r="K2013" s="31">
        <f t="shared" si="154"/>
        <v>409.5</v>
      </c>
      <c r="L2013" s="24">
        <f t="shared" si="151"/>
        <v>0</v>
      </c>
      <c r="M2013" s="24"/>
      <c r="N2013" s="24">
        <f t="shared" si="155"/>
        <v>0</v>
      </c>
    </row>
    <row r="2014" spans="1:14" x14ac:dyDescent="0.3">
      <c r="A2014" s="16" t="s">
        <v>46</v>
      </c>
      <c r="B2014" s="17" t="s">
        <v>38</v>
      </c>
      <c r="C2014" s="17">
        <v>36</v>
      </c>
      <c r="D2014" s="29"/>
      <c r="E2014" s="29"/>
      <c r="F2014" s="30">
        <f t="shared" si="152"/>
        <v>0</v>
      </c>
      <c r="G2014" s="32"/>
      <c r="H2014" s="32"/>
      <c r="I2014" s="32"/>
      <c r="J2014" s="34">
        <f t="shared" si="153"/>
        <v>0</v>
      </c>
      <c r="K2014" s="31">
        <f t="shared" si="154"/>
        <v>803.79</v>
      </c>
      <c r="L2014" s="24">
        <f t="shared" si="151"/>
        <v>0</v>
      </c>
      <c r="M2014" s="24"/>
      <c r="N2014" s="24">
        <f t="shared" si="155"/>
        <v>0</v>
      </c>
    </row>
    <row r="2015" spans="1:14" x14ac:dyDescent="0.3">
      <c r="A2015" s="16" t="s">
        <v>47</v>
      </c>
      <c r="B2015" s="17" t="s">
        <v>48</v>
      </c>
      <c r="C2015" s="17">
        <v>8</v>
      </c>
      <c r="D2015" s="29"/>
      <c r="E2015" s="29"/>
      <c r="F2015" s="30">
        <f t="shared" si="152"/>
        <v>0</v>
      </c>
      <c r="G2015" s="32"/>
      <c r="H2015" s="32"/>
      <c r="I2015" s="32"/>
      <c r="J2015" s="34">
        <f t="shared" si="153"/>
        <v>0</v>
      </c>
      <c r="K2015" s="31">
        <f t="shared" si="154"/>
        <v>2767.05</v>
      </c>
      <c r="L2015" s="24">
        <f t="shared" si="151"/>
        <v>0</v>
      </c>
      <c r="M2015" s="24"/>
      <c r="N2015" s="24">
        <f t="shared" si="155"/>
        <v>0</v>
      </c>
    </row>
    <row r="2016" spans="1:14" x14ac:dyDescent="0.3">
      <c r="A2016" s="35" t="s">
        <v>49</v>
      </c>
      <c r="B2016" s="17" t="s">
        <v>50</v>
      </c>
      <c r="C2016" s="38">
        <v>72</v>
      </c>
      <c r="D2016" s="29"/>
      <c r="E2016" s="29"/>
      <c r="F2016" s="30">
        <f t="shared" si="152"/>
        <v>0</v>
      </c>
      <c r="G2016" s="32"/>
      <c r="H2016" s="32"/>
      <c r="I2016" s="32"/>
      <c r="J2016" s="12">
        <f t="shared" si="153"/>
        <v>0</v>
      </c>
      <c r="K2016" s="31">
        <f t="shared" si="154"/>
        <v>444.6</v>
      </c>
      <c r="L2016" s="37">
        <f t="shared" si="151"/>
        <v>0</v>
      </c>
      <c r="M2016" s="37"/>
      <c r="N2016" s="37">
        <f t="shared" si="155"/>
        <v>0</v>
      </c>
    </row>
    <row r="2017" spans="1:14" x14ac:dyDescent="0.3">
      <c r="A2017" s="16" t="s">
        <v>51</v>
      </c>
      <c r="B2017" s="17" t="s">
        <v>52</v>
      </c>
      <c r="C2017" s="17">
        <v>36</v>
      </c>
      <c r="D2017" s="29"/>
      <c r="E2017" s="29"/>
      <c r="F2017" s="30">
        <f t="shared" si="152"/>
        <v>0</v>
      </c>
      <c r="G2017" s="32"/>
      <c r="H2017" s="32"/>
      <c r="I2017" s="32"/>
      <c r="J2017" s="34">
        <f t="shared" si="153"/>
        <v>0</v>
      </c>
      <c r="K2017" s="31">
        <f t="shared" si="154"/>
        <v>868.73</v>
      </c>
      <c r="L2017" s="24">
        <f t="shared" si="151"/>
        <v>0</v>
      </c>
      <c r="M2017" s="24"/>
      <c r="N2017" s="24">
        <f t="shared" si="155"/>
        <v>0</v>
      </c>
    </row>
    <row r="2018" spans="1:14" x14ac:dyDescent="0.3">
      <c r="A2018" s="16" t="s">
        <v>53</v>
      </c>
      <c r="B2018" s="17" t="s">
        <v>48</v>
      </c>
      <c r="C2018" s="17">
        <v>8</v>
      </c>
      <c r="D2018" s="29"/>
      <c r="E2018" s="29"/>
      <c r="F2018" s="30">
        <f t="shared" si="152"/>
        <v>0</v>
      </c>
      <c r="G2018" s="32"/>
      <c r="H2018" s="32"/>
      <c r="I2018" s="32"/>
      <c r="J2018" s="34">
        <f t="shared" si="153"/>
        <v>0</v>
      </c>
      <c r="K2018" s="31">
        <f t="shared" si="154"/>
        <v>2416.0500000000002</v>
      </c>
      <c r="L2018" s="24">
        <f t="shared" si="151"/>
        <v>0</v>
      </c>
      <c r="M2018" s="24"/>
      <c r="N2018" s="24">
        <f t="shared" si="155"/>
        <v>0</v>
      </c>
    </row>
    <row r="2019" spans="1:14" x14ac:dyDescent="0.3">
      <c r="A2019" s="16" t="s">
        <v>54</v>
      </c>
      <c r="B2019" s="17" t="s">
        <v>50</v>
      </c>
      <c r="C2019" s="17">
        <v>72</v>
      </c>
      <c r="D2019" s="29"/>
      <c r="E2019" s="29"/>
      <c r="F2019" s="30">
        <f t="shared" si="152"/>
        <v>0</v>
      </c>
      <c r="G2019" s="32"/>
      <c r="H2019" s="32"/>
      <c r="I2019" s="32"/>
      <c r="J2019" s="34">
        <f t="shared" si="153"/>
        <v>0</v>
      </c>
      <c r="K2019" s="31">
        <f t="shared" si="154"/>
        <v>377.33</v>
      </c>
      <c r="L2019" s="24">
        <f t="shared" si="151"/>
        <v>0</v>
      </c>
      <c r="M2019" s="24"/>
      <c r="N2019" s="24">
        <f t="shared" si="155"/>
        <v>0</v>
      </c>
    </row>
    <row r="2020" spans="1:14" x14ac:dyDescent="0.3">
      <c r="A2020" s="16" t="s">
        <v>55</v>
      </c>
      <c r="B2020" s="17" t="s">
        <v>56</v>
      </c>
      <c r="C2020" s="17">
        <v>15</v>
      </c>
      <c r="D2020" s="44"/>
      <c r="E2020" s="44"/>
      <c r="F2020" s="30">
        <f t="shared" si="152"/>
        <v>0</v>
      </c>
      <c r="G2020" s="11"/>
      <c r="H2020" s="11"/>
      <c r="I2020" s="11"/>
      <c r="J2020" s="12">
        <f t="shared" si="153"/>
        <v>0</v>
      </c>
      <c r="K2020" s="45">
        <f t="shared" si="154"/>
        <v>1158.3</v>
      </c>
      <c r="L2020" s="37">
        <f t="shared" si="151"/>
        <v>0</v>
      </c>
      <c r="M2020" s="37"/>
      <c r="N2020" s="37">
        <f t="shared" si="155"/>
        <v>0</v>
      </c>
    </row>
    <row r="2021" spans="1:14" x14ac:dyDescent="0.3">
      <c r="A2021" s="16" t="s">
        <v>57</v>
      </c>
      <c r="B2021" s="17" t="s">
        <v>50</v>
      </c>
      <c r="C2021" s="17">
        <v>72</v>
      </c>
      <c r="D2021" s="29"/>
      <c r="E2021" s="29"/>
      <c r="F2021" s="30">
        <f t="shared" si="152"/>
        <v>0</v>
      </c>
      <c r="G2021" s="32"/>
      <c r="H2021" s="32"/>
      <c r="I2021" s="32"/>
      <c r="J2021" s="34">
        <f t="shared" si="153"/>
        <v>0</v>
      </c>
      <c r="K2021" s="31">
        <f t="shared" si="154"/>
        <v>424.13</v>
      </c>
      <c r="L2021" s="24">
        <f t="shared" si="151"/>
        <v>0</v>
      </c>
      <c r="M2021" s="24"/>
      <c r="N2021" s="24">
        <f t="shared" si="155"/>
        <v>0</v>
      </c>
    </row>
    <row r="2022" spans="1:14" x14ac:dyDescent="0.3">
      <c r="A2022" s="16" t="s">
        <v>58</v>
      </c>
      <c r="B2022" s="17" t="s">
        <v>59</v>
      </c>
      <c r="C2022" s="17">
        <v>15</v>
      </c>
      <c r="D2022" s="29"/>
      <c r="E2022" s="29"/>
      <c r="F2022" s="30">
        <f t="shared" si="152"/>
        <v>0</v>
      </c>
      <c r="G2022" s="32"/>
      <c r="H2022" s="32"/>
      <c r="I2022" s="32"/>
      <c r="J2022" s="34">
        <f t="shared" si="153"/>
        <v>0</v>
      </c>
      <c r="K2022" s="31">
        <f t="shared" si="154"/>
        <v>1199.25</v>
      </c>
      <c r="L2022" s="24">
        <f t="shared" si="151"/>
        <v>0</v>
      </c>
      <c r="M2022" s="24"/>
      <c r="N2022" s="24">
        <f t="shared" si="155"/>
        <v>0</v>
      </c>
    </row>
    <row r="2023" spans="1:14" x14ac:dyDescent="0.3">
      <c r="A2023" s="16" t="s">
        <v>60</v>
      </c>
      <c r="B2023" s="17" t="s">
        <v>50</v>
      </c>
      <c r="C2023" s="17">
        <v>72</v>
      </c>
      <c r="D2023" s="29"/>
      <c r="E2023" s="29"/>
      <c r="F2023" s="30">
        <f t="shared" si="152"/>
        <v>0</v>
      </c>
      <c r="G2023" s="32"/>
      <c r="H2023" s="32"/>
      <c r="I2023" s="32"/>
      <c r="J2023" s="34">
        <f t="shared" si="153"/>
        <v>0</v>
      </c>
      <c r="K2023" s="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/row>
    <row r="2024" spans="1:14" x14ac:dyDescent="0.3">
      <c r="A2024" s="16" t="s">
        <v>61</v>
      </c>
      <c r="B2024" s="17" t="s">
        <v>50</v>
      </c>
      <c r="C2024" s="38">
        <v>72</v>
      </c>
      <c r="D2024" s="44"/>
      <c r="E2024" s="44"/>
      <c r="F2024" s="30">
        <f t="shared" si="152"/>
        <v>0</v>
      </c>
      <c r="G2024" s="11"/>
      <c r="H2024" s="11"/>
      <c r="I2024" s="11"/>
      <c r="J2024" s="12">
        <f t="shared" si="153"/>
        <v>0</v>
      </c>
      <c r="K2024" s="31">
        <f t="shared" si="154"/>
        <v>424.13</v>
      </c>
      <c r="L2024" s="37">
        <f t="shared" si="151"/>
        <v>0</v>
      </c>
      <c r="M2024" s="37"/>
      <c r="N2024" s="37">
        <f t="shared" si="155"/>
        <v>0</v>
      </c>
    </row>
    <row r="2025" spans="1:14" x14ac:dyDescent="0.3">
      <c r="A2025" s="35" t="s">
        <v>62</v>
      </c>
      <c r="B2025" s="17" t="s">
        <v>50</v>
      </c>
      <c r="C2025" s="38">
        <v>72</v>
      </c>
      <c r="D2025" s="44"/>
      <c r="E2025" s="44"/>
      <c r="F2025" s="30">
        <f t="shared" si="152"/>
        <v>0</v>
      </c>
      <c r="G2025" s="11"/>
      <c r="H2025" s="11"/>
      <c r="I2025" s="11"/>
      <c r="J2025" s="12">
        <f t="shared" si="153"/>
        <v>0</v>
      </c>
      <c r="K2025" s="31">
        <f t="shared" si="154"/>
        <v>330.23</v>
      </c>
      <c r="L2025" s="37">
        <f t="shared" si="151"/>
        <v>0</v>
      </c>
      <c r="M2025" s="37"/>
      <c r="N2025" s="37">
        <f t="shared" si="155"/>
        <v>0</v>
      </c>
    </row>
    <row r="2026" spans="1:14" x14ac:dyDescent="0.3">
      <c r="A2026" s="35" t="s">
        <v>63</v>
      </c>
      <c r="B2026" s="17" t="s">
        <v>50</v>
      </c>
      <c r="C2026" s="38">
        <v>72</v>
      </c>
      <c r="D2026" s="44"/>
      <c r="E2026" s="44"/>
      <c r="F2026" s="30">
        <f t="shared" si="152"/>
        <v>0</v>
      </c>
      <c r="G2026" s="11"/>
      <c r="H2026" s="11"/>
      <c r="I2026" s="11"/>
      <c r="J2026" s="12">
        <f t="shared" si="153"/>
        <v>0</v>
      </c>
      <c r="K2026" s="31">
        <f t="shared" si="154"/>
        <v>424.13</v>
      </c>
      <c r="L2026" s="37">
        <f t="shared" si="151"/>
        <v>0</v>
      </c>
      <c r="M2026" s="37"/>
      <c r="N2026" s="37">
        <f t="shared" si="155"/>
        <v>0</v>
      </c>
    </row>
    <row r="2027" spans="1:14" x14ac:dyDescent="0.3">
      <c r="A2027" s="35" t="s">
        <v>64</v>
      </c>
      <c r="B2027" s="17" t="s">
        <v>65</v>
      </c>
      <c r="C2027" s="38">
        <v>72</v>
      </c>
      <c r="D2027" s="44"/>
      <c r="E2027" s="44"/>
      <c r="F2027" s="30">
        <f t="shared" si="152"/>
        <v>0</v>
      </c>
      <c r="G2027" s="11"/>
      <c r="H2027" s="11"/>
      <c r="I2027" s="11"/>
      <c r="J2027" s="12">
        <f t="shared" si="153"/>
        <v>0</v>
      </c>
      <c r="K2027" s="31">
        <f t="shared" si="154"/>
        <v>389.61</v>
      </c>
      <c r="L2027" s="37">
        <f t="shared" si="151"/>
        <v>0</v>
      </c>
      <c r="M2027" s="37"/>
      <c r="N2027" s="37">
        <f t="shared" si="155"/>
        <v>0</v>
      </c>
    </row>
    <row r="2028" spans="1:14" x14ac:dyDescent="0.3">
      <c r="A2028" s="35" t="s">
        <v>66</v>
      </c>
      <c r="B2028" s="17" t="s">
        <v>65</v>
      </c>
      <c r="C2028" s="38">
        <v>72</v>
      </c>
      <c r="D2028" s="44"/>
      <c r="E2028" s="44"/>
      <c r="F2028" s="30">
        <f t="shared" si="152"/>
        <v>0</v>
      </c>
      <c r="G2028" s="11"/>
      <c r="H2028" s="11"/>
      <c r="I2028" s="11"/>
      <c r="J2028" s="12">
        <f t="shared" si="153"/>
        <v>0</v>
      </c>
      <c r="K2028" s="31">
        <f t="shared" si="154"/>
        <v>389.61</v>
      </c>
      <c r="L2028" s="37">
        <f t="shared" si="151"/>
        <v>0</v>
      </c>
      <c r="M2028" s="37"/>
      <c r="N2028" s="37">
        <f t="shared" si="155"/>
        <v>0</v>
      </c>
    </row>
    <row r="2029" spans="1:14" x14ac:dyDescent="0.3">
      <c r="A2029" s="47" t="s">
        <v>67</v>
      </c>
      <c r="B2029" s="48" t="s">
        <v>59</v>
      </c>
      <c r="C2029" s="49">
        <v>25</v>
      </c>
      <c r="D2029" s="44"/>
      <c r="E2029" s="44"/>
      <c r="F2029" s="30">
        <f t="shared" si="152"/>
        <v>0</v>
      </c>
      <c r="G2029" s="11"/>
      <c r="H2029" s="11"/>
      <c r="I2029" s="11"/>
      <c r="J2029" s="12">
        <f t="shared" si="153"/>
        <v>0</v>
      </c>
      <c r="K2029" s="31">
        <f t="shared" si="154"/>
        <v>169.65</v>
      </c>
      <c r="L2029" s="37">
        <f t="shared" si="151"/>
        <v>0</v>
      </c>
      <c r="M2029" s="37"/>
      <c r="N2029" s="37">
        <f t="shared" si="155"/>
        <v>0</v>
      </c>
    </row>
    <row r="2030" spans="1:14" x14ac:dyDescent="0.3">
      <c r="A2030" s="47" t="s">
        <v>68</v>
      </c>
      <c r="B2030" s="48" t="s">
        <v>42</v>
      </c>
      <c r="C2030" s="49">
        <v>50</v>
      </c>
      <c r="D2030" s="44"/>
      <c r="E2030" s="44"/>
      <c r="F2030" s="30">
        <f t="shared" si="152"/>
        <v>0</v>
      </c>
      <c r="G2030" s="11"/>
      <c r="H2030" s="11"/>
      <c r="I2030" s="11"/>
      <c r="J2030" s="12">
        <f t="shared" si="153"/>
        <v>0</v>
      </c>
      <c r="K2030" s="31">
        <f t="shared" si="154"/>
        <v>88.92</v>
      </c>
      <c r="L2030" s="37">
        <f t="shared" si="151"/>
        <v>0</v>
      </c>
      <c r="M2030" s="37"/>
      <c r="N2030" s="37">
        <f t="shared" si="155"/>
        <v>0</v>
      </c>
    </row>
    <row r="2031" spans="1:14" x14ac:dyDescent="0.3">
      <c r="A2031" s="47" t="s">
        <v>69</v>
      </c>
      <c r="B2031" s="48" t="s">
        <v>52</v>
      </c>
      <c r="C2031" s="49">
        <v>12</v>
      </c>
      <c r="D2031" s="44"/>
      <c r="E2031" s="44"/>
      <c r="F2031" s="30">
        <f t="shared" si="152"/>
        <v>0</v>
      </c>
      <c r="G2031" s="11"/>
      <c r="H2031" s="11"/>
      <c r="I2031" s="11"/>
      <c r="J2031" s="12">
        <f t="shared" si="153"/>
        <v>0</v>
      </c>
      <c r="K2031" s="31">
        <f t="shared" si="154"/>
        <v>123.94</v>
      </c>
      <c r="L2031" s="37">
        <f t="shared" si="151"/>
        <v>0</v>
      </c>
      <c r="M2031" s="37"/>
      <c r="N2031" s="37">
        <f t="shared" si="155"/>
        <v>0</v>
      </c>
    </row>
    <row r="2032" spans="1:14" ht="19.5" thickBot="1" x14ac:dyDescent="0.35">
      <c r="A2032" s="47" t="s">
        <v>70</v>
      </c>
      <c r="B2032" s="48" t="s">
        <v>50</v>
      </c>
      <c r="C2032" s="49">
        <v>60</v>
      </c>
      <c r="D2032" s="44"/>
      <c r="E2032" s="44"/>
      <c r="F2032" s="30">
        <f t="shared" si="152"/>
        <v>0</v>
      </c>
      <c r="G2032" s="11"/>
      <c r="H2032" s="11"/>
      <c r="I2032" s="11"/>
      <c r="J2032" s="12">
        <f t="shared" si="153"/>
        <v>0</v>
      </c>
      <c r="K2032" s="31">
        <f t="shared" si="154"/>
        <v>67.180000000000007</v>
      </c>
      <c r="L2032" s="37">
        <f t="shared" si="151"/>
        <v>0</v>
      </c>
      <c r="M2032" s="37"/>
      <c r="N2032" s="37">
        <f t="shared" si="155"/>
        <v>0</v>
      </c>
    </row>
    <row r="2033" spans="1:14" ht="19.5" thickBot="1" x14ac:dyDescent="0.35">
      <c r="A2033" s="56" t="s">
        <v>71</v>
      </c>
      <c r="B2033" s="57" t="s">
        <v>50</v>
      </c>
      <c r="C2033" s="58">
        <v>60</v>
      </c>
      <c r="D2033" s="44"/>
      <c r="E2033" s="44"/>
      <c r="F2033" s="30">
        <f t="shared" si="152"/>
        <v>0</v>
      </c>
      <c r="G2033" s="11"/>
      <c r="H2033" s="11"/>
      <c r="I2033" s="11"/>
      <c r="J2033" s="12">
        <f t="shared" si="153"/>
        <v>0</v>
      </c>
      <c r="K2033" s="31">
        <f t="shared" si="154"/>
        <v>67.180000000000007</v>
      </c>
      <c r="L2033" s="37">
        <f t="shared" si="151"/>
        <v>0</v>
      </c>
      <c r="M2033" s="37"/>
      <c r="N2033" s="37">
        <f t="shared" si="155"/>
        <v>0</v>
      </c>
    </row>
    <row r="2034" spans="1:14" ht="19.5" thickBot="1" x14ac:dyDescent="0.35">
      <c r="A2034" s="56" t="s">
        <v>72</v>
      </c>
      <c r="B2034" s="57" t="s">
        <v>50</v>
      </c>
      <c r="C2034" s="58">
        <v>60</v>
      </c>
      <c r="D2034" s="44"/>
      <c r="E2034" s="44"/>
      <c r="F2034" s="30">
        <f t="shared" si="152"/>
        <v>0</v>
      </c>
      <c r="G2034" s="11"/>
      <c r="H2034" s="11"/>
      <c r="I2034" s="11"/>
      <c r="J2034" s="12">
        <f t="shared" si="153"/>
        <v>0</v>
      </c>
      <c r="K2034" s="31">
        <f t="shared" si="154"/>
        <v>67.180000000000007</v>
      </c>
      <c r="L2034" s="37">
        <f t="shared" si="151"/>
        <v>0</v>
      </c>
      <c r="M2034" s="37"/>
      <c r="N2034" s="37">
        <f t="shared" si="155"/>
        <v>0</v>
      </c>
    </row>
    <row r="2035" spans="1:14" ht="19.5" thickBot="1" x14ac:dyDescent="0.35">
      <c r="A2035" s="56" t="s">
        <v>73</v>
      </c>
      <c r="B2035" s="57" t="s">
        <v>74</v>
      </c>
      <c r="C2035" s="58">
        <v>150</v>
      </c>
      <c r="D2035" s="44"/>
      <c r="E2035" s="44"/>
      <c r="F2035" s="30">
        <f t="shared" si="152"/>
        <v>0</v>
      </c>
      <c r="G2035" s="11"/>
      <c r="H2035" s="11"/>
      <c r="I2035" s="11"/>
      <c r="J2035" s="12">
        <f t="shared" si="153"/>
        <v>0</v>
      </c>
      <c r="K2035" s="31">
        <f t="shared" si="154"/>
        <v>21.06</v>
      </c>
      <c r="L2035" s="37">
        <f t="shared" si="151"/>
        <v>0</v>
      </c>
      <c r="M2035" s="37"/>
      <c r="N2035" s="37">
        <f t="shared" si="155"/>
        <v>0</v>
      </c>
    </row>
    <row r="2036" spans="1:14" ht="19.5" thickBot="1" x14ac:dyDescent="0.35">
      <c r="A2036" s="66" t="s">
        <v>75</v>
      </c>
      <c r="B2036" s="67" t="s">
        <v>76</v>
      </c>
      <c r="C2036" s="68">
        <v>120</v>
      </c>
      <c r="D2036" s="44"/>
      <c r="E2036" s="44"/>
      <c r="F2036" s="30">
        <f t="shared" si="152"/>
        <v>0</v>
      </c>
      <c r="G2036" s="11"/>
      <c r="H2036" s="11"/>
      <c r="I2036" s="11"/>
      <c r="J2036" s="12">
        <f t="shared" si="153"/>
        <v>0</v>
      </c>
      <c r="K2036" s="31">
        <f t="shared" si="154"/>
        <v>78.98</v>
      </c>
      <c r="L2036" s="37">
        <f t="shared" si="151"/>
        <v>0</v>
      </c>
      <c r="M2036" s="37"/>
      <c r="N2036" s="37">
        <f t="shared" si="155"/>
        <v>0</v>
      </c>
    </row>
    <row r="2037" spans="1:14" ht="19.5" thickBot="1" x14ac:dyDescent="0.35">
      <c r="A2037" s="66" t="s">
        <v>77</v>
      </c>
      <c r="B2037" s="67" t="s">
        <v>78</v>
      </c>
      <c r="C2037" s="68">
        <v>60</v>
      </c>
      <c r="D2037" s="44"/>
      <c r="E2037" s="44"/>
      <c r="F2037" s="30">
        <f t="shared" si="152"/>
        <v>0</v>
      </c>
      <c r="G2037" s="11"/>
      <c r="H2037" s="11"/>
      <c r="I2037" s="11"/>
      <c r="J2037" s="12">
        <f t="shared" si="153"/>
        <v>0</v>
      </c>
      <c r="K2037" s="31">
        <f t="shared" si="154"/>
        <v>154.44</v>
      </c>
      <c r="L2037" s="37">
        <f t="shared" si="151"/>
        <v>0</v>
      </c>
      <c r="M2037" s="37"/>
      <c r="N2037" s="37">
        <f t="shared" si="155"/>
        <v>0</v>
      </c>
    </row>
    <row r="2038" spans="1:14" ht="19.5" thickBot="1" x14ac:dyDescent="0.35">
      <c r="A2038" s="66" t="s">
        <v>79</v>
      </c>
      <c r="B2038" s="67" t="s">
        <v>50</v>
      </c>
      <c r="C2038" s="68">
        <v>30</v>
      </c>
      <c r="D2038" s="44"/>
      <c r="E2038" s="44"/>
      <c r="F2038" s="30">
        <f t="shared" si="152"/>
        <v>0</v>
      </c>
      <c r="G2038" s="11"/>
      <c r="H2038" s="11"/>
      <c r="I2038" s="11"/>
      <c r="J2038" s="12">
        <f t="shared" si="153"/>
        <v>0</v>
      </c>
      <c r="K2038" s="31">
        <f t="shared" si="154"/>
        <v>274.95</v>
      </c>
      <c r="L2038" s="37">
        <f t="shared" si="151"/>
        <v>0</v>
      </c>
      <c r="M2038" s="37"/>
      <c r="N2038" s="37">
        <f t="shared" si="155"/>
        <v>0</v>
      </c>
    </row>
    <row r="2039" spans="1:14" ht="19.5" thickBot="1" x14ac:dyDescent="0.35">
      <c r="A2039" s="66" t="s">
        <v>80</v>
      </c>
      <c r="B2039" s="67" t="s">
        <v>59</v>
      </c>
      <c r="C2039" s="68">
        <v>12</v>
      </c>
      <c r="D2039" s="44"/>
      <c r="E2039" s="44"/>
      <c r="F2039" s="30">
        <f t="shared" si="152"/>
        <v>0</v>
      </c>
      <c r="G2039" s="11"/>
      <c r="H2039" s="11"/>
      <c r="I2039" s="11"/>
      <c r="J2039" s="12">
        <f t="shared" si="153"/>
        <v>0</v>
      </c>
      <c r="K2039" s="31">
        <f t="shared" si="154"/>
        <v>1023.75</v>
      </c>
      <c r="L2039" s="37">
        <f t="shared" si="151"/>
        <v>0</v>
      </c>
      <c r="M2039" s="37"/>
      <c r="N2039" s="37">
        <f t="shared" si="155"/>
        <v>0</v>
      </c>
    </row>
    <row r="2040" spans="1:14" ht="19.5" thickBot="1" x14ac:dyDescent="0.35">
      <c r="A2040" s="76" t="s">
        <v>81</v>
      </c>
      <c r="B2040" s="77" t="s">
        <v>82</v>
      </c>
      <c r="C2040" s="78">
        <v>18</v>
      </c>
      <c r="D2040" s="44"/>
      <c r="E2040" s="44"/>
      <c r="F2040" s="30">
        <f t="shared" si="152"/>
        <v>0</v>
      </c>
      <c r="G2040" s="11"/>
      <c r="H2040" s="11"/>
      <c r="I2040" s="11"/>
      <c r="J2040" s="12">
        <f t="shared" si="153"/>
        <v>0</v>
      </c>
      <c r="K2040" s="31">
        <f t="shared" si="154"/>
        <v>558.67999999999995</v>
      </c>
      <c r="L2040" s="37">
        <f t="shared" si="151"/>
        <v>0</v>
      </c>
      <c r="M2040" s="37"/>
      <c r="N2040" s="37">
        <f t="shared" si="155"/>
        <v>0</v>
      </c>
    </row>
    <row r="2041" spans="1:14" ht="19.5" thickBot="1" x14ac:dyDescent="0.35">
      <c r="A2041" s="76" t="s">
        <v>83</v>
      </c>
      <c r="B2041" s="77" t="s">
        <v>59</v>
      </c>
      <c r="C2041" s="78">
        <v>12</v>
      </c>
      <c r="D2041" s="44"/>
      <c r="E2041" s="44"/>
      <c r="F2041" s="30">
        <f t="shared" si="152"/>
        <v>0</v>
      </c>
      <c r="G2041" s="11"/>
      <c r="H2041" s="11"/>
      <c r="I2041" s="11"/>
      <c r="J2041" s="12">
        <f t="shared" si="153"/>
        <v>0</v>
      </c>
      <c r="K2041" s="31">
        <f t="shared" si="154"/>
        <v>1092.2</v>
      </c>
      <c r="L2041" s="37">
        <f t="shared" si="151"/>
        <v>0</v>
      </c>
      <c r="M2041" s="37"/>
      <c r="N2041" s="37">
        <f t="shared" si="155"/>
        <v>0</v>
      </c>
    </row>
    <row r="2042" spans="1:14" ht="19.5" thickBot="1" x14ac:dyDescent="0.35">
      <c r="A2042" s="76" t="s">
        <v>84</v>
      </c>
      <c r="B2042" s="77" t="s">
        <v>85</v>
      </c>
      <c r="C2042" s="78">
        <v>4</v>
      </c>
      <c r="D2042" s="44"/>
      <c r="E2042" s="44"/>
      <c r="F2042" s="30">
        <f t="shared" si="152"/>
        <v>0</v>
      </c>
      <c r="G2042" s="11"/>
      <c r="H2042" s="11"/>
      <c r="I2042" s="11"/>
      <c r="J2042" s="12">
        <f t="shared" si="153"/>
        <v>0</v>
      </c>
      <c r="K2042" s="31">
        <f t="shared" si="154"/>
        <v>2670.53</v>
      </c>
      <c r="L2042" s="37">
        <f t="shared" si="151"/>
        <v>0</v>
      </c>
      <c r="M2042" s="37"/>
      <c r="N2042" s="37">
        <f t="shared" si="155"/>
        <v>0</v>
      </c>
    </row>
    <row r="2043" spans="1:14" ht="19.5" thickBot="1" x14ac:dyDescent="0.35">
      <c r="A2043" s="86" t="s">
        <v>86</v>
      </c>
      <c r="B2043" s="87" t="s">
        <v>87</v>
      </c>
      <c r="C2043" s="88">
        <v>48</v>
      </c>
      <c r="D2043" s="44"/>
      <c r="E2043" s="44"/>
      <c r="F2043" s="30">
        <f t="shared" si="152"/>
        <v>0</v>
      </c>
      <c r="G2043" s="11"/>
      <c r="H2043" s="11"/>
      <c r="I2043" s="11"/>
      <c r="J2043" s="12">
        <f t="shared" si="153"/>
        <v>0</v>
      </c>
      <c r="K2043" s="31">
        <f t="shared" si="154"/>
        <v>46.8</v>
      </c>
      <c r="L2043" s="37">
        <f t="shared" si="151"/>
        <v>0</v>
      </c>
      <c r="M2043" s="37"/>
      <c r="N2043" s="37">
        <f t="shared" si="155"/>
        <v>0</v>
      </c>
    </row>
    <row r="2044" spans="1:14" ht="19.5" thickBot="1" x14ac:dyDescent="0.35">
      <c r="A2044" s="86" t="s">
        <v>88</v>
      </c>
      <c r="B2044" s="87" t="s">
        <v>87</v>
      </c>
      <c r="C2044" s="88">
        <v>48</v>
      </c>
      <c r="D2044" s="44"/>
      <c r="E2044" s="44"/>
      <c r="F2044" s="30">
        <f t="shared" si="152"/>
        <v>0</v>
      </c>
      <c r="G2044" s="11"/>
      <c r="H2044" s="11"/>
      <c r="I2044" s="11"/>
      <c r="J2044" s="12">
        <f t="shared" si="153"/>
        <v>0</v>
      </c>
      <c r="K2044" s="31">
        <f t="shared" si="154"/>
        <v>46.8</v>
      </c>
      <c r="L2044" s="37">
        <f t="shared" si="151"/>
        <v>0</v>
      </c>
      <c r="M2044" s="37"/>
      <c r="N2044" s="37">
        <f t="shared" si="155"/>
        <v>0</v>
      </c>
    </row>
    <row r="2045" spans="1:14" x14ac:dyDescent="0.3">
      <c r="A2045" s="96" t="s">
        <v>89</v>
      </c>
      <c r="B2045" s="97">
        <v>25</v>
      </c>
      <c r="C2045" s="97">
        <v>25</v>
      </c>
      <c r="D2045" s="44"/>
      <c r="E2045" s="44"/>
      <c r="F2045" s="30">
        <f t="shared" si="152"/>
        <v>0</v>
      </c>
      <c r="G2045" s="11"/>
      <c r="H2045" s="11"/>
      <c r="I2045" s="11"/>
      <c r="J2045" s="12">
        <f t="shared" si="153"/>
        <v>0</v>
      </c>
      <c r="K2045" s="31">
        <f t="shared" si="154"/>
        <v>111.25</v>
      </c>
      <c r="L2045" s="37">
        <f t="shared" si="151"/>
        <v>0</v>
      </c>
      <c r="M2045" s="37"/>
      <c r="N2045" s="37">
        <f t="shared" si="155"/>
        <v>0</v>
      </c>
    </row>
    <row r="2046" spans="1:14" x14ac:dyDescent="0.3">
      <c r="A2046" s="105" t="s">
        <v>90</v>
      </c>
      <c r="B2046" s="106">
        <v>10</v>
      </c>
      <c r="C2046" s="106">
        <v>10</v>
      </c>
      <c r="D2046" s="44"/>
      <c r="E2046" s="44"/>
      <c r="F2046" s="30">
        <f t="shared" si="152"/>
        <v>0</v>
      </c>
      <c r="G2046" s="11"/>
      <c r="H2046" s="11"/>
      <c r="I2046" s="11"/>
      <c r="J2046" s="12">
        <f t="shared" si="153"/>
        <v>0</v>
      </c>
      <c r="K2046" s="31">
        <f t="shared" si="154"/>
        <v>1760</v>
      </c>
      <c r="L2046" s="37">
        <f t="shared" si="151"/>
        <v>0</v>
      </c>
      <c r="M2046" s="37"/>
      <c r="N2046" s="37">
        <f t="shared" si="155"/>
        <v>0</v>
      </c>
    </row>
    <row r="2047" spans="1:14" x14ac:dyDescent="0.3">
      <c r="A2047" s="105" t="s">
        <v>91</v>
      </c>
      <c r="B2047" s="106">
        <v>8</v>
      </c>
      <c r="C2047" s="106">
        <v>8</v>
      </c>
      <c r="D2047" s="44"/>
      <c r="E2047" s="44"/>
      <c r="F2047" s="30">
        <f t="shared" si="152"/>
        <v>0</v>
      </c>
      <c r="G2047" s="11"/>
      <c r="H2047" s="11"/>
      <c r="I2047" s="11"/>
      <c r="J2047" s="12">
        <f t="shared" si="153"/>
        <v>0</v>
      </c>
      <c r="K2047" s="31">
        <f t="shared" si="154"/>
        <v>2365</v>
      </c>
      <c r="L2047" s="37">
        <f t="shared" si="151"/>
        <v>0</v>
      </c>
      <c r="M2047" s="37"/>
      <c r="N2047" s="37">
        <f t="shared" si="155"/>
        <v>0</v>
      </c>
    </row>
    <row r="2048" spans="1:14" x14ac:dyDescent="0.3">
      <c r="A2048" s="105" t="s">
        <v>92</v>
      </c>
      <c r="B2048" s="106">
        <v>8</v>
      </c>
      <c r="C2048" s="106">
        <v>8</v>
      </c>
      <c r="D2048" s="44"/>
      <c r="E2048" s="44"/>
      <c r="F2048" s="30">
        <f t="shared" si="152"/>
        <v>0</v>
      </c>
      <c r="G2048" s="11"/>
      <c r="H2048" s="11"/>
      <c r="I2048" s="11"/>
      <c r="J2048" s="12">
        <f t="shared" si="153"/>
        <v>0</v>
      </c>
      <c r="K2048" s="31">
        <f t="shared" si="154"/>
        <v>2065</v>
      </c>
      <c r="L2048" s="37">
        <f t="shared" si="151"/>
        <v>0</v>
      </c>
      <c r="M2048" s="37"/>
      <c r="N2048" s="37">
        <f t="shared" si="155"/>
        <v>0</v>
      </c>
    </row>
    <row r="2049" spans="1:14" x14ac:dyDescent="0.3">
      <c r="A2049" s="105" t="s">
        <v>93</v>
      </c>
      <c r="B2049" s="106">
        <v>15</v>
      </c>
      <c r="C2049" s="106">
        <v>15</v>
      </c>
      <c r="D2049" s="44"/>
      <c r="E2049" s="44"/>
      <c r="F2049" s="30">
        <f t="shared" si="152"/>
        <v>0</v>
      </c>
      <c r="G2049" s="11"/>
      <c r="H2049" s="11"/>
      <c r="I2049" s="11"/>
      <c r="J2049" s="12">
        <f t="shared" si="153"/>
        <v>0</v>
      </c>
      <c r="K2049" s="31">
        <f t="shared" si="154"/>
        <v>990</v>
      </c>
      <c r="L2049" s="37">
        <f t="shared" si="151"/>
        <v>0</v>
      </c>
      <c r="M2049" s="37"/>
      <c r="N2049" s="37">
        <f t="shared" si="155"/>
        <v>0</v>
      </c>
    </row>
    <row r="2050" spans="1:14" x14ac:dyDescent="0.3">
      <c r="A2050" s="105" t="s">
        <v>94</v>
      </c>
      <c r="B2050" s="106">
        <v>15</v>
      </c>
      <c r="C2050" s="106">
        <v>15</v>
      </c>
      <c r="D2050" s="44"/>
      <c r="E2050" s="44"/>
      <c r="F2050" s="30">
        <f t="shared" si="152"/>
        <v>0</v>
      </c>
      <c r="G2050" s="11"/>
      <c r="H2050" s="11"/>
      <c r="I2050" s="11"/>
      <c r="J2050" s="12">
        <f t="shared" si="153"/>
        <v>0</v>
      </c>
      <c r="K2050" s="31">
        <f t="shared" si="154"/>
        <v>1025</v>
      </c>
      <c r="L2050" s="37">
        <f t="shared" si="151"/>
        <v>0</v>
      </c>
      <c r="M2050" s="37"/>
      <c r="N2050" s="37">
        <f t="shared" si="155"/>
        <v>0</v>
      </c>
    </row>
    <row r="2051" spans="1:14" x14ac:dyDescent="0.3">
      <c r="A2051" s="105" t="s">
        <v>95</v>
      </c>
      <c r="B2051" s="106">
        <v>10</v>
      </c>
      <c r="C2051" s="106">
        <v>10</v>
      </c>
      <c r="D2051" s="44"/>
      <c r="E2051" s="44"/>
      <c r="F2051" s="30">
        <f t="shared" si="152"/>
        <v>0</v>
      </c>
      <c r="G2051" s="11"/>
      <c r="H2051" s="11"/>
      <c r="I2051" s="11"/>
      <c r="J2051" s="12">
        <f t="shared" si="153"/>
        <v>0</v>
      </c>
      <c r="K2051" s="31">
        <f t="shared" si="154"/>
        <v>1620</v>
      </c>
      <c r="L2051" s="37">
        <f t="shared" si="151"/>
        <v>0</v>
      </c>
      <c r="M2051" s="37"/>
      <c r="N2051" s="37">
        <f t="shared" si="155"/>
        <v>0</v>
      </c>
    </row>
    <row r="2052" spans="1:14" x14ac:dyDescent="0.3">
      <c r="A2052" s="105" t="s">
        <v>96</v>
      </c>
      <c r="B2052" s="106">
        <v>8</v>
      </c>
      <c r="C2052" s="106">
        <v>8</v>
      </c>
      <c r="D2052" s="44"/>
      <c r="E2052" s="44"/>
      <c r="F2052" s="30">
        <f t="shared" si="152"/>
        <v>0</v>
      </c>
      <c r="G2052" s="11"/>
      <c r="H2052" s="11"/>
      <c r="I2052" s="11"/>
      <c r="J2052" s="12">
        <f t="shared" si="153"/>
        <v>0</v>
      </c>
      <c r="K2052" s="31">
        <f t="shared" si="154"/>
        <v>2130</v>
      </c>
      <c r="L2052" s="37">
        <f t="shared" si="151"/>
        <v>0</v>
      </c>
      <c r="M2052" s="37"/>
      <c r="N2052" s="37">
        <f t="shared" si="155"/>
        <v>0</v>
      </c>
    </row>
    <row r="2053" spans="1:14" x14ac:dyDescent="0.3">
      <c r="A2053" s="105" t="s">
        <v>97</v>
      </c>
      <c r="B2053" s="106">
        <v>15</v>
      </c>
      <c r="C2053" s="106">
        <v>15</v>
      </c>
      <c r="D2053" s="44"/>
      <c r="E2053" s="44"/>
      <c r="F2053" s="30">
        <f t="shared" si="152"/>
        <v>0</v>
      </c>
      <c r="G2053" s="11"/>
      <c r="H2053" s="11"/>
      <c r="I2053" s="11"/>
      <c r="J2053" s="12">
        <f t="shared" si="153"/>
        <v>0</v>
      </c>
      <c r="K2053" s="31">
        <f t="shared" si="154"/>
        <v>880</v>
      </c>
      <c r="L2053" s="37">
        <f t="shared" si="151"/>
        <v>0</v>
      </c>
      <c r="M2053" s="37"/>
      <c r="N2053" s="37">
        <f t="shared" si="155"/>
        <v>0</v>
      </c>
    </row>
    <row r="2054" spans="1:14" x14ac:dyDescent="0.3">
      <c r="A2054" s="105" t="s">
        <v>98</v>
      </c>
      <c r="B2054" s="106">
        <v>15</v>
      </c>
      <c r="C2054" s="106">
        <v>15</v>
      </c>
      <c r="D2054" s="44"/>
      <c r="E2054" s="44"/>
      <c r="F2054" s="30">
        <f t="shared" si="152"/>
        <v>0</v>
      </c>
      <c r="G2054" s="11"/>
      <c r="H2054" s="11"/>
      <c r="I2054" s="11"/>
      <c r="J2054" s="12">
        <f t="shared" si="153"/>
        <v>0</v>
      </c>
      <c r="K2054" s="31">
        <f t="shared" si="154"/>
        <v>915</v>
      </c>
      <c r="L2054" s="37">
        <f t="shared" si="151"/>
        <v>0</v>
      </c>
      <c r="M2054" s="37"/>
      <c r="N2054" s="37">
        <f t="shared" si="155"/>
        <v>0</v>
      </c>
    </row>
    <row r="2055" spans="1:14" x14ac:dyDescent="0.3">
      <c r="A2055" s="105" t="s">
        <v>99</v>
      </c>
      <c r="B2055" s="106">
        <v>3</v>
      </c>
      <c r="C2055" s="106">
        <v>3</v>
      </c>
      <c r="D2055" s="44"/>
      <c r="E2055" s="44"/>
      <c r="F2055" s="30">
        <f t="shared" si="152"/>
        <v>0</v>
      </c>
      <c r="G2055" s="11"/>
      <c r="H2055" s="11"/>
      <c r="I2055" s="11"/>
      <c r="J2055" s="12">
        <f t="shared" si="153"/>
        <v>0</v>
      </c>
      <c r="K2055" s="31">
        <f t="shared" si="154"/>
        <v>1970</v>
      </c>
      <c r="L2055" s="37">
        <f t="shared" si="151"/>
        <v>0</v>
      </c>
      <c r="M2055" s="37"/>
      <c r="N2055" s="37">
        <f t="shared" si="155"/>
        <v>0</v>
      </c>
    </row>
    <row r="2056" spans="1:14" x14ac:dyDescent="0.3">
      <c r="A2056" s="105" t="s">
        <v>100</v>
      </c>
      <c r="B2056" s="106">
        <v>3</v>
      </c>
      <c r="C2056" s="106">
        <v>3</v>
      </c>
      <c r="D2056" s="44"/>
      <c r="E2056" s="44"/>
      <c r="F2056" s="30">
        <f t="shared" si="152"/>
        <v>0</v>
      </c>
      <c r="G2056" s="11"/>
      <c r="H2056" s="11"/>
      <c r="I2056" s="11"/>
      <c r="J2056" s="12">
        <f t="shared" si="153"/>
        <v>0</v>
      </c>
      <c r="K2056" s="31">
        <f t="shared" si="154"/>
        <v>2035</v>
      </c>
      <c r="L2056" s="37">
        <f t="shared" si="151"/>
        <v>0</v>
      </c>
      <c r="M2056" s="37"/>
      <c r="N2056" s="37">
        <f t="shared" si="155"/>
        <v>0</v>
      </c>
    </row>
    <row r="2057" spans="1:14" x14ac:dyDescent="0.3">
      <c r="A2057" s="105" t="s">
        <v>101</v>
      </c>
      <c r="B2057" s="106">
        <v>8</v>
      </c>
      <c r="C2057" s="106">
        <v>8</v>
      </c>
      <c r="D2057" s="44"/>
      <c r="E2057" s="44"/>
      <c r="F2057" s="30">
        <f t="shared" si="152"/>
        <v>0</v>
      </c>
      <c r="G2057" s="11"/>
      <c r="H2057" s="11"/>
      <c r="I2057" s="11"/>
      <c r="J2057" s="12">
        <f t="shared" si="153"/>
        <v>0</v>
      </c>
      <c r="K2057" s="31">
        <f t="shared" si="154"/>
        <v>2120</v>
      </c>
      <c r="L2057" s="37">
        <f t="shared" si="151"/>
        <v>0</v>
      </c>
      <c r="M2057" s="37"/>
      <c r="N2057" s="37">
        <f t="shared" si="155"/>
        <v>0</v>
      </c>
    </row>
    <row r="2058" spans="1:14" x14ac:dyDescent="0.3">
      <c r="A2058" s="105" t="s">
        <v>102</v>
      </c>
      <c r="B2058" s="106">
        <v>10</v>
      </c>
      <c r="C2058" s="106">
        <v>10</v>
      </c>
      <c r="D2058" s="44"/>
      <c r="E2058" s="44"/>
      <c r="F2058" s="30">
        <f t="shared" si="152"/>
        <v>0</v>
      </c>
      <c r="G2058" s="11"/>
      <c r="H2058" s="11"/>
      <c r="I2058" s="11"/>
      <c r="J2058" s="12">
        <f t="shared" si="153"/>
        <v>0</v>
      </c>
      <c r="K2058" s="31">
        <f t="shared" si="154"/>
        <v>1980</v>
      </c>
      <c r="L2058" s="37">
        <f t="shared" si="151"/>
        <v>0</v>
      </c>
      <c r="M2058" s="37"/>
      <c r="N2058" s="37">
        <f t="shared" si="155"/>
        <v>0</v>
      </c>
    </row>
    <row r="2059" spans="1:14" x14ac:dyDescent="0.3">
      <c r="A2059" s="105" t="s">
        <v>103</v>
      </c>
      <c r="B2059" s="106">
        <v>12</v>
      </c>
      <c r="C2059" s="106">
        <v>12</v>
      </c>
      <c r="D2059" s="44"/>
      <c r="E2059" s="44"/>
      <c r="F2059" s="30">
        <f t="shared" si="152"/>
        <v>0</v>
      </c>
      <c r="G2059" s="11"/>
      <c r="H2059" s="11"/>
      <c r="I2059" s="11"/>
      <c r="J2059" s="12">
        <f t="shared" si="153"/>
        <v>0</v>
      </c>
      <c r="K2059" s="31">
        <f t="shared" si="154"/>
        <v>875</v>
      </c>
      <c r="L2059" s="37">
        <f t="shared" si="151"/>
        <v>0</v>
      </c>
      <c r="M2059" s="37"/>
      <c r="N2059" s="37">
        <f t="shared" si="155"/>
        <v>0</v>
      </c>
    </row>
    <row r="2060" spans="1:14" ht="19.5" thickBot="1" x14ac:dyDescent="0.35">
      <c r="A2060" s="105" t="s">
        <v>104</v>
      </c>
      <c r="B2060" s="106">
        <v>3</v>
      </c>
      <c r="C2060" s="106">
        <v>3</v>
      </c>
      <c r="D2060" s="44"/>
      <c r="E2060" s="44"/>
      <c r="F2060" s="30">
        <f t="shared" si="152"/>
        <v>0</v>
      </c>
      <c r="G2060" s="11"/>
      <c r="H2060" s="11"/>
      <c r="I2060" s="11"/>
      <c r="J2060" s="12">
        <f t="shared" si="153"/>
        <v>0</v>
      </c>
      <c r="K2060" s="31">
        <f t="shared" si="154"/>
        <v>2145</v>
      </c>
      <c r="L2060" s="37">
        <f t="shared" si="151"/>
        <v>0</v>
      </c>
      <c r="M2060" s="37"/>
      <c r="N2060" s="37">
        <f t="shared" si="155"/>
        <v>0</v>
      </c>
    </row>
    <row r="2061" spans="1:14" ht="19.5" thickBot="1" x14ac:dyDescent="0.35">
      <c r="A2061" s="56" t="s">
        <v>105</v>
      </c>
      <c r="B2061" s="57" t="s">
        <v>74</v>
      </c>
      <c r="C2061" s="58">
        <v>150</v>
      </c>
      <c r="D2061" s="44"/>
      <c r="E2061" s="44"/>
      <c r="F2061" s="30">
        <f t="shared" si="152"/>
        <v>0</v>
      </c>
      <c r="G2061" s="11"/>
      <c r="H2061" s="11"/>
      <c r="I2061" s="11"/>
      <c r="J2061" s="12">
        <f t="shared" si="153"/>
        <v>0</v>
      </c>
      <c r="K2061" s="31">
        <f t="shared" si="154"/>
        <v>21.06</v>
      </c>
      <c r="L2061" s="37">
        <f t="shared" si="151"/>
        <v>0</v>
      </c>
      <c r="M2061" s="37"/>
      <c r="N2061" s="37">
        <f t="shared" si="155"/>
        <v>0</v>
      </c>
    </row>
    <row r="2062" spans="1:14" x14ac:dyDescent="0.3">
      <c r="A2062" s="107"/>
      <c r="B2062" s="108"/>
      <c r="C2062" s="108"/>
      <c r="D2062" s="11"/>
      <c r="E2062" s="11"/>
      <c r="F2062" s="30" t="e">
        <f t="shared" si="152"/>
        <v>#DIV/0!</v>
      </c>
      <c r="G2062" s="11"/>
      <c r="H2062" s="11"/>
      <c r="I2062" s="11"/>
      <c r="J2062" s="12">
        <f t="shared" si="153"/>
        <v>0</v>
      </c>
      <c r="K2062" s="31">
        <f t="shared" si="154"/>
        <v>116.5</v>
      </c>
      <c r="L2062" s="37">
        <f t="shared" si="151"/>
        <v>0</v>
      </c>
      <c r="M2062" s="37"/>
      <c r="N2062" s="37">
        <f t="shared" si="155"/>
        <v>0</v>
      </c>
    </row>
    <row r="2063" spans="1:14" x14ac:dyDescent="0.3">
      <c r="A2063" s="107"/>
      <c r="B2063" s="108"/>
      <c r="C2063" s="108"/>
      <c r="D2063" s="11"/>
      <c r="E2063" s="11"/>
      <c r="F2063" s="30" t="e">
        <f t="shared" si="152"/>
        <v>#DIV/0!</v>
      </c>
      <c r="G2063" s="11"/>
      <c r="H2063" s="11"/>
      <c r="I2063" s="11"/>
      <c r="J2063" s="12">
        <f t="shared" si="153"/>
        <v>0</v>
      </c>
      <c r="K2063" s="31">
        <f t="shared" si="154"/>
        <v>0</v>
      </c>
      <c r="L2063" s="37">
        <f t="shared" si="151"/>
        <v>0</v>
      </c>
      <c r="M2063" s="37"/>
      <c r="N2063" s="37">
        <f t="shared" si="155"/>
        <v>0</v>
      </c>
    </row>
    <row r="2064" spans="1:14" x14ac:dyDescent="0.3">
      <c r="A2064" s="107"/>
      <c r="B2064" s="108"/>
      <c r="C2064" s="108"/>
      <c r="D2064" s="11"/>
      <c r="E2064" s="11"/>
      <c r="F2064" s="30" t="e">
        <f t="shared" si="152"/>
        <v>#DIV/0!</v>
      </c>
      <c r="G2064" s="11"/>
      <c r="H2064" s="11"/>
      <c r="I2064" s="11"/>
      <c r="J2064" s="12">
        <f t="shared" si="153"/>
        <v>0</v>
      </c>
      <c r="K2064" s="31">
        <f t="shared" si="154"/>
        <v>23</v>
      </c>
      <c r="L2064" s="37">
        <f t="shared" si="151"/>
        <v>0</v>
      </c>
      <c r="M2064" s="37"/>
      <c r="N2064" s="37">
        <f t="shared" si="155"/>
        <v>0</v>
      </c>
    </row>
    <row r="2065" spans="1:14" x14ac:dyDescent="0.3">
      <c r="A2065" s="107"/>
      <c r="B2065" s="108"/>
      <c r="C2065" s="108"/>
      <c r="D2065" s="11"/>
      <c r="E2065" s="11"/>
      <c r="F2065" s="30" t="e">
        <f t="shared" si="152"/>
        <v>#DIV/0!</v>
      </c>
      <c r="G2065" s="11"/>
      <c r="H2065" s="11"/>
      <c r="I2065" s="11"/>
      <c r="J2065" s="12">
        <f t="shared" si="153"/>
        <v>0</v>
      </c>
      <c r="K2065" s="31">
        <f t="shared" si="154"/>
        <v>0</v>
      </c>
      <c r="L2065" s="37">
        <f t="shared" si="151"/>
        <v>0</v>
      </c>
      <c r="M2065" s="37"/>
      <c r="N2065" s="37">
        <f t="shared" si="155"/>
        <v>0</v>
      </c>
    </row>
    <row r="2066" spans="1:14" x14ac:dyDescent="0.3">
      <c r="A2066" s="11"/>
      <c r="B2066" s="10"/>
      <c r="C2066" s="10"/>
      <c r="D2066" s="11"/>
      <c r="E2066" s="11"/>
      <c r="F2066" s="30" t="e">
        <f t="shared" si="152"/>
        <v>#DIV/0!</v>
      </c>
      <c r="G2066" s="11"/>
      <c r="H2066" s="11"/>
      <c r="I2066" s="11"/>
      <c r="J2066" s="12">
        <f t="shared" si="153"/>
        <v>0</v>
      </c>
      <c r="K2066" s="31">
        <f t="shared" si="154"/>
        <v>0</v>
      </c>
      <c r="L2066" s="37">
        <f t="shared" si="151"/>
        <v>0</v>
      </c>
      <c r="M2066" s="37"/>
      <c r="N2066" s="37">
        <f t="shared" si="155"/>
        <v>0</v>
      </c>
    </row>
    <row r="2067" spans="1:14" x14ac:dyDescent="0.3">
      <c r="A2067" s="11"/>
      <c r="B2067" s="10"/>
      <c r="C2067" s="10"/>
      <c r="D2067" s="11"/>
      <c r="E2067" s="11"/>
      <c r="F2067" s="30" t="e">
        <f t="shared" si="152"/>
        <v>#DIV/0!</v>
      </c>
      <c r="G2067" s="11"/>
      <c r="H2067" s="11"/>
      <c r="I2067" s="11"/>
      <c r="J2067" s="12">
        <f t="shared" si="153"/>
        <v>0</v>
      </c>
      <c r="K2067" s="31">
        <f t="shared" si="154"/>
        <v>0</v>
      </c>
      <c r="L2067" s="37">
        <f t="shared" si="151"/>
        <v>0</v>
      </c>
      <c r="M2067" s="37"/>
      <c r="N2067" s="37">
        <f t="shared" si="155"/>
        <v>0</v>
      </c>
    </row>
    <row r="2068" spans="1:14" x14ac:dyDescent="0.3">
      <c r="A2068" s="11"/>
      <c r="B2068" s="10"/>
      <c r="C2068" s="10"/>
      <c r="D2068" s="11"/>
      <c r="E2068" s="11"/>
      <c r="F2068" s="30" t="e">
        <f t="shared" si="152"/>
        <v>#DIV/0!</v>
      </c>
      <c r="G2068" s="11"/>
      <c r="H2068" s="11"/>
      <c r="I2068" s="11"/>
      <c r="J2068" s="12">
        <f t="shared" si="153"/>
        <v>0</v>
      </c>
      <c r="K2068" s="31">
        <f t="shared" si="154"/>
        <v>0</v>
      </c>
      <c r="L2068" s="37">
        <f t="shared" si="151"/>
        <v>0</v>
      </c>
      <c r="M2068" s="37"/>
      <c r="N2068" s="37">
        <f t="shared" si="155"/>
        <v>0</v>
      </c>
    </row>
    <row r="2069" spans="1:14" x14ac:dyDescent="0.3">
      <c r="A2069" s="11" t="s">
        <v>33</v>
      </c>
      <c r="B2069" s="11"/>
      <c r="C2069" s="13"/>
      <c r="D2069" s="111">
        <f t="shared" ref="D2069:J2069" si="156">SUM(D2007:D2068)</f>
        <v>0</v>
      </c>
      <c r="E2069" s="111">
        <f t="shared" si="156"/>
        <v>0</v>
      </c>
      <c r="F2069" s="111" t="e">
        <f t="shared" si="156"/>
        <v>#DIV/0!</v>
      </c>
      <c r="G2069" s="111">
        <f t="shared" si="156"/>
        <v>0</v>
      </c>
      <c r="H2069" s="111">
        <f t="shared" si="156"/>
        <v>0</v>
      </c>
      <c r="I2069" s="111">
        <f t="shared" si="156"/>
        <v>0</v>
      </c>
      <c r="J2069" s="12">
        <f t="shared" si="156"/>
        <v>0</v>
      </c>
      <c r="K2069" s="111"/>
      <c r="L2069" s="111">
        <f>SUM(L2007:L2068)</f>
        <v>0</v>
      </c>
      <c r="M2069" s="111">
        <f>SUM(M2007:M2068)</f>
        <v>0</v>
      </c>
      <c r="N2069" s="111">
        <f>SUM(N2007:N2068)</f>
        <v>0</v>
      </c>
    </row>
    <row r="2070" spans="1:14" x14ac:dyDescent="0.3">
      <c r="A2070" s="113"/>
      <c r="B2070" s="114"/>
      <c r="C2070" s="115"/>
      <c r="D2070" s="116"/>
      <c r="E2070" s="116"/>
      <c r="F2070" s="7" t="s">
        <v>106</v>
      </c>
      <c r="G2070" s="7" t="s">
        <v>123</v>
      </c>
      <c r="H2070" s="7" t="s">
        <v>124</v>
      </c>
      <c r="I2070" s="7" t="s">
        <v>125</v>
      </c>
      <c r="J2070" s="7" t="s">
        <v>126</v>
      </c>
      <c r="K2070" s="117"/>
      <c r="L2070" s="117"/>
      <c r="M2070" s="7" t="s">
        <v>107</v>
      </c>
      <c r="N2070" s="118"/>
    </row>
    <row r="2071" spans="1:14" ht="31.5" x14ac:dyDescent="0.5">
      <c r="A2071" s="113"/>
      <c r="B2071" s="114"/>
      <c r="C2071" s="115"/>
      <c r="D2071" s="116"/>
      <c r="E2071" s="116"/>
      <c r="F2071" s="121"/>
      <c r="G2071" s="121"/>
      <c r="H2071" s="121"/>
      <c r="I2071" s="121"/>
      <c r="J2071" s="121"/>
      <c r="K2071" s="122"/>
      <c r="L2071" s="121">
        <f>+F2071-G2071-H2071-I2071-J2071</f>
        <v>0</v>
      </c>
      <c r="M2071" s="123"/>
      <c r="N2071" s="124"/>
    </row>
    <row r="2072" spans="1:14" x14ac:dyDescent="0.3">
      <c r="A2072" s="177" t="s">
        <v>109</v>
      </c>
      <c r="B2072" s="178"/>
      <c r="C2072" s="178"/>
      <c r="D2072" s="178"/>
      <c r="E2072" s="178"/>
      <c r="F2072" s="178"/>
      <c r="G2072" s="178"/>
      <c r="H2072" s="178"/>
      <c r="I2072" s="178"/>
      <c r="J2072" s="179"/>
      <c r="K2072" s="125"/>
      <c r="L2072" s="12"/>
      <c r="M2072" s="126"/>
      <c r="N2072" s="127"/>
    </row>
    <row r="2073" spans="1:14" x14ac:dyDescent="0.3">
      <c r="A2073" s="180" t="s">
        <v>110</v>
      </c>
      <c r="B2073" s="181"/>
      <c r="C2073" s="181"/>
      <c r="D2073" s="181"/>
      <c r="E2073" s="181"/>
      <c r="F2073" s="181"/>
      <c r="G2073" s="181"/>
      <c r="H2073" s="181"/>
      <c r="I2073" s="181"/>
      <c r="J2073" s="182"/>
      <c r="K2073" s="129"/>
      <c r="L2073" s="12"/>
      <c r="M2073" s="126"/>
      <c r="N2073" s="127"/>
    </row>
    <row r="2074" spans="1:14" x14ac:dyDescent="0.3">
      <c r="A2074" s="160" t="s">
        <v>111</v>
      </c>
      <c r="B2074" s="161"/>
      <c r="C2074" s="161"/>
      <c r="D2074" s="161"/>
      <c r="E2074" s="161"/>
      <c r="F2074" s="161"/>
      <c r="G2074" s="161"/>
      <c r="H2074" s="161"/>
      <c r="I2074" s="161"/>
      <c r="J2074" s="162"/>
      <c r="K2074" s="130"/>
      <c r="L2074" s="12"/>
      <c r="M2074" s="131" t="e">
        <f>+L2074/L2069%</f>
        <v>#DIV/0!</v>
      </c>
      <c r="N2074" s="127"/>
    </row>
    <row r="2075" spans="1:14" x14ac:dyDescent="0.3">
      <c r="A2075" s="163" t="s">
        <v>112</v>
      </c>
      <c r="B2075" s="164"/>
      <c r="C2075" s="164"/>
      <c r="D2075" s="164"/>
      <c r="E2075" s="164"/>
      <c r="F2075" s="164"/>
      <c r="G2075" s="164"/>
      <c r="H2075" s="164"/>
      <c r="I2075" s="164"/>
      <c r="J2075" s="165"/>
      <c r="K2075" s="132"/>
      <c r="L2075" s="12">
        <f>+E2091</f>
        <v>0</v>
      </c>
      <c r="M2075" s="126"/>
      <c r="N2075" s="127"/>
    </row>
    <row r="2076" spans="1:14" x14ac:dyDescent="0.3">
      <c r="A2076" s="166" t="s">
        <v>113</v>
      </c>
      <c r="B2076" s="167"/>
      <c r="C2076" s="167"/>
      <c r="D2076" s="167"/>
      <c r="E2076" s="167"/>
      <c r="F2076" s="167"/>
      <c r="G2076" s="167"/>
      <c r="H2076" s="167"/>
      <c r="I2076" s="167"/>
      <c r="J2076" s="168"/>
      <c r="K2076" s="134"/>
      <c r="L2076" s="12">
        <f>+M2091</f>
        <v>0</v>
      </c>
      <c r="M2076" s="126"/>
      <c r="N2076" s="127"/>
    </row>
    <row r="2077" spans="1:14" x14ac:dyDescent="0.3">
      <c r="A2077" s="169"/>
      <c r="B2077" s="170"/>
      <c r="C2077" s="170"/>
      <c r="D2077" s="170"/>
      <c r="E2077" s="170"/>
      <c r="F2077" s="170"/>
      <c r="G2077" s="170"/>
      <c r="H2077" s="170"/>
      <c r="I2077" s="170"/>
      <c r="J2077" s="171"/>
      <c r="K2077" s="128"/>
      <c r="L2077" s="126"/>
      <c r="M2077" s="126"/>
      <c r="N2077" s="127"/>
    </row>
    <row r="2078" spans="1:14" x14ac:dyDescent="0.3">
      <c r="A2078" s="169"/>
      <c r="B2078" s="170"/>
      <c r="C2078" s="170"/>
      <c r="D2078" s="170"/>
      <c r="E2078" s="170"/>
      <c r="F2078" s="170"/>
      <c r="G2078" s="170"/>
      <c r="H2078" s="170"/>
      <c r="I2078" s="170"/>
      <c r="J2078" s="171"/>
      <c r="K2078" s="128"/>
      <c r="L2078" s="126"/>
      <c r="M2078" s="126"/>
      <c r="N2078" s="127"/>
    </row>
    <row r="2079" spans="1:14" x14ac:dyDescent="0.3">
      <c r="A2079" s="169" t="s">
        <v>114</v>
      </c>
      <c r="B2079" s="170"/>
      <c r="C2079" s="170"/>
      <c r="D2079" s="170"/>
      <c r="E2079" s="170"/>
      <c r="F2079" s="170"/>
      <c r="G2079" s="170"/>
      <c r="H2079" s="170"/>
      <c r="I2079" s="170"/>
      <c r="J2079" s="171"/>
      <c r="K2079" s="136"/>
      <c r="L2079" s="111">
        <f>+L2069-L2072-L2073-L2074-L2075+L2076-L2077-L2078</f>
        <v>0</v>
      </c>
      <c r="M2079" s="126"/>
      <c r="N2079" s="127"/>
    </row>
    <row r="2080" spans="1:14" ht="19.5" thickBot="1" x14ac:dyDescent="0.35">
      <c r="M2080" s="138">
        <f>+L2080-L2079</f>
        <v>0</v>
      </c>
    </row>
    <row r="2081" spans="1:14" ht="19.5" thickBot="1" x14ac:dyDescent="0.35">
      <c r="A2081" s="157" t="s">
        <v>115</v>
      </c>
      <c r="B2081" s="158"/>
      <c r="C2081" s="158"/>
      <c r="D2081" s="158"/>
      <c r="E2081" s="158"/>
      <c r="F2081" s="159"/>
      <c r="G2081" s="127"/>
      <c r="H2081" s="157" t="s">
        <v>116</v>
      </c>
      <c r="I2081" s="158"/>
      <c r="J2081" s="159"/>
      <c r="K2081" s="157" t="s">
        <v>117</v>
      </c>
      <c r="L2081" s="158"/>
      <c r="M2081" s="159"/>
      <c r="N2081" s="139"/>
    </row>
    <row r="2082" spans="1:14" ht="19.5" thickBot="1" x14ac:dyDescent="0.35">
      <c r="A2082" s="140" t="s">
        <v>118</v>
      </c>
      <c r="B2082" s="157" t="s">
        <v>119</v>
      </c>
      <c r="C2082" s="159"/>
      <c r="D2082" s="140" t="s">
        <v>120</v>
      </c>
      <c r="E2082" s="157" t="s">
        <v>22</v>
      </c>
      <c r="F2082" s="159"/>
      <c r="G2082" s="127"/>
      <c r="H2082" s="157" t="s">
        <v>119</v>
      </c>
      <c r="I2082" s="159"/>
      <c r="J2082" s="140" t="s">
        <v>22</v>
      </c>
      <c r="K2082" s="157" t="s">
        <v>119</v>
      </c>
      <c r="L2082" s="159"/>
      <c r="M2082" s="140" t="s">
        <v>22</v>
      </c>
      <c r="N2082" s="139"/>
    </row>
    <row r="2083" spans="1:14" ht="19.5" thickBot="1" x14ac:dyDescent="0.35">
      <c r="A2083" s="141"/>
      <c r="B2083" s="153"/>
      <c r="C2083" s="154"/>
      <c r="D2083" s="141"/>
      <c r="E2083" s="155"/>
      <c r="F2083" s="156"/>
      <c r="G2083" s="127"/>
      <c r="H2083" s="153"/>
      <c r="I2083" s="154"/>
      <c r="J2083" s="142"/>
      <c r="K2083" s="153"/>
      <c r="L2083" s="154"/>
      <c r="M2083" s="143"/>
      <c r="N2083" s="144"/>
    </row>
    <row r="2084" spans="1:14" ht="19.5" thickBot="1" x14ac:dyDescent="0.35">
      <c r="A2084" s="141"/>
      <c r="B2084" s="153"/>
      <c r="C2084" s="154"/>
      <c r="D2084" s="141"/>
      <c r="E2084" s="155"/>
      <c r="F2084" s="156"/>
      <c r="G2084" s="127"/>
      <c r="H2084" s="153"/>
      <c r="I2084" s="154"/>
      <c r="J2084" s="142"/>
      <c r="K2084" s="153"/>
      <c r="L2084" s="154"/>
      <c r="M2084" s="143"/>
      <c r="N2084" s="144"/>
    </row>
    <row r="2085" spans="1:14" ht="19.5" thickBot="1" x14ac:dyDescent="0.35">
      <c r="A2085" s="141"/>
      <c r="B2085" s="153"/>
      <c r="C2085" s="154"/>
      <c r="D2085" s="141"/>
      <c r="E2085" s="155"/>
      <c r="F2085" s="156"/>
      <c r="G2085" s="127"/>
      <c r="H2085" s="153"/>
      <c r="I2085" s="154"/>
      <c r="J2085" s="142"/>
      <c r="K2085" s="153"/>
      <c r="L2085" s="154"/>
      <c r="M2085" s="143"/>
      <c r="N2085" s="144"/>
    </row>
    <row r="2086" spans="1:14" ht="19.5" thickBot="1" x14ac:dyDescent="0.35">
      <c r="A2086" s="141"/>
      <c r="B2086" s="153"/>
      <c r="C2086" s="154"/>
      <c r="D2086" s="141"/>
      <c r="E2086" s="155"/>
      <c r="F2086" s="156"/>
      <c r="G2086" s="127"/>
      <c r="H2086" s="153"/>
      <c r="I2086" s="154"/>
      <c r="J2086" s="142"/>
      <c r="K2086" s="153"/>
      <c r="L2086" s="154"/>
      <c r="M2086" s="143"/>
      <c r="N2086" s="144"/>
    </row>
    <row r="2087" spans="1:14" ht="19.5" thickBot="1" x14ac:dyDescent="0.35">
      <c r="A2087" s="141"/>
      <c r="B2087" s="153"/>
      <c r="C2087" s="154"/>
      <c r="D2087" s="141"/>
      <c r="E2087" s="155"/>
      <c r="F2087" s="156"/>
      <c r="G2087" s="127"/>
      <c r="H2087" s="153"/>
      <c r="I2087" s="154"/>
      <c r="J2087" s="142"/>
      <c r="K2087" s="153"/>
      <c r="L2087" s="154"/>
      <c r="M2087" s="143"/>
      <c r="N2087" s="144"/>
    </row>
    <row r="2088" spans="1:14" ht="19.5" thickBot="1" x14ac:dyDescent="0.35">
      <c r="A2088" s="141"/>
      <c r="B2088" s="153"/>
      <c r="C2088" s="154"/>
      <c r="D2088" s="141"/>
      <c r="E2088" s="155"/>
      <c r="F2088" s="156"/>
      <c r="G2088" s="127"/>
      <c r="H2088" s="153"/>
      <c r="I2088" s="154"/>
      <c r="J2088" s="142"/>
      <c r="K2088" s="153"/>
      <c r="L2088" s="154"/>
      <c r="M2088" s="143"/>
      <c r="N2088" s="144"/>
    </row>
    <row r="2089" spans="1:14" ht="19.5" thickBot="1" x14ac:dyDescent="0.35">
      <c r="A2089" s="141"/>
      <c r="B2089" s="153"/>
      <c r="C2089" s="154"/>
      <c r="D2089" s="141"/>
      <c r="E2089" s="155"/>
      <c r="F2089" s="156"/>
      <c r="G2089" s="127"/>
      <c r="H2089" s="153"/>
      <c r="I2089" s="154"/>
      <c r="J2089" s="142"/>
      <c r="K2089" s="153"/>
      <c r="L2089" s="154"/>
      <c r="M2089" s="143"/>
      <c r="N2089" s="144"/>
    </row>
    <row r="2090" spans="1:14" ht="19.5" thickBot="1" x14ac:dyDescent="0.35">
      <c r="A2090" s="141"/>
      <c r="B2090" s="153"/>
      <c r="C2090" s="154"/>
      <c r="D2090" s="141"/>
      <c r="E2090" s="155"/>
      <c r="F2090" s="156"/>
      <c r="G2090" s="127"/>
      <c r="H2090" s="153"/>
      <c r="I2090" s="154"/>
      <c r="J2090" s="142"/>
      <c r="K2090" s="153"/>
      <c r="L2090" s="154"/>
      <c r="M2090" s="143"/>
      <c r="N2090" s="144"/>
    </row>
    <row r="2091" spans="1:14" ht="19.5" thickBot="1" x14ac:dyDescent="0.35">
      <c r="A2091" s="141" t="s">
        <v>121</v>
      </c>
      <c r="B2091" s="153"/>
      <c r="C2091" s="154"/>
      <c r="D2091" s="141"/>
      <c r="E2091" s="155">
        <f>SUM(E2083:F2090)</f>
        <v>0</v>
      </c>
      <c r="F2091" s="156"/>
      <c r="G2091" s="127"/>
      <c r="H2091" s="153" t="s">
        <v>121</v>
      </c>
      <c r="I2091" s="154"/>
      <c r="J2091" s="140">
        <f>SUM(J2083:J2090)</f>
        <v>0</v>
      </c>
      <c r="K2091" s="153" t="s">
        <v>121</v>
      </c>
      <c r="L2091" s="154"/>
      <c r="M2091" s="145">
        <f>SUM(M2083:M2090)</f>
        <v>0</v>
      </c>
      <c r="N2091" s="139"/>
    </row>
    <row r="2094" spans="1:14" x14ac:dyDescent="0.3">
      <c r="A2094" s="172" t="s">
        <v>0</v>
      </c>
      <c r="B2094" s="172"/>
      <c r="C2094" s="172"/>
      <c r="D2094" s="172"/>
      <c r="E2094" s="172"/>
      <c r="F2094" s="172"/>
      <c r="G2094" s="172"/>
      <c r="H2094" s="172"/>
      <c r="I2094" s="172"/>
      <c r="J2094" s="172"/>
      <c r="K2094" s="172"/>
      <c r="L2094" s="172"/>
      <c r="M2094" s="1"/>
      <c r="N2094" s="148"/>
    </row>
    <row r="2095" spans="1:14" x14ac:dyDescent="0.3">
      <c r="A2095" s="1" t="s">
        <v>1</v>
      </c>
      <c r="B2095" s="148"/>
      <c r="J2095" s="1" t="s">
        <v>3</v>
      </c>
      <c r="K2095" s="173">
        <f>+K2004</f>
        <v>0</v>
      </c>
      <c r="L2095" s="173"/>
      <c r="M2095" s="173"/>
      <c r="N2095" s="6"/>
    </row>
    <row r="2096" spans="1:14" x14ac:dyDescent="0.3">
      <c r="A2096" s="174"/>
      <c r="B2096" s="175"/>
      <c r="C2096" s="176"/>
      <c r="D2096" s="169" t="s">
        <v>6</v>
      </c>
      <c r="E2096" s="170"/>
      <c r="F2096" s="171"/>
      <c r="G2096" s="7" t="s">
        <v>7</v>
      </c>
      <c r="H2096" s="7" t="s">
        <v>7</v>
      </c>
      <c r="I2096" s="7" t="s">
        <v>8</v>
      </c>
      <c r="J2096" s="147" t="s">
        <v>9</v>
      </c>
      <c r="K2096" s="7" t="s">
        <v>10</v>
      </c>
      <c r="L2096" s="149"/>
      <c r="M2096" s="7" t="s">
        <v>11</v>
      </c>
      <c r="N2096" s="7" t="s">
        <v>12</v>
      </c>
    </row>
    <row r="2097" spans="1:14" x14ac:dyDescent="0.3">
      <c r="A2097" s="12" t="s">
        <v>16</v>
      </c>
      <c r="B2097" s="7" t="s">
        <v>17</v>
      </c>
      <c r="C2097" s="13" t="s">
        <v>18</v>
      </c>
      <c r="D2097" s="7">
        <v>1</v>
      </c>
      <c r="E2097" s="7">
        <v>2</v>
      </c>
      <c r="F2097" s="14" t="s">
        <v>19</v>
      </c>
      <c r="G2097" s="7" t="s">
        <v>20</v>
      </c>
      <c r="H2097" s="7" t="s">
        <v>20</v>
      </c>
      <c r="I2097" s="7"/>
      <c r="J2097" s="7" t="s">
        <v>20</v>
      </c>
      <c r="K2097" s="7" t="s">
        <v>21</v>
      </c>
      <c r="L2097" s="7" t="s">
        <v>22</v>
      </c>
      <c r="M2097" s="7" t="s">
        <v>23</v>
      </c>
      <c r="N2097" s="7" t="s">
        <v>22</v>
      </c>
    </row>
    <row r="2098" spans="1:14" x14ac:dyDescent="0.3">
      <c r="A2098" s="16" t="s">
        <v>35</v>
      </c>
      <c r="B2098" s="17" t="s">
        <v>36</v>
      </c>
      <c r="C2098" s="17">
        <v>72</v>
      </c>
      <c r="D2098" s="29"/>
      <c r="E2098" s="29"/>
      <c r="F2098" s="30">
        <f>+(E2098+D2098)/C2098</f>
        <v>0</v>
      </c>
      <c r="G2098" s="32"/>
      <c r="H2098" s="32"/>
      <c r="I2098" s="32"/>
      <c r="J2098" s="34">
        <f>+D2098+E2098-G2098-H2098-I2098</f>
        <v>0</v>
      </c>
      <c r="K2098" s="31">
        <f>+K2007</f>
        <v>381.13</v>
      </c>
      <c r="L2098" s="24">
        <f t="shared" ref="L2098:L2159" si="157">+J2098*K2098</f>
        <v>0</v>
      </c>
      <c r="M2098" s="24"/>
      <c r="N2098" s="24">
        <f>+K2098*I2098</f>
        <v>0</v>
      </c>
    </row>
    <row r="2099" spans="1:14" x14ac:dyDescent="0.3">
      <c r="A2099" s="16" t="s">
        <v>37</v>
      </c>
      <c r="B2099" s="17" t="s">
        <v>38</v>
      </c>
      <c r="C2099" s="17">
        <v>36</v>
      </c>
      <c r="D2099" s="29"/>
      <c r="E2099" s="29"/>
      <c r="F2099" s="30">
        <f t="shared" ref="F2099:F2159" si="158">+(E2099+D2099)/C2099</f>
        <v>0</v>
      </c>
      <c r="G2099" s="32"/>
      <c r="H2099" s="32"/>
      <c r="I2099" s="32"/>
      <c r="J2099" s="34">
        <f t="shared" ref="J2099:J2159" si="159">+D2099+E2099-G2099-H2099-I2099</f>
        <v>0</v>
      </c>
      <c r="K2099" s="31">
        <f t="shared" ref="K2099:K2159" si="160">+K2008</f>
        <v>741.2</v>
      </c>
      <c r="L2099" s="24">
        <f t="shared" si="157"/>
        <v>0</v>
      </c>
      <c r="M2099" s="24"/>
      <c r="N2099" s="24">
        <f t="shared" ref="N2099:N2159" si="161">+K2099*I2099</f>
        <v>0</v>
      </c>
    </row>
    <row r="2100" spans="1:14" x14ac:dyDescent="0.3">
      <c r="A2100" s="16" t="s">
        <v>39</v>
      </c>
      <c r="B2100" s="17" t="s">
        <v>40</v>
      </c>
      <c r="C2100" s="17">
        <v>18</v>
      </c>
      <c r="D2100" s="29"/>
      <c r="E2100" s="29"/>
      <c r="F2100" s="30">
        <f t="shared" si="158"/>
        <v>0</v>
      </c>
      <c r="G2100" s="32"/>
      <c r="H2100" s="32"/>
      <c r="I2100" s="32"/>
      <c r="J2100" s="12">
        <f t="shared" si="159"/>
        <v>0</v>
      </c>
      <c r="K2100" s="31">
        <f t="shared" si="160"/>
        <v>1263.5999999999999</v>
      </c>
      <c r="L2100" s="37">
        <f t="shared" si="157"/>
        <v>0</v>
      </c>
      <c r="M2100" s="37"/>
      <c r="N2100" s="37">
        <f t="shared" si="161"/>
        <v>0</v>
      </c>
    </row>
    <row r="2101" spans="1:14" x14ac:dyDescent="0.3">
      <c r="A2101" s="16" t="s">
        <v>41</v>
      </c>
      <c r="B2101" s="17" t="s">
        <v>42</v>
      </c>
      <c r="C2101" s="17">
        <v>10</v>
      </c>
      <c r="D2101" s="29"/>
      <c r="E2101" s="29"/>
      <c r="F2101" s="30">
        <f t="shared" si="158"/>
        <v>0</v>
      </c>
      <c r="G2101" s="32"/>
      <c r="H2101" s="32"/>
      <c r="I2101" s="32"/>
      <c r="J2101" s="34">
        <f t="shared" si="159"/>
        <v>0</v>
      </c>
      <c r="K2101" s="31">
        <f t="shared" si="160"/>
        <v>2059.1999999999998</v>
      </c>
      <c r="L2101" s="24">
        <f t="shared" si="157"/>
        <v>0</v>
      </c>
      <c r="M2101" s="24"/>
      <c r="N2101" s="24">
        <f t="shared" si="161"/>
        <v>0</v>
      </c>
    </row>
    <row r="2102" spans="1:14" x14ac:dyDescent="0.3">
      <c r="A2102" s="16" t="s">
        <v>43</v>
      </c>
      <c r="B2102" s="17" t="s">
        <v>36</v>
      </c>
      <c r="C2102" s="17">
        <v>72</v>
      </c>
      <c r="D2102" s="29"/>
      <c r="E2102" s="29"/>
      <c r="F2102" s="30">
        <f t="shared" si="158"/>
        <v>0</v>
      </c>
      <c r="G2102" s="32"/>
      <c r="H2102" s="32"/>
      <c r="I2102" s="32"/>
      <c r="J2102" s="34">
        <f t="shared" si="159"/>
        <v>0</v>
      </c>
      <c r="K2102" s="31">
        <f t="shared" si="160"/>
        <v>409.5</v>
      </c>
      <c r="L2102" s="24">
        <f t="shared" si="157"/>
        <v>0</v>
      </c>
      <c r="M2102" s="24"/>
      <c r="N2102" s="24">
        <f t="shared" si="161"/>
        <v>0</v>
      </c>
    </row>
    <row r="2103" spans="1:14" x14ac:dyDescent="0.3">
      <c r="A2103" s="16" t="s">
        <v>44</v>
      </c>
      <c r="B2103" s="17" t="s">
        <v>38</v>
      </c>
      <c r="C2103" s="17">
        <v>36</v>
      </c>
      <c r="D2103" s="29"/>
      <c r="E2103" s="29"/>
      <c r="F2103" s="30">
        <f t="shared" si="158"/>
        <v>0</v>
      </c>
      <c r="G2103" s="32"/>
      <c r="H2103" s="32"/>
      <c r="I2103" s="32"/>
      <c r="J2103" s="34">
        <f t="shared" si="159"/>
        <v>0</v>
      </c>
      <c r="K2103" s="31">
        <f t="shared" si="160"/>
        <v>803.79</v>
      </c>
      <c r="L2103" s="24">
        <f t="shared" si="157"/>
        <v>0</v>
      </c>
      <c r="M2103" s="24"/>
      <c r="N2103" s="24">
        <f t="shared" si="161"/>
        <v>0</v>
      </c>
    </row>
    <row r="2104" spans="1:14" x14ac:dyDescent="0.3">
      <c r="A2104" s="16" t="s">
        <v>45</v>
      </c>
      <c r="B2104" s="17" t="s">
        <v>36</v>
      </c>
      <c r="C2104" s="17">
        <v>72</v>
      </c>
      <c r="D2104" s="29"/>
      <c r="E2104" s="29"/>
      <c r="F2104" s="30">
        <f t="shared" si="158"/>
        <v>0</v>
      </c>
      <c r="G2104" s="32"/>
      <c r="H2104" s="32"/>
      <c r="I2104" s="32"/>
      <c r="J2104" s="34">
        <f t="shared" si="159"/>
        <v>0</v>
      </c>
      <c r="K2104" s="31">
        <f t="shared" si="160"/>
        <v>409.5</v>
      </c>
      <c r="L2104" s="24">
        <f t="shared" si="157"/>
        <v>0</v>
      </c>
      <c r="M2104" s="24"/>
      <c r="N2104" s="24">
        <f t="shared" si="161"/>
        <v>0</v>
      </c>
    </row>
    <row r="2105" spans="1:14" x14ac:dyDescent="0.3">
      <c r="A2105" s="16" t="s">
        <v>46</v>
      </c>
      <c r="B2105" s="17" t="s">
        <v>38</v>
      </c>
      <c r="C2105" s="17">
        <v>36</v>
      </c>
      <c r="D2105" s="29"/>
      <c r="E2105" s="29"/>
      <c r="F2105" s="30">
        <f t="shared" si="158"/>
        <v>0</v>
      </c>
      <c r="G2105" s="32"/>
      <c r="H2105" s="32"/>
      <c r="I2105" s="32"/>
      <c r="J2105" s="34">
        <f t="shared" si="159"/>
        <v>0</v>
      </c>
      <c r="K2105" s="31">
        <f t="shared" si="160"/>
        <v>803.79</v>
      </c>
      <c r="L2105" s="24">
        <f t="shared" si="157"/>
        <v>0</v>
      </c>
      <c r="M2105" s="24"/>
      <c r="N2105" s="24">
        <f t="shared" si="161"/>
        <v>0</v>
      </c>
    </row>
    <row r="2106" spans="1:14" x14ac:dyDescent="0.3">
      <c r="A2106" s="16" t="s">
        <v>47</v>
      </c>
      <c r="B2106" s="17" t="s">
        <v>48</v>
      </c>
      <c r="C2106" s="17">
        <v>8</v>
      </c>
      <c r="D2106" s="29"/>
      <c r="E2106" s="29"/>
      <c r="F2106" s="30">
        <f t="shared" si="158"/>
        <v>0</v>
      </c>
      <c r="G2106" s="32"/>
      <c r="H2106" s="32"/>
      <c r="I2106" s="32"/>
      <c r="J2106" s="34">
        <f t="shared" si="159"/>
        <v>0</v>
      </c>
      <c r="K2106" s="31">
        <f t="shared" si="160"/>
        <v>2767.05</v>
      </c>
      <c r="L2106" s="24">
        <f t="shared" si="157"/>
        <v>0</v>
      </c>
      <c r="M2106" s="24"/>
      <c r="N2106" s="24">
        <f t="shared" si="161"/>
        <v>0</v>
      </c>
    </row>
    <row r="2107" spans="1:14" x14ac:dyDescent="0.3">
      <c r="A2107" s="35" t="s">
        <v>49</v>
      </c>
      <c r="B2107" s="17" t="s">
        <v>50</v>
      </c>
      <c r="C2107" s="38">
        <v>72</v>
      </c>
      <c r="D2107" s="29"/>
      <c r="E2107" s="29"/>
      <c r="F2107" s="30">
        <f t="shared" si="158"/>
        <v>0</v>
      </c>
      <c r="G2107" s="32"/>
      <c r="H2107" s="32"/>
      <c r="I2107" s="32"/>
      <c r="J2107" s="12">
        <f t="shared" si="159"/>
        <v>0</v>
      </c>
      <c r="K2107" s="31">
        <f t="shared" si="160"/>
        <v>444.6</v>
      </c>
      <c r="L2107" s="37">
        <f t="shared" si="157"/>
        <v>0</v>
      </c>
      <c r="M2107" s="37"/>
      <c r="N2107" s="37">
        <f t="shared" si="161"/>
        <v>0</v>
      </c>
    </row>
    <row r="2108" spans="1:14" x14ac:dyDescent="0.3">
      <c r="A2108" s="16" t="s">
        <v>51</v>
      </c>
      <c r="B2108" s="17" t="s">
        <v>52</v>
      </c>
      <c r="C2108" s="17">
        <v>36</v>
      </c>
      <c r="D2108" s="29"/>
      <c r="E2108" s="29"/>
      <c r="F2108" s="30">
        <f t="shared" si="158"/>
        <v>0</v>
      </c>
      <c r="G2108" s="32"/>
      <c r="H2108" s="32"/>
      <c r="I2108" s="32"/>
      <c r="J2108" s="34">
        <f t="shared" si="159"/>
        <v>0</v>
      </c>
      <c r="K2108" s="31">
        <f t="shared" si="160"/>
        <v>868.73</v>
      </c>
      <c r="L2108" s="24">
        <f t="shared" si="157"/>
        <v>0</v>
      </c>
      <c r="M2108" s="24"/>
      <c r="N2108" s="24">
        <f t="shared" si="161"/>
        <v>0</v>
      </c>
    </row>
    <row r="2109" spans="1:14" x14ac:dyDescent="0.3">
      <c r="A2109" s="16" t="s">
        <v>53</v>
      </c>
      <c r="B2109" s="17" t="s">
        <v>48</v>
      </c>
      <c r="C2109" s="17">
        <v>8</v>
      </c>
      <c r="D2109" s="29"/>
      <c r="E2109" s="29"/>
      <c r="F2109" s="30">
        <f t="shared" si="158"/>
        <v>0</v>
      </c>
      <c r="G2109" s="32"/>
      <c r="H2109" s="32"/>
      <c r="I2109" s="32"/>
      <c r="J2109" s="34">
        <f t="shared" si="159"/>
        <v>0</v>
      </c>
      <c r="K2109" s="31">
        <f t="shared" si="160"/>
        <v>2416.0500000000002</v>
      </c>
      <c r="L2109" s="24">
        <f t="shared" si="157"/>
        <v>0</v>
      </c>
      <c r="M2109" s="24"/>
      <c r="N2109" s="24">
        <f t="shared" si="161"/>
        <v>0</v>
      </c>
    </row>
    <row r="2110" spans="1:14" x14ac:dyDescent="0.3">
      <c r="A2110" s="16" t="s">
        <v>54</v>
      </c>
      <c r="B2110" s="17" t="s">
        <v>50</v>
      </c>
      <c r="C2110" s="17">
        <v>72</v>
      </c>
      <c r="D2110" s="29"/>
      <c r="E2110" s="29"/>
      <c r="F2110" s="30">
        <f t="shared" si="158"/>
        <v>0</v>
      </c>
      <c r="G2110" s="32"/>
      <c r="H2110" s="32"/>
      <c r="I2110" s="32"/>
      <c r="J2110" s="34">
        <f t="shared" si="159"/>
        <v>0</v>
      </c>
      <c r="K2110" s="31">
        <f t="shared" si="160"/>
        <v>377.33</v>
      </c>
      <c r="L2110" s="24">
        <f t="shared" si="157"/>
        <v>0</v>
      </c>
      <c r="M2110" s="24"/>
      <c r="N2110" s="24">
        <f t="shared" si="161"/>
        <v>0</v>
      </c>
    </row>
    <row r="2111" spans="1:14" x14ac:dyDescent="0.3">
      <c r="A2111" s="16" t="s">
        <v>55</v>
      </c>
      <c r="B2111" s="17" t="s">
        <v>56</v>
      </c>
      <c r="C2111" s="17">
        <v>15</v>
      </c>
      <c r="D2111" s="44"/>
      <c r="E2111" s="44"/>
      <c r="F2111" s="30">
        <f t="shared" si="158"/>
        <v>0</v>
      </c>
      <c r="G2111" s="11"/>
      <c r="H2111" s="11"/>
      <c r="I2111" s="11"/>
      <c r="J2111" s="12">
        <f t="shared" si="159"/>
        <v>0</v>
      </c>
      <c r="K2111" s="45">
        <f t="shared" si="160"/>
        <v>1158.3</v>
      </c>
      <c r="L2111" s="37">
        <f t="shared" si="157"/>
        <v>0</v>
      </c>
      <c r="M2111" s="37"/>
      <c r="N2111" s="37">
        <f t="shared" si="161"/>
        <v>0</v>
      </c>
    </row>
    <row r="2112" spans="1:14" x14ac:dyDescent="0.3">
      <c r="A2112" s="16" t="s">
        <v>57</v>
      </c>
      <c r="B2112" s="17" t="s">
        <v>50</v>
      </c>
      <c r="C2112" s="17">
        <v>72</v>
      </c>
      <c r="D2112" s="29"/>
      <c r="E2112" s="29"/>
      <c r="F2112" s="30">
        <f t="shared" si="158"/>
        <v>0</v>
      </c>
      <c r="G2112" s="32"/>
      <c r="H2112" s="32"/>
      <c r="I2112" s="32"/>
      <c r="J2112" s="34">
        <f t="shared" si="159"/>
        <v>0</v>
      </c>
      <c r="K2112" s="31">
        <f t="shared" si="160"/>
        <v>424.13</v>
      </c>
      <c r="L2112" s="24">
        <f t="shared" si="157"/>
        <v>0</v>
      </c>
      <c r="M2112" s="24"/>
      <c r="N2112" s="24">
        <f t="shared" si="161"/>
        <v>0</v>
      </c>
    </row>
    <row r="2113" spans="1:14" x14ac:dyDescent="0.3">
      <c r="A2113" s="16" t="s">
        <v>58</v>
      </c>
      <c r="B2113" s="17" t="s">
        <v>59</v>
      </c>
      <c r="C2113" s="17">
        <v>15</v>
      </c>
      <c r="D2113" s="29"/>
      <c r="E2113" s="29"/>
      <c r="F2113" s="30">
        <f t="shared" si="158"/>
        <v>0</v>
      </c>
      <c r="G2113" s="32"/>
      <c r="H2113" s="32"/>
      <c r="I2113" s="32"/>
      <c r="J2113" s="34">
        <f t="shared" si="159"/>
        <v>0</v>
      </c>
      <c r="K2113" s="31">
        <f t="shared" si="160"/>
        <v>1199.25</v>
      </c>
      <c r="L2113" s="24">
        <f t="shared" si="157"/>
        <v>0</v>
      </c>
      <c r="M2113" s="24"/>
      <c r="N2113" s="24">
        <f t="shared" si="161"/>
        <v>0</v>
      </c>
    </row>
    <row r="2114" spans="1:14" x14ac:dyDescent="0.3">
      <c r="A2114" s="16" t="s">
        <v>60</v>
      </c>
      <c r="B2114" s="17" t="s">
        <v>50</v>
      </c>
      <c r="C2114" s="17">
        <v>72</v>
      </c>
      <c r="D2114" s="29"/>
      <c r="E2114" s="29"/>
      <c r="F2114" s="30">
        <f t="shared" si="158"/>
        <v>0</v>
      </c>
      <c r="G2114" s="32"/>
      <c r="H2114" s="32"/>
      <c r="I2114" s="32"/>
      <c r="J2114" s="34">
        <f t="shared" si="159"/>
        <v>0</v>
      </c>
      <c r="K2114" s="31">
        <f t="shared" si="160"/>
        <v>381.13</v>
      </c>
      <c r="L2114" s="24">
        <f t="shared" si="157"/>
        <v>0</v>
      </c>
      <c r="M2114" s="24"/>
      <c r="N2114" s="24">
        <f t="shared" si="161"/>
        <v>0</v>
      </c>
    </row>
    <row r="2115" spans="1:14" x14ac:dyDescent="0.3">
      <c r="A2115" s="16" t="s">
        <v>61</v>
      </c>
      <c r="B2115" s="17" t="s">
        <v>50</v>
      </c>
      <c r="C2115" s="38">
        <v>72</v>
      </c>
      <c r="D2115" s="44"/>
      <c r="E2115" s="44"/>
      <c r="F2115" s="30">
        <f t="shared" si="158"/>
        <v>0</v>
      </c>
      <c r="G2115" s="11"/>
      <c r="H2115" s="11"/>
      <c r="I2115" s="11"/>
      <c r="J2115" s="12">
        <f t="shared" si="159"/>
        <v>0</v>
      </c>
      <c r="K2115" s="31">
        <f t="shared" si="160"/>
        <v>424.13</v>
      </c>
      <c r="L2115" s="37">
        <f t="shared" si="157"/>
        <v>0</v>
      </c>
      <c r="M2115" s="37"/>
      <c r="N2115" s="37">
        <f t="shared" si="161"/>
        <v>0</v>
      </c>
    </row>
    <row r="2116" spans="1:14" x14ac:dyDescent="0.3">
      <c r="A2116" s="35" t="s">
        <v>62</v>
      </c>
      <c r="B2116" s="17" t="s">
        <v>50</v>
      </c>
      <c r="C2116" s="38">
        <v>72</v>
      </c>
      <c r="D2116" s="44"/>
      <c r="E2116" s="44"/>
      <c r="F2116" s="30">
        <f t="shared" si="158"/>
        <v>0</v>
      </c>
      <c r="G2116" s="11"/>
      <c r="H2116" s="11"/>
      <c r="I2116" s="11"/>
      <c r="J2116" s="12">
        <f t="shared" si="159"/>
        <v>0</v>
      </c>
      <c r="K2116" s="31">
        <f t="shared" si="160"/>
        <v>330.23</v>
      </c>
      <c r="L2116" s="37">
        <f t="shared" si="157"/>
        <v>0</v>
      </c>
      <c r="M2116" s="37"/>
      <c r="N2116" s="37">
        <f t="shared" si="161"/>
        <v>0</v>
      </c>
    </row>
    <row r="2117" spans="1:14" x14ac:dyDescent="0.3">
      <c r="A2117" s="35" t="s">
        <v>63</v>
      </c>
      <c r="B2117" s="17" t="s">
        <v>50</v>
      </c>
      <c r="C2117" s="38">
        <v>72</v>
      </c>
      <c r="D2117" s="44"/>
      <c r="E2117" s="44"/>
      <c r="F2117" s="30">
        <f t="shared" si="158"/>
        <v>0</v>
      </c>
      <c r="G2117" s="11"/>
      <c r="H2117" s="11"/>
      <c r="I2117" s="11"/>
      <c r="J2117" s="12">
        <f t="shared" si="159"/>
        <v>0</v>
      </c>
      <c r="K2117" s="31">
        <f t="shared" si="160"/>
        <v>424.13</v>
      </c>
      <c r="L2117" s="37">
        <f t="shared" si="157"/>
        <v>0</v>
      </c>
      <c r="M2117" s="37"/>
      <c r="N2117" s="37">
        <f t="shared" si="161"/>
        <v>0</v>
      </c>
    </row>
    <row r="2118" spans="1:14" x14ac:dyDescent="0.3">
      <c r="A2118" s="35" t="s">
        <v>64</v>
      </c>
      <c r="B2118" s="17" t="s">
        <v>65</v>
      </c>
      <c r="C2118" s="38">
        <v>72</v>
      </c>
      <c r="D2118" s="44"/>
      <c r="E2118" s="44"/>
      <c r="F2118" s="30">
        <f t="shared" si="158"/>
        <v>0</v>
      </c>
      <c r="G2118" s="11"/>
      <c r="H2118" s="11"/>
      <c r="I2118" s="11"/>
      <c r="J2118" s="12">
        <f t="shared" si="159"/>
        <v>0</v>
      </c>
      <c r="K2118" s="31">
        <f t="shared" si="160"/>
        <v>389.61</v>
      </c>
      <c r="L2118" s="37">
        <f t="shared" si="157"/>
        <v>0</v>
      </c>
      <c r="M2118" s="37"/>
      <c r="N2118" s="37">
        <f t="shared" si="161"/>
        <v>0</v>
      </c>
    </row>
    <row r="2119" spans="1:14" x14ac:dyDescent="0.3">
      <c r="A2119" s="35" t="s">
        <v>66</v>
      </c>
      <c r="B2119" s="17" t="s">
        <v>65</v>
      </c>
      <c r="C2119" s="38">
        <v>72</v>
      </c>
      <c r="D2119" s="44"/>
      <c r="E2119" s="44"/>
      <c r="F2119" s="30">
        <f t="shared" si="158"/>
        <v>0</v>
      </c>
      <c r="G2119" s="11"/>
      <c r="H2119" s="11"/>
      <c r="I2119" s="11"/>
      <c r="J2119" s="12">
        <f t="shared" si="159"/>
        <v>0</v>
      </c>
      <c r="K2119" s="31">
        <f t="shared" si="160"/>
        <v>389.61</v>
      </c>
      <c r="L2119" s="37">
        <f t="shared" si="157"/>
        <v>0</v>
      </c>
      <c r="M2119" s="37"/>
      <c r="N2119" s="37">
        <f t="shared" si="161"/>
        <v>0</v>
      </c>
    </row>
    <row r="2120" spans="1:14" x14ac:dyDescent="0.3">
      <c r="A2120" s="47" t="s">
        <v>67</v>
      </c>
      <c r="B2120" s="48" t="s">
        <v>59</v>
      </c>
      <c r="C2120" s="49">
        <v>25</v>
      </c>
      <c r="D2120" s="44"/>
      <c r="E2120" s="44"/>
      <c r="F2120" s="30">
        <f t="shared" si="158"/>
        <v>0</v>
      </c>
      <c r="G2120" s="11"/>
      <c r="H2120" s="11"/>
      <c r="I2120" s="11"/>
      <c r="J2120" s="12">
        <f t="shared" si="159"/>
        <v>0</v>
      </c>
      <c r="K2120" s="31">
        <f t="shared" si="160"/>
        <v>169.65</v>
      </c>
      <c r="L2120" s="37">
        <f t="shared" si="157"/>
        <v>0</v>
      </c>
      <c r="M2120" s="37"/>
      <c r="N2120" s="37">
        <f t="shared" si="161"/>
        <v>0</v>
      </c>
    </row>
    <row r="2121" spans="1:14" x14ac:dyDescent="0.3">
      <c r="A2121" s="47" t="s">
        <v>68</v>
      </c>
      <c r="B2121" s="48" t="s">
        <v>42</v>
      </c>
      <c r="C2121" s="49">
        <v>50</v>
      </c>
      <c r="D2121" s="44"/>
      <c r="E2121" s="44"/>
      <c r="F2121" s="30">
        <f t="shared" si="158"/>
        <v>0</v>
      </c>
      <c r="G2121" s="11"/>
      <c r="H2121" s="11"/>
      <c r="I2121" s="11"/>
      <c r="J2121" s="12">
        <f t="shared" si="159"/>
        <v>0</v>
      </c>
      <c r="K2121" s="31">
        <f t="shared" si="160"/>
        <v>88.92</v>
      </c>
      <c r="L2121" s="37">
        <f t="shared" si="157"/>
        <v>0</v>
      </c>
      <c r="M2121" s="37"/>
      <c r="N2121" s="37">
        <f t="shared" si="161"/>
        <v>0</v>
      </c>
    </row>
    <row r="2122" spans="1:14" x14ac:dyDescent="0.3">
      <c r="A2122" s="47" t="s">
        <v>69</v>
      </c>
      <c r="B2122" s="48" t="s">
        <v>52</v>
      </c>
      <c r="C2122" s="49">
        <v>12</v>
      </c>
      <c r="D2122" s="44"/>
      <c r="E2122" s="44"/>
      <c r="F2122" s="30">
        <f t="shared" si="158"/>
        <v>0</v>
      </c>
      <c r="G2122" s="11"/>
      <c r="H2122" s="11"/>
      <c r="I2122" s="11"/>
      <c r="J2122" s="12">
        <f t="shared" si="159"/>
        <v>0</v>
      </c>
      <c r="K2122" s="31">
        <f t="shared" si="160"/>
        <v>123.94</v>
      </c>
      <c r="L2122" s="37">
        <f t="shared" si="157"/>
        <v>0</v>
      </c>
      <c r="M2122" s="37"/>
      <c r="N2122" s="37">
        <f t="shared" si="161"/>
        <v>0</v>
      </c>
    </row>
    <row r="2123" spans="1:14" ht="19.5" thickBot="1" x14ac:dyDescent="0.35">
      <c r="A2123" s="47" t="s">
        <v>70</v>
      </c>
      <c r="B2123" s="48" t="s">
        <v>50</v>
      </c>
      <c r="C2123" s="49">
        <v>60</v>
      </c>
      <c r="D2123" s="44"/>
      <c r="E2123" s="44"/>
      <c r="F2123" s="30">
        <f t="shared" si="158"/>
        <v>0</v>
      </c>
      <c r="G2123" s="11"/>
      <c r="H2123" s="11"/>
      <c r="I2123" s="11"/>
      <c r="J2123" s="12">
        <f t="shared" si="159"/>
        <v>0</v>
      </c>
      <c r="K2123" s="31">
        <f t="shared" si="160"/>
        <v>67.180000000000007</v>
      </c>
      <c r="L2123" s="37">
        <f t="shared" si="157"/>
        <v>0</v>
      </c>
      <c r="M2123" s="37"/>
      <c r="N2123" s="37">
        <f t="shared" si="161"/>
        <v>0</v>
      </c>
    </row>
    <row r="2124" spans="1:14" ht="19.5" thickBot="1" x14ac:dyDescent="0.35">
      <c r="A2124" s="56" t="s">
        <v>71</v>
      </c>
      <c r="B2124" s="57" t="s">
        <v>50</v>
      </c>
      <c r="C2124" s="58">
        <v>60</v>
      </c>
      <c r="D2124" s="44"/>
      <c r="E2124" s="44"/>
      <c r="F2124" s="30">
        <f t="shared" si="158"/>
        <v>0</v>
      </c>
      <c r="G2124" s="11"/>
      <c r="H2124" s="11"/>
      <c r="I2124" s="11"/>
      <c r="J2124" s="12">
        <f t="shared" si="159"/>
        <v>0</v>
      </c>
      <c r="K2124" s="31">
        <f t="shared" si="160"/>
        <v>67.180000000000007</v>
      </c>
      <c r="L2124" s="37">
        <f t="shared" si="157"/>
        <v>0</v>
      </c>
      <c r="M2124" s="37"/>
      <c r="N2124" s="37">
        <f t="shared" si="161"/>
        <v>0</v>
      </c>
    </row>
    <row r="2125" spans="1:14" ht="19.5" thickBot="1" x14ac:dyDescent="0.35">
      <c r="A2125" s="56" t="s">
        <v>72</v>
      </c>
      <c r="B2125" s="57" t="s">
        <v>50</v>
      </c>
      <c r="C2125" s="58">
        <v>60</v>
      </c>
      <c r="D2125" s="44"/>
      <c r="E2125" s="44"/>
      <c r="F2125" s="30">
        <f t="shared" si="158"/>
        <v>0</v>
      </c>
      <c r="G2125" s="11"/>
      <c r="H2125" s="11"/>
      <c r="I2125" s="11"/>
      <c r="J2125" s="12">
        <f t="shared" si="159"/>
        <v>0</v>
      </c>
      <c r="K2125" s="31">
        <f t="shared" si="160"/>
        <v>67.180000000000007</v>
      </c>
      <c r="L2125" s="37">
        <f t="shared" si="157"/>
        <v>0</v>
      </c>
      <c r="M2125" s="37"/>
      <c r="N2125" s="37">
        <f t="shared" si="161"/>
        <v>0</v>
      </c>
    </row>
    <row r="2126" spans="1:14" ht="19.5" thickBot="1" x14ac:dyDescent="0.35">
      <c r="A2126" s="56" t="s">
        <v>73</v>
      </c>
      <c r="B2126" s="57" t="s">
        <v>74</v>
      </c>
      <c r="C2126" s="58">
        <v>150</v>
      </c>
      <c r="D2126" s="44"/>
      <c r="E2126" s="44"/>
      <c r="F2126" s="30">
        <f t="shared" si="158"/>
        <v>0</v>
      </c>
      <c r="G2126" s="11"/>
      <c r="H2126" s="11"/>
      <c r="I2126" s="11"/>
      <c r="J2126" s="12">
        <f t="shared" si="159"/>
        <v>0</v>
      </c>
      <c r="K2126" s="31">
        <f t="shared" si="160"/>
        <v>21.06</v>
      </c>
      <c r="L2126" s="37">
        <f t="shared" si="157"/>
        <v>0</v>
      </c>
      <c r="M2126" s="37"/>
      <c r="N2126" s="37">
        <f t="shared" si="161"/>
        <v>0</v>
      </c>
    </row>
    <row r="2127" spans="1:14" ht="19.5" thickBot="1" x14ac:dyDescent="0.35">
      <c r="A2127" s="66" t="s">
        <v>75</v>
      </c>
      <c r="B2127" s="67" t="s">
        <v>76</v>
      </c>
      <c r="C2127" s="68">
        <v>120</v>
      </c>
      <c r="D2127" s="44"/>
      <c r="E2127" s="44"/>
      <c r="F2127" s="30">
        <f t="shared" si="158"/>
        <v>0</v>
      </c>
      <c r="G2127" s="11"/>
      <c r="H2127" s="11"/>
      <c r="I2127" s="11"/>
      <c r="J2127" s="12">
        <f t="shared" si="159"/>
        <v>0</v>
      </c>
      <c r="K2127" s="31">
        <f t="shared" si="160"/>
        <v>78.98</v>
      </c>
      <c r="L2127" s="37">
        <f t="shared" si="157"/>
        <v>0</v>
      </c>
      <c r="M2127" s="37"/>
      <c r="N2127" s="37">
        <f t="shared" si="161"/>
        <v>0</v>
      </c>
    </row>
    <row r="2128" spans="1:14" ht="19.5" thickBot="1" x14ac:dyDescent="0.35">
      <c r="A2128" s="66" t="s">
        <v>77</v>
      </c>
      <c r="B2128" s="67" t="s">
        <v>78</v>
      </c>
      <c r="C2128" s="68">
        <v>60</v>
      </c>
      <c r="D2128" s="44"/>
      <c r="E2128" s="44"/>
      <c r="F2128" s="30">
        <f t="shared" si="158"/>
        <v>0</v>
      </c>
      <c r="G2128" s="11"/>
      <c r="H2128" s="11"/>
      <c r="I2128" s="11"/>
      <c r="J2128" s="12">
        <f t="shared" si="159"/>
        <v>0</v>
      </c>
      <c r="K2128" s="31">
        <f t="shared" si="160"/>
        <v>154.44</v>
      </c>
      <c r="L2128" s="37">
        <f t="shared" si="157"/>
        <v>0</v>
      </c>
      <c r="M2128" s="37"/>
      <c r="N2128" s="37">
        <f t="shared" si="161"/>
        <v>0</v>
      </c>
    </row>
    <row r="2129" spans="1:14" ht="19.5" thickBot="1" x14ac:dyDescent="0.35">
      <c r="A2129" s="66" t="s">
        <v>79</v>
      </c>
      <c r="B2129" s="67" t="s">
        <v>50</v>
      </c>
      <c r="C2129" s="68">
        <v>30</v>
      </c>
      <c r="D2129" s="44"/>
      <c r="E2129" s="44"/>
      <c r="F2129" s="30">
        <f t="shared" si="158"/>
        <v>0</v>
      </c>
      <c r="G2129" s="11"/>
      <c r="H2129" s="11"/>
      <c r="I2129" s="11"/>
      <c r="J2129" s="12">
        <f t="shared" si="159"/>
        <v>0</v>
      </c>
      <c r="K2129" s="31">
        <f t="shared" si="160"/>
        <v>274.95</v>
      </c>
      <c r="L2129" s="37">
        <f t="shared" si="157"/>
        <v>0</v>
      </c>
      <c r="M2129" s="37"/>
      <c r="N2129" s="37">
        <f t="shared" si="161"/>
        <v>0</v>
      </c>
    </row>
    <row r="2130" spans="1:14" ht="19.5" thickBot="1" x14ac:dyDescent="0.35">
      <c r="A2130" s="66" t="s">
        <v>80</v>
      </c>
      <c r="B2130" s="67" t="s">
        <v>59</v>
      </c>
      <c r="C2130" s="68">
        <v>12</v>
      </c>
      <c r="D2130" s="44"/>
      <c r="E2130" s="44"/>
      <c r="F2130" s="30">
        <f t="shared" si="158"/>
        <v>0</v>
      </c>
      <c r="G2130" s="11"/>
      <c r="H2130" s="11"/>
      <c r="I2130" s="11"/>
      <c r="J2130" s="12">
        <f t="shared" si="159"/>
        <v>0</v>
      </c>
      <c r="K2130" s="31">
        <f t="shared" si="160"/>
        <v>1023.75</v>
      </c>
      <c r="L2130" s="37">
        <f t="shared" si="157"/>
        <v>0</v>
      </c>
      <c r="M2130" s="37"/>
      <c r="N2130" s="37">
        <f t="shared" si="161"/>
        <v>0</v>
      </c>
    </row>
    <row r="2131" spans="1:14" ht="19.5" thickBot="1" x14ac:dyDescent="0.35">
      <c r="A2131" s="76" t="s">
        <v>81</v>
      </c>
      <c r="B2131" s="77" t="s">
        <v>82</v>
      </c>
      <c r="C2131" s="78">
        <v>18</v>
      </c>
      <c r="D2131" s="44"/>
      <c r="E2131" s="44"/>
      <c r="F2131" s="30">
        <f t="shared" si="158"/>
        <v>0</v>
      </c>
      <c r="G2131" s="11"/>
      <c r="H2131" s="11"/>
      <c r="I2131" s="11"/>
      <c r="J2131" s="12">
        <f t="shared" si="159"/>
        <v>0</v>
      </c>
      <c r="K2131" s="31">
        <f t="shared" si="160"/>
        <v>558.67999999999995</v>
      </c>
      <c r="L2131" s="37">
        <f t="shared" si="157"/>
        <v>0</v>
      </c>
      <c r="M2131" s="37"/>
      <c r="N2131" s="37">
        <f t="shared" si="161"/>
        <v>0</v>
      </c>
    </row>
    <row r="2132" spans="1:14" ht="19.5" thickBot="1" x14ac:dyDescent="0.35">
      <c r="A2132" s="76" t="s">
        <v>83</v>
      </c>
      <c r="B2132" s="77" t="s">
        <v>59</v>
      </c>
      <c r="C2132" s="78">
        <v>12</v>
      </c>
      <c r="D2132" s="44"/>
      <c r="E2132" s="44"/>
      <c r="F2132" s="30">
        <f t="shared" si="158"/>
        <v>0</v>
      </c>
      <c r="G2132" s="11"/>
      <c r="H2132" s="11"/>
      <c r="I2132" s="11"/>
      <c r="J2132" s="12">
        <f t="shared" si="159"/>
        <v>0</v>
      </c>
      <c r="K2132" s="31">
        <f t="shared" si="160"/>
        <v>1092.2</v>
      </c>
      <c r="L2132" s="37">
        <f t="shared" si="157"/>
        <v>0</v>
      </c>
      <c r="M2132" s="37"/>
      <c r="N2132" s="37">
        <f t="shared" si="161"/>
        <v>0</v>
      </c>
    </row>
    <row r="2133" spans="1:14" ht="19.5" thickBot="1" x14ac:dyDescent="0.35">
      <c r="A2133" s="76" t="s">
        <v>84</v>
      </c>
      <c r="B2133" s="77" t="s">
        <v>85</v>
      </c>
      <c r="C2133" s="78">
        <v>4</v>
      </c>
      <c r="D2133" s="44"/>
      <c r="E2133" s="44"/>
      <c r="F2133" s="30">
        <f t="shared" si="158"/>
        <v>0</v>
      </c>
      <c r="G2133" s="11"/>
      <c r="H2133" s="11"/>
      <c r="I2133" s="11"/>
      <c r="J2133" s="12">
        <f t="shared" si="159"/>
        <v>0</v>
      </c>
      <c r="K2133" s="31">
        <f t="shared" si="160"/>
        <v>2670.53</v>
      </c>
      <c r="L2133" s="37">
        <f t="shared" si="157"/>
        <v>0</v>
      </c>
      <c r="M2133" s="37"/>
      <c r="N2133" s="37">
        <f t="shared" si="161"/>
        <v>0</v>
      </c>
    </row>
    <row r="2134" spans="1:14" ht="19.5" thickBot="1" x14ac:dyDescent="0.35">
      <c r="A2134" s="86" t="s">
        <v>86</v>
      </c>
      <c r="B2134" s="87" t="s">
        <v>87</v>
      </c>
      <c r="C2134" s="88">
        <v>48</v>
      </c>
      <c r="D2134" s="44"/>
      <c r="E2134" s="44"/>
      <c r="F2134" s="30">
        <f t="shared" si="158"/>
        <v>0</v>
      </c>
      <c r="G2134" s="11"/>
      <c r="H2134" s="11"/>
      <c r="I2134" s="11"/>
      <c r="J2134" s="12">
        <f t="shared" si="159"/>
        <v>0</v>
      </c>
      <c r="K2134" s="31">
        <f t="shared" si="160"/>
        <v>46.8</v>
      </c>
      <c r="L2134" s="37">
        <f t="shared" si="157"/>
        <v>0</v>
      </c>
      <c r="M2134" s="37"/>
      <c r="N2134" s="37">
        <f t="shared" si="161"/>
        <v>0</v>
      </c>
    </row>
    <row r="2135" spans="1:14" ht="19.5" thickBot="1" x14ac:dyDescent="0.35">
      <c r="A2135" s="86" t="s">
        <v>88</v>
      </c>
      <c r="B2135" s="87" t="s">
        <v>87</v>
      </c>
      <c r="C2135" s="88">
        <v>48</v>
      </c>
      <c r="D2135" s="44"/>
      <c r="E2135" s="44"/>
      <c r="F2135" s="30">
        <f t="shared" si="158"/>
        <v>0</v>
      </c>
      <c r="G2135" s="11"/>
      <c r="H2135" s="11"/>
      <c r="I2135" s="11"/>
      <c r="J2135" s="12">
        <f t="shared" si="159"/>
        <v>0</v>
      </c>
      <c r="K2135" s="31">
        <f t="shared" si="160"/>
        <v>46.8</v>
      </c>
      <c r="L2135" s="37">
        <f t="shared" si="157"/>
        <v>0</v>
      </c>
      <c r="M2135" s="37"/>
      <c r="N2135" s="37">
        <f t="shared" si="161"/>
        <v>0</v>
      </c>
    </row>
    <row r="2136" spans="1:14" x14ac:dyDescent="0.3">
      <c r="A2136" s="96" t="s">
        <v>89</v>
      </c>
      <c r="B2136" s="97">
        <v>25</v>
      </c>
      <c r="C2136" s="97">
        <v>25</v>
      </c>
      <c r="D2136" s="44"/>
      <c r="E2136" s="44"/>
      <c r="F2136" s="30">
        <f t="shared" si="158"/>
        <v>0</v>
      </c>
      <c r="G2136" s="11"/>
      <c r="H2136" s="11"/>
      <c r="I2136" s="11"/>
      <c r="J2136" s="12">
        <f t="shared" si="159"/>
        <v>0</v>
      </c>
      <c r="K2136" s="31">
        <f t="shared" si="160"/>
        <v>111.25</v>
      </c>
      <c r="L2136" s="37">
        <f t="shared" si="157"/>
        <v>0</v>
      </c>
      <c r="M2136" s="37"/>
      <c r="N2136" s="37">
        <f t="shared" si="161"/>
        <v>0</v>
      </c>
    </row>
    <row r="2137" spans="1:14" x14ac:dyDescent="0.3">
      <c r="A2137" s="105" t="s">
        <v>90</v>
      </c>
      <c r="B2137" s="106">
        <v>10</v>
      </c>
      <c r="C2137" s="106">
        <v>10</v>
      </c>
      <c r="D2137" s="44"/>
      <c r="E2137" s="44"/>
      <c r="F2137" s="30">
        <f t="shared" si="158"/>
        <v>0</v>
      </c>
      <c r="G2137" s="11"/>
      <c r="H2137" s="11"/>
      <c r="I2137" s="11"/>
      <c r="J2137" s="12">
        <f t="shared" si="159"/>
        <v>0</v>
      </c>
      <c r="K2137" s="31">
        <f t="shared" si="160"/>
        <v>1760</v>
      </c>
      <c r="L2137" s="37">
        <f t="shared" si="157"/>
        <v>0</v>
      </c>
      <c r="M2137" s="37"/>
      <c r="N2137" s="37">
        <f t="shared" si="161"/>
        <v>0</v>
      </c>
    </row>
    <row r="2138" spans="1:14" x14ac:dyDescent="0.3">
      <c r="A2138" s="105" t="s">
        <v>91</v>
      </c>
      <c r="B2138" s="106">
        <v>8</v>
      </c>
      <c r="C2138" s="106">
        <v>8</v>
      </c>
      <c r="D2138" s="44"/>
      <c r="E2138" s="44"/>
      <c r="F2138" s="30">
        <f t="shared" si="158"/>
        <v>0</v>
      </c>
      <c r="G2138" s="11"/>
      <c r="H2138" s="11"/>
      <c r="I2138" s="11"/>
      <c r="J2138" s="12">
        <f t="shared" si="159"/>
        <v>0</v>
      </c>
      <c r="K2138" s="31">
        <f t="shared" si="160"/>
        <v>2365</v>
      </c>
      <c r="L2138" s="37">
        <f t="shared" si="157"/>
        <v>0</v>
      </c>
      <c r="M2138" s="37"/>
      <c r="N2138" s="37">
        <f t="shared" si="161"/>
        <v>0</v>
      </c>
    </row>
    <row r="2139" spans="1:14" x14ac:dyDescent="0.3">
      <c r="A2139" s="105" t="s">
        <v>92</v>
      </c>
      <c r="B2139" s="106">
        <v>8</v>
      </c>
      <c r="C2139" s="106">
        <v>8</v>
      </c>
      <c r="D2139" s="44"/>
      <c r="E2139" s="44"/>
      <c r="F2139" s="30">
        <f t="shared" si="158"/>
        <v>0</v>
      </c>
      <c r="G2139" s="11"/>
      <c r="H2139" s="11"/>
      <c r="I2139" s="11"/>
      <c r="J2139" s="12">
        <f t="shared" si="159"/>
        <v>0</v>
      </c>
      <c r="K2139" s="31">
        <f t="shared" si="160"/>
        <v>2065</v>
      </c>
      <c r="L2139" s="37">
        <f t="shared" si="157"/>
        <v>0</v>
      </c>
      <c r="M2139" s="37"/>
      <c r="N2139" s="37">
        <f t="shared" si="161"/>
        <v>0</v>
      </c>
    </row>
    <row r="2140" spans="1:14" x14ac:dyDescent="0.3">
      <c r="A2140" s="105" t="s">
        <v>93</v>
      </c>
      <c r="B2140" s="106">
        <v>15</v>
      </c>
      <c r="C2140" s="106">
        <v>15</v>
      </c>
      <c r="D2140" s="44"/>
      <c r="E2140" s="44"/>
      <c r="F2140" s="30">
        <f t="shared" si="158"/>
        <v>0</v>
      </c>
      <c r="G2140" s="11"/>
      <c r="H2140" s="11"/>
      <c r="I2140" s="11"/>
      <c r="J2140" s="12">
        <f t="shared" si="159"/>
        <v>0</v>
      </c>
      <c r="K2140" s="31">
        <f t="shared" si="160"/>
        <v>990</v>
      </c>
      <c r="L2140" s="37">
        <f t="shared" si="157"/>
        <v>0</v>
      </c>
      <c r="M2140" s="37"/>
      <c r="N2140" s="37">
        <f t="shared" si="161"/>
        <v>0</v>
      </c>
    </row>
    <row r="2141" spans="1:14" x14ac:dyDescent="0.3">
      <c r="A2141" s="105" t="s">
        <v>94</v>
      </c>
      <c r="B2141" s="106">
        <v>15</v>
      </c>
      <c r="C2141" s="106">
        <v>15</v>
      </c>
      <c r="D2141" s="44"/>
      <c r="E2141" s="44"/>
      <c r="F2141" s="30">
        <f t="shared" si="158"/>
        <v>0</v>
      </c>
      <c r="G2141" s="11"/>
      <c r="H2141" s="11"/>
      <c r="I2141" s="11"/>
      <c r="J2141" s="12">
        <f t="shared" si="159"/>
        <v>0</v>
      </c>
      <c r="K2141" s="31">
        <f t="shared" si="160"/>
        <v>1025</v>
      </c>
      <c r="L2141" s="37">
        <f t="shared" si="157"/>
        <v>0</v>
      </c>
      <c r="M2141" s="37"/>
      <c r="N2141" s="37">
        <f t="shared" si="161"/>
        <v>0</v>
      </c>
    </row>
    <row r="2142" spans="1:14" x14ac:dyDescent="0.3">
      <c r="A2142" s="105" t="s">
        <v>95</v>
      </c>
      <c r="B2142" s="106">
        <v>10</v>
      </c>
      <c r="C2142" s="106">
        <v>10</v>
      </c>
      <c r="D2142" s="44"/>
      <c r="E2142" s="44"/>
      <c r="F2142" s="30">
        <f t="shared" si="158"/>
        <v>0</v>
      </c>
      <c r="G2142" s="11"/>
      <c r="H2142" s="11"/>
      <c r="I2142" s="11"/>
      <c r="J2142" s="12">
        <f t="shared" si="159"/>
        <v>0</v>
      </c>
      <c r="K2142" s="31">
        <f t="shared" si="160"/>
        <v>1620</v>
      </c>
      <c r="L2142" s="37">
        <f t="shared" si="157"/>
        <v>0</v>
      </c>
      <c r="M2142" s="37"/>
      <c r="N2142" s="37">
        <f t="shared" si="161"/>
        <v>0</v>
      </c>
    </row>
    <row r="2143" spans="1:14" x14ac:dyDescent="0.3">
      <c r="A2143" s="105" t="s">
        <v>96</v>
      </c>
      <c r="B2143" s="106">
        <v>8</v>
      </c>
      <c r="C2143" s="106">
        <v>8</v>
      </c>
      <c r="D2143" s="44"/>
      <c r="E2143" s="44"/>
      <c r="F2143" s="30">
        <f t="shared" si="158"/>
        <v>0</v>
      </c>
      <c r="G2143" s="11"/>
      <c r="H2143" s="11"/>
      <c r="I2143" s="11"/>
      <c r="J2143" s="12">
        <f t="shared" si="159"/>
        <v>0</v>
      </c>
      <c r="K2143" s="31">
        <f t="shared" si="160"/>
        <v>2130</v>
      </c>
      <c r="L2143" s="37">
        <f t="shared" si="157"/>
        <v>0</v>
      </c>
      <c r="M2143" s="37"/>
      <c r="N2143" s="37">
        <f t="shared" si="161"/>
        <v>0</v>
      </c>
    </row>
    <row r="2144" spans="1:14" x14ac:dyDescent="0.3">
      <c r="A2144" s="105" t="s">
        <v>97</v>
      </c>
      <c r="B2144" s="106">
        <v>15</v>
      </c>
      <c r="C2144" s="106">
        <v>15</v>
      </c>
      <c r="D2144" s="44"/>
      <c r="E2144" s="44"/>
      <c r="F2144" s="30">
        <f t="shared" si="158"/>
        <v>0</v>
      </c>
      <c r="G2144" s="11"/>
      <c r="H2144" s="11"/>
      <c r="I2144" s="11"/>
      <c r="J2144" s="12">
        <f t="shared" si="159"/>
        <v>0</v>
      </c>
      <c r="K2144" s="31">
        <f t="shared" si="160"/>
        <v>880</v>
      </c>
      <c r="L2144" s="37">
        <f t="shared" si="157"/>
        <v>0</v>
      </c>
      <c r="M2144" s="37"/>
      <c r="N2144" s="37">
        <f t="shared" si="161"/>
        <v>0</v>
      </c>
    </row>
    <row r="2145" spans="1:14" x14ac:dyDescent="0.3">
      <c r="A2145" s="105" t="s">
        <v>98</v>
      </c>
      <c r="B2145" s="106">
        <v>15</v>
      </c>
      <c r="C2145" s="106">
        <v>15</v>
      </c>
      <c r="D2145" s="44"/>
      <c r="E2145" s="44"/>
      <c r="F2145" s="30">
        <f t="shared" si="158"/>
        <v>0</v>
      </c>
      <c r="G2145" s="11"/>
      <c r="H2145" s="11"/>
      <c r="I2145" s="11"/>
      <c r="J2145" s="12">
        <f t="shared" si="159"/>
        <v>0</v>
      </c>
      <c r="K2145" s="31">
        <f t="shared" si="160"/>
        <v>915</v>
      </c>
      <c r="L2145" s="37">
        <f t="shared" si="157"/>
        <v>0</v>
      </c>
      <c r="M2145" s="37"/>
      <c r="N2145" s="37">
        <f t="shared" si="161"/>
        <v>0</v>
      </c>
    </row>
    <row r="2146" spans="1:14" x14ac:dyDescent="0.3">
      <c r="A2146" s="105" t="s">
        <v>99</v>
      </c>
      <c r="B2146" s="106">
        <v>3</v>
      </c>
      <c r="C2146" s="106">
        <v>3</v>
      </c>
      <c r="D2146" s="44"/>
      <c r="E2146" s="44"/>
      <c r="F2146" s="30">
        <f t="shared" si="158"/>
        <v>0</v>
      </c>
      <c r="G2146" s="11"/>
      <c r="H2146" s="11"/>
      <c r="I2146" s="11"/>
      <c r="J2146" s="12">
        <f t="shared" si="159"/>
        <v>0</v>
      </c>
      <c r="K2146" s="31">
        <f t="shared" si="160"/>
        <v>1970</v>
      </c>
      <c r="L2146" s="37">
        <f t="shared" si="157"/>
        <v>0</v>
      </c>
      <c r="M2146" s="37"/>
      <c r="N2146" s="37">
        <f t="shared" si="161"/>
        <v>0</v>
      </c>
    </row>
    <row r="2147" spans="1:14" x14ac:dyDescent="0.3">
      <c r="A2147" s="105" t="s">
        <v>100</v>
      </c>
      <c r="B2147" s="106">
        <v>3</v>
      </c>
      <c r="C2147" s="106">
        <v>3</v>
      </c>
      <c r="D2147" s="44"/>
      <c r="E2147" s="44"/>
      <c r="F2147" s="30">
        <f t="shared" si="158"/>
        <v>0</v>
      </c>
      <c r="G2147" s="11"/>
      <c r="H2147" s="11"/>
      <c r="I2147" s="11"/>
      <c r="J2147" s="12">
        <f t="shared" si="159"/>
        <v>0</v>
      </c>
      <c r="K2147" s="31">
        <f t="shared" si="160"/>
        <v>2035</v>
      </c>
      <c r="L2147" s="37">
        <f t="shared" si="157"/>
        <v>0</v>
      </c>
      <c r="M2147" s="37"/>
      <c r="N2147" s="37">
        <f t="shared" si="161"/>
        <v>0</v>
      </c>
    </row>
    <row r="2148" spans="1:14" x14ac:dyDescent="0.3">
      <c r="A2148" s="105" t="s">
        <v>101</v>
      </c>
      <c r="B2148" s="106">
        <v>8</v>
      </c>
      <c r="C2148" s="106">
        <v>8</v>
      </c>
      <c r="D2148" s="44"/>
      <c r="E2148" s="44"/>
      <c r="F2148" s="30">
        <f t="shared" si="158"/>
        <v>0</v>
      </c>
      <c r="G2148" s="11"/>
      <c r="H2148" s="11"/>
      <c r="I2148" s="11"/>
      <c r="J2148" s="12">
        <f t="shared" si="159"/>
        <v>0</v>
      </c>
      <c r="K2148" s="31">
        <f t="shared" si="160"/>
        <v>2120</v>
      </c>
      <c r="L2148" s="37">
        <f t="shared" si="157"/>
        <v>0</v>
      </c>
      <c r="M2148" s="37"/>
      <c r="N2148" s="37">
        <f t="shared" si="161"/>
        <v>0</v>
      </c>
    </row>
    <row r="2149" spans="1:14" x14ac:dyDescent="0.3">
      <c r="A2149" s="105" t="s">
        <v>102</v>
      </c>
      <c r="B2149" s="106">
        <v>10</v>
      </c>
      <c r="C2149" s="106">
        <v>10</v>
      </c>
      <c r="D2149" s="44"/>
      <c r="E2149" s="44"/>
      <c r="F2149" s="30">
        <f t="shared" si="158"/>
        <v>0</v>
      </c>
      <c r="G2149" s="11"/>
      <c r="H2149" s="11"/>
      <c r="I2149" s="11"/>
      <c r="J2149" s="12">
        <f t="shared" si="159"/>
        <v>0</v>
      </c>
      <c r="K2149" s="31">
        <f t="shared" si="160"/>
        <v>1980</v>
      </c>
      <c r="L2149" s="37">
        <f t="shared" si="157"/>
        <v>0</v>
      </c>
      <c r="M2149" s="37"/>
      <c r="N2149" s="37">
        <f t="shared" si="161"/>
        <v>0</v>
      </c>
    </row>
    <row r="2150" spans="1:14" x14ac:dyDescent="0.3">
      <c r="A2150" s="105" t="s">
        <v>103</v>
      </c>
      <c r="B2150" s="106">
        <v>12</v>
      </c>
      <c r="C2150" s="106">
        <v>12</v>
      </c>
      <c r="D2150" s="44"/>
      <c r="E2150" s="44"/>
      <c r="F2150" s="30">
        <f t="shared" si="158"/>
        <v>0</v>
      </c>
      <c r="G2150" s="11"/>
      <c r="H2150" s="11"/>
      <c r="I2150" s="11"/>
      <c r="J2150" s="12">
        <f t="shared" si="159"/>
        <v>0</v>
      </c>
      <c r="K2150" s="31">
        <f t="shared" si="160"/>
        <v>875</v>
      </c>
      <c r="L2150" s="37">
        <f t="shared" si="157"/>
        <v>0</v>
      </c>
      <c r="M2150" s="37"/>
      <c r="N2150" s="37">
        <f t="shared" si="161"/>
        <v>0</v>
      </c>
    </row>
    <row r="2151" spans="1:14" ht="19.5" thickBot="1" x14ac:dyDescent="0.35">
      <c r="A2151" s="105" t="s">
        <v>104</v>
      </c>
      <c r="B2151" s="106">
        <v>3</v>
      </c>
      <c r="C2151" s="106">
        <v>3</v>
      </c>
      <c r="D2151" s="44"/>
      <c r="E2151" s="44"/>
      <c r="F2151" s="30">
        <f t="shared" si="158"/>
        <v>0</v>
      </c>
      <c r="G2151" s="11"/>
      <c r="H2151" s="11"/>
      <c r="I2151" s="11"/>
      <c r="J2151" s="12">
        <f t="shared" si="159"/>
        <v>0</v>
      </c>
      <c r="K2151" s="31">
        <f t="shared" si="160"/>
        <v>2145</v>
      </c>
      <c r="L2151" s="37">
        <f t="shared" si="157"/>
        <v>0</v>
      </c>
      <c r="M2151" s="37"/>
      <c r="N2151" s="37">
        <f t="shared" si="161"/>
        <v>0</v>
      </c>
    </row>
    <row r="2152" spans="1:14" ht="19.5" thickBot="1" x14ac:dyDescent="0.35">
      <c r="A2152" s="56" t="s">
        <v>105</v>
      </c>
      <c r="B2152" s="57" t="s">
        <v>74</v>
      </c>
      <c r="C2152" s="58">
        <v>150</v>
      </c>
      <c r="D2152" s="44"/>
      <c r="E2152" s="44"/>
      <c r="F2152" s="30">
        <f t="shared" si="158"/>
        <v>0</v>
      </c>
      <c r="G2152" s="11"/>
      <c r="H2152" s="11"/>
      <c r="I2152" s="11"/>
      <c r="J2152" s="12">
        <f t="shared" si="159"/>
        <v>0</v>
      </c>
      <c r="K2152" s="31">
        <f t="shared" si="160"/>
        <v>21.06</v>
      </c>
      <c r="L2152" s="37">
        <f t="shared" si="157"/>
        <v>0</v>
      </c>
      <c r="M2152" s="37"/>
      <c r="N2152" s="37">
        <f t="shared" si="161"/>
        <v>0</v>
      </c>
    </row>
    <row r="2153" spans="1:14" x14ac:dyDescent="0.3">
      <c r="A2153" s="107"/>
      <c r="B2153" s="108"/>
      <c r="C2153" s="108"/>
      <c r="D2153" s="11"/>
      <c r="E2153" s="11"/>
      <c r="F2153" s="30" t="e">
        <f t="shared" si="158"/>
        <v>#DIV/0!</v>
      </c>
      <c r="G2153" s="11"/>
      <c r="H2153" s="11"/>
      <c r="I2153" s="11"/>
      <c r="J2153" s="12">
        <f t="shared" si="159"/>
        <v>0</v>
      </c>
      <c r="K2153" s="31">
        <f t="shared" si="160"/>
        <v>116.5</v>
      </c>
      <c r="L2153" s="37">
        <f t="shared" si="157"/>
        <v>0</v>
      </c>
      <c r="M2153" s="37"/>
      <c r="N2153" s="37">
        <f t="shared" si="161"/>
        <v>0</v>
      </c>
    </row>
    <row r="2154" spans="1:14" x14ac:dyDescent="0.3">
      <c r="A2154" s="107"/>
      <c r="B2154" s="108"/>
      <c r="C2154" s="108"/>
      <c r="D2154" s="11"/>
      <c r="E2154" s="11"/>
      <c r="F2154" s="30" t="e">
        <f t="shared" si="158"/>
        <v>#DIV/0!</v>
      </c>
      <c r="G2154" s="11"/>
      <c r="H2154" s="11"/>
      <c r="I2154" s="11"/>
      <c r="J2154" s="12">
        <f t="shared" si="159"/>
        <v>0</v>
      </c>
      <c r="K2154" s="31">
        <f t="shared" si="160"/>
        <v>0</v>
      </c>
      <c r="L2154" s="37">
        <f t="shared" si="157"/>
        <v>0</v>
      </c>
      <c r="M2154" s="37"/>
      <c r="N2154" s="37">
        <f t="shared" si="161"/>
        <v>0</v>
      </c>
    </row>
    <row r="2155" spans="1:14" x14ac:dyDescent="0.3">
      <c r="A2155" s="107"/>
      <c r="B2155" s="108"/>
      <c r="C2155" s="108"/>
      <c r="D2155" s="11"/>
      <c r="E2155" s="11"/>
      <c r="F2155" s="30" t="e">
        <f t="shared" si="158"/>
        <v>#DIV/0!</v>
      </c>
      <c r="G2155" s="11"/>
      <c r="H2155" s="11"/>
      <c r="I2155" s="11"/>
      <c r="J2155" s="12">
        <f t="shared" si="159"/>
        <v>0</v>
      </c>
      <c r="K2155" s="31">
        <f t="shared" si="160"/>
        <v>23</v>
      </c>
      <c r="L2155" s="37">
        <f t="shared" si="157"/>
        <v>0</v>
      </c>
      <c r="M2155" s="37"/>
      <c r="N2155" s="37">
        <f t="shared" si="161"/>
        <v>0</v>
      </c>
    </row>
    <row r="2156" spans="1:14" x14ac:dyDescent="0.3">
      <c r="A2156" s="107"/>
      <c r="B2156" s="108"/>
      <c r="C2156" s="108"/>
      <c r="D2156" s="11"/>
      <c r="E2156" s="11"/>
      <c r="F2156" s="30" t="e">
        <f t="shared" si="158"/>
        <v>#DIV/0!</v>
      </c>
      <c r="G2156" s="11"/>
      <c r="H2156" s="11"/>
      <c r="I2156" s="11"/>
      <c r="J2156" s="12">
        <f t="shared" si="159"/>
        <v>0</v>
      </c>
      <c r="K2156" s="31">
        <f t="shared" si="160"/>
        <v>0</v>
      </c>
      <c r="L2156" s="37">
        <f t="shared" si="157"/>
        <v>0</v>
      </c>
      <c r="M2156" s="37"/>
      <c r="N2156" s="37">
        <f t="shared" si="161"/>
        <v>0</v>
      </c>
    </row>
    <row r="2157" spans="1:14" x14ac:dyDescent="0.3">
      <c r="A2157" s="11"/>
      <c r="B2157" s="10"/>
      <c r="C2157" s="10"/>
      <c r="D2157" s="11"/>
      <c r="E2157" s="11"/>
      <c r="F2157" s="30" t="e">
        <f t="shared" si="158"/>
        <v>#DIV/0!</v>
      </c>
      <c r="G2157" s="11"/>
      <c r="H2157" s="11"/>
      <c r="I2157" s="11"/>
      <c r="J2157" s="12">
        <f t="shared" si="159"/>
        <v>0</v>
      </c>
      <c r="K2157" s="31">
        <f t="shared" si="160"/>
        <v>0</v>
      </c>
      <c r="L2157" s="37">
        <f t="shared" si="157"/>
        <v>0</v>
      </c>
      <c r="M2157" s="37"/>
      <c r="N2157" s="37">
        <f t="shared" si="161"/>
        <v>0</v>
      </c>
    </row>
    <row r="2158" spans="1:14" x14ac:dyDescent="0.3">
      <c r="A2158" s="11"/>
      <c r="B2158" s="10"/>
      <c r="C2158" s="10"/>
      <c r="D2158" s="11"/>
      <c r="E2158" s="11"/>
      <c r="F2158" s="30" t="e">
        <f t="shared" si="158"/>
        <v>#DIV/0!</v>
      </c>
      <c r="G2158" s="11"/>
      <c r="H2158" s="11"/>
      <c r="I2158" s="11"/>
      <c r="J2158" s="12">
        <f t="shared" si="159"/>
        <v>0</v>
      </c>
      <c r="K2158" s="31">
        <f t="shared" si="160"/>
        <v>0</v>
      </c>
      <c r="L2158" s="37">
        <f t="shared" si="157"/>
        <v>0</v>
      </c>
      <c r="M2158" s="37"/>
      <c r="N2158" s="37">
        <f t="shared" si="161"/>
        <v>0</v>
      </c>
    </row>
    <row r="2159" spans="1:14" x14ac:dyDescent="0.3">
      <c r="A2159" s="11"/>
      <c r="B2159" s="10"/>
      <c r="C2159" s="10"/>
      <c r="D2159" s="11"/>
      <c r="E2159" s="11"/>
      <c r="F2159" s="30" t="e">
        <f t="shared" si="158"/>
        <v>#DIV/0!</v>
      </c>
      <c r="G2159" s="11"/>
      <c r="H2159" s="11"/>
      <c r="I2159" s="11"/>
      <c r="J2159" s="12">
        <f t="shared" si="159"/>
        <v>0</v>
      </c>
      <c r="K2159" s="31">
        <f t="shared" si="160"/>
        <v>0</v>
      </c>
      <c r="L2159" s="37">
        <f t="shared" si="157"/>
        <v>0</v>
      </c>
      <c r="M2159" s="37"/>
      <c r="N2159" s="37">
        <f t="shared" si="161"/>
        <v>0</v>
      </c>
    </row>
    <row r="2160" spans="1:14" x14ac:dyDescent="0.3">
      <c r="A2160" s="11" t="s">
        <v>33</v>
      </c>
      <c r="B2160" s="11"/>
      <c r="C2160" s="13"/>
      <c r="D2160" s="111">
        <f t="shared" ref="D2160:J2160" si="162">SUM(D2098:D2159)</f>
        <v>0</v>
      </c>
      <c r="E2160" s="111">
        <f t="shared" si="162"/>
        <v>0</v>
      </c>
      <c r="F2160" s="111" t="e">
        <f t="shared" si="162"/>
        <v>#DIV/0!</v>
      </c>
      <c r="G2160" s="111">
        <f t="shared" si="162"/>
        <v>0</v>
      </c>
      <c r="H2160" s="111">
        <f t="shared" si="162"/>
        <v>0</v>
      </c>
      <c r="I2160" s="111">
        <f t="shared" si="162"/>
        <v>0</v>
      </c>
      <c r="J2160" s="12">
        <f t="shared" si="162"/>
        <v>0</v>
      </c>
      <c r="K2160" s="111"/>
      <c r="L2160" s="111">
        <f>SUM(L2098:L2159)</f>
        <v>0</v>
      </c>
      <c r="M2160" s="111">
        <f>SUM(M2098:M2159)</f>
        <v>0</v>
      </c>
      <c r="N2160" s="111">
        <f>SUM(N2098:N2159)</f>
        <v>0</v>
      </c>
    </row>
    <row r="2161" spans="1:14" x14ac:dyDescent="0.3">
      <c r="A2161" s="113"/>
      <c r="B2161" s="114"/>
      <c r="C2161" s="115"/>
      <c r="D2161" s="116"/>
      <c r="E2161" s="116"/>
      <c r="F2161" s="7" t="s">
        <v>106</v>
      </c>
      <c r="G2161" s="7" t="s">
        <v>123</v>
      </c>
      <c r="H2161" s="7" t="s">
        <v>124</v>
      </c>
      <c r="I2161" s="7" t="s">
        <v>125</v>
      </c>
      <c r="J2161" s="7" t="s">
        <v>126</v>
      </c>
      <c r="K2161" s="117"/>
      <c r="L2161" s="117"/>
      <c r="M2161" s="7" t="s">
        <v>107</v>
      </c>
      <c r="N2161" s="118"/>
    </row>
    <row r="2162" spans="1:14" ht="31.5" x14ac:dyDescent="0.5">
      <c r="A2162" s="113"/>
      <c r="B2162" s="114"/>
      <c r="C2162" s="115"/>
      <c r="D2162" s="116"/>
      <c r="E2162" s="116"/>
      <c r="F2162" s="121"/>
      <c r="G2162" s="121"/>
      <c r="H2162" s="121"/>
      <c r="I2162" s="121"/>
      <c r="J2162" s="121"/>
      <c r="K2162" s="122"/>
      <c r="L2162" s="121">
        <f>+F2162-G2162-H2162-I2162-J2162</f>
        <v>0</v>
      </c>
      <c r="M2162" s="123"/>
      <c r="N2162" s="124"/>
    </row>
    <row r="2163" spans="1:14" x14ac:dyDescent="0.3">
      <c r="A2163" s="177" t="s">
        <v>109</v>
      </c>
      <c r="B2163" s="178"/>
      <c r="C2163" s="178"/>
      <c r="D2163" s="178"/>
      <c r="E2163" s="178"/>
      <c r="F2163" s="178"/>
      <c r="G2163" s="178"/>
      <c r="H2163" s="178"/>
      <c r="I2163" s="178"/>
      <c r="J2163" s="179"/>
      <c r="K2163" s="125"/>
      <c r="L2163" s="12"/>
      <c r="M2163" s="126"/>
      <c r="N2163" s="127"/>
    </row>
    <row r="2164" spans="1:14" x14ac:dyDescent="0.3">
      <c r="A2164" s="180" t="s">
        <v>110</v>
      </c>
      <c r="B2164" s="181"/>
      <c r="C2164" s="181"/>
      <c r="D2164" s="181"/>
      <c r="E2164" s="181"/>
      <c r="F2164" s="181"/>
      <c r="G2164" s="181"/>
      <c r="H2164" s="181"/>
      <c r="I2164" s="181"/>
      <c r="J2164" s="182"/>
      <c r="K2164" s="129"/>
      <c r="L2164" s="12"/>
      <c r="M2164" s="126"/>
      <c r="N2164" s="127"/>
    </row>
    <row r="2165" spans="1:14" x14ac:dyDescent="0.3">
      <c r="A2165" s="160" t="s">
        <v>111</v>
      </c>
      <c r="B2165" s="161"/>
      <c r="C2165" s="161"/>
      <c r="D2165" s="161"/>
      <c r="E2165" s="161"/>
      <c r="F2165" s="161"/>
      <c r="G2165" s="161"/>
      <c r="H2165" s="161"/>
      <c r="I2165" s="161"/>
      <c r="J2165" s="162"/>
      <c r="K2165" s="130"/>
      <c r="L2165" s="12"/>
      <c r="M2165" s="131" t="e">
        <f>+L2165/L2160%</f>
        <v>#DIV/0!</v>
      </c>
      <c r="N2165" s="127"/>
    </row>
    <row r="2166" spans="1:14" x14ac:dyDescent="0.3">
      <c r="A2166" s="163" t="s">
        <v>112</v>
      </c>
      <c r="B2166" s="164"/>
      <c r="C2166" s="164"/>
      <c r="D2166" s="164"/>
      <c r="E2166" s="164"/>
      <c r="F2166" s="164"/>
      <c r="G2166" s="164"/>
      <c r="H2166" s="164"/>
      <c r="I2166" s="164"/>
      <c r="J2166" s="165"/>
      <c r="K2166" s="132"/>
      <c r="L2166" s="12">
        <f>+E2182</f>
        <v>0</v>
      </c>
      <c r="M2166" s="126"/>
      <c r="N2166" s="127"/>
    </row>
    <row r="2167" spans="1:14" x14ac:dyDescent="0.3">
      <c r="A2167" s="166" t="s">
        <v>113</v>
      </c>
      <c r="B2167" s="167"/>
      <c r="C2167" s="167"/>
      <c r="D2167" s="167"/>
      <c r="E2167" s="167"/>
      <c r="F2167" s="167"/>
      <c r="G2167" s="167"/>
      <c r="H2167" s="167"/>
      <c r="I2167" s="167"/>
      <c r="J2167" s="168"/>
      <c r="K2167" s="134"/>
      <c r="L2167" s="12">
        <f>+M2182</f>
        <v>0</v>
      </c>
      <c r="M2167" s="126"/>
      <c r="N2167" s="127"/>
    </row>
    <row r="2168" spans="1:14" x14ac:dyDescent="0.3">
      <c r="A2168" s="169"/>
      <c r="B2168" s="170"/>
      <c r="C2168" s="170"/>
      <c r="D2168" s="170"/>
      <c r="E2168" s="170"/>
      <c r="F2168" s="170"/>
      <c r="G2168" s="170"/>
      <c r="H2168" s="170"/>
      <c r="I2168" s="170"/>
      <c r="J2168" s="171"/>
      <c r="K2168" s="128"/>
      <c r="L2168" s="126"/>
      <c r="M2168" s="126"/>
      <c r="N2168" s="127"/>
    </row>
    <row r="2169" spans="1:14" x14ac:dyDescent="0.3">
      <c r="A2169" s="169"/>
      <c r="B2169" s="170"/>
      <c r="C2169" s="170"/>
      <c r="D2169" s="170"/>
      <c r="E2169" s="170"/>
      <c r="F2169" s="170"/>
      <c r="G2169" s="170"/>
      <c r="H2169" s="170"/>
      <c r="I2169" s="170"/>
      <c r="J2169" s="171"/>
      <c r="K2169" s="128"/>
      <c r="L2169" s="126"/>
      <c r="M2169" s="126"/>
      <c r="N2169" s="127"/>
    </row>
    <row r="2170" spans="1:14" x14ac:dyDescent="0.3">
      <c r="A2170" s="169" t="s">
        <v>114</v>
      </c>
      <c r="B2170" s="170"/>
      <c r="C2170" s="170"/>
      <c r="D2170" s="170"/>
      <c r="E2170" s="170"/>
      <c r="F2170" s="170"/>
      <c r="G2170" s="170"/>
      <c r="H2170" s="170"/>
      <c r="I2170" s="170"/>
      <c r="J2170" s="171"/>
      <c r="K2170" s="136"/>
      <c r="L2170" s="111">
        <f>+L2160-L2163-L2164-L2165-L2166+L2167-L2168-L2169</f>
        <v>0</v>
      </c>
      <c r="M2170" s="126"/>
      <c r="N2170" s="127"/>
    </row>
    <row r="2171" spans="1:14" ht="19.5" thickBot="1" x14ac:dyDescent="0.35">
      <c r="M2171" s="138">
        <f>+L2171-L2170</f>
        <v>0</v>
      </c>
    </row>
    <row r="2172" spans="1:14" ht="19.5" thickBot="1" x14ac:dyDescent="0.35">
      <c r="A2172" s="157" t="s">
        <v>115</v>
      </c>
      <c r="B2172" s="158"/>
      <c r="C2172" s="158"/>
      <c r="D2172" s="158"/>
      <c r="E2172" s="158"/>
      <c r="F2172" s="159"/>
      <c r="G2172" s="127"/>
      <c r="H2172" s="157" t="s">
        <v>116</v>
      </c>
      <c r="I2172" s="158"/>
      <c r="J2172" s="159"/>
      <c r="K2172" s="157" t="s">
        <v>117</v>
      </c>
      <c r="L2172" s="158"/>
      <c r="M2172" s="159"/>
      <c r="N2172" s="139"/>
    </row>
    <row r="2173" spans="1:14" ht="19.5" thickBot="1" x14ac:dyDescent="0.35">
      <c r="A2173" s="140" t="s">
        <v>118</v>
      </c>
      <c r="B2173" s="157" t="s">
        <v>119</v>
      </c>
      <c r="C2173" s="159"/>
      <c r="D2173" s="140" t="s">
        <v>120</v>
      </c>
      <c r="E2173" s="157" t="s">
        <v>22</v>
      </c>
      <c r="F2173" s="159"/>
      <c r="G2173" s="127"/>
      <c r="H2173" s="157" t="s">
        <v>119</v>
      </c>
      <c r="I2173" s="159"/>
      <c r="J2173" s="140" t="s">
        <v>22</v>
      </c>
      <c r="K2173" s="157" t="s">
        <v>119</v>
      </c>
      <c r="L2173" s="159"/>
      <c r="M2173" s="140" t="s">
        <v>22</v>
      </c>
      <c r="N2173" s="139"/>
    </row>
    <row r="2174" spans="1:14" ht="19.5" thickBot="1" x14ac:dyDescent="0.35">
      <c r="A2174" s="141"/>
      <c r="B2174" s="153"/>
      <c r="C2174" s="154"/>
      <c r="D2174" s="141"/>
      <c r="E2174" s="155"/>
      <c r="F2174" s="156"/>
      <c r="G2174" s="127"/>
      <c r="H2174" s="153"/>
      <c r="I2174" s="154"/>
      <c r="J2174" s="142"/>
      <c r="K2174" s="153"/>
      <c r="L2174" s="154"/>
      <c r="M2174" s="143"/>
      <c r="N2174" s="144"/>
    </row>
    <row r="2175" spans="1:14" ht="19.5" thickBot="1" x14ac:dyDescent="0.35">
      <c r="A2175" s="141"/>
      <c r="B2175" s="153"/>
      <c r="C2175" s="154"/>
      <c r="D2175" s="141"/>
      <c r="E2175" s="155"/>
      <c r="F2175" s="156"/>
      <c r="G2175" s="127"/>
      <c r="H2175" s="153"/>
      <c r="I2175" s="154"/>
      <c r="J2175" s="142"/>
      <c r="K2175" s="153"/>
      <c r="L2175" s="154"/>
      <c r="M2175" s="143"/>
      <c r="N2175" s="144"/>
    </row>
    <row r="2176" spans="1:14" ht="19.5" thickBot="1" x14ac:dyDescent="0.35">
      <c r="A2176" s="141"/>
      <c r="B2176" s="153"/>
      <c r="C2176" s="154"/>
      <c r="D2176" s="141"/>
      <c r="E2176" s="155"/>
      <c r="F2176" s="156"/>
      <c r="G2176" s="127"/>
      <c r="H2176" s="153"/>
      <c r="I2176" s="154"/>
      <c r="J2176" s="142"/>
      <c r="K2176" s="153"/>
      <c r="L2176" s="154"/>
      <c r="M2176" s="143"/>
      <c r="N2176" s="144"/>
    </row>
    <row r="2177" spans="1:14" ht="19.5" thickBot="1" x14ac:dyDescent="0.35">
      <c r="A2177" s="141"/>
      <c r="B2177" s="153"/>
      <c r="C2177" s="154"/>
      <c r="D2177" s="141"/>
      <c r="E2177" s="155"/>
      <c r="F2177" s="156"/>
      <c r="G2177" s="127"/>
      <c r="H2177" s="153"/>
      <c r="I2177" s="154"/>
      <c r="J2177" s="142"/>
      <c r="K2177" s="153"/>
      <c r="L2177" s="154"/>
      <c r="M2177" s="143"/>
      <c r="N2177" s="144"/>
    </row>
    <row r="2178" spans="1:14" ht="19.5" thickBot="1" x14ac:dyDescent="0.35">
      <c r="A2178" s="141"/>
      <c r="B2178" s="153"/>
      <c r="C2178" s="154"/>
      <c r="D2178" s="141"/>
      <c r="E2178" s="155"/>
      <c r="F2178" s="156"/>
      <c r="G2178" s="127"/>
      <c r="H2178" s="153"/>
      <c r="I2178" s="154"/>
      <c r="J2178" s="142"/>
      <c r="K2178" s="153"/>
      <c r="L2178" s="154"/>
      <c r="M2178" s="143"/>
      <c r="N2178" s="144"/>
    </row>
    <row r="2179" spans="1:14" ht="19.5" thickBot="1" x14ac:dyDescent="0.35">
      <c r="A2179" s="141"/>
      <c r="B2179" s="153"/>
      <c r="C2179" s="154"/>
      <c r="D2179" s="141"/>
      <c r="E2179" s="155"/>
      <c r="F2179" s="156"/>
      <c r="G2179" s="127"/>
      <c r="H2179" s="153"/>
      <c r="I2179" s="154"/>
      <c r="J2179" s="142"/>
      <c r="K2179" s="153"/>
      <c r="L2179" s="154"/>
      <c r="M2179" s="143"/>
      <c r="N2179" s="144"/>
    </row>
    <row r="2180" spans="1:14" ht="19.5" thickBot="1" x14ac:dyDescent="0.35">
      <c r="A2180" s="141"/>
      <c r="B2180" s="153"/>
      <c r="C2180" s="154"/>
      <c r="D2180" s="141"/>
      <c r="E2180" s="155"/>
      <c r="F2180" s="156"/>
      <c r="G2180" s="127"/>
      <c r="H2180" s="153"/>
      <c r="I2180" s="154"/>
      <c r="J2180" s="142"/>
      <c r="K2180" s="153"/>
      <c r="L2180" s="154"/>
      <c r="M2180" s="143"/>
      <c r="N2180" s="144"/>
    </row>
    <row r="2181" spans="1:14" ht="19.5" thickBot="1" x14ac:dyDescent="0.35">
      <c r="A2181" s="141"/>
      <c r="B2181" s="153"/>
      <c r="C2181" s="154"/>
      <c r="D2181" s="141"/>
      <c r="E2181" s="155"/>
      <c r="F2181" s="156"/>
      <c r="G2181" s="127"/>
      <c r="H2181" s="153"/>
      <c r="I2181" s="154"/>
      <c r="J2181" s="142"/>
      <c r="K2181" s="153"/>
      <c r="L2181" s="154"/>
      <c r="M2181" s="143"/>
      <c r="N2181" s="144"/>
    </row>
    <row r="2182" spans="1:14" ht="19.5" thickBot="1" x14ac:dyDescent="0.35">
      <c r="A2182" s="141" t="s">
        <v>121</v>
      </c>
      <c r="B2182" s="153"/>
      <c r="C2182" s="154"/>
      <c r="D2182" s="141"/>
      <c r="E2182" s="155">
        <f>SUM(E2174:F2181)</f>
        <v>0</v>
      </c>
      <c r="F2182" s="156"/>
      <c r="G2182" s="127"/>
      <c r="H2182" s="153" t="s">
        <v>121</v>
      </c>
      <c r="I2182" s="154"/>
      <c r="J2182" s="140">
        <f>SUM(J2174:J2181)</f>
        <v>0</v>
      </c>
      <c r="K2182" s="153" t="s">
        <v>121</v>
      </c>
      <c r="L2182" s="154"/>
      <c r="M2182" s="145">
        <f>SUM(M2174:M2181)</f>
        <v>0</v>
      </c>
      <c r="N2182" s="139"/>
    </row>
    <row r="2185" spans="1:14" x14ac:dyDescent="0.3">
      <c r="A2185" s="172" t="s">
        <v>0</v>
      </c>
      <c r="B2185" s="172"/>
      <c r="C2185" s="172"/>
      <c r="D2185" s="172"/>
      <c r="E2185" s="172"/>
      <c r="F2185" s="172"/>
      <c r="G2185" s="172"/>
      <c r="H2185" s="172"/>
      <c r="I2185" s="172"/>
      <c r="J2185" s="172"/>
      <c r="K2185" s="172"/>
      <c r="L2185" s="172"/>
      <c r="M2185" s="1"/>
      <c r="N2185" s="148"/>
    </row>
    <row r="2186" spans="1:14" x14ac:dyDescent="0.3">
      <c r="A2186" s="1" t="s">
        <v>1</v>
      </c>
      <c r="B2186" s="148"/>
      <c r="J2186" s="1" t="s">
        <v>3</v>
      </c>
      <c r="K2186" s="173">
        <f>+K2095</f>
        <v>0</v>
      </c>
      <c r="L2186" s="173"/>
      <c r="M2186" s="173"/>
      <c r="N2186" s="6"/>
    </row>
    <row r="2187" spans="1:14" x14ac:dyDescent="0.3">
      <c r="A2187" s="174"/>
      <c r="B2187" s="175"/>
      <c r="C2187" s="176"/>
      <c r="D2187" s="169" t="s">
        <v>6</v>
      </c>
      <c r="E2187" s="170"/>
      <c r="F2187" s="171"/>
      <c r="G2187" s="7" t="s">
        <v>7</v>
      </c>
      <c r="H2187" s="7" t="s">
        <v>7</v>
      </c>
      <c r="I2187" s="7" t="s">
        <v>8</v>
      </c>
      <c r="J2187" s="147" t="s">
        <v>9</v>
      </c>
      <c r="K2187" s="7" t="s">
        <v>10</v>
      </c>
      <c r="L2187" s="149"/>
      <c r="M2187" s="7" t="s">
        <v>11</v>
      </c>
      <c r="N2187" s="7" t="s">
        <v>12</v>
      </c>
    </row>
    <row r="2188" spans="1:14" x14ac:dyDescent="0.3">
      <c r="A2188" s="12" t="s">
        <v>16</v>
      </c>
      <c r="B2188" s="7" t="s">
        <v>17</v>
      </c>
      <c r="C2188" s="13" t="s">
        <v>18</v>
      </c>
      <c r="D2188" s="7">
        <v>1</v>
      </c>
      <c r="E2188" s="7">
        <v>2</v>
      </c>
      <c r="F2188" s="14" t="s">
        <v>19</v>
      </c>
      <c r="G2188" s="7" t="s">
        <v>20</v>
      </c>
      <c r="H2188" s="7" t="s">
        <v>20</v>
      </c>
      <c r="I2188" s="7"/>
      <c r="J2188" s="7" t="s">
        <v>20</v>
      </c>
      <c r="K2188" s="7" t="s">
        <v>21</v>
      </c>
      <c r="L2188" s="7" t="s">
        <v>22</v>
      </c>
      <c r="M2188" s="7" t="s">
        <v>23</v>
      </c>
      <c r="N2188" s="7" t="s">
        <v>22</v>
      </c>
    </row>
    <row r="2189" spans="1:14" x14ac:dyDescent="0.3">
      <c r="A2189" s="16" t="s">
        <v>35</v>
      </c>
      <c r="B2189" s="17" t="s">
        <v>36</v>
      </c>
      <c r="C2189" s="17">
        <v>72</v>
      </c>
      <c r="D2189" s="29"/>
      <c r="E2189" s="29"/>
      <c r="F2189" s="30">
        <f>+(E2189+D2189)/C2189</f>
        <v>0</v>
      </c>
      <c r="G2189" s="32"/>
      <c r="H2189" s="32"/>
      <c r="I2189" s="32"/>
      <c r="J2189" s="34">
        <f>+D2189+E2189-G2189-H2189-I2189</f>
        <v>0</v>
      </c>
      <c r="K2189" s="31">
        <f>+K2098</f>
        <v>381.13</v>
      </c>
      <c r="L2189" s="24">
        <f t="shared" ref="L2189:L2250" si="163">+J2189*K2189</f>
        <v>0</v>
      </c>
      <c r="M2189" s="24"/>
      <c r="N2189" s="24">
        <f>+K2189*I2189</f>
        <v>0</v>
      </c>
    </row>
    <row r="2190" spans="1:14" x14ac:dyDescent="0.3">
      <c r="A2190" s="16" t="s">
        <v>37</v>
      </c>
      <c r="B2190" s="17" t="s">
        <v>38</v>
      </c>
      <c r="C2190" s="17">
        <v>36</v>
      </c>
      <c r="D2190" s="29"/>
      <c r="E2190" s="29"/>
      <c r="F2190" s="30">
        <f t="shared" ref="F2190:F2250" si="164">+(E2190+D2190)/C2190</f>
        <v>0</v>
      </c>
      <c r="G2190" s="32"/>
      <c r="H2190" s="32"/>
      <c r="I2190" s="32"/>
      <c r="J2190" s="34">
        <f t="shared" ref="J2190:J2250" si="165">+D2190+E2190-G2190-H2190-I2190</f>
        <v>0</v>
      </c>
      <c r="K2190" s="31">
        <f t="shared" ref="K2190:K2250" si="166">+K2099</f>
        <v>741.2</v>
      </c>
      <c r="L2190" s="24">
        <f t="shared" si="163"/>
        <v>0</v>
      </c>
      <c r="M2190" s="24"/>
      <c r="N2190" s="24">
        <f t="shared" ref="N2190:N2250" si="167">+K2190*I2190</f>
        <v>0</v>
      </c>
    </row>
    <row r="2191" spans="1:14" x14ac:dyDescent="0.3">
      <c r="A2191" s="16" t="s">
        <v>39</v>
      </c>
      <c r="B2191" s="17" t="s">
        <v>40</v>
      </c>
      <c r="C2191" s="17">
        <v>18</v>
      </c>
      <c r="D2191" s="29"/>
      <c r="E2191" s="29"/>
      <c r="F2191" s="30">
        <f t="shared" si="164"/>
        <v>0</v>
      </c>
      <c r="G2191" s="32"/>
      <c r="H2191" s="32"/>
      <c r="I2191" s="32"/>
      <c r="J2191" s="12">
        <f t="shared" si="165"/>
        <v>0</v>
      </c>
      <c r="K2191" s="31">
        <f t="shared" si="166"/>
        <v>1263.5999999999999</v>
      </c>
      <c r="L2191" s="37">
        <f t="shared" si="163"/>
        <v>0</v>
      </c>
      <c r="M2191" s="37"/>
      <c r="N2191" s="37">
        <f t="shared" si="167"/>
        <v>0</v>
      </c>
    </row>
    <row r="2192" spans="1:14" x14ac:dyDescent="0.3">
      <c r="A2192" s="16" t="s">
        <v>41</v>
      </c>
      <c r="B2192" s="17" t="s">
        <v>42</v>
      </c>
      <c r="C2192" s="17">
        <v>10</v>
      </c>
      <c r="D2192" s="29"/>
      <c r="E2192" s="29"/>
      <c r="F2192" s="30">
        <f t="shared" si="164"/>
        <v>0</v>
      </c>
      <c r="G2192" s="32"/>
      <c r="H2192" s="32"/>
      <c r="I2192" s="32"/>
      <c r="J2192" s="34">
        <f t="shared" si="165"/>
        <v>0</v>
      </c>
      <c r="K2192" s="31">
        <f t="shared" si="166"/>
        <v>2059.1999999999998</v>
      </c>
      <c r="L2192" s="24">
        <f t="shared" si="163"/>
        <v>0</v>
      </c>
      <c r="M2192" s="24"/>
      <c r="N2192" s="24">
        <f t="shared" si="167"/>
        <v>0</v>
      </c>
    </row>
    <row r="2193" spans="1:14" x14ac:dyDescent="0.3">
      <c r="A2193" s="16" t="s">
        <v>43</v>
      </c>
      <c r="B2193" s="17" t="s">
        <v>36</v>
      </c>
      <c r="C2193" s="17">
        <v>72</v>
      </c>
      <c r="D2193" s="29"/>
      <c r="E2193" s="29"/>
      <c r="F2193" s="30">
        <f t="shared" si="164"/>
        <v>0</v>
      </c>
      <c r="G2193" s="32"/>
      <c r="H2193" s="32"/>
      <c r="I2193" s="32"/>
      <c r="J2193" s="34">
        <f t="shared" si="165"/>
        <v>0</v>
      </c>
      <c r="K2193" s="31">
        <f t="shared" si="166"/>
        <v>409.5</v>
      </c>
      <c r="L2193" s="24">
        <f t="shared" si="163"/>
        <v>0</v>
      </c>
      <c r="M2193" s="24"/>
      <c r="N2193" s="24">
        <f t="shared" si="167"/>
        <v>0</v>
      </c>
    </row>
    <row r="2194" spans="1:14" x14ac:dyDescent="0.3">
      <c r="A2194" s="16" t="s">
        <v>44</v>
      </c>
      <c r="B2194" s="17" t="s">
        <v>38</v>
      </c>
      <c r="C2194" s="17">
        <v>36</v>
      </c>
      <c r="D2194" s="29"/>
      <c r="E2194" s="29"/>
      <c r="F2194" s="30">
        <f t="shared" si="164"/>
        <v>0</v>
      </c>
      <c r="G2194" s="32"/>
      <c r="H2194" s="32"/>
      <c r="I2194" s="32"/>
      <c r="J2194" s="34">
        <f t="shared" si="165"/>
        <v>0</v>
      </c>
      <c r="K2194" s="31">
        <f t="shared" si="166"/>
        <v>803.79</v>
      </c>
      <c r="L2194" s="24">
        <f t="shared" si="163"/>
        <v>0</v>
      </c>
      <c r="M2194" s="24"/>
      <c r="N2194" s="24">
        <f t="shared" si="167"/>
        <v>0</v>
      </c>
    </row>
    <row r="2195" spans="1:14" x14ac:dyDescent="0.3">
      <c r="A2195" s="16" t="s">
        <v>45</v>
      </c>
      <c r="B2195" s="17" t="s">
        <v>36</v>
      </c>
      <c r="C2195" s="17">
        <v>72</v>
      </c>
      <c r="D2195" s="29"/>
      <c r="E2195" s="29"/>
      <c r="F2195" s="30">
        <f t="shared" si="164"/>
        <v>0</v>
      </c>
      <c r="G2195" s="32"/>
      <c r="H2195" s="32"/>
      <c r="I2195" s="32"/>
      <c r="J2195" s="34">
        <f t="shared" si="165"/>
        <v>0</v>
      </c>
      <c r="K2195" s="31">
        <f t="shared" si="166"/>
        <v>409.5</v>
      </c>
      <c r="L2195" s="24">
        <f t="shared" si="163"/>
        <v>0</v>
      </c>
      <c r="M2195" s="24"/>
      <c r="N2195" s="24">
        <f t="shared" si="167"/>
        <v>0</v>
      </c>
    </row>
    <row r="2196" spans="1:14" x14ac:dyDescent="0.3">
      <c r="A2196" s="16" t="s">
        <v>46</v>
      </c>
      <c r="B2196" s="17" t="s">
        <v>38</v>
      </c>
      <c r="C2196" s="17">
        <v>36</v>
      </c>
      <c r="D2196" s="29"/>
      <c r="E2196" s="29"/>
      <c r="F2196" s="30">
        <f t="shared" si="164"/>
        <v>0</v>
      </c>
      <c r="G2196" s="32"/>
      <c r="H2196" s="32"/>
      <c r="I2196" s="32"/>
      <c r="J2196" s="34">
        <f t="shared" si="165"/>
        <v>0</v>
      </c>
      <c r="K2196" s="31">
        <f t="shared" si="166"/>
        <v>803.79</v>
      </c>
      <c r="L2196" s="24">
        <f t="shared" si="163"/>
        <v>0</v>
      </c>
      <c r="M2196" s="24"/>
      <c r="N2196" s="24">
        <f t="shared" si="167"/>
        <v>0</v>
      </c>
    </row>
    <row r="2197" spans="1:14" x14ac:dyDescent="0.3">
      <c r="A2197" s="16" t="s">
        <v>47</v>
      </c>
      <c r="B2197" s="17" t="s">
        <v>48</v>
      </c>
      <c r="C2197" s="17">
        <v>8</v>
      </c>
      <c r="D2197" s="29"/>
      <c r="E2197" s="29"/>
      <c r="F2197" s="30">
        <f t="shared" si="164"/>
        <v>0</v>
      </c>
      <c r="G2197" s="32"/>
      <c r="H2197" s="32"/>
      <c r="I2197" s="32"/>
      <c r="J2197" s="34">
        <f t="shared" si="165"/>
        <v>0</v>
      </c>
      <c r="K2197" s="31">
        <f t="shared" si="166"/>
        <v>2767.05</v>
      </c>
      <c r="L2197" s="24">
        <f t="shared" si="163"/>
        <v>0</v>
      </c>
      <c r="M2197" s="24"/>
      <c r="N2197" s="24">
        <f t="shared" si="167"/>
        <v>0</v>
      </c>
    </row>
    <row r="2198" spans="1:14" x14ac:dyDescent="0.3">
      <c r="A2198" s="35" t="s">
        <v>49</v>
      </c>
      <c r="B2198" s="17" t="s">
        <v>50</v>
      </c>
      <c r="C2198" s="38">
        <v>72</v>
      </c>
      <c r="D2198" s="29"/>
      <c r="E2198" s="29"/>
      <c r="F2198" s="30">
        <f t="shared" si="164"/>
        <v>0</v>
      </c>
      <c r="G2198" s="32"/>
      <c r="H2198" s="32"/>
      <c r="I2198" s="32"/>
      <c r="J2198" s="12">
        <f t="shared" si="165"/>
        <v>0</v>
      </c>
      <c r="K2198" s="31">
        <f t="shared" si="166"/>
        <v>444.6</v>
      </c>
      <c r="L2198" s="37">
        <f t="shared" si="163"/>
        <v>0</v>
      </c>
      <c r="M2198" s="37"/>
      <c r="N2198" s="37">
        <f t="shared" si="167"/>
        <v>0</v>
      </c>
    </row>
    <row r="2199" spans="1:14" x14ac:dyDescent="0.3">
      <c r="A2199" s="16" t="s">
        <v>51</v>
      </c>
      <c r="B2199" s="17" t="s">
        <v>52</v>
      </c>
      <c r="C2199" s="17">
        <v>36</v>
      </c>
      <c r="D2199" s="29"/>
      <c r="E2199" s="29"/>
      <c r="F2199" s="30">
        <f t="shared" si="164"/>
        <v>0</v>
      </c>
      <c r="G2199" s="32"/>
      <c r="H2199" s="32"/>
      <c r="I2199" s="32"/>
      <c r="J2199" s="34">
        <f t="shared" si="165"/>
        <v>0</v>
      </c>
      <c r="K2199" s="31">
        <f t="shared" si="166"/>
        <v>868.73</v>
      </c>
      <c r="L2199" s="24">
        <f t="shared" si="163"/>
        <v>0</v>
      </c>
      <c r="M2199" s="24"/>
      <c r="N2199" s="24">
        <f t="shared" si="167"/>
        <v>0</v>
      </c>
    </row>
    <row r="2200" spans="1:14" x14ac:dyDescent="0.3">
      <c r="A2200" s="16" t="s">
        <v>53</v>
      </c>
      <c r="B2200" s="17" t="s">
        <v>48</v>
      </c>
      <c r="C2200" s="17">
        <v>8</v>
      </c>
      <c r="D2200" s="29"/>
      <c r="E2200" s="29"/>
      <c r="F2200" s="30">
        <f t="shared" si="164"/>
        <v>0</v>
      </c>
      <c r="G2200" s="32"/>
      <c r="H2200" s="32"/>
      <c r="I2200" s="32"/>
      <c r="J2200" s="34">
        <f t="shared" si="165"/>
        <v>0</v>
      </c>
      <c r="K2200" s="31">
        <f t="shared" si="166"/>
        <v>2416.0500000000002</v>
      </c>
      <c r="L2200" s="24">
        <f t="shared" si="163"/>
        <v>0</v>
      </c>
      <c r="M2200" s="24"/>
      <c r="N2200" s="24">
        <f t="shared" si="167"/>
        <v>0</v>
      </c>
    </row>
    <row r="2201" spans="1:14" x14ac:dyDescent="0.3">
      <c r="A2201" s="16" t="s">
        <v>54</v>
      </c>
      <c r="B2201" s="17" t="s">
        <v>50</v>
      </c>
      <c r="C2201" s="17">
        <v>72</v>
      </c>
      <c r="D2201" s="29"/>
      <c r="E2201" s="29"/>
      <c r="F2201" s="30">
        <f t="shared" si="164"/>
        <v>0</v>
      </c>
      <c r="G2201" s="32"/>
      <c r="H2201" s="32"/>
      <c r="I2201" s="32"/>
      <c r="J2201" s="34">
        <f t="shared" si="165"/>
        <v>0</v>
      </c>
      <c r="K2201" s="31">
        <f t="shared" si="166"/>
        <v>377.33</v>
      </c>
      <c r="L2201" s="24">
        <f t="shared" si="163"/>
        <v>0</v>
      </c>
      <c r="M2201" s="24"/>
      <c r="N2201" s="24">
        <f t="shared" si="167"/>
        <v>0</v>
      </c>
    </row>
    <row r="2202" spans="1:14" x14ac:dyDescent="0.3">
      <c r="A2202" s="16" t="s">
        <v>55</v>
      </c>
      <c r="B2202" s="17" t="s">
        <v>56</v>
      </c>
      <c r="C2202" s="17">
        <v>15</v>
      </c>
      <c r="D2202" s="44"/>
      <c r="E2202" s="44"/>
      <c r="F2202" s="30">
        <f t="shared" si="164"/>
        <v>0</v>
      </c>
      <c r="G2202" s="11"/>
      <c r="H2202" s="11"/>
      <c r="I2202" s="11"/>
      <c r="J2202" s="12">
        <f t="shared" si="165"/>
        <v>0</v>
      </c>
      <c r="K2202" s="45">
        <f t="shared" si="166"/>
        <v>1158.3</v>
      </c>
      <c r="L2202" s="37">
        <f t="shared" si="163"/>
        <v>0</v>
      </c>
      <c r="M2202" s="37"/>
      <c r="N2202" s="37">
        <f t="shared" si="167"/>
        <v>0</v>
      </c>
    </row>
    <row r="2203" spans="1:14" x14ac:dyDescent="0.3">
      <c r="A2203" s="16" t="s">
        <v>57</v>
      </c>
      <c r="B2203" s="17" t="s">
        <v>50</v>
      </c>
      <c r="C2203" s="17">
        <v>72</v>
      </c>
      <c r="D2203" s="29"/>
      <c r="E2203" s="29"/>
      <c r="F2203" s="30">
        <f t="shared" si="164"/>
        <v>0</v>
      </c>
      <c r="G2203" s="32"/>
      <c r="H2203" s="32"/>
      <c r="I2203" s="32"/>
      <c r="J2203" s="34">
        <f t="shared" si="165"/>
        <v>0</v>
      </c>
      <c r="K2203" s="31">
        <f t="shared" si="166"/>
        <v>424.13</v>
      </c>
      <c r="L2203" s="24">
        <f t="shared" si="163"/>
        <v>0</v>
      </c>
      <c r="M2203" s="24"/>
      <c r="N2203" s="24">
        <f t="shared" si="167"/>
        <v>0</v>
      </c>
    </row>
    <row r="2204" spans="1:14" x14ac:dyDescent="0.3">
      <c r="A2204" s="16" t="s">
        <v>58</v>
      </c>
      <c r="B2204" s="17" t="s">
        <v>59</v>
      </c>
      <c r="C2204" s="17">
        <v>15</v>
      </c>
      <c r="D2204" s="29"/>
      <c r="E2204" s="29"/>
      <c r="F2204" s="30">
        <f t="shared" si="164"/>
        <v>0</v>
      </c>
      <c r="G2204" s="32"/>
      <c r="H2204" s="32"/>
      <c r="I2204" s="32"/>
      <c r="J2204" s="34">
        <f t="shared" si="165"/>
        <v>0</v>
      </c>
      <c r="K2204" s="31">
        <f t="shared" si="166"/>
        <v>1199.25</v>
      </c>
      <c r="L2204" s="24">
        <f t="shared" si="163"/>
        <v>0</v>
      </c>
      <c r="M2204" s="24"/>
      <c r="N2204" s="24">
        <f t="shared" si="167"/>
        <v>0</v>
      </c>
    </row>
    <row r="2205" spans="1:14" x14ac:dyDescent="0.3">
      <c r="A2205" s="16" t="s">
        <v>60</v>
      </c>
      <c r="B2205" s="17" t="s">
        <v>50</v>
      </c>
      <c r="C2205" s="17">
        <v>72</v>
      </c>
      <c r="D2205" s="29"/>
      <c r="E2205" s="29"/>
      <c r="F2205" s="30">
        <f t="shared" si="164"/>
        <v>0</v>
      </c>
      <c r="G2205" s="32"/>
      <c r="H2205" s="32"/>
      <c r="I2205" s="32"/>
      <c r="J2205" s="34">
        <f t="shared" si="165"/>
        <v>0</v>
      </c>
      <c r="K2205" s="31">
        <f t="shared" si="166"/>
        <v>381.13</v>
      </c>
      <c r="L2205" s="24">
        <f t="shared" si="163"/>
        <v>0</v>
      </c>
      <c r="M2205" s="24"/>
      <c r="N2205" s="24">
        <f t="shared" si="167"/>
        <v>0</v>
      </c>
    </row>
    <row r="2206" spans="1:14" x14ac:dyDescent="0.3">
      <c r="A2206" s="16" t="s">
        <v>61</v>
      </c>
      <c r="B2206" s="17" t="s">
        <v>50</v>
      </c>
      <c r="C2206" s="38">
        <v>72</v>
      </c>
      <c r="D2206" s="44"/>
      <c r="E2206" s="44"/>
      <c r="F2206" s="30">
        <f t="shared" si="164"/>
        <v>0</v>
      </c>
      <c r="G2206" s="11"/>
      <c r="H2206" s="11"/>
      <c r="I2206" s="11"/>
      <c r="J2206" s="12">
        <f t="shared" si="165"/>
        <v>0</v>
      </c>
      <c r="K2206" s="31">
        <f t="shared" si="166"/>
        <v>424.13</v>
      </c>
      <c r="L2206" s="37">
        <f t="shared" si="163"/>
        <v>0</v>
      </c>
      <c r="M2206" s="37"/>
      <c r="N2206" s="37">
        <f t="shared" si="167"/>
        <v>0</v>
      </c>
    </row>
    <row r="2207" spans="1:14" x14ac:dyDescent="0.3">
      <c r="A2207" s="35" t="s">
        <v>62</v>
      </c>
      <c r="B2207" s="17" t="s">
        <v>50</v>
      </c>
      <c r="C2207" s="38">
        <v>72</v>
      </c>
      <c r="D2207" s="44"/>
      <c r="E2207" s="44"/>
      <c r="F2207" s="30">
        <f t="shared" si="164"/>
        <v>0</v>
      </c>
      <c r="G2207" s="11"/>
      <c r="H2207" s="11"/>
      <c r="I2207" s="11"/>
      <c r="J2207" s="12">
        <f t="shared" si="165"/>
        <v>0</v>
      </c>
      <c r="K2207" s="31">
        <f t="shared" si="166"/>
        <v>330.23</v>
      </c>
      <c r="L2207" s="37">
        <f t="shared" si="163"/>
        <v>0</v>
      </c>
      <c r="M2207" s="37"/>
      <c r="N2207" s="37">
        <f t="shared" si="167"/>
        <v>0</v>
      </c>
    </row>
    <row r="2208" spans="1:14" x14ac:dyDescent="0.3">
      <c r="A2208" s="35" t="s">
        <v>63</v>
      </c>
      <c r="B2208" s="17" t="s">
        <v>50</v>
      </c>
      <c r="C2208" s="38">
        <v>72</v>
      </c>
      <c r="D2208" s="44"/>
      <c r="E2208" s="44"/>
      <c r="F2208" s="30">
        <f t="shared" si="164"/>
        <v>0</v>
      </c>
      <c r="G2208" s="11"/>
      <c r="H2208" s="11"/>
      <c r="I2208" s="11"/>
      <c r="J2208" s="12">
        <f t="shared" si="165"/>
        <v>0</v>
      </c>
      <c r="K2208" s="31">
        <f t="shared" si="166"/>
        <v>424.13</v>
      </c>
      <c r="L2208" s="37">
        <f t="shared" si="163"/>
        <v>0</v>
      </c>
      <c r="M2208" s="37"/>
      <c r="N2208" s="37">
        <f t="shared" si="167"/>
        <v>0</v>
      </c>
    </row>
    <row r="2209" spans="1:14" x14ac:dyDescent="0.3">
      <c r="A2209" s="35" t="s">
        <v>64</v>
      </c>
      <c r="B2209" s="17" t="s">
        <v>65</v>
      </c>
      <c r="C2209" s="38">
        <v>72</v>
      </c>
      <c r="D2209" s="44"/>
      <c r="E2209" s="44"/>
      <c r="F2209" s="30">
        <f t="shared" si="164"/>
        <v>0</v>
      </c>
      <c r="G2209" s="11"/>
      <c r="H2209" s="11"/>
      <c r="I2209" s="11"/>
      <c r="J2209" s="12">
        <f t="shared" si="165"/>
        <v>0</v>
      </c>
      <c r="K2209" s="31">
        <f t="shared" si="166"/>
        <v>389.61</v>
      </c>
      <c r="L2209" s="37">
        <f t="shared" si="163"/>
        <v>0</v>
      </c>
      <c r="M2209" s="37"/>
      <c r="N2209" s="37">
        <f t="shared" si="167"/>
        <v>0</v>
      </c>
    </row>
    <row r="2210" spans="1:14" x14ac:dyDescent="0.3">
      <c r="A2210" s="35" t="s">
        <v>66</v>
      </c>
      <c r="B2210" s="17" t="s">
        <v>65</v>
      </c>
      <c r="C2210" s="38">
        <v>72</v>
      </c>
      <c r="D2210" s="44"/>
      <c r="E2210" s="44"/>
      <c r="F2210" s="30">
        <f t="shared" si="164"/>
        <v>0</v>
      </c>
      <c r="G2210" s="11"/>
      <c r="H2210" s="11"/>
      <c r="I2210" s="11"/>
      <c r="J2210" s="12">
        <f t="shared" si="165"/>
        <v>0</v>
      </c>
      <c r="K2210" s="31">
        <f t="shared" si="166"/>
        <v>389.61</v>
      </c>
      <c r="L2210" s="37">
        <f t="shared" si="163"/>
        <v>0</v>
      </c>
      <c r="M2210" s="37"/>
      <c r="N2210" s="37">
        <f t="shared" si="167"/>
        <v>0</v>
      </c>
    </row>
    <row r="2211" spans="1:14" x14ac:dyDescent="0.3">
      <c r="A2211" s="47" t="s">
        <v>67</v>
      </c>
      <c r="B2211" s="48" t="s">
        <v>59</v>
      </c>
      <c r="C2211" s="49">
        <v>25</v>
      </c>
      <c r="D2211" s="44"/>
      <c r="E2211" s="44"/>
      <c r="F2211" s="30">
        <f t="shared" si="164"/>
        <v>0</v>
      </c>
      <c r="G2211" s="11"/>
      <c r="H2211" s="11"/>
      <c r="I2211" s="11"/>
      <c r="J2211" s="12">
        <f t="shared" si="165"/>
        <v>0</v>
      </c>
      <c r="K2211" s="31">
        <f t="shared" si="166"/>
        <v>169.65</v>
      </c>
      <c r="L2211" s="37">
        <f t="shared" si="163"/>
        <v>0</v>
      </c>
      <c r="M2211" s="37"/>
      <c r="N2211" s="37">
        <f t="shared" si="167"/>
        <v>0</v>
      </c>
    </row>
    <row r="2212" spans="1:14" x14ac:dyDescent="0.3">
      <c r="A2212" s="47" t="s">
        <v>68</v>
      </c>
      <c r="B2212" s="48" t="s">
        <v>42</v>
      </c>
      <c r="C2212" s="49">
        <v>50</v>
      </c>
      <c r="D2212" s="44"/>
      <c r="E2212" s="44"/>
      <c r="F2212" s="30">
        <f t="shared" si="164"/>
        <v>0</v>
      </c>
      <c r="G2212" s="11"/>
      <c r="H2212" s="11"/>
      <c r="I2212" s="11"/>
      <c r="J2212" s="12">
        <f t="shared" si="165"/>
        <v>0</v>
      </c>
      <c r="K2212" s="31">
        <f t="shared" si="166"/>
        <v>88.92</v>
      </c>
      <c r="L2212" s="37">
        <f t="shared" si="163"/>
        <v>0</v>
      </c>
      <c r="M2212" s="37"/>
      <c r="N2212" s="37">
        <f t="shared" si="167"/>
        <v>0</v>
      </c>
    </row>
    <row r="2213" spans="1:14" x14ac:dyDescent="0.3">
      <c r="A2213" s="47" t="s">
        <v>69</v>
      </c>
      <c r="B2213" s="48" t="s">
        <v>52</v>
      </c>
      <c r="C2213" s="49">
        <v>12</v>
      </c>
      <c r="D2213" s="44"/>
      <c r="E2213" s="44"/>
      <c r="F2213" s="30">
        <f t="shared" si="164"/>
        <v>0</v>
      </c>
      <c r="G2213" s="11"/>
      <c r="H2213" s="11"/>
      <c r="I2213" s="11"/>
      <c r="J2213" s="12">
        <f t="shared" si="165"/>
        <v>0</v>
      </c>
      <c r="K2213" s="31">
        <f t="shared" si="166"/>
        <v>123.94</v>
      </c>
      <c r="L2213" s="37">
        <f t="shared" si="163"/>
        <v>0</v>
      </c>
      <c r="M2213" s="37"/>
      <c r="N2213" s="37">
        <f t="shared" si="167"/>
        <v>0</v>
      </c>
    </row>
    <row r="2214" spans="1:14" ht="19.5" thickBot="1" x14ac:dyDescent="0.35">
      <c r="A2214" s="47" t="s">
        <v>70</v>
      </c>
      <c r="B2214" s="48" t="s">
        <v>50</v>
      </c>
      <c r="C2214" s="49">
        <v>60</v>
      </c>
      <c r="D2214" s="44"/>
      <c r="E2214" s="44"/>
      <c r="F2214" s="30">
        <f t="shared" si="164"/>
        <v>0</v>
      </c>
      <c r="G2214" s="11"/>
      <c r="H2214" s="11"/>
      <c r="I2214" s="11"/>
      <c r="J2214" s="12">
        <f t="shared" si="165"/>
        <v>0</v>
      </c>
      <c r="K2214" s="31">
        <f t="shared" si="166"/>
        <v>67.180000000000007</v>
      </c>
      <c r="L2214" s="37">
        <f t="shared" si="163"/>
        <v>0</v>
      </c>
      <c r="M2214" s="37"/>
      <c r="N2214" s="37">
        <f t="shared" si="167"/>
        <v>0</v>
      </c>
    </row>
    <row r="2215" spans="1:14" ht="19.5" thickBot="1" x14ac:dyDescent="0.35">
      <c r="A2215" s="56" t="s">
        <v>71</v>
      </c>
      <c r="B2215" s="57" t="s">
        <v>50</v>
      </c>
      <c r="C2215" s="58">
        <v>60</v>
      </c>
      <c r="D2215" s="44"/>
      <c r="E2215" s="44"/>
      <c r="F2215" s="30">
        <f t="shared" si="164"/>
        <v>0</v>
      </c>
      <c r="G2215" s="11"/>
      <c r="H2215" s="11"/>
      <c r="I2215" s="11"/>
      <c r="J2215" s="12">
        <f t="shared" si="165"/>
        <v>0</v>
      </c>
      <c r="K2215" s="31">
        <f t="shared" si="166"/>
        <v>67.180000000000007</v>
      </c>
      <c r="L2215" s="37">
        <f t="shared" si="163"/>
        <v>0</v>
      </c>
      <c r="M2215" s="37"/>
      <c r="N2215" s="37">
        <f t="shared" si="167"/>
        <v>0</v>
      </c>
    </row>
    <row r="2216" spans="1:14" ht="19.5" thickBot="1" x14ac:dyDescent="0.35">
      <c r="A2216" s="56" t="s">
        <v>72</v>
      </c>
      <c r="B2216" s="57" t="s">
        <v>50</v>
      </c>
      <c r="C2216" s="58">
        <v>60</v>
      </c>
      <c r="D2216" s="44"/>
      <c r="E2216" s="44"/>
      <c r="F2216" s="30">
        <f t="shared" si="164"/>
        <v>0</v>
      </c>
      <c r="G2216" s="11"/>
      <c r="H2216" s="11"/>
      <c r="I2216" s="11"/>
      <c r="J2216" s="12">
        <f t="shared" si="165"/>
        <v>0</v>
      </c>
      <c r="K2216" s="31">
        <f t="shared" si="166"/>
        <v>67.180000000000007</v>
      </c>
      <c r="L2216" s="37">
        <f t="shared" si="163"/>
        <v>0</v>
      </c>
      <c r="M2216" s="37"/>
      <c r="N2216" s="37">
        <f t="shared" si="167"/>
        <v>0</v>
      </c>
    </row>
    <row r="2217" spans="1:14" ht="19.5" thickBot="1" x14ac:dyDescent="0.35">
      <c r="A2217" s="56" t="s">
        <v>73</v>
      </c>
      <c r="B2217" s="57" t="s">
        <v>74</v>
      </c>
      <c r="C2217" s="58">
        <v>150</v>
      </c>
      <c r="D2217" s="44"/>
      <c r="E2217" s="44"/>
      <c r="F2217" s="30">
        <f t="shared" si="164"/>
        <v>0</v>
      </c>
      <c r="G2217" s="11"/>
      <c r="H2217" s="11"/>
      <c r="I2217" s="11"/>
      <c r="J2217" s="12">
        <f t="shared" si="165"/>
        <v>0</v>
      </c>
      <c r="K2217" s="31">
        <f t="shared" si="166"/>
        <v>21.06</v>
      </c>
      <c r="L2217" s="37">
        <f t="shared" si="163"/>
        <v>0</v>
      </c>
      <c r="M2217" s="37"/>
      <c r="N2217" s="37">
        <f t="shared" si="167"/>
        <v>0</v>
      </c>
    </row>
    <row r="2218" spans="1:14" ht="19.5" thickBot="1" x14ac:dyDescent="0.35">
      <c r="A2218" s="66" t="s">
        <v>75</v>
      </c>
      <c r="B2218" s="67" t="s">
        <v>76</v>
      </c>
      <c r="C2218" s="68">
        <v>120</v>
      </c>
      <c r="D2218" s="44"/>
      <c r="E2218" s="44"/>
      <c r="F2218" s="30">
        <f t="shared" si="164"/>
        <v>0</v>
      </c>
      <c r="G2218" s="11"/>
      <c r="H2218" s="11"/>
      <c r="I2218" s="11"/>
      <c r="J2218" s="12">
        <f t="shared" si="165"/>
        <v>0</v>
      </c>
      <c r="K2218" s="31">
        <f t="shared" si="166"/>
        <v>78.98</v>
      </c>
      <c r="L2218" s="37">
        <f t="shared" si="163"/>
        <v>0</v>
      </c>
      <c r="M2218" s="37"/>
      <c r="N2218" s="37">
        <f t="shared" si="167"/>
        <v>0</v>
      </c>
    </row>
    <row r="2219" spans="1:14" ht="19.5" thickBot="1" x14ac:dyDescent="0.35">
      <c r="A2219" s="66" t="s">
        <v>77</v>
      </c>
      <c r="B2219" s="67" t="s">
        <v>78</v>
      </c>
      <c r="C2219" s="68">
        <v>60</v>
      </c>
      <c r="D2219" s="44"/>
      <c r="E2219" s="44"/>
      <c r="F2219" s="30">
        <f t="shared" si="164"/>
        <v>0</v>
      </c>
      <c r="G2219" s="11"/>
      <c r="H2219" s="11"/>
      <c r="I2219" s="11"/>
      <c r="J2219" s="12">
        <f t="shared" si="165"/>
        <v>0</v>
      </c>
      <c r="K2219" s="31">
        <f t="shared" si="166"/>
        <v>154.44</v>
      </c>
      <c r="L2219" s="37">
        <f t="shared" si="163"/>
        <v>0</v>
      </c>
      <c r="M2219" s="37"/>
      <c r="N2219" s="37">
        <f t="shared" si="167"/>
        <v>0</v>
      </c>
    </row>
    <row r="2220" spans="1:14" ht="19.5" thickBot="1" x14ac:dyDescent="0.35">
      <c r="A2220" s="66" t="s">
        <v>79</v>
      </c>
      <c r="B2220" s="67" t="s">
        <v>50</v>
      </c>
      <c r="C2220" s="68">
        <v>30</v>
      </c>
      <c r="D2220" s="44"/>
      <c r="E2220" s="44"/>
      <c r="F2220" s="30">
        <f t="shared" si="164"/>
        <v>0</v>
      </c>
      <c r="G2220" s="11"/>
      <c r="H2220" s="11"/>
      <c r="I2220" s="11"/>
      <c r="J2220" s="12">
        <f t="shared" si="165"/>
        <v>0</v>
      </c>
      <c r="K2220" s="31">
        <f t="shared" si="166"/>
        <v>274.95</v>
      </c>
      <c r="L2220" s="37">
        <f t="shared" si="163"/>
        <v>0</v>
      </c>
      <c r="M2220" s="37"/>
      <c r="N2220" s="37">
        <f t="shared" si="167"/>
        <v>0</v>
      </c>
    </row>
    <row r="2221" spans="1:14" ht="19.5" thickBot="1" x14ac:dyDescent="0.35">
      <c r="A2221" s="66" t="s">
        <v>80</v>
      </c>
      <c r="B2221" s="67" t="s">
        <v>59</v>
      </c>
      <c r="C2221" s="68">
        <v>12</v>
      </c>
      <c r="D2221" s="44"/>
      <c r="E2221" s="44"/>
      <c r="F2221" s="30">
        <f t="shared" si="164"/>
        <v>0</v>
      </c>
      <c r="G2221" s="11"/>
      <c r="H2221" s="11"/>
      <c r="I2221" s="11"/>
      <c r="J2221" s="12">
        <f t="shared" si="165"/>
        <v>0</v>
      </c>
      <c r="K2221" s="31">
        <f t="shared" si="166"/>
        <v>1023.75</v>
      </c>
      <c r="L2221" s="37">
        <f t="shared" si="163"/>
        <v>0</v>
      </c>
      <c r="M2221" s="37"/>
      <c r="N2221" s="37">
        <f t="shared" si="167"/>
        <v>0</v>
      </c>
    </row>
    <row r="2222" spans="1:14" ht="19.5" thickBot="1" x14ac:dyDescent="0.35">
      <c r="A2222" s="76" t="s">
        <v>81</v>
      </c>
      <c r="B2222" s="77" t="s">
        <v>82</v>
      </c>
      <c r="C2222" s="78">
        <v>18</v>
      </c>
      <c r="D2222" s="44"/>
      <c r="E2222" s="44"/>
      <c r="F2222" s="30">
        <f t="shared" si="164"/>
        <v>0</v>
      </c>
      <c r="G2222" s="11"/>
      <c r="H2222" s="11"/>
      <c r="I2222" s="11"/>
      <c r="J2222" s="12">
        <f t="shared" si="165"/>
        <v>0</v>
      </c>
      <c r="K2222" s="31">
        <f t="shared" si="166"/>
        <v>558.67999999999995</v>
      </c>
      <c r="L2222" s="37">
        <f t="shared" si="163"/>
        <v>0</v>
      </c>
      <c r="M2222" s="37"/>
      <c r="N2222" s="37">
        <f t="shared" si="167"/>
        <v>0</v>
      </c>
    </row>
    <row r="2223" spans="1:14" ht="19.5" thickBot="1" x14ac:dyDescent="0.35">
      <c r="A2223" s="76" t="s">
        <v>83</v>
      </c>
      <c r="B2223" s="77" t="s">
        <v>59</v>
      </c>
      <c r="C2223" s="78">
        <v>12</v>
      </c>
      <c r="D2223" s="44"/>
      <c r="E2223" s="44"/>
      <c r="F2223" s="30">
        <f t="shared" si="164"/>
        <v>0</v>
      </c>
      <c r="G2223" s="11"/>
      <c r="H2223" s="11"/>
      <c r="I2223" s="11"/>
      <c r="J2223" s="12">
        <f t="shared" si="165"/>
        <v>0</v>
      </c>
      <c r="K2223" s="31">
        <f t="shared" si="166"/>
        <v>1092.2</v>
      </c>
      <c r="L2223" s="37">
        <f t="shared" si="163"/>
        <v>0</v>
      </c>
      <c r="M2223" s="37"/>
      <c r="N2223" s="37">
        <f t="shared" si="167"/>
        <v>0</v>
      </c>
    </row>
    <row r="2224" spans="1:14" ht="19.5" thickBot="1" x14ac:dyDescent="0.35">
      <c r="A2224" s="76" t="s">
        <v>84</v>
      </c>
      <c r="B2224" s="77" t="s">
        <v>85</v>
      </c>
      <c r="C2224" s="78">
        <v>4</v>
      </c>
      <c r="D2224" s="44"/>
      <c r="E2224" s="44"/>
      <c r="F2224" s="30">
        <f t="shared" si="164"/>
        <v>0</v>
      </c>
      <c r="G2224" s="11"/>
      <c r="H2224" s="11"/>
      <c r="I2224" s="11"/>
      <c r="J2224" s="12">
        <f t="shared" si="165"/>
        <v>0</v>
      </c>
      <c r="K2224" s="31">
        <f t="shared" si="166"/>
        <v>2670.53</v>
      </c>
      <c r="L2224" s="37">
        <f t="shared" si="163"/>
        <v>0</v>
      </c>
      <c r="M2224" s="37"/>
      <c r="N2224" s="37">
        <f t="shared" si="167"/>
        <v>0</v>
      </c>
    </row>
    <row r="2225" spans="1:14" ht="19.5" thickBot="1" x14ac:dyDescent="0.35">
      <c r="A2225" s="86" t="s">
        <v>86</v>
      </c>
      <c r="B2225" s="87" t="s">
        <v>87</v>
      </c>
      <c r="C2225" s="88">
        <v>48</v>
      </c>
      <c r="D2225" s="44"/>
      <c r="E2225" s="44"/>
      <c r="F2225" s="30">
        <f t="shared" si="164"/>
        <v>0</v>
      </c>
      <c r="G2225" s="11"/>
      <c r="H2225" s="11"/>
      <c r="I2225" s="11"/>
      <c r="J2225" s="12">
        <f t="shared" si="165"/>
        <v>0</v>
      </c>
      <c r="K2225" s="31">
        <f t="shared" si="166"/>
        <v>46.8</v>
      </c>
      <c r="L2225" s="37">
        <f t="shared" si="163"/>
        <v>0</v>
      </c>
      <c r="M2225" s="37"/>
      <c r="N2225" s="37">
        <f t="shared" si="167"/>
        <v>0</v>
      </c>
    </row>
    <row r="2226" spans="1:14" ht="19.5" thickBot="1" x14ac:dyDescent="0.35">
      <c r="A2226" s="86" t="s">
        <v>88</v>
      </c>
      <c r="B2226" s="87" t="s">
        <v>87</v>
      </c>
      <c r="C2226" s="88">
        <v>48</v>
      </c>
      <c r="D2226" s="44"/>
      <c r="E2226" s="44"/>
      <c r="F2226" s="30">
        <f t="shared" si="164"/>
        <v>0</v>
      </c>
      <c r="G2226" s="11"/>
      <c r="H2226" s="11"/>
      <c r="I2226" s="11"/>
      <c r="J2226" s="12">
        <f t="shared" si="165"/>
        <v>0</v>
      </c>
      <c r="K2226" s="31">
        <f t="shared" si="166"/>
        <v>46.8</v>
      </c>
      <c r="L2226" s="37">
        <f t="shared" si="163"/>
        <v>0</v>
      </c>
      <c r="M2226" s="37"/>
      <c r="N2226" s="37">
        <f t="shared" si="167"/>
        <v>0</v>
      </c>
    </row>
    <row r="2227" spans="1:14" x14ac:dyDescent="0.3">
      <c r="A2227" s="96" t="s">
        <v>89</v>
      </c>
      <c r="B2227" s="97">
        <v>25</v>
      </c>
      <c r="C2227" s="97">
        <v>25</v>
      </c>
      <c r="D2227" s="44"/>
      <c r="E2227" s="44"/>
      <c r="F2227" s="30">
        <f t="shared" si="164"/>
        <v>0</v>
      </c>
      <c r="G2227" s="11"/>
      <c r="H2227" s="11"/>
      <c r="I2227" s="11"/>
      <c r="J2227" s="12">
        <f t="shared" si="165"/>
        <v>0</v>
      </c>
      <c r="K2227" s="31">
        <f t="shared" si="166"/>
        <v>111.25</v>
      </c>
      <c r="L2227" s="37">
        <f t="shared" si="163"/>
        <v>0</v>
      </c>
      <c r="M2227" s="37"/>
      <c r="N2227" s="37">
        <f t="shared" si="167"/>
        <v>0</v>
      </c>
    </row>
    <row r="2228" spans="1:14" x14ac:dyDescent="0.3">
      <c r="A2228" s="105" t="s">
        <v>90</v>
      </c>
      <c r="B2228" s="106">
        <v>10</v>
      </c>
      <c r="C2228" s="106">
        <v>10</v>
      </c>
      <c r="D2228" s="44"/>
      <c r="E2228" s="44"/>
      <c r="F2228" s="30">
        <f t="shared" si="164"/>
        <v>0</v>
      </c>
      <c r="G2228" s="11"/>
      <c r="H2228" s="11"/>
      <c r="I2228" s="11"/>
      <c r="J2228" s="12">
        <f t="shared" si="165"/>
        <v>0</v>
      </c>
      <c r="K2228" s="31">
        <f t="shared" si="166"/>
        <v>1760</v>
      </c>
      <c r="L2228" s="37">
        <f t="shared" si="163"/>
        <v>0</v>
      </c>
      <c r="M2228" s="37"/>
      <c r="N2228" s="37">
        <f t="shared" si="167"/>
        <v>0</v>
      </c>
    </row>
    <row r="2229" spans="1:14" x14ac:dyDescent="0.3">
      <c r="A2229" s="105" t="s">
        <v>91</v>
      </c>
      <c r="B2229" s="106">
        <v>8</v>
      </c>
      <c r="C2229" s="106">
        <v>8</v>
      </c>
      <c r="D2229" s="44"/>
      <c r="E2229" s="44"/>
      <c r="F2229" s="30">
        <f t="shared" si="164"/>
        <v>0</v>
      </c>
      <c r="G2229" s="11"/>
      <c r="H2229" s="11"/>
      <c r="I2229" s="11"/>
      <c r="J2229" s="12">
        <f t="shared" si="165"/>
        <v>0</v>
      </c>
      <c r="K2229" s="31">
        <f t="shared" si="166"/>
        <v>2365</v>
      </c>
      <c r="L2229" s="37">
        <f t="shared" si="163"/>
        <v>0</v>
      </c>
      <c r="M2229" s="37"/>
      <c r="N2229" s="37">
        <f t="shared" si="167"/>
        <v>0</v>
      </c>
    </row>
    <row r="2230" spans="1:14" x14ac:dyDescent="0.3">
      <c r="A2230" s="105" t="s">
        <v>92</v>
      </c>
      <c r="B2230" s="106">
        <v>8</v>
      </c>
      <c r="C2230" s="106">
        <v>8</v>
      </c>
      <c r="D2230" s="44"/>
      <c r="E2230" s="44"/>
      <c r="F2230" s="30">
        <f t="shared" si="164"/>
        <v>0</v>
      </c>
      <c r="G2230" s="11"/>
      <c r="H2230" s="11"/>
      <c r="I2230" s="11"/>
      <c r="J2230" s="12">
        <f t="shared" si="165"/>
        <v>0</v>
      </c>
      <c r="K2230" s="31">
        <f t="shared" si="166"/>
        <v>2065</v>
      </c>
      <c r="L2230" s="37">
        <f t="shared" si="163"/>
        <v>0</v>
      </c>
      <c r="M2230" s="37"/>
      <c r="N2230" s="37">
        <f t="shared" si="167"/>
        <v>0</v>
      </c>
    </row>
    <row r="2231" spans="1:14" x14ac:dyDescent="0.3">
      <c r="A2231" s="105" t="s">
        <v>93</v>
      </c>
      <c r="B2231" s="106">
        <v>15</v>
      </c>
      <c r="C2231" s="106">
        <v>15</v>
      </c>
      <c r="D2231" s="44"/>
      <c r="E2231" s="44"/>
      <c r="F2231" s="30">
        <f t="shared" si="164"/>
        <v>0</v>
      </c>
      <c r="G2231" s="11"/>
      <c r="H2231" s="11"/>
      <c r="I2231" s="11"/>
      <c r="J2231" s="12">
        <f t="shared" si="165"/>
        <v>0</v>
      </c>
      <c r="K2231" s="31">
        <f t="shared" si="166"/>
        <v>990</v>
      </c>
      <c r="L2231" s="37">
        <f t="shared" si="163"/>
        <v>0</v>
      </c>
      <c r="M2231" s="37"/>
      <c r="N2231" s="37">
        <f t="shared" si="167"/>
        <v>0</v>
      </c>
    </row>
    <row r="2232" spans="1:14" x14ac:dyDescent="0.3">
      <c r="A2232" s="105" t="s">
        <v>94</v>
      </c>
      <c r="B2232" s="106">
        <v>15</v>
      </c>
      <c r="C2232" s="106">
        <v>15</v>
      </c>
      <c r="D2232" s="44"/>
      <c r="E2232" s="44"/>
      <c r="F2232" s="30">
        <f t="shared" si="164"/>
        <v>0</v>
      </c>
      <c r="G2232" s="11"/>
      <c r="H2232" s="11"/>
      <c r="I2232" s="11"/>
      <c r="J2232" s="12">
        <f t="shared" si="165"/>
        <v>0</v>
      </c>
      <c r="K2232" s="31">
        <f t="shared" si="166"/>
        <v>1025</v>
      </c>
      <c r="L2232" s="37">
        <f t="shared" si="163"/>
        <v>0</v>
      </c>
      <c r="M2232" s="37"/>
      <c r="N2232" s="37">
        <f t="shared" si="167"/>
        <v>0</v>
      </c>
    </row>
    <row r="2233" spans="1:14" x14ac:dyDescent="0.3">
      <c r="A2233" s="105" t="s">
        <v>95</v>
      </c>
      <c r="B2233" s="106">
        <v>10</v>
      </c>
      <c r="C2233" s="106">
        <v>10</v>
      </c>
      <c r="D2233" s="44"/>
      <c r="E2233" s="44"/>
      <c r="F2233" s="30">
        <f t="shared" si="164"/>
        <v>0</v>
      </c>
      <c r="G2233" s="11"/>
      <c r="H2233" s="11"/>
      <c r="I2233" s="11"/>
      <c r="J2233" s="12">
        <f t="shared" si="165"/>
        <v>0</v>
      </c>
      <c r="K2233" s="31">
        <f t="shared" si="166"/>
        <v>1620</v>
      </c>
      <c r="L2233" s="37">
        <f t="shared" si="163"/>
        <v>0</v>
      </c>
      <c r="M2233" s="37"/>
      <c r="N2233" s="37">
        <f t="shared" si="167"/>
        <v>0</v>
      </c>
    </row>
    <row r="2234" spans="1:14" x14ac:dyDescent="0.3">
      <c r="A2234" s="105" t="s">
        <v>96</v>
      </c>
      <c r="B2234" s="106">
        <v>8</v>
      </c>
      <c r="C2234" s="106">
        <v>8</v>
      </c>
      <c r="D2234" s="44"/>
      <c r="E2234" s="44"/>
      <c r="F2234" s="30">
        <f t="shared" si="164"/>
        <v>0</v>
      </c>
      <c r="G2234" s="11"/>
      <c r="H2234" s="11"/>
      <c r="I2234" s="11"/>
      <c r="J2234" s="12">
        <f t="shared" si="165"/>
        <v>0</v>
      </c>
      <c r="K2234" s="31">
        <f t="shared" si="166"/>
        <v>2130</v>
      </c>
      <c r="L2234" s="37">
        <f t="shared" si="163"/>
        <v>0</v>
      </c>
      <c r="M2234" s="37"/>
      <c r="N2234" s="37">
        <f t="shared" si="167"/>
        <v>0</v>
      </c>
    </row>
    <row r="2235" spans="1:14" x14ac:dyDescent="0.3">
      <c r="A2235" s="105" t="s">
        <v>97</v>
      </c>
      <c r="B2235" s="106">
        <v>15</v>
      </c>
      <c r="C2235" s="106">
        <v>15</v>
      </c>
      <c r="D2235" s="44"/>
      <c r="E2235" s="44"/>
      <c r="F2235" s="30">
        <f t="shared" si="164"/>
        <v>0</v>
      </c>
      <c r="G2235" s="11"/>
      <c r="H2235" s="11"/>
      <c r="I2235" s="11"/>
      <c r="J2235" s="12">
        <f t="shared" si="165"/>
        <v>0</v>
      </c>
      <c r="K2235" s="31">
        <f t="shared" si="166"/>
        <v>880</v>
      </c>
      <c r="L2235" s="37">
        <f t="shared" si="163"/>
        <v>0</v>
      </c>
      <c r="M2235" s="37"/>
      <c r="N2235" s="37">
        <f t="shared" si="167"/>
        <v>0</v>
      </c>
    </row>
    <row r="2236" spans="1:14" x14ac:dyDescent="0.3">
      <c r="A2236" s="105" t="s">
        <v>98</v>
      </c>
      <c r="B2236" s="106">
        <v>15</v>
      </c>
      <c r="C2236" s="106">
        <v>15</v>
      </c>
      <c r="D2236" s="44"/>
      <c r="E2236" s="44"/>
      <c r="F2236" s="30">
        <f t="shared" si="164"/>
        <v>0</v>
      </c>
      <c r="G2236" s="11"/>
      <c r="H2236" s="11"/>
      <c r="I2236" s="11"/>
      <c r="J2236" s="12">
        <f t="shared" si="165"/>
        <v>0</v>
      </c>
      <c r="K2236" s="31">
        <f t="shared" si="166"/>
        <v>915</v>
      </c>
      <c r="L2236" s="37">
        <f t="shared" si="163"/>
        <v>0</v>
      </c>
      <c r="M2236" s="37"/>
      <c r="N2236" s="37">
        <f t="shared" si="167"/>
        <v>0</v>
      </c>
    </row>
    <row r="2237" spans="1:14" x14ac:dyDescent="0.3">
      <c r="A2237" s="105" t="s">
        <v>99</v>
      </c>
      <c r="B2237" s="106">
        <v>3</v>
      </c>
      <c r="C2237" s="106">
        <v>3</v>
      </c>
      <c r="D2237" s="44"/>
      <c r="E2237" s="44"/>
      <c r="F2237" s="30">
        <f t="shared" si="164"/>
        <v>0</v>
      </c>
      <c r="G2237" s="11"/>
      <c r="H2237" s="11"/>
      <c r="I2237" s="11"/>
      <c r="J2237" s="12">
        <f t="shared" si="165"/>
        <v>0</v>
      </c>
      <c r="K2237" s="31">
        <f t="shared" si="166"/>
        <v>1970</v>
      </c>
      <c r="L2237" s="37">
        <f t="shared" si="163"/>
        <v>0</v>
      </c>
      <c r="M2237" s="37"/>
      <c r="N2237" s="37">
        <f t="shared" si="167"/>
        <v>0</v>
      </c>
    </row>
    <row r="2238" spans="1:14" x14ac:dyDescent="0.3">
      <c r="A2238" s="105" t="s">
        <v>100</v>
      </c>
      <c r="B2238" s="106">
        <v>3</v>
      </c>
      <c r="C2238" s="106">
        <v>3</v>
      </c>
      <c r="D2238" s="44"/>
      <c r="E2238" s="44"/>
      <c r="F2238" s="30">
        <f t="shared" si="164"/>
        <v>0</v>
      </c>
      <c r="G2238" s="11"/>
      <c r="H2238" s="11"/>
      <c r="I2238" s="11"/>
      <c r="J2238" s="12">
        <f t="shared" si="165"/>
        <v>0</v>
      </c>
      <c r="K2238" s="31">
        <f t="shared" si="166"/>
        <v>2035</v>
      </c>
      <c r="L2238" s="37">
        <f t="shared" si="163"/>
        <v>0</v>
      </c>
      <c r="M2238" s="37"/>
      <c r="N2238" s="37">
        <f t="shared" si="167"/>
        <v>0</v>
      </c>
    </row>
    <row r="2239" spans="1:14" x14ac:dyDescent="0.3">
      <c r="A2239" s="105" t="s">
        <v>101</v>
      </c>
      <c r="B2239" s="106">
        <v>8</v>
      </c>
      <c r="C2239" s="106">
        <v>8</v>
      </c>
      <c r="D2239" s="44"/>
      <c r="E2239" s="44"/>
      <c r="F2239" s="30">
        <f t="shared" si="164"/>
        <v>0</v>
      </c>
      <c r="G2239" s="11"/>
      <c r="H2239" s="11"/>
      <c r="I2239" s="11"/>
      <c r="J2239" s="12">
        <f t="shared" si="165"/>
        <v>0</v>
      </c>
      <c r="K2239" s="31">
        <f t="shared" si="166"/>
        <v>2120</v>
      </c>
      <c r="L2239" s="37">
        <f t="shared" si="163"/>
        <v>0</v>
      </c>
      <c r="M2239" s="37"/>
      <c r="N2239" s="37">
        <f t="shared" si="167"/>
        <v>0</v>
      </c>
    </row>
    <row r="2240" spans="1:14" x14ac:dyDescent="0.3">
      <c r="A2240" s="105" t="s">
        <v>102</v>
      </c>
      <c r="B2240" s="106">
        <v>10</v>
      </c>
      <c r="C2240" s="106">
        <v>10</v>
      </c>
      <c r="D2240" s="44"/>
      <c r="E2240" s="44"/>
      <c r="F2240" s="30">
        <f t="shared" si="164"/>
        <v>0</v>
      </c>
      <c r="G2240" s="11"/>
      <c r="H2240" s="11"/>
      <c r="I2240" s="11"/>
      <c r="J2240" s="12">
        <f t="shared" si="165"/>
        <v>0</v>
      </c>
      <c r="K2240" s="31">
        <f t="shared" si="166"/>
        <v>1980</v>
      </c>
      <c r="L2240" s="37">
        <f t="shared" si="163"/>
        <v>0</v>
      </c>
      <c r="M2240" s="37"/>
      <c r="N2240" s="37">
        <f t="shared" si="167"/>
        <v>0</v>
      </c>
    </row>
    <row r="2241" spans="1:14" x14ac:dyDescent="0.3">
      <c r="A2241" s="105" t="s">
        <v>103</v>
      </c>
      <c r="B2241" s="106">
        <v>12</v>
      </c>
      <c r="C2241" s="106">
        <v>12</v>
      </c>
      <c r="D2241" s="44"/>
      <c r="E2241" s="44"/>
      <c r="F2241" s="30">
        <f t="shared" si="164"/>
        <v>0</v>
      </c>
      <c r="G2241" s="11"/>
      <c r="H2241" s="11"/>
      <c r="I2241" s="11"/>
      <c r="J2241" s="12">
        <f t="shared" si="165"/>
        <v>0</v>
      </c>
      <c r="K2241" s="31">
        <f t="shared" si="166"/>
        <v>875</v>
      </c>
      <c r="L2241" s="37">
        <f t="shared" si="163"/>
        <v>0</v>
      </c>
      <c r="M2241" s="37"/>
      <c r="N2241" s="37">
        <f t="shared" si="167"/>
        <v>0</v>
      </c>
    </row>
    <row r="2242" spans="1:14" ht="19.5" thickBot="1" x14ac:dyDescent="0.35">
      <c r="A2242" s="105" t="s">
        <v>104</v>
      </c>
      <c r="B2242" s="106">
        <v>3</v>
      </c>
      <c r="C2242" s="106">
        <v>3</v>
      </c>
      <c r="D2242" s="44"/>
      <c r="E2242" s="44"/>
      <c r="F2242" s="30">
        <f t="shared" si="164"/>
        <v>0</v>
      </c>
      <c r="G2242" s="11"/>
      <c r="H2242" s="11"/>
      <c r="I2242" s="11"/>
      <c r="J2242" s="12">
        <f t="shared" si="165"/>
        <v>0</v>
      </c>
      <c r="K2242" s="31">
        <f t="shared" si="166"/>
        <v>2145</v>
      </c>
      <c r="L2242" s="37">
        <f t="shared" si="163"/>
        <v>0</v>
      </c>
      <c r="M2242" s="37"/>
      <c r="N2242" s="37">
        <f t="shared" si="167"/>
        <v>0</v>
      </c>
    </row>
    <row r="2243" spans="1:14" ht="19.5" thickBot="1" x14ac:dyDescent="0.35">
      <c r="A2243" s="56" t="s">
        <v>105</v>
      </c>
      <c r="B2243" s="57" t="s">
        <v>74</v>
      </c>
      <c r="C2243" s="58">
        <v>150</v>
      </c>
      <c r="D2243" s="44"/>
      <c r="E2243" s="44"/>
      <c r="F2243" s="30">
        <f t="shared" si="164"/>
        <v>0</v>
      </c>
      <c r="G2243" s="11"/>
      <c r="H2243" s="11"/>
      <c r="I2243" s="11"/>
      <c r="J2243" s="12">
        <f t="shared" si="165"/>
        <v>0</v>
      </c>
      <c r="K2243" s="31">
        <f t="shared" si="166"/>
        <v>21.06</v>
      </c>
      <c r="L2243" s="37">
        <f t="shared" si="163"/>
        <v>0</v>
      </c>
      <c r="M2243" s="37"/>
      <c r="N2243" s="37">
        <f t="shared" si="167"/>
        <v>0</v>
      </c>
    </row>
    <row r="2244" spans="1:14" x14ac:dyDescent="0.3">
      <c r="A2244" s="107"/>
      <c r="B2244" s="108"/>
      <c r="C2244" s="108"/>
      <c r="D2244" s="11"/>
      <c r="E2244" s="11"/>
      <c r="F2244" s="30" t="e">
        <f t="shared" si="164"/>
        <v>#DIV/0!</v>
      </c>
      <c r="G2244" s="11"/>
      <c r="H2244" s="11"/>
      <c r="I2244" s="11"/>
      <c r="J2244" s="12">
        <f t="shared" si="165"/>
        <v>0</v>
      </c>
      <c r="K2244" s="31">
        <f t="shared" si="166"/>
        <v>116.5</v>
      </c>
      <c r="L2244" s="37">
        <f t="shared" si="163"/>
        <v>0</v>
      </c>
      <c r="M2244" s="37"/>
      <c r="N2244" s="37">
        <f t="shared" si="167"/>
        <v>0</v>
      </c>
    </row>
    <row r="2245" spans="1:14" x14ac:dyDescent="0.3">
      <c r="A2245" s="107"/>
      <c r="B2245" s="108"/>
      <c r="C2245" s="108"/>
      <c r="D2245" s="11"/>
      <c r="E2245" s="11"/>
      <c r="F2245" s="30" t="e">
        <f t="shared" si="164"/>
        <v>#DIV/0!</v>
      </c>
      <c r="G2245" s="11"/>
      <c r="H2245" s="11"/>
      <c r="I2245" s="11"/>
      <c r="J2245" s="12">
        <f t="shared" si="165"/>
        <v>0</v>
      </c>
      <c r="K2245" s="31">
        <f t="shared" si="166"/>
        <v>0</v>
      </c>
      <c r="L2245" s="37">
        <f t="shared" si="163"/>
        <v>0</v>
      </c>
      <c r="M2245" s="37"/>
      <c r="N2245" s="37">
        <f t="shared" si="167"/>
        <v>0</v>
      </c>
    </row>
    <row r="2246" spans="1:14" x14ac:dyDescent="0.3">
      <c r="A2246" s="107"/>
      <c r="B2246" s="108"/>
      <c r="C2246" s="108"/>
      <c r="D2246" s="11"/>
      <c r="E2246" s="11"/>
      <c r="F2246" s="30" t="e">
        <f t="shared" si="164"/>
        <v>#DIV/0!</v>
      </c>
      <c r="G2246" s="11"/>
      <c r="H2246" s="11"/>
      <c r="I2246" s="11"/>
      <c r="J2246" s="12">
        <f t="shared" si="165"/>
        <v>0</v>
      </c>
      <c r="K2246" s="31">
        <f t="shared" si="166"/>
        <v>23</v>
      </c>
      <c r="L2246" s="37">
        <f t="shared" si="163"/>
        <v>0</v>
      </c>
      <c r="M2246" s="37"/>
      <c r="N2246" s="37">
        <f t="shared" si="167"/>
        <v>0</v>
      </c>
    </row>
    <row r="2247" spans="1:14" x14ac:dyDescent="0.3">
      <c r="A2247" s="107"/>
      <c r="B2247" s="108"/>
      <c r="C2247" s="108"/>
      <c r="D2247" s="11"/>
      <c r="E2247" s="11"/>
      <c r="F2247" s="30" t="e">
        <f t="shared" si="164"/>
        <v>#DIV/0!</v>
      </c>
      <c r="G2247" s="11"/>
      <c r="H2247" s="11"/>
      <c r="I2247" s="11"/>
      <c r="J2247" s="12">
        <f t="shared" si="165"/>
        <v>0</v>
      </c>
      <c r="K2247" s="31">
        <f t="shared" si="166"/>
        <v>0</v>
      </c>
      <c r="L2247" s="37">
        <f t="shared" si="163"/>
        <v>0</v>
      </c>
      <c r="M2247" s="37"/>
      <c r="N2247" s="37">
        <f t="shared" si="167"/>
        <v>0</v>
      </c>
    </row>
    <row r="2248" spans="1:14" x14ac:dyDescent="0.3">
      <c r="A2248" s="11"/>
      <c r="B2248" s="10"/>
      <c r="C2248" s="10"/>
      <c r="D2248" s="11"/>
      <c r="E2248" s="11"/>
      <c r="F2248" s="30" t="e">
        <f t="shared" si="164"/>
        <v>#DIV/0!</v>
      </c>
      <c r="G2248" s="11"/>
      <c r="H2248" s="11"/>
      <c r="I2248" s="11"/>
      <c r="J2248" s="12">
        <f t="shared" si="165"/>
        <v>0</v>
      </c>
      <c r="K2248" s="31">
        <f t="shared" si="166"/>
        <v>0</v>
      </c>
      <c r="L2248" s="37">
        <f t="shared" si="163"/>
        <v>0</v>
      </c>
      <c r="M2248" s="37"/>
      <c r="N2248" s="37">
        <f t="shared" si="167"/>
        <v>0</v>
      </c>
    </row>
    <row r="2249" spans="1:14" x14ac:dyDescent="0.3">
      <c r="A2249" s="11"/>
      <c r="B2249" s="10"/>
      <c r="C2249" s="10"/>
      <c r="D2249" s="11"/>
      <c r="E2249" s="11"/>
      <c r="F2249" s="30" t="e">
        <f t="shared" si="164"/>
        <v>#DIV/0!</v>
      </c>
      <c r="G2249" s="11"/>
      <c r="H2249" s="11"/>
      <c r="I2249" s="11"/>
      <c r="J2249" s="12">
        <f t="shared" si="165"/>
        <v>0</v>
      </c>
      <c r="K2249" s="31">
        <f t="shared" si="166"/>
        <v>0</v>
      </c>
      <c r="L2249" s="37">
        <f t="shared" si="163"/>
        <v>0</v>
      </c>
      <c r="M2249" s="37"/>
      <c r="N2249" s="37">
        <f t="shared" si="167"/>
        <v>0</v>
      </c>
    </row>
    <row r="2250" spans="1:14" x14ac:dyDescent="0.3">
      <c r="A2250" s="11"/>
      <c r="B2250" s="10"/>
      <c r="C2250" s="10"/>
      <c r="D2250" s="11"/>
      <c r="E2250" s="11"/>
      <c r="F2250" s="30" t="e">
        <f t="shared" si="164"/>
        <v>#DIV/0!</v>
      </c>
      <c r="G2250" s="11"/>
      <c r="H2250" s="11"/>
      <c r="I2250" s="11"/>
      <c r="J2250" s="12">
        <f t="shared" si="165"/>
        <v>0</v>
      </c>
      <c r="K2250" s="31">
        <f t="shared" si="166"/>
        <v>0</v>
      </c>
      <c r="L2250" s="37">
        <f t="shared" si="163"/>
        <v>0</v>
      </c>
      <c r="M2250" s="37"/>
      <c r="N2250" s="37">
        <f t="shared" si="167"/>
        <v>0</v>
      </c>
    </row>
    <row r="2251" spans="1:14" x14ac:dyDescent="0.3">
      <c r="A2251" s="11" t="s">
        <v>33</v>
      </c>
      <c r="B2251" s="11"/>
      <c r="C2251" s="13"/>
      <c r="D2251" s="111">
        <f t="shared" ref="D2251:J2251" si="168">SUM(D2189:D2250)</f>
        <v>0</v>
      </c>
      <c r="E2251" s="111">
        <f t="shared" si="168"/>
        <v>0</v>
      </c>
      <c r="F2251" s="111" t="e">
        <f t="shared" si="168"/>
        <v>#DIV/0!</v>
      </c>
      <c r="G2251" s="111">
        <f t="shared" si="168"/>
        <v>0</v>
      </c>
      <c r="H2251" s="111">
        <f t="shared" si="168"/>
        <v>0</v>
      </c>
      <c r="I2251" s="111">
        <f t="shared" si="168"/>
        <v>0</v>
      </c>
      <c r="J2251" s="12">
        <f t="shared" si="168"/>
        <v>0</v>
      </c>
      <c r="K2251" s="111"/>
      <c r="L2251" s="111">
        <f>SUM(L2189:L2250)</f>
        <v>0</v>
      </c>
      <c r="M2251" s="111">
        <f>SUM(M2189:M2250)</f>
        <v>0</v>
      </c>
      <c r="N2251" s="111">
        <f>SUM(N2189:N2250)</f>
        <v>0</v>
      </c>
    </row>
    <row r="2252" spans="1:14" x14ac:dyDescent="0.3">
      <c r="A2252" s="113"/>
      <c r="B2252" s="114"/>
      <c r="C2252" s="115"/>
      <c r="D2252" s="116"/>
      <c r="E2252" s="116"/>
      <c r="F2252" s="7" t="s">
        <v>106</v>
      </c>
      <c r="G2252" s="7" t="s">
        <v>123</v>
      </c>
      <c r="H2252" s="7" t="s">
        <v>124</v>
      </c>
      <c r="I2252" s="7" t="s">
        <v>125</v>
      </c>
      <c r="J2252" s="7" t="s">
        <v>126</v>
      </c>
      <c r="K2252" s="117"/>
      <c r="L2252" s="117"/>
      <c r="M2252" s="7" t="s">
        <v>107</v>
      </c>
      <c r="N2252" s="118"/>
    </row>
    <row r="2253" spans="1:14" ht="31.5" x14ac:dyDescent="0.5">
      <c r="A2253" s="113"/>
      <c r="B2253" s="114"/>
      <c r="C2253" s="115"/>
      <c r="D2253" s="116"/>
      <c r="E2253" s="116"/>
      <c r="F2253" s="121"/>
      <c r="G2253" s="121"/>
      <c r="H2253" s="121"/>
      <c r="I2253" s="121"/>
      <c r="J2253" s="121"/>
      <c r="K2253" s="122"/>
      <c r="L2253" s="121">
        <f>+F2253-G2253-H2253-I2253-J2253</f>
        <v>0</v>
      </c>
      <c r="M2253" s="123"/>
      <c r="N2253" s="124"/>
    </row>
    <row r="2254" spans="1:14" x14ac:dyDescent="0.3">
      <c r="A2254" s="177" t="s">
        <v>109</v>
      </c>
      <c r="B2254" s="178"/>
      <c r="C2254" s="178"/>
      <c r="D2254" s="178"/>
      <c r="E2254" s="178"/>
      <c r="F2254" s="178"/>
      <c r="G2254" s="178"/>
      <c r="H2254" s="178"/>
      <c r="I2254" s="178"/>
      <c r="J2254" s="179"/>
      <c r="K2254" s="125"/>
      <c r="L2254" s="12"/>
      <c r="M2254" s="126"/>
      <c r="N2254" s="127"/>
    </row>
    <row r="2255" spans="1:14" x14ac:dyDescent="0.3">
      <c r="A2255" s="180" t="s">
        <v>110</v>
      </c>
      <c r="B2255" s="181"/>
      <c r="C2255" s="181"/>
      <c r="D2255" s="181"/>
      <c r="E2255" s="181"/>
      <c r="F2255" s="181"/>
      <c r="G2255" s="181"/>
      <c r="H2255" s="181"/>
      <c r="I2255" s="181"/>
      <c r="J2255" s="182"/>
      <c r="K2255" s="129"/>
      <c r="L2255" s="12"/>
      <c r="M2255" s="126"/>
      <c r="N2255" s="127"/>
    </row>
    <row r="2256" spans="1:14" x14ac:dyDescent="0.3">
      <c r="A2256" s="160" t="s">
        <v>111</v>
      </c>
      <c r="B2256" s="161"/>
      <c r="C2256" s="161"/>
      <c r="D2256" s="161"/>
      <c r="E2256" s="161"/>
      <c r="F2256" s="161"/>
      <c r="G2256" s="161"/>
      <c r="H2256" s="161"/>
      <c r="I2256" s="161"/>
      <c r="J2256" s="162"/>
      <c r="K2256" s="130"/>
      <c r="L2256" s="12"/>
      <c r="M2256" s="131" t="e">
        <f>+L2256/L2251%</f>
        <v>#DIV/0!</v>
      </c>
      <c r="N2256" s="127"/>
    </row>
    <row r="2257" spans="1:14" x14ac:dyDescent="0.3">
      <c r="A2257" s="163" t="s">
        <v>112</v>
      </c>
      <c r="B2257" s="164"/>
      <c r="C2257" s="164"/>
      <c r="D2257" s="164"/>
      <c r="E2257" s="164"/>
      <c r="F2257" s="164"/>
      <c r="G2257" s="164"/>
      <c r="H2257" s="164"/>
      <c r="I2257" s="164"/>
      <c r="J2257" s="165"/>
      <c r="K2257" s="132"/>
      <c r="L2257" s="12">
        <f>+E2273</f>
        <v>0</v>
      </c>
      <c r="M2257" s="126"/>
      <c r="N2257" s="127"/>
    </row>
    <row r="2258" spans="1:14" x14ac:dyDescent="0.3">
      <c r="A2258" s="166" t="s">
        <v>113</v>
      </c>
      <c r="B2258" s="167"/>
      <c r="C2258" s="167"/>
      <c r="D2258" s="167"/>
      <c r="E2258" s="167"/>
      <c r="F2258" s="167"/>
      <c r="G2258" s="167"/>
      <c r="H2258" s="167"/>
      <c r="I2258" s="167"/>
      <c r="J2258" s="168"/>
      <c r="K2258" s="134"/>
      <c r="L2258" s="12">
        <f>+M2273</f>
        <v>0</v>
      </c>
      <c r="M2258" s="126"/>
      <c r="N2258" s="127"/>
    </row>
    <row r="2259" spans="1:14" x14ac:dyDescent="0.3">
      <c r="A2259" s="169"/>
      <c r="B2259" s="170"/>
      <c r="C2259" s="170"/>
      <c r="D2259" s="170"/>
      <c r="E2259" s="170"/>
      <c r="F2259" s="170"/>
      <c r="G2259" s="170"/>
      <c r="H2259" s="170"/>
      <c r="I2259" s="170"/>
      <c r="J2259" s="171"/>
      <c r="K2259" s="128"/>
      <c r="L2259" s="126"/>
      <c r="M2259" s="126"/>
      <c r="N2259" s="127"/>
    </row>
    <row r="2260" spans="1:14" x14ac:dyDescent="0.3">
      <c r="A2260" s="169"/>
      <c r="B2260" s="170"/>
      <c r="C2260" s="170"/>
      <c r="D2260" s="170"/>
      <c r="E2260" s="170"/>
      <c r="F2260" s="170"/>
      <c r="G2260" s="170"/>
      <c r="H2260" s="170"/>
      <c r="I2260" s="170"/>
      <c r="J2260" s="171"/>
      <c r="K2260" s="128"/>
      <c r="L2260" s="126"/>
      <c r="M2260" s="126"/>
      <c r="N2260" s="127"/>
    </row>
    <row r="2261" spans="1:14" x14ac:dyDescent="0.3">
      <c r="A2261" s="169" t="s">
        <v>114</v>
      </c>
      <c r="B2261" s="170"/>
      <c r="C2261" s="170"/>
      <c r="D2261" s="170"/>
      <c r="E2261" s="170"/>
      <c r="F2261" s="170"/>
      <c r="G2261" s="170"/>
      <c r="H2261" s="170"/>
      <c r="I2261" s="170"/>
      <c r="J2261" s="171"/>
      <c r="K2261" s="136"/>
      <c r="L2261" s="111">
        <f>+L2251-L2254-L2255-L2256-L2257+L2258-L2259-L2260</f>
        <v>0</v>
      </c>
      <c r="M2261" s="126"/>
      <c r="N2261" s="127"/>
    </row>
    <row r="2262" spans="1:14" ht="19.5" thickBot="1" x14ac:dyDescent="0.35">
      <c r="M2262" s="138">
        <f>+L2262-L2261</f>
        <v>0</v>
      </c>
    </row>
    <row r="2263" spans="1:14" ht="19.5" thickBot="1" x14ac:dyDescent="0.35">
      <c r="A2263" s="157" t="s">
        <v>115</v>
      </c>
      <c r="B2263" s="158"/>
      <c r="C2263" s="158"/>
      <c r="D2263" s="158"/>
      <c r="E2263" s="158"/>
      <c r="F2263" s="159"/>
      <c r="G2263" s="127"/>
      <c r="H2263" s="157" t="s">
        <v>116</v>
      </c>
      <c r="I2263" s="158"/>
      <c r="J2263" s="159"/>
      <c r="K2263" s="157" t="s">
        <v>117</v>
      </c>
      <c r="L2263" s="158"/>
      <c r="M2263" s="159"/>
      <c r="N2263" s="139"/>
    </row>
    <row r="2264" spans="1:14" ht="19.5" thickBot="1" x14ac:dyDescent="0.35">
      <c r="A2264" s="140" t="s">
        <v>118</v>
      </c>
      <c r="B2264" s="157" t="s">
        <v>119</v>
      </c>
      <c r="C2264" s="159"/>
      <c r="D2264" s="140" t="s">
        <v>120</v>
      </c>
      <c r="E2264" s="157" t="s">
        <v>22</v>
      </c>
      <c r="F2264" s="159"/>
      <c r="G2264" s="127"/>
      <c r="H2264" s="157" t="s">
        <v>119</v>
      </c>
      <c r="I2264" s="159"/>
      <c r="J2264" s="140" t="s">
        <v>22</v>
      </c>
      <c r="K2264" s="157" t="s">
        <v>119</v>
      </c>
      <c r="L2264" s="159"/>
      <c r="M2264" s="140" t="s">
        <v>22</v>
      </c>
      <c r="N2264" s="139"/>
    </row>
    <row r="2265" spans="1:14" ht="19.5" thickBot="1" x14ac:dyDescent="0.35">
      <c r="A2265" s="141"/>
      <c r="B2265" s="153"/>
      <c r="C2265" s="154"/>
      <c r="D2265" s="141"/>
      <c r="E2265" s="155"/>
      <c r="F2265" s="156"/>
      <c r="G2265" s="127"/>
      <c r="H2265" s="153"/>
      <c r="I2265" s="154"/>
      <c r="J2265" s="142"/>
      <c r="K2265" s="153"/>
      <c r="L2265" s="154"/>
      <c r="M2265" s="143"/>
      <c r="N2265" s="144"/>
    </row>
    <row r="2266" spans="1:14" ht="19.5" thickBot="1" x14ac:dyDescent="0.35">
      <c r="A2266" s="141"/>
      <c r="B2266" s="153"/>
      <c r="C2266" s="154"/>
      <c r="D2266" s="141"/>
      <c r="E2266" s="155"/>
      <c r="F2266" s="156"/>
      <c r="G2266" s="127"/>
      <c r="H2266" s="153"/>
      <c r="I2266" s="154"/>
      <c r="J2266" s="142"/>
      <c r="K2266" s="153"/>
      <c r="L2266" s="154"/>
      <c r="M2266" s="143"/>
      <c r="N2266" s="144"/>
    </row>
    <row r="2267" spans="1:14" ht="19.5" thickBot="1" x14ac:dyDescent="0.35">
      <c r="A2267" s="141"/>
      <c r="B2267" s="153"/>
      <c r="C2267" s="154"/>
      <c r="D2267" s="141"/>
      <c r="E2267" s="155"/>
      <c r="F2267" s="156"/>
      <c r="G2267" s="127"/>
      <c r="H2267" s="153"/>
      <c r="I2267" s="154"/>
      <c r="J2267" s="142"/>
      <c r="K2267" s="153"/>
      <c r="L2267" s="154"/>
      <c r="M2267" s="143"/>
      <c r="N2267" s="144"/>
    </row>
    <row r="2268" spans="1:14" ht="19.5" thickBot="1" x14ac:dyDescent="0.35">
      <c r="A2268" s="141"/>
      <c r="B2268" s="153"/>
      <c r="C2268" s="154"/>
      <c r="D2268" s="141"/>
      <c r="E2268" s="155"/>
      <c r="F2268" s="156"/>
      <c r="G2268" s="127"/>
      <c r="H2268" s="153"/>
      <c r="I2268" s="154"/>
      <c r="J2268" s="142"/>
      <c r="K2268" s="153"/>
      <c r="L2268" s="154"/>
      <c r="M2268" s="143"/>
      <c r="N2268" s="144"/>
    </row>
    <row r="2269" spans="1:14" ht="19.5" thickBot="1" x14ac:dyDescent="0.35">
      <c r="A2269" s="141"/>
      <c r="B2269" s="153"/>
      <c r="C2269" s="154"/>
      <c r="D2269" s="141"/>
      <c r="E2269" s="155"/>
      <c r="F2269" s="156"/>
      <c r="G2269" s="127"/>
      <c r="H2269" s="153"/>
      <c r="I2269" s="154"/>
      <c r="J2269" s="142"/>
      <c r="K2269" s="153"/>
      <c r="L2269" s="154"/>
      <c r="M2269" s="143"/>
      <c r="N2269" s="144"/>
    </row>
    <row r="2270" spans="1:14" ht="19.5" thickBot="1" x14ac:dyDescent="0.35">
      <c r="A2270" s="141"/>
      <c r="B2270" s="153"/>
      <c r="C2270" s="154"/>
      <c r="D2270" s="141"/>
      <c r="E2270" s="155"/>
      <c r="F2270" s="156"/>
      <c r="G2270" s="127"/>
      <c r="H2270" s="153"/>
      <c r="I2270" s="154"/>
      <c r="J2270" s="142"/>
      <c r="K2270" s="153"/>
      <c r="L2270" s="154"/>
      <c r="M2270" s="143"/>
      <c r="N2270" s="144"/>
    </row>
    <row r="2271" spans="1:14" ht="19.5" thickBot="1" x14ac:dyDescent="0.35">
      <c r="A2271" s="141"/>
      <c r="B2271" s="153"/>
      <c r="C2271" s="154"/>
      <c r="D2271" s="141"/>
      <c r="E2271" s="155"/>
      <c r="F2271" s="156"/>
      <c r="G2271" s="127"/>
      <c r="H2271" s="153"/>
      <c r="I2271" s="154"/>
      <c r="J2271" s="142"/>
      <c r="K2271" s="153"/>
      <c r="L2271" s="154"/>
      <c r="M2271" s="143"/>
      <c r="N2271" s="144"/>
    </row>
    <row r="2272" spans="1:14" ht="19.5" thickBot="1" x14ac:dyDescent="0.35">
      <c r="A2272" s="141"/>
      <c r="B2272" s="153"/>
      <c r="C2272" s="154"/>
      <c r="D2272" s="141"/>
      <c r="E2272" s="155"/>
      <c r="F2272" s="156"/>
      <c r="G2272" s="127"/>
      <c r="H2272" s="153"/>
      <c r="I2272" s="154"/>
      <c r="J2272" s="142"/>
      <c r="K2272" s="153"/>
      <c r="L2272" s="154"/>
      <c r="M2272" s="143"/>
      <c r="N2272" s="144"/>
    </row>
    <row r="2273" spans="1:14" ht="19.5" thickBot="1" x14ac:dyDescent="0.35">
      <c r="A2273" s="141" t="s">
        <v>121</v>
      </c>
      <c r="B2273" s="153"/>
      <c r="C2273" s="154"/>
      <c r="D2273" s="141"/>
      <c r="E2273" s="155">
        <f>SUM(E2265:F2272)</f>
        <v>0</v>
      </c>
      <c r="F2273" s="156"/>
      <c r="G2273" s="127"/>
      <c r="H2273" s="153" t="s">
        <v>121</v>
      </c>
      <c r="I2273" s="154"/>
      <c r="J2273" s="140">
        <f>SUM(J2265:J2272)</f>
        <v>0</v>
      </c>
      <c r="K2273" s="153" t="s">
        <v>121</v>
      </c>
      <c r="L2273" s="154"/>
      <c r="M2273" s="145">
        <f>SUM(M2265:M2272)</f>
        <v>0</v>
      </c>
      <c r="N2273" s="139"/>
    </row>
    <row r="2276" spans="1:14" x14ac:dyDescent="0.3">
      <c r="A2276" s="172" t="s">
        <v>0</v>
      </c>
      <c r="B2276" s="172"/>
      <c r="C2276" s="172"/>
      <c r="D2276" s="172"/>
      <c r="E2276" s="172"/>
      <c r="F2276" s="172"/>
      <c r="G2276" s="172"/>
      <c r="H2276" s="172"/>
      <c r="I2276" s="172"/>
      <c r="J2276" s="172"/>
      <c r="K2276" s="172"/>
      <c r="L2276" s="172"/>
      <c r="M2276" s="1"/>
      <c r="N2276" s="148"/>
    </row>
    <row r="2277" spans="1:14" x14ac:dyDescent="0.3">
      <c r="A2277" s="1" t="s">
        <v>1</v>
      </c>
      <c r="B2277" s="148"/>
      <c r="J2277" s="1" t="s">
        <v>3</v>
      </c>
      <c r="K2277" s="173">
        <f>+K2186</f>
        <v>0</v>
      </c>
      <c r="L2277" s="173"/>
      <c r="M2277" s="173"/>
      <c r="N2277" s="6"/>
    </row>
    <row r="2278" spans="1:14" x14ac:dyDescent="0.3">
      <c r="A2278" s="174"/>
      <c r="B2278" s="175"/>
      <c r="C2278" s="176"/>
      <c r="D2278" s="169" t="s">
        <v>6</v>
      </c>
      <c r="E2278" s="170"/>
      <c r="F2278" s="171"/>
      <c r="G2278" s="7" t="s">
        <v>7</v>
      </c>
      <c r="H2278" s="7" t="s">
        <v>7</v>
      </c>
      <c r="I2278" s="7" t="s">
        <v>8</v>
      </c>
      <c r="J2278" s="147" t="s">
        <v>9</v>
      </c>
      <c r="K2278" s="7" t="s">
        <v>10</v>
      </c>
      <c r="L2278" s="149"/>
      <c r="M2278" s="7" t="s">
        <v>11</v>
      </c>
      <c r="N2278" s="7" t="s">
        <v>12</v>
      </c>
    </row>
    <row r="2279" spans="1:14" x14ac:dyDescent="0.3">
      <c r="A2279" s="12" t="s">
        <v>16</v>
      </c>
      <c r="B2279" s="7" t="s">
        <v>17</v>
      </c>
      <c r="C2279" s="13" t="s">
        <v>18</v>
      </c>
      <c r="D2279" s="7">
        <v>1</v>
      </c>
      <c r="E2279" s="7">
        <v>2</v>
      </c>
      <c r="F2279" s="14" t="s">
        <v>19</v>
      </c>
      <c r="G2279" s="7" t="s">
        <v>20</v>
      </c>
      <c r="H2279" s="7" t="s">
        <v>20</v>
      </c>
      <c r="I2279" s="7"/>
      <c r="J2279" s="7" t="s">
        <v>20</v>
      </c>
      <c r="K2279" s="7" t="s">
        <v>21</v>
      </c>
      <c r="L2279" s="7" t="s">
        <v>22</v>
      </c>
      <c r="M2279" s="7" t="s">
        <v>23</v>
      </c>
      <c r="N2279" s="7" t="s">
        <v>22</v>
      </c>
    </row>
    <row r="2280" spans="1:14" x14ac:dyDescent="0.3">
      <c r="A2280" s="16" t="s">
        <v>35</v>
      </c>
      <c r="B2280" s="17" t="s">
        <v>36</v>
      </c>
      <c r="C2280" s="17">
        <v>72</v>
      </c>
      <c r="D2280" s="29"/>
      <c r="E2280" s="29"/>
      <c r="F2280" s="30">
        <f>+(E2280+D2280)/C2280</f>
        <v>0</v>
      </c>
      <c r="G2280" s="32"/>
      <c r="H2280" s="32"/>
      <c r="I2280" s="32"/>
      <c r="J2280" s="34">
        <f>+D2280+E2280-G2280-H2280-I2280</f>
        <v>0</v>
      </c>
      <c r="K2280" s="31">
        <f>+K2189</f>
        <v>381.13</v>
      </c>
      <c r="L2280" s="24">
        <f t="shared" ref="L2280:L2341" si="169">+J2280*K2280</f>
        <v>0</v>
      </c>
      <c r="M2280" s="24"/>
      <c r="N2280" s="24">
        <f>+K2280*I2280</f>
        <v>0</v>
      </c>
    </row>
    <row r="2281" spans="1:14" x14ac:dyDescent="0.3">
      <c r="A2281" s="16" t="s">
        <v>37</v>
      </c>
      <c r="B2281" s="17" t="s">
        <v>38</v>
      </c>
      <c r="C2281" s="17">
        <v>36</v>
      </c>
      <c r="D2281" s="29"/>
      <c r="E2281" s="29"/>
      <c r="F2281" s="30">
        <f t="shared" ref="F2281:F2341" si="170">+(E2281+D2281)/C2281</f>
        <v>0</v>
      </c>
      <c r="G2281" s="32"/>
      <c r="H2281" s="32"/>
      <c r="I2281" s="32"/>
      <c r="J2281" s="34">
        <f t="shared" ref="J2281:J2341" si="171">+D2281+E2281-G2281-H2281-I2281</f>
        <v>0</v>
      </c>
      <c r="K2281" s="31">
        <f t="shared" ref="K2281:K2341" si="172">+K2190</f>
        <v>741.2</v>
      </c>
      <c r="L2281" s="24">
        <f t="shared" si="169"/>
        <v>0</v>
      </c>
      <c r="M2281" s="24"/>
      <c r="N2281" s="24">
        <f t="shared" ref="N2281:N2341" si="173">+K2281*I2281</f>
        <v>0</v>
      </c>
    </row>
    <row r="2282" spans="1:14" x14ac:dyDescent="0.3">
      <c r="A2282" s="16" t="s">
        <v>39</v>
      </c>
      <c r="B2282" s="17" t="s">
        <v>40</v>
      </c>
      <c r="C2282" s="17">
        <v>18</v>
      </c>
      <c r="D2282" s="29"/>
      <c r="E2282" s="29"/>
      <c r="F2282" s="30">
        <f t="shared" si="170"/>
        <v>0</v>
      </c>
      <c r="G2282" s="32"/>
      <c r="H2282" s="32"/>
      <c r="I2282" s="32"/>
      <c r="J2282" s="12">
        <f t="shared" si="171"/>
        <v>0</v>
      </c>
      <c r="K2282" s="31">
        <f t="shared" si="172"/>
        <v>1263.5999999999999</v>
      </c>
      <c r="L2282" s="37">
        <f t="shared" si="169"/>
        <v>0</v>
      </c>
      <c r="M2282" s="37"/>
      <c r="N2282" s="37">
        <f t="shared" si="173"/>
        <v>0</v>
      </c>
    </row>
    <row r="2283" spans="1:14" x14ac:dyDescent="0.3">
      <c r="A2283" s="16" t="s">
        <v>41</v>
      </c>
      <c r="B2283" s="17" t="s">
        <v>42</v>
      </c>
      <c r="C2283" s="17">
        <v>10</v>
      </c>
      <c r="D2283" s="29"/>
      <c r="E2283" s="29"/>
      <c r="F2283" s="30">
        <f t="shared" si="170"/>
        <v>0</v>
      </c>
      <c r="G2283" s="32"/>
      <c r="H2283" s="32"/>
      <c r="I2283" s="32"/>
      <c r="J2283" s="34">
        <f t="shared" si="171"/>
        <v>0</v>
      </c>
      <c r="K2283" s="31">
        <f t="shared" si="172"/>
        <v>2059.1999999999998</v>
      </c>
      <c r="L2283" s="24">
        <f t="shared" si="169"/>
        <v>0</v>
      </c>
      <c r="M2283" s="24"/>
      <c r="N2283" s="24">
        <f t="shared" si="173"/>
        <v>0</v>
      </c>
    </row>
    <row r="2284" spans="1:14" x14ac:dyDescent="0.3">
      <c r="A2284" s="16" t="s">
        <v>43</v>
      </c>
      <c r="B2284" s="17" t="s">
        <v>36</v>
      </c>
      <c r="C2284" s="17">
        <v>72</v>
      </c>
      <c r="D2284" s="29"/>
      <c r="E2284" s="29"/>
      <c r="F2284" s="30">
        <f t="shared" si="170"/>
        <v>0</v>
      </c>
      <c r="G2284" s="32"/>
      <c r="H2284" s="32"/>
      <c r="I2284" s="32"/>
      <c r="J2284" s="34">
        <f t="shared" si="171"/>
        <v>0</v>
      </c>
      <c r="K2284" s="31">
        <f t="shared" si="172"/>
        <v>409.5</v>
      </c>
      <c r="L2284" s="24">
        <f t="shared" si="169"/>
        <v>0</v>
      </c>
      <c r="M2284" s="24"/>
      <c r="N2284" s="24">
        <f t="shared" si="173"/>
        <v>0</v>
      </c>
    </row>
    <row r="2285" spans="1:14" x14ac:dyDescent="0.3">
      <c r="A2285" s="16" t="s">
        <v>44</v>
      </c>
      <c r="B2285" s="17" t="s">
        <v>38</v>
      </c>
      <c r="C2285" s="17">
        <v>36</v>
      </c>
      <c r="D2285" s="29"/>
      <c r="E2285" s="29"/>
      <c r="F2285" s="30">
        <f t="shared" si="170"/>
        <v>0</v>
      </c>
      <c r="G2285" s="32"/>
      <c r="H2285" s="32"/>
      <c r="I2285" s="32"/>
      <c r="J2285" s="34">
        <f t="shared" si="171"/>
        <v>0</v>
      </c>
      <c r="K2285" s="31">
        <f t="shared" si="172"/>
        <v>803.79</v>
      </c>
      <c r="L2285" s="24">
        <f t="shared" si="169"/>
        <v>0</v>
      </c>
      <c r="M2285" s="24"/>
      <c r="N2285" s="24">
        <f t="shared" si="173"/>
        <v>0</v>
      </c>
    </row>
    <row r="2286" spans="1:14" x14ac:dyDescent="0.3">
      <c r="A2286" s="16" t="s">
        <v>45</v>
      </c>
      <c r="B2286" s="17" t="s">
        <v>36</v>
      </c>
      <c r="C2286" s="17">
        <v>72</v>
      </c>
      <c r="D2286" s="29"/>
      <c r="E2286" s="29"/>
      <c r="F2286" s="30">
        <f t="shared" si="170"/>
        <v>0</v>
      </c>
      <c r="G2286" s="32"/>
      <c r="H2286" s="32"/>
      <c r="I2286" s="32"/>
      <c r="J2286" s="34">
        <f t="shared" si="171"/>
        <v>0</v>
      </c>
      <c r="K2286" s="31">
        <f t="shared" si="172"/>
        <v>409.5</v>
      </c>
      <c r="L2286" s="24">
        <f t="shared" si="169"/>
        <v>0</v>
      </c>
      <c r="M2286" s="24"/>
      <c r="N2286" s="24">
        <f t="shared" si="173"/>
        <v>0</v>
      </c>
    </row>
    <row r="2287" spans="1:14" x14ac:dyDescent="0.3">
      <c r="A2287" s="16" t="s">
        <v>46</v>
      </c>
      <c r="B2287" s="17" t="s">
        <v>38</v>
      </c>
      <c r="C2287" s="17">
        <v>36</v>
      </c>
      <c r="D2287" s="29"/>
      <c r="E2287" s="29"/>
      <c r="F2287" s="30">
        <f t="shared" si="170"/>
        <v>0</v>
      </c>
      <c r="G2287" s="32"/>
      <c r="H2287" s="32"/>
      <c r="I2287" s="32"/>
      <c r="J2287" s="34">
        <f t="shared" si="171"/>
        <v>0</v>
      </c>
      <c r="K2287" s="31">
        <f t="shared" si="172"/>
        <v>803.79</v>
      </c>
      <c r="L2287" s="24">
        <f t="shared" si="169"/>
        <v>0</v>
      </c>
      <c r="M2287" s="24"/>
      <c r="N2287" s="24">
        <f t="shared" si="173"/>
        <v>0</v>
      </c>
    </row>
    <row r="2288" spans="1:14" x14ac:dyDescent="0.3">
      <c r="A2288" s="16" t="s">
        <v>47</v>
      </c>
      <c r="B2288" s="17" t="s">
        <v>48</v>
      </c>
      <c r="C2288" s="17">
        <v>8</v>
      </c>
      <c r="D2288" s="29"/>
      <c r="E2288" s="29"/>
      <c r="F2288" s="30">
        <f t="shared" si="170"/>
        <v>0</v>
      </c>
      <c r="G2288" s="32"/>
      <c r="H2288" s="32"/>
      <c r="I2288" s="32"/>
      <c r="J2288" s="34">
        <f t="shared" si="171"/>
        <v>0</v>
      </c>
      <c r="K2288" s="31">
        <f t="shared" si="172"/>
        <v>2767.05</v>
      </c>
      <c r="L2288" s="24">
        <f t="shared" si="169"/>
        <v>0</v>
      </c>
      <c r="M2288" s="24"/>
      <c r="N2288" s="24">
        <f t="shared" si="173"/>
        <v>0</v>
      </c>
    </row>
    <row r="2289" spans="1:14" x14ac:dyDescent="0.3">
      <c r="A2289" s="35" t="s">
        <v>49</v>
      </c>
      <c r="B2289" s="17" t="s">
        <v>50</v>
      </c>
      <c r="C2289" s="38">
        <v>72</v>
      </c>
      <c r="D2289" s="29"/>
      <c r="E2289" s="29"/>
      <c r="F2289" s="30">
        <f t="shared" si="170"/>
        <v>0</v>
      </c>
      <c r="G2289" s="32"/>
      <c r="H2289" s="32"/>
      <c r="I2289" s="32"/>
      <c r="J2289" s="12">
        <f t="shared" si="171"/>
        <v>0</v>
      </c>
      <c r="K2289" s="31">
        <f t="shared" si="172"/>
        <v>444.6</v>
      </c>
      <c r="L2289" s="37">
        <f t="shared" si="169"/>
        <v>0</v>
      </c>
      <c r="M2289" s="37"/>
      <c r="N2289" s="37">
        <f t="shared" si="173"/>
        <v>0</v>
      </c>
    </row>
    <row r="2290" spans="1:14" x14ac:dyDescent="0.3">
      <c r="A2290" s="16" t="s">
        <v>51</v>
      </c>
      <c r="B2290" s="17" t="s">
        <v>52</v>
      </c>
      <c r="C2290" s="17">
        <v>36</v>
      </c>
      <c r="D2290" s="29"/>
      <c r="E2290" s="29"/>
      <c r="F2290" s="30">
        <f t="shared" si="170"/>
        <v>0</v>
      </c>
      <c r="G2290" s="32"/>
      <c r="H2290" s="32"/>
      <c r="I2290" s="32"/>
      <c r="J2290" s="34">
        <f t="shared" si="171"/>
        <v>0</v>
      </c>
      <c r="K2290" s="31">
        <f t="shared" si="172"/>
        <v>868.73</v>
      </c>
      <c r="L2290" s="24">
        <f t="shared" si="169"/>
        <v>0</v>
      </c>
      <c r="M2290" s="24"/>
      <c r="N2290" s="24">
        <f t="shared" si="173"/>
        <v>0</v>
      </c>
    </row>
    <row r="2291" spans="1:14" x14ac:dyDescent="0.3">
      <c r="A2291" s="16" t="s">
        <v>53</v>
      </c>
      <c r="B2291" s="17" t="s">
        <v>48</v>
      </c>
      <c r="C2291" s="17">
        <v>8</v>
      </c>
      <c r="D2291" s="29"/>
      <c r="E2291" s="29"/>
      <c r="F2291" s="30">
        <f t="shared" si="170"/>
        <v>0</v>
      </c>
      <c r="G2291" s="32"/>
      <c r="H2291" s="32"/>
      <c r="I2291" s="32"/>
      <c r="J2291" s="34">
        <f t="shared" si="171"/>
        <v>0</v>
      </c>
      <c r="K2291" s="31">
        <f t="shared" si="172"/>
        <v>2416.0500000000002</v>
      </c>
      <c r="L2291" s="24">
        <f t="shared" si="169"/>
        <v>0</v>
      </c>
      <c r="M2291" s="24"/>
      <c r="N2291" s="24">
        <f t="shared" si="173"/>
        <v>0</v>
      </c>
    </row>
    <row r="2292" spans="1:14" x14ac:dyDescent="0.3">
      <c r="A2292" s="16" t="s">
        <v>54</v>
      </c>
      <c r="B2292" s="17" t="s">
        <v>50</v>
      </c>
      <c r="C2292" s="17">
        <v>72</v>
      </c>
      <c r="D2292" s="29"/>
      <c r="E2292" s="29"/>
      <c r="F2292" s="30">
        <f t="shared" si="170"/>
        <v>0</v>
      </c>
      <c r="G2292" s="32"/>
      <c r="H2292" s="32"/>
      <c r="I2292" s="32"/>
      <c r="J2292" s="34">
        <f t="shared" si="171"/>
        <v>0</v>
      </c>
      <c r="K2292" s="31">
        <f t="shared" si="172"/>
        <v>377.33</v>
      </c>
      <c r="L2292" s="24">
        <f t="shared" si="169"/>
        <v>0</v>
      </c>
      <c r="M2292" s="24"/>
      <c r="N2292" s="24">
        <f t="shared" si="173"/>
        <v>0</v>
      </c>
    </row>
    <row r="2293" spans="1:14" x14ac:dyDescent="0.3">
      <c r="A2293" s="16" t="s">
        <v>55</v>
      </c>
      <c r="B2293" s="17" t="s">
        <v>56</v>
      </c>
      <c r="C2293" s="17">
        <v>15</v>
      </c>
      <c r="D2293" s="44"/>
      <c r="E2293" s="44"/>
      <c r="F2293" s="30">
        <f t="shared" si="170"/>
        <v>0</v>
      </c>
      <c r="G2293" s="11"/>
      <c r="H2293" s="11"/>
      <c r="I2293" s="11"/>
      <c r="J2293" s="12">
        <f t="shared" si="171"/>
        <v>0</v>
      </c>
      <c r="K2293" s="45">
        <f t="shared" si="172"/>
        <v>1158.3</v>
      </c>
      <c r="L2293" s="37">
        <f t="shared" si="169"/>
        <v>0</v>
      </c>
      <c r="M2293" s="37"/>
      <c r="N2293" s="37">
        <f t="shared" si="173"/>
        <v>0</v>
      </c>
    </row>
    <row r="2294" spans="1:14" x14ac:dyDescent="0.3">
      <c r="A2294" s="16" t="s">
        <v>57</v>
      </c>
      <c r="B2294" s="17" t="s">
        <v>50</v>
      </c>
      <c r="C2294" s="17">
        <v>72</v>
      </c>
      <c r="D2294" s="29"/>
      <c r="E2294" s="29"/>
      <c r="F2294" s="30">
        <f t="shared" si="170"/>
        <v>0</v>
      </c>
      <c r="G2294" s="32"/>
      <c r="H2294" s="32"/>
      <c r="I2294" s="32"/>
      <c r="J2294" s="34">
        <f t="shared" si="171"/>
        <v>0</v>
      </c>
      <c r="K2294" s="31">
        <f t="shared" si="172"/>
        <v>424.13</v>
      </c>
      <c r="L2294" s="24">
        <f t="shared" si="169"/>
        <v>0</v>
      </c>
      <c r="M2294" s="24"/>
      <c r="N2294" s="24">
        <f t="shared" si="173"/>
        <v>0</v>
      </c>
    </row>
    <row r="2295" spans="1:14" x14ac:dyDescent="0.3">
      <c r="A2295" s="16" t="s">
        <v>58</v>
      </c>
      <c r="B2295" s="17" t="s">
        <v>59</v>
      </c>
      <c r="C2295" s="17">
        <v>15</v>
      </c>
      <c r="D2295" s="29"/>
      <c r="E2295" s="29"/>
      <c r="F2295" s="30">
        <f t="shared" si="170"/>
        <v>0</v>
      </c>
      <c r="G2295" s="32"/>
      <c r="H2295" s="32"/>
      <c r="I2295" s="32"/>
      <c r="J2295" s="34">
        <f t="shared" si="171"/>
        <v>0</v>
      </c>
      <c r="K2295" s="31">
        <f t="shared" si="172"/>
        <v>1199.25</v>
      </c>
      <c r="L2295" s="24">
        <f t="shared" si="169"/>
        <v>0</v>
      </c>
      <c r="M2295" s="24"/>
      <c r="N2295" s="24">
        <f t="shared" si="173"/>
        <v>0</v>
      </c>
    </row>
    <row r="2296" spans="1:14" x14ac:dyDescent="0.3">
      <c r="A2296" s="16" t="s">
        <v>60</v>
      </c>
      <c r="B2296" s="17" t="s">
        <v>50</v>
      </c>
      <c r="C2296" s="17">
        <v>72</v>
      </c>
      <c r="D2296" s="29"/>
      <c r="E2296" s="29"/>
      <c r="F2296" s="30">
        <f t="shared" si="170"/>
        <v>0</v>
      </c>
      <c r="G2296" s="32"/>
      <c r="H2296" s="32"/>
      <c r="I2296" s="32"/>
      <c r="J2296" s="34">
        <f t="shared" si="171"/>
        <v>0</v>
      </c>
      <c r="K2296" s="31">
        <f t="shared" si="172"/>
        <v>381.13</v>
      </c>
      <c r="L2296" s="24">
        <f t="shared" si="169"/>
        <v>0</v>
      </c>
      <c r="M2296" s="24"/>
      <c r="N2296" s="24">
        <f t="shared" si="173"/>
        <v>0</v>
      </c>
    </row>
    <row r="2297" spans="1:14" x14ac:dyDescent="0.3">
      <c r="A2297" s="16" t="s">
        <v>61</v>
      </c>
      <c r="B2297" s="17" t="s">
        <v>50</v>
      </c>
      <c r="C2297" s="38">
        <v>72</v>
      </c>
      <c r="D2297" s="44"/>
      <c r="E2297" s="44"/>
      <c r="F2297" s="30">
        <f t="shared" si="170"/>
        <v>0</v>
      </c>
      <c r="G2297" s="11"/>
      <c r="H2297" s="11"/>
      <c r="I2297" s="11"/>
      <c r="J2297" s="12">
        <f t="shared" si="171"/>
        <v>0</v>
      </c>
      <c r="K2297" s="31">
        <f t="shared" si="172"/>
        <v>424.13</v>
      </c>
      <c r="L2297" s="37">
        <f t="shared" si="169"/>
        <v>0</v>
      </c>
      <c r="M2297" s="37"/>
      <c r="N2297" s="37">
        <f t="shared" si="173"/>
        <v>0</v>
      </c>
    </row>
    <row r="2298" spans="1:14" x14ac:dyDescent="0.3">
      <c r="A2298" s="35" t="s">
        <v>62</v>
      </c>
      <c r="B2298" s="17" t="s">
        <v>50</v>
      </c>
      <c r="C2298" s="38">
        <v>72</v>
      </c>
      <c r="D2298" s="44"/>
      <c r="E2298" s="44"/>
      <c r="F2298" s="30">
        <f t="shared" si="170"/>
        <v>0</v>
      </c>
      <c r="G2298" s="11"/>
      <c r="H2298" s="11"/>
      <c r="I2298" s="11"/>
      <c r="J2298" s="12">
        <f t="shared" si="171"/>
        <v>0</v>
      </c>
      <c r="K2298" s="31">
        <f t="shared" si="172"/>
        <v>330.23</v>
      </c>
      <c r="L2298" s="37">
        <f t="shared" si="169"/>
        <v>0</v>
      </c>
      <c r="M2298" s="37"/>
      <c r="N2298" s="37">
        <f t="shared" si="173"/>
        <v>0</v>
      </c>
    </row>
    <row r="2299" spans="1:14" x14ac:dyDescent="0.3">
      <c r="A2299" s="35" t="s">
        <v>63</v>
      </c>
      <c r="B2299" s="17" t="s">
        <v>50</v>
      </c>
      <c r="C2299" s="38">
        <v>72</v>
      </c>
      <c r="D2299" s="44"/>
      <c r="E2299" s="44"/>
      <c r="F2299" s="30">
        <f t="shared" si="170"/>
        <v>0</v>
      </c>
      <c r="G2299" s="11"/>
      <c r="H2299" s="11"/>
      <c r="I2299" s="11"/>
      <c r="J2299" s="12">
        <f t="shared" si="171"/>
        <v>0</v>
      </c>
      <c r="K2299" s="31">
        <f t="shared" si="172"/>
        <v>424.13</v>
      </c>
      <c r="L2299" s="37">
        <f t="shared" si="169"/>
        <v>0</v>
      </c>
      <c r="M2299" s="37"/>
      <c r="N2299" s="37">
        <f t="shared" si="173"/>
        <v>0</v>
      </c>
    </row>
    <row r="2300" spans="1:14" x14ac:dyDescent="0.3">
      <c r="A2300" s="35" t="s">
        <v>64</v>
      </c>
      <c r="B2300" s="17" t="s">
        <v>65</v>
      </c>
      <c r="C2300" s="38">
        <v>72</v>
      </c>
      <c r="D2300" s="44"/>
      <c r="E2300" s="44"/>
      <c r="F2300" s="30">
        <f t="shared" si="170"/>
        <v>0</v>
      </c>
      <c r="G2300" s="11"/>
      <c r="H2300" s="11"/>
      <c r="I2300" s="11"/>
      <c r="J2300" s="12">
        <f t="shared" si="171"/>
        <v>0</v>
      </c>
      <c r="K2300" s="31">
        <f t="shared" si="172"/>
        <v>389.61</v>
      </c>
      <c r="L2300" s="37">
        <f t="shared" si="169"/>
        <v>0</v>
      </c>
      <c r="M2300" s="37"/>
      <c r="N2300" s="37">
        <f t="shared" si="173"/>
        <v>0</v>
      </c>
    </row>
    <row r="2301" spans="1:14" x14ac:dyDescent="0.3">
      <c r="A2301" s="35" t="s">
        <v>66</v>
      </c>
      <c r="B2301" s="17" t="s">
        <v>65</v>
      </c>
      <c r="C2301" s="38">
        <v>72</v>
      </c>
      <c r="D2301" s="44"/>
      <c r="E2301" s="44"/>
      <c r="F2301" s="30">
        <f t="shared" si="170"/>
        <v>0</v>
      </c>
      <c r="G2301" s="11"/>
      <c r="H2301" s="11"/>
      <c r="I2301" s="11"/>
      <c r="J2301" s="12">
        <f t="shared" si="171"/>
        <v>0</v>
      </c>
      <c r="K2301" s="31">
        <f t="shared" si="172"/>
        <v>389.61</v>
      </c>
      <c r="L2301" s="37">
        <f t="shared" si="169"/>
        <v>0</v>
      </c>
      <c r="M2301" s="37"/>
      <c r="N2301" s="37">
        <f t="shared" si="173"/>
        <v>0</v>
      </c>
    </row>
    <row r="2302" spans="1:14" x14ac:dyDescent="0.3">
      <c r="A2302" s="47" t="s">
        <v>67</v>
      </c>
      <c r="B2302" s="48" t="s">
        <v>59</v>
      </c>
      <c r="C2302" s="49">
        <v>25</v>
      </c>
      <c r="D2302" s="44"/>
      <c r="E2302" s="44"/>
      <c r="F2302" s="30">
        <f t="shared" si="170"/>
        <v>0</v>
      </c>
      <c r="G2302" s="11"/>
      <c r="H2302" s="11"/>
      <c r="I2302" s="11"/>
      <c r="J2302" s="12">
        <f t="shared" si="171"/>
        <v>0</v>
      </c>
      <c r="K2302" s="31">
        <f t="shared" si="172"/>
        <v>169.65</v>
      </c>
      <c r="L2302" s="37">
        <f t="shared" si="169"/>
        <v>0</v>
      </c>
      <c r="M2302" s="37"/>
      <c r="N2302" s="37">
        <f t="shared" si="173"/>
        <v>0</v>
      </c>
    </row>
    <row r="2303" spans="1:14" x14ac:dyDescent="0.3">
      <c r="A2303" s="47" t="s">
        <v>68</v>
      </c>
      <c r="B2303" s="48" t="s">
        <v>42</v>
      </c>
      <c r="C2303" s="49">
        <v>50</v>
      </c>
      <c r="D2303" s="44"/>
      <c r="E2303" s="44"/>
      <c r="F2303" s="30">
        <f t="shared" si="170"/>
        <v>0</v>
      </c>
      <c r="G2303" s="11"/>
      <c r="H2303" s="11"/>
      <c r="I2303" s="11"/>
      <c r="J2303" s="12">
        <f t="shared" si="171"/>
        <v>0</v>
      </c>
      <c r="K2303" s="31">
        <f t="shared" si="172"/>
        <v>88.92</v>
      </c>
      <c r="L2303" s="37">
        <f t="shared" si="169"/>
        <v>0</v>
      </c>
      <c r="M2303" s="37"/>
      <c r="N2303" s="37">
        <f t="shared" si="173"/>
        <v>0</v>
      </c>
    </row>
    <row r="2304" spans="1:14" x14ac:dyDescent="0.3">
      <c r="A2304" s="47" t="s">
        <v>69</v>
      </c>
      <c r="B2304" s="48" t="s">
        <v>52</v>
      </c>
      <c r="C2304" s="49">
        <v>12</v>
      </c>
      <c r="D2304" s="44"/>
      <c r="E2304" s="44"/>
      <c r="F2304" s="30">
        <f t="shared" si="170"/>
        <v>0</v>
      </c>
      <c r="G2304" s="11"/>
      <c r="H2304" s="11"/>
      <c r="I2304" s="11"/>
      <c r="J2304" s="12">
        <f t="shared" si="171"/>
        <v>0</v>
      </c>
      <c r="K2304" s="31">
        <f t="shared" si="172"/>
        <v>123.94</v>
      </c>
      <c r="L2304" s="37">
        <f t="shared" si="169"/>
        <v>0</v>
      </c>
      <c r="M2304" s="37"/>
      <c r="N2304" s="37">
        <f t="shared" si="173"/>
        <v>0</v>
      </c>
    </row>
    <row r="2305" spans="1:14" ht="19.5" thickBot="1" x14ac:dyDescent="0.35">
      <c r="A2305" s="47" t="s">
        <v>70</v>
      </c>
      <c r="B2305" s="48" t="s">
        <v>50</v>
      </c>
      <c r="C2305" s="49">
        <v>60</v>
      </c>
      <c r="D2305" s="44"/>
      <c r="E2305" s="44"/>
      <c r="F2305" s="30">
        <f t="shared" si="170"/>
        <v>0</v>
      </c>
      <c r="G2305" s="11"/>
      <c r="H2305" s="11"/>
      <c r="I2305" s="11"/>
      <c r="J2305" s="12">
        <f t="shared" si="171"/>
        <v>0</v>
      </c>
      <c r="K2305" s="31">
        <f t="shared" si="172"/>
        <v>67.180000000000007</v>
      </c>
      <c r="L2305" s="37">
        <f t="shared" si="169"/>
        <v>0</v>
      </c>
      <c r="M2305" s="37"/>
      <c r="N2305" s="37">
        <f t="shared" si="173"/>
        <v>0</v>
      </c>
    </row>
    <row r="2306" spans="1:14" ht="19.5" thickBot="1" x14ac:dyDescent="0.35">
      <c r="A2306" s="56" t="s">
        <v>71</v>
      </c>
      <c r="B2306" s="57" t="s">
        <v>50</v>
      </c>
      <c r="C2306" s="58">
        <v>60</v>
      </c>
      <c r="D2306" s="44"/>
      <c r="E2306" s="44"/>
      <c r="F2306" s="30">
        <f t="shared" si="170"/>
        <v>0</v>
      </c>
      <c r="G2306" s="11"/>
      <c r="H2306" s="11"/>
      <c r="I2306" s="11"/>
      <c r="J2306" s="12">
        <f t="shared" si="171"/>
        <v>0</v>
      </c>
      <c r="K2306" s="31">
        <f t="shared" si="172"/>
        <v>67.180000000000007</v>
      </c>
      <c r="L2306" s="37">
        <f t="shared" si="169"/>
        <v>0</v>
      </c>
      <c r="M2306" s="37"/>
      <c r="N2306" s="37">
        <f t="shared" si="173"/>
        <v>0</v>
      </c>
    </row>
    <row r="2307" spans="1:14" ht="19.5" thickBot="1" x14ac:dyDescent="0.35">
      <c r="A2307" s="56" t="s">
        <v>72</v>
      </c>
      <c r="B2307" s="57" t="s">
        <v>50</v>
      </c>
      <c r="C2307" s="58">
        <v>60</v>
      </c>
      <c r="D2307" s="44"/>
      <c r="E2307" s="44"/>
      <c r="F2307" s="30">
        <f t="shared" si="170"/>
        <v>0</v>
      </c>
      <c r="G2307" s="11"/>
      <c r="H2307" s="11"/>
      <c r="I2307" s="11"/>
      <c r="J2307" s="12">
        <f t="shared" si="171"/>
        <v>0</v>
      </c>
      <c r="K2307" s="31">
        <f t="shared" si="172"/>
        <v>67.180000000000007</v>
      </c>
      <c r="L2307" s="37">
        <f t="shared" si="169"/>
        <v>0</v>
      </c>
      <c r="M2307" s="37"/>
      <c r="N2307" s="37">
        <f t="shared" si="173"/>
        <v>0</v>
      </c>
    </row>
    <row r="2308" spans="1:14" ht="19.5" thickBot="1" x14ac:dyDescent="0.35">
      <c r="A2308" s="56" t="s">
        <v>73</v>
      </c>
      <c r="B2308" s="57" t="s">
        <v>74</v>
      </c>
      <c r="C2308" s="58">
        <v>150</v>
      </c>
      <c r="D2308" s="44"/>
      <c r="E2308" s="44"/>
      <c r="F2308" s="30">
        <f t="shared" si="170"/>
        <v>0</v>
      </c>
      <c r="G2308" s="11"/>
      <c r="H2308" s="11"/>
      <c r="I2308" s="11"/>
      <c r="J2308" s="12">
        <f t="shared" si="171"/>
        <v>0</v>
      </c>
      <c r="K2308" s="31">
        <f t="shared" si="172"/>
        <v>21.06</v>
      </c>
      <c r="L2308" s="37">
        <f t="shared" si="169"/>
        <v>0</v>
      </c>
      <c r="M2308" s="37"/>
      <c r="N2308" s="37">
        <f t="shared" si="173"/>
        <v>0</v>
      </c>
    </row>
    <row r="2309" spans="1:14" ht="19.5" thickBot="1" x14ac:dyDescent="0.35">
      <c r="A2309" s="66" t="s">
        <v>75</v>
      </c>
      <c r="B2309" s="67" t="s">
        <v>76</v>
      </c>
      <c r="C2309" s="68">
        <v>120</v>
      </c>
      <c r="D2309" s="44"/>
      <c r="E2309" s="44"/>
      <c r="F2309" s="30">
        <f t="shared" si="170"/>
        <v>0</v>
      </c>
      <c r="G2309" s="11"/>
      <c r="H2309" s="11"/>
      <c r="I2309" s="11"/>
      <c r="J2309" s="12">
        <f t="shared" si="171"/>
        <v>0</v>
      </c>
      <c r="K2309" s="31">
        <f t="shared" si="172"/>
        <v>78.98</v>
      </c>
      <c r="L2309" s="37">
        <f t="shared" si="169"/>
        <v>0</v>
      </c>
      <c r="M2309" s="37"/>
      <c r="N2309" s="37">
        <f t="shared" si="173"/>
        <v>0</v>
      </c>
    </row>
    <row r="2310" spans="1:14" ht="19.5" thickBot="1" x14ac:dyDescent="0.35">
      <c r="A2310" s="66" t="s">
        <v>77</v>
      </c>
      <c r="B2310" s="67" t="s">
        <v>78</v>
      </c>
      <c r="C2310" s="68">
        <v>60</v>
      </c>
      <c r="D2310" s="44"/>
      <c r="E2310" s="44"/>
      <c r="F2310" s="30">
        <f t="shared" si="170"/>
        <v>0</v>
      </c>
      <c r="G2310" s="11"/>
      <c r="H2310" s="11"/>
      <c r="I2310" s="11"/>
      <c r="J2310" s="12">
        <f t="shared" si="171"/>
        <v>0</v>
      </c>
      <c r="K2310" s="31">
        <f t="shared" si="172"/>
        <v>154.44</v>
      </c>
      <c r="L2310" s="37">
        <f t="shared" si="169"/>
        <v>0</v>
      </c>
      <c r="M2310" s="37"/>
      <c r="N2310" s="37">
        <f t="shared" si="173"/>
        <v>0</v>
      </c>
    </row>
    <row r="2311" spans="1:14" ht="19.5" thickBot="1" x14ac:dyDescent="0.35">
      <c r="A2311" s="66" t="s">
        <v>79</v>
      </c>
      <c r="B2311" s="67" t="s">
        <v>50</v>
      </c>
      <c r="C2311" s="68">
        <v>30</v>
      </c>
      <c r="D2311" s="44"/>
      <c r="E2311" s="44"/>
      <c r="F2311" s="30">
        <f t="shared" si="170"/>
        <v>0</v>
      </c>
      <c r="G2311" s="11"/>
      <c r="H2311" s="11"/>
      <c r="I2311" s="11"/>
      <c r="J2311" s="12">
        <f t="shared" si="171"/>
        <v>0</v>
      </c>
      <c r="K2311" s="31">
        <f t="shared" si="172"/>
        <v>274.95</v>
      </c>
      <c r="L2311" s="37">
        <f t="shared" si="169"/>
        <v>0</v>
      </c>
      <c r="M2311" s="37"/>
      <c r="N2311" s="37">
        <f t="shared" si="173"/>
        <v>0</v>
      </c>
    </row>
    <row r="2312" spans="1:14" ht="19.5" thickBot="1" x14ac:dyDescent="0.35">
      <c r="A2312" s="66" t="s">
        <v>80</v>
      </c>
      <c r="B2312" s="67" t="s">
        <v>59</v>
      </c>
      <c r="C2312" s="68">
        <v>12</v>
      </c>
      <c r="D2312" s="44"/>
      <c r="E2312" s="44"/>
      <c r="F2312" s="30">
        <f t="shared" si="170"/>
        <v>0</v>
      </c>
      <c r="G2312" s="11"/>
      <c r="H2312" s="11"/>
      <c r="I2312" s="11"/>
      <c r="J2312" s="12">
        <f t="shared" si="171"/>
        <v>0</v>
      </c>
      <c r="K2312" s="31">
        <f t="shared" si="172"/>
        <v>1023.75</v>
      </c>
      <c r="L2312" s="37">
        <f t="shared" si="169"/>
        <v>0</v>
      </c>
      <c r="M2312" s="37"/>
      <c r="N2312" s="37">
        <f t="shared" si="173"/>
        <v>0</v>
      </c>
    </row>
    <row r="2313" spans="1:14" ht="19.5" thickBot="1" x14ac:dyDescent="0.35">
      <c r="A2313" s="76" t="s">
        <v>81</v>
      </c>
      <c r="B2313" s="77" t="s">
        <v>82</v>
      </c>
      <c r="C2313" s="78">
        <v>18</v>
      </c>
      <c r="D2313" s="44"/>
      <c r="E2313" s="44"/>
      <c r="F2313" s="30">
        <f t="shared" si="170"/>
        <v>0</v>
      </c>
      <c r="G2313" s="11"/>
      <c r="H2313" s="11"/>
      <c r="I2313" s="11"/>
      <c r="J2313" s="12">
        <f t="shared" si="171"/>
        <v>0</v>
      </c>
      <c r="K2313" s="31">
        <f t="shared" si="172"/>
        <v>558.67999999999995</v>
      </c>
      <c r="L2313" s="37">
        <f t="shared" si="169"/>
        <v>0</v>
      </c>
      <c r="M2313" s="37"/>
      <c r="N2313" s="37">
        <f t="shared" si="173"/>
        <v>0</v>
      </c>
    </row>
    <row r="2314" spans="1:14" ht="19.5" thickBot="1" x14ac:dyDescent="0.35">
      <c r="A2314" s="76" t="s">
        <v>83</v>
      </c>
      <c r="B2314" s="77" t="s">
        <v>59</v>
      </c>
      <c r="C2314" s="78">
        <v>12</v>
      </c>
      <c r="D2314" s="44"/>
      <c r="E2314" s="44"/>
      <c r="F2314" s="30">
        <f t="shared" si="170"/>
        <v>0</v>
      </c>
      <c r="G2314" s="11"/>
      <c r="H2314" s="11"/>
      <c r="I2314" s="11"/>
      <c r="J2314" s="12">
        <f t="shared" si="171"/>
        <v>0</v>
      </c>
      <c r="K2314" s="31">
        <f t="shared" si="172"/>
        <v>1092.2</v>
      </c>
      <c r="L2314" s="37">
        <f t="shared" si="169"/>
        <v>0</v>
      </c>
      <c r="M2314" s="37"/>
      <c r="N2314" s="37">
        <f t="shared" si="173"/>
        <v>0</v>
      </c>
    </row>
    <row r="2315" spans="1:14" ht="19.5" thickBot="1" x14ac:dyDescent="0.35">
      <c r="A2315" s="76" t="s">
        <v>84</v>
      </c>
      <c r="B2315" s="77" t="s">
        <v>85</v>
      </c>
      <c r="C2315" s="78">
        <v>4</v>
      </c>
      <c r="D2315" s="44"/>
      <c r="E2315" s="44"/>
      <c r="F2315" s="30">
        <f t="shared" si="170"/>
        <v>0</v>
      </c>
      <c r="G2315" s="11"/>
      <c r="H2315" s="11"/>
      <c r="I2315" s="11"/>
      <c r="J2315" s="12">
        <f t="shared" si="171"/>
        <v>0</v>
      </c>
      <c r="K2315" s="31">
        <f t="shared" si="172"/>
        <v>2670.53</v>
      </c>
      <c r="L2315" s="37">
        <f t="shared" si="169"/>
        <v>0</v>
      </c>
      <c r="M2315" s="37"/>
      <c r="N2315" s="37">
        <f t="shared" si="173"/>
        <v>0</v>
      </c>
    </row>
    <row r="2316" spans="1:14" ht="19.5" thickBot="1" x14ac:dyDescent="0.35">
      <c r="A2316" s="86" t="s">
        <v>86</v>
      </c>
      <c r="B2316" s="87" t="s">
        <v>87</v>
      </c>
      <c r="C2316" s="88">
        <v>48</v>
      </c>
      <c r="D2316" s="44"/>
      <c r="E2316" s="44"/>
      <c r="F2316" s="30">
        <f t="shared" si="170"/>
        <v>0</v>
      </c>
      <c r="G2316" s="11"/>
      <c r="H2316" s="11"/>
      <c r="I2316" s="11"/>
      <c r="J2316" s="12">
        <f t="shared" si="171"/>
        <v>0</v>
      </c>
      <c r="K2316" s="31">
        <f t="shared" si="172"/>
        <v>46.8</v>
      </c>
      <c r="L2316" s="37">
        <f t="shared" si="169"/>
        <v>0</v>
      </c>
      <c r="M2316" s="37"/>
      <c r="N2316" s="37">
        <f t="shared" si="173"/>
        <v>0</v>
      </c>
    </row>
    <row r="2317" spans="1:14" ht="19.5" thickBot="1" x14ac:dyDescent="0.35">
      <c r="A2317" s="86" t="s">
        <v>88</v>
      </c>
      <c r="B2317" s="87" t="s">
        <v>87</v>
      </c>
      <c r="C2317" s="88">
        <v>48</v>
      </c>
      <c r="D2317" s="44"/>
      <c r="E2317" s="44"/>
      <c r="F2317" s="30">
        <f t="shared" si="170"/>
        <v>0</v>
      </c>
      <c r="G2317" s="11"/>
      <c r="H2317" s="11"/>
      <c r="I2317" s="11"/>
      <c r="J2317" s="12">
        <f t="shared" si="171"/>
        <v>0</v>
      </c>
      <c r="K2317" s="31">
        <f t="shared" si="172"/>
        <v>46.8</v>
      </c>
      <c r="L2317" s="37">
        <f t="shared" si="169"/>
        <v>0</v>
      </c>
      <c r="M2317" s="37"/>
      <c r="N2317" s="37">
        <f t="shared" si="173"/>
        <v>0</v>
      </c>
    </row>
    <row r="2318" spans="1:14" x14ac:dyDescent="0.3">
      <c r="A2318" s="96" t="s">
        <v>89</v>
      </c>
      <c r="B2318" s="97">
        <v>25</v>
      </c>
      <c r="C2318" s="97">
        <v>25</v>
      </c>
      <c r="D2318" s="44"/>
      <c r="E2318" s="44"/>
      <c r="F2318" s="30">
        <f t="shared" si="170"/>
        <v>0</v>
      </c>
      <c r="G2318" s="11"/>
      <c r="H2318" s="11"/>
      <c r="I2318" s="11"/>
      <c r="J2318" s="12">
        <f t="shared" si="171"/>
        <v>0</v>
      </c>
      <c r="K2318" s="31">
        <f t="shared" si="172"/>
        <v>111.25</v>
      </c>
      <c r="L2318" s="37">
        <f t="shared" si="169"/>
        <v>0</v>
      </c>
      <c r="M2318" s="37"/>
      <c r="N2318" s="37">
        <f t="shared" si="173"/>
        <v>0</v>
      </c>
    </row>
    <row r="2319" spans="1:14" x14ac:dyDescent="0.3">
      <c r="A2319" s="105" t="s">
        <v>90</v>
      </c>
      <c r="B2319" s="106">
        <v>10</v>
      </c>
      <c r="C2319" s="106">
        <v>10</v>
      </c>
      <c r="D2319" s="44"/>
      <c r="E2319" s="44"/>
      <c r="F2319" s="30">
        <f t="shared" si="170"/>
        <v>0</v>
      </c>
      <c r="G2319" s="11"/>
      <c r="H2319" s="11"/>
      <c r="I2319" s="11"/>
      <c r="J2319" s="12">
        <f t="shared" si="171"/>
        <v>0</v>
      </c>
      <c r="K2319" s="31">
        <f t="shared" si="172"/>
        <v>1760</v>
      </c>
      <c r="L2319" s="37">
        <f t="shared" si="169"/>
        <v>0</v>
      </c>
      <c r="M2319" s="37"/>
      <c r="N2319" s="37">
        <f t="shared" si="173"/>
        <v>0</v>
      </c>
    </row>
    <row r="2320" spans="1:14" x14ac:dyDescent="0.3">
      <c r="A2320" s="105" t="s">
        <v>91</v>
      </c>
      <c r="B2320" s="106">
        <v>8</v>
      </c>
      <c r="C2320" s="106">
        <v>8</v>
      </c>
      <c r="D2320" s="44"/>
      <c r="E2320" s="44"/>
      <c r="F2320" s="30">
        <f t="shared" si="170"/>
        <v>0</v>
      </c>
      <c r="G2320" s="11"/>
      <c r="H2320" s="11"/>
      <c r="I2320" s="11"/>
      <c r="J2320" s="12">
        <f t="shared" si="171"/>
        <v>0</v>
      </c>
      <c r="K2320" s="31">
        <f t="shared" si="172"/>
        <v>2365</v>
      </c>
      <c r="L2320" s="37">
        <f t="shared" si="169"/>
        <v>0</v>
      </c>
      <c r="M2320" s="37"/>
      <c r="N2320" s="37">
        <f t="shared" si="173"/>
        <v>0</v>
      </c>
    </row>
    <row r="2321" spans="1:14" x14ac:dyDescent="0.3">
      <c r="A2321" s="105" t="s">
        <v>92</v>
      </c>
      <c r="B2321" s="106">
        <v>8</v>
      </c>
      <c r="C2321" s="106">
        <v>8</v>
      </c>
      <c r="D2321" s="44"/>
      <c r="E2321" s="44"/>
      <c r="F2321" s="30">
        <f t="shared" si="170"/>
        <v>0</v>
      </c>
      <c r="G2321" s="11"/>
      <c r="H2321" s="11"/>
      <c r="I2321" s="11"/>
      <c r="J2321" s="12">
        <f t="shared" si="171"/>
        <v>0</v>
      </c>
      <c r="K2321" s="31">
        <f t="shared" si="172"/>
        <v>2065</v>
      </c>
      <c r="L2321" s="37">
        <f t="shared" si="169"/>
        <v>0</v>
      </c>
      <c r="M2321" s="37"/>
      <c r="N2321" s="37">
        <f t="shared" si="173"/>
        <v>0</v>
      </c>
    </row>
    <row r="2322" spans="1:14" x14ac:dyDescent="0.3">
      <c r="A2322" s="105" t="s">
        <v>93</v>
      </c>
      <c r="B2322" s="106">
        <v>15</v>
      </c>
      <c r="C2322" s="106">
        <v>15</v>
      </c>
      <c r="D2322" s="44"/>
      <c r="E2322" s="44"/>
      <c r="F2322" s="30">
        <f t="shared" si="170"/>
        <v>0</v>
      </c>
      <c r="G2322" s="11"/>
      <c r="H2322" s="11"/>
      <c r="I2322" s="11"/>
      <c r="J2322" s="12">
        <f t="shared" si="171"/>
        <v>0</v>
      </c>
      <c r="K2322" s="31">
        <f t="shared" si="172"/>
        <v>990</v>
      </c>
      <c r="L2322" s="37">
        <f t="shared" si="169"/>
        <v>0</v>
      </c>
      <c r="M2322" s="37"/>
      <c r="N2322" s="37">
        <f t="shared" si="173"/>
        <v>0</v>
      </c>
    </row>
    <row r="2323" spans="1:14" x14ac:dyDescent="0.3">
      <c r="A2323" s="105" t="s">
        <v>94</v>
      </c>
      <c r="B2323" s="106">
        <v>15</v>
      </c>
      <c r="C2323" s="106">
        <v>15</v>
      </c>
      <c r="D2323" s="44"/>
      <c r="E2323" s="44"/>
      <c r="F2323" s="30">
        <f t="shared" si="170"/>
        <v>0</v>
      </c>
      <c r="G2323" s="11"/>
      <c r="H2323" s="11"/>
      <c r="I2323" s="11"/>
      <c r="J2323" s="12">
        <f t="shared" si="171"/>
        <v>0</v>
      </c>
      <c r="K2323" s="31">
        <f t="shared" si="172"/>
        <v>1025</v>
      </c>
      <c r="L2323" s="37">
        <f t="shared" si="169"/>
        <v>0</v>
      </c>
      <c r="M2323" s="37"/>
      <c r="N2323" s="37">
        <f t="shared" si="173"/>
        <v>0</v>
      </c>
    </row>
    <row r="2324" spans="1:14" x14ac:dyDescent="0.3">
      <c r="A2324" s="105" t="s">
        <v>95</v>
      </c>
      <c r="B2324" s="106">
        <v>10</v>
      </c>
      <c r="C2324" s="106">
        <v>10</v>
      </c>
      <c r="D2324" s="44"/>
      <c r="E2324" s="44"/>
      <c r="F2324" s="30">
        <f t="shared" si="170"/>
        <v>0</v>
      </c>
      <c r="G2324" s="11"/>
      <c r="H2324" s="11"/>
      <c r="I2324" s="11"/>
      <c r="J2324" s="12">
        <f t="shared" si="171"/>
        <v>0</v>
      </c>
      <c r="K2324" s="31">
        <f t="shared" si="172"/>
        <v>1620</v>
      </c>
      <c r="L2324" s="37">
        <f t="shared" si="169"/>
        <v>0</v>
      </c>
      <c r="M2324" s="37"/>
      <c r="N2324" s="37">
        <f t="shared" si="173"/>
        <v>0</v>
      </c>
    </row>
    <row r="2325" spans="1:14" x14ac:dyDescent="0.3">
      <c r="A2325" s="105" t="s">
        <v>96</v>
      </c>
      <c r="B2325" s="106">
        <v>8</v>
      </c>
      <c r="C2325" s="106">
        <v>8</v>
      </c>
      <c r="D2325" s="44"/>
      <c r="E2325" s="44"/>
      <c r="F2325" s="30">
        <f t="shared" si="170"/>
        <v>0</v>
      </c>
      <c r="G2325" s="11"/>
      <c r="H2325" s="11"/>
      <c r="I2325" s="11"/>
      <c r="J2325" s="12">
        <f t="shared" si="171"/>
        <v>0</v>
      </c>
      <c r="K2325" s="31">
        <f t="shared" si="172"/>
        <v>2130</v>
      </c>
      <c r="L2325" s="37">
        <f t="shared" si="169"/>
        <v>0</v>
      </c>
      <c r="M2325" s="37"/>
      <c r="N2325" s="37">
        <f t="shared" si="173"/>
        <v>0</v>
      </c>
    </row>
    <row r="2326" spans="1:14" x14ac:dyDescent="0.3">
      <c r="A2326" s="105" t="s">
        <v>97</v>
      </c>
      <c r="B2326" s="106">
        <v>15</v>
      </c>
      <c r="C2326" s="106">
        <v>15</v>
      </c>
      <c r="D2326" s="44"/>
      <c r="E2326" s="44"/>
      <c r="F2326" s="30">
        <f t="shared" si="170"/>
        <v>0</v>
      </c>
      <c r="G2326" s="11"/>
      <c r="H2326" s="11"/>
      <c r="I2326" s="11"/>
      <c r="J2326" s="12">
        <f t="shared" si="171"/>
        <v>0</v>
      </c>
      <c r="K2326" s="31">
        <f t="shared" si="172"/>
        <v>880</v>
      </c>
      <c r="L2326" s="37">
        <f t="shared" si="169"/>
        <v>0</v>
      </c>
      <c r="M2326" s="37"/>
      <c r="N2326" s="37">
        <f t="shared" si="173"/>
        <v>0</v>
      </c>
    </row>
    <row r="2327" spans="1:14" x14ac:dyDescent="0.3">
      <c r="A2327" s="105" t="s">
        <v>98</v>
      </c>
      <c r="B2327" s="106">
        <v>15</v>
      </c>
      <c r="C2327" s="106">
        <v>15</v>
      </c>
      <c r="D2327" s="44"/>
      <c r="E2327" s="44"/>
      <c r="F2327" s="30">
        <f t="shared" si="170"/>
        <v>0</v>
      </c>
      <c r="G2327" s="11"/>
      <c r="H2327" s="11"/>
      <c r="I2327" s="11"/>
      <c r="J2327" s="12">
        <f t="shared" si="171"/>
        <v>0</v>
      </c>
      <c r="K2327" s="31">
        <f t="shared" si="172"/>
        <v>915</v>
      </c>
      <c r="L2327" s="37">
        <f t="shared" si="169"/>
        <v>0</v>
      </c>
      <c r="M2327" s="37"/>
      <c r="N2327" s="37">
        <f t="shared" si="173"/>
        <v>0</v>
      </c>
    </row>
    <row r="2328" spans="1:14" x14ac:dyDescent="0.3">
      <c r="A2328" s="105" t="s">
        <v>99</v>
      </c>
      <c r="B2328" s="106">
        <v>3</v>
      </c>
      <c r="C2328" s="106">
        <v>3</v>
      </c>
      <c r="D2328" s="44"/>
      <c r="E2328" s="44"/>
      <c r="F2328" s="30">
        <f t="shared" si="170"/>
        <v>0</v>
      </c>
      <c r="G2328" s="11"/>
      <c r="H2328" s="11"/>
      <c r="I2328" s="11"/>
      <c r="J2328" s="12">
        <f t="shared" si="171"/>
        <v>0</v>
      </c>
      <c r="K2328" s="31">
        <f t="shared" si="172"/>
        <v>1970</v>
      </c>
      <c r="L2328" s="37">
        <f t="shared" si="169"/>
        <v>0</v>
      </c>
      <c r="M2328" s="37"/>
      <c r="N2328" s="37">
        <f t="shared" si="173"/>
        <v>0</v>
      </c>
    </row>
    <row r="2329" spans="1:14" x14ac:dyDescent="0.3">
      <c r="A2329" s="105" t="s">
        <v>100</v>
      </c>
      <c r="B2329" s="106">
        <v>3</v>
      </c>
      <c r="C2329" s="106">
        <v>3</v>
      </c>
      <c r="D2329" s="44"/>
      <c r="E2329" s="44"/>
      <c r="F2329" s="30">
        <f t="shared" si="170"/>
        <v>0</v>
      </c>
      <c r="G2329" s="11"/>
      <c r="H2329" s="11"/>
      <c r="I2329" s="11"/>
      <c r="J2329" s="12">
        <f t="shared" si="171"/>
        <v>0</v>
      </c>
      <c r="K2329" s="31">
        <f t="shared" si="172"/>
        <v>2035</v>
      </c>
      <c r="L2329" s="37">
        <f t="shared" si="169"/>
        <v>0</v>
      </c>
      <c r="M2329" s="37"/>
      <c r="N2329" s="37">
        <f t="shared" si="173"/>
        <v>0</v>
      </c>
    </row>
    <row r="2330" spans="1:14" x14ac:dyDescent="0.3">
      <c r="A2330" s="105" t="s">
        <v>101</v>
      </c>
      <c r="B2330" s="106">
        <v>8</v>
      </c>
      <c r="C2330" s="106">
        <v>8</v>
      </c>
      <c r="D2330" s="44"/>
      <c r="E2330" s="44"/>
      <c r="F2330" s="30">
        <f t="shared" si="170"/>
        <v>0</v>
      </c>
      <c r="G2330" s="11"/>
      <c r="H2330" s="11"/>
      <c r="I2330" s="11"/>
      <c r="J2330" s="12">
        <f t="shared" si="171"/>
        <v>0</v>
      </c>
      <c r="K2330" s="31">
        <f t="shared" si="172"/>
        <v>2120</v>
      </c>
      <c r="L2330" s="37">
        <f t="shared" si="169"/>
        <v>0</v>
      </c>
      <c r="M2330" s="37"/>
      <c r="N2330" s="37">
        <f t="shared" si="173"/>
        <v>0</v>
      </c>
    </row>
    <row r="2331" spans="1:14" x14ac:dyDescent="0.3">
      <c r="A2331" s="105" t="s">
        <v>102</v>
      </c>
      <c r="B2331" s="106">
        <v>10</v>
      </c>
      <c r="C2331" s="106">
        <v>10</v>
      </c>
      <c r="D2331" s="44"/>
      <c r="E2331" s="44"/>
      <c r="F2331" s="30">
        <f t="shared" si="170"/>
        <v>0</v>
      </c>
      <c r="G2331" s="11"/>
      <c r="H2331" s="11"/>
      <c r="I2331" s="11"/>
      <c r="J2331" s="12">
        <f t="shared" si="171"/>
        <v>0</v>
      </c>
      <c r="K2331" s="31">
        <f t="shared" si="172"/>
        <v>1980</v>
      </c>
      <c r="L2331" s="37">
        <f t="shared" si="169"/>
        <v>0</v>
      </c>
      <c r="M2331" s="37"/>
      <c r="N2331" s="37">
        <f t="shared" si="173"/>
        <v>0</v>
      </c>
    </row>
    <row r="2332" spans="1:14" x14ac:dyDescent="0.3">
      <c r="A2332" s="105" t="s">
        <v>103</v>
      </c>
      <c r="B2332" s="106">
        <v>12</v>
      </c>
      <c r="C2332" s="106">
        <v>12</v>
      </c>
      <c r="D2332" s="44"/>
      <c r="E2332" s="44"/>
      <c r="F2332" s="30">
        <f t="shared" si="170"/>
        <v>0</v>
      </c>
      <c r="G2332" s="11"/>
      <c r="H2332" s="11"/>
      <c r="I2332" s="11"/>
      <c r="J2332" s="12">
        <f t="shared" si="171"/>
        <v>0</v>
      </c>
      <c r="K2332" s="31">
        <f t="shared" si="172"/>
        <v>875</v>
      </c>
      <c r="L2332" s="37">
        <f t="shared" si="169"/>
        <v>0</v>
      </c>
      <c r="M2332" s="37"/>
      <c r="N2332" s="37">
        <f t="shared" si="173"/>
        <v>0</v>
      </c>
    </row>
    <row r="2333" spans="1:14" ht="19.5" thickBot="1" x14ac:dyDescent="0.35">
      <c r="A2333" s="105" t="s">
        <v>104</v>
      </c>
      <c r="B2333" s="106">
        <v>3</v>
      </c>
      <c r="C2333" s="106">
        <v>3</v>
      </c>
      <c r="D2333" s="44"/>
      <c r="E2333" s="44"/>
      <c r="F2333" s="30">
        <f t="shared" si="170"/>
        <v>0</v>
      </c>
      <c r="G2333" s="11"/>
      <c r="H2333" s="11"/>
      <c r="I2333" s="11"/>
      <c r="J2333" s="12">
        <f t="shared" si="171"/>
        <v>0</v>
      </c>
      <c r="K2333" s="31">
        <f t="shared" si="172"/>
        <v>2145</v>
      </c>
      <c r="L2333" s="37">
        <f t="shared" si="169"/>
        <v>0</v>
      </c>
      <c r="M2333" s="37"/>
      <c r="N2333" s="37">
        <f t="shared" si="173"/>
        <v>0</v>
      </c>
    </row>
    <row r="2334" spans="1:14" ht="19.5" thickBot="1" x14ac:dyDescent="0.35">
      <c r="A2334" s="56" t="s">
        <v>105</v>
      </c>
      <c r="B2334" s="57" t="s">
        <v>74</v>
      </c>
      <c r="C2334" s="58">
        <v>150</v>
      </c>
      <c r="D2334" s="44"/>
      <c r="E2334" s="44"/>
      <c r="F2334" s="30">
        <f t="shared" si="170"/>
        <v>0</v>
      </c>
      <c r="G2334" s="11"/>
      <c r="H2334" s="11"/>
      <c r="I2334" s="11"/>
      <c r="J2334" s="12">
        <f t="shared" si="171"/>
        <v>0</v>
      </c>
      <c r="K2334" s="31">
        <f t="shared" si="172"/>
        <v>21.06</v>
      </c>
      <c r="L2334" s="37">
        <f t="shared" si="169"/>
        <v>0</v>
      </c>
      <c r="M2334" s="37"/>
      <c r="N2334" s="37">
        <f t="shared" si="173"/>
        <v>0</v>
      </c>
    </row>
    <row r="2335" spans="1:14" x14ac:dyDescent="0.3">
      <c r="A2335" s="107"/>
      <c r="B2335" s="108"/>
      <c r="C2335" s="108"/>
      <c r="D2335" s="11"/>
      <c r="E2335" s="11"/>
      <c r="F2335" s="30" t="e">
        <f t="shared" si="170"/>
        <v>#DIV/0!</v>
      </c>
      <c r="G2335" s="11"/>
      <c r="H2335" s="11"/>
      <c r="I2335" s="11"/>
      <c r="J2335" s="12">
        <f t="shared" si="171"/>
        <v>0</v>
      </c>
      <c r="K2335" s="31">
        <f t="shared" si="172"/>
        <v>116.5</v>
      </c>
      <c r="L2335" s="37">
        <f t="shared" si="169"/>
        <v>0</v>
      </c>
      <c r="M2335" s="37"/>
      <c r="N2335" s="37">
        <f t="shared" si="173"/>
        <v>0</v>
      </c>
    </row>
    <row r="2336" spans="1:14" x14ac:dyDescent="0.3">
      <c r="A2336" s="107"/>
      <c r="B2336" s="108"/>
      <c r="C2336" s="108"/>
      <c r="D2336" s="11"/>
      <c r="E2336" s="11"/>
      <c r="F2336" s="30" t="e">
        <f t="shared" si="170"/>
        <v>#DIV/0!</v>
      </c>
      <c r="G2336" s="11"/>
      <c r="H2336" s="11"/>
      <c r="I2336" s="11"/>
      <c r="J2336" s="12">
        <f t="shared" si="171"/>
        <v>0</v>
      </c>
      <c r="K2336" s="31">
        <f t="shared" si="172"/>
        <v>0</v>
      </c>
      <c r="L2336" s="37">
        <f t="shared" si="169"/>
        <v>0</v>
      </c>
      <c r="M2336" s="37"/>
      <c r="N2336" s="37">
        <f t="shared" si="173"/>
        <v>0</v>
      </c>
    </row>
    <row r="2337" spans="1:14" x14ac:dyDescent="0.3">
      <c r="A2337" s="107"/>
      <c r="B2337" s="108"/>
      <c r="C2337" s="108"/>
      <c r="D2337" s="11"/>
      <c r="E2337" s="11"/>
      <c r="F2337" s="30" t="e">
        <f t="shared" si="170"/>
        <v>#DIV/0!</v>
      </c>
      <c r="G2337" s="11"/>
      <c r="H2337" s="11"/>
      <c r="I2337" s="11"/>
      <c r="J2337" s="12">
        <f t="shared" si="171"/>
        <v>0</v>
      </c>
      <c r="K2337" s="31">
        <f t="shared" si="172"/>
        <v>23</v>
      </c>
      <c r="L2337" s="37">
        <f t="shared" si="169"/>
        <v>0</v>
      </c>
      <c r="M2337" s="37"/>
      <c r="N2337" s="37">
        <f t="shared" si="173"/>
        <v>0</v>
      </c>
    </row>
    <row r="2338" spans="1:14" x14ac:dyDescent="0.3">
      <c r="A2338" s="107"/>
      <c r="B2338" s="108"/>
      <c r="C2338" s="108"/>
      <c r="D2338" s="11"/>
      <c r="E2338" s="11"/>
      <c r="F2338" s="30" t="e">
        <f t="shared" si="170"/>
        <v>#DIV/0!</v>
      </c>
      <c r="G2338" s="11"/>
      <c r="H2338" s="11"/>
      <c r="I2338" s="11"/>
      <c r="J2338" s="12">
        <f t="shared" si="171"/>
        <v>0</v>
      </c>
      <c r="K2338" s="31">
        <f t="shared" si="172"/>
        <v>0</v>
      </c>
      <c r="L2338" s="37">
        <f t="shared" si="169"/>
        <v>0</v>
      </c>
      <c r="M2338" s="37"/>
      <c r="N2338" s="37">
        <f t="shared" si="173"/>
        <v>0</v>
      </c>
    </row>
    <row r="2339" spans="1:14" x14ac:dyDescent="0.3">
      <c r="A2339" s="11"/>
      <c r="B2339" s="10"/>
      <c r="C2339" s="10"/>
      <c r="D2339" s="11"/>
      <c r="E2339" s="11"/>
      <c r="F2339" s="30" t="e">
        <f t="shared" si="170"/>
        <v>#DIV/0!</v>
      </c>
      <c r="G2339" s="11"/>
      <c r="H2339" s="11"/>
      <c r="I2339" s="11"/>
      <c r="J2339" s="12">
        <f t="shared" si="171"/>
        <v>0</v>
      </c>
      <c r="K2339" s="31">
        <f t="shared" si="172"/>
        <v>0</v>
      </c>
      <c r="L2339" s="37">
        <f t="shared" si="169"/>
        <v>0</v>
      </c>
      <c r="M2339" s="37"/>
      <c r="N2339" s="37">
        <f t="shared" si="173"/>
        <v>0</v>
      </c>
    </row>
    <row r="2340" spans="1:14" x14ac:dyDescent="0.3">
      <c r="A2340" s="11"/>
      <c r="B2340" s="10"/>
      <c r="C2340" s="10"/>
      <c r="D2340" s="11"/>
      <c r="E2340" s="11"/>
      <c r="F2340" s="30" t="e">
        <f t="shared" si="170"/>
        <v>#DIV/0!</v>
      </c>
      <c r="G2340" s="11"/>
      <c r="H2340" s="11"/>
      <c r="I2340" s="11"/>
      <c r="J2340" s="12">
        <f t="shared" si="171"/>
        <v>0</v>
      </c>
      <c r="K2340" s="31">
        <f t="shared" si="172"/>
        <v>0</v>
      </c>
      <c r="L2340" s="37">
        <f t="shared" si="169"/>
        <v>0</v>
      </c>
      <c r="M2340" s="37"/>
      <c r="N2340" s="37">
        <f t="shared" si="173"/>
        <v>0</v>
      </c>
    </row>
    <row r="2341" spans="1:14" x14ac:dyDescent="0.3">
      <c r="A2341" s="11"/>
      <c r="B2341" s="10"/>
      <c r="C2341" s="10"/>
      <c r="D2341" s="11"/>
      <c r="E2341" s="11"/>
      <c r="F2341" s="30" t="e">
        <f t="shared" si="170"/>
        <v>#DIV/0!</v>
      </c>
      <c r="G2341" s="11"/>
      <c r="H2341" s="11"/>
      <c r="I2341" s="11"/>
      <c r="J2341" s="12">
        <f t="shared" si="171"/>
        <v>0</v>
      </c>
      <c r="K2341" s="31">
        <f t="shared" si="172"/>
        <v>0</v>
      </c>
      <c r="L2341" s="37">
        <f t="shared" si="169"/>
        <v>0</v>
      </c>
      <c r="M2341" s="37"/>
      <c r="N2341" s="37">
        <f t="shared" si="173"/>
        <v>0</v>
      </c>
    </row>
    <row r="2342" spans="1:14" x14ac:dyDescent="0.3">
      <c r="A2342" s="11" t="s">
        <v>33</v>
      </c>
      <c r="B2342" s="11"/>
      <c r="C2342" s="13"/>
      <c r="D2342" s="111">
        <f t="shared" ref="D2342:J2342" si="174">SUM(D2280:D2341)</f>
        <v>0</v>
      </c>
      <c r="E2342" s="111">
        <f t="shared" si="174"/>
        <v>0</v>
      </c>
      <c r="F2342" s="111" t="e">
        <f t="shared" si="174"/>
        <v>#DIV/0!</v>
      </c>
      <c r="G2342" s="111">
        <f t="shared" si="174"/>
        <v>0</v>
      </c>
      <c r="H2342" s="111">
        <f t="shared" si="174"/>
        <v>0</v>
      </c>
      <c r="I2342" s="111">
        <f t="shared" si="174"/>
        <v>0</v>
      </c>
      <c r="J2342" s="12">
        <f t="shared" si="174"/>
        <v>0</v>
      </c>
      <c r="K2342" s="111"/>
      <c r="L2342" s="111">
        <f>SUM(L2280:L2341)</f>
        <v>0</v>
      </c>
      <c r="M2342" s="111">
        <f>SUM(M2280:M2341)</f>
        <v>0</v>
      </c>
      <c r="N2342" s="111">
        <f>SUM(N2280:N2341)</f>
        <v>0</v>
      </c>
    </row>
    <row r="2343" spans="1:14" x14ac:dyDescent="0.3">
      <c r="A2343" s="113"/>
      <c r="B2343" s="114"/>
      <c r="C2343" s="115"/>
      <c r="D2343" s="116"/>
      <c r="E2343" s="116"/>
      <c r="F2343" s="7" t="s">
        <v>106</v>
      </c>
      <c r="G2343" s="7" t="s">
        <v>123</v>
      </c>
      <c r="H2343" s="7" t="s">
        <v>124</v>
      </c>
      <c r="I2343" s="7" t="s">
        <v>125</v>
      </c>
      <c r="J2343" s="7" t="s">
        <v>126</v>
      </c>
      <c r="K2343" s="117"/>
      <c r="L2343" s="117"/>
      <c r="M2343" s="7" t="s">
        <v>107</v>
      </c>
      <c r="N2343" s="118"/>
    </row>
    <row r="2344" spans="1:14" ht="31.5" x14ac:dyDescent="0.5">
      <c r="A2344" s="113"/>
      <c r="B2344" s="114"/>
      <c r="C2344" s="115"/>
      <c r="D2344" s="116"/>
      <c r="E2344" s="116"/>
      <c r="F2344" s="121"/>
      <c r="G2344" s="121"/>
      <c r="H2344" s="121"/>
      <c r="I2344" s="121"/>
      <c r="J2344" s="121"/>
      <c r="K2344" s="122"/>
      <c r="L2344" s="121">
        <f>+F2344-G2344-H2344-I2344-J2344</f>
        <v>0</v>
      </c>
      <c r="M2344" s="123"/>
      <c r="N2344" s="124"/>
    </row>
    <row r="2345" spans="1:14" x14ac:dyDescent="0.3">
      <c r="A2345" s="177" t="s">
        <v>109</v>
      </c>
      <c r="B2345" s="178"/>
      <c r="C2345" s="178"/>
      <c r="D2345" s="178"/>
      <c r="E2345" s="178"/>
      <c r="F2345" s="178"/>
      <c r="G2345" s="178"/>
      <c r="H2345" s="178"/>
      <c r="I2345" s="178"/>
      <c r="J2345" s="179"/>
      <c r="K2345" s="125"/>
      <c r="L2345" s="12"/>
      <c r="M2345" s="126"/>
      <c r="N2345" s="127"/>
    </row>
    <row r="2346" spans="1:14" x14ac:dyDescent="0.3">
      <c r="A2346" s="180" t="s">
        <v>110</v>
      </c>
      <c r="B2346" s="181"/>
      <c r="C2346" s="181"/>
      <c r="D2346" s="181"/>
      <c r="E2346" s="181"/>
      <c r="F2346" s="181"/>
      <c r="G2346" s="181"/>
      <c r="H2346" s="181"/>
      <c r="I2346" s="181"/>
      <c r="J2346" s="182"/>
      <c r="K2346" s="129"/>
      <c r="L2346" s="12"/>
      <c r="M2346" s="126"/>
      <c r="N2346" s="127"/>
    </row>
    <row r="2347" spans="1:14" x14ac:dyDescent="0.3">
      <c r="A2347" s="160" t="s">
        <v>111</v>
      </c>
      <c r="B2347" s="161"/>
      <c r="C2347" s="161"/>
      <c r="D2347" s="161"/>
      <c r="E2347" s="161"/>
      <c r="F2347" s="161"/>
      <c r="G2347" s="161"/>
      <c r="H2347" s="161"/>
      <c r="I2347" s="161"/>
      <c r="J2347" s="162"/>
      <c r="K2347" s="130"/>
      <c r="L2347" s="12"/>
      <c r="M2347" s="131" t="e">
        <f>+L2347/L2342%</f>
        <v>#DIV/0!</v>
      </c>
      <c r="N2347" s="127"/>
    </row>
    <row r="2348" spans="1:14" x14ac:dyDescent="0.3">
      <c r="A2348" s="163" t="s">
        <v>112</v>
      </c>
      <c r="B2348" s="164"/>
      <c r="C2348" s="164"/>
      <c r="D2348" s="164"/>
      <c r="E2348" s="164"/>
      <c r="F2348" s="164"/>
      <c r="G2348" s="164"/>
      <c r="H2348" s="164"/>
      <c r="I2348" s="164"/>
      <c r="J2348" s="165"/>
      <c r="K2348" s="132"/>
      <c r="L2348" s="12">
        <f>+E2364</f>
        <v>0</v>
      </c>
      <c r="M2348" s="126"/>
      <c r="N2348" s="127"/>
    </row>
    <row r="2349" spans="1:14" x14ac:dyDescent="0.3">
      <c r="A2349" s="166" t="s">
        <v>113</v>
      </c>
      <c r="B2349" s="167"/>
      <c r="C2349" s="167"/>
      <c r="D2349" s="167"/>
      <c r="E2349" s="167"/>
      <c r="F2349" s="167"/>
      <c r="G2349" s="167"/>
      <c r="H2349" s="167"/>
      <c r="I2349" s="167"/>
      <c r="J2349" s="168"/>
      <c r="K2349" s="134"/>
      <c r="L2349" s="12">
        <f>+M2364</f>
        <v>0</v>
      </c>
      <c r="M2349" s="126"/>
      <c r="N2349" s="127"/>
    </row>
    <row r="2350" spans="1:14" x14ac:dyDescent="0.3">
      <c r="A2350" s="169"/>
      <c r="B2350" s="170"/>
      <c r="C2350" s="170"/>
      <c r="D2350" s="170"/>
      <c r="E2350" s="170"/>
      <c r="F2350" s="170"/>
      <c r="G2350" s="170"/>
      <c r="H2350" s="170"/>
      <c r="I2350" s="170"/>
      <c r="J2350" s="171"/>
      <c r="K2350" s="128"/>
      <c r="L2350" s="126"/>
      <c r="M2350" s="126"/>
      <c r="N2350" s="127"/>
    </row>
    <row r="2351" spans="1:14" x14ac:dyDescent="0.3">
      <c r="A2351" s="169"/>
      <c r="B2351" s="170"/>
      <c r="C2351" s="170"/>
      <c r="D2351" s="170"/>
      <c r="E2351" s="170"/>
      <c r="F2351" s="170"/>
      <c r="G2351" s="170"/>
      <c r="H2351" s="170"/>
      <c r="I2351" s="170"/>
      <c r="J2351" s="171"/>
      <c r="K2351" s="128"/>
      <c r="L2351" s="126"/>
      <c r="M2351" s="126"/>
      <c r="N2351" s="127"/>
    </row>
    <row r="2352" spans="1:14" x14ac:dyDescent="0.3">
      <c r="A2352" s="169" t="s">
        <v>114</v>
      </c>
      <c r="B2352" s="170"/>
      <c r="C2352" s="170"/>
      <c r="D2352" s="170"/>
      <c r="E2352" s="170"/>
      <c r="F2352" s="170"/>
      <c r="G2352" s="170"/>
      <c r="H2352" s="170"/>
      <c r="I2352" s="170"/>
      <c r="J2352" s="171"/>
      <c r="K2352" s="136"/>
      <c r="L2352" s="111">
        <f>+L2342-L2345-L2346-L2347-L2348+L2349-L2350-L2351</f>
        <v>0</v>
      </c>
      <c r="M2352" s="126"/>
      <c r="N2352" s="127"/>
    </row>
    <row r="2353" spans="1:14" ht="19.5" thickBot="1" x14ac:dyDescent="0.35">
      <c r="M2353" s="138">
        <f>+L2353-L2352</f>
        <v>0</v>
      </c>
    </row>
    <row r="2354" spans="1:14" ht="19.5" thickBot="1" x14ac:dyDescent="0.35">
      <c r="A2354" s="157" t="s">
        <v>115</v>
      </c>
      <c r="B2354" s="158"/>
      <c r="C2354" s="158"/>
      <c r="D2354" s="158"/>
      <c r="E2354" s="158"/>
      <c r="F2354" s="159"/>
      <c r="G2354" s="127"/>
      <c r="H2354" s="157" t="s">
        <v>116</v>
      </c>
      <c r="I2354" s="158"/>
      <c r="J2354" s="159"/>
      <c r="K2354" s="157" t="s">
        <v>117</v>
      </c>
      <c r="L2354" s="158"/>
      <c r="M2354" s="159"/>
      <c r="N2354" s="139"/>
    </row>
    <row r="2355" spans="1:14" ht="19.5" thickBot="1" x14ac:dyDescent="0.35">
      <c r="A2355" s="140" t="s">
        <v>118</v>
      </c>
      <c r="B2355" s="157" t="s">
        <v>119</v>
      </c>
      <c r="C2355" s="159"/>
      <c r="D2355" s="140" t="s">
        <v>120</v>
      </c>
      <c r="E2355" s="157" t="s">
        <v>22</v>
      </c>
      <c r="F2355" s="159"/>
      <c r="G2355" s="127"/>
      <c r="H2355" s="157" t="s">
        <v>119</v>
      </c>
      <c r="I2355" s="159"/>
      <c r="J2355" s="140" t="s">
        <v>22</v>
      </c>
      <c r="K2355" s="157" t="s">
        <v>119</v>
      </c>
      <c r="L2355" s="159"/>
      <c r="M2355" s="140" t="s">
        <v>22</v>
      </c>
      <c r="N2355" s="139"/>
    </row>
    <row r="2356" spans="1:14" ht="19.5" thickBot="1" x14ac:dyDescent="0.35">
      <c r="A2356" s="141"/>
      <c r="B2356" s="153"/>
      <c r="C2356" s="154"/>
      <c r="D2356" s="141"/>
      <c r="E2356" s="155"/>
      <c r="F2356" s="156"/>
      <c r="G2356" s="127"/>
      <c r="H2356" s="153"/>
      <c r="I2356" s="154"/>
      <c r="J2356" s="142"/>
      <c r="K2356" s="153"/>
      <c r="L2356" s="154"/>
      <c r="M2356" s="143"/>
      <c r="N2356" s="144"/>
    </row>
    <row r="2357" spans="1:14" ht="19.5" thickBot="1" x14ac:dyDescent="0.35">
      <c r="A2357" s="141"/>
      <c r="B2357" s="153"/>
      <c r="C2357" s="154"/>
      <c r="D2357" s="141"/>
      <c r="E2357" s="155"/>
      <c r="F2357" s="156"/>
      <c r="G2357" s="127"/>
      <c r="H2357" s="153"/>
      <c r="I2357" s="154"/>
      <c r="J2357" s="142"/>
      <c r="K2357" s="153"/>
      <c r="L2357" s="154"/>
      <c r="M2357" s="143"/>
      <c r="N2357" s="144"/>
    </row>
    <row r="2358" spans="1:14" ht="19.5" thickBot="1" x14ac:dyDescent="0.35">
      <c r="A2358" s="141"/>
      <c r="B2358" s="153"/>
      <c r="C2358" s="154"/>
      <c r="D2358" s="141"/>
      <c r="E2358" s="155"/>
      <c r="F2358" s="156"/>
      <c r="G2358" s="127"/>
      <c r="H2358" s="153"/>
      <c r="I2358" s="154"/>
      <c r="J2358" s="142"/>
      <c r="K2358" s="153"/>
      <c r="L2358" s="154"/>
      <c r="M2358" s="143"/>
      <c r="N2358" s="144"/>
    </row>
    <row r="2359" spans="1:14" ht="19.5" thickBot="1" x14ac:dyDescent="0.35">
      <c r="A2359" s="141"/>
      <c r="B2359" s="153"/>
      <c r="C2359" s="154"/>
      <c r="D2359" s="141"/>
      <c r="E2359" s="155"/>
      <c r="F2359" s="156"/>
      <c r="G2359" s="127"/>
      <c r="H2359" s="153"/>
      <c r="I2359" s="154"/>
      <c r="J2359" s="142"/>
      <c r="K2359" s="153"/>
      <c r="L2359" s="154"/>
      <c r="M2359" s="143"/>
      <c r="N2359" s="144"/>
    </row>
    <row r="2360" spans="1:14" ht="19.5" thickBot="1" x14ac:dyDescent="0.35">
      <c r="A2360" s="141"/>
      <c r="B2360" s="153"/>
      <c r="C2360" s="154"/>
      <c r="D2360" s="141"/>
      <c r="E2360" s="155"/>
      <c r="F2360" s="156"/>
      <c r="G2360" s="127"/>
      <c r="H2360" s="153"/>
      <c r="I2360" s="154"/>
      <c r="J2360" s="142"/>
      <c r="K2360" s="153"/>
      <c r="L2360" s="154"/>
      <c r="M2360" s="143"/>
      <c r="N2360" s="144"/>
    </row>
    <row r="2361" spans="1:14" ht="19.5" thickBot="1" x14ac:dyDescent="0.35">
      <c r="A2361" s="141"/>
      <c r="B2361" s="153"/>
      <c r="C2361" s="154"/>
      <c r="D2361" s="141"/>
      <c r="E2361" s="155"/>
      <c r="F2361" s="156"/>
      <c r="G2361" s="127"/>
      <c r="H2361" s="153"/>
      <c r="I2361" s="154"/>
      <c r="J2361" s="142"/>
      <c r="K2361" s="153"/>
      <c r="L2361" s="154"/>
      <c r="M2361" s="143"/>
      <c r="N2361" s="144"/>
    </row>
    <row r="2362" spans="1:14" ht="19.5" thickBot="1" x14ac:dyDescent="0.35">
      <c r="A2362" s="141"/>
      <c r="B2362" s="153"/>
      <c r="C2362" s="154"/>
      <c r="D2362" s="141"/>
      <c r="E2362" s="155"/>
      <c r="F2362" s="156"/>
      <c r="G2362" s="127"/>
      <c r="H2362" s="153"/>
      <c r="I2362" s="154"/>
      <c r="J2362" s="142"/>
      <c r="K2362" s="153"/>
      <c r="L2362" s="154"/>
      <c r="M2362" s="143"/>
      <c r="N2362" s="144"/>
    </row>
    <row r="2363" spans="1:14" ht="19.5" thickBot="1" x14ac:dyDescent="0.35">
      <c r="A2363" s="141"/>
      <c r="B2363" s="153"/>
      <c r="C2363" s="154"/>
      <c r="D2363" s="141"/>
      <c r="E2363" s="155"/>
      <c r="F2363" s="156"/>
      <c r="G2363" s="127"/>
      <c r="H2363" s="153"/>
      <c r="I2363" s="154"/>
      <c r="J2363" s="142"/>
      <c r="K2363" s="153"/>
      <c r="L2363" s="154"/>
      <c r="M2363" s="143"/>
      <c r="N2363" s="144"/>
    </row>
    <row r="2364" spans="1:14" ht="19.5" thickBot="1" x14ac:dyDescent="0.35">
      <c r="A2364" s="141" t="s">
        <v>121</v>
      </c>
      <c r="B2364" s="153"/>
      <c r="C2364" s="154"/>
      <c r="D2364" s="141"/>
      <c r="E2364" s="155">
        <f>SUM(E2356:F2363)</f>
        <v>0</v>
      </c>
      <c r="F2364" s="156"/>
      <c r="G2364" s="127"/>
      <c r="H2364" s="153" t="s">
        <v>121</v>
      </c>
      <c r="I2364" s="154"/>
      <c r="J2364" s="140">
        <f>SUM(J2356:J2363)</f>
        <v>0</v>
      </c>
      <c r="K2364" s="153" t="s">
        <v>121</v>
      </c>
      <c r="L2364" s="154"/>
      <c r="M2364" s="145">
        <f>SUM(M2356:M2363)</f>
        <v>0</v>
      </c>
      <c r="N2364" s="139"/>
    </row>
    <row r="2367" spans="1:14" x14ac:dyDescent="0.3">
      <c r="A2367" s="172" t="s">
        <v>0</v>
      </c>
      <c r="B2367" s="172"/>
      <c r="C2367" s="172"/>
      <c r="D2367" s="172"/>
      <c r="E2367" s="172"/>
      <c r="F2367" s="172"/>
      <c r="G2367" s="172"/>
      <c r="H2367" s="172"/>
      <c r="I2367" s="172"/>
      <c r="J2367" s="172"/>
      <c r="K2367" s="172"/>
      <c r="L2367" s="172"/>
      <c r="M2367" s="1"/>
      <c r="N2367" s="148"/>
    </row>
    <row r="2368" spans="1:14" x14ac:dyDescent="0.3">
      <c r="A2368" s="1" t="s">
        <v>1</v>
      </c>
      <c r="B2368" s="148"/>
      <c r="J2368" s="1" t="s">
        <v>3</v>
      </c>
      <c r="K2368" s="173">
        <f>+K2277</f>
        <v>0</v>
      </c>
      <c r="L2368" s="173"/>
      <c r="M2368" s="173"/>
      <c r="N2368" s="6"/>
    </row>
    <row r="2369" spans="1:14" x14ac:dyDescent="0.3">
      <c r="A2369" s="174"/>
      <c r="B2369" s="175"/>
      <c r="C2369" s="176"/>
      <c r="D2369" s="169" t="s">
        <v>6</v>
      </c>
      <c r="E2369" s="170"/>
      <c r="F2369" s="171"/>
      <c r="G2369" s="7" t="s">
        <v>7</v>
      </c>
      <c r="H2369" s="7" t="s">
        <v>7</v>
      </c>
      <c r="I2369" s="7" t="s">
        <v>8</v>
      </c>
      <c r="J2369" s="147" t="s">
        <v>9</v>
      </c>
      <c r="K2369" s="7" t="s">
        <v>10</v>
      </c>
      <c r="L2369" s="149"/>
      <c r="M2369" s="7" t="s">
        <v>11</v>
      </c>
      <c r="N2369" s="7" t="s">
        <v>12</v>
      </c>
    </row>
    <row r="2370" spans="1:14" x14ac:dyDescent="0.3">
      <c r="A2370" s="12" t="s">
        <v>16</v>
      </c>
      <c r="B2370" s="7" t="s">
        <v>17</v>
      </c>
      <c r="C2370" s="13" t="s">
        <v>18</v>
      </c>
      <c r="D2370" s="7">
        <v>1</v>
      </c>
      <c r="E2370" s="7">
        <v>2</v>
      </c>
      <c r="F2370" s="14" t="s">
        <v>19</v>
      </c>
      <c r="G2370" s="7" t="s">
        <v>20</v>
      </c>
      <c r="H2370" s="7" t="s">
        <v>20</v>
      </c>
      <c r="I2370" s="7"/>
      <c r="J2370" s="7" t="s">
        <v>20</v>
      </c>
      <c r="K2370" s="7" t="s">
        <v>21</v>
      </c>
      <c r="L2370" s="7" t="s">
        <v>22</v>
      </c>
      <c r="M2370" s="7" t="s">
        <v>23</v>
      </c>
      <c r="N2370" s="7" t="s">
        <v>22</v>
      </c>
    </row>
    <row r="2371" spans="1:14" x14ac:dyDescent="0.3">
      <c r="A2371" s="16" t="s">
        <v>35</v>
      </c>
      <c r="B2371" s="17" t="s">
        <v>36</v>
      </c>
      <c r="C2371" s="17">
        <v>72</v>
      </c>
      <c r="D2371" s="29"/>
      <c r="E2371" s="29"/>
      <c r="F2371" s="30">
        <f>+(E2371+D2371)/C2371</f>
        <v>0</v>
      </c>
      <c r="G2371" s="32"/>
      <c r="H2371" s="32"/>
      <c r="I2371" s="32"/>
      <c r="J2371" s="34">
        <f>+D2371+E2371-G2371-H2371-I2371</f>
        <v>0</v>
      </c>
      <c r="K2371" s="31">
        <f>+K2280</f>
        <v>381.13</v>
      </c>
      <c r="L2371" s="24">
        <f t="shared" ref="L2371:L2432" si="175">+J2371*K2371</f>
        <v>0</v>
      </c>
      <c r="M2371" s="24"/>
      <c r="N2371" s="24">
        <f>+K2371*I2371</f>
        <v>0</v>
      </c>
    </row>
    <row r="2372" spans="1:14" x14ac:dyDescent="0.3">
      <c r="A2372" s="16" t="s">
        <v>37</v>
      </c>
      <c r="B2372" s="17" t="s">
        <v>38</v>
      </c>
      <c r="C2372" s="17">
        <v>36</v>
      </c>
      <c r="D2372" s="29"/>
      <c r="E2372" s="29"/>
      <c r="F2372" s="30">
        <f t="shared" ref="F2372:F2432" si="176">+(E2372+D2372)/C2372</f>
        <v>0</v>
      </c>
      <c r="G2372" s="32"/>
      <c r="H2372" s="32"/>
      <c r="I2372" s="32"/>
      <c r="J2372" s="34">
        <f t="shared" ref="J2372:J2432" si="177">+D2372+E2372-G2372-H2372-I2372</f>
        <v>0</v>
      </c>
      <c r="K2372" s="31">
        <f t="shared" ref="K2372:K2432" si="178">+K2281</f>
        <v>741.2</v>
      </c>
      <c r="L2372" s="24">
        <f t="shared" si="175"/>
        <v>0</v>
      </c>
      <c r="M2372" s="24"/>
      <c r="N2372" s="24">
        <f t="shared" ref="N2372:N2432" si="179">+K2372*I2372</f>
        <v>0</v>
      </c>
    </row>
    <row r="2373" spans="1:14" x14ac:dyDescent="0.3">
      <c r="A2373" s="16" t="s">
        <v>39</v>
      </c>
      <c r="B2373" s="17" t="s">
        <v>40</v>
      </c>
      <c r="C2373" s="17">
        <v>18</v>
      </c>
      <c r="D2373" s="29"/>
      <c r="E2373" s="29"/>
      <c r="F2373" s="30">
        <f t="shared" si="176"/>
        <v>0</v>
      </c>
      <c r="G2373" s="32"/>
      <c r="H2373" s="32"/>
      <c r="I2373" s="32"/>
      <c r="J2373" s="12">
        <f t="shared" si="177"/>
        <v>0</v>
      </c>
      <c r="K2373" s="31">
        <f t="shared" si="178"/>
        <v>1263.5999999999999</v>
      </c>
      <c r="L2373" s="37">
        <f t="shared" si="175"/>
        <v>0</v>
      </c>
      <c r="M2373" s="37"/>
      <c r="N2373" s="37">
        <f t="shared" si="179"/>
        <v>0</v>
      </c>
    </row>
    <row r="2374" spans="1:14" x14ac:dyDescent="0.3">
      <c r="A2374" s="16" t="s">
        <v>41</v>
      </c>
      <c r="B2374" s="17" t="s">
        <v>42</v>
      </c>
      <c r="C2374" s="17">
        <v>10</v>
      </c>
      <c r="D2374" s="29"/>
      <c r="E2374" s="29"/>
      <c r="F2374" s="30">
        <f t="shared" si="176"/>
        <v>0</v>
      </c>
      <c r="G2374" s="32"/>
      <c r="H2374" s="32"/>
      <c r="I2374" s="32"/>
      <c r="J2374" s="34">
        <f t="shared" si="177"/>
        <v>0</v>
      </c>
      <c r="K2374" s="31">
        <f t="shared" si="178"/>
        <v>2059.1999999999998</v>
      </c>
      <c r="L2374" s="24">
        <f t="shared" si="175"/>
        <v>0</v>
      </c>
      <c r="M2374" s="24"/>
      <c r="N2374" s="24">
        <f t="shared" si="179"/>
        <v>0</v>
      </c>
    </row>
    <row r="2375" spans="1:14" x14ac:dyDescent="0.3">
      <c r="A2375" s="16" t="s">
        <v>43</v>
      </c>
      <c r="B2375" s="17" t="s">
        <v>36</v>
      </c>
      <c r="C2375" s="17">
        <v>72</v>
      </c>
      <c r="D2375" s="29"/>
      <c r="E2375" s="29"/>
      <c r="F2375" s="30">
        <f t="shared" si="176"/>
        <v>0</v>
      </c>
      <c r="G2375" s="32"/>
      <c r="H2375" s="32"/>
      <c r="I2375" s="32"/>
      <c r="J2375" s="34">
        <f t="shared" si="177"/>
        <v>0</v>
      </c>
      <c r="K2375" s="31">
        <f t="shared" si="178"/>
        <v>409.5</v>
      </c>
      <c r="L2375" s="24">
        <f t="shared" si="175"/>
        <v>0</v>
      </c>
      <c r="M2375" s="24"/>
      <c r="N2375" s="24">
        <f t="shared" si="179"/>
        <v>0</v>
      </c>
    </row>
    <row r="2376" spans="1:14" x14ac:dyDescent="0.3">
      <c r="A2376" s="16" t="s">
        <v>44</v>
      </c>
      <c r="B2376" s="17" t="s">
        <v>38</v>
      </c>
      <c r="C2376" s="17">
        <v>36</v>
      </c>
      <c r="D2376" s="29"/>
      <c r="E2376" s="29"/>
      <c r="F2376" s="30">
        <f t="shared" si="176"/>
        <v>0</v>
      </c>
      <c r="G2376" s="32"/>
      <c r="H2376" s="32"/>
      <c r="I2376" s="32"/>
      <c r="J2376" s="34">
        <f t="shared" si="177"/>
        <v>0</v>
      </c>
      <c r="K2376" s="31">
        <f t="shared" si="178"/>
        <v>803.79</v>
      </c>
      <c r="L2376" s="24">
        <f t="shared" si="175"/>
        <v>0</v>
      </c>
      <c r="M2376" s="24"/>
      <c r="N2376" s="24">
        <f t="shared" si="179"/>
        <v>0</v>
      </c>
    </row>
    <row r="2377" spans="1:14" x14ac:dyDescent="0.3">
      <c r="A2377" s="16" t="s">
        <v>45</v>
      </c>
      <c r="B2377" s="17" t="s">
        <v>36</v>
      </c>
      <c r="C2377" s="17">
        <v>72</v>
      </c>
      <c r="D2377" s="29"/>
      <c r="E2377" s="29"/>
      <c r="F2377" s="30">
        <f t="shared" si="176"/>
        <v>0</v>
      </c>
      <c r="G2377" s="32"/>
      <c r="H2377" s="32"/>
      <c r="I2377" s="32"/>
      <c r="J2377" s="34">
        <f t="shared" si="177"/>
        <v>0</v>
      </c>
      <c r="K2377" s="31">
        <f t="shared" si="178"/>
        <v>409.5</v>
      </c>
      <c r="L2377" s="24">
        <f t="shared" si="175"/>
        <v>0</v>
      </c>
      <c r="M2377" s="24"/>
      <c r="N2377" s="24">
        <f t="shared" si="179"/>
        <v>0</v>
      </c>
    </row>
    <row r="2378" spans="1:14" x14ac:dyDescent="0.3">
      <c r="A2378" s="16" t="s">
        <v>46</v>
      </c>
      <c r="B2378" s="17" t="s">
        <v>38</v>
      </c>
      <c r="C2378" s="17">
        <v>36</v>
      </c>
      <c r="D2378" s="29"/>
      <c r="E2378" s="29"/>
      <c r="F2378" s="30">
        <f t="shared" si="176"/>
        <v>0</v>
      </c>
      <c r="G2378" s="32"/>
      <c r="H2378" s="32"/>
      <c r="I2378" s="32"/>
      <c r="J2378" s="34">
        <f t="shared" si="177"/>
        <v>0</v>
      </c>
      <c r="K2378" s="31">
        <f t="shared" si="178"/>
        <v>803.79</v>
      </c>
      <c r="L2378" s="24">
        <f t="shared" si="175"/>
        <v>0</v>
      </c>
      <c r="M2378" s="24"/>
      <c r="N2378" s="24">
        <f t="shared" si="179"/>
        <v>0</v>
      </c>
    </row>
    <row r="2379" spans="1:14" x14ac:dyDescent="0.3">
      <c r="A2379" s="16" t="s">
        <v>47</v>
      </c>
      <c r="B2379" s="17" t="s">
        <v>48</v>
      </c>
      <c r="C2379" s="17">
        <v>8</v>
      </c>
      <c r="D2379" s="29"/>
      <c r="E2379" s="29"/>
      <c r="F2379" s="30">
        <f t="shared" si="176"/>
        <v>0</v>
      </c>
      <c r="G2379" s="32"/>
      <c r="H2379" s="32"/>
      <c r="I2379" s="32"/>
      <c r="J2379" s="34">
        <f t="shared" si="177"/>
        <v>0</v>
      </c>
      <c r="K2379" s="31">
        <f t="shared" si="178"/>
        <v>2767.05</v>
      </c>
      <c r="L2379" s="24">
        <f t="shared" si="175"/>
        <v>0</v>
      </c>
      <c r="M2379" s="24"/>
      <c r="N2379" s="24">
        <f t="shared" si="179"/>
        <v>0</v>
      </c>
    </row>
    <row r="2380" spans="1:14" x14ac:dyDescent="0.3">
      <c r="A2380" s="35" t="s">
        <v>49</v>
      </c>
      <c r="B2380" s="17" t="s">
        <v>50</v>
      </c>
      <c r="C2380" s="38">
        <v>72</v>
      </c>
      <c r="D2380" s="29"/>
      <c r="E2380" s="29"/>
      <c r="F2380" s="30">
        <f t="shared" si="176"/>
        <v>0</v>
      </c>
      <c r="G2380" s="32"/>
      <c r="H2380" s="32"/>
      <c r="I2380" s="32"/>
      <c r="J2380" s="12">
        <f t="shared" si="177"/>
        <v>0</v>
      </c>
      <c r="K2380" s="31">
        <f t="shared" si="178"/>
        <v>444.6</v>
      </c>
      <c r="L2380" s="37">
        <f t="shared" si="175"/>
        <v>0</v>
      </c>
      <c r="M2380" s="37"/>
      <c r="N2380" s="37">
        <f t="shared" si="179"/>
        <v>0</v>
      </c>
    </row>
    <row r="2381" spans="1:14" x14ac:dyDescent="0.3">
      <c r="A2381" s="16" t="s">
        <v>51</v>
      </c>
      <c r="B2381" s="17" t="s">
        <v>52</v>
      </c>
      <c r="C2381" s="17">
        <v>36</v>
      </c>
      <c r="D2381" s="29"/>
      <c r="E2381" s="29"/>
      <c r="F2381" s="30">
        <f t="shared" si="176"/>
        <v>0</v>
      </c>
      <c r="G2381" s="32"/>
      <c r="H2381" s="32"/>
      <c r="I2381" s="32"/>
      <c r="J2381" s="34">
        <f t="shared" si="177"/>
        <v>0</v>
      </c>
      <c r="K2381" s="31">
        <f t="shared" si="178"/>
        <v>868.73</v>
      </c>
      <c r="L2381" s="24">
        <f t="shared" si="175"/>
        <v>0</v>
      </c>
      <c r="M2381" s="24"/>
      <c r="N2381" s="24">
        <f t="shared" si="179"/>
        <v>0</v>
      </c>
    </row>
    <row r="2382" spans="1:14" x14ac:dyDescent="0.3">
      <c r="A2382" s="16" t="s">
        <v>53</v>
      </c>
      <c r="B2382" s="17" t="s">
        <v>48</v>
      </c>
      <c r="C2382" s="17">
        <v>8</v>
      </c>
      <c r="D2382" s="29"/>
      <c r="E2382" s="29"/>
      <c r="F2382" s="30">
        <f t="shared" si="176"/>
        <v>0</v>
      </c>
      <c r="G2382" s="32"/>
      <c r="H2382" s="32"/>
      <c r="I2382" s="32"/>
      <c r="J2382" s="34">
        <f t="shared" si="177"/>
        <v>0</v>
      </c>
      <c r="K2382" s="31">
        <f t="shared" si="178"/>
        <v>2416.0500000000002</v>
      </c>
      <c r="L2382" s="24">
        <f t="shared" si="175"/>
        <v>0</v>
      </c>
      <c r="M2382" s="24"/>
      <c r="N2382" s="24">
        <f t="shared" si="179"/>
        <v>0</v>
      </c>
    </row>
    <row r="2383" spans="1:14" x14ac:dyDescent="0.3">
      <c r="A2383" s="16" t="s">
        <v>54</v>
      </c>
      <c r="B2383" s="17" t="s">
        <v>50</v>
      </c>
      <c r="C2383" s="17">
        <v>72</v>
      </c>
      <c r="D2383" s="29"/>
      <c r="E2383" s="29"/>
      <c r="F2383" s="30">
        <f t="shared" si="176"/>
        <v>0</v>
      </c>
      <c r="G2383" s="32"/>
      <c r="H2383" s="32"/>
      <c r="I2383" s="32"/>
      <c r="J2383" s="34">
        <f t="shared" si="177"/>
        <v>0</v>
      </c>
      <c r="K2383" s="31">
        <f t="shared" si="178"/>
        <v>377.33</v>
      </c>
      <c r="L2383" s="24">
        <f t="shared" si="175"/>
        <v>0</v>
      </c>
      <c r="M2383" s="24"/>
      <c r="N2383" s="24">
        <f t="shared" si="179"/>
        <v>0</v>
      </c>
    </row>
    <row r="2384" spans="1:14" x14ac:dyDescent="0.3">
      <c r="A2384" s="16" t="s">
        <v>55</v>
      </c>
      <c r="B2384" s="17" t="s">
        <v>56</v>
      </c>
      <c r="C2384" s="17">
        <v>15</v>
      </c>
      <c r="D2384" s="44"/>
      <c r="E2384" s="44"/>
      <c r="F2384" s="30">
        <f t="shared" si="176"/>
        <v>0</v>
      </c>
      <c r="G2384" s="11"/>
      <c r="H2384" s="11"/>
      <c r="I2384" s="11"/>
      <c r="J2384" s="12">
        <f t="shared" si="177"/>
        <v>0</v>
      </c>
      <c r="K2384" s="45">
        <f t="shared" si="178"/>
        <v>1158.3</v>
      </c>
      <c r="L2384" s="37">
        <f t="shared" si="175"/>
        <v>0</v>
      </c>
      <c r="M2384" s="37"/>
      <c r="N2384" s="37">
        <f t="shared" si="179"/>
        <v>0</v>
      </c>
    </row>
    <row r="2385" spans="1:14" x14ac:dyDescent="0.3">
      <c r="A2385" s="16" t="s">
        <v>57</v>
      </c>
      <c r="B2385" s="17" t="s">
        <v>50</v>
      </c>
      <c r="C2385" s="17">
        <v>72</v>
      </c>
      <c r="D2385" s="29"/>
      <c r="E2385" s="29"/>
      <c r="F2385" s="30">
        <f t="shared" si="176"/>
        <v>0</v>
      </c>
      <c r="G2385" s="32"/>
      <c r="H2385" s="32"/>
      <c r="I2385" s="32"/>
      <c r="J2385" s="34">
        <f t="shared" si="177"/>
        <v>0</v>
      </c>
      <c r="K2385" s="31">
        <f t="shared" si="178"/>
        <v>424.13</v>
      </c>
      <c r="L2385" s="24">
        <f t="shared" si="175"/>
        <v>0</v>
      </c>
      <c r="M2385" s="24"/>
      <c r="N2385" s="24">
        <f t="shared" si="179"/>
        <v>0</v>
      </c>
    </row>
    <row r="2386" spans="1:14" x14ac:dyDescent="0.3">
      <c r="A2386" s="16" t="s">
        <v>58</v>
      </c>
      <c r="B2386" s="17" t="s">
        <v>59</v>
      </c>
      <c r="C2386" s="17">
        <v>15</v>
      </c>
      <c r="D2386" s="29"/>
      <c r="E2386" s="29"/>
      <c r="F2386" s="30">
        <f t="shared" si="176"/>
        <v>0</v>
      </c>
      <c r="G2386" s="32"/>
      <c r="H2386" s="32"/>
      <c r="I2386" s="32"/>
      <c r="J2386" s="34">
        <f t="shared" si="177"/>
        <v>0</v>
      </c>
      <c r="K2386" s="31">
        <f t="shared" si="178"/>
        <v>1199.25</v>
      </c>
      <c r="L2386" s="24">
        <f t="shared" si="175"/>
        <v>0</v>
      </c>
      <c r="M2386" s="24"/>
      <c r="N2386" s="24">
        <f t="shared" si="179"/>
        <v>0</v>
      </c>
    </row>
    <row r="2387" spans="1:14" x14ac:dyDescent="0.3">
      <c r="A2387" s="16" t="s">
        <v>60</v>
      </c>
      <c r="B2387" s="17" t="s">
        <v>50</v>
      </c>
      <c r="C2387" s="17">
        <v>72</v>
      </c>
      <c r="D2387" s="29"/>
      <c r="E2387" s="29"/>
      <c r="F2387" s="30">
        <f t="shared" si="176"/>
        <v>0</v>
      </c>
      <c r="G2387" s="32"/>
      <c r="H2387" s="32"/>
      <c r="I2387" s="32"/>
      <c r="J2387" s="34">
        <f t="shared" si="177"/>
        <v>0</v>
      </c>
      <c r="K2387" s="31">
        <f t="shared" si="178"/>
        <v>381.13</v>
      </c>
      <c r="L2387" s="24">
        <f t="shared" si="175"/>
        <v>0</v>
      </c>
      <c r="M2387" s="24"/>
      <c r="N2387" s="24">
        <f t="shared" si="179"/>
        <v>0</v>
      </c>
    </row>
    <row r="2388" spans="1:14" x14ac:dyDescent="0.3">
      <c r="A2388" s="16" t="s">
        <v>61</v>
      </c>
      <c r="B2388" s="17" t="s">
        <v>50</v>
      </c>
      <c r="C2388" s="38">
        <v>72</v>
      </c>
      <c r="D2388" s="44"/>
      <c r="E2388" s="44"/>
      <c r="F2388" s="30">
        <f t="shared" si="176"/>
        <v>0</v>
      </c>
      <c r="G2388" s="11"/>
      <c r="H2388" s="11"/>
      <c r="I2388" s="11"/>
      <c r="J2388" s="12">
        <f t="shared" si="177"/>
        <v>0</v>
      </c>
      <c r="K2388" s="31">
        <f t="shared" si="178"/>
        <v>424.13</v>
      </c>
      <c r="L2388" s="37">
        <f t="shared" si="175"/>
        <v>0</v>
      </c>
      <c r="M2388" s="37"/>
      <c r="N2388" s="37">
        <f t="shared" si="179"/>
        <v>0</v>
      </c>
    </row>
    <row r="2389" spans="1:14" x14ac:dyDescent="0.3">
      <c r="A2389" s="35" t="s">
        <v>62</v>
      </c>
      <c r="B2389" s="17" t="s">
        <v>50</v>
      </c>
      <c r="C2389" s="38">
        <v>72</v>
      </c>
      <c r="D2389" s="44"/>
      <c r="E2389" s="44"/>
      <c r="F2389" s="30">
        <f t="shared" si="176"/>
        <v>0</v>
      </c>
      <c r="G2389" s="11"/>
      <c r="H2389" s="11"/>
      <c r="I2389" s="11"/>
      <c r="J2389" s="12">
        <f t="shared" si="177"/>
        <v>0</v>
      </c>
      <c r="K2389" s="31">
        <f t="shared" si="178"/>
        <v>330.23</v>
      </c>
      <c r="L2389" s="37">
        <f t="shared" si="175"/>
        <v>0</v>
      </c>
      <c r="M2389" s="37"/>
      <c r="N2389" s="37">
        <f t="shared" si="179"/>
        <v>0</v>
      </c>
    </row>
    <row r="2390" spans="1:14" x14ac:dyDescent="0.3">
      <c r="A2390" s="35" t="s">
        <v>63</v>
      </c>
      <c r="B2390" s="17" t="s">
        <v>50</v>
      </c>
      <c r="C2390" s="38">
        <v>72</v>
      </c>
      <c r="D2390" s="44"/>
      <c r="E2390" s="44"/>
      <c r="F2390" s="30">
        <f t="shared" si="176"/>
        <v>0</v>
      </c>
      <c r="G2390" s="11"/>
      <c r="H2390" s="11"/>
      <c r="I2390" s="11"/>
      <c r="J2390" s="12">
        <f t="shared" si="177"/>
        <v>0</v>
      </c>
      <c r="K2390" s="31">
        <f t="shared" si="178"/>
        <v>424.13</v>
      </c>
      <c r="L2390" s="37">
        <f t="shared" si="175"/>
        <v>0</v>
      </c>
      <c r="M2390" s="37"/>
      <c r="N2390" s="37">
        <f t="shared" si="179"/>
        <v>0</v>
      </c>
    </row>
    <row r="2391" spans="1:14" x14ac:dyDescent="0.3">
      <c r="A2391" s="35" t="s">
        <v>64</v>
      </c>
      <c r="B2391" s="17" t="s">
        <v>65</v>
      </c>
      <c r="C2391" s="38">
        <v>72</v>
      </c>
      <c r="D2391" s="44"/>
      <c r="E2391" s="44"/>
      <c r="F2391" s="30">
        <f t="shared" si="176"/>
        <v>0</v>
      </c>
      <c r="G2391" s="11"/>
      <c r="H2391" s="11"/>
      <c r="I2391" s="11"/>
      <c r="J2391" s="12">
        <f t="shared" si="177"/>
        <v>0</v>
      </c>
      <c r="K2391" s="31">
        <f t="shared" si="178"/>
        <v>389.61</v>
      </c>
      <c r="L2391" s="37">
        <f t="shared" si="175"/>
        <v>0</v>
      </c>
      <c r="M2391" s="37"/>
      <c r="N2391" s="37">
        <f t="shared" si="179"/>
        <v>0</v>
      </c>
    </row>
    <row r="2392" spans="1:14" x14ac:dyDescent="0.3">
      <c r="A2392" s="35" t="s">
        <v>66</v>
      </c>
      <c r="B2392" s="17" t="s">
        <v>65</v>
      </c>
      <c r="C2392" s="38">
        <v>72</v>
      </c>
      <c r="D2392" s="44"/>
      <c r="E2392" s="44"/>
      <c r="F2392" s="30">
        <f t="shared" si="176"/>
        <v>0</v>
      </c>
      <c r="G2392" s="11"/>
      <c r="H2392" s="11"/>
      <c r="I2392" s="11"/>
      <c r="J2392" s="12">
        <f t="shared" si="177"/>
        <v>0</v>
      </c>
      <c r="K2392" s="31">
        <f t="shared" si="178"/>
        <v>389.61</v>
      </c>
      <c r="L2392" s="37">
        <f t="shared" si="175"/>
        <v>0</v>
      </c>
      <c r="M2392" s="37"/>
      <c r="N2392" s="37">
        <f t="shared" si="179"/>
        <v>0</v>
      </c>
    </row>
    <row r="2393" spans="1:14" x14ac:dyDescent="0.3">
      <c r="A2393" s="47" t="s">
        <v>67</v>
      </c>
      <c r="B2393" s="48" t="s">
        <v>59</v>
      </c>
      <c r="C2393" s="49">
        <v>25</v>
      </c>
      <c r="D2393" s="44"/>
      <c r="E2393" s="44"/>
      <c r="F2393" s="30">
        <f t="shared" si="176"/>
        <v>0</v>
      </c>
      <c r="G2393" s="11"/>
      <c r="H2393" s="11"/>
      <c r="I2393" s="11"/>
      <c r="J2393" s="12">
        <f t="shared" si="177"/>
        <v>0</v>
      </c>
      <c r="K2393" s="31">
        <f t="shared" si="178"/>
        <v>169.65</v>
      </c>
      <c r="L2393" s="37">
        <f t="shared" si="175"/>
        <v>0</v>
      </c>
      <c r="M2393" s="37"/>
      <c r="N2393" s="37">
        <f t="shared" si="179"/>
        <v>0</v>
      </c>
    </row>
    <row r="2394" spans="1:14" x14ac:dyDescent="0.3">
      <c r="A2394" s="47" t="s">
        <v>68</v>
      </c>
      <c r="B2394" s="48" t="s">
        <v>42</v>
      </c>
      <c r="C2394" s="49">
        <v>50</v>
      </c>
      <c r="D2394" s="44"/>
      <c r="E2394" s="44"/>
      <c r="F2394" s="30">
        <f t="shared" si="176"/>
        <v>0</v>
      </c>
      <c r="G2394" s="11"/>
      <c r="H2394" s="11"/>
      <c r="I2394" s="11"/>
      <c r="J2394" s="12">
        <f t="shared" si="177"/>
        <v>0</v>
      </c>
      <c r="K2394" s="31">
        <f t="shared" si="178"/>
        <v>88.92</v>
      </c>
      <c r="L2394" s="37">
        <f t="shared" si="175"/>
        <v>0</v>
      </c>
      <c r="M2394" s="37"/>
      <c r="N2394" s="37">
        <f t="shared" si="179"/>
        <v>0</v>
      </c>
    </row>
    <row r="2395" spans="1:14" x14ac:dyDescent="0.3">
      <c r="A2395" s="47" t="s">
        <v>69</v>
      </c>
      <c r="B2395" s="48" t="s">
        <v>52</v>
      </c>
      <c r="C2395" s="49">
        <v>12</v>
      </c>
      <c r="D2395" s="44"/>
      <c r="E2395" s="44"/>
      <c r="F2395" s="30">
        <f t="shared" si="176"/>
        <v>0</v>
      </c>
      <c r="G2395" s="11"/>
      <c r="H2395" s="11"/>
      <c r="I2395" s="11"/>
      <c r="J2395" s="12">
        <f t="shared" si="177"/>
        <v>0</v>
      </c>
      <c r="K2395" s="31">
        <f t="shared" si="178"/>
        <v>123.94</v>
      </c>
      <c r="L2395" s="37">
        <f t="shared" si="175"/>
        <v>0</v>
      </c>
      <c r="M2395" s="37"/>
      <c r="N2395" s="37">
        <f t="shared" si="179"/>
        <v>0</v>
      </c>
    </row>
    <row r="2396" spans="1:14" ht="19.5" thickBot="1" x14ac:dyDescent="0.35">
      <c r="A2396" s="47" t="s">
        <v>70</v>
      </c>
      <c r="B2396" s="48" t="s">
        <v>50</v>
      </c>
      <c r="C2396" s="49">
        <v>60</v>
      </c>
      <c r="D2396" s="44"/>
      <c r="E2396" s="44"/>
      <c r="F2396" s="30">
        <f t="shared" si="176"/>
        <v>0</v>
      </c>
      <c r="G2396" s="11"/>
      <c r="H2396" s="11"/>
      <c r="I2396" s="11"/>
      <c r="J2396" s="12">
        <f t="shared" si="177"/>
        <v>0</v>
      </c>
      <c r="K2396" s="31">
        <f t="shared" si="178"/>
        <v>67.180000000000007</v>
      </c>
      <c r="L2396" s="37">
        <f t="shared" si="175"/>
        <v>0</v>
      </c>
      <c r="M2396" s="37"/>
      <c r="N2396" s="37">
        <f t="shared" si="179"/>
        <v>0</v>
      </c>
    </row>
    <row r="2397" spans="1:14" ht="19.5" thickBot="1" x14ac:dyDescent="0.35">
      <c r="A2397" s="56" t="s">
        <v>71</v>
      </c>
      <c r="B2397" s="57" t="s">
        <v>50</v>
      </c>
      <c r="C2397" s="58">
        <v>60</v>
      </c>
      <c r="D2397" s="44"/>
      <c r="E2397" s="44"/>
      <c r="F2397" s="30">
        <f t="shared" si="176"/>
        <v>0</v>
      </c>
      <c r="G2397" s="11"/>
      <c r="H2397" s="11"/>
      <c r="I2397" s="11"/>
      <c r="J2397" s="12">
        <f t="shared" si="177"/>
        <v>0</v>
      </c>
      <c r="K2397" s="31">
        <f t="shared" si="178"/>
        <v>67.180000000000007</v>
      </c>
      <c r="L2397" s="37">
        <f t="shared" si="175"/>
        <v>0</v>
      </c>
      <c r="M2397" s="37"/>
      <c r="N2397" s="37">
        <f t="shared" si="179"/>
        <v>0</v>
      </c>
    </row>
    <row r="2398" spans="1:14" ht="19.5" thickBot="1" x14ac:dyDescent="0.35">
      <c r="A2398" s="56" t="s">
        <v>72</v>
      </c>
      <c r="B2398" s="57" t="s">
        <v>50</v>
      </c>
      <c r="C2398" s="58">
        <v>60</v>
      </c>
      <c r="D2398" s="44"/>
      <c r="E2398" s="44"/>
      <c r="F2398" s="30">
        <f t="shared" si="176"/>
        <v>0</v>
      </c>
      <c r="G2398" s="11"/>
      <c r="H2398" s="11"/>
      <c r="I2398" s="11"/>
      <c r="J2398" s="12">
        <f t="shared" si="177"/>
        <v>0</v>
      </c>
      <c r="K2398" s="31">
        <f t="shared" si="178"/>
        <v>67.180000000000007</v>
      </c>
      <c r="L2398" s="37">
        <f t="shared" si="175"/>
        <v>0</v>
      </c>
      <c r="M2398" s="37"/>
      <c r="N2398" s="37">
        <f t="shared" si="179"/>
        <v>0</v>
      </c>
    </row>
    <row r="2399" spans="1:14" ht="19.5" thickBot="1" x14ac:dyDescent="0.35">
      <c r="A2399" s="56" t="s">
        <v>73</v>
      </c>
      <c r="B2399" s="57" t="s">
        <v>74</v>
      </c>
      <c r="C2399" s="58">
        <v>150</v>
      </c>
      <c r="D2399" s="44"/>
      <c r="E2399" s="44"/>
      <c r="F2399" s="30">
        <f t="shared" si="176"/>
        <v>0</v>
      </c>
      <c r="G2399" s="11"/>
      <c r="H2399" s="11"/>
      <c r="I2399" s="11"/>
      <c r="J2399" s="12">
        <f t="shared" si="177"/>
        <v>0</v>
      </c>
      <c r="K2399" s="31">
        <f t="shared" si="178"/>
        <v>21.06</v>
      </c>
      <c r="L2399" s="37">
        <f t="shared" si="175"/>
        <v>0</v>
      </c>
      <c r="M2399" s="37"/>
      <c r="N2399" s="37">
        <f t="shared" si="179"/>
        <v>0</v>
      </c>
    </row>
    <row r="2400" spans="1:14" ht="19.5" thickBot="1" x14ac:dyDescent="0.35">
      <c r="A2400" s="66" t="s">
        <v>75</v>
      </c>
      <c r="B2400" s="67" t="s">
        <v>76</v>
      </c>
      <c r="C2400" s="68">
        <v>120</v>
      </c>
      <c r="D2400" s="44"/>
      <c r="E2400" s="44"/>
      <c r="F2400" s="30">
        <f t="shared" si="176"/>
        <v>0</v>
      </c>
      <c r="G2400" s="11"/>
      <c r="H2400" s="11"/>
      <c r="I2400" s="11"/>
      <c r="J2400" s="12">
        <f t="shared" si="177"/>
        <v>0</v>
      </c>
      <c r="K2400" s="31">
        <f t="shared" si="178"/>
        <v>78.98</v>
      </c>
      <c r="L2400" s="37">
        <f t="shared" si="175"/>
        <v>0</v>
      </c>
      <c r="M2400" s="37"/>
      <c r="N2400" s="37">
        <f t="shared" si="179"/>
        <v>0</v>
      </c>
    </row>
    <row r="2401" spans="1:14" ht="19.5" thickBot="1" x14ac:dyDescent="0.35">
      <c r="A2401" s="66" t="s">
        <v>77</v>
      </c>
      <c r="B2401" s="67" t="s">
        <v>78</v>
      </c>
      <c r="C2401" s="68">
        <v>60</v>
      </c>
      <c r="D2401" s="44"/>
      <c r="E2401" s="44"/>
      <c r="F2401" s="30">
        <f t="shared" si="176"/>
        <v>0</v>
      </c>
      <c r="G2401" s="11"/>
      <c r="H2401" s="11"/>
      <c r="I2401" s="11"/>
      <c r="J2401" s="12">
        <f t="shared" si="177"/>
        <v>0</v>
      </c>
      <c r="K2401" s="31">
        <f t="shared" si="178"/>
        <v>154.44</v>
      </c>
      <c r="L2401" s="37">
        <f t="shared" si="175"/>
        <v>0</v>
      </c>
      <c r="M2401" s="37"/>
      <c r="N2401" s="37">
        <f t="shared" si="179"/>
        <v>0</v>
      </c>
    </row>
    <row r="2402" spans="1:14" ht="19.5" thickBot="1" x14ac:dyDescent="0.35">
      <c r="A2402" s="66" t="s">
        <v>79</v>
      </c>
      <c r="B2402" s="67" t="s">
        <v>50</v>
      </c>
      <c r="C2402" s="68">
        <v>30</v>
      </c>
      <c r="D2402" s="44"/>
      <c r="E2402" s="44"/>
      <c r="F2402" s="30">
        <f t="shared" si="176"/>
        <v>0</v>
      </c>
      <c r="G2402" s="11"/>
      <c r="H2402" s="11"/>
      <c r="I2402" s="11"/>
      <c r="J2402" s="12">
        <f t="shared" si="177"/>
        <v>0</v>
      </c>
      <c r="K2402" s="31">
        <f t="shared" si="178"/>
        <v>274.95</v>
      </c>
      <c r="L2402" s="37">
        <f t="shared" si="175"/>
        <v>0</v>
      </c>
      <c r="M2402" s="37"/>
      <c r="N2402" s="37">
        <f t="shared" si="179"/>
        <v>0</v>
      </c>
    </row>
    <row r="2403" spans="1:14" ht="19.5" thickBot="1" x14ac:dyDescent="0.35">
      <c r="A2403" s="66" t="s">
        <v>80</v>
      </c>
      <c r="B2403" s="67" t="s">
        <v>59</v>
      </c>
      <c r="C2403" s="68">
        <v>12</v>
      </c>
      <c r="D2403" s="44"/>
      <c r="E2403" s="44"/>
      <c r="F2403" s="30">
        <f t="shared" si="176"/>
        <v>0</v>
      </c>
      <c r="G2403" s="11"/>
      <c r="H2403" s="11"/>
      <c r="I2403" s="11"/>
      <c r="J2403" s="12">
        <f t="shared" si="177"/>
        <v>0</v>
      </c>
      <c r="K2403" s="31">
        <f t="shared" si="178"/>
        <v>1023.75</v>
      </c>
      <c r="L2403" s="37">
        <f t="shared" si="175"/>
        <v>0</v>
      </c>
      <c r="M2403" s="37"/>
      <c r="N2403" s="37">
        <f t="shared" si="179"/>
        <v>0</v>
      </c>
    </row>
    <row r="2404" spans="1:14" ht="19.5" thickBot="1" x14ac:dyDescent="0.35">
      <c r="A2404" s="76" t="s">
        <v>81</v>
      </c>
      <c r="B2404" s="77" t="s">
        <v>82</v>
      </c>
      <c r="C2404" s="78">
        <v>18</v>
      </c>
      <c r="D2404" s="44"/>
      <c r="E2404" s="44"/>
      <c r="F2404" s="30">
        <f t="shared" si="176"/>
        <v>0</v>
      </c>
      <c r="G2404" s="11"/>
      <c r="H2404" s="11"/>
      <c r="I2404" s="11"/>
      <c r="J2404" s="12">
        <f t="shared" si="177"/>
        <v>0</v>
      </c>
      <c r="K2404" s="31">
        <f t="shared" si="178"/>
        <v>558.67999999999995</v>
      </c>
      <c r="L2404" s="37">
        <f t="shared" si="175"/>
        <v>0</v>
      </c>
      <c r="M2404" s="37"/>
      <c r="N2404" s="37">
        <f t="shared" si="179"/>
        <v>0</v>
      </c>
    </row>
    <row r="2405" spans="1:14" ht="19.5" thickBot="1" x14ac:dyDescent="0.35">
      <c r="A2405" s="76" t="s">
        <v>83</v>
      </c>
      <c r="B2405" s="77" t="s">
        <v>59</v>
      </c>
      <c r="C2405" s="78">
        <v>12</v>
      </c>
      <c r="D2405" s="44"/>
      <c r="E2405" s="44"/>
      <c r="F2405" s="30">
        <f t="shared" si="176"/>
        <v>0</v>
      </c>
      <c r="G2405" s="11"/>
      <c r="H2405" s="11"/>
      <c r="I2405" s="11"/>
      <c r="J2405" s="12">
        <f t="shared" si="177"/>
        <v>0</v>
      </c>
      <c r="K2405" s="31">
        <f t="shared" si="178"/>
        <v>1092.2</v>
      </c>
      <c r="L2405" s="37">
        <f t="shared" si="175"/>
        <v>0</v>
      </c>
      <c r="M2405" s="37"/>
      <c r="N2405" s="37">
        <f t="shared" si="179"/>
        <v>0</v>
      </c>
    </row>
    <row r="2406" spans="1:14" ht="19.5" thickBot="1" x14ac:dyDescent="0.35">
      <c r="A2406" s="76" t="s">
        <v>84</v>
      </c>
      <c r="B2406" s="77" t="s">
        <v>85</v>
      </c>
      <c r="C2406" s="78">
        <v>4</v>
      </c>
      <c r="D2406" s="44"/>
      <c r="E2406" s="44"/>
      <c r="F2406" s="30">
        <f t="shared" si="176"/>
        <v>0</v>
      </c>
      <c r="G2406" s="11"/>
      <c r="H2406" s="11"/>
      <c r="I2406" s="11"/>
      <c r="J2406" s="12">
        <f t="shared" si="177"/>
        <v>0</v>
      </c>
      <c r="K2406" s="31">
        <f t="shared" si="178"/>
        <v>2670.53</v>
      </c>
      <c r="L2406" s="37">
        <f t="shared" si="175"/>
        <v>0</v>
      </c>
      <c r="M2406" s="37"/>
      <c r="N2406" s="37">
        <f t="shared" si="179"/>
        <v>0</v>
      </c>
    </row>
    <row r="2407" spans="1:14" ht="19.5" thickBot="1" x14ac:dyDescent="0.35">
      <c r="A2407" s="86" t="s">
        <v>86</v>
      </c>
      <c r="B2407" s="87" t="s">
        <v>87</v>
      </c>
      <c r="C2407" s="88">
        <v>48</v>
      </c>
      <c r="D2407" s="44"/>
      <c r="E2407" s="44"/>
      <c r="F2407" s="30">
        <f t="shared" si="176"/>
        <v>0</v>
      </c>
      <c r="G2407" s="11"/>
      <c r="H2407" s="11"/>
      <c r="I2407" s="11"/>
      <c r="J2407" s="12">
        <f t="shared" si="177"/>
        <v>0</v>
      </c>
      <c r="K2407" s="31">
        <f t="shared" si="178"/>
        <v>46.8</v>
      </c>
      <c r="L2407" s="37">
        <f t="shared" si="175"/>
        <v>0</v>
      </c>
      <c r="M2407" s="37"/>
      <c r="N2407" s="37">
        <f t="shared" si="179"/>
        <v>0</v>
      </c>
    </row>
    <row r="2408" spans="1:14" ht="19.5" thickBot="1" x14ac:dyDescent="0.35">
      <c r="A2408" s="86" t="s">
        <v>88</v>
      </c>
      <c r="B2408" s="87" t="s">
        <v>87</v>
      </c>
      <c r="C2408" s="88">
        <v>48</v>
      </c>
      <c r="D2408" s="44"/>
      <c r="E2408" s="44"/>
      <c r="F2408" s="30">
        <f t="shared" si="176"/>
        <v>0</v>
      </c>
      <c r="G2408" s="11"/>
      <c r="H2408" s="11"/>
      <c r="I2408" s="11"/>
      <c r="J2408" s="12">
        <f t="shared" si="177"/>
        <v>0</v>
      </c>
      <c r="K2408" s="31">
        <f t="shared" si="178"/>
        <v>46.8</v>
      </c>
      <c r="L2408" s="37">
        <f t="shared" si="175"/>
        <v>0</v>
      </c>
      <c r="M2408" s="37"/>
      <c r="N2408" s="37">
        <f t="shared" si="179"/>
        <v>0</v>
      </c>
    </row>
    <row r="2409" spans="1:14" x14ac:dyDescent="0.3">
      <c r="A2409" s="96" t="s">
        <v>89</v>
      </c>
      <c r="B2409" s="97">
        <v>25</v>
      </c>
      <c r="C2409" s="97">
        <v>25</v>
      </c>
      <c r="D2409" s="44"/>
      <c r="E2409" s="44"/>
      <c r="F2409" s="30">
        <f t="shared" si="176"/>
        <v>0</v>
      </c>
      <c r="G2409" s="11"/>
      <c r="H2409" s="11"/>
      <c r="I2409" s="11"/>
      <c r="J2409" s="12">
        <f t="shared" si="177"/>
        <v>0</v>
      </c>
      <c r="K2409" s="31">
        <f t="shared" si="178"/>
        <v>111.25</v>
      </c>
      <c r="L2409" s="37">
        <f t="shared" si="175"/>
        <v>0</v>
      </c>
      <c r="M2409" s="37"/>
      <c r="N2409" s="37">
        <f t="shared" si="179"/>
        <v>0</v>
      </c>
    </row>
    <row r="2410" spans="1:14" x14ac:dyDescent="0.3">
      <c r="A2410" s="105" t="s">
        <v>90</v>
      </c>
      <c r="B2410" s="106">
        <v>10</v>
      </c>
      <c r="C2410" s="106">
        <v>10</v>
      </c>
      <c r="D2410" s="44"/>
      <c r="E2410" s="44"/>
      <c r="F2410" s="30">
        <f t="shared" si="176"/>
        <v>0</v>
      </c>
      <c r="G2410" s="11"/>
      <c r="H2410" s="11"/>
      <c r="I2410" s="11"/>
      <c r="J2410" s="12">
        <f t="shared" si="177"/>
        <v>0</v>
      </c>
      <c r="K2410" s="31">
        <f t="shared" si="178"/>
        <v>1760</v>
      </c>
      <c r="L2410" s="37">
        <f t="shared" si="175"/>
        <v>0</v>
      </c>
      <c r="M2410" s="37"/>
      <c r="N2410" s="37">
        <f t="shared" si="179"/>
        <v>0</v>
      </c>
    </row>
    <row r="2411" spans="1:14" x14ac:dyDescent="0.3">
      <c r="A2411" s="105" t="s">
        <v>91</v>
      </c>
      <c r="B2411" s="106">
        <v>8</v>
      </c>
      <c r="C2411" s="106">
        <v>8</v>
      </c>
      <c r="D2411" s="44"/>
      <c r="E2411" s="44"/>
      <c r="F2411" s="30">
        <f t="shared" si="176"/>
        <v>0</v>
      </c>
      <c r="G2411" s="11"/>
      <c r="H2411" s="11"/>
      <c r="I2411" s="11"/>
      <c r="J2411" s="12">
        <f t="shared" si="177"/>
        <v>0</v>
      </c>
      <c r="K2411" s="31">
        <f t="shared" si="178"/>
        <v>2365</v>
      </c>
      <c r="L2411" s="37">
        <f t="shared" si="175"/>
        <v>0</v>
      </c>
      <c r="M2411" s="37"/>
      <c r="N2411" s="37">
        <f t="shared" si="179"/>
        <v>0</v>
      </c>
    </row>
    <row r="2412" spans="1:14" x14ac:dyDescent="0.3">
      <c r="A2412" s="105" t="s">
        <v>92</v>
      </c>
      <c r="B2412" s="106">
        <v>8</v>
      </c>
      <c r="C2412" s="106">
        <v>8</v>
      </c>
      <c r="D2412" s="44"/>
      <c r="E2412" s="44"/>
      <c r="F2412" s="30">
        <f t="shared" si="176"/>
        <v>0</v>
      </c>
      <c r="G2412" s="11"/>
      <c r="H2412" s="11"/>
      <c r="I2412" s="11"/>
      <c r="J2412" s="12">
        <f t="shared" si="177"/>
        <v>0</v>
      </c>
      <c r="K2412" s="31">
        <f t="shared" si="178"/>
        <v>2065</v>
      </c>
      <c r="L2412" s="37">
        <f t="shared" si="175"/>
        <v>0</v>
      </c>
      <c r="M2412" s="37"/>
      <c r="N2412" s="37">
        <f t="shared" si="179"/>
        <v>0</v>
      </c>
    </row>
    <row r="2413" spans="1:14" x14ac:dyDescent="0.3">
      <c r="A2413" s="105" t="s">
        <v>93</v>
      </c>
      <c r="B2413" s="106">
        <v>15</v>
      </c>
      <c r="C2413" s="106">
        <v>15</v>
      </c>
      <c r="D2413" s="44"/>
      <c r="E2413" s="44"/>
      <c r="F2413" s="30">
        <f t="shared" si="176"/>
        <v>0</v>
      </c>
      <c r="G2413" s="11"/>
      <c r="H2413" s="11"/>
      <c r="I2413" s="11"/>
      <c r="J2413" s="12">
        <f t="shared" si="177"/>
        <v>0</v>
      </c>
      <c r="K2413" s="31">
        <f t="shared" si="178"/>
        <v>990</v>
      </c>
      <c r="L2413" s="37">
        <f t="shared" si="175"/>
        <v>0</v>
      </c>
      <c r="M2413" s="37"/>
      <c r="N2413" s="37">
        <f t="shared" si="179"/>
        <v>0</v>
      </c>
    </row>
    <row r="2414" spans="1:14" x14ac:dyDescent="0.3">
      <c r="A2414" s="105" t="s">
        <v>94</v>
      </c>
      <c r="B2414" s="106">
        <v>15</v>
      </c>
      <c r="C2414" s="106">
        <v>15</v>
      </c>
      <c r="D2414" s="44"/>
      <c r="E2414" s="44"/>
      <c r="F2414" s="30">
        <f t="shared" si="176"/>
        <v>0</v>
      </c>
      <c r="G2414" s="11"/>
      <c r="H2414" s="11"/>
      <c r="I2414" s="11"/>
      <c r="J2414" s="12">
        <f t="shared" si="177"/>
        <v>0</v>
      </c>
      <c r="K2414" s="31">
        <f t="shared" si="178"/>
        <v>1025</v>
      </c>
      <c r="L2414" s="37">
        <f t="shared" si="175"/>
        <v>0</v>
      </c>
      <c r="M2414" s="37"/>
      <c r="N2414" s="37">
        <f t="shared" si="179"/>
        <v>0</v>
      </c>
    </row>
    <row r="2415" spans="1:14" x14ac:dyDescent="0.3">
      <c r="A2415" s="105" t="s">
        <v>95</v>
      </c>
      <c r="B2415" s="106">
        <v>10</v>
      </c>
      <c r="C2415" s="106">
        <v>10</v>
      </c>
      <c r="D2415" s="44"/>
      <c r="E2415" s="44"/>
      <c r="F2415" s="30">
        <f t="shared" si="176"/>
        <v>0</v>
      </c>
      <c r="G2415" s="11"/>
      <c r="H2415" s="11"/>
      <c r="I2415" s="11"/>
      <c r="J2415" s="12">
        <f t="shared" si="177"/>
        <v>0</v>
      </c>
      <c r="K2415" s="31">
        <f t="shared" si="178"/>
        <v>1620</v>
      </c>
      <c r="L2415" s="37">
        <f t="shared" si="175"/>
        <v>0</v>
      </c>
      <c r="M2415" s="37"/>
      <c r="N2415" s="37">
        <f t="shared" si="179"/>
        <v>0</v>
      </c>
    </row>
    <row r="2416" spans="1:14" x14ac:dyDescent="0.3">
      <c r="A2416" s="105" t="s">
        <v>96</v>
      </c>
      <c r="B2416" s="106">
        <v>8</v>
      </c>
      <c r="C2416" s="106">
        <v>8</v>
      </c>
      <c r="D2416" s="44"/>
      <c r="E2416" s="44"/>
      <c r="F2416" s="30">
        <f t="shared" si="176"/>
        <v>0</v>
      </c>
      <c r="G2416" s="11"/>
      <c r="H2416" s="11"/>
      <c r="I2416" s="11"/>
      <c r="J2416" s="12">
        <f t="shared" si="177"/>
        <v>0</v>
      </c>
      <c r="K2416" s="31">
        <f t="shared" si="178"/>
        <v>2130</v>
      </c>
      <c r="L2416" s="37">
        <f t="shared" si="175"/>
        <v>0</v>
      </c>
      <c r="M2416" s="37"/>
      <c r="N2416" s="37">
        <f t="shared" si="179"/>
        <v>0</v>
      </c>
    </row>
    <row r="2417" spans="1:14" x14ac:dyDescent="0.3">
      <c r="A2417" s="105" t="s">
        <v>97</v>
      </c>
      <c r="B2417" s="106">
        <v>15</v>
      </c>
      <c r="C2417" s="106">
        <v>15</v>
      </c>
      <c r="D2417" s="44"/>
      <c r="E2417" s="44"/>
      <c r="F2417" s="30">
        <f t="shared" si="176"/>
        <v>0</v>
      </c>
      <c r="G2417" s="11"/>
      <c r="H2417" s="11"/>
      <c r="I2417" s="11"/>
      <c r="J2417" s="12">
        <f t="shared" si="177"/>
        <v>0</v>
      </c>
      <c r="K2417" s="31">
        <f t="shared" si="178"/>
        <v>880</v>
      </c>
      <c r="L2417" s="37">
        <f t="shared" si="175"/>
        <v>0</v>
      </c>
      <c r="M2417" s="37"/>
      <c r="N2417" s="37">
        <f t="shared" si="179"/>
        <v>0</v>
      </c>
    </row>
    <row r="2418" spans="1:14" x14ac:dyDescent="0.3">
      <c r="A2418" s="105" t="s">
        <v>98</v>
      </c>
      <c r="B2418" s="106">
        <v>15</v>
      </c>
      <c r="C2418" s="106">
        <v>15</v>
      </c>
      <c r="D2418" s="44"/>
      <c r="E2418" s="44"/>
      <c r="F2418" s="30">
        <f t="shared" si="176"/>
        <v>0</v>
      </c>
      <c r="G2418" s="11"/>
      <c r="H2418" s="11"/>
      <c r="I2418" s="11"/>
      <c r="J2418" s="12">
        <f t="shared" si="177"/>
        <v>0</v>
      </c>
      <c r="K2418" s="31">
        <f t="shared" si="178"/>
        <v>915</v>
      </c>
      <c r="L2418" s="37">
        <f t="shared" si="175"/>
        <v>0</v>
      </c>
      <c r="M2418" s="37"/>
      <c r="N2418" s="37">
        <f t="shared" si="179"/>
        <v>0</v>
      </c>
    </row>
    <row r="2419" spans="1:14" x14ac:dyDescent="0.3">
      <c r="A2419" s="105" t="s">
        <v>99</v>
      </c>
      <c r="B2419" s="106">
        <v>3</v>
      </c>
      <c r="C2419" s="106">
        <v>3</v>
      </c>
      <c r="D2419" s="44"/>
      <c r="E2419" s="44"/>
      <c r="F2419" s="30">
        <f t="shared" si="176"/>
        <v>0</v>
      </c>
      <c r="G2419" s="11"/>
      <c r="H2419" s="11"/>
      <c r="I2419" s="11"/>
      <c r="J2419" s="12">
        <f t="shared" si="177"/>
        <v>0</v>
      </c>
      <c r="K2419" s="31">
        <f t="shared" si="178"/>
        <v>1970</v>
      </c>
      <c r="L2419" s="37">
        <f t="shared" si="175"/>
        <v>0</v>
      </c>
      <c r="M2419" s="37"/>
      <c r="N2419" s="37">
        <f t="shared" si="179"/>
        <v>0</v>
      </c>
    </row>
    <row r="2420" spans="1:14" x14ac:dyDescent="0.3">
      <c r="A2420" s="105" t="s">
        <v>100</v>
      </c>
      <c r="B2420" s="106">
        <v>3</v>
      </c>
      <c r="C2420" s="106">
        <v>3</v>
      </c>
      <c r="D2420" s="44"/>
      <c r="E2420" s="44"/>
      <c r="F2420" s="30">
        <f t="shared" si="176"/>
        <v>0</v>
      </c>
      <c r="G2420" s="11"/>
      <c r="H2420" s="11"/>
      <c r="I2420" s="11"/>
      <c r="J2420" s="12">
        <f t="shared" si="177"/>
        <v>0</v>
      </c>
      <c r="K2420" s="31">
        <f t="shared" si="178"/>
        <v>2035</v>
      </c>
      <c r="L2420" s="37">
        <f t="shared" si="175"/>
        <v>0</v>
      </c>
      <c r="M2420" s="37"/>
      <c r="N2420" s="37">
        <f t="shared" si="179"/>
        <v>0</v>
      </c>
    </row>
    <row r="2421" spans="1:14" x14ac:dyDescent="0.3">
      <c r="A2421" s="105" t="s">
        <v>101</v>
      </c>
      <c r="B2421" s="106">
        <v>8</v>
      </c>
      <c r="C2421" s="106">
        <v>8</v>
      </c>
      <c r="D2421" s="44"/>
      <c r="E2421" s="44"/>
      <c r="F2421" s="30">
        <f t="shared" si="176"/>
        <v>0</v>
      </c>
      <c r="G2421" s="11"/>
      <c r="H2421" s="11"/>
      <c r="I2421" s="11"/>
      <c r="J2421" s="12">
        <f t="shared" si="177"/>
        <v>0</v>
      </c>
      <c r="K2421" s="31">
        <f t="shared" si="178"/>
        <v>2120</v>
      </c>
      <c r="L2421" s="37">
        <f t="shared" si="175"/>
        <v>0</v>
      </c>
      <c r="M2421" s="37"/>
      <c r="N2421" s="37">
        <f t="shared" si="179"/>
        <v>0</v>
      </c>
    </row>
    <row r="2422" spans="1:14" x14ac:dyDescent="0.3">
      <c r="A2422" s="105" t="s">
        <v>102</v>
      </c>
      <c r="B2422" s="106">
        <v>10</v>
      </c>
      <c r="C2422" s="106">
        <v>10</v>
      </c>
      <c r="D2422" s="44"/>
      <c r="E2422" s="44"/>
      <c r="F2422" s="30">
        <f t="shared" si="176"/>
        <v>0</v>
      </c>
      <c r="G2422" s="11"/>
      <c r="H2422" s="11"/>
      <c r="I2422" s="11"/>
      <c r="J2422" s="12">
        <f t="shared" si="177"/>
        <v>0</v>
      </c>
      <c r="K2422" s="31">
        <f t="shared" si="178"/>
        <v>1980</v>
      </c>
      <c r="L2422" s="37">
        <f t="shared" si="175"/>
        <v>0</v>
      </c>
      <c r="M2422" s="37"/>
      <c r="N2422" s="37">
        <f t="shared" si="179"/>
        <v>0</v>
      </c>
    </row>
    <row r="2423" spans="1:14" x14ac:dyDescent="0.3">
      <c r="A2423" s="105" t="s">
        <v>103</v>
      </c>
      <c r="B2423" s="106">
        <v>12</v>
      </c>
      <c r="C2423" s="106">
        <v>12</v>
      </c>
      <c r="D2423" s="44"/>
      <c r="E2423" s="44"/>
      <c r="F2423" s="30">
        <f t="shared" si="176"/>
        <v>0</v>
      </c>
      <c r="G2423" s="11"/>
      <c r="H2423" s="11"/>
      <c r="I2423" s="11"/>
      <c r="J2423" s="12">
        <f t="shared" si="177"/>
        <v>0</v>
      </c>
      <c r="K2423" s="31">
        <f t="shared" si="178"/>
        <v>875</v>
      </c>
      <c r="L2423" s="37">
        <f t="shared" si="175"/>
        <v>0</v>
      </c>
      <c r="M2423" s="37"/>
      <c r="N2423" s="37">
        <f t="shared" si="179"/>
        <v>0</v>
      </c>
    </row>
    <row r="2424" spans="1:14" ht="19.5" thickBot="1" x14ac:dyDescent="0.35">
      <c r="A2424" s="105" t="s">
        <v>104</v>
      </c>
      <c r="B2424" s="106">
        <v>3</v>
      </c>
      <c r="C2424" s="106">
        <v>3</v>
      </c>
      <c r="D2424" s="44"/>
      <c r="E2424" s="44"/>
      <c r="F2424" s="30">
        <f t="shared" si="176"/>
        <v>0</v>
      </c>
      <c r="G2424" s="11"/>
      <c r="H2424" s="11"/>
      <c r="I2424" s="11"/>
      <c r="J2424" s="12">
        <f t="shared" si="177"/>
        <v>0</v>
      </c>
      <c r="K2424" s="31">
        <f t="shared" si="178"/>
        <v>2145</v>
      </c>
      <c r="L2424" s="37">
        <f t="shared" si="175"/>
        <v>0</v>
      </c>
      <c r="M2424" s="37"/>
      <c r="N2424" s="37">
        <f t="shared" si="179"/>
        <v>0</v>
      </c>
    </row>
    <row r="2425" spans="1:14" ht="19.5" thickBot="1" x14ac:dyDescent="0.35">
      <c r="A2425" s="56" t="s">
        <v>105</v>
      </c>
      <c r="B2425" s="57" t="s">
        <v>74</v>
      </c>
      <c r="C2425" s="58">
        <v>150</v>
      </c>
      <c r="D2425" s="44"/>
      <c r="E2425" s="44"/>
      <c r="F2425" s="30">
        <f t="shared" si="176"/>
        <v>0</v>
      </c>
      <c r="G2425" s="11"/>
      <c r="H2425" s="11"/>
      <c r="I2425" s="11"/>
      <c r="J2425" s="12">
        <f t="shared" si="177"/>
        <v>0</v>
      </c>
      <c r="K2425" s="31">
        <f t="shared" si="178"/>
        <v>21.06</v>
      </c>
      <c r="L2425" s="37">
        <f t="shared" si="175"/>
        <v>0</v>
      </c>
      <c r="M2425" s="37"/>
      <c r="N2425" s="37">
        <f t="shared" si="179"/>
        <v>0</v>
      </c>
    </row>
    <row r="2426" spans="1:14" x14ac:dyDescent="0.3">
      <c r="A2426" s="107"/>
      <c r="B2426" s="108"/>
      <c r="C2426" s="108"/>
      <c r="D2426" s="11"/>
      <c r="E2426" s="11"/>
      <c r="F2426" s="30" t="e">
        <f t="shared" si="176"/>
        <v>#DIV/0!</v>
      </c>
      <c r="G2426" s="11"/>
      <c r="H2426" s="11"/>
      <c r="I2426" s="11"/>
      <c r="J2426" s="12">
        <f t="shared" si="177"/>
        <v>0</v>
      </c>
      <c r="K2426" s="31">
        <f t="shared" si="178"/>
        <v>116.5</v>
      </c>
      <c r="L2426" s="37">
        <f t="shared" si="175"/>
        <v>0</v>
      </c>
      <c r="M2426" s="37"/>
      <c r="N2426" s="37">
        <f t="shared" si="179"/>
        <v>0</v>
      </c>
    </row>
    <row r="2427" spans="1:14" x14ac:dyDescent="0.3">
      <c r="A2427" s="107"/>
      <c r="B2427" s="108"/>
      <c r="C2427" s="108"/>
      <c r="D2427" s="11"/>
      <c r="E2427" s="11"/>
      <c r="F2427" s="30" t="e">
        <f t="shared" si="176"/>
        <v>#DIV/0!</v>
      </c>
      <c r="G2427" s="11"/>
      <c r="H2427" s="11"/>
      <c r="I2427" s="11"/>
      <c r="J2427" s="12">
        <f t="shared" si="177"/>
        <v>0</v>
      </c>
      <c r="K2427" s="31">
        <f t="shared" si="178"/>
        <v>0</v>
      </c>
      <c r="L2427" s="37">
        <f t="shared" si="175"/>
        <v>0</v>
      </c>
      <c r="M2427" s="37"/>
      <c r="N2427" s="37">
        <f t="shared" si="179"/>
        <v>0</v>
      </c>
    </row>
    <row r="2428" spans="1:14" x14ac:dyDescent="0.3">
      <c r="A2428" s="107"/>
      <c r="B2428" s="108"/>
      <c r="C2428" s="108"/>
      <c r="D2428" s="11"/>
      <c r="E2428" s="11"/>
      <c r="F2428" s="30" t="e">
        <f t="shared" si="176"/>
        <v>#DIV/0!</v>
      </c>
      <c r="G2428" s="11"/>
      <c r="H2428" s="11"/>
      <c r="I2428" s="11"/>
      <c r="J2428" s="12">
        <f t="shared" si="177"/>
        <v>0</v>
      </c>
      <c r="K2428" s="31">
        <f t="shared" si="178"/>
        <v>23</v>
      </c>
      <c r="L2428" s="37">
        <f t="shared" si="175"/>
        <v>0</v>
      </c>
      <c r="M2428" s="37"/>
      <c r="N2428" s="37">
        <f t="shared" si="179"/>
        <v>0</v>
      </c>
    </row>
    <row r="2429" spans="1:14" x14ac:dyDescent="0.3">
      <c r="A2429" s="107"/>
      <c r="B2429" s="108"/>
      <c r="C2429" s="108"/>
      <c r="D2429" s="11"/>
      <c r="E2429" s="11"/>
      <c r="F2429" s="30" t="e">
        <f t="shared" si="176"/>
        <v>#DIV/0!</v>
      </c>
      <c r="G2429" s="11"/>
      <c r="H2429" s="11"/>
      <c r="I2429" s="11"/>
      <c r="J2429" s="12">
        <f t="shared" si="177"/>
        <v>0</v>
      </c>
      <c r="K2429" s="31">
        <f t="shared" si="178"/>
        <v>0</v>
      </c>
      <c r="L2429" s="37">
        <f t="shared" si="175"/>
        <v>0</v>
      </c>
      <c r="M2429" s="37"/>
      <c r="N2429" s="37">
        <f t="shared" si="179"/>
        <v>0</v>
      </c>
    </row>
    <row r="2430" spans="1:14" x14ac:dyDescent="0.3">
      <c r="A2430" s="11"/>
      <c r="B2430" s="10"/>
      <c r="C2430" s="10"/>
      <c r="D2430" s="11"/>
      <c r="E2430" s="11"/>
      <c r="F2430" s="30" t="e">
        <f t="shared" si="176"/>
        <v>#DIV/0!</v>
      </c>
      <c r="G2430" s="11"/>
      <c r="H2430" s="11"/>
      <c r="I2430" s="11"/>
      <c r="J2430" s="12">
        <f t="shared" si="177"/>
        <v>0</v>
      </c>
      <c r="K2430" s="31">
        <f t="shared" si="178"/>
        <v>0</v>
      </c>
      <c r="L2430" s="37">
        <f t="shared" si="175"/>
        <v>0</v>
      </c>
      <c r="M2430" s="37"/>
      <c r="N2430" s="37">
        <f t="shared" si="179"/>
        <v>0</v>
      </c>
    </row>
    <row r="2431" spans="1:14" x14ac:dyDescent="0.3">
      <c r="A2431" s="11"/>
      <c r="B2431" s="10"/>
      <c r="C2431" s="10"/>
      <c r="D2431" s="11"/>
      <c r="E2431" s="11"/>
      <c r="F2431" s="30" t="e">
        <f t="shared" si="176"/>
        <v>#DIV/0!</v>
      </c>
      <c r="G2431" s="11"/>
      <c r="H2431" s="11"/>
      <c r="I2431" s="11"/>
      <c r="J2431" s="12">
        <f t="shared" si="177"/>
        <v>0</v>
      </c>
      <c r="K2431" s="31">
        <f t="shared" si="178"/>
        <v>0</v>
      </c>
      <c r="L2431" s="37">
        <f t="shared" si="175"/>
        <v>0</v>
      </c>
      <c r="M2431" s="37"/>
      <c r="N2431" s="37">
        <f t="shared" si="179"/>
        <v>0</v>
      </c>
    </row>
    <row r="2432" spans="1:14" x14ac:dyDescent="0.3">
      <c r="A2432" s="11"/>
      <c r="B2432" s="10"/>
      <c r="C2432" s="10"/>
      <c r="D2432" s="11"/>
      <c r="E2432" s="11"/>
      <c r="F2432" s="30" t="e">
        <f t="shared" si="176"/>
        <v>#DIV/0!</v>
      </c>
      <c r="G2432" s="11"/>
      <c r="H2432" s="11"/>
      <c r="I2432" s="11"/>
      <c r="J2432" s="12">
        <f t="shared" si="177"/>
        <v>0</v>
      </c>
      <c r="K2432" s="31">
        <f t="shared" si="178"/>
        <v>0</v>
      </c>
      <c r="L2432" s="37">
        <f t="shared" si="175"/>
        <v>0</v>
      </c>
      <c r="M2432" s="37"/>
      <c r="N2432" s="37">
        <f t="shared" si="179"/>
        <v>0</v>
      </c>
    </row>
    <row r="2433" spans="1:14" x14ac:dyDescent="0.3">
      <c r="A2433" s="11" t="s">
        <v>33</v>
      </c>
      <c r="B2433" s="11"/>
      <c r="C2433" s="13"/>
      <c r="D2433" s="111">
        <f t="shared" ref="D2433:J2433" si="180">SUM(D2371:D2432)</f>
        <v>0</v>
      </c>
      <c r="E2433" s="111">
        <f t="shared" si="180"/>
        <v>0</v>
      </c>
      <c r="F2433" s="111" t="e">
        <f t="shared" si="180"/>
        <v>#DIV/0!</v>
      </c>
      <c r="G2433" s="111">
        <f t="shared" si="180"/>
        <v>0</v>
      </c>
      <c r="H2433" s="111">
        <f t="shared" si="180"/>
        <v>0</v>
      </c>
      <c r="I2433" s="111">
        <f t="shared" si="180"/>
        <v>0</v>
      </c>
      <c r="J2433" s="12">
        <f t="shared" si="180"/>
        <v>0</v>
      </c>
      <c r="K2433" s="111"/>
      <c r="L2433" s="111">
        <f>SUM(L2371:L2432)</f>
        <v>0</v>
      </c>
      <c r="M2433" s="111">
        <f>SUM(M2371:M2432)</f>
        <v>0</v>
      </c>
      <c r="N2433" s="111">
        <f>SUM(N2371:N2432)</f>
        <v>0</v>
      </c>
    </row>
    <row r="2434" spans="1:14" x14ac:dyDescent="0.3">
      <c r="A2434" s="113"/>
      <c r="B2434" s="114"/>
      <c r="C2434" s="115"/>
      <c r="D2434" s="116"/>
      <c r="E2434" s="116"/>
      <c r="F2434" s="7" t="s">
        <v>106</v>
      </c>
      <c r="G2434" s="7" t="s">
        <v>123</v>
      </c>
      <c r="H2434" s="7" t="s">
        <v>124</v>
      </c>
      <c r="I2434" s="7" t="s">
        <v>125</v>
      </c>
      <c r="J2434" s="7" t="s">
        <v>126</v>
      </c>
      <c r="K2434" s="117"/>
      <c r="L2434" s="117"/>
      <c r="M2434" s="7" t="s">
        <v>107</v>
      </c>
      <c r="N2434" s="118"/>
    </row>
    <row r="2435" spans="1:14" ht="31.5" x14ac:dyDescent="0.5">
      <c r="A2435" s="113"/>
      <c r="B2435" s="114"/>
      <c r="C2435" s="115"/>
      <c r="D2435" s="116"/>
      <c r="E2435" s="116"/>
      <c r="F2435" s="121"/>
      <c r="G2435" s="121"/>
      <c r="H2435" s="121"/>
      <c r="I2435" s="121"/>
      <c r="J2435" s="121"/>
      <c r="K2435" s="122"/>
      <c r="L2435" s="121">
        <f>+F2435-G2435-H2435-I2435-J2435</f>
        <v>0</v>
      </c>
      <c r="M2435" s="123"/>
      <c r="N2435" s="124"/>
    </row>
    <row r="2436" spans="1:14" x14ac:dyDescent="0.3">
      <c r="A2436" s="177" t="s">
        <v>109</v>
      </c>
      <c r="B2436" s="178"/>
      <c r="C2436" s="178"/>
      <c r="D2436" s="178"/>
      <c r="E2436" s="178"/>
      <c r="F2436" s="178"/>
      <c r="G2436" s="178"/>
      <c r="H2436" s="178"/>
      <c r="I2436" s="178"/>
      <c r="J2436" s="179"/>
      <c r="K2436" s="125"/>
      <c r="L2436" s="12"/>
      <c r="M2436" s="126"/>
      <c r="N2436" s="127"/>
    </row>
    <row r="2437" spans="1:14" x14ac:dyDescent="0.3">
      <c r="A2437" s="180" t="s">
        <v>110</v>
      </c>
      <c r="B2437" s="181"/>
      <c r="C2437" s="181"/>
      <c r="D2437" s="181"/>
      <c r="E2437" s="181"/>
      <c r="F2437" s="181"/>
      <c r="G2437" s="181"/>
      <c r="H2437" s="181"/>
      <c r="I2437" s="181"/>
      <c r="J2437" s="182"/>
      <c r="K2437" s="129"/>
      <c r="L2437" s="12"/>
      <c r="M2437" s="126"/>
      <c r="N2437" s="127"/>
    </row>
    <row r="2438" spans="1:14" x14ac:dyDescent="0.3">
      <c r="A2438" s="160" t="s">
        <v>111</v>
      </c>
      <c r="B2438" s="161"/>
      <c r="C2438" s="161"/>
      <c r="D2438" s="161"/>
      <c r="E2438" s="161"/>
      <c r="F2438" s="161"/>
      <c r="G2438" s="161"/>
      <c r="H2438" s="161"/>
      <c r="I2438" s="161"/>
      <c r="J2438" s="162"/>
      <c r="K2438" s="130"/>
      <c r="L2438" s="12"/>
      <c r="M2438" s="131" t="e">
        <f>+L2438/L2433%</f>
        <v>#DIV/0!</v>
      </c>
      <c r="N2438" s="127"/>
    </row>
    <row r="2439" spans="1:14" x14ac:dyDescent="0.3">
      <c r="A2439" s="163" t="s">
        <v>112</v>
      </c>
      <c r="B2439" s="164"/>
      <c r="C2439" s="164"/>
      <c r="D2439" s="164"/>
      <c r="E2439" s="164"/>
      <c r="F2439" s="164"/>
      <c r="G2439" s="164"/>
      <c r="H2439" s="164"/>
      <c r="I2439" s="164"/>
      <c r="J2439" s="165"/>
      <c r="K2439" s="132"/>
      <c r="L2439" s="12">
        <f>+E2455</f>
        <v>0</v>
      </c>
      <c r="M2439" s="126"/>
      <c r="N2439" s="127"/>
    </row>
    <row r="2440" spans="1:14" x14ac:dyDescent="0.3">
      <c r="A2440" s="166" t="s">
        <v>113</v>
      </c>
      <c r="B2440" s="167"/>
      <c r="C2440" s="167"/>
      <c r="D2440" s="167"/>
      <c r="E2440" s="167"/>
      <c r="F2440" s="167"/>
      <c r="G2440" s="167"/>
      <c r="H2440" s="167"/>
      <c r="I2440" s="167"/>
      <c r="J2440" s="168"/>
      <c r="K2440" s="134"/>
      <c r="L2440" s="12">
        <f>+M2455</f>
        <v>0</v>
      </c>
      <c r="M2440" s="126"/>
      <c r="N2440" s="127"/>
    </row>
    <row r="2441" spans="1:14" x14ac:dyDescent="0.3">
      <c r="A2441" s="169"/>
      <c r="B2441" s="170"/>
      <c r="C2441" s="170"/>
      <c r="D2441" s="170"/>
      <c r="E2441" s="170"/>
      <c r="F2441" s="170"/>
      <c r="G2441" s="170"/>
      <c r="H2441" s="170"/>
      <c r="I2441" s="170"/>
      <c r="J2441" s="171"/>
      <c r="K2441" s="128"/>
      <c r="L2441" s="126"/>
      <c r="M2441" s="126"/>
      <c r="N2441" s="127"/>
    </row>
    <row r="2442" spans="1:14" x14ac:dyDescent="0.3">
      <c r="A2442" s="169"/>
      <c r="B2442" s="170"/>
      <c r="C2442" s="170"/>
      <c r="D2442" s="170"/>
      <c r="E2442" s="170"/>
      <c r="F2442" s="170"/>
      <c r="G2442" s="170"/>
      <c r="H2442" s="170"/>
      <c r="I2442" s="170"/>
      <c r="J2442" s="171"/>
      <c r="K2442" s="128"/>
      <c r="L2442" s="126"/>
      <c r="M2442" s="126"/>
      <c r="N2442" s="127"/>
    </row>
    <row r="2443" spans="1:14" x14ac:dyDescent="0.3">
      <c r="A2443" s="169" t="s">
        <v>114</v>
      </c>
      <c r="B2443" s="170"/>
      <c r="C2443" s="170"/>
      <c r="D2443" s="170"/>
      <c r="E2443" s="170"/>
      <c r="F2443" s="170"/>
      <c r="G2443" s="170"/>
      <c r="H2443" s="170"/>
      <c r="I2443" s="170"/>
      <c r="J2443" s="171"/>
      <c r="K2443" s="136"/>
      <c r="L2443" s="111">
        <f>+L2433-L2436-L2437-L2438-L2439+L2440-L2441-L2442</f>
        <v>0</v>
      </c>
      <c r="M2443" s="126"/>
      <c r="N2443" s="127"/>
    </row>
    <row r="2444" spans="1:14" ht="19.5" thickBot="1" x14ac:dyDescent="0.35">
      <c r="M2444" s="138">
        <f>+L2444-L2443</f>
        <v>0</v>
      </c>
    </row>
    <row r="2445" spans="1:14" ht="19.5" thickBot="1" x14ac:dyDescent="0.35">
      <c r="A2445" s="157" t="s">
        <v>115</v>
      </c>
      <c r="B2445" s="158"/>
      <c r="C2445" s="158"/>
      <c r="D2445" s="158"/>
      <c r="E2445" s="158"/>
      <c r="F2445" s="159"/>
      <c r="G2445" s="127"/>
      <c r="H2445" s="157" t="s">
        <v>116</v>
      </c>
      <c r="I2445" s="158"/>
      <c r="J2445" s="159"/>
      <c r="K2445" s="157" t="s">
        <v>117</v>
      </c>
      <c r="L2445" s="158"/>
      <c r="M2445" s="159"/>
      <c r="N2445" s="139"/>
    </row>
    <row r="2446" spans="1:14" ht="19.5" thickBot="1" x14ac:dyDescent="0.35">
      <c r="A2446" s="140" t="s">
        <v>118</v>
      </c>
      <c r="B2446" s="157" t="s">
        <v>119</v>
      </c>
      <c r="C2446" s="159"/>
      <c r="D2446" s="140" t="s">
        <v>120</v>
      </c>
      <c r="E2446" s="157" t="s">
        <v>22</v>
      </c>
      <c r="F2446" s="159"/>
      <c r="G2446" s="127"/>
      <c r="H2446" s="157" t="s">
        <v>119</v>
      </c>
      <c r="I2446" s="159"/>
      <c r="J2446" s="140" t="s">
        <v>22</v>
      </c>
      <c r="K2446" s="157" t="s">
        <v>119</v>
      </c>
      <c r="L2446" s="159"/>
      <c r="M2446" s="140" t="s">
        <v>22</v>
      </c>
      <c r="N2446" s="139"/>
    </row>
    <row r="2447" spans="1:14" ht="19.5" thickBot="1" x14ac:dyDescent="0.35">
      <c r="A2447" s="141"/>
      <c r="B2447" s="153"/>
      <c r="C2447" s="154"/>
      <c r="D2447" s="141"/>
      <c r="E2447" s="155"/>
      <c r="F2447" s="156"/>
      <c r="G2447" s="127"/>
      <c r="H2447" s="153"/>
      <c r="I2447" s="154"/>
      <c r="J2447" s="142"/>
      <c r="K2447" s="153"/>
      <c r="L2447" s="154"/>
      <c r="M2447" s="143"/>
      <c r="N2447" s="144"/>
    </row>
    <row r="2448" spans="1:14" ht="19.5" thickBot="1" x14ac:dyDescent="0.35">
      <c r="A2448" s="141"/>
      <c r="B2448" s="153"/>
      <c r="C2448" s="154"/>
      <c r="D2448" s="141"/>
      <c r="E2448" s="155"/>
      <c r="F2448" s="156"/>
      <c r="G2448" s="127"/>
      <c r="H2448" s="153"/>
      <c r="I2448" s="154"/>
      <c r="J2448" s="142"/>
      <c r="K2448" s="153"/>
      <c r="L2448" s="154"/>
      <c r="M2448" s="143"/>
      <c r="N2448" s="144"/>
    </row>
    <row r="2449" spans="1:14" ht="19.5" thickBot="1" x14ac:dyDescent="0.35">
      <c r="A2449" s="141"/>
      <c r="B2449" s="153"/>
      <c r="C2449" s="154"/>
      <c r="D2449" s="141"/>
      <c r="E2449" s="155"/>
      <c r="F2449" s="156"/>
      <c r="G2449" s="127"/>
      <c r="H2449" s="153"/>
      <c r="I2449" s="154"/>
      <c r="J2449" s="142"/>
      <c r="K2449" s="153"/>
      <c r="L2449" s="154"/>
      <c r="M2449" s="143"/>
      <c r="N2449" s="144"/>
    </row>
    <row r="2450" spans="1:14" ht="19.5" thickBot="1" x14ac:dyDescent="0.35">
      <c r="A2450" s="141"/>
      <c r="B2450" s="153"/>
      <c r="C2450" s="154"/>
      <c r="D2450" s="141"/>
      <c r="E2450" s="155"/>
      <c r="F2450" s="156"/>
      <c r="G2450" s="127"/>
      <c r="H2450" s="153"/>
      <c r="I2450" s="154"/>
      <c r="J2450" s="142"/>
      <c r="K2450" s="153"/>
      <c r="L2450" s="154"/>
      <c r="M2450" s="143"/>
      <c r="N2450" s="144"/>
    </row>
    <row r="2451" spans="1:14" ht="19.5" thickBot="1" x14ac:dyDescent="0.35">
      <c r="A2451" s="141"/>
      <c r="B2451" s="153"/>
      <c r="C2451" s="154"/>
      <c r="D2451" s="141"/>
      <c r="E2451" s="155"/>
      <c r="F2451" s="156"/>
      <c r="G2451" s="127"/>
      <c r="H2451" s="153"/>
      <c r="I2451" s="154"/>
      <c r="J2451" s="142"/>
      <c r="K2451" s="153"/>
      <c r="L2451" s="154"/>
      <c r="M2451" s="143"/>
      <c r="N2451" s="144"/>
    </row>
    <row r="2452" spans="1:14" ht="19.5" thickBot="1" x14ac:dyDescent="0.35">
      <c r="A2452" s="141"/>
      <c r="B2452" s="153"/>
      <c r="C2452" s="154"/>
      <c r="D2452" s="141"/>
      <c r="E2452" s="155"/>
      <c r="F2452" s="156"/>
      <c r="G2452" s="127"/>
      <c r="H2452" s="153"/>
      <c r="I2452" s="154"/>
      <c r="J2452" s="142"/>
      <c r="K2452" s="153"/>
      <c r="L2452" s="154"/>
      <c r="M2452" s="143"/>
      <c r="N2452" s="144"/>
    </row>
    <row r="2453" spans="1:14" ht="19.5" thickBot="1" x14ac:dyDescent="0.35">
      <c r="A2453" s="141"/>
      <c r="B2453" s="153"/>
      <c r="C2453" s="154"/>
      <c r="D2453" s="141"/>
      <c r="E2453" s="155"/>
      <c r="F2453" s="156"/>
      <c r="G2453" s="127"/>
      <c r="H2453" s="153"/>
      <c r="I2453" s="154"/>
      <c r="J2453" s="142"/>
      <c r="K2453" s="153"/>
      <c r="L2453" s="154"/>
      <c r="M2453" s="143"/>
      <c r="N2453" s="144"/>
    </row>
    <row r="2454" spans="1:14" ht="19.5" thickBot="1" x14ac:dyDescent="0.35">
      <c r="A2454" s="141"/>
      <c r="B2454" s="153"/>
      <c r="C2454" s="154"/>
      <c r="D2454" s="141"/>
      <c r="E2454" s="155"/>
      <c r="F2454" s="156"/>
      <c r="G2454" s="127"/>
      <c r="H2454" s="153"/>
      <c r="I2454" s="154"/>
      <c r="J2454" s="142"/>
      <c r="K2454" s="153"/>
      <c r="L2454" s="154"/>
      <c r="M2454" s="143"/>
      <c r="N2454" s="144"/>
    </row>
    <row r="2455" spans="1:14" ht="19.5" thickBot="1" x14ac:dyDescent="0.35">
      <c r="A2455" s="141" t="s">
        <v>121</v>
      </c>
      <c r="B2455" s="153"/>
      <c r="C2455" s="154"/>
      <c r="D2455" s="141"/>
      <c r="E2455" s="155">
        <f>SUM(E2447:F2454)</f>
        <v>0</v>
      </c>
      <c r="F2455" s="156"/>
      <c r="G2455" s="127"/>
      <c r="H2455" s="153" t="s">
        <v>121</v>
      </c>
      <c r="I2455" s="154"/>
      <c r="J2455" s="140">
        <f>SUM(J2447:J2454)</f>
        <v>0</v>
      </c>
      <c r="K2455" s="153" t="s">
        <v>121</v>
      </c>
      <c r="L2455" s="154"/>
      <c r="M2455" s="145">
        <f>SUM(M2447:M2454)</f>
        <v>0</v>
      </c>
      <c r="N2455" s="139"/>
    </row>
    <row r="2458" spans="1:14" x14ac:dyDescent="0.3">
      <c r="A2458" s="172" t="s">
        <v>0</v>
      </c>
      <c r="B2458" s="172"/>
      <c r="C2458" s="172"/>
      <c r="D2458" s="172"/>
      <c r="E2458" s="172"/>
      <c r="F2458" s="172"/>
      <c r="G2458" s="172"/>
      <c r="H2458" s="172"/>
      <c r="I2458" s="172"/>
      <c r="J2458" s="172"/>
      <c r="K2458" s="172"/>
      <c r="L2458" s="172"/>
      <c r="M2458" s="1"/>
      <c r="N2458" s="148"/>
    </row>
    <row r="2459" spans="1:14" x14ac:dyDescent="0.3">
      <c r="A2459" s="1" t="s">
        <v>1</v>
      </c>
      <c r="B2459" s="148"/>
      <c r="J2459" s="1" t="s">
        <v>3</v>
      </c>
      <c r="K2459" s="173">
        <f>+K2368</f>
        <v>0</v>
      </c>
      <c r="L2459" s="173"/>
      <c r="M2459" s="173"/>
      <c r="N2459" s="6"/>
    </row>
    <row r="2460" spans="1:14" x14ac:dyDescent="0.3">
      <c r="A2460" s="174"/>
      <c r="B2460" s="175"/>
      <c r="C2460" s="176"/>
      <c r="D2460" s="169" t="s">
        <v>6</v>
      </c>
      <c r="E2460" s="170"/>
      <c r="F2460" s="171"/>
      <c r="G2460" s="7" t="s">
        <v>7</v>
      </c>
      <c r="H2460" s="7" t="s">
        <v>7</v>
      </c>
      <c r="I2460" s="7" t="s">
        <v>8</v>
      </c>
      <c r="J2460" s="147" t="s">
        <v>9</v>
      </c>
      <c r="K2460" s="7" t="s">
        <v>10</v>
      </c>
      <c r="L2460" s="149"/>
      <c r="M2460" s="7" t="s">
        <v>11</v>
      </c>
      <c r="N2460" s="7" t="s">
        <v>12</v>
      </c>
    </row>
    <row r="2461" spans="1:14" x14ac:dyDescent="0.3">
      <c r="A2461" s="12" t="s">
        <v>16</v>
      </c>
      <c r="B2461" s="7" t="s">
        <v>17</v>
      </c>
      <c r="C2461" s="13" t="s">
        <v>18</v>
      </c>
      <c r="D2461" s="7">
        <v>1</v>
      </c>
      <c r="E2461" s="7">
        <v>2</v>
      </c>
      <c r="F2461" s="14" t="s">
        <v>19</v>
      </c>
      <c r="G2461" s="7" t="s">
        <v>20</v>
      </c>
      <c r="H2461" s="7" t="s">
        <v>20</v>
      </c>
      <c r="I2461" s="7"/>
      <c r="J2461" s="7" t="s">
        <v>20</v>
      </c>
      <c r="K2461" s="7" t="s">
        <v>21</v>
      </c>
      <c r="L2461" s="7" t="s">
        <v>22</v>
      </c>
      <c r="M2461" s="7" t="s">
        <v>23</v>
      </c>
      <c r="N2461" s="7" t="s">
        <v>22</v>
      </c>
    </row>
    <row r="2462" spans="1:14" x14ac:dyDescent="0.3">
      <c r="A2462" s="16" t="s">
        <v>35</v>
      </c>
      <c r="B2462" s="17" t="s">
        <v>36</v>
      </c>
      <c r="C2462" s="17">
        <v>72</v>
      </c>
      <c r="D2462" s="29"/>
      <c r="E2462" s="29"/>
      <c r="F2462" s="30">
        <f>+(E2462+D2462)/C2462</f>
        <v>0</v>
      </c>
      <c r="G2462" s="32"/>
      <c r="H2462" s="32"/>
      <c r="I2462" s="32"/>
      <c r="J2462" s="34">
        <f>+D2462+E2462-G2462-H2462-I2462</f>
        <v>0</v>
      </c>
      <c r="K2462" s="31">
        <f>+K2371</f>
        <v>381.13</v>
      </c>
      <c r="L2462" s="24">
        <f t="shared" ref="L2462:L2523" si="181">+J2462*K2462</f>
        <v>0</v>
      </c>
      <c r="M2462" s="24"/>
      <c r="N2462" s="24">
        <f>+K2462*I2462</f>
        <v>0</v>
      </c>
    </row>
    <row r="2463" spans="1:14" x14ac:dyDescent="0.3">
      <c r="A2463" s="16" t="s">
        <v>37</v>
      </c>
      <c r="B2463" s="17" t="s">
        <v>38</v>
      </c>
      <c r="C2463" s="17">
        <v>36</v>
      </c>
      <c r="D2463" s="29"/>
      <c r="E2463" s="29"/>
      <c r="F2463" s="30">
        <f t="shared" ref="F2463:F2523" si="182">+(E2463+D2463)/C2463</f>
        <v>0</v>
      </c>
      <c r="G2463" s="32"/>
      <c r="H2463" s="32"/>
      <c r="I2463" s="32"/>
      <c r="J2463" s="34">
        <f t="shared" ref="J2463:J2523" si="183">+D2463+E2463-G2463-H2463-I2463</f>
        <v>0</v>
      </c>
      <c r="K2463" s="31">
        <f t="shared" ref="K2463:K2523" si="184">+K2372</f>
        <v>741.2</v>
      </c>
      <c r="L2463" s="24">
        <f t="shared" si="181"/>
        <v>0</v>
      </c>
      <c r="M2463" s="24"/>
      <c r="N2463" s="24">
        <f t="shared" ref="N2463:N2523" si="185">+K2463*I2463</f>
        <v>0</v>
      </c>
    </row>
    <row r="2464" spans="1:14" x14ac:dyDescent="0.3">
      <c r="A2464" s="16" t="s">
        <v>39</v>
      </c>
      <c r="B2464" s="17" t="s">
        <v>40</v>
      </c>
      <c r="C2464" s="17">
        <v>18</v>
      </c>
      <c r="D2464" s="29"/>
      <c r="E2464" s="29"/>
      <c r="F2464" s="30">
        <f t="shared" si="182"/>
        <v>0</v>
      </c>
      <c r="G2464" s="32"/>
      <c r="H2464" s="32"/>
      <c r="I2464" s="32"/>
      <c r="J2464" s="12">
        <f t="shared" si="183"/>
        <v>0</v>
      </c>
      <c r="K2464" s="31">
        <f t="shared" si="184"/>
        <v>1263.5999999999999</v>
      </c>
      <c r="L2464" s="37">
        <f t="shared" si="181"/>
        <v>0</v>
      </c>
      <c r="M2464" s="37"/>
      <c r="N2464" s="37">
        <f t="shared" si="185"/>
        <v>0</v>
      </c>
    </row>
    <row r="2465" spans="1:14" x14ac:dyDescent="0.3">
      <c r="A2465" s="16" t="s">
        <v>41</v>
      </c>
      <c r="B2465" s="17" t="s">
        <v>42</v>
      </c>
      <c r="C2465" s="17">
        <v>10</v>
      </c>
      <c r="D2465" s="29"/>
      <c r="E2465" s="29"/>
      <c r="F2465" s="30">
        <f t="shared" si="182"/>
        <v>0</v>
      </c>
      <c r="G2465" s="32"/>
      <c r="H2465" s="32"/>
      <c r="I2465" s="32"/>
      <c r="J2465" s="34">
        <f t="shared" si="183"/>
        <v>0</v>
      </c>
      <c r="K2465" s="31">
        <f t="shared" si="184"/>
        <v>2059.1999999999998</v>
      </c>
      <c r="L2465" s="24">
        <f t="shared" si="181"/>
        <v>0</v>
      </c>
      <c r="M2465" s="24"/>
      <c r="N2465" s="24">
        <f t="shared" si="185"/>
        <v>0</v>
      </c>
    </row>
    <row r="2466" spans="1:14" x14ac:dyDescent="0.3">
      <c r="A2466" s="16" t="s">
        <v>43</v>
      </c>
      <c r="B2466" s="17" t="s">
        <v>36</v>
      </c>
      <c r="C2466" s="17">
        <v>72</v>
      </c>
      <c r="D2466" s="29"/>
      <c r="E2466" s="29"/>
      <c r="F2466" s="30">
        <f t="shared" si="182"/>
        <v>0</v>
      </c>
      <c r="G2466" s="32"/>
      <c r="H2466" s="32"/>
      <c r="I2466" s="32"/>
      <c r="J2466" s="34">
        <f t="shared" si="183"/>
        <v>0</v>
      </c>
      <c r="K2466" s="31">
        <f t="shared" si="184"/>
        <v>409.5</v>
      </c>
      <c r="L2466" s="24">
        <f t="shared" si="181"/>
        <v>0</v>
      </c>
      <c r="M2466" s="24"/>
      <c r="N2466" s="24">
        <f t="shared" si="185"/>
        <v>0</v>
      </c>
    </row>
    <row r="2467" spans="1:14" x14ac:dyDescent="0.3">
      <c r="A2467" s="16" t="s">
        <v>44</v>
      </c>
      <c r="B2467" s="17" t="s">
        <v>38</v>
      </c>
      <c r="C2467" s="17">
        <v>36</v>
      </c>
      <c r="D2467" s="29"/>
      <c r="E2467" s="29"/>
      <c r="F2467" s="30">
        <f t="shared" si="182"/>
        <v>0</v>
      </c>
      <c r="G2467" s="32"/>
      <c r="H2467" s="32"/>
      <c r="I2467" s="32"/>
      <c r="J2467" s="34">
        <f t="shared" si="183"/>
        <v>0</v>
      </c>
      <c r="K2467" s="31">
        <f t="shared" si="184"/>
        <v>803.79</v>
      </c>
      <c r="L2467" s="24">
        <f t="shared" si="181"/>
        <v>0</v>
      </c>
      <c r="M2467" s="24"/>
      <c r="N2467" s="24">
        <f t="shared" si="185"/>
        <v>0</v>
      </c>
    </row>
    <row r="2468" spans="1:14" x14ac:dyDescent="0.3">
      <c r="A2468" s="16" t="s">
        <v>45</v>
      </c>
      <c r="B2468" s="17" t="s">
        <v>36</v>
      </c>
      <c r="C2468" s="17">
        <v>72</v>
      </c>
      <c r="D2468" s="29"/>
      <c r="E2468" s="29"/>
      <c r="F2468" s="30">
        <f t="shared" si="182"/>
        <v>0</v>
      </c>
      <c r="G2468" s="32"/>
      <c r="H2468" s="32"/>
      <c r="I2468" s="32"/>
      <c r="J2468" s="34">
        <f t="shared" si="183"/>
        <v>0</v>
      </c>
      <c r="K2468" s="31">
        <f t="shared" si="184"/>
        <v>409.5</v>
      </c>
      <c r="L2468" s="24">
        <f t="shared" si="181"/>
        <v>0</v>
      </c>
      <c r="M2468" s="24"/>
      <c r="N2468" s="24">
        <f t="shared" si="185"/>
        <v>0</v>
      </c>
    </row>
    <row r="2469" spans="1:14" x14ac:dyDescent="0.3">
      <c r="A2469" s="16" t="s">
        <v>46</v>
      </c>
      <c r="B2469" s="17" t="s">
        <v>38</v>
      </c>
      <c r="C2469" s="17">
        <v>36</v>
      </c>
      <c r="D2469" s="29"/>
      <c r="E2469" s="29"/>
      <c r="F2469" s="30">
        <f t="shared" si="182"/>
        <v>0</v>
      </c>
      <c r="G2469" s="32"/>
      <c r="H2469" s="32"/>
      <c r="I2469" s="32"/>
      <c r="J2469" s="34">
        <f t="shared" si="183"/>
        <v>0</v>
      </c>
      <c r="K2469" s="31">
        <f t="shared" si="184"/>
        <v>803.79</v>
      </c>
      <c r="L2469" s="24">
        <f t="shared" si="181"/>
        <v>0</v>
      </c>
      <c r="M2469" s="24"/>
      <c r="N2469" s="24">
        <f t="shared" si="185"/>
        <v>0</v>
      </c>
    </row>
    <row r="2470" spans="1:14" x14ac:dyDescent="0.3">
      <c r="A2470" s="16" t="s">
        <v>47</v>
      </c>
      <c r="B2470" s="17" t="s">
        <v>48</v>
      </c>
      <c r="C2470" s="17">
        <v>8</v>
      </c>
      <c r="D2470" s="29"/>
      <c r="E2470" s="29"/>
      <c r="F2470" s="30">
        <f t="shared" si="182"/>
        <v>0</v>
      </c>
      <c r="G2470" s="32"/>
      <c r="H2470" s="32"/>
      <c r="I2470" s="32"/>
      <c r="J2470" s="34">
        <f t="shared" si="183"/>
        <v>0</v>
      </c>
      <c r="K2470" s="31">
        <f t="shared" si="184"/>
        <v>2767.05</v>
      </c>
      <c r="L2470" s="24">
        <f t="shared" si="181"/>
        <v>0</v>
      </c>
      <c r="M2470" s="24"/>
      <c r="N2470" s="24">
        <f t="shared" si="185"/>
        <v>0</v>
      </c>
    </row>
    <row r="2471" spans="1:14" x14ac:dyDescent="0.3">
      <c r="A2471" s="35" t="s">
        <v>49</v>
      </c>
      <c r="B2471" s="17" t="s">
        <v>50</v>
      </c>
      <c r="C2471" s="38">
        <v>72</v>
      </c>
      <c r="D2471" s="29"/>
      <c r="E2471" s="29"/>
      <c r="F2471" s="30">
        <f t="shared" si="182"/>
        <v>0</v>
      </c>
      <c r="G2471" s="32"/>
      <c r="H2471" s="32"/>
      <c r="I2471" s="32"/>
      <c r="J2471" s="12">
        <f t="shared" si="183"/>
        <v>0</v>
      </c>
      <c r="K2471" s="31">
        <f t="shared" si="184"/>
        <v>444.6</v>
      </c>
      <c r="L2471" s="37">
        <f t="shared" si="181"/>
        <v>0</v>
      </c>
      <c r="M2471" s="37"/>
      <c r="N2471" s="37">
        <f t="shared" si="185"/>
        <v>0</v>
      </c>
    </row>
    <row r="2472" spans="1:14" x14ac:dyDescent="0.3">
      <c r="A2472" s="16" t="s">
        <v>51</v>
      </c>
      <c r="B2472" s="17" t="s">
        <v>52</v>
      </c>
      <c r="C2472" s="17">
        <v>36</v>
      </c>
      <c r="D2472" s="29"/>
      <c r="E2472" s="29"/>
      <c r="F2472" s="30">
        <f t="shared" si="182"/>
        <v>0</v>
      </c>
      <c r="G2472" s="32"/>
      <c r="H2472" s="32"/>
      <c r="I2472" s="32"/>
      <c r="J2472" s="34">
        <f t="shared" si="183"/>
        <v>0</v>
      </c>
      <c r="K2472" s="31">
        <f t="shared" si="184"/>
        <v>868.73</v>
      </c>
      <c r="L2472" s="24">
        <f t="shared" si="181"/>
        <v>0</v>
      </c>
      <c r="M2472" s="24"/>
      <c r="N2472" s="24">
        <f t="shared" si="185"/>
        <v>0</v>
      </c>
    </row>
    <row r="2473" spans="1:14" x14ac:dyDescent="0.3">
      <c r="A2473" s="16" t="s">
        <v>53</v>
      </c>
      <c r="B2473" s="17" t="s">
        <v>48</v>
      </c>
      <c r="C2473" s="17">
        <v>8</v>
      </c>
      <c r="D2473" s="29"/>
      <c r="E2473" s="29"/>
      <c r="F2473" s="30">
        <f t="shared" si="182"/>
        <v>0</v>
      </c>
      <c r="G2473" s="32"/>
      <c r="H2473" s="32"/>
      <c r="I2473" s="32"/>
      <c r="J2473" s="34">
        <f t="shared" si="183"/>
        <v>0</v>
      </c>
      <c r="K2473" s="31">
        <f t="shared" si="184"/>
        <v>2416.0500000000002</v>
      </c>
      <c r="L2473" s="24">
        <f t="shared" si="181"/>
        <v>0</v>
      </c>
      <c r="M2473" s="24"/>
      <c r="N2473" s="24">
        <f t="shared" si="185"/>
        <v>0</v>
      </c>
    </row>
    <row r="2474" spans="1:14" x14ac:dyDescent="0.3">
      <c r="A2474" s="16" t="s">
        <v>54</v>
      </c>
      <c r="B2474" s="17" t="s">
        <v>50</v>
      </c>
      <c r="C2474" s="17">
        <v>72</v>
      </c>
      <c r="D2474" s="29"/>
      <c r="E2474" s="29"/>
      <c r="F2474" s="30">
        <f t="shared" si="182"/>
        <v>0</v>
      </c>
      <c r="G2474" s="32"/>
      <c r="H2474" s="32"/>
      <c r="I2474" s="32"/>
      <c r="J2474" s="34">
        <f t="shared" si="183"/>
        <v>0</v>
      </c>
      <c r="K2474" s="31">
        <f t="shared" si="184"/>
        <v>377.33</v>
      </c>
      <c r="L2474" s="24">
        <f t="shared" si="181"/>
        <v>0</v>
      </c>
      <c r="M2474" s="24"/>
      <c r="N2474" s="24">
        <f t="shared" si="185"/>
        <v>0</v>
      </c>
    </row>
    <row r="2475" spans="1:14" x14ac:dyDescent="0.3">
      <c r="A2475" s="16" t="s">
        <v>55</v>
      </c>
      <c r="B2475" s="17" t="s">
        <v>56</v>
      </c>
      <c r="C2475" s="17">
        <v>15</v>
      </c>
      <c r="D2475" s="44"/>
      <c r="E2475" s="44"/>
      <c r="F2475" s="30">
        <f t="shared" si="182"/>
        <v>0</v>
      </c>
      <c r="G2475" s="11"/>
      <c r="H2475" s="11"/>
      <c r="I2475" s="11"/>
      <c r="J2475" s="12">
        <f t="shared" si="183"/>
        <v>0</v>
      </c>
      <c r="K2475" s="45">
        <f t="shared" si="184"/>
        <v>1158.3</v>
      </c>
      <c r="L2475" s="37">
        <f t="shared" si="181"/>
        <v>0</v>
      </c>
      <c r="M2475" s="37"/>
      <c r="N2475" s="37">
        <f t="shared" si="185"/>
        <v>0</v>
      </c>
    </row>
    <row r="2476" spans="1:14" x14ac:dyDescent="0.3">
      <c r="A2476" s="16" t="s">
        <v>57</v>
      </c>
      <c r="B2476" s="17" t="s">
        <v>50</v>
      </c>
      <c r="C2476" s="17">
        <v>72</v>
      </c>
      <c r="D2476" s="29"/>
      <c r="E2476" s="29"/>
      <c r="F2476" s="30">
        <f t="shared" si="182"/>
        <v>0</v>
      </c>
      <c r="G2476" s="32"/>
      <c r="H2476" s="32"/>
      <c r="I2476" s="32"/>
      <c r="J2476" s="34">
        <f t="shared" si="183"/>
        <v>0</v>
      </c>
      <c r="K2476" s="31">
        <f t="shared" si="184"/>
        <v>424.13</v>
      </c>
      <c r="L2476" s="24">
        <f t="shared" si="181"/>
        <v>0</v>
      </c>
      <c r="M2476" s="24"/>
      <c r="N2476" s="24">
        <f t="shared" si="185"/>
        <v>0</v>
      </c>
    </row>
    <row r="2477" spans="1:14" x14ac:dyDescent="0.3">
      <c r="A2477" s="16" t="s">
        <v>58</v>
      </c>
      <c r="B2477" s="17" t="s">
        <v>59</v>
      </c>
      <c r="C2477" s="17">
        <v>15</v>
      </c>
      <c r="D2477" s="29"/>
      <c r="E2477" s="29"/>
      <c r="F2477" s="30">
        <f t="shared" si="182"/>
        <v>0</v>
      </c>
      <c r="G2477" s="32"/>
      <c r="H2477" s="32"/>
      <c r="I2477" s="32"/>
      <c r="J2477" s="34">
        <f t="shared" si="183"/>
        <v>0</v>
      </c>
      <c r="K2477" s="31">
        <f t="shared" si="184"/>
        <v>1199.25</v>
      </c>
      <c r="L2477" s="24">
        <f t="shared" si="181"/>
        <v>0</v>
      </c>
      <c r="M2477" s="24"/>
      <c r="N2477" s="24">
        <f t="shared" si="185"/>
        <v>0</v>
      </c>
    </row>
    <row r="2478" spans="1:14" x14ac:dyDescent="0.3">
      <c r="A2478" s="16" t="s">
        <v>60</v>
      </c>
      <c r="B2478" s="17" t="s">
        <v>50</v>
      </c>
      <c r="C2478" s="17">
        <v>72</v>
      </c>
      <c r="D2478" s="29"/>
      <c r="E2478" s="29"/>
      <c r="F2478" s="30">
        <f t="shared" si="182"/>
        <v>0</v>
      </c>
      <c r="G2478" s="32"/>
      <c r="H2478" s="32"/>
      <c r="I2478" s="32"/>
      <c r="J2478" s="34">
        <f t="shared" si="183"/>
        <v>0</v>
      </c>
      <c r="K2478" s="31">
        <f t="shared" si="184"/>
        <v>381.13</v>
      </c>
      <c r="L2478" s="24">
        <f t="shared" si="181"/>
        <v>0</v>
      </c>
      <c r="M2478" s="24"/>
      <c r="N2478" s="24">
        <f t="shared" si="185"/>
        <v>0</v>
      </c>
    </row>
    <row r="2479" spans="1:14" x14ac:dyDescent="0.3">
      <c r="A2479" s="16" t="s">
        <v>61</v>
      </c>
      <c r="B2479" s="17" t="s">
        <v>50</v>
      </c>
      <c r="C2479" s="38">
        <v>72</v>
      </c>
      <c r="D2479" s="44"/>
      <c r="E2479" s="44"/>
      <c r="F2479" s="30">
        <f t="shared" si="182"/>
        <v>0</v>
      </c>
      <c r="G2479" s="11"/>
      <c r="H2479" s="11"/>
      <c r="I2479" s="11"/>
      <c r="J2479" s="12">
        <f t="shared" si="183"/>
        <v>0</v>
      </c>
      <c r="K2479" s="31">
        <f t="shared" si="184"/>
        <v>424.13</v>
      </c>
      <c r="L2479" s="37">
        <f t="shared" si="181"/>
        <v>0</v>
      </c>
      <c r="M2479" s="37"/>
      <c r="N2479" s="37">
        <f t="shared" si="185"/>
        <v>0</v>
      </c>
    </row>
    <row r="2480" spans="1:14" x14ac:dyDescent="0.3">
      <c r="A2480" s="35" t="s">
        <v>62</v>
      </c>
      <c r="B2480" s="17" t="s">
        <v>50</v>
      </c>
      <c r="C2480" s="38">
        <v>72</v>
      </c>
      <c r="D2480" s="44"/>
      <c r="E2480" s="44"/>
      <c r="F2480" s="30">
        <f t="shared" si="182"/>
        <v>0</v>
      </c>
      <c r="G2480" s="11"/>
      <c r="H2480" s="11"/>
      <c r="I2480" s="11"/>
      <c r="J2480" s="12">
        <f t="shared" si="183"/>
        <v>0</v>
      </c>
      <c r="K2480" s="31">
        <f t="shared" si="184"/>
        <v>330.23</v>
      </c>
      <c r="L2480" s="37">
        <f t="shared" si="181"/>
        <v>0</v>
      </c>
      <c r="M2480" s="37"/>
      <c r="N2480" s="37">
        <f t="shared" si="185"/>
        <v>0</v>
      </c>
    </row>
    <row r="2481" spans="1:14" x14ac:dyDescent="0.3">
      <c r="A2481" s="35" t="s">
        <v>63</v>
      </c>
      <c r="B2481" s="17" t="s">
        <v>50</v>
      </c>
      <c r="C2481" s="38">
        <v>72</v>
      </c>
      <c r="D2481" s="44"/>
      <c r="E2481" s="44"/>
      <c r="F2481" s="30">
        <f t="shared" si="182"/>
        <v>0</v>
      </c>
      <c r="G2481" s="11"/>
      <c r="H2481" s="11"/>
      <c r="I2481" s="11"/>
      <c r="J2481" s="12">
        <f t="shared" si="183"/>
        <v>0</v>
      </c>
      <c r="K2481" s="31">
        <f t="shared" si="184"/>
        <v>424.13</v>
      </c>
      <c r="L2481" s="37">
        <f t="shared" si="181"/>
        <v>0</v>
      </c>
      <c r="M2481" s="37"/>
      <c r="N2481" s="37">
        <f t="shared" si="185"/>
        <v>0</v>
      </c>
    </row>
    <row r="2482" spans="1:14" x14ac:dyDescent="0.3">
      <c r="A2482" s="35" t="s">
        <v>64</v>
      </c>
      <c r="B2482" s="17" t="s">
        <v>65</v>
      </c>
      <c r="C2482" s="38">
        <v>72</v>
      </c>
      <c r="D2482" s="44"/>
      <c r="E2482" s="44"/>
      <c r="F2482" s="30">
        <f t="shared" si="182"/>
        <v>0</v>
      </c>
      <c r="G2482" s="11"/>
      <c r="H2482" s="11"/>
      <c r="I2482" s="11"/>
      <c r="J2482" s="12">
        <f t="shared" si="183"/>
        <v>0</v>
      </c>
      <c r="K2482" s="31">
        <f t="shared" si="184"/>
        <v>389.61</v>
      </c>
      <c r="L2482" s="37">
        <f t="shared" si="181"/>
        <v>0</v>
      </c>
      <c r="M2482" s="37"/>
      <c r="N2482" s="37">
        <f t="shared" si="185"/>
        <v>0</v>
      </c>
    </row>
    <row r="2483" spans="1:14" x14ac:dyDescent="0.3">
      <c r="A2483" s="35" t="s">
        <v>66</v>
      </c>
      <c r="B2483" s="17" t="s">
        <v>65</v>
      </c>
      <c r="C2483" s="38">
        <v>72</v>
      </c>
      <c r="D2483" s="44"/>
      <c r="E2483" s="44"/>
      <c r="F2483" s="30">
        <f t="shared" si="182"/>
        <v>0</v>
      </c>
      <c r="G2483" s="11"/>
      <c r="H2483" s="11"/>
      <c r="I2483" s="11"/>
      <c r="J2483" s="12">
        <f t="shared" si="183"/>
        <v>0</v>
      </c>
      <c r="K2483" s="31">
        <f t="shared" si="184"/>
        <v>389.61</v>
      </c>
      <c r="L2483" s="37">
        <f t="shared" si="181"/>
        <v>0</v>
      </c>
      <c r="M2483" s="37"/>
      <c r="N2483" s="37">
        <f t="shared" si="185"/>
        <v>0</v>
      </c>
    </row>
    <row r="2484" spans="1:14" x14ac:dyDescent="0.3">
      <c r="A2484" s="47" t="s">
        <v>67</v>
      </c>
      <c r="B2484" s="48" t="s">
        <v>59</v>
      </c>
      <c r="C2484" s="49">
        <v>25</v>
      </c>
      <c r="D2484" s="44"/>
      <c r="E2484" s="44"/>
      <c r="F2484" s="30">
        <f t="shared" si="182"/>
        <v>0</v>
      </c>
      <c r="G2484" s="11"/>
      <c r="H2484" s="11"/>
      <c r="I2484" s="11"/>
      <c r="J2484" s="12">
        <f t="shared" si="183"/>
        <v>0</v>
      </c>
      <c r="K2484" s="31">
        <f t="shared" si="184"/>
        <v>169.65</v>
      </c>
      <c r="L2484" s="37">
        <f t="shared" si="181"/>
        <v>0</v>
      </c>
      <c r="M2484" s="37"/>
      <c r="N2484" s="37">
        <f t="shared" si="185"/>
        <v>0</v>
      </c>
    </row>
    <row r="2485" spans="1:14" x14ac:dyDescent="0.3">
      <c r="A2485" s="47" t="s">
        <v>68</v>
      </c>
      <c r="B2485" s="48" t="s">
        <v>42</v>
      </c>
      <c r="C2485" s="49">
        <v>50</v>
      </c>
      <c r="D2485" s="44"/>
      <c r="E2485" s="44"/>
      <c r="F2485" s="30">
        <f t="shared" si="182"/>
        <v>0</v>
      </c>
      <c r="G2485" s="11"/>
      <c r="H2485" s="11"/>
      <c r="I2485" s="11"/>
      <c r="J2485" s="12">
        <f t="shared" si="183"/>
        <v>0</v>
      </c>
      <c r="K2485" s="31">
        <f t="shared" si="184"/>
        <v>88.92</v>
      </c>
      <c r="L2485" s="37">
        <f t="shared" si="181"/>
        <v>0</v>
      </c>
      <c r="M2485" s="37"/>
      <c r="N2485" s="37">
        <f t="shared" si="185"/>
        <v>0</v>
      </c>
    </row>
    <row r="2486" spans="1:14" x14ac:dyDescent="0.3">
      <c r="A2486" s="47" t="s">
        <v>69</v>
      </c>
      <c r="B2486" s="48" t="s">
        <v>52</v>
      </c>
      <c r="C2486" s="49">
        <v>12</v>
      </c>
      <c r="D2486" s="44"/>
      <c r="E2486" s="44"/>
      <c r="F2486" s="30">
        <f t="shared" si="182"/>
        <v>0</v>
      </c>
      <c r="G2486" s="11"/>
      <c r="H2486" s="11"/>
      <c r="I2486" s="11"/>
      <c r="J2486" s="12">
        <f t="shared" si="183"/>
        <v>0</v>
      </c>
      <c r="K2486" s="31">
        <f t="shared" si="184"/>
        <v>123.94</v>
      </c>
      <c r="L2486" s="37">
        <f t="shared" si="181"/>
        <v>0</v>
      </c>
      <c r="M2486" s="37"/>
      <c r="N2486" s="37">
        <f t="shared" si="185"/>
        <v>0</v>
      </c>
    </row>
    <row r="2487" spans="1:14" ht="19.5" thickBot="1" x14ac:dyDescent="0.35">
      <c r="A2487" s="47" t="s">
        <v>70</v>
      </c>
      <c r="B2487" s="48" t="s">
        <v>50</v>
      </c>
      <c r="C2487" s="49">
        <v>60</v>
      </c>
      <c r="D2487" s="44"/>
      <c r="E2487" s="44"/>
      <c r="F2487" s="30">
        <f t="shared" si="182"/>
        <v>0</v>
      </c>
      <c r="G2487" s="11"/>
      <c r="H2487" s="11"/>
      <c r="I2487" s="11"/>
      <c r="J2487" s="12">
        <f t="shared" si="183"/>
        <v>0</v>
      </c>
      <c r="K2487" s="31">
        <f t="shared" si="184"/>
        <v>67.180000000000007</v>
      </c>
      <c r="L2487" s="37">
        <f t="shared" si="181"/>
        <v>0</v>
      </c>
      <c r="M2487" s="37"/>
      <c r="N2487" s="37">
        <f t="shared" si="185"/>
        <v>0</v>
      </c>
    </row>
    <row r="2488" spans="1:14" ht="19.5" thickBot="1" x14ac:dyDescent="0.35">
      <c r="A2488" s="56" t="s">
        <v>71</v>
      </c>
      <c r="B2488" s="57" t="s">
        <v>50</v>
      </c>
      <c r="C2488" s="58">
        <v>60</v>
      </c>
      <c r="D2488" s="44"/>
      <c r="E2488" s="44"/>
      <c r="F2488" s="30">
        <f t="shared" si="182"/>
        <v>0</v>
      </c>
      <c r="G2488" s="11"/>
      <c r="H2488" s="11"/>
      <c r="I2488" s="11"/>
      <c r="J2488" s="12">
        <f t="shared" si="183"/>
        <v>0</v>
      </c>
      <c r="K2488" s="31">
        <f t="shared" si="184"/>
        <v>67.180000000000007</v>
      </c>
      <c r="L2488" s="37">
        <f t="shared" si="181"/>
        <v>0</v>
      </c>
      <c r="M2488" s="37"/>
      <c r="N2488" s="37">
        <f t="shared" si="185"/>
        <v>0</v>
      </c>
    </row>
    <row r="2489" spans="1:14" ht="19.5" thickBot="1" x14ac:dyDescent="0.35">
      <c r="A2489" s="56" t="s">
        <v>72</v>
      </c>
      <c r="B2489" s="57" t="s">
        <v>50</v>
      </c>
      <c r="C2489" s="58">
        <v>60</v>
      </c>
      <c r="D2489" s="44"/>
      <c r="E2489" s="44"/>
      <c r="F2489" s="30">
        <f t="shared" si="182"/>
        <v>0</v>
      </c>
      <c r="G2489" s="11"/>
      <c r="H2489" s="11"/>
      <c r="I2489" s="11"/>
      <c r="J2489" s="12">
        <f t="shared" si="183"/>
        <v>0</v>
      </c>
      <c r="K2489" s="31">
        <f t="shared" si="184"/>
        <v>67.180000000000007</v>
      </c>
      <c r="L2489" s="37">
        <f t="shared" si="181"/>
        <v>0</v>
      </c>
      <c r="M2489" s="37"/>
      <c r="N2489" s="37">
        <f t="shared" si="185"/>
        <v>0</v>
      </c>
    </row>
    <row r="2490" spans="1:14" ht="19.5" thickBot="1" x14ac:dyDescent="0.35">
      <c r="A2490" s="56" t="s">
        <v>73</v>
      </c>
      <c r="B2490" s="57" t="s">
        <v>74</v>
      </c>
      <c r="C2490" s="58">
        <v>150</v>
      </c>
      <c r="D2490" s="44"/>
      <c r="E2490" s="44"/>
      <c r="F2490" s="30">
        <f t="shared" si="182"/>
        <v>0</v>
      </c>
      <c r="G2490" s="11"/>
      <c r="H2490" s="11"/>
      <c r="I2490" s="11"/>
      <c r="J2490" s="12">
        <f t="shared" si="183"/>
        <v>0</v>
      </c>
      <c r="K2490" s="31">
        <f t="shared" si="184"/>
        <v>21.06</v>
      </c>
      <c r="L2490" s="37">
        <f t="shared" si="181"/>
        <v>0</v>
      </c>
      <c r="M2490" s="37"/>
      <c r="N2490" s="37">
        <f t="shared" si="185"/>
        <v>0</v>
      </c>
    </row>
    <row r="2491" spans="1:14" ht="19.5" thickBot="1" x14ac:dyDescent="0.35">
      <c r="A2491" s="66" t="s">
        <v>75</v>
      </c>
      <c r="B2491" s="67" t="s">
        <v>76</v>
      </c>
      <c r="C2491" s="68">
        <v>120</v>
      </c>
      <c r="D2491" s="44"/>
      <c r="E2491" s="44"/>
      <c r="F2491" s="30">
        <f t="shared" si="182"/>
        <v>0</v>
      </c>
      <c r="G2491" s="11"/>
      <c r="H2491" s="11"/>
      <c r="I2491" s="11"/>
      <c r="J2491" s="12">
        <f t="shared" si="183"/>
        <v>0</v>
      </c>
      <c r="K2491" s="31">
        <f t="shared" si="184"/>
        <v>78.98</v>
      </c>
      <c r="L2491" s="37">
        <f t="shared" si="181"/>
        <v>0</v>
      </c>
      <c r="M2491" s="37"/>
      <c r="N2491" s="37">
        <f t="shared" si="185"/>
        <v>0</v>
      </c>
    </row>
    <row r="2492" spans="1:14" ht="19.5" thickBot="1" x14ac:dyDescent="0.35">
      <c r="A2492" s="66" t="s">
        <v>77</v>
      </c>
      <c r="B2492" s="67" t="s">
        <v>78</v>
      </c>
      <c r="C2492" s="68">
        <v>60</v>
      </c>
      <c r="D2492" s="44"/>
      <c r="E2492" s="44"/>
      <c r="F2492" s="30">
        <f t="shared" si="182"/>
        <v>0</v>
      </c>
      <c r="G2492" s="11"/>
      <c r="H2492" s="11"/>
      <c r="I2492" s="11"/>
      <c r="J2492" s="12">
        <f t="shared" si="183"/>
        <v>0</v>
      </c>
      <c r="K2492" s="31">
        <f t="shared" si="184"/>
        <v>154.44</v>
      </c>
      <c r="L2492" s="37">
        <f t="shared" si="181"/>
        <v>0</v>
      </c>
      <c r="M2492" s="37"/>
      <c r="N2492" s="37">
        <f t="shared" si="185"/>
        <v>0</v>
      </c>
    </row>
    <row r="2493" spans="1:14" ht="19.5" thickBot="1" x14ac:dyDescent="0.35">
      <c r="A2493" s="66" t="s">
        <v>79</v>
      </c>
      <c r="B2493" s="67" t="s">
        <v>50</v>
      </c>
      <c r="C2493" s="68">
        <v>30</v>
      </c>
      <c r="D2493" s="44"/>
      <c r="E2493" s="44"/>
      <c r="F2493" s="30">
        <f t="shared" si="182"/>
        <v>0</v>
      </c>
      <c r="G2493" s="11"/>
      <c r="H2493" s="11"/>
      <c r="I2493" s="11"/>
      <c r="J2493" s="12">
        <f t="shared" si="183"/>
        <v>0</v>
      </c>
      <c r="K2493" s="31">
        <f t="shared" si="184"/>
        <v>274.95</v>
      </c>
      <c r="L2493" s="37">
        <f t="shared" si="181"/>
        <v>0</v>
      </c>
      <c r="M2493" s="37"/>
      <c r="N2493" s="37">
        <f t="shared" si="185"/>
        <v>0</v>
      </c>
    </row>
    <row r="2494" spans="1:14" ht="19.5" thickBot="1" x14ac:dyDescent="0.35">
      <c r="A2494" s="66" t="s">
        <v>80</v>
      </c>
      <c r="B2494" s="67" t="s">
        <v>59</v>
      </c>
      <c r="C2494" s="68">
        <v>12</v>
      </c>
      <c r="D2494" s="44"/>
      <c r="E2494" s="44"/>
      <c r="F2494" s="30">
        <f t="shared" si="182"/>
        <v>0</v>
      </c>
      <c r="G2494" s="11"/>
      <c r="H2494" s="11"/>
      <c r="I2494" s="11"/>
      <c r="J2494" s="12">
        <f t="shared" si="183"/>
        <v>0</v>
      </c>
      <c r="K2494" s="31">
        <f t="shared" si="184"/>
        <v>1023.75</v>
      </c>
      <c r="L2494" s="37">
        <f t="shared" si="181"/>
        <v>0</v>
      </c>
      <c r="M2494" s="37"/>
      <c r="N2494" s="37">
        <f t="shared" si="185"/>
        <v>0</v>
      </c>
    </row>
    <row r="2495" spans="1:14" ht="19.5" thickBot="1" x14ac:dyDescent="0.35">
      <c r="A2495" s="76" t="s">
        <v>81</v>
      </c>
      <c r="B2495" s="77" t="s">
        <v>82</v>
      </c>
      <c r="C2495" s="78">
        <v>18</v>
      </c>
      <c r="D2495" s="44"/>
      <c r="E2495" s="44"/>
      <c r="F2495" s="30">
        <f t="shared" si="182"/>
        <v>0</v>
      </c>
      <c r="G2495" s="11"/>
      <c r="H2495" s="11"/>
      <c r="I2495" s="11"/>
      <c r="J2495" s="12">
        <f t="shared" si="183"/>
        <v>0</v>
      </c>
      <c r="K2495" s="31">
        <f t="shared" si="184"/>
        <v>558.67999999999995</v>
      </c>
      <c r="L2495" s="37">
        <f t="shared" si="181"/>
        <v>0</v>
      </c>
      <c r="M2495" s="37"/>
      <c r="N2495" s="37">
        <f t="shared" si="185"/>
        <v>0</v>
      </c>
    </row>
    <row r="2496" spans="1:14" ht="19.5" thickBot="1" x14ac:dyDescent="0.35">
      <c r="A2496" s="76" t="s">
        <v>83</v>
      </c>
      <c r="B2496" s="77" t="s">
        <v>59</v>
      </c>
      <c r="C2496" s="78">
        <v>12</v>
      </c>
      <c r="D2496" s="44"/>
      <c r="E2496" s="44"/>
      <c r="F2496" s="30">
        <f t="shared" si="182"/>
        <v>0</v>
      </c>
      <c r="G2496" s="11"/>
      <c r="H2496" s="11"/>
      <c r="I2496" s="11"/>
      <c r="J2496" s="12">
        <f t="shared" si="183"/>
        <v>0</v>
      </c>
      <c r="K2496" s="31">
        <f t="shared" si="184"/>
        <v>1092.2</v>
      </c>
      <c r="L2496" s="37">
        <f t="shared" si="181"/>
        <v>0</v>
      </c>
      <c r="M2496" s="37"/>
      <c r="N2496" s="37">
        <f t="shared" si="185"/>
        <v>0</v>
      </c>
    </row>
    <row r="2497" spans="1:14" ht="19.5" thickBot="1" x14ac:dyDescent="0.35">
      <c r="A2497" s="76" t="s">
        <v>84</v>
      </c>
      <c r="B2497" s="77" t="s">
        <v>85</v>
      </c>
      <c r="C2497" s="78">
        <v>4</v>
      </c>
      <c r="D2497" s="44"/>
      <c r="E2497" s="44"/>
      <c r="F2497" s="30">
        <f t="shared" si="182"/>
        <v>0</v>
      </c>
      <c r="G2497" s="11"/>
      <c r="H2497" s="11"/>
      <c r="I2497" s="11"/>
      <c r="J2497" s="12">
        <f t="shared" si="183"/>
        <v>0</v>
      </c>
      <c r="K2497" s="31">
        <f t="shared" si="184"/>
        <v>2670.53</v>
      </c>
      <c r="L2497" s="37">
        <f t="shared" si="181"/>
        <v>0</v>
      </c>
      <c r="M2497" s="37"/>
      <c r="N2497" s="37">
        <f t="shared" si="185"/>
        <v>0</v>
      </c>
    </row>
    <row r="2498" spans="1:14" ht="19.5" thickBot="1" x14ac:dyDescent="0.35">
      <c r="A2498" s="86" t="s">
        <v>86</v>
      </c>
      <c r="B2498" s="87" t="s">
        <v>87</v>
      </c>
      <c r="C2498" s="88">
        <v>48</v>
      </c>
      <c r="D2498" s="44"/>
      <c r="E2498" s="44"/>
      <c r="F2498" s="30">
        <f t="shared" si="182"/>
        <v>0</v>
      </c>
      <c r="G2498" s="11"/>
      <c r="H2498" s="11"/>
      <c r="I2498" s="11"/>
      <c r="J2498" s="12">
        <f t="shared" si="183"/>
        <v>0</v>
      </c>
      <c r="K2498" s="31">
        <f t="shared" si="184"/>
        <v>46.8</v>
      </c>
      <c r="L2498" s="37">
        <f t="shared" si="181"/>
        <v>0</v>
      </c>
      <c r="M2498" s="37"/>
      <c r="N2498" s="37">
        <f t="shared" si="185"/>
        <v>0</v>
      </c>
    </row>
    <row r="2499" spans="1:14" ht="19.5" thickBot="1" x14ac:dyDescent="0.35">
      <c r="A2499" s="86" t="s">
        <v>88</v>
      </c>
      <c r="B2499" s="87" t="s">
        <v>87</v>
      </c>
      <c r="C2499" s="88">
        <v>48</v>
      </c>
      <c r="D2499" s="44"/>
      <c r="E2499" s="44"/>
      <c r="F2499" s="30">
        <f t="shared" si="182"/>
        <v>0</v>
      </c>
      <c r="G2499" s="11"/>
      <c r="H2499" s="11"/>
      <c r="I2499" s="11"/>
      <c r="J2499" s="12">
        <f t="shared" si="183"/>
        <v>0</v>
      </c>
      <c r="K2499" s="31">
        <f t="shared" si="184"/>
        <v>46.8</v>
      </c>
      <c r="L2499" s="37">
        <f t="shared" si="181"/>
        <v>0</v>
      </c>
      <c r="M2499" s="37"/>
      <c r="N2499" s="37">
        <f t="shared" si="185"/>
        <v>0</v>
      </c>
    </row>
    <row r="2500" spans="1:14" x14ac:dyDescent="0.3">
      <c r="A2500" s="96" t="s">
        <v>89</v>
      </c>
      <c r="B2500" s="97">
        <v>25</v>
      </c>
      <c r="C2500" s="97">
        <v>25</v>
      </c>
      <c r="D2500" s="44"/>
      <c r="E2500" s="44"/>
      <c r="F2500" s="30">
        <f t="shared" si="182"/>
        <v>0</v>
      </c>
      <c r="G2500" s="11"/>
      <c r="H2500" s="11"/>
      <c r="I2500" s="11"/>
      <c r="J2500" s="12">
        <f t="shared" si="183"/>
        <v>0</v>
      </c>
      <c r="K2500" s="31">
        <f t="shared" si="184"/>
        <v>111.25</v>
      </c>
      <c r="L2500" s="37">
        <f t="shared" si="181"/>
        <v>0</v>
      </c>
      <c r="M2500" s="37"/>
      <c r="N2500" s="37">
        <f t="shared" si="185"/>
        <v>0</v>
      </c>
    </row>
    <row r="2501" spans="1:14" x14ac:dyDescent="0.3">
      <c r="A2501" s="105" t="s">
        <v>90</v>
      </c>
      <c r="B2501" s="106">
        <v>10</v>
      </c>
      <c r="C2501" s="106">
        <v>10</v>
      </c>
      <c r="D2501" s="44"/>
      <c r="E2501" s="44"/>
      <c r="F2501" s="30">
        <f t="shared" si="182"/>
        <v>0</v>
      </c>
      <c r="G2501" s="11"/>
      <c r="H2501" s="11"/>
      <c r="I2501" s="11"/>
      <c r="J2501" s="12">
        <f t="shared" si="183"/>
        <v>0</v>
      </c>
      <c r="K2501" s="31">
        <f t="shared" si="184"/>
        <v>1760</v>
      </c>
      <c r="L2501" s="37">
        <f t="shared" si="181"/>
        <v>0</v>
      </c>
      <c r="M2501" s="37"/>
      <c r="N2501" s="37">
        <f t="shared" si="185"/>
        <v>0</v>
      </c>
    </row>
    <row r="2502" spans="1:14" x14ac:dyDescent="0.3">
      <c r="A2502" s="105" t="s">
        <v>91</v>
      </c>
      <c r="B2502" s="106">
        <v>8</v>
      </c>
      <c r="C2502" s="106">
        <v>8</v>
      </c>
      <c r="D2502" s="44"/>
      <c r="E2502" s="44"/>
      <c r="F2502" s="30">
        <f t="shared" si="182"/>
        <v>0</v>
      </c>
      <c r="G2502" s="11"/>
      <c r="H2502" s="11"/>
      <c r="I2502" s="11"/>
      <c r="J2502" s="12">
        <f t="shared" si="183"/>
        <v>0</v>
      </c>
      <c r="K2502" s="31">
        <f t="shared" si="184"/>
        <v>2365</v>
      </c>
      <c r="L2502" s="37">
        <f t="shared" si="181"/>
        <v>0</v>
      </c>
      <c r="M2502" s="37"/>
      <c r="N2502" s="37">
        <f t="shared" si="185"/>
        <v>0</v>
      </c>
    </row>
    <row r="2503" spans="1:14" x14ac:dyDescent="0.3">
      <c r="A2503" s="105" t="s">
        <v>92</v>
      </c>
      <c r="B2503" s="106">
        <v>8</v>
      </c>
      <c r="C2503" s="106">
        <v>8</v>
      </c>
      <c r="D2503" s="44"/>
      <c r="E2503" s="44"/>
      <c r="F2503" s="30">
        <f t="shared" si="182"/>
        <v>0</v>
      </c>
      <c r="G2503" s="11"/>
      <c r="H2503" s="11"/>
      <c r="I2503" s="11"/>
      <c r="J2503" s="12">
        <f t="shared" si="183"/>
        <v>0</v>
      </c>
      <c r="K2503" s="31">
        <f t="shared" si="184"/>
        <v>2065</v>
      </c>
      <c r="L2503" s="37">
        <f t="shared" si="181"/>
        <v>0</v>
      </c>
      <c r="M2503" s="37"/>
      <c r="N2503" s="37">
        <f t="shared" si="185"/>
        <v>0</v>
      </c>
    </row>
    <row r="2504" spans="1:14" x14ac:dyDescent="0.3">
      <c r="A2504" s="105" t="s">
        <v>93</v>
      </c>
      <c r="B2504" s="106">
        <v>15</v>
      </c>
      <c r="C2504" s="106">
        <v>15</v>
      </c>
      <c r="D2504" s="44"/>
      <c r="E2504" s="44"/>
      <c r="F2504" s="30">
        <f t="shared" si="182"/>
        <v>0</v>
      </c>
      <c r="G2504" s="11"/>
      <c r="H2504" s="11"/>
      <c r="I2504" s="11"/>
      <c r="J2504" s="12">
        <f t="shared" si="183"/>
        <v>0</v>
      </c>
      <c r="K2504" s="31">
        <f t="shared" si="184"/>
        <v>990</v>
      </c>
      <c r="L2504" s="37">
        <f t="shared" si="181"/>
        <v>0</v>
      </c>
      <c r="M2504" s="37"/>
      <c r="N2504" s="37">
        <f t="shared" si="185"/>
        <v>0</v>
      </c>
    </row>
    <row r="2505" spans="1:14" x14ac:dyDescent="0.3">
      <c r="A2505" s="105" t="s">
        <v>94</v>
      </c>
      <c r="B2505" s="106">
        <v>15</v>
      </c>
      <c r="C2505" s="106">
        <v>15</v>
      </c>
      <c r="D2505" s="44"/>
      <c r="E2505" s="44"/>
      <c r="F2505" s="30">
        <f t="shared" si="182"/>
        <v>0</v>
      </c>
      <c r="G2505" s="11"/>
      <c r="H2505" s="11"/>
      <c r="I2505" s="11"/>
      <c r="J2505" s="12">
        <f t="shared" si="183"/>
        <v>0</v>
      </c>
      <c r="K2505" s="31">
        <f t="shared" si="184"/>
        <v>1025</v>
      </c>
      <c r="L2505" s="37">
        <f t="shared" si="181"/>
        <v>0</v>
      </c>
      <c r="M2505" s="37"/>
      <c r="N2505" s="37">
        <f t="shared" si="185"/>
        <v>0</v>
      </c>
    </row>
    <row r="2506" spans="1:14" x14ac:dyDescent="0.3">
      <c r="A2506" s="105" t="s">
        <v>95</v>
      </c>
      <c r="B2506" s="106">
        <v>10</v>
      </c>
      <c r="C2506" s="106">
        <v>10</v>
      </c>
      <c r="D2506" s="44"/>
      <c r="E2506" s="44"/>
      <c r="F2506" s="30">
        <f t="shared" si="182"/>
        <v>0</v>
      </c>
      <c r="G2506" s="11"/>
      <c r="H2506" s="11"/>
      <c r="I2506" s="11"/>
      <c r="J2506" s="12">
        <f t="shared" si="183"/>
        <v>0</v>
      </c>
      <c r="K2506" s="31">
        <f t="shared" si="184"/>
        <v>1620</v>
      </c>
      <c r="L2506" s="37">
        <f t="shared" si="181"/>
        <v>0</v>
      </c>
      <c r="M2506" s="37"/>
      <c r="N2506" s="37">
        <f t="shared" si="185"/>
        <v>0</v>
      </c>
    </row>
    <row r="2507" spans="1:14" x14ac:dyDescent="0.3">
      <c r="A2507" s="105" t="s">
        <v>96</v>
      </c>
      <c r="B2507" s="106">
        <v>8</v>
      </c>
      <c r="C2507" s="106">
        <v>8</v>
      </c>
      <c r="D2507" s="44"/>
      <c r="E2507" s="44"/>
      <c r="F2507" s="30">
        <f t="shared" si="182"/>
        <v>0</v>
      </c>
      <c r="G2507" s="11"/>
      <c r="H2507" s="11"/>
      <c r="I2507" s="11"/>
      <c r="J2507" s="12">
        <f t="shared" si="183"/>
        <v>0</v>
      </c>
      <c r="K2507" s="31">
        <f t="shared" si="184"/>
        <v>2130</v>
      </c>
      <c r="L2507" s="37">
        <f t="shared" si="181"/>
        <v>0</v>
      </c>
      <c r="M2507" s="37"/>
      <c r="N2507" s="37">
        <f t="shared" si="185"/>
        <v>0</v>
      </c>
    </row>
    <row r="2508" spans="1:14" x14ac:dyDescent="0.3">
      <c r="A2508" s="105" t="s">
        <v>97</v>
      </c>
      <c r="B2508" s="106">
        <v>15</v>
      </c>
      <c r="C2508" s="106">
        <v>15</v>
      </c>
      <c r="D2508" s="44"/>
      <c r="E2508" s="44"/>
      <c r="F2508" s="30">
        <f t="shared" si="182"/>
        <v>0</v>
      </c>
      <c r="G2508" s="11"/>
      <c r="H2508" s="11"/>
      <c r="I2508" s="11"/>
      <c r="J2508" s="12">
        <f t="shared" si="183"/>
        <v>0</v>
      </c>
      <c r="K2508" s="31">
        <f t="shared" si="184"/>
        <v>880</v>
      </c>
      <c r="L2508" s="37">
        <f t="shared" si="181"/>
        <v>0</v>
      </c>
      <c r="M2508" s="37"/>
      <c r="N2508" s="37">
        <f t="shared" si="185"/>
        <v>0</v>
      </c>
    </row>
    <row r="2509" spans="1:14" x14ac:dyDescent="0.3">
      <c r="A2509" s="105" t="s">
        <v>98</v>
      </c>
      <c r="B2509" s="106">
        <v>15</v>
      </c>
      <c r="C2509" s="106">
        <v>15</v>
      </c>
      <c r="D2509" s="44"/>
      <c r="E2509" s="44"/>
      <c r="F2509" s="30">
        <f t="shared" si="182"/>
        <v>0</v>
      </c>
      <c r="G2509" s="11"/>
      <c r="H2509" s="11"/>
      <c r="I2509" s="11"/>
      <c r="J2509" s="12">
        <f t="shared" si="183"/>
        <v>0</v>
      </c>
      <c r="K2509" s="31">
        <f t="shared" si="184"/>
        <v>915</v>
      </c>
      <c r="L2509" s="37">
        <f t="shared" si="181"/>
        <v>0</v>
      </c>
      <c r="M2509" s="37"/>
      <c r="N2509" s="37">
        <f t="shared" si="185"/>
        <v>0</v>
      </c>
    </row>
    <row r="2510" spans="1:14" x14ac:dyDescent="0.3">
      <c r="A2510" s="105" t="s">
        <v>99</v>
      </c>
      <c r="B2510" s="106">
        <v>3</v>
      </c>
      <c r="C2510" s="106">
        <v>3</v>
      </c>
      <c r="D2510" s="44"/>
      <c r="E2510" s="44"/>
      <c r="F2510" s="30">
        <f t="shared" si="182"/>
        <v>0</v>
      </c>
      <c r="G2510" s="11"/>
      <c r="H2510" s="11"/>
      <c r="I2510" s="11"/>
      <c r="J2510" s="12">
        <f t="shared" si="183"/>
        <v>0</v>
      </c>
      <c r="K2510" s="31">
        <f t="shared" si="184"/>
        <v>1970</v>
      </c>
      <c r="L2510" s="37">
        <f t="shared" si="181"/>
        <v>0</v>
      </c>
      <c r="M2510" s="37"/>
      <c r="N2510" s="37">
        <f t="shared" si="185"/>
        <v>0</v>
      </c>
    </row>
    <row r="2511" spans="1:14" x14ac:dyDescent="0.3">
      <c r="A2511" s="105" t="s">
        <v>100</v>
      </c>
      <c r="B2511" s="106">
        <v>3</v>
      </c>
      <c r="C2511" s="106">
        <v>3</v>
      </c>
      <c r="D2511" s="44"/>
      <c r="E2511" s="44"/>
      <c r="F2511" s="30">
        <f t="shared" si="182"/>
        <v>0</v>
      </c>
      <c r="G2511" s="11"/>
      <c r="H2511" s="11"/>
      <c r="I2511" s="11"/>
      <c r="J2511" s="12">
        <f t="shared" si="183"/>
        <v>0</v>
      </c>
      <c r="K2511" s="31">
        <f t="shared" si="184"/>
        <v>2035</v>
      </c>
      <c r="L2511" s="37">
        <f t="shared" si="181"/>
        <v>0</v>
      </c>
      <c r="M2511" s="37"/>
      <c r="N2511" s="37">
        <f t="shared" si="185"/>
        <v>0</v>
      </c>
    </row>
    <row r="2512" spans="1:14" x14ac:dyDescent="0.3">
      <c r="A2512" s="105" t="s">
        <v>101</v>
      </c>
      <c r="B2512" s="106">
        <v>8</v>
      </c>
      <c r="C2512" s="106">
        <v>8</v>
      </c>
      <c r="D2512" s="44"/>
      <c r="E2512" s="44"/>
      <c r="F2512" s="30">
        <f t="shared" si="182"/>
        <v>0</v>
      </c>
      <c r="G2512" s="11"/>
      <c r="H2512" s="11"/>
      <c r="I2512" s="11"/>
      <c r="J2512" s="12">
        <f t="shared" si="183"/>
        <v>0</v>
      </c>
      <c r="K2512" s="31">
        <f t="shared" si="184"/>
        <v>2120</v>
      </c>
      <c r="L2512" s="37">
        <f t="shared" si="181"/>
        <v>0</v>
      </c>
      <c r="M2512" s="37"/>
      <c r="N2512" s="37">
        <f t="shared" si="185"/>
        <v>0</v>
      </c>
    </row>
    <row r="2513" spans="1:14" x14ac:dyDescent="0.3">
      <c r="A2513" s="105" t="s">
        <v>102</v>
      </c>
      <c r="B2513" s="106">
        <v>10</v>
      </c>
      <c r="C2513" s="106">
        <v>10</v>
      </c>
      <c r="D2513" s="44"/>
      <c r="E2513" s="44"/>
      <c r="F2513" s="30">
        <f t="shared" si="182"/>
        <v>0</v>
      </c>
      <c r="G2513" s="11"/>
      <c r="H2513" s="11"/>
      <c r="I2513" s="11"/>
      <c r="J2513" s="12">
        <f t="shared" si="183"/>
        <v>0</v>
      </c>
      <c r="K2513" s="31">
        <f t="shared" si="184"/>
        <v>1980</v>
      </c>
      <c r="L2513" s="37">
        <f t="shared" si="181"/>
        <v>0</v>
      </c>
      <c r="M2513" s="37"/>
      <c r="N2513" s="37">
        <f t="shared" si="185"/>
        <v>0</v>
      </c>
    </row>
    <row r="2514" spans="1:14" x14ac:dyDescent="0.3">
      <c r="A2514" s="105" t="s">
        <v>103</v>
      </c>
      <c r="B2514" s="106">
        <v>12</v>
      </c>
      <c r="C2514" s="106">
        <v>12</v>
      </c>
      <c r="D2514" s="44"/>
      <c r="E2514" s="44"/>
      <c r="F2514" s="30">
        <f t="shared" si="182"/>
        <v>0</v>
      </c>
      <c r="G2514" s="11"/>
      <c r="H2514" s="11"/>
      <c r="I2514" s="11"/>
      <c r="J2514" s="12">
        <f t="shared" si="183"/>
        <v>0</v>
      </c>
      <c r="K2514" s="31">
        <f t="shared" si="184"/>
        <v>875</v>
      </c>
      <c r="L2514" s="37">
        <f t="shared" si="181"/>
        <v>0</v>
      </c>
      <c r="M2514" s="37"/>
      <c r="N2514" s="37">
        <f t="shared" si="185"/>
        <v>0</v>
      </c>
    </row>
    <row r="2515" spans="1:14" ht="19.5" thickBot="1" x14ac:dyDescent="0.35">
      <c r="A2515" s="105" t="s">
        <v>104</v>
      </c>
      <c r="B2515" s="106">
        <v>3</v>
      </c>
      <c r="C2515" s="106">
        <v>3</v>
      </c>
      <c r="D2515" s="44"/>
      <c r="E2515" s="44"/>
      <c r="F2515" s="30">
        <f t="shared" si="182"/>
        <v>0</v>
      </c>
      <c r="G2515" s="11"/>
      <c r="H2515" s="11"/>
      <c r="I2515" s="11"/>
      <c r="J2515" s="12">
        <f t="shared" si="183"/>
        <v>0</v>
      </c>
      <c r="K2515" s="31">
        <f t="shared" si="184"/>
        <v>2145</v>
      </c>
      <c r="L2515" s="37">
        <f t="shared" si="181"/>
        <v>0</v>
      </c>
      <c r="M2515" s="37"/>
      <c r="N2515" s="37">
        <f t="shared" si="185"/>
        <v>0</v>
      </c>
    </row>
    <row r="2516" spans="1:14" ht="19.5" thickBot="1" x14ac:dyDescent="0.35">
      <c r="A2516" s="56" t="s">
        <v>105</v>
      </c>
      <c r="B2516" s="57" t="s">
        <v>74</v>
      </c>
      <c r="C2516" s="58">
        <v>150</v>
      </c>
      <c r="D2516" s="44"/>
      <c r="E2516" s="44"/>
      <c r="F2516" s="30">
        <f t="shared" si="182"/>
        <v>0</v>
      </c>
      <c r="G2516" s="11"/>
      <c r="H2516" s="11"/>
      <c r="I2516" s="11"/>
      <c r="J2516" s="12">
        <f t="shared" si="183"/>
        <v>0</v>
      </c>
      <c r="K2516" s="31">
        <f t="shared" si="184"/>
        <v>21.06</v>
      </c>
      <c r="L2516" s="37">
        <f t="shared" si="181"/>
        <v>0</v>
      </c>
      <c r="M2516" s="37"/>
      <c r="N2516" s="37">
        <f t="shared" si="185"/>
        <v>0</v>
      </c>
    </row>
    <row r="2517" spans="1:14" x14ac:dyDescent="0.3">
      <c r="A2517" s="107"/>
      <c r="B2517" s="108"/>
      <c r="C2517" s="108"/>
      <c r="D2517" s="11"/>
      <c r="E2517" s="11"/>
      <c r="F2517" s="30" t="e">
        <f t="shared" si="182"/>
        <v>#DIV/0!</v>
      </c>
      <c r="G2517" s="11"/>
      <c r="H2517" s="11"/>
      <c r="I2517" s="11"/>
      <c r="J2517" s="12">
        <f t="shared" si="183"/>
        <v>0</v>
      </c>
      <c r="K2517" s="31">
        <f t="shared" si="184"/>
        <v>116.5</v>
      </c>
      <c r="L2517" s="37">
        <f t="shared" si="181"/>
        <v>0</v>
      </c>
      <c r="M2517" s="37"/>
      <c r="N2517" s="37">
        <f t="shared" si="185"/>
        <v>0</v>
      </c>
    </row>
    <row r="2518" spans="1:14" x14ac:dyDescent="0.3">
      <c r="A2518" s="107"/>
      <c r="B2518" s="108"/>
      <c r="C2518" s="108"/>
      <c r="D2518" s="11"/>
      <c r="E2518" s="11"/>
      <c r="F2518" s="30" t="e">
        <f t="shared" si="182"/>
        <v>#DIV/0!</v>
      </c>
      <c r="G2518" s="11"/>
      <c r="H2518" s="11"/>
      <c r="I2518" s="11"/>
      <c r="J2518" s="12">
        <f t="shared" si="183"/>
        <v>0</v>
      </c>
      <c r="K2518" s="31">
        <f t="shared" si="184"/>
        <v>0</v>
      </c>
      <c r="L2518" s="37">
        <f t="shared" si="181"/>
        <v>0</v>
      </c>
      <c r="M2518" s="37"/>
      <c r="N2518" s="37">
        <f t="shared" si="185"/>
        <v>0</v>
      </c>
    </row>
    <row r="2519" spans="1:14" x14ac:dyDescent="0.3">
      <c r="A2519" s="107"/>
      <c r="B2519" s="108"/>
      <c r="C2519" s="108"/>
      <c r="D2519" s="11"/>
      <c r="E2519" s="11"/>
      <c r="F2519" s="30" t="e">
        <f t="shared" si="182"/>
        <v>#DIV/0!</v>
      </c>
      <c r="G2519" s="11"/>
      <c r="H2519" s="11"/>
      <c r="I2519" s="11"/>
      <c r="J2519" s="12">
        <f t="shared" si="183"/>
        <v>0</v>
      </c>
      <c r="K2519" s="31">
        <f t="shared" si="184"/>
        <v>23</v>
      </c>
      <c r="L2519" s="37">
        <f t="shared" si="181"/>
        <v>0</v>
      </c>
      <c r="M2519" s="37"/>
      <c r="N2519" s="37">
        <f t="shared" si="185"/>
        <v>0</v>
      </c>
    </row>
    <row r="2520" spans="1:14" x14ac:dyDescent="0.3">
      <c r="A2520" s="107"/>
      <c r="B2520" s="108"/>
      <c r="C2520" s="108"/>
      <c r="D2520" s="11"/>
      <c r="E2520" s="11"/>
      <c r="F2520" s="30" t="e">
        <f t="shared" si="182"/>
        <v>#DIV/0!</v>
      </c>
      <c r="G2520" s="11"/>
      <c r="H2520" s="11"/>
      <c r="I2520" s="11"/>
      <c r="J2520" s="12">
        <f t="shared" si="183"/>
        <v>0</v>
      </c>
      <c r="K2520" s="31">
        <f t="shared" si="184"/>
        <v>0</v>
      </c>
      <c r="L2520" s="37">
        <f t="shared" si="181"/>
        <v>0</v>
      </c>
      <c r="M2520" s="37"/>
      <c r="N2520" s="37">
        <f t="shared" si="185"/>
        <v>0</v>
      </c>
    </row>
    <row r="2521" spans="1:14" x14ac:dyDescent="0.3">
      <c r="A2521" s="11"/>
      <c r="B2521" s="10"/>
      <c r="C2521" s="10"/>
      <c r="D2521" s="11"/>
      <c r="E2521" s="11"/>
      <c r="F2521" s="30" t="e">
        <f t="shared" si="182"/>
        <v>#DIV/0!</v>
      </c>
      <c r="G2521" s="11"/>
      <c r="H2521" s="11"/>
      <c r="I2521" s="11"/>
      <c r="J2521" s="12">
        <f t="shared" si="183"/>
        <v>0</v>
      </c>
      <c r="K2521" s="31">
        <f t="shared" si="184"/>
        <v>0</v>
      </c>
      <c r="L2521" s="37">
        <f t="shared" si="181"/>
        <v>0</v>
      </c>
      <c r="M2521" s="37"/>
      <c r="N2521" s="37">
        <f t="shared" si="185"/>
        <v>0</v>
      </c>
    </row>
    <row r="2522" spans="1:14" x14ac:dyDescent="0.3">
      <c r="A2522" s="11"/>
      <c r="B2522" s="10"/>
      <c r="C2522" s="10"/>
      <c r="D2522" s="11"/>
      <c r="E2522" s="11"/>
      <c r="F2522" s="30" t="e">
        <f t="shared" si="182"/>
        <v>#DIV/0!</v>
      </c>
      <c r="G2522" s="11"/>
      <c r="H2522" s="11"/>
      <c r="I2522" s="11"/>
      <c r="J2522" s="12">
        <f t="shared" si="183"/>
        <v>0</v>
      </c>
      <c r="K2522" s="31">
        <f t="shared" si="184"/>
        <v>0</v>
      </c>
      <c r="L2522" s="37">
        <f t="shared" si="181"/>
        <v>0</v>
      </c>
      <c r="M2522" s="37"/>
      <c r="N2522" s="37">
        <f t="shared" si="185"/>
        <v>0</v>
      </c>
    </row>
    <row r="2523" spans="1:14" x14ac:dyDescent="0.3">
      <c r="A2523" s="11"/>
      <c r="B2523" s="10"/>
      <c r="C2523" s="10"/>
      <c r="D2523" s="11"/>
      <c r="E2523" s="11"/>
      <c r="F2523" s="30" t="e">
        <f t="shared" si="182"/>
        <v>#DIV/0!</v>
      </c>
      <c r="G2523" s="11"/>
      <c r="H2523" s="11"/>
      <c r="I2523" s="11"/>
      <c r="J2523" s="12">
        <f t="shared" si="183"/>
        <v>0</v>
      </c>
      <c r="K2523" s="31">
        <f t="shared" si="184"/>
        <v>0</v>
      </c>
      <c r="L2523" s="37">
        <f t="shared" si="181"/>
        <v>0</v>
      </c>
      <c r="M2523" s="37"/>
      <c r="N2523" s="37">
        <f t="shared" si="185"/>
        <v>0</v>
      </c>
    </row>
    <row r="2524" spans="1:14" x14ac:dyDescent="0.3">
      <c r="A2524" s="11" t="s">
        <v>33</v>
      </c>
      <c r="B2524" s="11"/>
      <c r="C2524" s="13"/>
      <c r="D2524" s="111">
        <f t="shared" ref="D2524:J2524" si="186">SUM(D2462:D2523)</f>
        <v>0</v>
      </c>
      <c r="E2524" s="111">
        <f t="shared" si="186"/>
        <v>0</v>
      </c>
      <c r="F2524" s="111" t="e">
        <f t="shared" si="186"/>
        <v>#DIV/0!</v>
      </c>
      <c r="G2524" s="111">
        <f t="shared" si="186"/>
        <v>0</v>
      </c>
      <c r="H2524" s="111">
        <f t="shared" si="186"/>
        <v>0</v>
      </c>
      <c r="I2524" s="111">
        <f t="shared" si="186"/>
        <v>0</v>
      </c>
      <c r="J2524" s="12">
        <f t="shared" si="186"/>
        <v>0</v>
      </c>
      <c r="K2524" s="111"/>
      <c r="L2524" s="111">
        <f>SUM(L2462:L2523)</f>
        <v>0</v>
      </c>
      <c r="M2524" s="111">
        <f>SUM(M2462:M2523)</f>
        <v>0</v>
      </c>
      <c r="N2524" s="111">
        <f>SUM(N2462:N2523)</f>
        <v>0</v>
      </c>
    </row>
    <row r="2525" spans="1:14" x14ac:dyDescent="0.3">
      <c r="A2525" s="113"/>
      <c r="B2525" s="114"/>
      <c r="C2525" s="115"/>
      <c r="D2525" s="116"/>
      <c r="E2525" s="116"/>
      <c r="F2525" s="7" t="s">
        <v>106</v>
      </c>
      <c r="G2525" s="7" t="s">
        <v>123</v>
      </c>
      <c r="H2525" s="7" t="s">
        <v>124</v>
      </c>
      <c r="I2525" s="7" t="s">
        <v>125</v>
      </c>
      <c r="J2525" s="7" t="s">
        <v>126</v>
      </c>
      <c r="K2525" s="117"/>
      <c r="L2525" s="117"/>
      <c r="M2525" s="7" t="s">
        <v>107</v>
      </c>
      <c r="N2525" s="118"/>
    </row>
    <row r="2526" spans="1:14" ht="31.5" x14ac:dyDescent="0.5">
      <c r="A2526" s="113"/>
      <c r="B2526" s="114"/>
      <c r="C2526" s="115"/>
      <c r="D2526" s="116"/>
      <c r="E2526" s="116"/>
      <c r="F2526" s="121"/>
      <c r="G2526" s="121"/>
      <c r="H2526" s="121"/>
      <c r="I2526" s="121"/>
      <c r="J2526" s="121"/>
      <c r="K2526" s="122"/>
      <c r="L2526" s="121">
        <f>+F2526-G2526-H2526-I2526-J2526</f>
        <v>0</v>
      </c>
      <c r="M2526" s="123"/>
      <c r="N2526" s="124"/>
    </row>
    <row r="2527" spans="1:14" x14ac:dyDescent="0.3">
      <c r="A2527" s="177" t="s">
        <v>109</v>
      </c>
      <c r="B2527" s="178"/>
      <c r="C2527" s="178"/>
      <c r="D2527" s="178"/>
      <c r="E2527" s="178"/>
      <c r="F2527" s="178"/>
      <c r="G2527" s="178"/>
      <c r="H2527" s="178"/>
      <c r="I2527" s="178"/>
      <c r="J2527" s="179"/>
      <c r="K2527" s="125"/>
      <c r="L2527" s="12"/>
      <c r="M2527" s="126"/>
      <c r="N2527" s="127"/>
    </row>
    <row r="2528" spans="1:14" x14ac:dyDescent="0.3">
      <c r="A2528" s="180" t="s">
        <v>110</v>
      </c>
      <c r="B2528" s="181"/>
      <c r="C2528" s="181"/>
      <c r="D2528" s="181"/>
      <c r="E2528" s="181"/>
      <c r="F2528" s="181"/>
      <c r="G2528" s="181"/>
      <c r="H2528" s="181"/>
      <c r="I2528" s="181"/>
      <c r="J2528" s="182"/>
      <c r="K2528" s="129"/>
      <c r="L2528" s="12"/>
      <c r="M2528" s="126"/>
      <c r="N2528" s="127"/>
    </row>
    <row r="2529" spans="1:14" x14ac:dyDescent="0.3">
      <c r="A2529" s="160" t="s">
        <v>111</v>
      </c>
      <c r="B2529" s="161"/>
      <c r="C2529" s="161"/>
      <c r="D2529" s="161"/>
      <c r="E2529" s="161"/>
      <c r="F2529" s="161"/>
      <c r="G2529" s="161"/>
      <c r="H2529" s="161"/>
      <c r="I2529" s="161"/>
      <c r="J2529" s="162"/>
      <c r="K2529" s="130"/>
      <c r="L2529" s="12"/>
      <c r="M2529" s="131" t="e">
        <f>+L2529/L2524%</f>
        <v>#DIV/0!</v>
      </c>
      <c r="N2529" s="127"/>
    </row>
    <row r="2530" spans="1:14" x14ac:dyDescent="0.3">
      <c r="A2530" s="163" t="s">
        <v>112</v>
      </c>
      <c r="B2530" s="164"/>
      <c r="C2530" s="164"/>
      <c r="D2530" s="164"/>
      <c r="E2530" s="164"/>
      <c r="F2530" s="164"/>
      <c r="G2530" s="164"/>
      <c r="H2530" s="164"/>
      <c r="I2530" s="164"/>
      <c r="J2530" s="165"/>
      <c r="K2530" s="132"/>
      <c r="L2530" s="12">
        <f>+E2546</f>
        <v>0</v>
      </c>
      <c r="M2530" s="126"/>
      <c r="N2530" s="127"/>
    </row>
    <row r="2531" spans="1:14" x14ac:dyDescent="0.3">
      <c r="A2531" s="166" t="s">
        <v>113</v>
      </c>
      <c r="B2531" s="167"/>
      <c r="C2531" s="167"/>
      <c r="D2531" s="167"/>
      <c r="E2531" s="167"/>
      <c r="F2531" s="167"/>
      <c r="G2531" s="167"/>
      <c r="H2531" s="167"/>
      <c r="I2531" s="167"/>
      <c r="J2531" s="168"/>
      <c r="K2531" s="134"/>
      <c r="L2531" s="12">
        <f>+M2546</f>
        <v>0</v>
      </c>
      <c r="M2531" s="126"/>
      <c r="N2531" s="127"/>
    </row>
    <row r="2532" spans="1:14" x14ac:dyDescent="0.3">
      <c r="A2532" s="169"/>
      <c r="B2532" s="170"/>
      <c r="C2532" s="170"/>
      <c r="D2532" s="170"/>
      <c r="E2532" s="170"/>
      <c r="F2532" s="170"/>
      <c r="G2532" s="170"/>
      <c r="H2532" s="170"/>
      <c r="I2532" s="170"/>
      <c r="J2532" s="171"/>
      <c r="K2532" s="128"/>
      <c r="L2532" s="126"/>
      <c r="M2532" s="126"/>
      <c r="N2532" s="127"/>
    </row>
    <row r="2533" spans="1:14" x14ac:dyDescent="0.3">
      <c r="A2533" s="169"/>
      <c r="B2533" s="170"/>
      <c r="C2533" s="170"/>
      <c r="D2533" s="170"/>
      <c r="E2533" s="170"/>
      <c r="F2533" s="170"/>
      <c r="G2533" s="170"/>
      <c r="H2533" s="170"/>
      <c r="I2533" s="170"/>
      <c r="J2533" s="171"/>
      <c r="K2533" s="128"/>
      <c r="L2533" s="126"/>
      <c r="M2533" s="126"/>
      <c r="N2533" s="127"/>
    </row>
    <row r="2534" spans="1:14" x14ac:dyDescent="0.3">
      <c r="A2534" s="169" t="s">
        <v>114</v>
      </c>
      <c r="B2534" s="170"/>
      <c r="C2534" s="170"/>
      <c r="D2534" s="170"/>
      <c r="E2534" s="170"/>
      <c r="F2534" s="170"/>
      <c r="G2534" s="170"/>
      <c r="H2534" s="170"/>
      <c r="I2534" s="170"/>
      <c r="J2534" s="171"/>
      <c r="K2534" s="136"/>
      <c r="L2534" s="111">
        <f>+L2524-L2527-L2528-L2529-L2530+L2531-L2532-L2533</f>
        <v>0</v>
      </c>
      <c r="M2534" s="126"/>
      <c r="N2534" s="127"/>
    </row>
    <row r="2535" spans="1:14" ht="19.5" thickBot="1" x14ac:dyDescent="0.35">
      <c r="M2535" s="138">
        <f>+L2535-L2534</f>
        <v>0</v>
      </c>
    </row>
    <row r="2536" spans="1:14" ht="19.5" thickBot="1" x14ac:dyDescent="0.35">
      <c r="A2536" s="157" t="s">
        <v>115</v>
      </c>
      <c r="B2536" s="158"/>
      <c r="C2536" s="158"/>
      <c r="D2536" s="158"/>
      <c r="E2536" s="158"/>
      <c r="F2536" s="159"/>
      <c r="G2536" s="127"/>
      <c r="H2536" s="157" t="s">
        <v>116</v>
      </c>
      <c r="I2536" s="158"/>
      <c r="J2536" s="159"/>
      <c r="K2536" s="157" t="s">
        <v>117</v>
      </c>
      <c r="L2536" s="158"/>
      <c r="M2536" s="159"/>
      <c r="N2536" s="139"/>
    </row>
    <row r="2537" spans="1:14" ht="19.5" thickBot="1" x14ac:dyDescent="0.35">
      <c r="A2537" s="140" t="s">
        <v>118</v>
      </c>
      <c r="B2537" s="157" t="s">
        <v>119</v>
      </c>
      <c r="C2537" s="159"/>
      <c r="D2537" s="140" t="s">
        <v>120</v>
      </c>
      <c r="E2537" s="157" t="s">
        <v>22</v>
      </c>
      <c r="F2537" s="159"/>
      <c r="G2537" s="127"/>
      <c r="H2537" s="157" t="s">
        <v>119</v>
      </c>
      <c r="I2537" s="159"/>
      <c r="J2537" s="140" t="s">
        <v>22</v>
      </c>
      <c r="K2537" s="157" t="s">
        <v>119</v>
      </c>
      <c r="L2537" s="159"/>
      <c r="M2537" s="140" t="s">
        <v>22</v>
      </c>
      <c r="N2537" s="139"/>
    </row>
    <row r="2538" spans="1:14" ht="19.5" thickBot="1" x14ac:dyDescent="0.35">
      <c r="A2538" s="141"/>
      <c r="B2538" s="153"/>
      <c r="C2538" s="154"/>
      <c r="D2538" s="141"/>
      <c r="E2538" s="155"/>
      <c r="F2538" s="156"/>
      <c r="G2538" s="127"/>
      <c r="H2538" s="153"/>
      <c r="I2538" s="154"/>
      <c r="J2538" s="142"/>
      <c r="K2538" s="153"/>
      <c r="L2538" s="154"/>
      <c r="M2538" s="143"/>
      <c r="N2538" s="144"/>
    </row>
    <row r="2539" spans="1:14" ht="19.5" thickBot="1" x14ac:dyDescent="0.35">
      <c r="A2539" s="141"/>
      <c r="B2539" s="153"/>
      <c r="C2539" s="154"/>
      <c r="D2539" s="141"/>
      <c r="E2539" s="155"/>
      <c r="F2539" s="156"/>
      <c r="G2539" s="127"/>
      <c r="H2539" s="153"/>
      <c r="I2539" s="154"/>
      <c r="J2539" s="142"/>
      <c r="K2539" s="153"/>
      <c r="L2539" s="154"/>
      <c r="M2539" s="143"/>
      <c r="N2539" s="144"/>
    </row>
    <row r="2540" spans="1:14" ht="19.5" thickBot="1" x14ac:dyDescent="0.35">
      <c r="A2540" s="141"/>
      <c r="B2540" s="153"/>
      <c r="C2540" s="154"/>
      <c r="D2540" s="141"/>
      <c r="E2540" s="155"/>
      <c r="F2540" s="156"/>
      <c r="G2540" s="127"/>
      <c r="H2540" s="153"/>
      <c r="I2540" s="154"/>
      <c r="J2540" s="142"/>
      <c r="K2540" s="153"/>
      <c r="L2540" s="154"/>
      <c r="M2540" s="143"/>
      <c r="N2540" s="144"/>
    </row>
    <row r="2541" spans="1:14" ht="19.5" thickBot="1" x14ac:dyDescent="0.35">
      <c r="A2541" s="141"/>
      <c r="B2541" s="153"/>
      <c r="C2541" s="154"/>
      <c r="D2541" s="141"/>
      <c r="E2541" s="155"/>
      <c r="F2541" s="156"/>
      <c r="G2541" s="127"/>
      <c r="H2541" s="153"/>
      <c r="I2541" s="154"/>
      <c r="J2541" s="142"/>
      <c r="K2541" s="153"/>
      <c r="L2541" s="154"/>
      <c r="M2541" s="143"/>
      <c r="N2541" s="144"/>
    </row>
    <row r="2542" spans="1:14" ht="19.5" thickBot="1" x14ac:dyDescent="0.35">
      <c r="A2542" s="141"/>
      <c r="B2542" s="153"/>
      <c r="C2542" s="154"/>
      <c r="D2542" s="141"/>
      <c r="E2542" s="155"/>
      <c r="F2542" s="156"/>
      <c r="G2542" s="127"/>
      <c r="H2542" s="153"/>
      <c r="I2542" s="154"/>
      <c r="J2542" s="142"/>
      <c r="K2542" s="153"/>
      <c r="L2542" s="154"/>
      <c r="M2542" s="143"/>
      <c r="N2542" s="144"/>
    </row>
    <row r="2543" spans="1:14" ht="19.5" thickBot="1" x14ac:dyDescent="0.35">
      <c r="A2543" s="141"/>
      <c r="B2543" s="153"/>
      <c r="C2543" s="154"/>
      <c r="D2543" s="141"/>
      <c r="E2543" s="155"/>
      <c r="F2543" s="156"/>
      <c r="G2543" s="127"/>
      <c r="H2543" s="153"/>
      <c r="I2543" s="154"/>
      <c r="J2543" s="142"/>
      <c r="K2543" s="153"/>
      <c r="L2543" s="154"/>
      <c r="M2543" s="143"/>
      <c r="N2543" s="144"/>
    </row>
    <row r="2544" spans="1:14" ht="19.5" thickBot="1" x14ac:dyDescent="0.35">
      <c r="A2544" s="141"/>
      <c r="B2544" s="153"/>
      <c r="C2544" s="154"/>
      <c r="D2544" s="141"/>
      <c r="E2544" s="155"/>
      <c r="F2544" s="156"/>
      <c r="G2544" s="127"/>
      <c r="H2544" s="153"/>
      <c r="I2544" s="154"/>
      <c r="J2544" s="142"/>
      <c r="K2544" s="153"/>
      <c r="L2544" s="154"/>
      <c r="M2544" s="143"/>
      <c r="N2544" s="144"/>
    </row>
    <row r="2545" spans="1:14" ht="19.5" thickBot="1" x14ac:dyDescent="0.35">
      <c r="A2545" s="141"/>
      <c r="B2545" s="153"/>
      <c r="C2545" s="154"/>
      <c r="D2545" s="141"/>
      <c r="E2545" s="155"/>
      <c r="F2545" s="156"/>
      <c r="G2545" s="127"/>
      <c r="H2545" s="153"/>
      <c r="I2545" s="154"/>
      <c r="J2545" s="142"/>
      <c r="K2545" s="153"/>
      <c r="L2545" s="154"/>
      <c r="M2545" s="143"/>
      <c r="N2545" s="144"/>
    </row>
    <row r="2546" spans="1:14" ht="19.5" thickBot="1" x14ac:dyDescent="0.35">
      <c r="A2546" s="141" t="s">
        <v>121</v>
      </c>
      <c r="B2546" s="153"/>
      <c r="C2546" s="154"/>
      <c r="D2546" s="141"/>
      <c r="E2546" s="155">
        <f>SUM(E2538:F2545)</f>
        <v>0</v>
      </c>
      <c r="F2546" s="156"/>
      <c r="G2546" s="127"/>
      <c r="H2546" s="153" t="s">
        <v>121</v>
      </c>
      <c r="I2546" s="154"/>
      <c r="J2546" s="140">
        <f>SUM(J2538:J2545)</f>
        <v>0</v>
      </c>
      <c r="K2546" s="153" t="s">
        <v>121</v>
      </c>
      <c r="L2546" s="154"/>
      <c r="M2546" s="145">
        <f>SUM(M2538:M2545)</f>
        <v>0</v>
      </c>
      <c r="N2546" s="139"/>
    </row>
    <row r="2549" spans="1:14" x14ac:dyDescent="0.3">
      <c r="A2549" s="172" t="s">
        <v>0</v>
      </c>
      <c r="B2549" s="172"/>
      <c r="C2549" s="172"/>
      <c r="D2549" s="172"/>
      <c r="E2549" s="172"/>
      <c r="F2549" s="172"/>
      <c r="G2549" s="172"/>
      <c r="H2549" s="172"/>
      <c r="I2549" s="172"/>
      <c r="J2549" s="172"/>
      <c r="K2549" s="172"/>
      <c r="L2549" s="172"/>
      <c r="M2549" s="1"/>
      <c r="N2549" s="148"/>
    </row>
    <row r="2550" spans="1:14" x14ac:dyDescent="0.3">
      <c r="A2550" s="1" t="s">
        <v>1</v>
      </c>
      <c r="B2550" s="148"/>
      <c r="J2550" s="1" t="s">
        <v>3</v>
      </c>
      <c r="K2550" s="173">
        <f>+K2459</f>
        <v>0</v>
      </c>
      <c r="L2550" s="173"/>
      <c r="M2550" s="173"/>
      <c r="N2550" s="6"/>
    </row>
    <row r="2551" spans="1:14" x14ac:dyDescent="0.3">
      <c r="A2551" s="174"/>
      <c r="B2551" s="175"/>
      <c r="C2551" s="176"/>
      <c r="D2551" s="169" t="s">
        <v>6</v>
      </c>
      <c r="E2551" s="170"/>
      <c r="F2551" s="171"/>
      <c r="G2551" s="7" t="s">
        <v>7</v>
      </c>
      <c r="H2551" s="7" t="s">
        <v>7</v>
      </c>
      <c r="I2551" s="7" t="s">
        <v>8</v>
      </c>
      <c r="J2551" s="147" t="s">
        <v>9</v>
      </c>
      <c r="K2551" s="7" t="s">
        <v>10</v>
      </c>
      <c r="L2551" s="149"/>
      <c r="M2551" s="7" t="s">
        <v>11</v>
      </c>
      <c r="N2551" s="7" t="s">
        <v>12</v>
      </c>
    </row>
    <row r="2552" spans="1:14" x14ac:dyDescent="0.3">
      <c r="A2552" s="12" t="s">
        <v>16</v>
      </c>
      <c r="B2552" s="7" t="s">
        <v>17</v>
      </c>
      <c r="C2552" s="13" t="s">
        <v>18</v>
      </c>
      <c r="D2552" s="7">
        <v>1</v>
      </c>
      <c r="E2552" s="7">
        <v>2</v>
      </c>
      <c r="F2552" s="14" t="s">
        <v>19</v>
      </c>
      <c r="G2552" s="7" t="s">
        <v>20</v>
      </c>
      <c r="H2552" s="7" t="s">
        <v>20</v>
      </c>
      <c r="I2552" s="7"/>
      <c r="J2552" s="7" t="s">
        <v>20</v>
      </c>
      <c r="K2552" s="7" t="s">
        <v>21</v>
      </c>
      <c r="L2552" s="7" t="s">
        <v>22</v>
      </c>
      <c r="M2552" s="7" t="s">
        <v>23</v>
      </c>
      <c r="N2552" s="7" t="s">
        <v>22</v>
      </c>
    </row>
    <row r="2553" spans="1:14" x14ac:dyDescent="0.3">
      <c r="A2553" s="16" t="s">
        <v>35</v>
      </c>
      <c r="B2553" s="17" t="s">
        <v>36</v>
      </c>
      <c r="C2553" s="17">
        <v>72</v>
      </c>
      <c r="D2553" s="29"/>
      <c r="E2553" s="29"/>
      <c r="F2553" s="30">
        <f>+(E2553+D2553)/C2553</f>
        <v>0</v>
      </c>
      <c r="G2553" s="32"/>
      <c r="H2553" s="32"/>
      <c r="I2553" s="32"/>
      <c r="J2553" s="34">
        <f>+D2553+E2553-G2553-H2553-I2553</f>
        <v>0</v>
      </c>
      <c r="K2553" s="31">
        <f>+K2462</f>
        <v>381.13</v>
      </c>
      <c r="L2553" s="24">
        <f t="shared" ref="L2553:L2614" si="187">+J2553*K2553</f>
        <v>0</v>
      </c>
      <c r="M2553" s="24"/>
      <c r="N2553" s="24">
        <f>+K2553*I2553</f>
        <v>0</v>
      </c>
    </row>
    <row r="2554" spans="1:14" x14ac:dyDescent="0.3">
      <c r="A2554" s="16" t="s">
        <v>37</v>
      </c>
      <c r="B2554" s="17" t="s">
        <v>38</v>
      </c>
      <c r="C2554" s="17">
        <v>36</v>
      </c>
      <c r="D2554" s="29"/>
      <c r="E2554" s="29"/>
      <c r="F2554" s="30">
        <f t="shared" ref="F2554:F2614" si="188">+(E2554+D2554)/C2554</f>
        <v>0</v>
      </c>
      <c r="G2554" s="32"/>
      <c r="H2554" s="32"/>
      <c r="I2554" s="32"/>
      <c r="J2554" s="34">
        <f t="shared" ref="J2554:J2614" si="189">+D2554+E2554-G2554-H2554-I2554</f>
        <v>0</v>
      </c>
      <c r="K2554" s="31">
        <f t="shared" ref="K2554:K2614" si="190">+K2463</f>
        <v>741.2</v>
      </c>
      <c r="L2554" s="24">
        <f t="shared" si="187"/>
        <v>0</v>
      </c>
      <c r="M2554" s="24"/>
      <c r="N2554" s="24">
        <f t="shared" ref="N2554:N2614" si="191">+K2554*I2554</f>
        <v>0</v>
      </c>
    </row>
    <row r="2555" spans="1:14" x14ac:dyDescent="0.3">
      <c r="A2555" s="16" t="s">
        <v>39</v>
      </c>
      <c r="B2555" s="17" t="s">
        <v>40</v>
      </c>
      <c r="C2555" s="17">
        <v>18</v>
      </c>
      <c r="D2555" s="29"/>
      <c r="E2555" s="29"/>
      <c r="F2555" s="30">
        <f t="shared" si="188"/>
        <v>0</v>
      </c>
      <c r="G2555" s="32"/>
      <c r="H2555" s="32"/>
      <c r="I2555" s="32"/>
      <c r="J2555" s="12">
        <f t="shared" si="189"/>
        <v>0</v>
      </c>
      <c r="K2555" s="31">
        <f t="shared" si="190"/>
        <v>1263.5999999999999</v>
      </c>
      <c r="L2555" s="37">
        <f t="shared" si="187"/>
        <v>0</v>
      </c>
      <c r="M2555" s="37"/>
      <c r="N2555" s="37">
        <f t="shared" si="191"/>
        <v>0</v>
      </c>
    </row>
    <row r="2556" spans="1:14" x14ac:dyDescent="0.3">
      <c r="A2556" s="16" t="s">
        <v>41</v>
      </c>
      <c r="B2556" s="17" t="s">
        <v>42</v>
      </c>
      <c r="C2556" s="17">
        <v>10</v>
      </c>
      <c r="D2556" s="29"/>
      <c r="E2556" s="29"/>
      <c r="F2556" s="30">
        <f t="shared" si="188"/>
        <v>0</v>
      </c>
      <c r="G2556" s="32"/>
      <c r="H2556" s="32"/>
      <c r="I2556" s="32"/>
      <c r="J2556" s="34">
        <f t="shared" si="189"/>
        <v>0</v>
      </c>
      <c r="K2556" s="31">
        <f t="shared" si="190"/>
        <v>2059.1999999999998</v>
      </c>
      <c r="L2556" s="24">
        <f t="shared" si="187"/>
        <v>0</v>
      </c>
      <c r="M2556" s="24"/>
      <c r="N2556" s="24">
        <f t="shared" si="191"/>
        <v>0</v>
      </c>
    </row>
    <row r="2557" spans="1:14" x14ac:dyDescent="0.3">
      <c r="A2557" s="16" t="s">
        <v>43</v>
      </c>
      <c r="B2557" s="17" t="s">
        <v>36</v>
      </c>
      <c r="C2557" s="17">
        <v>72</v>
      </c>
      <c r="D2557" s="29"/>
      <c r="E2557" s="29"/>
      <c r="F2557" s="30">
        <f t="shared" si="188"/>
        <v>0</v>
      </c>
      <c r="G2557" s="32"/>
      <c r="H2557" s="32"/>
      <c r="I2557" s="32"/>
      <c r="J2557" s="34">
        <f t="shared" si="189"/>
        <v>0</v>
      </c>
      <c r="K2557" s="31">
        <f t="shared" si="190"/>
        <v>409.5</v>
      </c>
      <c r="L2557" s="24">
        <f t="shared" si="187"/>
        <v>0</v>
      </c>
      <c r="M2557" s="24"/>
      <c r="N2557" s="24">
        <f t="shared" si="191"/>
        <v>0</v>
      </c>
    </row>
    <row r="2558" spans="1:14" x14ac:dyDescent="0.3">
      <c r="A2558" s="16" t="s">
        <v>44</v>
      </c>
      <c r="B2558" s="17" t="s">
        <v>38</v>
      </c>
      <c r="C2558" s="17">
        <v>36</v>
      </c>
      <c r="D2558" s="29"/>
      <c r="E2558" s="29"/>
      <c r="F2558" s="30">
        <f t="shared" si="188"/>
        <v>0</v>
      </c>
      <c r="G2558" s="32"/>
      <c r="H2558" s="32"/>
      <c r="I2558" s="32"/>
      <c r="J2558" s="34">
        <f t="shared" si="189"/>
        <v>0</v>
      </c>
      <c r="K2558" s="31">
        <f t="shared" si="190"/>
        <v>803.79</v>
      </c>
      <c r="L2558" s="24">
        <f t="shared" si="187"/>
        <v>0</v>
      </c>
      <c r="M2558" s="24"/>
      <c r="N2558" s="24">
        <f t="shared" si="191"/>
        <v>0</v>
      </c>
    </row>
    <row r="2559" spans="1:14" x14ac:dyDescent="0.3">
      <c r="A2559" s="16" t="s">
        <v>45</v>
      </c>
      <c r="B2559" s="17" t="s">
        <v>36</v>
      </c>
      <c r="C2559" s="17">
        <v>72</v>
      </c>
      <c r="D2559" s="29"/>
      <c r="E2559" s="29"/>
      <c r="F2559" s="30">
        <f t="shared" si="188"/>
        <v>0</v>
      </c>
      <c r="G2559" s="32"/>
      <c r="H2559" s="32"/>
      <c r="I2559" s="32"/>
      <c r="J2559" s="34">
        <f t="shared" si="189"/>
        <v>0</v>
      </c>
      <c r="K2559" s="31">
        <f t="shared" si="190"/>
        <v>409.5</v>
      </c>
      <c r="L2559" s="24">
        <f t="shared" si="187"/>
        <v>0</v>
      </c>
      <c r="M2559" s="24"/>
      <c r="N2559" s="24">
        <f t="shared" si="191"/>
        <v>0</v>
      </c>
    </row>
    <row r="2560" spans="1:14" x14ac:dyDescent="0.3">
      <c r="A2560" s="16" t="s">
        <v>46</v>
      </c>
      <c r="B2560" s="17" t="s">
        <v>38</v>
      </c>
      <c r="C2560" s="17">
        <v>36</v>
      </c>
      <c r="D2560" s="29"/>
      <c r="E2560" s="29"/>
      <c r="F2560" s="30">
        <f t="shared" si="188"/>
        <v>0</v>
      </c>
      <c r="G2560" s="32"/>
      <c r="H2560" s="32"/>
      <c r="I2560" s="32"/>
      <c r="J2560" s="34">
        <f t="shared" si="189"/>
        <v>0</v>
      </c>
      <c r="K2560" s="31">
        <f t="shared" si="190"/>
        <v>803.79</v>
      </c>
      <c r="L2560" s="24">
        <f t="shared" si="187"/>
        <v>0</v>
      </c>
      <c r="M2560" s="24"/>
      <c r="N2560" s="24">
        <f t="shared" si="191"/>
        <v>0</v>
      </c>
    </row>
    <row r="2561" spans="1:14" x14ac:dyDescent="0.3">
      <c r="A2561" s="16" t="s">
        <v>47</v>
      </c>
      <c r="B2561" s="17" t="s">
        <v>48</v>
      </c>
      <c r="C2561" s="17">
        <v>8</v>
      </c>
      <c r="D2561" s="29"/>
      <c r="E2561" s="29"/>
      <c r="F2561" s="30">
        <f t="shared" si="188"/>
        <v>0</v>
      </c>
      <c r="G2561" s="32"/>
      <c r="H2561" s="32"/>
      <c r="I2561" s="32"/>
      <c r="J2561" s="34">
        <f t="shared" si="189"/>
        <v>0</v>
      </c>
      <c r="K2561" s="31">
        <f t="shared" si="190"/>
        <v>2767.05</v>
      </c>
      <c r="L2561" s="24">
        <f t="shared" si="187"/>
        <v>0</v>
      </c>
      <c r="M2561" s="24"/>
      <c r="N2561" s="24">
        <f t="shared" si="191"/>
        <v>0</v>
      </c>
    </row>
    <row r="2562" spans="1:14" x14ac:dyDescent="0.3">
      <c r="A2562" s="35" t="s">
        <v>49</v>
      </c>
      <c r="B2562" s="17" t="s">
        <v>50</v>
      </c>
      <c r="C2562" s="38">
        <v>72</v>
      </c>
      <c r="D2562" s="29"/>
      <c r="E2562" s="29"/>
      <c r="F2562" s="30">
        <f t="shared" si="188"/>
        <v>0</v>
      </c>
      <c r="G2562" s="32"/>
      <c r="H2562" s="32"/>
      <c r="I2562" s="32"/>
      <c r="J2562" s="12">
        <f t="shared" si="189"/>
        <v>0</v>
      </c>
      <c r="K2562" s="31">
        <f t="shared" si="190"/>
        <v>444.6</v>
      </c>
      <c r="L2562" s="37">
        <f t="shared" si="187"/>
        <v>0</v>
      </c>
      <c r="M2562" s="37"/>
      <c r="N2562" s="37">
        <f t="shared" si="191"/>
        <v>0</v>
      </c>
    </row>
    <row r="2563" spans="1:14" x14ac:dyDescent="0.3">
      <c r="A2563" s="16" t="s">
        <v>51</v>
      </c>
      <c r="B2563" s="17" t="s">
        <v>52</v>
      </c>
      <c r="C2563" s="17">
        <v>36</v>
      </c>
      <c r="D2563" s="29"/>
      <c r="E2563" s="29"/>
      <c r="F2563" s="30">
        <f t="shared" si="188"/>
        <v>0</v>
      </c>
      <c r="G2563" s="32"/>
      <c r="H2563" s="32"/>
      <c r="I2563" s="32"/>
      <c r="J2563" s="34">
        <f t="shared" si="189"/>
        <v>0</v>
      </c>
      <c r="K2563" s="31">
        <f t="shared" si="190"/>
        <v>868.73</v>
      </c>
      <c r="L2563" s="24">
        <f t="shared" si="187"/>
        <v>0</v>
      </c>
      <c r="M2563" s="24"/>
      <c r="N2563" s="24">
        <f t="shared" si="191"/>
        <v>0</v>
      </c>
    </row>
    <row r="2564" spans="1:14" x14ac:dyDescent="0.3">
      <c r="A2564" s="16" t="s">
        <v>53</v>
      </c>
      <c r="B2564" s="17" t="s">
        <v>48</v>
      </c>
      <c r="C2564" s="17">
        <v>8</v>
      </c>
      <c r="D2564" s="29"/>
      <c r="E2564" s="29"/>
      <c r="F2564" s="30">
        <f t="shared" si="188"/>
        <v>0</v>
      </c>
      <c r="G2564" s="32"/>
      <c r="H2564" s="32"/>
      <c r="I2564" s="32"/>
      <c r="J2564" s="34">
        <f t="shared" si="189"/>
        <v>0</v>
      </c>
      <c r="K2564" s="31">
        <f t="shared" si="190"/>
        <v>2416.0500000000002</v>
      </c>
      <c r="L2564" s="24">
        <f t="shared" si="187"/>
        <v>0</v>
      </c>
      <c r="M2564" s="24"/>
      <c r="N2564" s="24">
        <f t="shared" si="191"/>
        <v>0</v>
      </c>
    </row>
    <row r="2565" spans="1:14" x14ac:dyDescent="0.3">
      <c r="A2565" s="16" t="s">
        <v>54</v>
      </c>
      <c r="B2565" s="17" t="s">
        <v>50</v>
      </c>
      <c r="C2565" s="17">
        <v>72</v>
      </c>
      <c r="D2565" s="29"/>
      <c r="E2565" s="29"/>
      <c r="F2565" s="30">
        <f t="shared" si="188"/>
        <v>0</v>
      </c>
      <c r="G2565" s="32"/>
      <c r="H2565" s="32"/>
      <c r="I2565" s="32"/>
      <c r="J2565" s="34">
        <f t="shared" si="189"/>
        <v>0</v>
      </c>
      <c r="K2565" s="31">
        <f t="shared" si="190"/>
        <v>377.33</v>
      </c>
      <c r="L2565" s="24">
        <f t="shared" si="187"/>
        <v>0</v>
      </c>
      <c r="M2565" s="24"/>
      <c r="N2565" s="24">
        <f t="shared" si="191"/>
        <v>0</v>
      </c>
    </row>
    <row r="2566" spans="1:14" x14ac:dyDescent="0.3">
      <c r="A2566" s="16" t="s">
        <v>55</v>
      </c>
      <c r="B2566" s="17" t="s">
        <v>56</v>
      </c>
      <c r="C2566" s="17">
        <v>15</v>
      </c>
      <c r="D2566" s="44"/>
      <c r="E2566" s="44"/>
      <c r="F2566" s="30">
        <f t="shared" si="188"/>
        <v>0</v>
      </c>
      <c r="G2566" s="11"/>
      <c r="H2566" s="11"/>
      <c r="I2566" s="11"/>
      <c r="J2566" s="12">
        <f t="shared" si="189"/>
        <v>0</v>
      </c>
      <c r="K2566" s="45">
        <f t="shared" si="190"/>
        <v>1158.3</v>
      </c>
      <c r="L2566" s="37">
        <f t="shared" si="187"/>
        <v>0</v>
      </c>
      <c r="M2566" s="37"/>
      <c r="N2566" s="37">
        <f t="shared" si="191"/>
        <v>0</v>
      </c>
    </row>
    <row r="2567" spans="1:14" x14ac:dyDescent="0.3">
      <c r="A2567" s="16" t="s">
        <v>57</v>
      </c>
      <c r="B2567" s="17" t="s">
        <v>50</v>
      </c>
      <c r="C2567" s="17">
        <v>72</v>
      </c>
      <c r="D2567" s="29"/>
      <c r="E2567" s="29"/>
      <c r="F2567" s="30">
        <f t="shared" si="188"/>
        <v>0</v>
      </c>
      <c r="G2567" s="32"/>
      <c r="H2567" s="32"/>
      <c r="I2567" s="32"/>
      <c r="J2567" s="34">
        <f t="shared" si="189"/>
        <v>0</v>
      </c>
      <c r="K2567" s="31">
        <f t="shared" si="190"/>
        <v>424.13</v>
      </c>
      <c r="L2567" s="24">
        <f t="shared" si="187"/>
        <v>0</v>
      </c>
      <c r="M2567" s="24"/>
      <c r="N2567" s="24">
        <f t="shared" si="191"/>
        <v>0</v>
      </c>
    </row>
    <row r="2568" spans="1:14" x14ac:dyDescent="0.3">
      <c r="A2568" s="16" t="s">
        <v>58</v>
      </c>
      <c r="B2568" s="17" t="s">
        <v>59</v>
      </c>
      <c r="C2568" s="17">
        <v>15</v>
      </c>
      <c r="D2568" s="29"/>
      <c r="E2568" s="29"/>
      <c r="F2568" s="30">
        <f t="shared" si="188"/>
        <v>0</v>
      </c>
      <c r="G2568" s="32"/>
      <c r="H2568" s="32"/>
      <c r="I2568" s="32"/>
      <c r="J2568" s="34">
        <f t="shared" si="189"/>
        <v>0</v>
      </c>
      <c r="K2568" s="31">
        <f t="shared" si="190"/>
        <v>1199.25</v>
      </c>
      <c r="L2568" s="24">
        <f t="shared" si="187"/>
        <v>0</v>
      </c>
      <c r="M2568" s="24"/>
      <c r="N2568" s="24">
        <f t="shared" si="191"/>
        <v>0</v>
      </c>
    </row>
    <row r="2569" spans="1:14" x14ac:dyDescent="0.3">
      <c r="A2569" s="16" t="s">
        <v>60</v>
      </c>
      <c r="B2569" s="17" t="s">
        <v>50</v>
      </c>
      <c r="C2569" s="17">
        <v>72</v>
      </c>
      <c r="D2569" s="29"/>
      <c r="E2569" s="29"/>
      <c r="F2569" s="30">
        <f t="shared" si="188"/>
        <v>0</v>
      </c>
      <c r="G2569" s="32"/>
      <c r="H2569" s="32"/>
      <c r="I2569" s="32"/>
      <c r="J2569" s="34">
        <f t="shared" si="189"/>
        <v>0</v>
      </c>
      <c r="K2569" s="31">
        <f t="shared" si="190"/>
        <v>381.13</v>
      </c>
      <c r="L2569" s="24">
        <f t="shared" si="187"/>
        <v>0</v>
      </c>
      <c r="M2569" s="24"/>
      <c r="N2569" s="24">
        <f t="shared" si="191"/>
        <v>0</v>
      </c>
    </row>
    <row r="2570" spans="1:14" x14ac:dyDescent="0.3">
      <c r="A2570" s="16" t="s">
        <v>61</v>
      </c>
      <c r="B2570" s="17" t="s">
        <v>50</v>
      </c>
      <c r="C2570" s="38">
        <v>72</v>
      </c>
      <c r="D2570" s="44"/>
      <c r="E2570" s="44"/>
      <c r="F2570" s="30">
        <f t="shared" si="188"/>
        <v>0</v>
      </c>
      <c r="G2570" s="11"/>
      <c r="H2570" s="11"/>
      <c r="I2570" s="11"/>
      <c r="J2570" s="12">
        <f t="shared" si="189"/>
        <v>0</v>
      </c>
      <c r="K2570" s="31">
        <f t="shared" si="190"/>
        <v>424.13</v>
      </c>
      <c r="L2570" s="37">
        <f t="shared" si="187"/>
        <v>0</v>
      </c>
      <c r="M2570" s="37"/>
      <c r="N2570" s="37">
        <f t="shared" si="191"/>
        <v>0</v>
      </c>
    </row>
    <row r="2571" spans="1:14" x14ac:dyDescent="0.3">
      <c r="A2571" s="35" t="s">
        <v>62</v>
      </c>
      <c r="B2571" s="17" t="s">
        <v>50</v>
      </c>
      <c r="C2571" s="38">
        <v>72</v>
      </c>
      <c r="D2571" s="44"/>
      <c r="E2571" s="44"/>
      <c r="F2571" s="30">
        <f t="shared" si="188"/>
        <v>0</v>
      </c>
      <c r="G2571" s="11"/>
      <c r="H2571" s="11"/>
      <c r="I2571" s="11"/>
      <c r="J2571" s="12">
        <f t="shared" si="189"/>
        <v>0</v>
      </c>
      <c r="K2571" s="31">
        <f t="shared" si="190"/>
        <v>330.23</v>
      </c>
      <c r="L2571" s="37">
        <f t="shared" si="187"/>
        <v>0</v>
      </c>
      <c r="M2571" s="37"/>
      <c r="N2571" s="37">
        <f t="shared" si="191"/>
        <v>0</v>
      </c>
    </row>
    <row r="2572" spans="1:14" x14ac:dyDescent="0.3">
      <c r="A2572" s="35" t="s">
        <v>63</v>
      </c>
      <c r="B2572" s="17" t="s">
        <v>50</v>
      </c>
      <c r="C2572" s="38">
        <v>72</v>
      </c>
      <c r="D2572" s="44"/>
      <c r="E2572" s="44"/>
      <c r="F2572" s="30">
        <f t="shared" si="188"/>
        <v>0</v>
      </c>
      <c r="G2572" s="11"/>
      <c r="H2572" s="11"/>
      <c r="I2572" s="11"/>
      <c r="J2572" s="12">
        <f t="shared" si="189"/>
        <v>0</v>
      </c>
      <c r="K2572" s="31">
        <f t="shared" si="190"/>
        <v>424.13</v>
      </c>
      <c r="L2572" s="37">
        <f t="shared" si="187"/>
        <v>0</v>
      </c>
      <c r="M2572" s="37"/>
      <c r="N2572" s="37">
        <f t="shared" si="191"/>
        <v>0</v>
      </c>
    </row>
    <row r="2573" spans="1:14" x14ac:dyDescent="0.3">
      <c r="A2573" s="35" t="s">
        <v>64</v>
      </c>
      <c r="B2573" s="17" t="s">
        <v>65</v>
      </c>
      <c r="C2573" s="38">
        <v>72</v>
      </c>
      <c r="D2573" s="44"/>
      <c r="E2573" s="44"/>
      <c r="F2573" s="30">
        <f t="shared" si="188"/>
        <v>0</v>
      </c>
      <c r="G2573" s="11"/>
      <c r="H2573" s="11"/>
      <c r="I2573" s="11"/>
      <c r="J2573" s="12">
        <f t="shared" si="189"/>
        <v>0</v>
      </c>
      <c r="K2573" s="31">
        <f t="shared" si="190"/>
        <v>389.61</v>
      </c>
      <c r="L2573" s="37">
        <f t="shared" si="187"/>
        <v>0</v>
      </c>
      <c r="M2573" s="37"/>
      <c r="N2573" s="37">
        <f t="shared" si="191"/>
        <v>0</v>
      </c>
    </row>
    <row r="2574" spans="1:14" x14ac:dyDescent="0.3">
      <c r="A2574" s="35" t="s">
        <v>66</v>
      </c>
      <c r="B2574" s="17" t="s">
        <v>65</v>
      </c>
      <c r="C2574" s="38">
        <v>72</v>
      </c>
      <c r="D2574" s="44"/>
      <c r="E2574" s="44"/>
      <c r="F2574" s="30">
        <f t="shared" si="188"/>
        <v>0</v>
      </c>
      <c r="G2574" s="11"/>
      <c r="H2574" s="11"/>
      <c r="I2574" s="11"/>
      <c r="J2574" s="12">
        <f t="shared" si="189"/>
        <v>0</v>
      </c>
      <c r="K2574" s="31">
        <f t="shared" si="190"/>
        <v>389.61</v>
      </c>
      <c r="L2574" s="37">
        <f t="shared" si="187"/>
        <v>0</v>
      </c>
      <c r="M2574" s="37"/>
      <c r="N2574" s="37">
        <f t="shared" si="191"/>
        <v>0</v>
      </c>
    </row>
    <row r="2575" spans="1:14" x14ac:dyDescent="0.3">
      <c r="A2575" s="47" t="s">
        <v>67</v>
      </c>
      <c r="B2575" s="48" t="s">
        <v>59</v>
      </c>
      <c r="C2575" s="49">
        <v>25</v>
      </c>
      <c r="D2575" s="44"/>
      <c r="E2575" s="44"/>
      <c r="F2575" s="30">
        <f t="shared" si="188"/>
        <v>0</v>
      </c>
      <c r="G2575" s="11"/>
      <c r="H2575" s="11"/>
      <c r="I2575" s="11"/>
      <c r="J2575" s="12">
        <f t="shared" si="189"/>
        <v>0</v>
      </c>
      <c r="K2575" s="31">
        <f t="shared" si="190"/>
        <v>169.65</v>
      </c>
      <c r="L2575" s="37">
        <f t="shared" si="187"/>
        <v>0</v>
      </c>
      <c r="M2575" s="37"/>
      <c r="N2575" s="37">
        <f t="shared" si="191"/>
        <v>0</v>
      </c>
    </row>
    <row r="2576" spans="1:14" x14ac:dyDescent="0.3">
      <c r="A2576" s="47" t="s">
        <v>68</v>
      </c>
      <c r="B2576" s="48" t="s">
        <v>42</v>
      </c>
      <c r="C2576" s="49">
        <v>50</v>
      </c>
      <c r="D2576" s="44"/>
      <c r="E2576" s="44"/>
      <c r="F2576" s="30">
        <f t="shared" si="188"/>
        <v>0</v>
      </c>
      <c r="G2576" s="11"/>
      <c r="H2576" s="11"/>
      <c r="I2576" s="11"/>
      <c r="J2576" s="12">
        <f t="shared" si="189"/>
        <v>0</v>
      </c>
      <c r="K2576" s="31">
        <f t="shared" si="190"/>
        <v>88.92</v>
      </c>
      <c r="L2576" s="37">
        <f t="shared" si="187"/>
        <v>0</v>
      </c>
      <c r="M2576" s="37"/>
      <c r="N2576" s="37">
        <f t="shared" si="191"/>
        <v>0</v>
      </c>
    </row>
    <row r="2577" spans="1:14" x14ac:dyDescent="0.3">
      <c r="A2577" s="47" t="s">
        <v>69</v>
      </c>
      <c r="B2577" s="48" t="s">
        <v>52</v>
      </c>
      <c r="C2577" s="49">
        <v>12</v>
      </c>
      <c r="D2577" s="44"/>
      <c r="E2577" s="44"/>
      <c r="F2577" s="30">
        <f t="shared" si="188"/>
        <v>0</v>
      </c>
      <c r="G2577" s="11"/>
      <c r="H2577" s="11"/>
      <c r="I2577" s="11"/>
      <c r="J2577" s="12">
        <f t="shared" si="189"/>
        <v>0</v>
      </c>
      <c r="K2577" s="31">
        <f t="shared" si="190"/>
        <v>123.94</v>
      </c>
      <c r="L2577" s="37">
        <f t="shared" si="187"/>
        <v>0</v>
      </c>
      <c r="M2577" s="37"/>
      <c r="N2577" s="37">
        <f t="shared" si="191"/>
        <v>0</v>
      </c>
    </row>
    <row r="2578" spans="1:14" ht="19.5" thickBot="1" x14ac:dyDescent="0.35">
      <c r="A2578" s="47" t="s">
        <v>70</v>
      </c>
      <c r="B2578" s="48" t="s">
        <v>50</v>
      </c>
      <c r="C2578" s="49">
        <v>60</v>
      </c>
      <c r="D2578" s="44"/>
      <c r="E2578" s="44"/>
      <c r="F2578" s="30">
        <f t="shared" si="188"/>
        <v>0</v>
      </c>
      <c r="G2578" s="11"/>
      <c r="H2578" s="11"/>
      <c r="I2578" s="11"/>
      <c r="J2578" s="12">
        <f t="shared" si="189"/>
        <v>0</v>
      </c>
      <c r="K2578" s="31">
        <f t="shared" si="190"/>
        <v>67.180000000000007</v>
      </c>
      <c r="L2578" s="37">
        <f t="shared" si="187"/>
        <v>0</v>
      </c>
      <c r="M2578" s="37"/>
      <c r="N2578" s="37">
        <f t="shared" si="191"/>
        <v>0</v>
      </c>
    </row>
    <row r="2579" spans="1:14" ht="19.5" thickBot="1" x14ac:dyDescent="0.35">
      <c r="A2579" s="56" t="s">
        <v>71</v>
      </c>
      <c r="B2579" s="57" t="s">
        <v>50</v>
      </c>
      <c r="C2579" s="58">
        <v>60</v>
      </c>
      <c r="D2579" s="44"/>
      <c r="E2579" s="44"/>
      <c r="F2579" s="30">
        <f t="shared" si="188"/>
        <v>0</v>
      </c>
      <c r="G2579" s="11"/>
      <c r="H2579" s="11"/>
      <c r="I2579" s="11"/>
      <c r="J2579" s="12">
        <f t="shared" si="189"/>
        <v>0</v>
      </c>
      <c r="K2579" s="31">
        <f t="shared" si="190"/>
        <v>67.180000000000007</v>
      </c>
      <c r="L2579" s="37">
        <f t="shared" si="187"/>
        <v>0</v>
      </c>
      <c r="M2579" s="37"/>
      <c r="N2579" s="37">
        <f t="shared" si="191"/>
        <v>0</v>
      </c>
    </row>
    <row r="2580" spans="1:14" ht="19.5" thickBot="1" x14ac:dyDescent="0.35">
      <c r="A2580" s="56" t="s">
        <v>72</v>
      </c>
      <c r="B2580" s="57" t="s">
        <v>50</v>
      </c>
      <c r="C2580" s="58">
        <v>60</v>
      </c>
      <c r="D2580" s="44"/>
      <c r="E2580" s="44"/>
      <c r="F2580" s="30">
        <f t="shared" si="188"/>
        <v>0</v>
      </c>
      <c r="G2580" s="11"/>
      <c r="H2580" s="11"/>
      <c r="I2580" s="11"/>
      <c r="J2580" s="12">
        <f t="shared" si="189"/>
        <v>0</v>
      </c>
      <c r="K2580" s="31">
        <f t="shared" si="190"/>
        <v>67.180000000000007</v>
      </c>
      <c r="L2580" s="37">
        <f t="shared" si="187"/>
        <v>0</v>
      </c>
      <c r="M2580" s="37"/>
      <c r="N2580" s="37">
        <f t="shared" si="191"/>
        <v>0</v>
      </c>
    </row>
    <row r="2581" spans="1:14" ht="19.5" thickBot="1" x14ac:dyDescent="0.35">
      <c r="A2581" s="56" t="s">
        <v>73</v>
      </c>
      <c r="B2581" s="57" t="s">
        <v>74</v>
      </c>
      <c r="C2581" s="58">
        <v>150</v>
      </c>
      <c r="D2581" s="44"/>
      <c r="E2581" s="44"/>
      <c r="F2581" s="30">
        <f t="shared" si="188"/>
        <v>0</v>
      </c>
      <c r="G2581" s="11"/>
      <c r="H2581" s="11"/>
      <c r="I2581" s="11"/>
      <c r="J2581" s="12">
        <f t="shared" si="189"/>
        <v>0</v>
      </c>
      <c r="K2581" s="31">
        <f t="shared" si="190"/>
        <v>21.06</v>
      </c>
      <c r="L2581" s="37">
        <f t="shared" si="187"/>
        <v>0</v>
      </c>
      <c r="M2581" s="37"/>
      <c r="N2581" s="37">
        <f t="shared" si="191"/>
        <v>0</v>
      </c>
    </row>
    <row r="2582" spans="1:14" ht="19.5" thickBot="1" x14ac:dyDescent="0.35">
      <c r="A2582" s="66" t="s">
        <v>75</v>
      </c>
      <c r="B2582" s="67" t="s">
        <v>76</v>
      </c>
      <c r="C2582" s="68">
        <v>120</v>
      </c>
      <c r="D2582" s="44"/>
      <c r="E2582" s="44"/>
      <c r="F2582" s="30">
        <f t="shared" si="188"/>
        <v>0</v>
      </c>
      <c r="G2582" s="11"/>
      <c r="H2582" s="11"/>
      <c r="I2582" s="11"/>
      <c r="J2582" s="12">
        <f t="shared" si="189"/>
        <v>0</v>
      </c>
      <c r="K2582" s="31">
        <f t="shared" si="190"/>
        <v>78.98</v>
      </c>
      <c r="L2582" s="37">
        <f t="shared" si="187"/>
        <v>0</v>
      </c>
      <c r="M2582" s="37"/>
      <c r="N2582" s="37">
        <f t="shared" si="191"/>
        <v>0</v>
      </c>
    </row>
    <row r="2583" spans="1:14" ht="19.5" thickBot="1" x14ac:dyDescent="0.35">
      <c r="A2583" s="66" t="s">
        <v>77</v>
      </c>
      <c r="B2583" s="67" t="s">
        <v>78</v>
      </c>
      <c r="C2583" s="68">
        <v>60</v>
      </c>
      <c r="D2583" s="44"/>
      <c r="E2583" s="44"/>
      <c r="F2583" s="30">
        <f t="shared" si="188"/>
        <v>0</v>
      </c>
      <c r="G2583" s="11"/>
      <c r="H2583" s="11"/>
      <c r="I2583" s="11"/>
      <c r="J2583" s="12">
        <f t="shared" si="189"/>
        <v>0</v>
      </c>
      <c r="K2583" s="31">
        <f t="shared" si="190"/>
        <v>154.44</v>
      </c>
      <c r="L2583" s="37">
        <f t="shared" si="187"/>
        <v>0</v>
      </c>
      <c r="M2583" s="37"/>
      <c r="N2583" s="37">
        <f t="shared" si="191"/>
        <v>0</v>
      </c>
    </row>
    <row r="2584" spans="1:14" ht="19.5" thickBot="1" x14ac:dyDescent="0.35">
      <c r="A2584" s="66" t="s">
        <v>79</v>
      </c>
      <c r="B2584" s="67" t="s">
        <v>50</v>
      </c>
      <c r="C2584" s="68">
        <v>30</v>
      </c>
      <c r="D2584" s="44"/>
      <c r="E2584" s="44"/>
      <c r="F2584" s="30">
        <f t="shared" si="188"/>
        <v>0</v>
      </c>
      <c r="G2584" s="11"/>
      <c r="H2584" s="11"/>
      <c r="I2584" s="11"/>
      <c r="J2584" s="12">
        <f t="shared" si="189"/>
        <v>0</v>
      </c>
      <c r="K2584" s="31">
        <f t="shared" si="190"/>
        <v>274.95</v>
      </c>
      <c r="L2584" s="37">
        <f t="shared" si="187"/>
        <v>0</v>
      </c>
      <c r="M2584" s="37"/>
      <c r="N2584" s="37">
        <f t="shared" si="191"/>
        <v>0</v>
      </c>
    </row>
    <row r="2585" spans="1:14" ht="19.5" thickBot="1" x14ac:dyDescent="0.35">
      <c r="A2585" s="66" t="s">
        <v>80</v>
      </c>
      <c r="B2585" s="67" t="s">
        <v>59</v>
      </c>
      <c r="C2585" s="68">
        <v>12</v>
      </c>
      <c r="D2585" s="44"/>
      <c r="E2585" s="44"/>
      <c r="F2585" s="30">
        <f t="shared" si="188"/>
        <v>0</v>
      </c>
      <c r="G2585" s="11"/>
      <c r="H2585" s="11"/>
      <c r="I2585" s="11"/>
      <c r="J2585" s="12">
        <f t="shared" si="189"/>
        <v>0</v>
      </c>
      <c r="K2585" s="31">
        <f t="shared" si="190"/>
        <v>1023.75</v>
      </c>
      <c r="L2585" s="37">
        <f t="shared" si="187"/>
        <v>0</v>
      </c>
      <c r="M2585" s="37"/>
      <c r="N2585" s="37">
        <f t="shared" si="191"/>
        <v>0</v>
      </c>
    </row>
    <row r="2586" spans="1:14" ht="19.5" thickBot="1" x14ac:dyDescent="0.35">
      <c r="A2586" s="76" t="s">
        <v>81</v>
      </c>
      <c r="B2586" s="77" t="s">
        <v>82</v>
      </c>
      <c r="C2586" s="78">
        <v>18</v>
      </c>
      <c r="D2586" s="44"/>
      <c r="E2586" s="44"/>
      <c r="F2586" s="30">
        <f t="shared" si="188"/>
        <v>0</v>
      </c>
      <c r="G2586" s="11"/>
      <c r="H2586" s="11"/>
      <c r="I2586" s="11"/>
      <c r="J2586" s="12">
        <f t="shared" si="189"/>
        <v>0</v>
      </c>
      <c r="K2586" s="31">
        <f t="shared" si="190"/>
        <v>558.67999999999995</v>
      </c>
      <c r="L2586" s="37">
        <f t="shared" si="187"/>
        <v>0</v>
      </c>
      <c r="M2586" s="37"/>
      <c r="N2586" s="37">
        <f t="shared" si="191"/>
        <v>0</v>
      </c>
    </row>
    <row r="2587" spans="1:14" ht="19.5" thickBot="1" x14ac:dyDescent="0.35">
      <c r="A2587" s="76" t="s">
        <v>83</v>
      </c>
      <c r="B2587" s="77" t="s">
        <v>59</v>
      </c>
      <c r="C2587" s="78">
        <v>12</v>
      </c>
      <c r="D2587" s="44"/>
      <c r="E2587" s="44"/>
      <c r="F2587" s="30">
        <f t="shared" si="188"/>
        <v>0</v>
      </c>
      <c r="G2587" s="11"/>
      <c r="H2587" s="11"/>
      <c r="I2587" s="11"/>
      <c r="J2587" s="12">
        <f t="shared" si="189"/>
        <v>0</v>
      </c>
      <c r="K2587" s="31">
        <f t="shared" si="190"/>
        <v>1092.2</v>
      </c>
      <c r="L2587" s="37">
        <f t="shared" si="187"/>
        <v>0</v>
      </c>
      <c r="M2587" s="37"/>
      <c r="N2587" s="37">
        <f t="shared" si="191"/>
        <v>0</v>
      </c>
    </row>
    <row r="2588" spans="1:14" ht="19.5" thickBot="1" x14ac:dyDescent="0.35">
      <c r="A2588" s="76" t="s">
        <v>84</v>
      </c>
      <c r="B2588" s="77" t="s">
        <v>85</v>
      </c>
      <c r="C2588" s="78">
        <v>4</v>
      </c>
      <c r="D2588" s="44"/>
      <c r="E2588" s="44"/>
      <c r="F2588" s="30">
        <f t="shared" si="188"/>
        <v>0</v>
      </c>
      <c r="G2588" s="11"/>
      <c r="H2588" s="11"/>
      <c r="I2588" s="11"/>
      <c r="J2588" s="12">
        <f t="shared" si="189"/>
        <v>0</v>
      </c>
      <c r="K2588" s="31">
        <f t="shared" si="190"/>
        <v>2670.53</v>
      </c>
      <c r="L2588" s="37">
        <f t="shared" si="187"/>
        <v>0</v>
      </c>
      <c r="M2588" s="37"/>
      <c r="N2588" s="37">
        <f t="shared" si="191"/>
        <v>0</v>
      </c>
    </row>
    <row r="2589" spans="1:14" ht="19.5" thickBot="1" x14ac:dyDescent="0.35">
      <c r="A2589" s="86" t="s">
        <v>86</v>
      </c>
      <c r="B2589" s="87" t="s">
        <v>87</v>
      </c>
      <c r="C2589" s="88">
        <v>48</v>
      </c>
      <c r="D2589" s="44"/>
      <c r="E2589" s="44"/>
      <c r="F2589" s="30">
        <f t="shared" si="188"/>
        <v>0</v>
      </c>
      <c r="G2589" s="11"/>
      <c r="H2589" s="11"/>
      <c r="I2589" s="11"/>
      <c r="J2589" s="12">
        <f t="shared" si="189"/>
        <v>0</v>
      </c>
      <c r="K2589" s="31">
        <f t="shared" si="190"/>
        <v>46.8</v>
      </c>
      <c r="L2589" s="37">
        <f t="shared" si="187"/>
        <v>0</v>
      </c>
      <c r="M2589" s="37"/>
      <c r="N2589" s="37">
        <f t="shared" si="191"/>
        <v>0</v>
      </c>
    </row>
    <row r="2590" spans="1:14" ht="19.5" thickBot="1" x14ac:dyDescent="0.35">
      <c r="A2590" s="86" t="s">
        <v>88</v>
      </c>
      <c r="B2590" s="87" t="s">
        <v>87</v>
      </c>
      <c r="C2590" s="88">
        <v>48</v>
      </c>
      <c r="D2590" s="44"/>
      <c r="E2590" s="44"/>
      <c r="F2590" s="30">
        <f t="shared" si="188"/>
        <v>0</v>
      </c>
      <c r="G2590" s="11"/>
      <c r="H2590" s="11"/>
      <c r="I2590" s="11"/>
      <c r="J2590" s="12">
        <f t="shared" si="189"/>
        <v>0</v>
      </c>
      <c r="K2590" s="31">
        <f t="shared" si="190"/>
        <v>46.8</v>
      </c>
      <c r="L2590" s="37">
        <f t="shared" si="187"/>
        <v>0</v>
      </c>
      <c r="M2590" s="37"/>
      <c r="N2590" s="37">
        <f t="shared" si="191"/>
        <v>0</v>
      </c>
    </row>
    <row r="2591" spans="1:14" x14ac:dyDescent="0.3">
      <c r="A2591" s="96" t="s">
        <v>89</v>
      </c>
      <c r="B2591" s="97">
        <v>25</v>
      </c>
      <c r="C2591" s="97">
        <v>25</v>
      </c>
      <c r="D2591" s="44"/>
      <c r="E2591" s="44"/>
      <c r="F2591" s="30">
        <f t="shared" si="188"/>
        <v>0</v>
      </c>
      <c r="G2591" s="11"/>
      <c r="H2591" s="11"/>
      <c r="I2591" s="11"/>
      <c r="J2591" s="12">
        <f t="shared" si="189"/>
        <v>0</v>
      </c>
      <c r="K2591" s="31">
        <f t="shared" si="190"/>
        <v>111.25</v>
      </c>
      <c r="L2591" s="37">
        <f t="shared" si="187"/>
        <v>0</v>
      </c>
      <c r="M2591" s="37"/>
      <c r="N2591" s="37">
        <f t="shared" si="191"/>
        <v>0</v>
      </c>
    </row>
    <row r="2592" spans="1:14" x14ac:dyDescent="0.3">
      <c r="A2592" s="105" t="s">
        <v>90</v>
      </c>
      <c r="B2592" s="106">
        <v>10</v>
      </c>
      <c r="C2592" s="106">
        <v>10</v>
      </c>
      <c r="D2592" s="44"/>
      <c r="E2592" s="44"/>
      <c r="F2592" s="30">
        <f t="shared" si="188"/>
        <v>0</v>
      </c>
      <c r="G2592" s="11"/>
      <c r="H2592" s="11"/>
      <c r="I2592" s="11"/>
      <c r="J2592" s="12">
        <f t="shared" si="189"/>
        <v>0</v>
      </c>
      <c r="K2592" s="31">
        <f t="shared" si="190"/>
        <v>1760</v>
      </c>
      <c r="L2592" s="37">
        <f t="shared" si="187"/>
        <v>0</v>
      </c>
      <c r="M2592" s="37"/>
      <c r="N2592" s="37">
        <f t="shared" si="191"/>
        <v>0</v>
      </c>
    </row>
    <row r="2593" spans="1:14" x14ac:dyDescent="0.3">
      <c r="A2593" s="105" t="s">
        <v>91</v>
      </c>
      <c r="B2593" s="106">
        <v>8</v>
      </c>
      <c r="C2593" s="106">
        <v>8</v>
      </c>
      <c r="D2593" s="44"/>
      <c r="E2593" s="44"/>
      <c r="F2593" s="30">
        <f t="shared" si="188"/>
        <v>0</v>
      </c>
      <c r="G2593" s="11"/>
      <c r="H2593" s="11"/>
      <c r="I2593" s="11"/>
      <c r="J2593" s="12">
        <f t="shared" si="189"/>
        <v>0</v>
      </c>
      <c r="K2593" s="31">
        <f t="shared" si="190"/>
        <v>2365</v>
      </c>
      <c r="L2593" s="37">
        <f t="shared" si="187"/>
        <v>0</v>
      </c>
      <c r="M2593" s="37"/>
      <c r="N2593" s="37">
        <f t="shared" si="191"/>
        <v>0</v>
      </c>
    </row>
    <row r="2594" spans="1:14" x14ac:dyDescent="0.3">
      <c r="A2594" s="105" t="s">
        <v>92</v>
      </c>
      <c r="B2594" s="106">
        <v>8</v>
      </c>
      <c r="C2594" s="106">
        <v>8</v>
      </c>
      <c r="D2594" s="44"/>
      <c r="E2594" s="44"/>
      <c r="F2594" s="30">
        <f t="shared" si="188"/>
        <v>0</v>
      </c>
      <c r="G2594" s="11"/>
      <c r="H2594" s="11"/>
      <c r="I2594" s="11"/>
      <c r="J2594" s="12">
        <f t="shared" si="189"/>
        <v>0</v>
      </c>
      <c r="K2594" s="31">
        <f t="shared" si="190"/>
        <v>2065</v>
      </c>
      <c r="L2594" s="37">
        <f t="shared" si="187"/>
        <v>0</v>
      </c>
      <c r="M2594" s="37"/>
      <c r="N2594" s="37">
        <f t="shared" si="191"/>
        <v>0</v>
      </c>
    </row>
    <row r="2595" spans="1:14" x14ac:dyDescent="0.3">
      <c r="A2595" s="105" t="s">
        <v>93</v>
      </c>
      <c r="B2595" s="106">
        <v>15</v>
      </c>
      <c r="C2595" s="106">
        <v>15</v>
      </c>
      <c r="D2595" s="44"/>
      <c r="E2595" s="44"/>
      <c r="F2595" s="30">
        <f t="shared" si="188"/>
        <v>0</v>
      </c>
      <c r="G2595" s="11"/>
      <c r="H2595" s="11"/>
      <c r="I2595" s="11"/>
      <c r="J2595" s="12">
        <f t="shared" si="189"/>
        <v>0</v>
      </c>
      <c r="K2595" s="31">
        <f t="shared" si="190"/>
        <v>990</v>
      </c>
      <c r="L2595" s="37">
        <f t="shared" si="187"/>
        <v>0</v>
      </c>
      <c r="M2595" s="37"/>
      <c r="N2595" s="37">
        <f t="shared" si="191"/>
        <v>0</v>
      </c>
    </row>
    <row r="2596" spans="1:14" x14ac:dyDescent="0.3">
      <c r="A2596" s="105" t="s">
        <v>94</v>
      </c>
      <c r="B2596" s="106">
        <v>15</v>
      </c>
      <c r="C2596" s="106">
        <v>15</v>
      </c>
      <c r="D2596" s="44"/>
      <c r="E2596" s="44"/>
      <c r="F2596" s="30">
        <f t="shared" si="188"/>
        <v>0</v>
      </c>
      <c r="G2596" s="11"/>
      <c r="H2596" s="11"/>
      <c r="I2596" s="11"/>
      <c r="J2596" s="12">
        <f t="shared" si="189"/>
        <v>0</v>
      </c>
      <c r="K2596" s="31">
        <f t="shared" si="190"/>
        <v>1025</v>
      </c>
      <c r="L2596" s="37">
        <f t="shared" si="187"/>
        <v>0</v>
      </c>
      <c r="M2596" s="37"/>
      <c r="N2596" s="37">
        <f t="shared" si="191"/>
        <v>0</v>
      </c>
    </row>
    <row r="2597" spans="1:14" x14ac:dyDescent="0.3">
      <c r="A2597" s="105" t="s">
        <v>95</v>
      </c>
      <c r="B2597" s="106">
        <v>10</v>
      </c>
      <c r="C2597" s="106">
        <v>10</v>
      </c>
      <c r="D2597" s="44"/>
      <c r="E2597" s="44"/>
      <c r="F2597" s="30">
        <f t="shared" si="188"/>
        <v>0</v>
      </c>
      <c r="G2597" s="11"/>
      <c r="H2597" s="11"/>
      <c r="I2597" s="11"/>
      <c r="J2597" s="12">
        <f t="shared" si="189"/>
        <v>0</v>
      </c>
      <c r="K2597" s="31">
        <f t="shared" si="190"/>
        <v>1620</v>
      </c>
      <c r="L2597" s="37">
        <f t="shared" si="187"/>
        <v>0</v>
      </c>
      <c r="M2597" s="37"/>
      <c r="N2597" s="37">
        <f t="shared" si="191"/>
        <v>0</v>
      </c>
    </row>
    <row r="2598" spans="1:14" x14ac:dyDescent="0.3">
      <c r="A2598" s="105" t="s">
        <v>96</v>
      </c>
      <c r="B2598" s="106">
        <v>8</v>
      </c>
      <c r="C2598" s="106">
        <v>8</v>
      </c>
      <c r="D2598" s="44"/>
      <c r="E2598" s="44"/>
      <c r="F2598" s="30">
        <f t="shared" si="188"/>
        <v>0</v>
      </c>
      <c r="G2598" s="11"/>
      <c r="H2598" s="11"/>
      <c r="I2598" s="11"/>
      <c r="J2598" s="12">
        <f t="shared" si="189"/>
        <v>0</v>
      </c>
      <c r="K2598" s="31">
        <f t="shared" si="190"/>
        <v>2130</v>
      </c>
      <c r="L2598" s="37">
        <f t="shared" si="187"/>
        <v>0</v>
      </c>
      <c r="M2598" s="37"/>
      <c r="N2598" s="37">
        <f t="shared" si="191"/>
        <v>0</v>
      </c>
    </row>
    <row r="2599" spans="1:14" x14ac:dyDescent="0.3">
      <c r="A2599" s="105" t="s">
        <v>97</v>
      </c>
      <c r="B2599" s="106">
        <v>15</v>
      </c>
      <c r="C2599" s="106">
        <v>15</v>
      </c>
      <c r="D2599" s="44"/>
      <c r="E2599" s="44"/>
      <c r="F2599" s="30">
        <f t="shared" si="188"/>
        <v>0</v>
      </c>
      <c r="G2599" s="11"/>
      <c r="H2599" s="11"/>
      <c r="I2599" s="11"/>
      <c r="J2599" s="12">
        <f t="shared" si="189"/>
        <v>0</v>
      </c>
      <c r="K2599" s="31">
        <f t="shared" si="190"/>
        <v>880</v>
      </c>
      <c r="L2599" s="37">
        <f t="shared" si="187"/>
        <v>0</v>
      </c>
      <c r="M2599" s="37"/>
      <c r="N2599" s="37">
        <f t="shared" si="191"/>
        <v>0</v>
      </c>
    </row>
    <row r="2600" spans="1:14" x14ac:dyDescent="0.3">
      <c r="A2600" s="105" t="s">
        <v>98</v>
      </c>
      <c r="B2600" s="106">
        <v>15</v>
      </c>
      <c r="C2600" s="106">
        <v>15</v>
      </c>
      <c r="D2600" s="44"/>
      <c r="E2600" s="44"/>
      <c r="F2600" s="30">
        <f t="shared" si="188"/>
        <v>0</v>
      </c>
      <c r="G2600" s="11"/>
      <c r="H2600" s="11"/>
      <c r="I2600" s="11"/>
      <c r="J2600" s="12">
        <f t="shared" si="189"/>
        <v>0</v>
      </c>
      <c r="K2600" s="31">
        <f t="shared" si="190"/>
        <v>915</v>
      </c>
      <c r="L2600" s="37">
        <f t="shared" si="187"/>
        <v>0</v>
      </c>
      <c r="M2600" s="37"/>
      <c r="N2600" s="37">
        <f t="shared" si="191"/>
        <v>0</v>
      </c>
    </row>
    <row r="2601" spans="1:14" x14ac:dyDescent="0.3">
      <c r="A2601" s="105" t="s">
        <v>99</v>
      </c>
      <c r="B2601" s="106">
        <v>3</v>
      </c>
      <c r="C2601" s="106">
        <v>3</v>
      </c>
      <c r="D2601" s="44"/>
      <c r="E2601" s="44"/>
      <c r="F2601" s="30">
        <f t="shared" si="188"/>
        <v>0</v>
      </c>
      <c r="G2601" s="11"/>
      <c r="H2601" s="11"/>
      <c r="I2601" s="11"/>
      <c r="J2601" s="12">
        <f t="shared" si="189"/>
        <v>0</v>
      </c>
      <c r="K2601" s="31">
        <f t="shared" si="190"/>
        <v>1970</v>
      </c>
      <c r="L2601" s="37">
        <f t="shared" si="187"/>
        <v>0</v>
      </c>
      <c r="M2601" s="37"/>
      <c r="N2601" s="37">
        <f t="shared" si="191"/>
        <v>0</v>
      </c>
    </row>
    <row r="2602" spans="1:14" x14ac:dyDescent="0.3">
      <c r="A2602" s="105" t="s">
        <v>100</v>
      </c>
      <c r="B2602" s="106">
        <v>3</v>
      </c>
      <c r="C2602" s="106">
        <v>3</v>
      </c>
      <c r="D2602" s="44"/>
      <c r="E2602" s="44"/>
      <c r="F2602" s="30">
        <f t="shared" si="188"/>
        <v>0</v>
      </c>
      <c r="G2602" s="11"/>
      <c r="H2602" s="11"/>
      <c r="I2602" s="11"/>
      <c r="J2602" s="12">
        <f t="shared" si="189"/>
        <v>0</v>
      </c>
      <c r="K2602" s="31">
        <f t="shared" si="190"/>
        <v>2035</v>
      </c>
      <c r="L2602" s="37">
        <f t="shared" si="187"/>
        <v>0</v>
      </c>
      <c r="M2602" s="37"/>
      <c r="N2602" s="37">
        <f t="shared" si="191"/>
        <v>0</v>
      </c>
    </row>
    <row r="2603" spans="1:14" x14ac:dyDescent="0.3">
      <c r="A2603" s="105" t="s">
        <v>101</v>
      </c>
      <c r="B2603" s="106">
        <v>8</v>
      </c>
      <c r="C2603" s="106">
        <v>8</v>
      </c>
      <c r="D2603" s="44"/>
      <c r="E2603" s="44"/>
      <c r="F2603" s="30">
        <f t="shared" si="188"/>
        <v>0</v>
      </c>
      <c r="G2603" s="11"/>
      <c r="H2603" s="11"/>
      <c r="I2603" s="11"/>
      <c r="J2603" s="12">
        <f t="shared" si="189"/>
        <v>0</v>
      </c>
      <c r="K2603" s="31">
        <f t="shared" si="190"/>
        <v>2120</v>
      </c>
      <c r="L2603" s="37">
        <f t="shared" si="187"/>
        <v>0</v>
      </c>
      <c r="M2603" s="37"/>
      <c r="N2603" s="37">
        <f t="shared" si="191"/>
        <v>0</v>
      </c>
    </row>
    <row r="2604" spans="1:14" x14ac:dyDescent="0.3">
      <c r="A2604" s="105" t="s">
        <v>102</v>
      </c>
      <c r="B2604" s="106">
        <v>10</v>
      </c>
      <c r="C2604" s="106">
        <v>10</v>
      </c>
      <c r="D2604" s="44"/>
      <c r="E2604" s="44"/>
      <c r="F2604" s="30">
        <f t="shared" si="188"/>
        <v>0</v>
      </c>
      <c r="G2604" s="11"/>
      <c r="H2604" s="11"/>
      <c r="I2604" s="11"/>
      <c r="J2604" s="12">
        <f t="shared" si="189"/>
        <v>0</v>
      </c>
      <c r="K2604" s="31">
        <f t="shared" si="190"/>
        <v>1980</v>
      </c>
      <c r="L2604" s="37">
        <f t="shared" si="187"/>
        <v>0</v>
      </c>
      <c r="M2604" s="37"/>
      <c r="N2604" s="37">
        <f t="shared" si="191"/>
        <v>0</v>
      </c>
    </row>
    <row r="2605" spans="1:14" x14ac:dyDescent="0.3">
      <c r="A2605" s="105" t="s">
        <v>103</v>
      </c>
      <c r="B2605" s="106">
        <v>12</v>
      </c>
      <c r="C2605" s="106">
        <v>12</v>
      </c>
      <c r="D2605" s="44"/>
      <c r="E2605" s="44"/>
      <c r="F2605" s="30">
        <f t="shared" si="188"/>
        <v>0</v>
      </c>
      <c r="G2605" s="11"/>
      <c r="H2605" s="11"/>
      <c r="I2605" s="11"/>
      <c r="J2605" s="12">
        <f t="shared" si="189"/>
        <v>0</v>
      </c>
      <c r="K2605" s="31">
        <f t="shared" si="190"/>
        <v>875</v>
      </c>
      <c r="L2605" s="37">
        <f t="shared" si="187"/>
        <v>0</v>
      </c>
      <c r="M2605" s="37"/>
      <c r="N2605" s="37">
        <f t="shared" si="191"/>
        <v>0</v>
      </c>
    </row>
    <row r="2606" spans="1:14" ht="19.5" thickBot="1" x14ac:dyDescent="0.35">
      <c r="A2606" s="105" t="s">
        <v>104</v>
      </c>
      <c r="B2606" s="106">
        <v>3</v>
      </c>
      <c r="C2606" s="106">
        <v>3</v>
      </c>
      <c r="D2606" s="44"/>
      <c r="E2606" s="44"/>
      <c r="F2606" s="30">
        <f t="shared" si="188"/>
        <v>0</v>
      </c>
      <c r="G2606" s="11"/>
      <c r="H2606" s="11"/>
      <c r="I2606" s="11"/>
      <c r="J2606" s="12">
        <f t="shared" si="189"/>
        <v>0</v>
      </c>
      <c r="K2606" s="31">
        <f t="shared" si="190"/>
        <v>2145</v>
      </c>
      <c r="L2606" s="37">
        <f t="shared" si="187"/>
        <v>0</v>
      </c>
      <c r="M2606" s="37"/>
      <c r="N2606" s="37">
        <f t="shared" si="191"/>
        <v>0</v>
      </c>
    </row>
    <row r="2607" spans="1:14" ht="19.5" thickBot="1" x14ac:dyDescent="0.35">
      <c r="A2607" s="56" t="s">
        <v>105</v>
      </c>
      <c r="B2607" s="57" t="s">
        <v>74</v>
      </c>
      <c r="C2607" s="58">
        <v>150</v>
      </c>
      <c r="D2607" s="44"/>
      <c r="E2607" s="44"/>
      <c r="F2607" s="30">
        <f t="shared" si="188"/>
        <v>0</v>
      </c>
      <c r="G2607" s="11"/>
      <c r="H2607" s="11"/>
      <c r="I2607" s="11"/>
      <c r="J2607" s="12">
        <f t="shared" si="189"/>
        <v>0</v>
      </c>
      <c r="K2607" s="31">
        <f t="shared" si="190"/>
        <v>21.06</v>
      </c>
      <c r="L2607" s="37">
        <f t="shared" si="187"/>
        <v>0</v>
      </c>
      <c r="M2607" s="37"/>
      <c r="N2607" s="37">
        <f t="shared" si="191"/>
        <v>0</v>
      </c>
    </row>
    <row r="2608" spans="1:14" x14ac:dyDescent="0.3">
      <c r="A2608" s="107"/>
      <c r="B2608" s="108"/>
      <c r="C2608" s="108"/>
      <c r="D2608" s="11"/>
      <c r="E2608" s="11"/>
      <c r="F2608" s="30" t="e">
        <f t="shared" si="188"/>
        <v>#DIV/0!</v>
      </c>
      <c r="G2608" s="11"/>
      <c r="H2608" s="11"/>
      <c r="I2608" s="11"/>
      <c r="J2608" s="12">
        <f t="shared" si="189"/>
        <v>0</v>
      </c>
      <c r="K2608" s="31">
        <f t="shared" si="190"/>
        <v>116.5</v>
      </c>
      <c r="L2608" s="37">
        <f t="shared" si="187"/>
        <v>0</v>
      </c>
      <c r="M2608" s="37"/>
      <c r="N2608" s="37">
        <f t="shared" si="191"/>
        <v>0</v>
      </c>
    </row>
    <row r="2609" spans="1:14" x14ac:dyDescent="0.3">
      <c r="A2609" s="107"/>
      <c r="B2609" s="108"/>
      <c r="C2609" s="108"/>
      <c r="D2609" s="11"/>
      <c r="E2609" s="11"/>
      <c r="F2609" s="30" t="e">
        <f t="shared" si="188"/>
        <v>#DIV/0!</v>
      </c>
      <c r="G2609" s="11"/>
      <c r="H2609" s="11"/>
      <c r="I2609" s="11"/>
      <c r="J2609" s="12">
        <f t="shared" si="189"/>
        <v>0</v>
      </c>
      <c r="K2609" s="31">
        <f t="shared" si="190"/>
        <v>0</v>
      </c>
      <c r="L2609" s="37">
        <f t="shared" si="187"/>
        <v>0</v>
      </c>
      <c r="M2609" s="37"/>
      <c r="N2609" s="37">
        <f t="shared" si="191"/>
        <v>0</v>
      </c>
    </row>
    <row r="2610" spans="1:14" x14ac:dyDescent="0.3">
      <c r="A2610" s="107"/>
      <c r="B2610" s="108"/>
      <c r="C2610" s="108"/>
      <c r="D2610" s="11"/>
      <c r="E2610" s="11"/>
      <c r="F2610" s="30" t="e">
        <f t="shared" si="188"/>
        <v>#DIV/0!</v>
      </c>
      <c r="G2610" s="11"/>
      <c r="H2610" s="11"/>
      <c r="I2610" s="11"/>
      <c r="J2610" s="12">
        <f t="shared" si="189"/>
        <v>0</v>
      </c>
      <c r="K2610" s="31">
        <f t="shared" si="190"/>
        <v>23</v>
      </c>
      <c r="L2610" s="37">
        <f t="shared" si="187"/>
        <v>0</v>
      </c>
      <c r="M2610" s="37"/>
      <c r="N2610" s="37">
        <f t="shared" si="191"/>
        <v>0</v>
      </c>
    </row>
    <row r="2611" spans="1:14" x14ac:dyDescent="0.3">
      <c r="A2611" s="107"/>
      <c r="B2611" s="108"/>
      <c r="C2611" s="108"/>
      <c r="D2611" s="11"/>
      <c r="E2611" s="11"/>
      <c r="F2611" s="30" t="e">
        <f t="shared" si="188"/>
        <v>#DIV/0!</v>
      </c>
      <c r="G2611" s="11"/>
      <c r="H2611" s="11"/>
      <c r="I2611" s="11"/>
      <c r="J2611" s="12">
        <f t="shared" si="189"/>
        <v>0</v>
      </c>
      <c r="K2611" s="31">
        <f t="shared" si="190"/>
        <v>0</v>
      </c>
      <c r="L2611" s="37">
        <f t="shared" si="187"/>
        <v>0</v>
      </c>
      <c r="M2611" s="37"/>
      <c r="N2611" s="37">
        <f t="shared" si="191"/>
        <v>0</v>
      </c>
    </row>
    <row r="2612" spans="1:14" x14ac:dyDescent="0.3">
      <c r="A2612" s="11"/>
      <c r="B2612" s="10"/>
      <c r="C2612" s="10"/>
      <c r="D2612" s="11"/>
      <c r="E2612" s="11"/>
      <c r="F2612" s="30" t="e">
        <f t="shared" si="188"/>
        <v>#DIV/0!</v>
      </c>
      <c r="G2612" s="11"/>
      <c r="H2612" s="11"/>
      <c r="I2612" s="11"/>
      <c r="J2612" s="12">
        <f t="shared" si="189"/>
        <v>0</v>
      </c>
      <c r="K2612" s="31">
        <f t="shared" si="190"/>
        <v>0</v>
      </c>
      <c r="L2612" s="37">
        <f t="shared" si="187"/>
        <v>0</v>
      </c>
      <c r="M2612" s="37"/>
      <c r="N2612" s="37">
        <f t="shared" si="191"/>
        <v>0</v>
      </c>
    </row>
    <row r="2613" spans="1:14" x14ac:dyDescent="0.3">
      <c r="A2613" s="11"/>
      <c r="B2613" s="10"/>
      <c r="C2613" s="10"/>
      <c r="D2613" s="11"/>
      <c r="E2613" s="11"/>
      <c r="F2613" s="30" t="e">
        <f t="shared" si="188"/>
        <v>#DIV/0!</v>
      </c>
      <c r="G2613" s="11"/>
      <c r="H2613" s="11"/>
      <c r="I2613" s="11"/>
      <c r="J2613" s="12">
        <f t="shared" si="189"/>
        <v>0</v>
      </c>
      <c r="K2613" s="31">
        <f t="shared" si="190"/>
        <v>0</v>
      </c>
      <c r="L2613" s="37">
        <f t="shared" si="187"/>
        <v>0</v>
      </c>
      <c r="M2613" s="37"/>
      <c r="N2613" s="37">
        <f t="shared" si="191"/>
        <v>0</v>
      </c>
    </row>
    <row r="2614" spans="1:14" x14ac:dyDescent="0.3">
      <c r="A2614" s="11"/>
      <c r="B2614" s="10"/>
      <c r="C2614" s="10"/>
      <c r="D2614" s="11"/>
      <c r="E2614" s="11"/>
      <c r="F2614" s="30" t="e">
        <f t="shared" si="188"/>
        <v>#DIV/0!</v>
      </c>
      <c r="G2614" s="11"/>
      <c r="H2614" s="11"/>
      <c r="I2614" s="11"/>
      <c r="J2614" s="12">
        <f t="shared" si="189"/>
        <v>0</v>
      </c>
      <c r="K2614" s="31">
        <f t="shared" si="190"/>
        <v>0</v>
      </c>
      <c r="L2614" s="37">
        <f t="shared" si="187"/>
        <v>0</v>
      </c>
      <c r="M2614" s="37"/>
      <c r="N2614" s="37">
        <f t="shared" si="191"/>
        <v>0</v>
      </c>
    </row>
    <row r="2615" spans="1:14" x14ac:dyDescent="0.3">
      <c r="A2615" s="11" t="s">
        <v>33</v>
      </c>
      <c r="B2615" s="11"/>
      <c r="C2615" s="13"/>
      <c r="D2615" s="111">
        <f t="shared" ref="D2615:J2615" si="192">SUM(D2553:D2614)</f>
        <v>0</v>
      </c>
      <c r="E2615" s="111">
        <f t="shared" si="192"/>
        <v>0</v>
      </c>
      <c r="F2615" s="111" t="e">
        <f t="shared" si="192"/>
        <v>#DIV/0!</v>
      </c>
      <c r="G2615" s="111">
        <f t="shared" si="192"/>
        <v>0</v>
      </c>
      <c r="H2615" s="111">
        <f t="shared" si="192"/>
        <v>0</v>
      </c>
      <c r="I2615" s="111">
        <f t="shared" si="192"/>
        <v>0</v>
      </c>
      <c r="J2615" s="12">
        <f t="shared" si="192"/>
        <v>0</v>
      </c>
      <c r="K2615" s="111"/>
      <c r="L2615" s="111">
        <f>SUM(L2553:L2614)</f>
        <v>0</v>
      </c>
      <c r="M2615" s="111">
        <f>SUM(M2553:M2614)</f>
        <v>0</v>
      </c>
      <c r="N2615" s="111">
        <f>SUM(N2553:N2614)</f>
        <v>0</v>
      </c>
    </row>
    <row r="2616" spans="1:14" x14ac:dyDescent="0.3">
      <c r="A2616" s="113"/>
      <c r="B2616" s="114"/>
      <c r="C2616" s="115"/>
      <c r="D2616" s="116"/>
      <c r="E2616" s="116"/>
      <c r="F2616" s="7" t="s">
        <v>106</v>
      </c>
      <c r="G2616" s="7" t="s">
        <v>123</v>
      </c>
      <c r="H2616" s="7" t="s">
        <v>124</v>
      </c>
      <c r="I2616" s="7" t="s">
        <v>125</v>
      </c>
      <c r="J2616" s="7" t="s">
        <v>126</v>
      </c>
      <c r="K2616" s="117"/>
      <c r="L2616" s="117"/>
      <c r="M2616" s="7" t="s">
        <v>107</v>
      </c>
      <c r="N2616" s="118"/>
    </row>
    <row r="2617" spans="1:14" ht="31.5" x14ac:dyDescent="0.5">
      <c r="A2617" s="113"/>
      <c r="B2617" s="114"/>
      <c r="C2617" s="115"/>
      <c r="D2617" s="116"/>
      <c r="E2617" s="116"/>
      <c r="F2617" s="121"/>
      <c r="G2617" s="121"/>
      <c r="H2617" s="121"/>
      <c r="I2617" s="121"/>
      <c r="J2617" s="121"/>
      <c r="K2617" s="122"/>
      <c r="L2617" s="121">
        <f>+F2617-G2617-H2617-I2617-J2617</f>
        <v>0</v>
      </c>
      <c r="M2617" s="123"/>
      <c r="N2617" s="124"/>
    </row>
    <row r="2618" spans="1:14" x14ac:dyDescent="0.3">
      <c r="A2618" s="177" t="s">
        <v>109</v>
      </c>
      <c r="B2618" s="178"/>
      <c r="C2618" s="178"/>
      <c r="D2618" s="178"/>
      <c r="E2618" s="178"/>
      <c r="F2618" s="178"/>
      <c r="G2618" s="178"/>
      <c r="H2618" s="178"/>
      <c r="I2618" s="178"/>
      <c r="J2618" s="179"/>
      <c r="K2618" s="125"/>
      <c r="L2618" s="12"/>
      <c r="M2618" s="126"/>
      <c r="N2618" s="127"/>
    </row>
    <row r="2619" spans="1:14" x14ac:dyDescent="0.3">
      <c r="A2619" s="180" t="s">
        <v>110</v>
      </c>
      <c r="B2619" s="181"/>
      <c r="C2619" s="181"/>
      <c r="D2619" s="181"/>
      <c r="E2619" s="181"/>
      <c r="F2619" s="181"/>
      <c r="G2619" s="181"/>
      <c r="H2619" s="181"/>
      <c r="I2619" s="181"/>
      <c r="J2619" s="182"/>
      <c r="K2619" s="129"/>
      <c r="L2619" s="12"/>
      <c r="M2619" s="126"/>
      <c r="N2619" s="127"/>
    </row>
    <row r="2620" spans="1:14" x14ac:dyDescent="0.3">
      <c r="A2620" s="160" t="s">
        <v>111</v>
      </c>
      <c r="B2620" s="161"/>
      <c r="C2620" s="161"/>
      <c r="D2620" s="161"/>
      <c r="E2620" s="161"/>
      <c r="F2620" s="161"/>
      <c r="G2620" s="161"/>
      <c r="H2620" s="161"/>
      <c r="I2620" s="161"/>
      <c r="J2620" s="162"/>
      <c r="K2620" s="130"/>
      <c r="L2620" s="12"/>
      <c r="M2620" s="131" t="e">
        <f>+L2620/L2615%</f>
        <v>#DIV/0!</v>
      </c>
      <c r="N2620" s="127"/>
    </row>
    <row r="2621" spans="1:14" x14ac:dyDescent="0.3">
      <c r="A2621" s="163" t="s">
        <v>112</v>
      </c>
      <c r="B2621" s="164"/>
      <c r="C2621" s="164"/>
      <c r="D2621" s="164"/>
      <c r="E2621" s="164"/>
      <c r="F2621" s="164"/>
      <c r="G2621" s="164"/>
      <c r="H2621" s="164"/>
      <c r="I2621" s="164"/>
      <c r="J2621" s="165"/>
      <c r="K2621" s="132"/>
      <c r="L2621" s="12">
        <f>+E2637</f>
        <v>0</v>
      </c>
      <c r="M2621" s="126"/>
      <c r="N2621" s="127"/>
    </row>
    <row r="2622" spans="1:14" x14ac:dyDescent="0.3">
      <c r="A2622" s="166" t="s">
        <v>113</v>
      </c>
      <c r="B2622" s="167"/>
      <c r="C2622" s="167"/>
      <c r="D2622" s="167"/>
      <c r="E2622" s="167"/>
      <c r="F2622" s="167"/>
      <c r="G2622" s="167"/>
      <c r="H2622" s="167"/>
      <c r="I2622" s="167"/>
      <c r="J2622" s="168"/>
      <c r="K2622" s="134"/>
      <c r="L2622" s="12">
        <f>+M2637</f>
        <v>0</v>
      </c>
      <c r="M2622" s="126"/>
      <c r="N2622" s="127"/>
    </row>
    <row r="2623" spans="1:14" x14ac:dyDescent="0.3">
      <c r="A2623" s="169"/>
      <c r="B2623" s="170"/>
      <c r="C2623" s="170"/>
      <c r="D2623" s="170"/>
      <c r="E2623" s="170"/>
      <c r="F2623" s="170"/>
      <c r="G2623" s="170"/>
      <c r="H2623" s="170"/>
      <c r="I2623" s="170"/>
      <c r="J2623" s="171"/>
      <c r="K2623" s="128"/>
      <c r="L2623" s="126"/>
      <c r="M2623" s="126"/>
      <c r="N2623" s="127"/>
    </row>
    <row r="2624" spans="1:14" x14ac:dyDescent="0.3">
      <c r="A2624" s="169"/>
      <c r="B2624" s="170"/>
      <c r="C2624" s="170"/>
      <c r="D2624" s="170"/>
      <c r="E2624" s="170"/>
      <c r="F2624" s="170"/>
      <c r="G2624" s="170"/>
      <c r="H2624" s="170"/>
      <c r="I2624" s="170"/>
      <c r="J2624" s="171"/>
      <c r="K2624" s="128"/>
      <c r="L2624" s="126"/>
      <c r="M2624" s="126"/>
      <c r="N2624" s="127"/>
    </row>
    <row r="2625" spans="1:14" x14ac:dyDescent="0.3">
      <c r="A2625" s="169" t="s">
        <v>114</v>
      </c>
      <c r="B2625" s="170"/>
      <c r="C2625" s="170"/>
      <c r="D2625" s="170"/>
      <c r="E2625" s="170"/>
      <c r="F2625" s="170"/>
      <c r="G2625" s="170"/>
      <c r="H2625" s="170"/>
      <c r="I2625" s="170"/>
      <c r="J2625" s="171"/>
      <c r="K2625" s="136"/>
      <c r="L2625" s="111">
        <f>+L2615-L2618-L2619-L2620-L2621+L2622-L2623-L2624</f>
        <v>0</v>
      </c>
      <c r="M2625" s="126"/>
      <c r="N2625" s="127"/>
    </row>
    <row r="2626" spans="1:14" ht="19.5" thickBot="1" x14ac:dyDescent="0.35">
      <c r="M2626" s="138">
        <f>+L2626-L2625</f>
        <v>0</v>
      </c>
    </row>
    <row r="2627" spans="1:14" ht="19.5" thickBot="1" x14ac:dyDescent="0.35">
      <c r="A2627" s="157" t="s">
        <v>115</v>
      </c>
      <c r="B2627" s="158"/>
      <c r="C2627" s="158"/>
      <c r="D2627" s="158"/>
      <c r="E2627" s="158"/>
      <c r="F2627" s="159"/>
      <c r="G2627" s="127"/>
      <c r="H2627" s="157" t="s">
        <v>116</v>
      </c>
      <c r="I2627" s="158"/>
      <c r="J2627" s="159"/>
      <c r="K2627" s="157" t="s">
        <v>117</v>
      </c>
      <c r="L2627" s="158"/>
      <c r="M2627" s="159"/>
      <c r="N2627" s="139"/>
    </row>
    <row r="2628" spans="1:14" ht="19.5" thickBot="1" x14ac:dyDescent="0.35">
      <c r="A2628" s="140" t="s">
        <v>118</v>
      </c>
      <c r="B2628" s="157" t="s">
        <v>119</v>
      </c>
      <c r="C2628" s="159"/>
      <c r="D2628" s="140" t="s">
        <v>120</v>
      </c>
      <c r="E2628" s="157" t="s">
        <v>22</v>
      </c>
      <c r="F2628" s="159"/>
      <c r="G2628" s="127"/>
      <c r="H2628" s="157" t="s">
        <v>119</v>
      </c>
      <c r="I2628" s="159"/>
      <c r="J2628" s="140" t="s">
        <v>22</v>
      </c>
      <c r="K2628" s="157" t="s">
        <v>119</v>
      </c>
      <c r="L2628" s="159"/>
      <c r="M2628" s="140" t="s">
        <v>22</v>
      </c>
      <c r="N2628" s="139"/>
    </row>
    <row r="2629" spans="1:14" ht="19.5" thickBot="1" x14ac:dyDescent="0.35">
      <c r="A2629" s="141"/>
      <c r="B2629" s="153"/>
      <c r="C2629" s="154"/>
      <c r="D2629" s="141"/>
      <c r="E2629" s="155"/>
      <c r="F2629" s="156"/>
      <c r="G2629" s="127"/>
      <c r="H2629" s="153"/>
      <c r="I2629" s="154"/>
      <c r="J2629" s="142"/>
      <c r="K2629" s="153"/>
      <c r="L2629" s="154"/>
      <c r="M2629" s="143"/>
      <c r="N2629" s="144"/>
    </row>
    <row r="2630" spans="1:14" ht="19.5" thickBot="1" x14ac:dyDescent="0.35">
      <c r="A2630" s="141"/>
      <c r="B2630" s="153"/>
      <c r="C2630" s="154"/>
      <c r="D2630" s="141"/>
      <c r="E2630" s="155"/>
      <c r="F2630" s="156"/>
      <c r="G2630" s="127"/>
      <c r="H2630" s="153"/>
      <c r="I2630" s="154"/>
      <c r="J2630" s="142"/>
      <c r="K2630" s="153"/>
      <c r="L2630" s="154"/>
      <c r="M2630" s="143"/>
      <c r="N2630" s="144"/>
    </row>
    <row r="2631" spans="1:14" ht="19.5" thickBot="1" x14ac:dyDescent="0.35">
      <c r="A2631" s="141"/>
      <c r="B2631" s="153"/>
      <c r="C2631" s="154"/>
      <c r="D2631" s="141"/>
      <c r="E2631" s="155"/>
      <c r="F2631" s="156"/>
      <c r="G2631" s="127"/>
      <c r="H2631" s="153"/>
      <c r="I2631" s="154"/>
      <c r="J2631" s="142"/>
      <c r="K2631" s="153"/>
      <c r="L2631" s="154"/>
      <c r="M2631" s="143"/>
      <c r="N2631" s="144"/>
    </row>
    <row r="2632" spans="1:14" ht="19.5" thickBot="1" x14ac:dyDescent="0.35">
      <c r="A2632" s="141"/>
      <c r="B2632" s="153"/>
      <c r="C2632" s="154"/>
      <c r="D2632" s="141"/>
      <c r="E2632" s="155"/>
      <c r="F2632" s="156"/>
      <c r="G2632" s="127"/>
      <c r="H2632" s="153"/>
      <c r="I2632" s="154"/>
      <c r="J2632" s="142"/>
      <c r="K2632" s="153"/>
      <c r="L2632" s="154"/>
      <c r="M2632" s="143"/>
      <c r="N2632" s="144"/>
    </row>
    <row r="2633" spans="1:14" ht="19.5" thickBot="1" x14ac:dyDescent="0.35">
      <c r="A2633" s="141"/>
      <c r="B2633" s="153"/>
      <c r="C2633" s="154"/>
      <c r="D2633" s="141"/>
      <c r="E2633" s="155"/>
      <c r="F2633" s="156"/>
      <c r="G2633" s="127"/>
      <c r="H2633" s="153"/>
      <c r="I2633" s="154"/>
      <c r="J2633" s="142"/>
      <c r="K2633" s="153"/>
      <c r="L2633" s="154"/>
      <c r="M2633" s="143"/>
      <c r="N2633" s="144"/>
    </row>
    <row r="2634" spans="1:14" ht="19.5" thickBot="1" x14ac:dyDescent="0.35">
      <c r="A2634" s="141"/>
      <c r="B2634" s="153"/>
      <c r="C2634" s="154"/>
      <c r="D2634" s="141"/>
      <c r="E2634" s="155"/>
      <c r="F2634" s="156"/>
      <c r="G2634" s="127"/>
      <c r="H2634" s="153"/>
      <c r="I2634" s="154"/>
      <c r="J2634" s="142"/>
      <c r="K2634" s="153"/>
      <c r="L2634" s="154"/>
      <c r="M2634" s="143"/>
      <c r="N2634" s="144"/>
    </row>
    <row r="2635" spans="1:14" ht="19.5" thickBot="1" x14ac:dyDescent="0.35">
      <c r="A2635" s="141"/>
      <c r="B2635" s="153"/>
      <c r="C2635" s="154"/>
      <c r="D2635" s="141"/>
      <c r="E2635" s="155"/>
      <c r="F2635" s="156"/>
      <c r="G2635" s="127"/>
      <c r="H2635" s="153"/>
      <c r="I2635" s="154"/>
      <c r="J2635" s="142"/>
      <c r="K2635" s="153"/>
      <c r="L2635" s="154"/>
      <c r="M2635" s="143"/>
      <c r="N2635" s="144"/>
    </row>
    <row r="2636" spans="1:14" ht="19.5" thickBot="1" x14ac:dyDescent="0.35">
      <c r="A2636" s="141"/>
      <c r="B2636" s="153"/>
      <c r="C2636" s="154"/>
      <c r="D2636" s="141"/>
      <c r="E2636" s="155"/>
      <c r="F2636" s="156"/>
      <c r="G2636" s="127"/>
      <c r="H2636" s="153"/>
      <c r="I2636" s="154"/>
      <c r="J2636" s="142"/>
      <c r="K2636" s="153"/>
      <c r="L2636" s="154"/>
      <c r="M2636" s="143"/>
      <c r="N2636" s="144"/>
    </row>
    <row r="2637" spans="1:14" ht="19.5" thickBot="1" x14ac:dyDescent="0.35">
      <c r="A2637" s="141" t="s">
        <v>121</v>
      </c>
      <c r="B2637" s="153"/>
      <c r="C2637" s="154"/>
      <c r="D2637" s="141"/>
      <c r="E2637" s="155">
        <f>SUM(E2629:F2636)</f>
        <v>0</v>
      </c>
      <c r="F2637" s="156"/>
      <c r="G2637" s="127"/>
      <c r="H2637" s="153" t="s">
        <v>121</v>
      </c>
      <c r="I2637" s="154"/>
      <c r="J2637" s="140">
        <f>SUM(J2629:J2636)</f>
        <v>0</v>
      </c>
      <c r="K2637" s="153" t="s">
        <v>121</v>
      </c>
      <c r="L2637" s="154"/>
      <c r="M2637" s="145">
        <f>SUM(M2629:M2636)</f>
        <v>0</v>
      </c>
      <c r="N2637" s="139"/>
    </row>
    <row r="2640" spans="1:14" x14ac:dyDescent="0.3">
      <c r="A2640" s="172" t="s">
        <v>0</v>
      </c>
      <c r="B2640" s="172"/>
      <c r="C2640" s="172"/>
      <c r="D2640" s="172"/>
      <c r="E2640" s="172"/>
      <c r="F2640" s="172"/>
      <c r="G2640" s="172"/>
      <c r="H2640" s="172"/>
      <c r="I2640" s="172"/>
      <c r="J2640" s="172"/>
      <c r="K2640" s="172"/>
      <c r="L2640" s="172"/>
      <c r="M2640" s="1"/>
      <c r="N2640" s="148"/>
    </row>
    <row r="2641" spans="1:14" x14ac:dyDescent="0.3">
      <c r="A2641" s="1" t="s">
        <v>1</v>
      </c>
      <c r="B2641" s="148"/>
      <c r="J2641" s="1" t="s">
        <v>3</v>
      </c>
      <c r="K2641" s="173">
        <f>+K2550</f>
        <v>0</v>
      </c>
      <c r="L2641" s="173"/>
      <c r="M2641" s="173"/>
      <c r="N2641" s="6"/>
    </row>
    <row r="2642" spans="1:14" x14ac:dyDescent="0.3">
      <c r="A2642" s="174"/>
      <c r="B2642" s="175"/>
      <c r="C2642" s="176"/>
      <c r="D2642" s="169" t="s">
        <v>6</v>
      </c>
      <c r="E2642" s="170"/>
      <c r="F2642" s="171"/>
      <c r="G2642" s="7" t="s">
        <v>7</v>
      </c>
      <c r="H2642" s="7" t="s">
        <v>7</v>
      </c>
      <c r="I2642" s="7" t="s">
        <v>8</v>
      </c>
      <c r="J2642" s="147" t="s">
        <v>9</v>
      </c>
      <c r="K2642" s="7" t="s">
        <v>10</v>
      </c>
      <c r="L2642" s="149"/>
      <c r="M2642" s="7" t="s">
        <v>11</v>
      </c>
      <c r="N2642" s="7" t="s">
        <v>12</v>
      </c>
    </row>
    <row r="2643" spans="1:14" x14ac:dyDescent="0.3">
      <c r="A2643" s="12" t="s">
        <v>16</v>
      </c>
      <c r="B2643" s="7" t="s">
        <v>17</v>
      </c>
      <c r="C2643" s="13" t="s">
        <v>18</v>
      </c>
      <c r="D2643" s="7">
        <v>1</v>
      </c>
      <c r="E2643" s="7">
        <v>2</v>
      </c>
      <c r="F2643" s="14" t="s">
        <v>19</v>
      </c>
      <c r="G2643" s="7" t="s">
        <v>20</v>
      </c>
      <c r="H2643" s="7" t="s">
        <v>20</v>
      </c>
      <c r="I2643" s="7"/>
      <c r="J2643" s="7" t="s">
        <v>20</v>
      </c>
      <c r="K2643" s="7" t="s">
        <v>21</v>
      </c>
      <c r="L2643" s="7" t="s">
        <v>22</v>
      </c>
      <c r="M2643" s="7" t="s">
        <v>23</v>
      </c>
      <c r="N2643" s="7" t="s">
        <v>22</v>
      </c>
    </row>
    <row r="2644" spans="1:14" x14ac:dyDescent="0.3">
      <c r="A2644" s="16" t="s">
        <v>35</v>
      </c>
      <c r="B2644" s="17" t="s">
        <v>36</v>
      </c>
      <c r="C2644" s="17">
        <v>72</v>
      </c>
      <c r="D2644" s="29"/>
      <c r="E2644" s="29"/>
      <c r="F2644" s="30">
        <f>+(E2644+D2644)/C2644</f>
        <v>0</v>
      </c>
      <c r="G2644" s="32"/>
      <c r="H2644" s="32"/>
      <c r="I2644" s="32"/>
      <c r="J2644" s="34">
        <f>+D2644+E2644-G2644-H2644-I2644</f>
        <v>0</v>
      </c>
      <c r="K2644" s="31">
        <f>+K2553</f>
        <v>381.13</v>
      </c>
      <c r="L2644" s="24">
        <f t="shared" ref="L2644:L2705" si="193">+J2644*K2644</f>
        <v>0</v>
      </c>
      <c r="M2644" s="24"/>
      <c r="N2644" s="24">
        <f>+K2644*I2644</f>
        <v>0</v>
      </c>
    </row>
    <row r="2645" spans="1:14" x14ac:dyDescent="0.3">
      <c r="A2645" s="16" t="s">
        <v>37</v>
      </c>
      <c r="B2645" s="17" t="s">
        <v>38</v>
      </c>
      <c r="C2645" s="17">
        <v>36</v>
      </c>
      <c r="D2645" s="29"/>
      <c r="E2645" s="29"/>
      <c r="F2645" s="30">
        <f t="shared" ref="F2645:F2705" si="194">+(E2645+D2645)/C2645</f>
        <v>0</v>
      </c>
      <c r="G2645" s="32"/>
      <c r="H2645" s="32"/>
      <c r="I2645" s="32"/>
      <c r="J2645" s="34">
        <f t="shared" ref="J2645:J2705" si="195">+D2645+E2645-G2645-H2645-I2645</f>
        <v>0</v>
      </c>
      <c r="K2645" s="31">
        <f t="shared" ref="K2645:K2705" si="196">+K2554</f>
        <v>741.2</v>
      </c>
      <c r="L2645" s="24">
        <f t="shared" si="193"/>
        <v>0</v>
      </c>
      <c r="M2645" s="24"/>
      <c r="N2645" s="24">
        <f t="shared" ref="N2645:N2705" si="197">+K2645*I2645</f>
        <v>0</v>
      </c>
    </row>
    <row r="2646" spans="1:14" x14ac:dyDescent="0.3">
      <c r="A2646" s="16" t="s">
        <v>39</v>
      </c>
      <c r="B2646" s="17" t="s">
        <v>40</v>
      </c>
      <c r="C2646" s="17">
        <v>18</v>
      </c>
      <c r="D2646" s="29"/>
      <c r="E2646" s="29"/>
      <c r="F2646" s="30">
        <f t="shared" si="194"/>
        <v>0</v>
      </c>
      <c r="G2646" s="32"/>
      <c r="H2646" s="32"/>
      <c r="I2646" s="32"/>
      <c r="J2646" s="12">
        <f t="shared" si="195"/>
        <v>0</v>
      </c>
      <c r="K2646" s="31">
        <f t="shared" si="196"/>
        <v>1263.5999999999999</v>
      </c>
      <c r="L2646" s="37">
        <f t="shared" si="193"/>
        <v>0</v>
      </c>
      <c r="M2646" s="37"/>
      <c r="N2646" s="37">
        <f t="shared" si="197"/>
        <v>0</v>
      </c>
    </row>
    <row r="2647" spans="1:14" x14ac:dyDescent="0.3">
      <c r="A2647" s="16" t="s">
        <v>41</v>
      </c>
      <c r="B2647" s="17" t="s">
        <v>42</v>
      </c>
      <c r="C2647" s="17">
        <v>10</v>
      </c>
      <c r="D2647" s="29"/>
      <c r="E2647" s="29"/>
      <c r="F2647" s="30">
        <f t="shared" si="194"/>
        <v>0</v>
      </c>
      <c r="G2647" s="32"/>
      <c r="H2647" s="32"/>
      <c r="I2647" s="32"/>
      <c r="J2647" s="34">
        <f t="shared" si="195"/>
        <v>0</v>
      </c>
      <c r="K2647" s="31">
        <f t="shared" si="196"/>
        <v>2059.1999999999998</v>
      </c>
      <c r="L2647" s="24">
        <f t="shared" si="193"/>
        <v>0</v>
      </c>
      <c r="M2647" s="24"/>
      <c r="N2647" s="24">
        <f t="shared" si="197"/>
        <v>0</v>
      </c>
    </row>
    <row r="2648" spans="1:14" x14ac:dyDescent="0.3">
      <c r="A2648" s="16" t="s">
        <v>43</v>
      </c>
      <c r="B2648" s="17" t="s">
        <v>36</v>
      </c>
      <c r="C2648" s="17">
        <v>72</v>
      </c>
      <c r="D2648" s="29"/>
      <c r="E2648" s="29"/>
      <c r="F2648" s="30">
        <f t="shared" si="194"/>
        <v>0</v>
      </c>
      <c r="G2648" s="32"/>
      <c r="H2648" s="32"/>
      <c r="I2648" s="32"/>
      <c r="J2648" s="34">
        <f t="shared" si="195"/>
        <v>0</v>
      </c>
      <c r="K2648" s="31">
        <f t="shared" si="196"/>
        <v>409.5</v>
      </c>
      <c r="L2648" s="24">
        <f t="shared" si="193"/>
        <v>0</v>
      </c>
      <c r="M2648" s="24"/>
      <c r="N2648" s="24">
        <f t="shared" si="197"/>
        <v>0</v>
      </c>
    </row>
    <row r="2649" spans="1:14" x14ac:dyDescent="0.3">
      <c r="A2649" s="16" t="s">
        <v>44</v>
      </c>
      <c r="B2649" s="17" t="s">
        <v>38</v>
      </c>
      <c r="C2649" s="17">
        <v>36</v>
      </c>
      <c r="D2649" s="29"/>
      <c r="E2649" s="29"/>
      <c r="F2649" s="30">
        <f t="shared" si="194"/>
        <v>0</v>
      </c>
      <c r="G2649" s="32"/>
      <c r="H2649" s="32"/>
      <c r="I2649" s="32"/>
      <c r="J2649" s="34">
        <f t="shared" si="195"/>
        <v>0</v>
      </c>
      <c r="K2649" s="31">
        <f t="shared" si="196"/>
        <v>803.79</v>
      </c>
      <c r="L2649" s="24">
        <f t="shared" si="193"/>
        <v>0</v>
      </c>
      <c r="M2649" s="24"/>
      <c r="N2649" s="24">
        <f t="shared" si="197"/>
        <v>0</v>
      </c>
    </row>
    <row r="2650" spans="1:14" x14ac:dyDescent="0.3">
      <c r="A2650" s="16" t="s">
        <v>45</v>
      </c>
      <c r="B2650" s="17" t="s">
        <v>36</v>
      </c>
      <c r="C2650" s="17">
        <v>72</v>
      </c>
      <c r="D2650" s="29"/>
      <c r="E2650" s="29"/>
      <c r="F2650" s="30">
        <f t="shared" si="194"/>
        <v>0</v>
      </c>
      <c r="G2650" s="32"/>
      <c r="H2650" s="32"/>
      <c r="I2650" s="32"/>
      <c r="J2650" s="34">
        <f t="shared" si="195"/>
        <v>0</v>
      </c>
      <c r="K2650" s="31">
        <f t="shared" si="196"/>
        <v>409.5</v>
      </c>
      <c r="L2650" s="24">
        <f t="shared" si="193"/>
        <v>0</v>
      </c>
      <c r="M2650" s="24"/>
      <c r="N2650" s="24">
        <f t="shared" si="197"/>
        <v>0</v>
      </c>
    </row>
    <row r="2651" spans="1:14" x14ac:dyDescent="0.3">
      <c r="A2651" s="16" t="s">
        <v>46</v>
      </c>
      <c r="B2651" s="17" t="s">
        <v>38</v>
      </c>
      <c r="C2651" s="17">
        <v>36</v>
      </c>
      <c r="D2651" s="29"/>
      <c r="E2651" s="29"/>
      <c r="F2651" s="30">
        <f t="shared" si="194"/>
        <v>0</v>
      </c>
      <c r="G2651" s="32"/>
      <c r="H2651" s="32"/>
      <c r="I2651" s="32"/>
      <c r="J2651" s="34">
        <f t="shared" si="195"/>
        <v>0</v>
      </c>
      <c r="K2651" s="31">
        <f t="shared" si="196"/>
        <v>803.79</v>
      </c>
      <c r="L2651" s="24">
        <f t="shared" si="193"/>
        <v>0</v>
      </c>
      <c r="M2651" s="24"/>
      <c r="N2651" s="24">
        <f t="shared" si="197"/>
        <v>0</v>
      </c>
    </row>
    <row r="2652" spans="1:14" x14ac:dyDescent="0.3">
      <c r="A2652" s="16" t="s">
        <v>47</v>
      </c>
      <c r="B2652" s="17" t="s">
        <v>48</v>
      </c>
      <c r="C2652" s="17">
        <v>8</v>
      </c>
      <c r="D2652" s="29"/>
      <c r="E2652" s="29"/>
      <c r="F2652" s="30">
        <f t="shared" si="194"/>
        <v>0</v>
      </c>
      <c r="G2652" s="32"/>
      <c r="H2652" s="32"/>
      <c r="I2652" s="32"/>
      <c r="J2652" s="34">
        <f t="shared" si="195"/>
        <v>0</v>
      </c>
      <c r="K2652" s="31">
        <f t="shared" si="196"/>
        <v>2767.05</v>
      </c>
      <c r="L2652" s="24">
        <f t="shared" si="193"/>
        <v>0</v>
      </c>
      <c r="M2652" s="24"/>
      <c r="N2652" s="24">
        <f t="shared" si="197"/>
        <v>0</v>
      </c>
    </row>
    <row r="2653" spans="1:14" x14ac:dyDescent="0.3">
      <c r="A2653" s="35" t="s">
        <v>49</v>
      </c>
      <c r="B2653" s="17" t="s">
        <v>50</v>
      </c>
      <c r="C2653" s="38">
        <v>72</v>
      </c>
      <c r="D2653" s="29"/>
      <c r="E2653" s="29"/>
      <c r="F2653" s="30">
        <f t="shared" si="194"/>
        <v>0</v>
      </c>
      <c r="G2653" s="32"/>
      <c r="H2653" s="32"/>
      <c r="I2653" s="32"/>
      <c r="J2653" s="12">
        <f t="shared" si="195"/>
        <v>0</v>
      </c>
      <c r="K2653" s="31">
        <f t="shared" si="196"/>
        <v>444.6</v>
      </c>
      <c r="L2653" s="37">
        <f t="shared" si="193"/>
        <v>0</v>
      </c>
      <c r="M2653" s="37"/>
      <c r="N2653" s="37">
        <f t="shared" si="197"/>
        <v>0</v>
      </c>
    </row>
    <row r="2654" spans="1:14" x14ac:dyDescent="0.3">
      <c r="A2654" s="16" t="s">
        <v>51</v>
      </c>
      <c r="B2654" s="17" t="s">
        <v>52</v>
      </c>
      <c r="C2654" s="17">
        <v>36</v>
      </c>
      <c r="D2654" s="29"/>
      <c r="E2654" s="29"/>
      <c r="F2654" s="30">
        <f t="shared" si="194"/>
        <v>0</v>
      </c>
      <c r="G2654" s="32"/>
      <c r="H2654" s="32"/>
      <c r="I2654" s="32"/>
      <c r="J2654" s="34">
        <f t="shared" si="195"/>
        <v>0</v>
      </c>
      <c r="K2654" s="31">
        <f t="shared" si="196"/>
        <v>868.73</v>
      </c>
      <c r="L2654" s="24">
        <f t="shared" si="193"/>
        <v>0</v>
      </c>
      <c r="M2654" s="24"/>
      <c r="N2654" s="24">
        <f t="shared" si="197"/>
        <v>0</v>
      </c>
    </row>
    <row r="2655" spans="1:14" x14ac:dyDescent="0.3">
      <c r="A2655" s="16" t="s">
        <v>53</v>
      </c>
      <c r="B2655" s="17" t="s">
        <v>48</v>
      </c>
      <c r="C2655" s="17">
        <v>8</v>
      </c>
      <c r="D2655" s="29"/>
      <c r="E2655" s="29"/>
      <c r="F2655" s="30">
        <f t="shared" si="194"/>
        <v>0</v>
      </c>
      <c r="G2655" s="32"/>
      <c r="H2655" s="32"/>
      <c r="I2655" s="32"/>
      <c r="J2655" s="34">
        <f t="shared" si="195"/>
        <v>0</v>
      </c>
      <c r="K2655" s="31">
        <f t="shared" si="196"/>
        <v>2416.0500000000002</v>
      </c>
      <c r="L2655" s="24">
        <f t="shared" si="193"/>
        <v>0</v>
      </c>
      <c r="M2655" s="24"/>
      <c r="N2655" s="24">
        <f t="shared" si="197"/>
        <v>0</v>
      </c>
    </row>
    <row r="2656" spans="1:14" x14ac:dyDescent="0.3">
      <c r="A2656" s="16" t="s">
        <v>54</v>
      </c>
      <c r="B2656" s="17" t="s">
        <v>50</v>
      </c>
      <c r="C2656" s="17">
        <v>72</v>
      </c>
      <c r="D2656" s="29"/>
      <c r="E2656" s="29"/>
      <c r="F2656" s="30">
        <f t="shared" si="194"/>
        <v>0</v>
      </c>
      <c r="G2656" s="32"/>
      <c r="H2656" s="32"/>
      <c r="I2656" s="32"/>
      <c r="J2656" s="34">
        <f t="shared" si="195"/>
        <v>0</v>
      </c>
      <c r="K2656" s="31">
        <f t="shared" si="196"/>
        <v>377.33</v>
      </c>
      <c r="L2656" s="24">
        <f t="shared" si="193"/>
        <v>0</v>
      </c>
      <c r="M2656" s="24"/>
      <c r="N2656" s="24">
        <f t="shared" si="197"/>
        <v>0</v>
      </c>
    </row>
    <row r="2657" spans="1:14" x14ac:dyDescent="0.3">
      <c r="A2657" s="16" t="s">
        <v>55</v>
      </c>
      <c r="B2657" s="17" t="s">
        <v>56</v>
      </c>
      <c r="C2657" s="17">
        <v>15</v>
      </c>
      <c r="D2657" s="44"/>
      <c r="E2657" s="44"/>
      <c r="F2657" s="30">
        <f t="shared" si="194"/>
        <v>0</v>
      </c>
      <c r="G2657" s="11"/>
      <c r="H2657" s="11"/>
      <c r="I2657" s="11"/>
      <c r="J2657" s="12">
        <f t="shared" si="195"/>
        <v>0</v>
      </c>
      <c r="K2657" s="45">
        <f t="shared" si="196"/>
        <v>1158.3</v>
      </c>
      <c r="L2657" s="37">
        <f t="shared" si="193"/>
        <v>0</v>
      </c>
      <c r="M2657" s="37"/>
      <c r="N2657" s="37">
        <f t="shared" si="197"/>
        <v>0</v>
      </c>
    </row>
    <row r="2658" spans="1:14" x14ac:dyDescent="0.3">
      <c r="A2658" s="16" t="s">
        <v>57</v>
      </c>
      <c r="B2658" s="17" t="s">
        <v>50</v>
      </c>
      <c r="C2658" s="17">
        <v>72</v>
      </c>
      <c r="D2658" s="29"/>
      <c r="E2658" s="29"/>
      <c r="F2658" s="30">
        <f t="shared" si="194"/>
        <v>0</v>
      </c>
      <c r="G2658" s="32"/>
      <c r="H2658" s="32"/>
      <c r="I2658" s="32"/>
      <c r="J2658" s="34">
        <f t="shared" si="195"/>
        <v>0</v>
      </c>
      <c r="K2658" s="31">
        <f t="shared" si="196"/>
        <v>424.13</v>
      </c>
      <c r="L2658" s="24">
        <f t="shared" si="193"/>
        <v>0</v>
      </c>
      <c r="M2658" s="24"/>
      <c r="N2658" s="24">
        <f t="shared" si="197"/>
        <v>0</v>
      </c>
    </row>
    <row r="2659" spans="1:14" x14ac:dyDescent="0.3">
      <c r="A2659" s="16" t="s">
        <v>58</v>
      </c>
      <c r="B2659" s="17" t="s">
        <v>59</v>
      </c>
      <c r="C2659" s="17">
        <v>15</v>
      </c>
      <c r="D2659" s="29"/>
      <c r="E2659" s="29"/>
      <c r="F2659" s="30">
        <f t="shared" si="194"/>
        <v>0</v>
      </c>
      <c r="G2659" s="32"/>
      <c r="H2659" s="32"/>
      <c r="I2659" s="32"/>
      <c r="J2659" s="34">
        <f t="shared" si="195"/>
        <v>0</v>
      </c>
      <c r="K2659" s="31">
        <f t="shared" si="196"/>
        <v>1199.25</v>
      </c>
      <c r="L2659" s="24">
        <f t="shared" si="193"/>
        <v>0</v>
      </c>
      <c r="M2659" s="24"/>
      <c r="N2659" s="24">
        <f t="shared" si="197"/>
        <v>0</v>
      </c>
    </row>
    <row r="2660" spans="1:14" x14ac:dyDescent="0.3">
      <c r="A2660" s="16" t="s">
        <v>60</v>
      </c>
      <c r="B2660" s="17" t="s">
        <v>50</v>
      </c>
      <c r="C2660" s="17">
        <v>72</v>
      </c>
      <c r="D2660" s="29"/>
      <c r="E2660" s="29"/>
      <c r="F2660" s="30">
        <f t="shared" si="194"/>
        <v>0</v>
      </c>
      <c r="G2660" s="32"/>
      <c r="H2660" s="32"/>
      <c r="I2660" s="32"/>
      <c r="J2660" s="34">
        <f t="shared" si="195"/>
        <v>0</v>
      </c>
      <c r="K2660" s="31">
        <f t="shared" si="196"/>
        <v>381.13</v>
      </c>
      <c r="L2660" s="24">
        <f t="shared" si="193"/>
        <v>0</v>
      </c>
      <c r="M2660" s="24"/>
      <c r="N2660" s="24">
        <f t="shared" si="197"/>
        <v>0</v>
      </c>
    </row>
    <row r="2661" spans="1:14" x14ac:dyDescent="0.3">
      <c r="A2661" s="16" t="s">
        <v>61</v>
      </c>
      <c r="B2661" s="17" t="s">
        <v>50</v>
      </c>
      <c r="C2661" s="38">
        <v>72</v>
      </c>
      <c r="D2661" s="44"/>
      <c r="E2661" s="44"/>
      <c r="F2661" s="30">
        <f t="shared" si="194"/>
        <v>0</v>
      </c>
      <c r="G2661" s="11"/>
      <c r="H2661" s="11"/>
      <c r="I2661" s="11"/>
      <c r="J2661" s="12">
        <f t="shared" si="195"/>
        <v>0</v>
      </c>
      <c r="K2661" s="31">
        <f t="shared" si="196"/>
        <v>424.13</v>
      </c>
      <c r="L2661" s="37">
        <f t="shared" si="193"/>
        <v>0</v>
      </c>
      <c r="M2661" s="37"/>
      <c r="N2661" s="37">
        <f t="shared" si="197"/>
        <v>0</v>
      </c>
    </row>
    <row r="2662" spans="1:14" x14ac:dyDescent="0.3">
      <c r="A2662" s="35" t="s">
        <v>62</v>
      </c>
      <c r="B2662" s="17" t="s">
        <v>50</v>
      </c>
      <c r="C2662" s="38">
        <v>72</v>
      </c>
      <c r="D2662" s="44"/>
      <c r="E2662" s="44"/>
      <c r="F2662" s="30">
        <f t="shared" si="194"/>
        <v>0</v>
      </c>
      <c r="G2662" s="11"/>
      <c r="H2662" s="11"/>
      <c r="I2662" s="11"/>
      <c r="J2662" s="12">
        <f t="shared" si="195"/>
        <v>0</v>
      </c>
      <c r="K2662" s="31">
        <f t="shared" si="196"/>
        <v>330.23</v>
      </c>
      <c r="L2662" s="37">
        <f t="shared" si="193"/>
        <v>0</v>
      </c>
      <c r="M2662" s="37"/>
      <c r="N2662" s="37">
        <f t="shared" si="197"/>
        <v>0</v>
      </c>
    </row>
    <row r="2663" spans="1:14" x14ac:dyDescent="0.3">
      <c r="A2663" s="35" t="s">
        <v>63</v>
      </c>
      <c r="B2663" s="17" t="s">
        <v>50</v>
      </c>
      <c r="C2663" s="38">
        <v>72</v>
      </c>
      <c r="D2663" s="44"/>
      <c r="E2663" s="44"/>
      <c r="F2663" s="30">
        <f t="shared" si="194"/>
        <v>0</v>
      </c>
      <c r="G2663" s="11"/>
      <c r="H2663" s="11"/>
      <c r="I2663" s="11"/>
      <c r="J2663" s="12">
        <f t="shared" si="195"/>
        <v>0</v>
      </c>
      <c r="K2663" s="31">
        <f t="shared" si="196"/>
        <v>424.13</v>
      </c>
      <c r="L2663" s="37">
        <f t="shared" si="193"/>
        <v>0</v>
      </c>
      <c r="M2663" s="37"/>
      <c r="N2663" s="37">
        <f t="shared" si="197"/>
        <v>0</v>
      </c>
    </row>
    <row r="2664" spans="1:14" x14ac:dyDescent="0.3">
      <c r="A2664" s="35" t="s">
        <v>64</v>
      </c>
      <c r="B2664" s="17" t="s">
        <v>65</v>
      </c>
      <c r="C2664" s="38">
        <v>72</v>
      </c>
      <c r="D2664" s="44"/>
      <c r="E2664" s="44"/>
      <c r="F2664" s="30">
        <f t="shared" si="194"/>
        <v>0</v>
      </c>
      <c r="G2664" s="11"/>
      <c r="H2664" s="11"/>
      <c r="I2664" s="11"/>
      <c r="J2664" s="12">
        <f t="shared" si="195"/>
        <v>0</v>
      </c>
      <c r="K2664" s="31">
        <f t="shared" si="196"/>
        <v>389.61</v>
      </c>
      <c r="L2664" s="37">
        <f t="shared" si="193"/>
        <v>0</v>
      </c>
      <c r="M2664" s="37"/>
      <c r="N2664" s="37">
        <f t="shared" si="197"/>
        <v>0</v>
      </c>
    </row>
    <row r="2665" spans="1:14" x14ac:dyDescent="0.3">
      <c r="A2665" s="35" t="s">
        <v>66</v>
      </c>
      <c r="B2665" s="17" t="s">
        <v>65</v>
      </c>
      <c r="C2665" s="38">
        <v>72</v>
      </c>
      <c r="D2665" s="44"/>
      <c r="E2665" s="44"/>
      <c r="F2665" s="30">
        <f t="shared" si="194"/>
        <v>0</v>
      </c>
      <c r="G2665" s="11"/>
      <c r="H2665" s="11"/>
      <c r="I2665" s="11"/>
      <c r="J2665" s="12">
        <f t="shared" si="195"/>
        <v>0</v>
      </c>
      <c r="K2665" s="31">
        <f t="shared" si="196"/>
        <v>389.61</v>
      </c>
      <c r="L2665" s="37">
        <f t="shared" si="193"/>
        <v>0</v>
      </c>
      <c r="M2665" s="37"/>
      <c r="N2665" s="37">
        <f t="shared" si="197"/>
        <v>0</v>
      </c>
    </row>
    <row r="2666" spans="1:14" x14ac:dyDescent="0.3">
      <c r="A2666" s="47" t="s">
        <v>67</v>
      </c>
      <c r="B2666" s="48" t="s">
        <v>59</v>
      </c>
      <c r="C2666" s="49">
        <v>25</v>
      </c>
      <c r="D2666" s="44"/>
      <c r="E2666" s="44"/>
      <c r="F2666" s="30">
        <f t="shared" si="194"/>
        <v>0</v>
      </c>
      <c r="G2666" s="11"/>
      <c r="H2666" s="11"/>
      <c r="I2666" s="11"/>
      <c r="J2666" s="12">
        <f t="shared" si="195"/>
        <v>0</v>
      </c>
      <c r="K2666" s="31">
        <f t="shared" si="196"/>
        <v>169.65</v>
      </c>
      <c r="L2666" s="37">
        <f t="shared" si="193"/>
        <v>0</v>
      </c>
      <c r="M2666" s="37"/>
      <c r="N2666" s="37">
        <f t="shared" si="197"/>
        <v>0</v>
      </c>
    </row>
    <row r="2667" spans="1:14" x14ac:dyDescent="0.3">
      <c r="A2667" s="47" t="s">
        <v>68</v>
      </c>
      <c r="B2667" s="48" t="s">
        <v>42</v>
      </c>
      <c r="C2667" s="49">
        <v>50</v>
      </c>
      <c r="D2667" s="44"/>
      <c r="E2667" s="44"/>
      <c r="F2667" s="30">
        <f t="shared" si="194"/>
        <v>0</v>
      </c>
      <c r="G2667" s="11"/>
      <c r="H2667" s="11"/>
      <c r="I2667" s="11"/>
      <c r="J2667" s="12">
        <f t="shared" si="195"/>
        <v>0</v>
      </c>
      <c r="K2667" s="31">
        <f t="shared" si="196"/>
        <v>88.92</v>
      </c>
      <c r="L2667" s="37">
        <f t="shared" si="193"/>
        <v>0</v>
      </c>
      <c r="M2667" s="37"/>
      <c r="N2667" s="37">
        <f t="shared" si="197"/>
        <v>0</v>
      </c>
    </row>
    <row r="2668" spans="1:14" x14ac:dyDescent="0.3">
      <c r="A2668" s="47" t="s">
        <v>69</v>
      </c>
      <c r="B2668" s="48" t="s">
        <v>52</v>
      </c>
      <c r="C2668" s="49">
        <v>12</v>
      </c>
      <c r="D2668" s="44"/>
      <c r="E2668" s="44"/>
      <c r="F2668" s="30">
        <f t="shared" si="194"/>
        <v>0</v>
      </c>
      <c r="G2668" s="11"/>
      <c r="H2668" s="11"/>
      <c r="I2668" s="11"/>
      <c r="J2668" s="12">
        <f t="shared" si="195"/>
        <v>0</v>
      </c>
      <c r="K2668" s="31">
        <f t="shared" si="196"/>
        <v>123.94</v>
      </c>
      <c r="L2668" s="37">
        <f t="shared" si="193"/>
        <v>0</v>
      </c>
      <c r="M2668" s="37"/>
      <c r="N2668" s="37">
        <f t="shared" si="197"/>
        <v>0</v>
      </c>
    </row>
    <row r="2669" spans="1:14" ht="19.5" thickBot="1" x14ac:dyDescent="0.35">
      <c r="A2669" s="47" t="s">
        <v>70</v>
      </c>
      <c r="B2669" s="48" t="s">
        <v>50</v>
      </c>
      <c r="C2669" s="49">
        <v>60</v>
      </c>
      <c r="D2669" s="44"/>
      <c r="E2669" s="44"/>
      <c r="F2669" s="30">
        <f t="shared" si="194"/>
        <v>0</v>
      </c>
      <c r="G2669" s="11"/>
      <c r="H2669" s="11"/>
      <c r="I2669" s="11"/>
      <c r="J2669" s="12">
        <f t="shared" si="195"/>
        <v>0</v>
      </c>
      <c r="K2669" s="31">
        <f t="shared" si="196"/>
        <v>67.180000000000007</v>
      </c>
      <c r="L2669" s="37">
        <f t="shared" si="193"/>
        <v>0</v>
      </c>
      <c r="M2669" s="37"/>
      <c r="N2669" s="37">
        <f t="shared" si="197"/>
        <v>0</v>
      </c>
    </row>
    <row r="2670" spans="1:14" ht="19.5" thickBot="1" x14ac:dyDescent="0.35">
      <c r="A2670" s="56" t="s">
        <v>71</v>
      </c>
      <c r="B2670" s="57" t="s">
        <v>50</v>
      </c>
      <c r="C2670" s="58">
        <v>60</v>
      </c>
      <c r="D2670" s="44"/>
      <c r="E2670" s="44"/>
      <c r="F2670" s="30">
        <f t="shared" si="194"/>
        <v>0</v>
      </c>
      <c r="G2670" s="11"/>
      <c r="H2670" s="11"/>
      <c r="I2670" s="11"/>
      <c r="J2670" s="12">
        <f t="shared" si="195"/>
        <v>0</v>
      </c>
      <c r="K2670" s="31">
        <f t="shared" si="196"/>
        <v>67.180000000000007</v>
      </c>
      <c r="L2670" s="37">
        <f t="shared" si="193"/>
        <v>0</v>
      </c>
      <c r="M2670" s="37"/>
      <c r="N2670" s="37">
        <f t="shared" si="197"/>
        <v>0</v>
      </c>
    </row>
    <row r="2671" spans="1:14" ht="19.5" thickBot="1" x14ac:dyDescent="0.35">
      <c r="A2671" s="56" t="s">
        <v>72</v>
      </c>
      <c r="B2671" s="57" t="s">
        <v>50</v>
      </c>
      <c r="C2671" s="58">
        <v>60</v>
      </c>
      <c r="D2671" s="44"/>
      <c r="E2671" s="44"/>
      <c r="F2671" s="30">
        <f t="shared" si="194"/>
        <v>0</v>
      </c>
      <c r="G2671" s="11"/>
      <c r="H2671" s="11"/>
      <c r="I2671" s="11"/>
      <c r="J2671" s="12">
        <f t="shared" si="195"/>
        <v>0</v>
      </c>
      <c r="K2671" s="31">
        <f t="shared" si="196"/>
        <v>67.180000000000007</v>
      </c>
      <c r="L2671" s="37">
        <f t="shared" si="193"/>
        <v>0</v>
      </c>
      <c r="M2671" s="37"/>
      <c r="N2671" s="37">
        <f t="shared" si="197"/>
        <v>0</v>
      </c>
    </row>
    <row r="2672" spans="1:14" ht="19.5" thickBot="1" x14ac:dyDescent="0.35">
      <c r="A2672" s="56" t="s">
        <v>73</v>
      </c>
      <c r="B2672" s="57" t="s">
        <v>74</v>
      </c>
      <c r="C2672" s="58">
        <v>150</v>
      </c>
      <c r="D2672" s="44"/>
      <c r="E2672" s="44"/>
      <c r="F2672" s="30">
        <f t="shared" si="194"/>
        <v>0</v>
      </c>
      <c r="G2672" s="11"/>
      <c r="H2672" s="11"/>
      <c r="I2672" s="11"/>
      <c r="J2672" s="12">
        <f t="shared" si="195"/>
        <v>0</v>
      </c>
      <c r="K2672" s="31">
        <f t="shared" si="196"/>
        <v>21.06</v>
      </c>
      <c r="L2672" s="37">
        <f t="shared" si="193"/>
        <v>0</v>
      </c>
      <c r="M2672" s="37"/>
      <c r="N2672" s="37">
        <f t="shared" si="197"/>
        <v>0</v>
      </c>
    </row>
    <row r="2673" spans="1:14" ht="19.5" thickBot="1" x14ac:dyDescent="0.35">
      <c r="A2673" s="66" t="s">
        <v>75</v>
      </c>
      <c r="B2673" s="67" t="s">
        <v>76</v>
      </c>
      <c r="C2673" s="68">
        <v>120</v>
      </c>
      <c r="D2673" s="44"/>
      <c r="E2673" s="44"/>
      <c r="F2673" s="30">
        <f t="shared" si="194"/>
        <v>0</v>
      </c>
      <c r="G2673" s="11"/>
      <c r="H2673" s="11"/>
      <c r="I2673" s="11"/>
      <c r="J2673" s="12">
        <f t="shared" si="195"/>
        <v>0</v>
      </c>
      <c r="K2673" s="31">
        <f t="shared" si="196"/>
        <v>78.98</v>
      </c>
      <c r="L2673" s="37">
        <f t="shared" si="193"/>
        <v>0</v>
      </c>
      <c r="M2673" s="37"/>
      <c r="N2673" s="37">
        <f t="shared" si="197"/>
        <v>0</v>
      </c>
    </row>
    <row r="2674" spans="1:14" ht="19.5" thickBot="1" x14ac:dyDescent="0.35">
      <c r="A2674" s="66" t="s">
        <v>77</v>
      </c>
      <c r="B2674" s="67" t="s">
        <v>78</v>
      </c>
      <c r="C2674" s="68">
        <v>60</v>
      </c>
      <c r="D2674" s="44"/>
      <c r="E2674" s="44"/>
      <c r="F2674" s="30">
        <f t="shared" si="194"/>
        <v>0</v>
      </c>
      <c r="G2674" s="11"/>
      <c r="H2674" s="11"/>
      <c r="I2674" s="11"/>
      <c r="J2674" s="12">
        <f t="shared" si="195"/>
        <v>0</v>
      </c>
      <c r="K2674" s="31">
        <f t="shared" si="196"/>
        <v>154.44</v>
      </c>
      <c r="L2674" s="37">
        <f t="shared" si="193"/>
        <v>0</v>
      </c>
      <c r="M2674" s="37"/>
      <c r="N2674" s="37">
        <f t="shared" si="197"/>
        <v>0</v>
      </c>
    </row>
    <row r="2675" spans="1:14" ht="19.5" thickBot="1" x14ac:dyDescent="0.35">
      <c r="A2675" s="66" t="s">
        <v>79</v>
      </c>
      <c r="B2675" s="67" t="s">
        <v>50</v>
      </c>
      <c r="C2675" s="68">
        <v>30</v>
      </c>
      <c r="D2675" s="44"/>
      <c r="E2675" s="44"/>
      <c r="F2675" s="30">
        <f t="shared" si="194"/>
        <v>0</v>
      </c>
      <c r="G2675" s="11"/>
      <c r="H2675" s="11"/>
      <c r="I2675" s="11"/>
      <c r="J2675" s="12">
        <f t="shared" si="195"/>
        <v>0</v>
      </c>
      <c r="K2675" s="31">
        <f t="shared" si="196"/>
        <v>274.95</v>
      </c>
      <c r="L2675" s="37">
        <f t="shared" si="193"/>
        <v>0</v>
      </c>
      <c r="M2675" s="37"/>
      <c r="N2675" s="37">
        <f t="shared" si="197"/>
        <v>0</v>
      </c>
    </row>
    <row r="2676" spans="1:14" ht="19.5" thickBot="1" x14ac:dyDescent="0.35">
      <c r="A2676" s="66" t="s">
        <v>80</v>
      </c>
      <c r="B2676" s="67" t="s">
        <v>59</v>
      </c>
      <c r="C2676" s="68">
        <v>12</v>
      </c>
      <c r="D2676" s="44"/>
      <c r="E2676" s="44"/>
      <c r="F2676" s="30">
        <f t="shared" si="194"/>
        <v>0</v>
      </c>
      <c r="G2676" s="11"/>
      <c r="H2676" s="11"/>
      <c r="I2676" s="11"/>
      <c r="J2676" s="12">
        <f t="shared" si="195"/>
        <v>0</v>
      </c>
      <c r="K2676" s="31">
        <f t="shared" si="196"/>
        <v>1023.75</v>
      </c>
      <c r="L2676" s="37">
        <f t="shared" si="193"/>
        <v>0</v>
      </c>
      <c r="M2676" s="37"/>
      <c r="N2676" s="37">
        <f t="shared" si="197"/>
        <v>0</v>
      </c>
    </row>
    <row r="2677" spans="1:14" ht="19.5" thickBot="1" x14ac:dyDescent="0.35">
      <c r="A2677" s="76" t="s">
        <v>81</v>
      </c>
      <c r="B2677" s="77" t="s">
        <v>82</v>
      </c>
      <c r="C2677" s="78">
        <v>18</v>
      </c>
      <c r="D2677" s="44"/>
      <c r="E2677" s="44"/>
      <c r="F2677" s="30">
        <f t="shared" si="194"/>
        <v>0</v>
      </c>
      <c r="G2677" s="11"/>
      <c r="H2677" s="11"/>
      <c r="I2677" s="11"/>
      <c r="J2677" s="12">
        <f t="shared" si="195"/>
        <v>0</v>
      </c>
      <c r="K2677" s="31">
        <f t="shared" si="196"/>
        <v>558.67999999999995</v>
      </c>
      <c r="L2677" s="37">
        <f t="shared" si="193"/>
        <v>0</v>
      </c>
      <c r="M2677" s="37"/>
      <c r="N2677" s="37">
        <f t="shared" si="197"/>
        <v>0</v>
      </c>
    </row>
    <row r="2678" spans="1:14" ht="19.5" thickBot="1" x14ac:dyDescent="0.35">
      <c r="A2678" s="76" t="s">
        <v>83</v>
      </c>
      <c r="B2678" s="77" t="s">
        <v>59</v>
      </c>
      <c r="C2678" s="78">
        <v>12</v>
      </c>
      <c r="D2678" s="44"/>
      <c r="E2678" s="44"/>
      <c r="F2678" s="30">
        <f t="shared" si="194"/>
        <v>0</v>
      </c>
      <c r="G2678" s="11"/>
      <c r="H2678" s="11"/>
      <c r="I2678" s="11"/>
      <c r="J2678" s="12">
        <f t="shared" si="195"/>
        <v>0</v>
      </c>
      <c r="K2678" s="31">
        <f t="shared" si="196"/>
        <v>1092.2</v>
      </c>
      <c r="L2678" s="37">
        <f t="shared" si="193"/>
        <v>0</v>
      </c>
      <c r="M2678" s="37"/>
      <c r="N2678" s="37">
        <f t="shared" si="197"/>
        <v>0</v>
      </c>
    </row>
    <row r="2679" spans="1:14" ht="19.5" thickBot="1" x14ac:dyDescent="0.35">
      <c r="A2679" s="76" t="s">
        <v>84</v>
      </c>
      <c r="B2679" s="77" t="s">
        <v>85</v>
      </c>
      <c r="C2679" s="78">
        <v>4</v>
      </c>
      <c r="D2679" s="44"/>
      <c r="E2679" s="44"/>
      <c r="F2679" s="30">
        <f t="shared" si="194"/>
        <v>0</v>
      </c>
      <c r="G2679" s="11"/>
      <c r="H2679" s="11"/>
      <c r="I2679" s="11"/>
      <c r="J2679" s="12">
        <f t="shared" si="195"/>
        <v>0</v>
      </c>
      <c r="K2679" s="31">
        <f t="shared" si="196"/>
        <v>2670.53</v>
      </c>
      <c r="L2679" s="37">
        <f t="shared" si="193"/>
        <v>0</v>
      </c>
      <c r="M2679" s="37"/>
      <c r="N2679" s="37">
        <f t="shared" si="197"/>
        <v>0</v>
      </c>
    </row>
    <row r="2680" spans="1:14" ht="19.5" thickBot="1" x14ac:dyDescent="0.35">
      <c r="A2680" s="86" t="s">
        <v>86</v>
      </c>
      <c r="B2680" s="87" t="s">
        <v>87</v>
      </c>
      <c r="C2680" s="88">
        <v>48</v>
      </c>
      <c r="D2680" s="44"/>
      <c r="E2680" s="44"/>
      <c r="F2680" s="30">
        <f t="shared" si="194"/>
        <v>0</v>
      </c>
      <c r="G2680" s="11"/>
      <c r="H2680" s="11"/>
      <c r="I2680" s="11"/>
      <c r="J2680" s="12">
        <f t="shared" si="195"/>
        <v>0</v>
      </c>
      <c r="K2680" s="31">
        <f t="shared" si="196"/>
        <v>46.8</v>
      </c>
      <c r="L2680" s="37">
        <f t="shared" si="193"/>
        <v>0</v>
      </c>
      <c r="M2680" s="37"/>
      <c r="N2680" s="37">
        <f t="shared" si="197"/>
        <v>0</v>
      </c>
    </row>
    <row r="2681" spans="1:14" ht="19.5" thickBot="1" x14ac:dyDescent="0.35">
      <c r="A2681" s="86" t="s">
        <v>88</v>
      </c>
      <c r="B2681" s="87" t="s">
        <v>87</v>
      </c>
      <c r="C2681" s="88">
        <v>48</v>
      </c>
      <c r="D2681" s="44"/>
      <c r="E2681" s="44"/>
      <c r="F2681" s="30">
        <f t="shared" si="194"/>
        <v>0</v>
      </c>
      <c r="G2681" s="11"/>
      <c r="H2681" s="11"/>
      <c r="I2681" s="11"/>
      <c r="J2681" s="12">
        <f t="shared" si="195"/>
        <v>0</v>
      </c>
      <c r="K2681" s="31">
        <f t="shared" si="196"/>
        <v>46.8</v>
      </c>
      <c r="L2681" s="37">
        <f t="shared" si="193"/>
        <v>0</v>
      </c>
      <c r="M2681" s="37"/>
      <c r="N2681" s="37">
        <f t="shared" si="197"/>
        <v>0</v>
      </c>
    </row>
    <row r="2682" spans="1:14" x14ac:dyDescent="0.3">
      <c r="A2682" s="96" t="s">
        <v>89</v>
      </c>
      <c r="B2682" s="97">
        <v>25</v>
      </c>
      <c r="C2682" s="97">
        <v>25</v>
      </c>
      <c r="D2682" s="44"/>
      <c r="E2682" s="44"/>
      <c r="F2682" s="30">
        <f t="shared" si="194"/>
        <v>0</v>
      </c>
      <c r="G2682" s="11"/>
      <c r="H2682" s="11"/>
      <c r="I2682" s="11"/>
      <c r="J2682" s="12">
        <f t="shared" si="195"/>
        <v>0</v>
      </c>
      <c r="K2682" s="31">
        <f t="shared" si="196"/>
        <v>111.25</v>
      </c>
      <c r="L2682" s="37">
        <f t="shared" si="193"/>
        <v>0</v>
      </c>
      <c r="M2682" s="37"/>
      <c r="N2682" s="37">
        <f t="shared" si="197"/>
        <v>0</v>
      </c>
    </row>
    <row r="2683" spans="1:14" x14ac:dyDescent="0.3">
      <c r="A2683" s="105" t="s">
        <v>90</v>
      </c>
      <c r="B2683" s="106">
        <v>10</v>
      </c>
      <c r="C2683" s="106">
        <v>10</v>
      </c>
      <c r="D2683" s="44"/>
      <c r="E2683" s="44"/>
      <c r="F2683" s="30">
        <f t="shared" si="194"/>
        <v>0</v>
      </c>
      <c r="G2683" s="11"/>
      <c r="H2683" s="11"/>
      <c r="I2683" s="11"/>
      <c r="J2683" s="12">
        <f t="shared" si="195"/>
        <v>0</v>
      </c>
      <c r="K2683" s="31">
        <f t="shared" si="196"/>
        <v>1760</v>
      </c>
      <c r="L2683" s="37">
        <f t="shared" si="193"/>
        <v>0</v>
      </c>
      <c r="M2683" s="37"/>
      <c r="N2683" s="37">
        <f t="shared" si="197"/>
        <v>0</v>
      </c>
    </row>
    <row r="2684" spans="1:14" x14ac:dyDescent="0.3">
      <c r="A2684" s="105" t="s">
        <v>91</v>
      </c>
      <c r="B2684" s="106">
        <v>8</v>
      </c>
      <c r="C2684" s="106">
        <v>8</v>
      </c>
      <c r="D2684" s="44"/>
      <c r="E2684" s="44"/>
      <c r="F2684" s="30">
        <f t="shared" si="194"/>
        <v>0</v>
      </c>
      <c r="G2684" s="11"/>
      <c r="H2684" s="11"/>
      <c r="I2684" s="11"/>
      <c r="J2684" s="12">
        <f t="shared" si="195"/>
        <v>0</v>
      </c>
      <c r="K2684" s="31">
        <f t="shared" si="196"/>
        <v>2365</v>
      </c>
      <c r="L2684" s="37">
        <f t="shared" si="193"/>
        <v>0</v>
      </c>
      <c r="M2684" s="37"/>
      <c r="N2684" s="37">
        <f t="shared" si="197"/>
        <v>0</v>
      </c>
    </row>
    <row r="2685" spans="1:14" x14ac:dyDescent="0.3">
      <c r="A2685" s="105" t="s">
        <v>92</v>
      </c>
      <c r="B2685" s="106">
        <v>8</v>
      </c>
      <c r="C2685" s="106">
        <v>8</v>
      </c>
      <c r="D2685" s="44"/>
      <c r="E2685" s="44"/>
      <c r="F2685" s="30">
        <f t="shared" si="194"/>
        <v>0</v>
      </c>
      <c r="G2685" s="11"/>
      <c r="H2685" s="11"/>
      <c r="I2685" s="11"/>
      <c r="J2685" s="12">
        <f t="shared" si="195"/>
        <v>0</v>
      </c>
      <c r="K2685" s="31">
        <f t="shared" si="196"/>
        <v>2065</v>
      </c>
      <c r="L2685" s="37">
        <f t="shared" si="193"/>
        <v>0</v>
      </c>
      <c r="M2685" s="37"/>
      <c r="N2685" s="37">
        <f t="shared" si="197"/>
        <v>0</v>
      </c>
    </row>
    <row r="2686" spans="1:14" x14ac:dyDescent="0.3">
      <c r="A2686" s="105" t="s">
        <v>93</v>
      </c>
      <c r="B2686" s="106">
        <v>15</v>
      </c>
      <c r="C2686" s="106">
        <v>15</v>
      </c>
      <c r="D2686" s="44"/>
      <c r="E2686" s="44"/>
      <c r="F2686" s="30">
        <f t="shared" si="194"/>
        <v>0</v>
      </c>
      <c r="G2686" s="11"/>
      <c r="H2686" s="11"/>
      <c r="I2686" s="11"/>
      <c r="J2686" s="12">
        <f t="shared" si="195"/>
        <v>0</v>
      </c>
      <c r="K2686" s="31">
        <f t="shared" si="196"/>
        <v>990</v>
      </c>
      <c r="L2686" s="37">
        <f t="shared" si="193"/>
        <v>0</v>
      </c>
      <c r="M2686" s="37"/>
      <c r="N2686" s="37">
        <f t="shared" si="197"/>
        <v>0</v>
      </c>
    </row>
    <row r="2687" spans="1:14" x14ac:dyDescent="0.3">
      <c r="A2687" s="105" t="s">
        <v>94</v>
      </c>
      <c r="B2687" s="106">
        <v>15</v>
      </c>
      <c r="C2687" s="106">
        <v>15</v>
      </c>
      <c r="D2687" s="44"/>
      <c r="E2687" s="44"/>
      <c r="F2687" s="30">
        <f t="shared" si="194"/>
        <v>0</v>
      </c>
      <c r="G2687" s="11"/>
      <c r="H2687" s="11"/>
      <c r="I2687" s="11"/>
      <c r="J2687" s="12">
        <f t="shared" si="195"/>
        <v>0</v>
      </c>
      <c r="K2687" s="31">
        <f t="shared" si="196"/>
        <v>1025</v>
      </c>
      <c r="L2687" s="37">
        <f t="shared" si="193"/>
        <v>0</v>
      </c>
      <c r="M2687" s="37"/>
      <c r="N2687" s="37">
        <f t="shared" si="197"/>
        <v>0</v>
      </c>
    </row>
    <row r="2688" spans="1:14" x14ac:dyDescent="0.3">
      <c r="A2688" s="105" t="s">
        <v>95</v>
      </c>
      <c r="B2688" s="106">
        <v>10</v>
      </c>
      <c r="C2688" s="106">
        <v>10</v>
      </c>
      <c r="D2688" s="44"/>
      <c r="E2688" s="44"/>
      <c r="F2688" s="30">
        <f t="shared" si="194"/>
        <v>0</v>
      </c>
      <c r="G2688" s="11"/>
      <c r="H2688" s="11"/>
      <c r="I2688" s="11"/>
      <c r="J2688" s="12">
        <f t="shared" si="195"/>
        <v>0</v>
      </c>
      <c r="K2688" s="31">
        <f t="shared" si="196"/>
        <v>1620</v>
      </c>
      <c r="L2688" s="37">
        <f t="shared" si="193"/>
        <v>0</v>
      </c>
      <c r="M2688" s="37"/>
      <c r="N2688" s="37">
        <f t="shared" si="197"/>
        <v>0</v>
      </c>
    </row>
    <row r="2689" spans="1:14" x14ac:dyDescent="0.3">
      <c r="A2689" s="105" t="s">
        <v>96</v>
      </c>
      <c r="B2689" s="106">
        <v>8</v>
      </c>
      <c r="C2689" s="106">
        <v>8</v>
      </c>
      <c r="D2689" s="44"/>
      <c r="E2689" s="44"/>
      <c r="F2689" s="30">
        <f t="shared" si="194"/>
        <v>0</v>
      </c>
      <c r="G2689" s="11"/>
      <c r="H2689" s="11"/>
      <c r="I2689" s="11"/>
      <c r="J2689" s="12">
        <f t="shared" si="195"/>
        <v>0</v>
      </c>
      <c r="K2689" s="31">
        <f t="shared" si="196"/>
        <v>2130</v>
      </c>
      <c r="L2689" s="37">
        <f t="shared" si="193"/>
        <v>0</v>
      </c>
      <c r="M2689" s="37"/>
      <c r="N2689" s="37">
        <f t="shared" si="197"/>
        <v>0</v>
      </c>
    </row>
    <row r="2690" spans="1:14" x14ac:dyDescent="0.3">
      <c r="A2690" s="105" t="s">
        <v>97</v>
      </c>
      <c r="B2690" s="106">
        <v>15</v>
      </c>
      <c r="C2690" s="106">
        <v>15</v>
      </c>
      <c r="D2690" s="44"/>
      <c r="E2690" s="44"/>
      <c r="F2690" s="30">
        <f t="shared" si="194"/>
        <v>0</v>
      </c>
      <c r="G2690" s="11"/>
      <c r="H2690" s="11"/>
      <c r="I2690" s="11"/>
      <c r="J2690" s="12">
        <f t="shared" si="195"/>
        <v>0</v>
      </c>
      <c r="K2690" s="31">
        <f t="shared" si="196"/>
        <v>880</v>
      </c>
      <c r="L2690" s="37">
        <f t="shared" si="193"/>
        <v>0</v>
      </c>
      <c r="M2690" s="37"/>
      <c r="N2690" s="37">
        <f t="shared" si="197"/>
        <v>0</v>
      </c>
    </row>
    <row r="2691" spans="1:14" x14ac:dyDescent="0.3">
      <c r="A2691" s="105" t="s">
        <v>98</v>
      </c>
      <c r="B2691" s="106">
        <v>15</v>
      </c>
      <c r="C2691" s="106">
        <v>15</v>
      </c>
      <c r="D2691" s="44"/>
      <c r="E2691" s="44"/>
      <c r="F2691" s="30">
        <f t="shared" si="194"/>
        <v>0</v>
      </c>
      <c r="G2691" s="11"/>
      <c r="H2691" s="11"/>
      <c r="I2691" s="11"/>
      <c r="J2691" s="12">
        <f t="shared" si="195"/>
        <v>0</v>
      </c>
      <c r="K2691" s="31">
        <f t="shared" si="196"/>
        <v>915</v>
      </c>
      <c r="L2691" s="37">
        <f t="shared" si="193"/>
        <v>0</v>
      </c>
      <c r="M2691" s="37"/>
      <c r="N2691" s="37">
        <f t="shared" si="197"/>
        <v>0</v>
      </c>
    </row>
    <row r="2692" spans="1:14" x14ac:dyDescent="0.3">
      <c r="A2692" s="105" t="s">
        <v>99</v>
      </c>
      <c r="B2692" s="106">
        <v>3</v>
      </c>
      <c r="C2692" s="106">
        <v>3</v>
      </c>
      <c r="D2692" s="44"/>
      <c r="E2692" s="44"/>
      <c r="F2692" s="30">
        <f t="shared" si="194"/>
        <v>0</v>
      </c>
      <c r="G2692" s="11"/>
      <c r="H2692" s="11"/>
      <c r="I2692" s="11"/>
      <c r="J2692" s="12">
        <f t="shared" si="195"/>
        <v>0</v>
      </c>
      <c r="K2692" s="31">
        <f t="shared" si="196"/>
        <v>1970</v>
      </c>
      <c r="L2692" s="37">
        <f t="shared" si="193"/>
        <v>0</v>
      </c>
      <c r="M2692" s="37"/>
      <c r="N2692" s="37">
        <f t="shared" si="197"/>
        <v>0</v>
      </c>
    </row>
    <row r="2693" spans="1:14" x14ac:dyDescent="0.3">
      <c r="A2693" s="105" t="s">
        <v>100</v>
      </c>
      <c r="B2693" s="106">
        <v>3</v>
      </c>
      <c r="C2693" s="106">
        <v>3</v>
      </c>
      <c r="D2693" s="44"/>
      <c r="E2693" s="44"/>
      <c r="F2693" s="30">
        <f t="shared" si="194"/>
        <v>0</v>
      </c>
      <c r="G2693" s="11"/>
      <c r="H2693" s="11"/>
      <c r="I2693" s="11"/>
      <c r="J2693" s="12">
        <f t="shared" si="195"/>
        <v>0</v>
      </c>
      <c r="K2693" s="31">
        <f t="shared" si="196"/>
        <v>2035</v>
      </c>
      <c r="L2693" s="37">
        <f t="shared" si="193"/>
        <v>0</v>
      </c>
      <c r="M2693" s="37"/>
      <c r="N2693" s="37">
        <f t="shared" si="197"/>
        <v>0</v>
      </c>
    </row>
    <row r="2694" spans="1:14" x14ac:dyDescent="0.3">
      <c r="A2694" s="105" t="s">
        <v>101</v>
      </c>
      <c r="B2694" s="106">
        <v>8</v>
      </c>
      <c r="C2694" s="106">
        <v>8</v>
      </c>
      <c r="D2694" s="44"/>
      <c r="E2694" s="44"/>
      <c r="F2694" s="30">
        <f t="shared" si="194"/>
        <v>0</v>
      </c>
      <c r="G2694" s="11"/>
      <c r="H2694" s="11"/>
      <c r="I2694" s="11"/>
      <c r="J2694" s="12">
        <f t="shared" si="195"/>
        <v>0</v>
      </c>
      <c r="K2694" s="31">
        <f t="shared" si="196"/>
        <v>2120</v>
      </c>
      <c r="L2694" s="37">
        <f t="shared" si="193"/>
        <v>0</v>
      </c>
      <c r="M2694" s="37"/>
      <c r="N2694" s="37">
        <f t="shared" si="197"/>
        <v>0</v>
      </c>
    </row>
    <row r="2695" spans="1:14" x14ac:dyDescent="0.3">
      <c r="A2695" s="105" t="s">
        <v>102</v>
      </c>
      <c r="B2695" s="106">
        <v>10</v>
      </c>
      <c r="C2695" s="106">
        <v>10</v>
      </c>
      <c r="D2695" s="44"/>
      <c r="E2695" s="44"/>
      <c r="F2695" s="30">
        <f t="shared" si="194"/>
        <v>0</v>
      </c>
      <c r="G2695" s="11"/>
      <c r="H2695" s="11"/>
      <c r="I2695" s="11"/>
      <c r="J2695" s="12">
        <f t="shared" si="195"/>
        <v>0</v>
      </c>
      <c r="K2695" s="31">
        <f t="shared" si="196"/>
        <v>1980</v>
      </c>
      <c r="L2695" s="37">
        <f t="shared" si="193"/>
        <v>0</v>
      </c>
      <c r="M2695" s="37"/>
      <c r="N2695" s="37">
        <f t="shared" si="197"/>
        <v>0</v>
      </c>
    </row>
    <row r="2696" spans="1:14" x14ac:dyDescent="0.3">
      <c r="A2696" s="105" t="s">
        <v>103</v>
      </c>
      <c r="B2696" s="106">
        <v>12</v>
      </c>
      <c r="C2696" s="106">
        <v>12</v>
      </c>
      <c r="D2696" s="44"/>
      <c r="E2696" s="44"/>
      <c r="F2696" s="30">
        <f t="shared" si="194"/>
        <v>0</v>
      </c>
      <c r="G2696" s="11"/>
      <c r="H2696" s="11"/>
      <c r="I2696" s="11"/>
      <c r="J2696" s="12">
        <f t="shared" si="195"/>
        <v>0</v>
      </c>
      <c r="K2696" s="31">
        <f t="shared" si="196"/>
        <v>875</v>
      </c>
      <c r="L2696" s="37">
        <f t="shared" si="193"/>
        <v>0</v>
      </c>
      <c r="M2696" s="37"/>
      <c r="N2696" s="37">
        <f t="shared" si="197"/>
        <v>0</v>
      </c>
    </row>
    <row r="2697" spans="1:14" ht="19.5" thickBot="1" x14ac:dyDescent="0.35">
      <c r="A2697" s="105" t="s">
        <v>104</v>
      </c>
      <c r="B2697" s="106">
        <v>3</v>
      </c>
      <c r="C2697" s="106">
        <v>3</v>
      </c>
      <c r="D2697" s="44"/>
      <c r="E2697" s="44"/>
      <c r="F2697" s="30">
        <f t="shared" si="194"/>
        <v>0</v>
      </c>
      <c r="G2697" s="11"/>
      <c r="H2697" s="11"/>
      <c r="I2697" s="11"/>
      <c r="J2697" s="12">
        <f t="shared" si="195"/>
        <v>0</v>
      </c>
      <c r="K2697" s="31">
        <f t="shared" si="196"/>
        <v>2145</v>
      </c>
      <c r="L2697" s="37">
        <f t="shared" si="193"/>
        <v>0</v>
      </c>
      <c r="M2697" s="37"/>
      <c r="N2697" s="37">
        <f t="shared" si="197"/>
        <v>0</v>
      </c>
    </row>
    <row r="2698" spans="1:14" ht="19.5" thickBot="1" x14ac:dyDescent="0.35">
      <c r="A2698" s="56" t="s">
        <v>105</v>
      </c>
      <c r="B2698" s="57" t="s">
        <v>74</v>
      </c>
      <c r="C2698" s="58">
        <v>150</v>
      </c>
      <c r="D2698" s="44"/>
      <c r="E2698" s="44"/>
      <c r="F2698" s="30">
        <f t="shared" si="194"/>
        <v>0</v>
      </c>
      <c r="G2698" s="11"/>
      <c r="H2698" s="11"/>
      <c r="I2698" s="11"/>
      <c r="J2698" s="12">
        <f t="shared" si="195"/>
        <v>0</v>
      </c>
      <c r="K2698" s="31">
        <f t="shared" si="196"/>
        <v>21.06</v>
      </c>
      <c r="L2698" s="37">
        <f t="shared" si="193"/>
        <v>0</v>
      </c>
      <c r="M2698" s="37"/>
      <c r="N2698" s="37">
        <f t="shared" si="197"/>
        <v>0</v>
      </c>
    </row>
    <row r="2699" spans="1:14" x14ac:dyDescent="0.3">
      <c r="A2699" s="107"/>
      <c r="B2699" s="108"/>
      <c r="C2699" s="108"/>
      <c r="D2699" s="11"/>
      <c r="E2699" s="11"/>
      <c r="F2699" s="30" t="e">
        <f t="shared" si="194"/>
        <v>#DIV/0!</v>
      </c>
      <c r="G2699" s="11"/>
      <c r="H2699" s="11"/>
      <c r="I2699" s="11"/>
      <c r="J2699" s="12">
        <f t="shared" si="195"/>
        <v>0</v>
      </c>
      <c r="K2699" s="31">
        <f t="shared" si="196"/>
        <v>116.5</v>
      </c>
      <c r="L2699" s="37">
        <f t="shared" si="193"/>
        <v>0</v>
      </c>
      <c r="M2699" s="37"/>
      <c r="N2699" s="37">
        <f t="shared" si="197"/>
        <v>0</v>
      </c>
    </row>
    <row r="2700" spans="1:14" x14ac:dyDescent="0.3">
      <c r="A2700" s="107"/>
      <c r="B2700" s="108"/>
      <c r="C2700" s="108"/>
      <c r="D2700" s="11"/>
      <c r="E2700" s="11"/>
      <c r="F2700" s="30" t="e">
        <f t="shared" si="194"/>
        <v>#DIV/0!</v>
      </c>
      <c r="G2700" s="11"/>
      <c r="H2700" s="11"/>
      <c r="I2700" s="11"/>
      <c r="J2700" s="12">
        <f t="shared" si="195"/>
        <v>0</v>
      </c>
      <c r="K2700" s="31">
        <f t="shared" si="196"/>
        <v>0</v>
      </c>
      <c r="L2700" s="37">
        <f t="shared" si="193"/>
        <v>0</v>
      </c>
      <c r="M2700" s="37"/>
      <c r="N2700" s="37">
        <f t="shared" si="197"/>
        <v>0</v>
      </c>
    </row>
    <row r="2701" spans="1:14" x14ac:dyDescent="0.3">
      <c r="A2701" s="107"/>
      <c r="B2701" s="108"/>
      <c r="C2701" s="108"/>
      <c r="D2701" s="11"/>
      <c r="E2701" s="11"/>
      <c r="F2701" s="30" t="e">
        <f t="shared" si="194"/>
        <v>#DIV/0!</v>
      </c>
      <c r="G2701" s="11"/>
      <c r="H2701" s="11"/>
      <c r="I2701" s="11"/>
      <c r="J2701" s="12">
        <f t="shared" si="195"/>
        <v>0</v>
      </c>
      <c r="K2701" s="31">
        <f t="shared" si="196"/>
        <v>23</v>
      </c>
      <c r="L2701" s="37">
        <f t="shared" si="193"/>
        <v>0</v>
      </c>
      <c r="M2701" s="37"/>
      <c r="N2701" s="37">
        <f t="shared" si="197"/>
        <v>0</v>
      </c>
    </row>
    <row r="2702" spans="1:14" x14ac:dyDescent="0.3">
      <c r="A2702" s="107"/>
      <c r="B2702" s="108"/>
      <c r="C2702" s="108"/>
      <c r="D2702" s="11"/>
      <c r="E2702" s="11"/>
      <c r="F2702" s="30" t="e">
        <f t="shared" si="194"/>
        <v>#DIV/0!</v>
      </c>
      <c r="G2702" s="11"/>
      <c r="H2702" s="11"/>
      <c r="I2702" s="11"/>
      <c r="J2702" s="12">
        <f t="shared" si="195"/>
        <v>0</v>
      </c>
      <c r="K2702" s="31">
        <f t="shared" si="196"/>
        <v>0</v>
      </c>
      <c r="L2702" s="37">
        <f t="shared" si="193"/>
        <v>0</v>
      </c>
      <c r="M2702" s="37"/>
      <c r="N2702" s="37">
        <f t="shared" si="197"/>
        <v>0</v>
      </c>
    </row>
    <row r="2703" spans="1:14" x14ac:dyDescent="0.3">
      <c r="A2703" s="11"/>
      <c r="B2703" s="10"/>
      <c r="C2703" s="10"/>
      <c r="D2703" s="11"/>
      <c r="E2703" s="11"/>
      <c r="F2703" s="30" t="e">
        <f t="shared" si="194"/>
        <v>#DIV/0!</v>
      </c>
      <c r="G2703" s="11"/>
      <c r="H2703" s="11"/>
      <c r="I2703" s="11"/>
      <c r="J2703" s="12">
        <f t="shared" si="195"/>
        <v>0</v>
      </c>
      <c r="K2703" s="31">
        <f t="shared" si="196"/>
        <v>0</v>
      </c>
      <c r="L2703" s="37">
        <f t="shared" si="193"/>
        <v>0</v>
      </c>
      <c r="M2703" s="37"/>
      <c r="N2703" s="37">
        <f t="shared" si="197"/>
        <v>0</v>
      </c>
    </row>
    <row r="2704" spans="1:14" x14ac:dyDescent="0.3">
      <c r="A2704" s="11"/>
      <c r="B2704" s="10"/>
      <c r="C2704" s="10"/>
      <c r="D2704" s="11"/>
      <c r="E2704" s="11"/>
      <c r="F2704" s="30" t="e">
        <f t="shared" si="194"/>
        <v>#DIV/0!</v>
      </c>
      <c r="G2704" s="11"/>
      <c r="H2704" s="11"/>
      <c r="I2704" s="11"/>
      <c r="J2704" s="12">
        <f t="shared" si="195"/>
        <v>0</v>
      </c>
      <c r="K2704" s="31">
        <f t="shared" si="196"/>
        <v>0</v>
      </c>
      <c r="L2704" s="37">
        <f t="shared" si="193"/>
        <v>0</v>
      </c>
      <c r="M2704" s="37"/>
      <c r="N2704" s="37">
        <f t="shared" si="197"/>
        <v>0</v>
      </c>
    </row>
    <row r="2705" spans="1:14" x14ac:dyDescent="0.3">
      <c r="A2705" s="11"/>
      <c r="B2705" s="10"/>
      <c r="C2705" s="10"/>
      <c r="D2705" s="11"/>
      <c r="E2705" s="11"/>
      <c r="F2705" s="30" t="e">
        <f t="shared" si="194"/>
        <v>#DIV/0!</v>
      </c>
      <c r="G2705" s="11"/>
      <c r="H2705" s="11"/>
      <c r="I2705" s="11"/>
      <c r="J2705" s="12">
        <f t="shared" si="195"/>
        <v>0</v>
      </c>
      <c r="K2705" s="31">
        <f t="shared" si="196"/>
        <v>0</v>
      </c>
      <c r="L2705" s="37">
        <f t="shared" si="193"/>
        <v>0</v>
      </c>
      <c r="M2705" s="37"/>
      <c r="N2705" s="37">
        <f t="shared" si="197"/>
        <v>0</v>
      </c>
    </row>
    <row r="2706" spans="1:14" x14ac:dyDescent="0.3">
      <c r="A2706" s="11" t="s">
        <v>33</v>
      </c>
      <c r="B2706" s="11"/>
      <c r="C2706" s="13"/>
      <c r="D2706" s="111">
        <f t="shared" ref="D2706:J2706" si="198">SUM(D2644:D2705)</f>
        <v>0</v>
      </c>
      <c r="E2706" s="111">
        <f t="shared" si="198"/>
        <v>0</v>
      </c>
      <c r="F2706" s="111" t="e">
        <f t="shared" si="198"/>
        <v>#DIV/0!</v>
      </c>
      <c r="G2706" s="111">
        <f t="shared" si="198"/>
        <v>0</v>
      </c>
      <c r="H2706" s="111">
        <f t="shared" si="198"/>
        <v>0</v>
      </c>
      <c r="I2706" s="111">
        <f t="shared" si="198"/>
        <v>0</v>
      </c>
      <c r="J2706" s="12">
        <f t="shared" si="198"/>
        <v>0</v>
      </c>
      <c r="K2706" s="111"/>
      <c r="L2706" s="111">
        <f>SUM(L2644:L2705)</f>
        <v>0</v>
      </c>
      <c r="M2706" s="111">
        <f>SUM(M2644:M2705)</f>
        <v>0</v>
      </c>
      <c r="N2706" s="111">
        <f>SUM(N2644:N2705)</f>
        <v>0</v>
      </c>
    </row>
    <row r="2707" spans="1:14" x14ac:dyDescent="0.3">
      <c r="A2707" s="113"/>
      <c r="B2707" s="114"/>
      <c r="C2707" s="115"/>
      <c r="D2707" s="116"/>
      <c r="E2707" s="116"/>
      <c r="F2707" s="7" t="s">
        <v>106</v>
      </c>
      <c r="G2707" s="7" t="s">
        <v>123</v>
      </c>
      <c r="H2707" s="7" t="s">
        <v>124</v>
      </c>
      <c r="I2707" s="7" t="s">
        <v>125</v>
      </c>
      <c r="J2707" s="7" t="s">
        <v>126</v>
      </c>
      <c r="K2707" s="117"/>
      <c r="L2707" s="117"/>
      <c r="M2707" s="7" t="s">
        <v>107</v>
      </c>
      <c r="N2707" s="118"/>
    </row>
    <row r="2708" spans="1:14" ht="31.5" x14ac:dyDescent="0.5">
      <c r="A2708" s="113"/>
      <c r="B2708" s="114"/>
      <c r="C2708" s="115"/>
      <c r="D2708" s="116"/>
      <c r="E2708" s="116"/>
      <c r="F2708" s="121"/>
      <c r="G2708" s="121"/>
      <c r="H2708" s="121"/>
      <c r="I2708" s="121"/>
      <c r="J2708" s="121"/>
      <c r="K2708" s="122"/>
      <c r="L2708" s="121">
        <f>+F2708-G2708-H2708-I2708-J2708</f>
        <v>0</v>
      </c>
      <c r="M2708" s="123"/>
      <c r="N2708" s="124"/>
    </row>
    <row r="2709" spans="1:14" x14ac:dyDescent="0.3">
      <c r="A2709" s="177" t="s">
        <v>109</v>
      </c>
      <c r="B2709" s="178"/>
      <c r="C2709" s="178"/>
      <c r="D2709" s="178"/>
      <c r="E2709" s="178"/>
      <c r="F2709" s="178"/>
      <c r="G2709" s="178"/>
      <c r="H2709" s="178"/>
      <c r="I2709" s="178"/>
      <c r="J2709" s="179"/>
      <c r="K2709" s="125"/>
      <c r="L2709" s="12"/>
      <c r="M2709" s="126"/>
      <c r="N2709" s="127"/>
    </row>
    <row r="2710" spans="1:14" x14ac:dyDescent="0.3">
      <c r="A2710" s="180" t="s">
        <v>110</v>
      </c>
      <c r="B2710" s="181"/>
      <c r="C2710" s="181"/>
      <c r="D2710" s="181"/>
      <c r="E2710" s="181"/>
      <c r="F2710" s="181"/>
      <c r="G2710" s="181"/>
      <c r="H2710" s="181"/>
      <c r="I2710" s="181"/>
      <c r="J2710" s="182"/>
      <c r="K2710" s="129"/>
      <c r="L2710" s="12"/>
      <c r="M2710" s="126"/>
      <c r="N2710" s="127"/>
    </row>
    <row r="2711" spans="1:14" x14ac:dyDescent="0.3">
      <c r="A2711" s="160" t="s">
        <v>111</v>
      </c>
      <c r="B2711" s="161"/>
      <c r="C2711" s="161"/>
      <c r="D2711" s="161"/>
      <c r="E2711" s="161"/>
      <c r="F2711" s="161"/>
      <c r="G2711" s="161"/>
      <c r="H2711" s="161"/>
      <c r="I2711" s="161"/>
      <c r="J2711" s="162"/>
      <c r="K2711" s="130"/>
      <c r="L2711" s="12"/>
      <c r="M2711" s="131" t="e">
        <f>+L2711/L2706%</f>
        <v>#DIV/0!</v>
      </c>
      <c r="N2711" s="127"/>
    </row>
    <row r="2712" spans="1:14" x14ac:dyDescent="0.3">
      <c r="A2712" s="163" t="s">
        <v>112</v>
      </c>
      <c r="B2712" s="164"/>
      <c r="C2712" s="164"/>
      <c r="D2712" s="164"/>
      <c r="E2712" s="164"/>
      <c r="F2712" s="164"/>
      <c r="G2712" s="164"/>
      <c r="H2712" s="164"/>
      <c r="I2712" s="164"/>
      <c r="J2712" s="165"/>
      <c r="K2712" s="132"/>
      <c r="L2712" s="12">
        <f>+E2728</f>
        <v>0</v>
      </c>
      <c r="M2712" s="126"/>
      <c r="N2712" s="127"/>
    </row>
    <row r="2713" spans="1:14" x14ac:dyDescent="0.3">
      <c r="A2713" s="166" t="s">
        <v>113</v>
      </c>
      <c r="B2713" s="167"/>
      <c r="C2713" s="167"/>
      <c r="D2713" s="167"/>
      <c r="E2713" s="167"/>
      <c r="F2713" s="167"/>
      <c r="G2713" s="167"/>
      <c r="H2713" s="167"/>
      <c r="I2713" s="167"/>
      <c r="J2713" s="168"/>
      <c r="K2713" s="134"/>
      <c r="L2713" s="12">
        <f>+M2728</f>
        <v>0</v>
      </c>
      <c r="M2713" s="126"/>
      <c r="N2713" s="127"/>
    </row>
    <row r="2714" spans="1:14" x14ac:dyDescent="0.3">
      <c r="A2714" s="169"/>
      <c r="B2714" s="170"/>
      <c r="C2714" s="170"/>
      <c r="D2714" s="170"/>
      <c r="E2714" s="170"/>
      <c r="F2714" s="170"/>
      <c r="G2714" s="170"/>
      <c r="H2714" s="170"/>
      <c r="I2714" s="170"/>
      <c r="J2714" s="171"/>
      <c r="K2714" s="128"/>
      <c r="L2714" s="126"/>
      <c r="M2714" s="126"/>
      <c r="N2714" s="127"/>
    </row>
    <row r="2715" spans="1:14" x14ac:dyDescent="0.3">
      <c r="A2715" s="169"/>
      <c r="B2715" s="170"/>
      <c r="C2715" s="170"/>
      <c r="D2715" s="170"/>
      <c r="E2715" s="170"/>
      <c r="F2715" s="170"/>
      <c r="G2715" s="170"/>
      <c r="H2715" s="170"/>
      <c r="I2715" s="170"/>
      <c r="J2715" s="171"/>
      <c r="K2715" s="128"/>
      <c r="L2715" s="126"/>
      <c r="M2715" s="126"/>
      <c r="N2715" s="127"/>
    </row>
    <row r="2716" spans="1:14" x14ac:dyDescent="0.3">
      <c r="A2716" s="169" t="s">
        <v>114</v>
      </c>
      <c r="B2716" s="170"/>
      <c r="C2716" s="170"/>
      <c r="D2716" s="170"/>
      <c r="E2716" s="170"/>
      <c r="F2716" s="170"/>
      <c r="G2716" s="170"/>
      <c r="H2716" s="170"/>
      <c r="I2716" s="170"/>
      <c r="J2716" s="171"/>
      <c r="K2716" s="136"/>
      <c r="L2716" s="111">
        <f>+L2706-L2709-L2710-L2711-L2712+L2713-L2714-L2715</f>
        <v>0</v>
      </c>
      <c r="M2716" s="126"/>
      <c r="N2716" s="127"/>
    </row>
    <row r="2717" spans="1:14" ht="19.5" thickBot="1" x14ac:dyDescent="0.35">
      <c r="M2717" s="138">
        <f>+L2717-L2716</f>
        <v>0</v>
      </c>
    </row>
    <row r="2718" spans="1:14" ht="19.5" thickBot="1" x14ac:dyDescent="0.35">
      <c r="A2718" s="157" t="s">
        <v>115</v>
      </c>
      <c r="B2718" s="158"/>
      <c r="C2718" s="158"/>
      <c r="D2718" s="158"/>
      <c r="E2718" s="158"/>
      <c r="F2718" s="159"/>
      <c r="G2718" s="127"/>
      <c r="H2718" s="157" t="s">
        <v>116</v>
      </c>
      <c r="I2718" s="158"/>
      <c r="J2718" s="159"/>
      <c r="K2718" s="157" t="s">
        <v>117</v>
      </c>
      <c r="L2718" s="158"/>
      <c r="M2718" s="159"/>
      <c r="N2718" s="139"/>
    </row>
    <row r="2719" spans="1:14" ht="19.5" thickBot="1" x14ac:dyDescent="0.35">
      <c r="A2719" s="140" t="s">
        <v>118</v>
      </c>
      <c r="B2719" s="157" t="s">
        <v>119</v>
      </c>
      <c r="C2719" s="159"/>
      <c r="D2719" s="140" t="s">
        <v>120</v>
      </c>
      <c r="E2719" s="157" t="s">
        <v>22</v>
      </c>
      <c r="F2719" s="159"/>
      <c r="G2719" s="127"/>
      <c r="H2719" s="157" t="s">
        <v>119</v>
      </c>
      <c r="I2719" s="159"/>
      <c r="J2719" s="140" t="s">
        <v>22</v>
      </c>
      <c r="K2719" s="157" t="s">
        <v>119</v>
      </c>
      <c r="L2719" s="159"/>
      <c r="M2719" s="140" t="s">
        <v>22</v>
      </c>
      <c r="N2719" s="139"/>
    </row>
    <row r="2720" spans="1:14" ht="19.5" thickBot="1" x14ac:dyDescent="0.35">
      <c r="A2720" s="141"/>
      <c r="B2720" s="153"/>
      <c r="C2720" s="154"/>
      <c r="D2720" s="141"/>
      <c r="E2720" s="155"/>
      <c r="F2720" s="156"/>
      <c r="G2720" s="127"/>
      <c r="H2720" s="153"/>
      <c r="I2720" s="154"/>
      <c r="J2720" s="142"/>
      <c r="K2720" s="153"/>
      <c r="L2720" s="154"/>
      <c r="M2720" s="143"/>
      <c r="N2720" s="144"/>
    </row>
    <row r="2721" spans="1:14" ht="19.5" thickBot="1" x14ac:dyDescent="0.35">
      <c r="A2721" s="141"/>
      <c r="B2721" s="153"/>
      <c r="C2721" s="154"/>
      <c r="D2721" s="141"/>
      <c r="E2721" s="155"/>
      <c r="F2721" s="156"/>
      <c r="G2721" s="127"/>
      <c r="H2721" s="153"/>
      <c r="I2721" s="154"/>
      <c r="J2721" s="142"/>
      <c r="K2721" s="153"/>
      <c r="L2721" s="154"/>
      <c r="M2721" s="143"/>
      <c r="N2721" s="144"/>
    </row>
    <row r="2722" spans="1:14" ht="19.5" thickBot="1" x14ac:dyDescent="0.35">
      <c r="A2722" s="141"/>
      <c r="B2722" s="153"/>
      <c r="C2722" s="154"/>
      <c r="D2722" s="141"/>
      <c r="E2722" s="155"/>
      <c r="F2722" s="156"/>
      <c r="G2722" s="127"/>
      <c r="H2722" s="153"/>
      <c r="I2722" s="154"/>
      <c r="J2722" s="142"/>
      <c r="K2722" s="153"/>
      <c r="L2722" s="154"/>
      <c r="M2722" s="143"/>
      <c r="N2722" s="144"/>
    </row>
    <row r="2723" spans="1:14" ht="19.5" thickBot="1" x14ac:dyDescent="0.35">
      <c r="A2723" s="141"/>
      <c r="B2723" s="153"/>
      <c r="C2723" s="154"/>
      <c r="D2723" s="141"/>
      <c r="E2723" s="155"/>
      <c r="F2723" s="156"/>
      <c r="G2723" s="127"/>
      <c r="H2723" s="153"/>
      <c r="I2723" s="154"/>
      <c r="J2723" s="142"/>
      <c r="K2723" s="153"/>
      <c r="L2723" s="154"/>
      <c r="M2723" s="143"/>
      <c r="N2723" s="144"/>
    </row>
    <row r="2724" spans="1:14" ht="19.5" thickBot="1" x14ac:dyDescent="0.35">
      <c r="A2724" s="141"/>
      <c r="B2724" s="153"/>
      <c r="C2724" s="154"/>
      <c r="D2724" s="141"/>
      <c r="E2724" s="155"/>
      <c r="F2724" s="156"/>
      <c r="G2724" s="127"/>
      <c r="H2724" s="153"/>
      <c r="I2724" s="154"/>
      <c r="J2724" s="142"/>
      <c r="K2724" s="153"/>
      <c r="L2724" s="154"/>
      <c r="M2724" s="143"/>
      <c r="N2724" s="144"/>
    </row>
    <row r="2725" spans="1:14" ht="19.5" thickBot="1" x14ac:dyDescent="0.35">
      <c r="A2725" s="141"/>
      <c r="B2725" s="153"/>
      <c r="C2725" s="154"/>
      <c r="D2725" s="141"/>
      <c r="E2725" s="155"/>
      <c r="F2725" s="156"/>
      <c r="G2725" s="127"/>
      <c r="H2725" s="153"/>
      <c r="I2725" s="154"/>
      <c r="J2725" s="142"/>
      <c r="K2725" s="153"/>
      <c r="L2725" s="154"/>
      <c r="M2725" s="143"/>
      <c r="N2725" s="144"/>
    </row>
    <row r="2726" spans="1:14" ht="19.5" thickBot="1" x14ac:dyDescent="0.35">
      <c r="A2726" s="141"/>
      <c r="B2726" s="153"/>
      <c r="C2726" s="154"/>
      <c r="D2726" s="141"/>
      <c r="E2726" s="155"/>
      <c r="F2726" s="156"/>
      <c r="G2726" s="127"/>
      <c r="H2726" s="153"/>
      <c r="I2726" s="154"/>
      <c r="J2726" s="142"/>
      <c r="K2726" s="153"/>
      <c r="L2726" s="154"/>
      <c r="M2726" s="143"/>
      <c r="N2726" s="144"/>
    </row>
    <row r="2727" spans="1:14" ht="19.5" thickBot="1" x14ac:dyDescent="0.35">
      <c r="A2727" s="141"/>
      <c r="B2727" s="153"/>
      <c r="C2727" s="154"/>
      <c r="D2727" s="141"/>
      <c r="E2727" s="155"/>
      <c r="F2727" s="156"/>
      <c r="G2727" s="127"/>
      <c r="H2727" s="153"/>
      <c r="I2727" s="154"/>
      <c r="J2727" s="142"/>
      <c r="K2727" s="153"/>
      <c r="L2727" s="154"/>
      <c r="M2727" s="143"/>
      <c r="N2727" s="144"/>
    </row>
    <row r="2728" spans="1:14" ht="19.5" thickBot="1" x14ac:dyDescent="0.35">
      <c r="A2728" s="141" t="s">
        <v>121</v>
      </c>
      <c r="B2728" s="153"/>
      <c r="C2728" s="154"/>
      <c r="D2728" s="141"/>
      <c r="E2728" s="155">
        <f>SUM(E2720:F2727)</f>
        <v>0</v>
      </c>
      <c r="F2728" s="156"/>
      <c r="G2728" s="127"/>
      <c r="H2728" s="153" t="s">
        <v>121</v>
      </c>
      <c r="I2728" s="154"/>
      <c r="J2728" s="140">
        <f>SUM(J2720:J2727)</f>
        <v>0</v>
      </c>
      <c r="K2728" s="153" t="s">
        <v>121</v>
      </c>
      <c r="L2728" s="154"/>
      <c r="M2728" s="145">
        <f>SUM(M2720:M2727)</f>
        <v>0</v>
      </c>
      <c r="N2728" s="139"/>
    </row>
    <row r="2731" spans="1:14" x14ac:dyDescent="0.3">
      <c r="A2731" s="172" t="s">
        <v>0</v>
      </c>
      <c r="B2731" s="172"/>
      <c r="C2731" s="172"/>
      <c r="D2731" s="172"/>
      <c r="E2731" s="172"/>
      <c r="F2731" s="172"/>
      <c r="G2731" s="172"/>
      <c r="H2731" s="172"/>
      <c r="I2731" s="172"/>
      <c r="J2731" s="172"/>
      <c r="K2731" s="172"/>
      <c r="L2731" s="172"/>
      <c r="M2731" s="1"/>
      <c r="N2731" s="148"/>
    </row>
    <row r="2732" spans="1:14" x14ac:dyDescent="0.3">
      <c r="A2732" s="1" t="s">
        <v>1</v>
      </c>
      <c r="B2732" s="148"/>
      <c r="J2732" s="1" t="s">
        <v>3</v>
      </c>
      <c r="K2732" s="173">
        <f>+K2641</f>
        <v>0</v>
      </c>
      <c r="L2732" s="173"/>
      <c r="M2732" s="173"/>
      <c r="N2732" s="6"/>
    </row>
    <row r="2733" spans="1:14" x14ac:dyDescent="0.3">
      <c r="A2733" s="174"/>
      <c r="B2733" s="175"/>
      <c r="C2733" s="176"/>
      <c r="D2733" s="169" t="s">
        <v>6</v>
      </c>
      <c r="E2733" s="170"/>
      <c r="F2733" s="171"/>
      <c r="G2733" s="7" t="s">
        <v>7</v>
      </c>
      <c r="H2733" s="7" t="s">
        <v>7</v>
      </c>
      <c r="I2733" s="7" t="s">
        <v>8</v>
      </c>
      <c r="J2733" s="147" t="s">
        <v>9</v>
      </c>
      <c r="K2733" s="7" t="s">
        <v>10</v>
      </c>
      <c r="L2733" s="149"/>
      <c r="M2733" s="7" t="s">
        <v>11</v>
      </c>
      <c r="N2733" s="7" t="s">
        <v>12</v>
      </c>
    </row>
    <row r="2734" spans="1:14" x14ac:dyDescent="0.3">
      <c r="A2734" s="12" t="s">
        <v>16</v>
      </c>
      <c r="B2734" s="7" t="s">
        <v>17</v>
      </c>
      <c r="C2734" s="13" t="s">
        <v>18</v>
      </c>
      <c r="D2734" s="7">
        <v>1</v>
      </c>
      <c r="E2734" s="7">
        <v>2</v>
      </c>
      <c r="F2734" s="14" t="s">
        <v>19</v>
      </c>
      <c r="G2734" s="7" t="s">
        <v>20</v>
      </c>
      <c r="H2734" s="7" t="s">
        <v>20</v>
      </c>
      <c r="I2734" s="7"/>
      <c r="J2734" s="7" t="s">
        <v>20</v>
      </c>
      <c r="K2734" s="7" t="s">
        <v>21</v>
      </c>
      <c r="L2734" s="7" t="s">
        <v>22</v>
      </c>
      <c r="M2734" s="7" t="s">
        <v>23</v>
      </c>
      <c r="N2734" s="7" t="s">
        <v>22</v>
      </c>
    </row>
    <row r="2735" spans="1:14" x14ac:dyDescent="0.3">
      <c r="A2735" s="16" t="s">
        <v>35</v>
      </c>
      <c r="B2735" s="17" t="s">
        <v>36</v>
      </c>
      <c r="C2735" s="17">
        <v>72</v>
      </c>
      <c r="D2735" s="29"/>
      <c r="E2735" s="29"/>
      <c r="F2735" s="30">
        <f>+(E2735+D2735)/C2735</f>
        <v>0</v>
      </c>
      <c r="G2735" s="32"/>
      <c r="H2735" s="32"/>
      <c r="I2735" s="32"/>
      <c r="J2735" s="34">
        <f>+D2735+E2735-G2735-H2735-I2735</f>
        <v>0</v>
      </c>
      <c r="K2735" s="31">
        <f>+K2644</f>
        <v>381.13</v>
      </c>
      <c r="L2735" s="24">
        <f t="shared" ref="L2735:L2796" si="199">+J2735*K2735</f>
        <v>0</v>
      </c>
      <c r="M2735" s="24"/>
      <c r="N2735" s="24">
        <f>+K2735*I2735</f>
        <v>0</v>
      </c>
    </row>
    <row r="2736" spans="1:14" x14ac:dyDescent="0.3">
      <c r="A2736" s="16" t="s">
        <v>37</v>
      </c>
      <c r="B2736" s="17" t="s">
        <v>38</v>
      </c>
      <c r="C2736" s="17">
        <v>36</v>
      </c>
      <c r="D2736" s="29"/>
      <c r="E2736" s="29"/>
      <c r="F2736" s="30">
        <f t="shared" ref="F2736:F2796" si="200">+(E2736+D2736)/C2736</f>
        <v>0</v>
      </c>
      <c r="G2736" s="32"/>
      <c r="H2736" s="32"/>
      <c r="I2736" s="32"/>
      <c r="J2736" s="34">
        <f t="shared" ref="J2736:J2796" si="201">+D2736+E2736-G2736-H2736-I2736</f>
        <v>0</v>
      </c>
      <c r="K2736" s="31">
        <f t="shared" ref="K2736:K2796" si="202">+K2645</f>
        <v>741.2</v>
      </c>
      <c r="L2736" s="24">
        <f t="shared" si="199"/>
        <v>0</v>
      </c>
      <c r="M2736" s="24"/>
      <c r="N2736" s="24">
        <f t="shared" ref="N2736:N2796" si="203">+K2736*I2736</f>
        <v>0</v>
      </c>
    </row>
    <row r="2737" spans="1:14" x14ac:dyDescent="0.3">
      <c r="A2737" s="16" t="s">
        <v>39</v>
      </c>
      <c r="B2737" s="17" t="s">
        <v>40</v>
      </c>
      <c r="C2737" s="17">
        <v>18</v>
      </c>
      <c r="D2737" s="29"/>
      <c r="E2737" s="29"/>
      <c r="F2737" s="30">
        <f t="shared" si="200"/>
        <v>0</v>
      </c>
      <c r="G2737" s="32"/>
      <c r="H2737" s="32"/>
      <c r="I2737" s="32"/>
      <c r="J2737" s="12">
        <f t="shared" si="201"/>
        <v>0</v>
      </c>
      <c r="K2737" s="31">
        <f t="shared" si="202"/>
        <v>1263.5999999999999</v>
      </c>
      <c r="L2737" s="37">
        <f t="shared" si="199"/>
        <v>0</v>
      </c>
      <c r="M2737" s="37"/>
      <c r="N2737" s="37">
        <f t="shared" si="203"/>
        <v>0</v>
      </c>
    </row>
    <row r="2738" spans="1:14" x14ac:dyDescent="0.3">
      <c r="A2738" s="16" t="s">
        <v>41</v>
      </c>
      <c r="B2738" s="17" t="s">
        <v>42</v>
      </c>
      <c r="C2738" s="17">
        <v>10</v>
      </c>
      <c r="D2738" s="29"/>
      <c r="E2738" s="29"/>
      <c r="F2738" s="30">
        <f t="shared" si="200"/>
        <v>0</v>
      </c>
      <c r="G2738" s="32"/>
      <c r="H2738" s="32"/>
      <c r="I2738" s="32"/>
      <c r="J2738" s="34">
        <f t="shared" si="201"/>
        <v>0</v>
      </c>
      <c r="K2738" s="31">
        <f t="shared" si="202"/>
        <v>2059.1999999999998</v>
      </c>
      <c r="L2738" s="24">
        <f t="shared" si="199"/>
        <v>0</v>
      </c>
      <c r="M2738" s="24"/>
      <c r="N2738" s="24">
        <f t="shared" si="203"/>
        <v>0</v>
      </c>
    </row>
    <row r="2739" spans="1:14" x14ac:dyDescent="0.3">
      <c r="A2739" s="16" t="s">
        <v>43</v>
      </c>
      <c r="B2739" s="17" t="s">
        <v>36</v>
      </c>
      <c r="C2739" s="17">
        <v>72</v>
      </c>
      <c r="D2739" s="29"/>
      <c r="E2739" s="29"/>
      <c r="F2739" s="30">
        <f t="shared" si="200"/>
        <v>0</v>
      </c>
      <c r="G2739" s="32"/>
      <c r="H2739" s="32"/>
      <c r="I2739" s="32"/>
      <c r="J2739" s="34">
        <f t="shared" si="201"/>
        <v>0</v>
      </c>
      <c r="K2739" s="31">
        <f t="shared" si="202"/>
        <v>409.5</v>
      </c>
      <c r="L2739" s="24">
        <f t="shared" si="199"/>
        <v>0</v>
      </c>
      <c r="M2739" s="24"/>
      <c r="N2739" s="24">
        <f t="shared" si="203"/>
        <v>0</v>
      </c>
    </row>
    <row r="2740" spans="1:14" x14ac:dyDescent="0.3">
      <c r="A2740" s="16" t="s">
        <v>44</v>
      </c>
      <c r="B2740" s="17" t="s">
        <v>38</v>
      </c>
      <c r="C2740" s="17">
        <v>36</v>
      </c>
      <c r="D2740" s="29"/>
      <c r="E2740" s="29"/>
      <c r="F2740" s="30">
        <f t="shared" si="200"/>
        <v>0</v>
      </c>
      <c r="G2740" s="32"/>
      <c r="H2740" s="32"/>
      <c r="I2740" s="32"/>
      <c r="J2740" s="34">
        <f t="shared" si="201"/>
        <v>0</v>
      </c>
      <c r="K2740" s="31">
        <f t="shared" si="202"/>
        <v>803.79</v>
      </c>
      <c r="L2740" s="24">
        <f t="shared" si="199"/>
        <v>0</v>
      </c>
      <c r="M2740" s="24"/>
      <c r="N2740" s="24">
        <f t="shared" si="203"/>
        <v>0</v>
      </c>
    </row>
    <row r="2741" spans="1:14" x14ac:dyDescent="0.3">
      <c r="A2741" s="16" t="s">
        <v>45</v>
      </c>
      <c r="B2741" s="17" t="s">
        <v>36</v>
      </c>
      <c r="C2741" s="17">
        <v>72</v>
      </c>
      <c r="D2741" s="29"/>
      <c r="E2741" s="29"/>
      <c r="F2741" s="30">
        <f t="shared" si="200"/>
        <v>0</v>
      </c>
      <c r="G2741" s="32"/>
      <c r="H2741" s="32"/>
      <c r="I2741" s="32"/>
      <c r="J2741" s="34">
        <f t="shared" si="201"/>
        <v>0</v>
      </c>
      <c r="K2741" s="31">
        <f t="shared" si="202"/>
        <v>409.5</v>
      </c>
      <c r="L2741" s="24">
        <f t="shared" si="199"/>
        <v>0</v>
      </c>
      <c r="M2741" s="24"/>
      <c r="N2741" s="24">
        <f t="shared" si="203"/>
        <v>0</v>
      </c>
    </row>
    <row r="2742" spans="1:14" x14ac:dyDescent="0.3">
      <c r="A2742" s="16" t="s">
        <v>46</v>
      </c>
      <c r="B2742" s="17" t="s">
        <v>38</v>
      </c>
      <c r="C2742" s="17">
        <v>36</v>
      </c>
      <c r="D2742" s="29"/>
      <c r="E2742" s="29"/>
      <c r="F2742" s="30">
        <f t="shared" si="200"/>
        <v>0</v>
      </c>
      <c r="G2742" s="32"/>
      <c r="H2742" s="32"/>
      <c r="I2742" s="32"/>
      <c r="J2742" s="34">
        <f t="shared" si="201"/>
        <v>0</v>
      </c>
      <c r="K2742" s="31">
        <f t="shared" si="202"/>
        <v>803.79</v>
      </c>
      <c r="L2742" s="24">
        <f t="shared" si="199"/>
        <v>0</v>
      </c>
      <c r="M2742" s="24"/>
      <c r="N2742" s="24">
        <f t="shared" si="203"/>
        <v>0</v>
      </c>
    </row>
    <row r="2743" spans="1:14" x14ac:dyDescent="0.3">
      <c r="A2743" s="16" t="s">
        <v>47</v>
      </c>
      <c r="B2743" s="17" t="s">
        <v>48</v>
      </c>
      <c r="C2743" s="17">
        <v>8</v>
      </c>
      <c r="D2743" s="29"/>
      <c r="E2743" s="29"/>
      <c r="F2743" s="30">
        <f t="shared" si="200"/>
        <v>0</v>
      </c>
      <c r="G2743" s="32"/>
      <c r="H2743" s="32"/>
      <c r="I2743" s="32"/>
      <c r="J2743" s="34">
        <f t="shared" si="201"/>
        <v>0</v>
      </c>
      <c r="K2743" s="31">
        <f t="shared" si="202"/>
        <v>2767.05</v>
      </c>
      <c r="L2743" s="24">
        <f t="shared" si="199"/>
        <v>0</v>
      </c>
      <c r="M2743" s="24"/>
      <c r="N2743" s="24">
        <f t="shared" si="203"/>
        <v>0</v>
      </c>
    </row>
    <row r="2744" spans="1:14" x14ac:dyDescent="0.3">
      <c r="A2744" s="35" t="s">
        <v>49</v>
      </c>
      <c r="B2744" s="17" t="s">
        <v>50</v>
      </c>
      <c r="C2744" s="38">
        <v>72</v>
      </c>
      <c r="D2744" s="29"/>
      <c r="E2744" s="29"/>
      <c r="F2744" s="30">
        <f t="shared" si="200"/>
        <v>0</v>
      </c>
      <c r="G2744" s="32"/>
      <c r="H2744" s="32"/>
      <c r="I2744" s="32"/>
      <c r="J2744" s="12">
        <f t="shared" si="201"/>
        <v>0</v>
      </c>
      <c r="K2744" s="31">
        <f t="shared" si="202"/>
        <v>444.6</v>
      </c>
      <c r="L2744" s="37">
        <f t="shared" si="199"/>
        <v>0</v>
      </c>
      <c r="M2744" s="37"/>
      <c r="N2744" s="37">
        <f t="shared" si="203"/>
        <v>0</v>
      </c>
    </row>
    <row r="2745" spans="1:14" x14ac:dyDescent="0.3">
      <c r="A2745" s="16" t="s">
        <v>51</v>
      </c>
      <c r="B2745" s="17" t="s">
        <v>52</v>
      </c>
      <c r="C2745" s="17">
        <v>36</v>
      </c>
      <c r="D2745" s="29"/>
      <c r="E2745" s="29"/>
      <c r="F2745" s="30">
        <f t="shared" si="200"/>
        <v>0</v>
      </c>
      <c r="G2745" s="32"/>
      <c r="H2745" s="32"/>
      <c r="I2745" s="32"/>
      <c r="J2745" s="34">
        <f t="shared" si="201"/>
        <v>0</v>
      </c>
      <c r="K2745" s="31">
        <f t="shared" si="202"/>
        <v>868.73</v>
      </c>
      <c r="L2745" s="24">
        <f t="shared" si="199"/>
        <v>0</v>
      </c>
      <c r="M2745" s="24"/>
      <c r="N2745" s="24">
        <f t="shared" si="203"/>
        <v>0</v>
      </c>
    </row>
    <row r="2746" spans="1:14" x14ac:dyDescent="0.3">
      <c r="A2746" s="16" t="s">
        <v>53</v>
      </c>
      <c r="B2746" s="17" t="s">
        <v>48</v>
      </c>
      <c r="C2746" s="17">
        <v>8</v>
      </c>
      <c r="D2746" s="29"/>
      <c r="E2746" s="29"/>
      <c r="F2746" s="30">
        <f t="shared" si="200"/>
        <v>0</v>
      </c>
      <c r="G2746" s="32"/>
      <c r="H2746" s="32"/>
      <c r="I2746" s="32"/>
      <c r="J2746" s="34">
        <f t="shared" si="201"/>
        <v>0</v>
      </c>
      <c r="K2746" s="31">
        <f t="shared" si="202"/>
        <v>2416.0500000000002</v>
      </c>
      <c r="L2746" s="24">
        <f t="shared" si="199"/>
        <v>0</v>
      </c>
      <c r="M2746" s="24"/>
      <c r="N2746" s="24">
        <f t="shared" si="203"/>
        <v>0</v>
      </c>
    </row>
    <row r="2747" spans="1:14" x14ac:dyDescent="0.3">
      <c r="A2747" s="16" t="s">
        <v>54</v>
      </c>
      <c r="B2747" s="17" t="s">
        <v>50</v>
      </c>
      <c r="C2747" s="17">
        <v>72</v>
      </c>
      <c r="D2747" s="29"/>
      <c r="E2747" s="29"/>
      <c r="F2747" s="30">
        <f t="shared" si="200"/>
        <v>0</v>
      </c>
      <c r="G2747" s="32"/>
      <c r="H2747" s="32"/>
      <c r="I2747" s="32"/>
      <c r="J2747" s="34">
        <f t="shared" si="201"/>
        <v>0</v>
      </c>
      <c r="K2747" s="31">
        <f t="shared" si="202"/>
        <v>377.33</v>
      </c>
      <c r="L2747" s="24">
        <f t="shared" si="199"/>
        <v>0</v>
      </c>
      <c r="M2747" s="24"/>
      <c r="N2747" s="24">
        <f t="shared" si="203"/>
        <v>0</v>
      </c>
    </row>
    <row r="2748" spans="1:14" x14ac:dyDescent="0.3">
      <c r="A2748" s="16" t="s">
        <v>55</v>
      </c>
      <c r="B2748" s="17" t="s">
        <v>56</v>
      </c>
      <c r="C2748" s="17">
        <v>15</v>
      </c>
      <c r="D2748" s="44"/>
      <c r="E2748" s="44"/>
      <c r="F2748" s="30">
        <f t="shared" si="200"/>
        <v>0</v>
      </c>
      <c r="G2748" s="11"/>
      <c r="H2748" s="11"/>
      <c r="I2748" s="11"/>
      <c r="J2748" s="12">
        <f t="shared" si="201"/>
        <v>0</v>
      </c>
      <c r="K2748" s="45">
        <f t="shared" si="202"/>
        <v>1158.3</v>
      </c>
      <c r="L2748" s="37">
        <f t="shared" si="199"/>
        <v>0</v>
      </c>
      <c r="M2748" s="37"/>
      <c r="N2748" s="37">
        <f t="shared" si="203"/>
        <v>0</v>
      </c>
    </row>
    <row r="2749" spans="1:14" x14ac:dyDescent="0.3">
      <c r="A2749" s="16" t="s">
        <v>57</v>
      </c>
      <c r="B2749" s="17" t="s">
        <v>50</v>
      </c>
      <c r="C2749" s="17">
        <v>72</v>
      </c>
      <c r="D2749" s="29"/>
      <c r="E2749" s="29"/>
      <c r="F2749" s="30">
        <f t="shared" si="200"/>
        <v>0</v>
      </c>
      <c r="G2749" s="32"/>
      <c r="H2749" s="32"/>
      <c r="I2749" s="32"/>
      <c r="J2749" s="34">
        <f t="shared" si="201"/>
        <v>0</v>
      </c>
      <c r="K2749" s="31">
        <f t="shared" si="202"/>
        <v>424.13</v>
      </c>
      <c r="L2749" s="24">
        <f t="shared" si="199"/>
        <v>0</v>
      </c>
      <c r="M2749" s="24"/>
      <c r="N2749" s="24">
        <f t="shared" si="203"/>
        <v>0</v>
      </c>
    </row>
    <row r="2750" spans="1:14" x14ac:dyDescent="0.3">
      <c r="A2750" s="16" t="s">
        <v>58</v>
      </c>
      <c r="B2750" s="17" t="s">
        <v>59</v>
      </c>
      <c r="C2750" s="17">
        <v>15</v>
      </c>
      <c r="D2750" s="29"/>
      <c r="E2750" s="29"/>
      <c r="F2750" s="30">
        <f t="shared" si="200"/>
        <v>0</v>
      </c>
      <c r="G2750" s="32"/>
      <c r="H2750" s="32"/>
      <c r="I2750" s="32"/>
      <c r="J2750" s="34">
        <f t="shared" si="201"/>
        <v>0</v>
      </c>
      <c r="K2750" s="31">
        <f t="shared" si="202"/>
        <v>1199.25</v>
      </c>
      <c r="L2750" s="24">
        <f t="shared" si="199"/>
        <v>0</v>
      </c>
      <c r="M2750" s="24"/>
      <c r="N2750" s="24">
        <f t="shared" si="203"/>
        <v>0</v>
      </c>
    </row>
    <row r="2751" spans="1:14" x14ac:dyDescent="0.3">
      <c r="A2751" s="16" t="s">
        <v>60</v>
      </c>
      <c r="B2751" s="17" t="s">
        <v>50</v>
      </c>
      <c r="C2751" s="17">
        <v>72</v>
      </c>
      <c r="D2751" s="29"/>
      <c r="E2751" s="29"/>
      <c r="F2751" s="30">
        <f t="shared" si="200"/>
        <v>0</v>
      </c>
      <c r="G2751" s="32"/>
      <c r="H2751" s="32"/>
      <c r="I2751" s="32"/>
      <c r="J2751" s="34">
        <f t="shared" si="201"/>
        <v>0</v>
      </c>
      <c r="K2751" s="31">
        <f t="shared" si="202"/>
        <v>381.13</v>
      </c>
      <c r="L2751" s="24">
        <f t="shared" si="199"/>
        <v>0</v>
      </c>
      <c r="M2751" s="24"/>
      <c r="N2751" s="24">
        <f t="shared" si="203"/>
        <v>0</v>
      </c>
    </row>
    <row r="2752" spans="1:14" x14ac:dyDescent="0.3">
      <c r="A2752" s="16" t="s">
        <v>61</v>
      </c>
      <c r="B2752" s="17" t="s">
        <v>50</v>
      </c>
      <c r="C2752" s="38">
        <v>72</v>
      </c>
      <c r="D2752" s="44"/>
      <c r="E2752" s="44"/>
      <c r="F2752" s="30">
        <f t="shared" si="200"/>
        <v>0</v>
      </c>
      <c r="G2752" s="11"/>
      <c r="H2752" s="11"/>
      <c r="I2752" s="11"/>
      <c r="J2752" s="12">
        <f t="shared" si="201"/>
        <v>0</v>
      </c>
      <c r="K2752" s="31">
        <f t="shared" si="202"/>
        <v>424.13</v>
      </c>
      <c r="L2752" s="37">
        <f t="shared" si="199"/>
        <v>0</v>
      </c>
      <c r="M2752" s="37"/>
      <c r="N2752" s="37">
        <f t="shared" si="203"/>
        <v>0</v>
      </c>
    </row>
    <row r="2753" spans="1:14" x14ac:dyDescent="0.3">
      <c r="A2753" s="35" t="s">
        <v>62</v>
      </c>
      <c r="B2753" s="17" t="s">
        <v>50</v>
      </c>
      <c r="C2753" s="38">
        <v>72</v>
      </c>
      <c r="D2753" s="44"/>
      <c r="E2753" s="44"/>
      <c r="F2753" s="30">
        <f t="shared" si="200"/>
        <v>0</v>
      </c>
      <c r="G2753" s="11"/>
      <c r="H2753" s="11"/>
      <c r="I2753" s="11"/>
      <c r="J2753" s="12">
        <f t="shared" si="201"/>
        <v>0</v>
      </c>
      <c r="K2753" s="31">
        <f t="shared" si="202"/>
        <v>330.23</v>
      </c>
      <c r="L2753" s="37">
        <f t="shared" si="199"/>
        <v>0</v>
      </c>
      <c r="M2753" s="37"/>
      <c r="N2753" s="37">
        <f t="shared" si="203"/>
        <v>0</v>
      </c>
    </row>
    <row r="2754" spans="1:14" x14ac:dyDescent="0.3">
      <c r="A2754" s="35" t="s">
        <v>63</v>
      </c>
      <c r="B2754" s="17" t="s">
        <v>50</v>
      </c>
      <c r="C2754" s="38">
        <v>72</v>
      </c>
      <c r="D2754" s="44"/>
      <c r="E2754" s="44"/>
      <c r="F2754" s="30">
        <f t="shared" si="200"/>
        <v>0</v>
      </c>
      <c r="G2754" s="11"/>
      <c r="H2754" s="11"/>
      <c r="I2754" s="11"/>
      <c r="J2754" s="12">
        <f t="shared" si="201"/>
        <v>0</v>
      </c>
      <c r="K2754" s="31">
        <f t="shared" si="202"/>
        <v>424.13</v>
      </c>
      <c r="L2754" s="37">
        <f t="shared" si="199"/>
        <v>0</v>
      </c>
      <c r="M2754" s="37"/>
      <c r="N2754" s="37">
        <f t="shared" si="203"/>
        <v>0</v>
      </c>
    </row>
    <row r="2755" spans="1:14" x14ac:dyDescent="0.3">
      <c r="A2755" s="35" t="s">
        <v>64</v>
      </c>
      <c r="B2755" s="17" t="s">
        <v>65</v>
      </c>
      <c r="C2755" s="38">
        <v>72</v>
      </c>
      <c r="D2755" s="44"/>
      <c r="E2755" s="44"/>
      <c r="F2755" s="30">
        <f t="shared" si="200"/>
        <v>0</v>
      </c>
      <c r="G2755" s="11"/>
      <c r="H2755" s="11"/>
      <c r="I2755" s="11"/>
      <c r="J2755" s="12">
        <f t="shared" si="201"/>
        <v>0</v>
      </c>
      <c r="K2755" s="31">
        <f t="shared" si="202"/>
        <v>389.61</v>
      </c>
      <c r="L2755" s="37">
        <f t="shared" si="199"/>
        <v>0</v>
      </c>
      <c r="M2755" s="37"/>
      <c r="N2755" s="37">
        <f t="shared" si="203"/>
        <v>0</v>
      </c>
    </row>
    <row r="2756" spans="1:14" x14ac:dyDescent="0.3">
      <c r="A2756" s="35" t="s">
        <v>66</v>
      </c>
      <c r="B2756" s="17" t="s">
        <v>65</v>
      </c>
      <c r="C2756" s="38">
        <v>72</v>
      </c>
      <c r="D2756" s="44"/>
      <c r="E2756" s="44"/>
      <c r="F2756" s="30">
        <f t="shared" si="200"/>
        <v>0</v>
      </c>
      <c r="G2756" s="11"/>
      <c r="H2756" s="11"/>
      <c r="I2756" s="11"/>
      <c r="J2756" s="12">
        <f t="shared" si="201"/>
        <v>0</v>
      </c>
      <c r="K2756" s="31">
        <f t="shared" si="202"/>
        <v>389.61</v>
      </c>
      <c r="L2756" s="37">
        <f t="shared" si="199"/>
        <v>0</v>
      </c>
      <c r="M2756" s="37"/>
      <c r="N2756" s="37">
        <f t="shared" si="203"/>
        <v>0</v>
      </c>
    </row>
    <row r="2757" spans="1:14" x14ac:dyDescent="0.3">
      <c r="A2757" s="47" t="s">
        <v>67</v>
      </c>
      <c r="B2757" s="48" t="s">
        <v>59</v>
      </c>
      <c r="C2757" s="49">
        <v>25</v>
      </c>
      <c r="D2757" s="44"/>
      <c r="E2757" s="44"/>
      <c r="F2757" s="30">
        <f t="shared" si="200"/>
        <v>0</v>
      </c>
      <c r="G2757" s="11"/>
      <c r="H2757" s="11"/>
      <c r="I2757" s="11"/>
      <c r="J2757" s="12">
        <f t="shared" si="201"/>
        <v>0</v>
      </c>
      <c r="K2757" s="31">
        <f t="shared" si="202"/>
        <v>169.65</v>
      </c>
      <c r="L2757" s="37">
        <f t="shared" si="199"/>
        <v>0</v>
      </c>
      <c r="M2757" s="37"/>
      <c r="N2757" s="37">
        <f t="shared" si="203"/>
        <v>0</v>
      </c>
    </row>
    <row r="2758" spans="1:14" x14ac:dyDescent="0.3">
      <c r="A2758" s="47" t="s">
        <v>68</v>
      </c>
      <c r="B2758" s="48" t="s">
        <v>42</v>
      </c>
      <c r="C2758" s="49">
        <v>50</v>
      </c>
      <c r="D2758" s="44"/>
      <c r="E2758" s="44"/>
      <c r="F2758" s="30">
        <f t="shared" si="200"/>
        <v>0</v>
      </c>
      <c r="G2758" s="11"/>
      <c r="H2758" s="11"/>
      <c r="I2758" s="11"/>
      <c r="J2758" s="12">
        <f t="shared" si="201"/>
        <v>0</v>
      </c>
      <c r="K2758" s="31">
        <f t="shared" si="202"/>
        <v>88.92</v>
      </c>
      <c r="L2758" s="37">
        <f t="shared" si="199"/>
        <v>0</v>
      </c>
      <c r="M2758" s="37"/>
      <c r="N2758" s="37">
        <f t="shared" si="203"/>
        <v>0</v>
      </c>
    </row>
    <row r="2759" spans="1:14" x14ac:dyDescent="0.3">
      <c r="A2759" s="47" t="s">
        <v>69</v>
      </c>
      <c r="B2759" s="48" t="s">
        <v>52</v>
      </c>
      <c r="C2759" s="49">
        <v>12</v>
      </c>
      <c r="D2759" s="44"/>
      <c r="E2759" s="44"/>
      <c r="F2759" s="30">
        <f t="shared" si="200"/>
        <v>0</v>
      </c>
      <c r="G2759" s="11"/>
      <c r="H2759" s="11"/>
      <c r="I2759" s="11"/>
      <c r="J2759" s="12">
        <f t="shared" si="201"/>
        <v>0</v>
      </c>
      <c r="K2759" s="31">
        <f t="shared" si="202"/>
        <v>123.94</v>
      </c>
      <c r="L2759" s="37">
        <f t="shared" si="199"/>
        <v>0</v>
      </c>
      <c r="M2759" s="37"/>
      <c r="N2759" s="37">
        <f t="shared" si="203"/>
        <v>0</v>
      </c>
    </row>
    <row r="2760" spans="1:14" ht="19.5" thickBot="1" x14ac:dyDescent="0.35">
      <c r="A2760" s="47" t="s">
        <v>70</v>
      </c>
      <c r="B2760" s="48" t="s">
        <v>50</v>
      </c>
      <c r="C2760" s="49">
        <v>60</v>
      </c>
      <c r="D2760" s="44"/>
      <c r="E2760" s="44"/>
      <c r="F2760" s="30">
        <f t="shared" si="200"/>
        <v>0</v>
      </c>
      <c r="G2760" s="11"/>
      <c r="H2760" s="11"/>
      <c r="I2760" s="11"/>
      <c r="J2760" s="12">
        <f t="shared" si="201"/>
        <v>0</v>
      </c>
      <c r="K2760" s="31">
        <f t="shared" si="202"/>
        <v>67.180000000000007</v>
      </c>
      <c r="L2760" s="37">
        <f t="shared" si="199"/>
        <v>0</v>
      </c>
      <c r="M2760" s="37"/>
      <c r="N2760" s="37">
        <f t="shared" si="203"/>
        <v>0</v>
      </c>
    </row>
    <row r="2761" spans="1:14" ht="19.5" thickBot="1" x14ac:dyDescent="0.35">
      <c r="A2761" s="56" t="s">
        <v>71</v>
      </c>
      <c r="B2761" s="57" t="s">
        <v>50</v>
      </c>
      <c r="C2761" s="58">
        <v>60</v>
      </c>
      <c r="D2761" s="44"/>
      <c r="E2761" s="44"/>
      <c r="F2761" s="30">
        <f t="shared" si="200"/>
        <v>0</v>
      </c>
      <c r="G2761" s="11"/>
      <c r="H2761" s="11"/>
      <c r="I2761" s="11"/>
      <c r="J2761" s="12">
        <f t="shared" si="201"/>
        <v>0</v>
      </c>
      <c r="K2761" s="31">
        <f t="shared" si="202"/>
        <v>67.180000000000007</v>
      </c>
      <c r="L2761" s="37">
        <f t="shared" si="199"/>
        <v>0</v>
      </c>
      <c r="M2761" s="37"/>
      <c r="N2761" s="37">
        <f t="shared" si="203"/>
        <v>0</v>
      </c>
    </row>
    <row r="2762" spans="1:14" ht="19.5" thickBot="1" x14ac:dyDescent="0.35">
      <c r="A2762" s="56" t="s">
        <v>72</v>
      </c>
      <c r="B2762" s="57" t="s">
        <v>50</v>
      </c>
      <c r="C2762" s="58">
        <v>60</v>
      </c>
      <c r="D2762" s="44"/>
      <c r="E2762" s="44"/>
      <c r="F2762" s="30">
        <f t="shared" si="200"/>
        <v>0</v>
      </c>
      <c r="G2762" s="11"/>
      <c r="H2762" s="11"/>
      <c r="I2762" s="11"/>
      <c r="J2762" s="12">
        <f t="shared" si="201"/>
        <v>0</v>
      </c>
      <c r="K2762" s="31">
        <f t="shared" si="202"/>
        <v>67.180000000000007</v>
      </c>
      <c r="L2762" s="37">
        <f t="shared" si="199"/>
        <v>0</v>
      </c>
      <c r="M2762" s="37"/>
      <c r="N2762" s="37">
        <f t="shared" si="203"/>
        <v>0</v>
      </c>
    </row>
    <row r="2763" spans="1:14" ht="19.5" thickBot="1" x14ac:dyDescent="0.35">
      <c r="A2763" s="56" t="s">
        <v>73</v>
      </c>
      <c r="B2763" s="57" t="s">
        <v>74</v>
      </c>
      <c r="C2763" s="58">
        <v>150</v>
      </c>
      <c r="D2763" s="44"/>
      <c r="E2763" s="44"/>
      <c r="F2763" s="30">
        <f t="shared" si="200"/>
        <v>0</v>
      </c>
      <c r="G2763" s="11"/>
      <c r="H2763" s="11"/>
      <c r="I2763" s="11"/>
      <c r="J2763" s="12">
        <f t="shared" si="201"/>
        <v>0</v>
      </c>
      <c r="K2763" s="31">
        <f t="shared" si="202"/>
        <v>21.06</v>
      </c>
      <c r="L2763" s="37">
        <f t="shared" si="199"/>
        <v>0</v>
      </c>
      <c r="M2763" s="37"/>
      <c r="N2763" s="37">
        <f t="shared" si="203"/>
        <v>0</v>
      </c>
    </row>
    <row r="2764" spans="1:14" ht="19.5" thickBot="1" x14ac:dyDescent="0.35">
      <c r="A2764" s="66" t="s">
        <v>75</v>
      </c>
      <c r="B2764" s="67" t="s">
        <v>76</v>
      </c>
      <c r="C2764" s="68">
        <v>120</v>
      </c>
      <c r="D2764" s="44"/>
      <c r="E2764" s="44"/>
      <c r="F2764" s="30">
        <f t="shared" si="200"/>
        <v>0</v>
      </c>
      <c r="G2764" s="11"/>
      <c r="H2764" s="11"/>
      <c r="I2764" s="11"/>
      <c r="J2764" s="12">
        <f t="shared" si="201"/>
        <v>0</v>
      </c>
      <c r="K2764" s="31">
        <f t="shared" si="202"/>
        <v>78.98</v>
      </c>
      <c r="L2764" s="37">
        <f t="shared" si="199"/>
        <v>0</v>
      </c>
      <c r="M2764" s="37"/>
      <c r="N2764" s="37">
        <f t="shared" si="203"/>
        <v>0</v>
      </c>
    </row>
    <row r="2765" spans="1:14" ht="19.5" thickBot="1" x14ac:dyDescent="0.35">
      <c r="A2765" s="66" t="s">
        <v>77</v>
      </c>
      <c r="B2765" s="67" t="s">
        <v>78</v>
      </c>
      <c r="C2765" s="68">
        <v>60</v>
      </c>
      <c r="D2765" s="44"/>
      <c r="E2765" s="44"/>
      <c r="F2765" s="30">
        <f t="shared" si="200"/>
        <v>0</v>
      </c>
      <c r="G2765" s="11"/>
      <c r="H2765" s="11"/>
      <c r="I2765" s="11"/>
      <c r="J2765" s="12">
        <f t="shared" si="201"/>
        <v>0</v>
      </c>
      <c r="K2765" s="31">
        <f t="shared" si="202"/>
        <v>154.44</v>
      </c>
      <c r="L2765" s="37">
        <f t="shared" si="199"/>
        <v>0</v>
      </c>
      <c r="M2765" s="37"/>
      <c r="N2765" s="37">
        <f t="shared" si="203"/>
        <v>0</v>
      </c>
    </row>
    <row r="2766" spans="1:14" ht="19.5" thickBot="1" x14ac:dyDescent="0.35">
      <c r="A2766" s="66" t="s">
        <v>79</v>
      </c>
      <c r="B2766" s="67" t="s">
        <v>50</v>
      </c>
      <c r="C2766" s="68">
        <v>30</v>
      </c>
      <c r="D2766" s="44"/>
      <c r="E2766" s="44"/>
      <c r="F2766" s="30">
        <f t="shared" si="200"/>
        <v>0</v>
      </c>
      <c r="G2766" s="11"/>
      <c r="H2766" s="11"/>
      <c r="I2766" s="11"/>
      <c r="J2766" s="12">
        <f t="shared" si="201"/>
        <v>0</v>
      </c>
      <c r="K2766" s="31">
        <f t="shared" si="202"/>
        <v>274.95</v>
      </c>
      <c r="L2766" s="37">
        <f t="shared" si="199"/>
        <v>0</v>
      </c>
      <c r="M2766" s="37"/>
      <c r="N2766" s="37">
        <f t="shared" si="203"/>
        <v>0</v>
      </c>
    </row>
    <row r="2767" spans="1:14" ht="19.5" thickBot="1" x14ac:dyDescent="0.35">
      <c r="A2767" s="66" t="s">
        <v>80</v>
      </c>
      <c r="B2767" s="67" t="s">
        <v>59</v>
      </c>
      <c r="C2767" s="68">
        <v>12</v>
      </c>
      <c r="D2767" s="44"/>
      <c r="E2767" s="44"/>
      <c r="F2767" s="30">
        <f t="shared" si="200"/>
        <v>0</v>
      </c>
      <c r="G2767" s="11"/>
      <c r="H2767" s="11"/>
      <c r="I2767" s="11"/>
      <c r="J2767" s="12">
        <f t="shared" si="201"/>
        <v>0</v>
      </c>
      <c r="K2767" s="31">
        <f t="shared" si="202"/>
        <v>1023.75</v>
      </c>
      <c r="L2767" s="37">
        <f t="shared" si="199"/>
        <v>0</v>
      </c>
      <c r="M2767" s="37"/>
      <c r="N2767" s="37">
        <f t="shared" si="203"/>
        <v>0</v>
      </c>
    </row>
    <row r="2768" spans="1:14" ht="19.5" thickBot="1" x14ac:dyDescent="0.35">
      <c r="A2768" s="76" t="s">
        <v>81</v>
      </c>
      <c r="B2768" s="77" t="s">
        <v>82</v>
      </c>
      <c r="C2768" s="78">
        <v>18</v>
      </c>
      <c r="D2768" s="44"/>
      <c r="E2768" s="44"/>
      <c r="F2768" s="30">
        <f t="shared" si="200"/>
        <v>0</v>
      </c>
      <c r="G2768" s="11"/>
      <c r="H2768" s="11"/>
      <c r="I2768" s="11"/>
      <c r="J2768" s="12">
        <f t="shared" si="201"/>
        <v>0</v>
      </c>
      <c r="K2768" s="31">
        <f t="shared" si="202"/>
        <v>558.67999999999995</v>
      </c>
      <c r="L2768" s="37">
        <f t="shared" si="199"/>
        <v>0</v>
      </c>
      <c r="M2768" s="37"/>
      <c r="N2768" s="37">
        <f t="shared" si="203"/>
        <v>0</v>
      </c>
    </row>
    <row r="2769" spans="1:14" ht="19.5" thickBot="1" x14ac:dyDescent="0.35">
      <c r="A2769" s="76" t="s">
        <v>83</v>
      </c>
      <c r="B2769" s="77" t="s">
        <v>59</v>
      </c>
      <c r="C2769" s="78">
        <v>12</v>
      </c>
      <c r="D2769" s="44"/>
      <c r="E2769" s="44"/>
      <c r="F2769" s="30">
        <f t="shared" si="200"/>
        <v>0</v>
      </c>
      <c r="G2769" s="11"/>
      <c r="H2769" s="11"/>
      <c r="I2769" s="11"/>
      <c r="J2769" s="12">
        <f t="shared" si="201"/>
        <v>0</v>
      </c>
      <c r="K2769" s="31">
        <f t="shared" si="202"/>
        <v>1092.2</v>
      </c>
      <c r="L2769" s="37">
        <f t="shared" si="199"/>
        <v>0</v>
      </c>
      <c r="M2769" s="37"/>
      <c r="N2769" s="37">
        <f t="shared" si="203"/>
        <v>0</v>
      </c>
    </row>
    <row r="2770" spans="1:14" ht="19.5" thickBot="1" x14ac:dyDescent="0.35">
      <c r="A2770" s="76" t="s">
        <v>84</v>
      </c>
      <c r="B2770" s="77" t="s">
        <v>85</v>
      </c>
      <c r="C2770" s="78">
        <v>4</v>
      </c>
      <c r="D2770" s="44"/>
      <c r="E2770" s="44"/>
      <c r="F2770" s="30">
        <f t="shared" si="200"/>
        <v>0</v>
      </c>
      <c r="G2770" s="11"/>
      <c r="H2770" s="11"/>
      <c r="I2770" s="11"/>
      <c r="J2770" s="12">
        <f t="shared" si="201"/>
        <v>0</v>
      </c>
      <c r="K2770" s="31">
        <f t="shared" si="202"/>
        <v>2670.53</v>
      </c>
      <c r="L2770" s="37">
        <f t="shared" si="199"/>
        <v>0</v>
      </c>
      <c r="M2770" s="37"/>
      <c r="N2770" s="37">
        <f t="shared" si="203"/>
        <v>0</v>
      </c>
    </row>
    <row r="2771" spans="1:14" ht="19.5" thickBot="1" x14ac:dyDescent="0.35">
      <c r="A2771" s="86" t="s">
        <v>86</v>
      </c>
      <c r="B2771" s="87" t="s">
        <v>87</v>
      </c>
      <c r="C2771" s="88">
        <v>48</v>
      </c>
      <c r="D2771" s="44"/>
      <c r="E2771" s="44"/>
      <c r="F2771" s="30">
        <f t="shared" si="200"/>
        <v>0</v>
      </c>
      <c r="G2771" s="11"/>
      <c r="H2771" s="11"/>
      <c r="I2771" s="11"/>
      <c r="J2771" s="12">
        <f t="shared" si="201"/>
        <v>0</v>
      </c>
      <c r="K2771" s="31">
        <f t="shared" si="202"/>
        <v>46.8</v>
      </c>
      <c r="L2771" s="37">
        <f t="shared" si="199"/>
        <v>0</v>
      </c>
      <c r="M2771" s="37"/>
      <c r="N2771" s="37">
        <f t="shared" si="203"/>
        <v>0</v>
      </c>
    </row>
    <row r="2772" spans="1:14" ht="19.5" thickBot="1" x14ac:dyDescent="0.35">
      <c r="A2772" s="86" t="s">
        <v>88</v>
      </c>
      <c r="B2772" s="87" t="s">
        <v>87</v>
      </c>
      <c r="C2772" s="88">
        <v>48</v>
      </c>
      <c r="D2772" s="44"/>
      <c r="E2772" s="44"/>
      <c r="F2772" s="30">
        <f t="shared" si="200"/>
        <v>0</v>
      </c>
      <c r="G2772" s="11"/>
      <c r="H2772" s="11"/>
      <c r="I2772" s="11"/>
      <c r="J2772" s="12">
        <f t="shared" si="201"/>
        <v>0</v>
      </c>
      <c r="K2772" s="31">
        <f t="shared" si="202"/>
        <v>46.8</v>
      </c>
      <c r="L2772" s="37">
        <f t="shared" si="199"/>
        <v>0</v>
      </c>
      <c r="M2772" s="37"/>
      <c r="N2772" s="37">
        <f t="shared" si="203"/>
        <v>0</v>
      </c>
    </row>
    <row r="2773" spans="1:14" x14ac:dyDescent="0.3">
      <c r="A2773" s="96" t="s">
        <v>89</v>
      </c>
      <c r="B2773" s="97">
        <v>25</v>
      </c>
      <c r="C2773" s="97">
        <v>25</v>
      </c>
      <c r="D2773" s="44"/>
      <c r="E2773" s="44"/>
      <c r="F2773" s="30">
        <f t="shared" si="200"/>
        <v>0</v>
      </c>
      <c r="G2773" s="11"/>
      <c r="H2773" s="11"/>
      <c r="I2773" s="11"/>
      <c r="J2773" s="12">
        <f t="shared" si="201"/>
        <v>0</v>
      </c>
      <c r="K2773" s="31">
        <f t="shared" si="202"/>
        <v>111.25</v>
      </c>
      <c r="L2773" s="37">
        <f t="shared" si="199"/>
        <v>0</v>
      </c>
      <c r="M2773" s="37"/>
      <c r="N2773" s="37">
        <f t="shared" si="203"/>
        <v>0</v>
      </c>
    </row>
    <row r="2774" spans="1:14" x14ac:dyDescent="0.3">
      <c r="A2774" s="105" t="s">
        <v>90</v>
      </c>
      <c r="B2774" s="106">
        <v>10</v>
      </c>
      <c r="C2774" s="106">
        <v>10</v>
      </c>
      <c r="D2774" s="44"/>
      <c r="E2774" s="44"/>
      <c r="F2774" s="30">
        <f t="shared" si="200"/>
        <v>0</v>
      </c>
      <c r="G2774" s="11"/>
      <c r="H2774" s="11"/>
      <c r="I2774" s="11"/>
      <c r="J2774" s="12">
        <f t="shared" si="201"/>
        <v>0</v>
      </c>
      <c r="K2774" s="31">
        <f t="shared" si="202"/>
        <v>1760</v>
      </c>
      <c r="L2774" s="37">
        <f t="shared" si="199"/>
        <v>0</v>
      </c>
      <c r="M2774" s="37"/>
      <c r="N2774" s="37">
        <f t="shared" si="203"/>
        <v>0</v>
      </c>
    </row>
    <row r="2775" spans="1:14" x14ac:dyDescent="0.3">
      <c r="A2775" s="105" t="s">
        <v>91</v>
      </c>
      <c r="B2775" s="106">
        <v>8</v>
      </c>
      <c r="C2775" s="106">
        <v>8</v>
      </c>
      <c r="D2775" s="44"/>
      <c r="E2775" s="44"/>
      <c r="F2775" s="30">
        <f t="shared" si="200"/>
        <v>0</v>
      </c>
      <c r="G2775" s="11"/>
      <c r="H2775" s="11"/>
      <c r="I2775" s="11"/>
      <c r="J2775" s="12">
        <f t="shared" si="201"/>
        <v>0</v>
      </c>
      <c r="K2775" s="31">
        <f t="shared" si="202"/>
        <v>2365</v>
      </c>
      <c r="L2775" s="37">
        <f t="shared" si="199"/>
        <v>0</v>
      </c>
      <c r="M2775" s="37"/>
      <c r="N2775" s="37">
        <f t="shared" si="203"/>
        <v>0</v>
      </c>
    </row>
    <row r="2776" spans="1:14" x14ac:dyDescent="0.3">
      <c r="A2776" s="105" t="s">
        <v>92</v>
      </c>
      <c r="B2776" s="106">
        <v>8</v>
      </c>
      <c r="C2776" s="106">
        <v>8</v>
      </c>
      <c r="D2776" s="44"/>
      <c r="E2776" s="44"/>
      <c r="F2776" s="30">
        <f t="shared" si="200"/>
        <v>0</v>
      </c>
      <c r="G2776" s="11"/>
      <c r="H2776" s="11"/>
      <c r="I2776" s="11"/>
      <c r="J2776" s="12">
        <f t="shared" si="201"/>
        <v>0</v>
      </c>
      <c r="K2776" s="31">
        <f t="shared" si="202"/>
        <v>2065</v>
      </c>
      <c r="L2776" s="37">
        <f t="shared" si="199"/>
        <v>0</v>
      </c>
      <c r="M2776" s="37"/>
      <c r="N2776" s="37">
        <f t="shared" si="203"/>
        <v>0</v>
      </c>
    </row>
    <row r="2777" spans="1:14" x14ac:dyDescent="0.3">
      <c r="A2777" s="105" t="s">
        <v>93</v>
      </c>
      <c r="B2777" s="106">
        <v>15</v>
      </c>
      <c r="C2777" s="106">
        <v>15</v>
      </c>
      <c r="D2777" s="44"/>
      <c r="E2777" s="44"/>
      <c r="F2777" s="30">
        <f t="shared" si="200"/>
        <v>0</v>
      </c>
      <c r="G2777" s="11"/>
      <c r="H2777" s="11"/>
      <c r="I2777" s="11"/>
      <c r="J2777" s="12">
        <f t="shared" si="201"/>
        <v>0</v>
      </c>
      <c r="K2777" s="31">
        <f t="shared" si="202"/>
        <v>990</v>
      </c>
      <c r="L2777" s="37">
        <f t="shared" si="199"/>
        <v>0</v>
      </c>
      <c r="M2777" s="37"/>
      <c r="N2777" s="37">
        <f t="shared" si="203"/>
        <v>0</v>
      </c>
    </row>
    <row r="2778" spans="1:14" x14ac:dyDescent="0.3">
      <c r="A2778" s="105" t="s">
        <v>94</v>
      </c>
      <c r="B2778" s="106">
        <v>15</v>
      </c>
      <c r="C2778" s="106">
        <v>15</v>
      </c>
      <c r="D2778" s="44"/>
      <c r="E2778" s="44"/>
      <c r="F2778" s="30">
        <f t="shared" si="200"/>
        <v>0</v>
      </c>
      <c r="G2778" s="11"/>
      <c r="H2778" s="11"/>
      <c r="I2778" s="11"/>
      <c r="J2778" s="12">
        <f t="shared" si="201"/>
        <v>0</v>
      </c>
      <c r="K2778" s="31">
        <f t="shared" si="202"/>
        <v>1025</v>
      </c>
      <c r="L2778" s="37">
        <f t="shared" si="199"/>
        <v>0</v>
      </c>
      <c r="M2778" s="37"/>
      <c r="N2778" s="37">
        <f t="shared" si="203"/>
        <v>0</v>
      </c>
    </row>
    <row r="2779" spans="1:14" x14ac:dyDescent="0.3">
      <c r="A2779" s="105" t="s">
        <v>95</v>
      </c>
      <c r="B2779" s="106">
        <v>10</v>
      </c>
      <c r="C2779" s="106">
        <v>10</v>
      </c>
      <c r="D2779" s="44"/>
      <c r="E2779" s="44"/>
      <c r="F2779" s="30">
        <f t="shared" si="200"/>
        <v>0</v>
      </c>
      <c r="G2779" s="11"/>
      <c r="H2779" s="11"/>
      <c r="I2779" s="11"/>
      <c r="J2779" s="12">
        <f t="shared" si="201"/>
        <v>0</v>
      </c>
      <c r="K2779" s="31">
        <f t="shared" si="202"/>
        <v>1620</v>
      </c>
      <c r="L2779" s="37">
        <f t="shared" si="199"/>
        <v>0</v>
      </c>
      <c r="M2779" s="37"/>
      <c r="N2779" s="37">
        <f t="shared" si="203"/>
        <v>0</v>
      </c>
    </row>
    <row r="2780" spans="1:14" x14ac:dyDescent="0.3">
      <c r="A2780" s="105" t="s">
        <v>96</v>
      </c>
      <c r="B2780" s="106">
        <v>8</v>
      </c>
      <c r="C2780" s="106">
        <v>8</v>
      </c>
      <c r="D2780" s="44"/>
      <c r="E2780" s="44"/>
      <c r="F2780" s="30">
        <f t="shared" si="200"/>
        <v>0</v>
      </c>
      <c r="G2780" s="11"/>
      <c r="H2780" s="11"/>
      <c r="I2780" s="11"/>
      <c r="J2780" s="12">
        <f t="shared" si="201"/>
        <v>0</v>
      </c>
      <c r="K2780" s="31">
        <f t="shared" si="202"/>
        <v>2130</v>
      </c>
      <c r="L2780" s="37">
        <f t="shared" si="199"/>
        <v>0</v>
      </c>
      <c r="M2780" s="37"/>
      <c r="N2780" s="37">
        <f t="shared" si="203"/>
        <v>0</v>
      </c>
    </row>
    <row r="2781" spans="1:14" x14ac:dyDescent="0.3">
      <c r="A2781" s="105" t="s">
        <v>97</v>
      </c>
      <c r="B2781" s="106">
        <v>15</v>
      </c>
      <c r="C2781" s="106">
        <v>15</v>
      </c>
      <c r="D2781" s="44"/>
      <c r="E2781" s="44"/>
      <c r="F2781" s="30">
        <f t="shared" si="200"/>
        <v>0</v>
      </c>
      <c r="G2781" s="11"/>
      <c r="H2781" s="11"/>
      <c r="I2781" s="11"/>
      <c r="J2781" s="12">
        <f t="shared" si="201"/>
        <v>0</v>
      </c>
      <c r="K2781" s="31">
        <f t="shared" si="202"/>
        <v>880</v>
      </c>
      <c r="L2781" s="37">
        <f t="shared" si="199"/>
        <v>0</v>
      </c>
      <c r="M2781" s="37"/>
      <c r="N2781" s="37">
        <f t="shared" si="203"/>
        <v>0</v>
      </c>
    </row>
    <row r="2782" spans="1:14" x14ac:dyDescent="0.3">
      <c r="A2782" s="105" t="s">
        <v>98</v>
      </c>
      <c r="B2782" s="106">
        <v>15</v>
      </c>
      <c r="C2782" s="106">
        <v>15</v>
      </c>
      <c r="D2782" s="44"/>
      <c r="E2782" s="44"/>
      <c r="F2782" s="30">
        <f t="shared" si="200"/>
        <v>0</v>
      </c>
      <c r="G2782" s="11"/>
      <c r="H2782" s="11"/>
      <c r="I2782" s="11"/>
      <c r="J2782" s="12">
        <f t="shared" si="201"/>
        <v>0</v>
      </c>
      <c r="K2782" s="31">
        <f t="shared" si="202"/>
        <v>915</v>
      </c>
      <c r="L2782" s="37">
        <f t="shared" si="199"/>
        <v>0</v>
      </c>
      <c r="M2782" s="37"/>
      <c r="N2782" s="37">
        <f t="shared" si="203"/>
        <v>0</v>
      </c>
    </row>
    <row r="2783" spans="1:14" x14ac:dyDescent="0.3">
      <c r="A2783" s="105" t="s">
        <v>99</v>
      </c>
      <c r="B2783" s="106">
        <v>3</v>
      </c>
      <c r="C2783" s="106">
        <v>3</v>
      </c>
      <c r="D2783" s="44"/>
      <c r="E2783" s="44"/>
      <c r="F2783" s="30">
        <f t="shared" si="200"/>
        <v>0</v>
      </c>
      <c r="G2783" s="11"/>
      <c r="H2783" s="11"/>
      <c r="I2783" s="11"/>
      <c r="J2783" s="12">
        <f t="shared" si="201"/>
        <v>0</v>
      </c>
      <c r="K2783" s="31">
        <f t="shared" si="202"/>
        <v>1970</v>
      </c>
      <c r="L2783" s="37">
        <f t="shared" si="199"/>
        <v>0</v>
      </c>
      <c r="M2783" s="37"/>
      <c r="N2783" s="37">
        <f t="shared" si="203"/>
        <v>0</v>
      </c>
    </row>
    <row r="2784" spans="1:14" x14ac:dyDescent="0.3">
      <c r="A2784" s="105" t="s">
        <v>100</v>
      </c>
      <c r="B2784" s="106">
        <v>3</v>
      </c>
      <c r="C2784" s="106">
        <v>3</v>
      </c>
      <c r="D2784" s="44"/>
      <c r="E2784" s="44"/>
      <c r="F2784" s="30">
        <f t="shared" si="200"/>
        <v>0</v>
      </c>
      <c r="G2784" s="11"/>
      <c r="H2784" s="11"/>
      <c r="I2784" s="11"/>
      <c r="J2784" s="12">
        <f t="shared" si="201"/>
        <v>0</v>
      </c>
      <c r="K2784" s="31">
        <f t="shared" si="202"/>
        <v>2035</v>
      </c>
      <c r="L2784" s="37">
        <f t="shared" si="199"/>
        <v>0</v>
      </c>
      <c r="M2784" s="37"/>
      <c r="N2784" s="37">
        <f t="shared" si="203"/>
        <v>0</v>
      </c>
    </row>
    <row r="2785" spans="1:14" x14ac:dyDescent="0.3">
      <c r="A2785" s="105" t="s">
        <v>101</v>
      </c>
      <c r="B2785" s="106">
        <v>8</v>
      </c>
      <c r="C2785" s="106">
        <v>8</v>
      </c>
      <c r="D2785" s="44"/>
      <c r="E2785" s="44"/>
      <c r="F2785" s="30">
        <f t="shared" si="200"/>
        <v>0</v>
      </c>
      <c r="G2785" s="11"/>
      <c r="H2785" s="11"/>
      <c r="I2785" s="11"/>
      <c r="J2785" s="12">
        <f t="shared" si="201"/>
        <v>0</v>
      </c>
      <c r="K2785" s="31">
        <f t="shared" si="202"/>
        <v>2120</v>
      </c>
      <c r="L2785" s="37">
        <f t="shared" si="199"/>
        <v>0</v>
      </c>
      <c r="M2785" s="37"/>
      <c r="N2785" s="37">
        <f t="shared" si="203"/>
        <v>0</v>
      </c>
    </row>
    <row r="2786" spans="1:14" x14ac:dyDescent="0.3">
      <c r="A2786" s="105" t="s">
        <v>102</v>
      </c>
      <c r="B2786" s="106">
        <v>10</v>
      </c>
      <c r="C2786" s="106">
        <v>10</v>
      </c>
      <c r="D2786" s="44"/>
      <c r="E2786" s="44"/>
      <c r="F2786" s="30">
        <f t="shared" si="200"/>
        <v>0</v>
      </c>
      <c r="G2786" s="11"/>
      <c r="H2786" s="11"/>
      <c r="I2786" s="11"/>
      <c r="J2786" s="12">
        <f t="shared" si="201"/>
        <v>0</v>
      </c>
      <c r="K2786" s="31">
        <f t="shared" si="202"/>
        <v>1980</v>
      </c>
      <c r="L2786" s="37">
        <f t="shared" si="199"/>
        <v>0</v>
      </c>
      <c r="M2786" s="37"/>
      <c r="N2786" s="37">
        <f t="shared" si="203"/>
        <v>0</v>
      </c>
    </row>
    <row r="2787" spans="1:14" x14ac:dyDescent="0.3">
      <c r="A2787" s="105" t="s">
        <v>103</v>
      </c>
      <c r="B2787" s="106">
        <v>12</v>
      </c>
      <c r="C2787" s="106">
        <v>12</v>
      </c>
      <c r="D2787" s="44"/>
      <c r="E2787" s="44"/>
      <c r="F2787" s="30">
        <f t="shared" si="200"/>
        <v>0</v>
      </c>
      <c r="G2787" s="11"/>
      <c r="H2787" s="11"/>
      <c r="I2787" s="11"/>
      <c r="J2787" s="12">
        <f t="shared" si="201"/>
        <v>0</v>
      </c>
      <c r="K2787" s="31">
        <f t="shared" si="202"/>
        <v>875</v>
      </c>
      <c r="L2787" s="37">
        <f t="shared" si="199"/>
        <v>0</v>
      </c>
      <c r="M2787" s="37"/>
      <c r="N2787" s="37">
        <f t="shared" si="203"/>
        <v>0</v>
      </c>
    </row>
    <row r="2788" spans="1:14" ht="19.5" thickBot="1" x14ac:dyDescent="0.35">
      <c r="A2788" s="105" t="s">
        <v>104</v>
      </c>
      <c r="B2788" s="106">
        <v>3</v>
      </c>
      <c r="C2788" s="106">
        <v>3</v>
      </c>
      <c r="D2788" s="44"/>
      <c r="E2788" s="44"/>
      <c r="F2788" s="30">
        <f t="shared" si="200"/>
        <v>0</v>
      </c>
      <c r="G2788" s="11"/>
      <c r="H2788" s="11"/>
      <c r="I2788" s="11"/>
      <c r="J2788" s="12">
        <f t="shared" si="201"/>
        <v>0</v>
      </c>
      <c r="K2788" s="31">
        <f t="shared" si="202"/>
        <v>2145</v>
      </c>
      <c r="L2788" s="37">
        <f t="shared" si="199"/>
        <v>0</v>
      </c>
      <c r="M2788" s="37"/>
      <c r="N2788" s="37">
        <f t="shared" si="203"/>
        <v>0</v>
      </c>
    </row>
    <row r="2789" spans="1:14" ht="19.5" thickBot="1" x14ac:dyDescent="0.35">
      <c r="A2789" s="56" t="s">
        <v>105</v>
      </c>
      <c r="B2789" s="57" t="s">
        <v>74</v>
      </c>
      <c r="C2789" s="58">
        <v>150</v>
      </c>
      <c r="D2789" s="44"/>
      <c r="E2789" s="44"/>
      <c r="F2789" s="30">
        <f t="shared" si="200"/>
        <v>0</v>
      </c>
      <c r="G2789" s="11"/>
      <c r="H2789" s="11"/>
      <c r="I2789" s="11"/>
      <c r="J2789" s="12">
        <f t="shared" si="201"/>
        <v>0</v>
      </c>
      <c r="K2789" s="31">
        <f t="shared" si="202"/>
        <v>21.06</v>
      </c>
      <c r="L2789" s="37">
        <f t="shared" si="199"/>
        <v>0</v>
      </c>
      <c r="M2789" s="37"/>
      <c r="N2789" s="37">
        <f t="shared" si="203"/>
        <v>0</v>
      </c>
    </row>
    <row r="2790" spans="1:14" x14ac:dyDescent="0.3">
      <c r="A2790" s="107"/>
      <c r="B2790" s="108"/>
      <c r="C2790" s="108"/>
      <c r="D2790" s="11"/>
      <c r="E2790" s="11"/>
      <c r="F2790" s="30" t="e">
        <f t="shared" si="200"/>
        <v>#DIV/0!</v>
      </c>
      <c r="G2790" s="11"/>
      <c r="H2790" s="11"/>
      <c r="I2790" s="11"/>
      <c r="J2790" s="12">
        <f t="shared" si="201"/>
        <v>0</v>
      </c>
      <c r="K2790" s="31">
        <f t="shared" si="202"/>
        <v>116.5</v>
      </c>
      <c r="L2790" s="37">
        <f t="shared" si="199"/>
        <v>0</v>
      </c>
      <c r="M2790" s="37"/>
      <c r="N2790" s="37">
        <f t="shared" si="203"/>
        <v>0</v>
      </c>
    </row>
    <row r="2791" spans="1:14" x14ac:dyDescent="0.3">
      <c r="A2791" s="107"/>
      <c r="B2791" s="108"/>
      <c r="C2791" s="108"/>
      <c r="D2791" s="11"/>
      <c r="E2791" s="11"/>
      <c r="F2791" s="30" t="e">
        <f t="shared" si="200"/>
        <v>#DIV/0!</v>
      </c>
      <c r="G2791" s="11"/>
      <c r="H2791" s="11"/>
      <c r="I2791" s="11"/>
      <c r="J2791" s="12">
        <f t="shared" si="201"/>
        <v>0</v>
      </c>
      <c r="K2791" s="31">
        <f t="shared" si="202"/>
        <v>0</v>
      </c>
      <c r="L2791" s="37">
        <f t="shared" si="199"/>
        <v>0</v>
      </c>
      <c r="M2791" s="37"/>
      <c r="N2791" s="37">
        <f t="shared" si="203"/>
        <v>0</v>
      </c>
    </row>
    <row r="2792" spans="1:14" x14ac:dyDescent="0.3">
      <c r="A2792" s="107"/>
      <c r="B2792" s="108"/>
      <c r="C2792" s="108"/>
      <c r="D2792" s="11"/>
      <c r="E2792" s="11"/>
      <c r="F2792" s="30" t="e">
        <f t="shared" si="200"/>
        <v>#DIV/0!</v>
      </c>
      <c r="G2792" s="11"/>
      <c r="H2792" s="11"/>
      <c r="I2792" s="11"/>
      <c r="J2792" s="12">
        <f t="shared" si="201"/>
        <v>0</v>
      </c>
      <c r="K2792" s="31">
        <f t="shared" si="202"/>
        <v>23</v>
      </c>
      <c r="L2792" s="37">
        <f t="shared" si="199"/>
        <v>0</v>
      </c>
      <c r="M2792" s="37"/>
      <c r="N2792" s="37">
        <f t="shared" si="203"/>
        <v>0</v>
      </c>
    </row>
    <row r="2793" spans="1:14" x14ac:dyDescent="0.3">
      <c r="A2793" s="107"/>
      <c r="B2793" s="108"/>
      <c r="C2793" s="108"/>
      <c r="D2793" s="11"/>
      <c r="E2793" s="11"/>
      <c r="F2793" s="30" t="e">
        <f t="shared" si="200"/>
        <v>#DIV/0!</v>
      </c>
      <c r="G2793" s="11"/>
      <c r="H2793" s="11"/>
      <c r="I2793" s="11"/>
      <c r="J2793" s="12">
        <f t="shared" si="201"/>
        <v>0</v>
      </c>
      <c r="K2793" s="31">
        <f t="shared" si="202"/>
        <v>0</v>
      </c>
      <c r="L2793" s="37">
        <f t="shared" si="199"/>
        <v>0</v>
      </c>
      <c r="M2793" s="37"/>
      <c r="N2793" s="37">
        <f t="shared" si="203"/>
        <v>0</v>
      </c>
    </row>
    <row r="2794" spans="1:14" x14ac:dyDescent="0.3">
      <c r="A2794" s="11"/>
      <c r="B2794" s="10"/>
      <c r="C2794" s="10"/>
      <c r="D2794" s="11"/>
      <c r="E2794" s="11"/>
      <c r="F2794" s="30" t="e">
        <f t="shared" si="200"/>
        <v>#DIV/0!</v>
      </c>
      <c r="G2794" s="11"/>
      <c r="H2794" s="11"/>
      <c r="I2794" s="11"/>
      <c r="J2794" s="12">
        <f t="shared" si="201"/>
        <v>0</v>
      </c>
      <c r="K2794" s="31">
        <f t="shared" si="202"/>
        <v>0</v>
      </c>
      <c r="L2794" s="37">
        <f t="shared" si="199"/>
        <v>0</v>
      </c>
      <c r="M2794" s="37"/>
      <c r="N2794" s="37">
        <f t="shared" si="203"/>
        <v>0</v>
      </c>
    </row>
    <row r="2795" spans="1:14" x14ac:dyDescent="0.3">
      <c r="A2795" s="11"/>
      <c r="B2795" s="10"/>
      <c r="C2795" s="10"/>
      <c r="D2795" s="11"/>
      <c r="E2795" s="11"/>
      <c r="F2795" s="30" t="e">
        <f t="shared" si="200"/>
        <v>#DIV/0!</v>
      </c>
      <c r="G2795" s="11"/>
      <c r="H2795" s="11"/>
      <c r="I2795" s="11"/>
      <c r="J2795" s="12">
        <f t="shared" si="201"/>
        <v>0</v>
      </c>
      <c r="K2795" s="31">
        <f t="shared" si="202"/>
        <v>0</v>
      </c>
      <c r="L2795" s="37">
        <f t="shared" si="199"/>
        <v>0</v>
      </c>
      <c r="M2795" s="37"/>
      <c r="N2795" s="37">
        <f t="shared" si="203"/>
        <v>0</v>
      </c>
    </row>
    <row r="2796" spans="1:14" x14ac:dyDescent="0.3">
      <c r="A2796" s="11"/>
      <c r="B2796" s="10"/>
      <c r="C2796" s="10"/>
      <c r="D2796" s="11"/>
      <c r="E2796" s="11"/>
      <c r="F2796" s="30" t="e">
        <f t="shared" si="200"/>
        <v>#DIV/0!</v>
      </c>
      <c r="G2796" s="11"/>
      <c r="H2796" s="11"/>
      <c r="I2796" s="11"/>
      <c r="J2796" s="12">
        <f t="shared" si="201"/>
        <v>0</v>
      </c>
      <c r="K2796" s="31">
        <f t="shared" si="202"/>
        <v>0</v>
      </c>
      <c r="L2796" s="37">
        <f t="shared" si="199"/>
        <v>0</v>
      </c>
      <c r="M2796" s="37"/>
      <c r="N2796" s="37">
        <f t="shared" si="203"/>
        <v>0</v>
      </c>
    </row>
    <row r="2797" spans="1:14" x14ac:dyDescent="0.3">
      <c r="A2797" s="11" t="s">
        <v>33</v>
      </c>
      <c r="B2797" s="11"/>
      <c r="C2797" s="13"/>
      <c r="D2797" s="111">
        <f t="shared" ref="D2797:J2797" si="204">SUM(D2735:D2796)</f>
        <v>0</v>
      </c>
      <c r="E2797" s="111">
        <f t="shared" si="204"/>
        <v>0</v>
      </c>
      <c r="F2797" s="111" t="e">
        <f t="shared" si="204"/>
        <v>#DIV/0!</v>
      </c>
      <c r="G2797" s="111">
        <f t="shared" si="204"/>
        <v>0</v>
      </c>
      <c r="H2797" s="111">
        <f t="shared" si="204"/>
        <v>0</v>
      </c>
      <c r="I2797" s="111">
        <f t="shared" si="204"/>
        <v>0</v>
      </c>
      <c r="J2797" s="12">
        <f t="shared" si="204"/>
        <v>0</v>
      </c>
      <c r="K2797" s="111"/>
      <c r="L2797" s="111">
        <f>SUM(L2735:L2796)</f>
        <v>0</v>
      </c>
      <c r="M2797" s="111">
        <f>SUM(M2735:M2796)</f>
        <v>0</v>
      </c>
      <c r="N2797" s="111">
        <f>SUM(N2735:N2796)</f>
        <v>0</v>
      </c>
    </row>
    <row r="2798" spans="1:14" x14ac:dyDescent="0.3">
      <c r="A2798" s="113"/>
      <c r="B2798" s="114"/>
      <c r="C2798" s="115"/>
      <c r="D2798" s="116"/>
      <c r="E2798" s="116"/>
      <c r="F2798" s="7" t="s">
        <v>106</v>
      </c>
      <c r="G2798" s="7" t="s">
        <v>123</v>
      </c>
      <c r="H2798" s="7" t="s">
        <v>124</v>
      </c>
      <c r="I2798" s="7" t="s">
        <v>125</v>
      </c>
      <c r="J2798" s="7" t="s">
        <v>126</v>
      </c>
      <c r="K2798" s="117"/>
      <c r="L2798" s="117"/>
      <c r="M2798" s="7" t="s">
        <v>107</v>
      </c>
      <c r="N2798" s="118"/>
    </row>
    <row r="2799" spans="1:14" ht="31.5" x14ac:dyDescent="0.5">
      <c r="A2799" s="113"/>
      <c r="B2799" s="114"/>
      <c r="C2799" s="115"/>
      <c r="D2799" s="116"/>
      <c r="E2799" s="116"/>
      <c r="F2799" s="121"/>
      <c r="G2799" s="121"/>
      <c r="H2799" s="121"/>
      <c r="I2799" s="121"/>
      <c r="J2799" s="121"/>
      <c r="K2799" s="122"/>
      <c r="L2799" s="121">
        <f>+F2799-G2799-H2799-I2799-J2799</f>
        <v>0</v>
      </c>
      <c r="M2799" s="123"/>
      <c r="N2799" s="124"/>
    </row>
    <row r="2800" spans="1:14" x14ac:dyDescent="0.3">
      <c r="A2800" s="177" t="s">
        <v>109</v>
      </c>
      <c r="B2800" s="178"/>
      <c r="C2800" s="178"/>
      <c r="D2800" s="178"/>
      <c r="E2800" s="178"/>
      <c r="F2800" s="178"/>
      <c r="G2800" s="178"/>
      <c r="H2800" s="178"/>
      <c r="I2800" s="178"/>
      <c r="J2800" s="179"/>
      <c r="K2800" s="125"/>
      <c r="L2800" s="12"/>
      <c r="M2800" s="126"/>
      <c r="N2800" s="127"/>
    </row>
    <row r="2801" spans="1:14" x14ac:dyDescent="0.3">
      <c r="A2801" s="180" t="s">
        <v>110</v>
      </c>
      <c r="B2801" s="181"/>
      <c r="C2801" s="181"/>
      <c r="D2801" s="181"/>
      <c r="E2801" s="181"/>
      <c r="F2801" s="181"/>
      <c r="G2801" s="181"/>
      <c r="H2801" s="181"/>
      <c r="I2801" s="181"/>
      <c r="J2801" s="182"/>
      <c r="K2801" s="129"/>
      <c r="L2801" s="12"/>
      <c r="M2801" s="126"/>
      <c r="N2801" s="127"/>
    </row>
    <row r="2802" spans="1:14" x14ac:dyDescent="0.3">
      <c r="A2802" s="160" t="s">
        <v>111</v>
      </c>
      <c r="B2802" s="161"/>
      <c r="C2802" s="161"/>
      <c r="D2802" s="161"/>
      <c r="E2802" s="161"/>
      <c r="F2802" s="161"/>
      <c r="G2802" s="161"/>
      <c r="H2802" s="161"/>
      <c r="I2802" s="161"/>
      <c r="J2802" s="162"/>
      <c r="K2802" s="130"/>
      <c r="L2802" s="12"/>
      <c r="M2802" s="131" t="e">
        <f>+L2802/L2797%</f>
        <v>#DIV/0!</v>
      </c>
      <c r="N2802" s="127"/>
    </row>
    <row r="2803" spans="1:14" x14ac:dyDescent="0.3">
      <c r="A2803" s="163" t="s">
        <v>112</v>
      </c>
      <c r="B2803" s="164"/>
      <c r="C2803" s="164"/>
      <c r="D2803" s="164"/>
      <c r="E2803" s="164"/>
      <c r="F2803" s="164"/>
      <c r="G2803" s="164"/>
      <c r="H2803" s="164"/>
      <c r="I2803" s="164"/>
      <c r="J2803" s="165"/>
      <c r="K2803" s="132"/>
      <c r="L2803" s="12">
        <f>+E2819</f>
        <v>0</v>
      </c>
      <c r="M2803" s="126"/>
      <c r="N2803" s="127"/>
    </row>
    <row r="2804" spans="1:14" x14ac:dyDescent="0.3">
      <c r="A2804" s="166" t="s">
        <v>113</v>
      </c>
      <c r="B2804" s="167"/>
      <c r="C2804" s="167"/>
      <c r="D2804" s="167"/>
      <c r="E2804" s="167"/>
      <c r="F2804" s="167"/>
      <c r="G2804" s="167"/>
      <c r="H2804" s="167"/>
      <c r="I2804" s="167"/>
      <c r="J2804" s="168"/>
      <c r="K2804" s="134"/>
      <c r="L2804" s="12">
        <f>+M2819</f>
        <v>0</v>
      </c>
      <c r="M2804" s="126"/>
      <c r="N2804" s="127"/>
    </row>
    <row r="2805" spans="1:14" x14ac:dyDescent="0.3">
      <c r="A2805" s="169"/>
      <c r="B2805" s="170"/>
      <c r="C2805" s="170"/>
      <c r="D2805" s="170"/>
      <c r="E2805" s="170"/>
      <c r="F2805" s="170"/>
      <c r="G2805" s="170"/>
      <c r="H2805" s="170"/>
      <c r="I2805" s="170"/>
      <c r="J2805" s="171"/>
      <c r="K2805" s="128"/>
      <c r="L2805" s="126"/>
      <c r="M2805" s="126"/>
      <c r="N2805" s="127"/>
    </row>
    <row r="2806" spans="1:14" x14ac:dyDescent="0.3">
      <c r="A2806" s="169"/>
      <c r="B2806" s="170"/>
      <c r="C2806" s="170"/>
      <c r="D2806" s="170"/>
      <c r="E2806" s="170"/>
      <c r="F2806" s="170"/>
      <c r="G2806" s="170"/>
      <c r="H2806" s="170"/>
      <c r="I2806" s="170"/>
      <c r="J2806" s="171"/>
      <c r="K2806" s="128"/>
      <c r="L2806" s="126"/>
      <c r="M2806" s="126"/>
      <c r="N2806" s="127"/>
    </row>
    <row r="2807" spans="1:14" x14ac:dyDescent="0.3">
      <c r="A2807" s="169" t="s">
        <v>114</v>
      </c>
      <c r="B2807" s="170"/>
      <c r="C2807" s="170"/>
      <c r="D2807" s="170"/>
      <c r="E2807" s="170"/>
      <c r="F2807" s="170"/>
      <c r="G2807" s="170"/>
      <c r="H2807" s="170"/>
      <c r="I2807" s="170"/>
      <c r="J2807" s="171"/>
      <c r="K2807" s="136"/>
      <c r="L2807" s="111">
        <f>+L2797-L2800-L2801-L2802-L2803+L2804-L2805-L2806</f>
        <v>0</v>
      </c>
      <c r="M2807" s="126"/>
      <c r="N2807" s="127"/>
    </row>
    <row r="2808" spans="1:14" ht="19.5" thickBot="1" x14ac:dyDescent="0.35">
      <c r="M2808" s="138">
        <f>+L2808-L2807</f>
        <v>0</v>
      </c>
    </row>
    <row r="2809" spans="1:14" ht="19.5" thickBot="1" x14ac:dyDescent="0.35">
      <c r="A2809" s="157" t="s">
        <v>115</v>
      </c>
      <c r="B2809" s="158"/>
      <c r="C2809" s="158"/>
      <c r="D2809" s="158"/>
      <c r="E2809" s="158"/>
      <c r="F2809" s="159"/>
      <c r="G2809" s="127"/>
      <c r="H2809" s="157" t="s">
        <v>116</v>
      </c>
      <c r="I2809" s="158"/>
      <c r="J2809" s="159"/>
      <c r="K2809" s="157" t="s">
        <v>117</v>
      </c>
      <c r="L2809" s="158"/>
      <c r="M2809" s="159"/>
      <c r="N2809" s="139"/>
    </row>
    <row r="2810" spans="1:14" ht="19.5" thickBot="1" x14ac:dyDescent="0.35">
      <c r="A2810" s="140" t="s">
        <v>118</v>
      </c>
      <c r="B2810" s="157" t="s">
        <v>119</v>
      </c>
      <c r="C2810" s="159"/>
      <c r="D2810" s="140" t="s">
        <v>120</v>
      </c>
      <c r="E2810" s="157" t="s">
        <v>22</v>
      </c>
      <c r="F2810" s="159"/>
      <c r="G2810" s="127"/>
      <c r="H2810" s="157" t="s">
        <v>119</v>
      </c>
      <c r="I2810" s="159"/>
      <c r="J2810" s="140" t="s">
        <v>22</v>
      </c>
      <c r="K2810" s="157" t="s">
        <v>119</v>
      </c>
      <c r="L2810" s="159"/>
      <c r="M2810" s="140" t="s">
        <v>22</v>
      </c>
      <c r="N2810" s="139"/>
    </row>
    <row r="2811" spans="1:14" ht="19.5" thickBot="1" x14ac:dyDescent="0.35">
      <c r="A2811" s="141"/>
      <c r="B2811" s="153"/>
      <c r="C2811" s="154"/>
      <c r="D2811" s="141"/>
      <c r="E2811" s="155"/>
      <c r="F2811" s="156"/>
      <c r="G2811" s="127"/>
      <c r="H2811" s="153"/>
      <c r="I2811" s="154"/>
      <c r="J2811" s="142"/>
      <c r="K2811" s="153"/>
      <c r="L2811" s="154"/>
      <c r="M2811" s="143"/>
      <c r="N2811" s="144"/>
    </row>
    <row r="2812" spans="1:14" ht="19.5" thickBot="1" x14ac:dyDescent="0.35">
      <c r="A2812" s="141"/>
      <c r="B2812" s="153"/>
      <c r="C2812" s="154"/>
      <c r="D2812" s="141"/>
      <c r="E2812" s="155"/>
      <c r="F2812" s="156"/>
      <c r="G2812" s="127"/>
      <c r="H2812" s="153"/>
      <c r="I2812" s="154"/>
      <c r="J2812" s="142"/>
      <c r="K2812" s="153"/>
      <c r="L2812" s="154"/>
      <c r="M2812" s="143"/>
      <c r="N2812" s="144"/>
    </row>
    <row r="2813" spans="1:14" ht="19.5" thickBot="1" x14ac:dyDescent="0.35">
      <c r="A2813" s="141"/>
      <c r="B2813" s="153"/>
      <c r="C2813" s="154"/>
      <c r="D2813" s="141"/>
      <c r="E2813" s="155"/>
      <c r="F2813" s="156"/>
      <c r="G2813" s="127"/>
      <c r="H2813" s="153"/>
      <c r="I2813" s="154"/>
      <c r="J2813" s="142"/>
      <c r="K2813" s="153"/>
      <c r="L2813" s="154"/>
      <c r="M2813" s="143"/>
      <c r="N2813" s="144"/>
    </row>
    <row r="2814" spans="1:14" ht="19.5" thickBot="1" x14ac:dyDescent="0.35">
      <c r="A2814" s="141"/>
      <c r="B2814" s="153"/>
      <c r="C2814" s="154"/>
      <c r="D2814" s="141"/>
      <c r="E2814" s="155"/>
      <c r="F2814" s="156"/>
      <c r="G2814" s="127"/>
      <c r="H2814" s="153"/>
      <c r="I2814" s="154"/>
      <c r="J2814" s="142"/>
      <c r="K2814" s="153"/>
      <c r="L2814" s="154"/>
      <c r="M2814" s="143"/>
      <c r="N2814" s="144"/>
    </row>
    <row r="2815" spans="1:14" ht="19.5" thickBot="1" x14ac:dyDescent="0.35">
      <c r="A2815" s="141"/>
      <c r="B2815" s="153"/>
      <c r="C2815" s="154"/>
      <c r="D2815" s="141"/>
      <c r="E2815" s="155"/>
      <c r="F2815" s="156"/>
      <c r="G2815" s="127"/>
      <c r="H2815" s="153"/>
      <c r="I2815" s="154"/>
      <c r="J2815" s="142"/>
      <c r="K2815" s="153"/>
      <c r="L2815" s="154"/>
      <c r="M2815" s="143"/>
      <c r="N2815" s="144"/>
    </row>
    <row r="2816" spans="1:14" ht="19.5" thickBot="1" x14ac:dyDescent="0.35">
      <c r="A2816" s="141"/>
      <c r="B2816" s="153"/>
      <c r="C2816" s="154"/>
      <c r="D2816" s="141"/>
      <c r="E2816" s="155"/>
      <c r="F2816" s="156"/>
      <c r="G2816" s="127"/>
      <c r="H2816" s="153"/>
      <c r="I2816" s="154"/>
      <c r="J2816" s="142"/>
      <c r="K2816" s="153"/>
      <c r="L2816" s="154"/>
      <c r="M2816" s="143"/>
      <c r="N2816" s="144"/>
    </row>
    <row r="2817" spans="1:14" ht="19.5" thickBot="1" x14ac:dyDescent="0.35">
      <c r="A2817" s="141"/>
      <c r="B2817" s="153"/>
      <c r="C2817" s="154"/>
      <c r="D2817" s="141"/>
      <c r="E2817" s="155"/>
      <c r="F2817" s="156"/>
      <c r="G2817" s="127"/>
      <c r="H2817" s="153"/>
      <c r="I2817" s="154"/>
      <c r="J2817" s="142"/>
      <c r="K2817" s="153"/>
      <c r="L2817" s="154"/>
      <c r="M2817" s="143"/>
      <c r="N2817" s="144"/>
    </row>
    <row r="2818" spans="1:14" ht="19.5" thickBot="1" x14ac:dyDescent="0.35">
      <c r="A2818" s="141"/>
      <c r="B2818" s="153"/>
      <c r="C2818" s="154"/>
      <c r="D2818" s="141"/>
      <c r="E2818" s="155"/>
      <c r="F2818" s="156"/>
      <c r="G2818" s="127"/>
      <c r="H2818" s="153"/>
      <c r="I2818" s="154"/>
      <c r="J2818" s="142"/>
      <c r="K2818" s="153"/>
      <c r="L2818" s="154"/>
      <c r="M2818" s="143"/>
      <c r="N2818" s="144"/>
    </row>
    <row r="2819" spans="1:14" ht="19.5" thickBot="1" x14ac:dyDescent="0.35">
      <c r="A2819" s="141" t="s">
        <v>121</v>
      </c>
      <c r="B2819" s="153"/>
      <c r="C2819" s="154"/>
      <c r="D2819" s="141"/>
      <c r="E2819" s="155">
        <f>SUM(E2811:F2818)</f>
        <v>0</v>
      </c>
      <c r="F2819" s="156"/>
      <c r="G2819" s="127"/>
      <c r="H2819" s="153" t="s">
        <v>121</v>
      </c>
      <c r="I2819" s="154"/>
      <c r="J2819" s="140">
        <f>SUM(J2811:J2818)</f>
        <v>0</v>
      </c>
      <c r="K2819" s="153" t="s">
        <v>121</v>
      </c>
      <c r="L2819" s="154"/>
      <c r="M2819" s="145">
        <f>SUM(M2811:M2818)</f>
        <v>0</v>
      </c>
      <c r="N2819" s="139"/>
    </row>
    <row r="2822" spans="1:14" x14ac:dyDescent="0.3">
      <c r="A2822" s="172" t="s">
        <v>0</v>
      </c>
      <c r="B2822" s="172"/>
      <c r="C2822" s="172"/>
      <c r="D2822" s="172"/>
      <c r="E2822" s="172"/>
      <c r="F2822" s="172"/>
      <c r="G2822" s="172"/>
      <c r="H2822" s="172"/>
      <c r="I2822" s="172"/>
      <c r="J2822" s="172"/>
      <c r="K2822" s="172"/>
      <c r="L2822" s="172"/>
      <c r="M2822" s="1"/>
      <c r="N2822" s="148"/>
    </row>
    <row r="2823" spans="1:14" x14ac:dyDescent="0.3">
      <c r="A2823" s="1" t="s">
        <v>1</v>
      </c>
      <c r="B2823" s="148"/>
      <c r="J2823" s="1" t="s">
        <v>3</v>
      </c>
      <c r="K2823" s="173">
        <f>+K2732</f>
        <v>0</v>
      </c>
      <c r="L2823" s="173"/>
      <c r="M2823" s="173"/>
      <c r="N2823" s="6"/>
    </row>
    <row r="2824" spans="1:14" x14ac:dyDescent="0.3">
      <c r="A2824" s="174"/>
      <c r="B2824" s="175"/>
      <c r="C2824" s="176"/>
      <c r="D2824" s="169" t="s">
        <v>6</v>
      </c>
      <c r="E2824" s="170"/>
      <c r="F2824" s="171"/>
      <c r="G2824" s="7" t="s">
        <v>7</v>
      </c>
      <c r="H2824" s="7" t="s">
        <v>7</v>
      </c>
      <c r="I2824" s="7" t="s">
        <v>8</v>
      </c>
      <c r="J2824" s="147" t="s">
        <v>9</v>
      </c>
      <c r="K2824" s="7" t="s">
        <v>10</v>
      </c>
      <c r="L2824" s="149"/>
      <c r="M2824" s="7" t="s">
        <v>11</v>
      </c>
      <c r="N2824" s="7" t="s">
        <v>12</v>
      </c>
    </row>
    <row r="2825" spans="1:14" x14ac:dyDescent="0.3">
      <c r="A2825" s="12" t="s">
        <v>16</v>
      </c>
      <c r="B2825" s="7" t="s">
        <v>17</v>
      </c>
      <c r="C2825" s="13" t="s">
        <v>18</v>
      </c>
      <c r="D2825" s="7">
        <v>1</v>
      </c>
      <c r="E2825" s="7">
        <v>2</v>
      </c>
      <c r="F2825" s="14" t="s">
        <v>19</v>
      </c>
      <c r="G2825" s="7" t="s">
        <v>20</v>
      </c>
      <c r="H2825" s="7" t="s">
        <v>20</v>
      </c>
      <c r="I2825" s="7"/>
      <c r="J2825" s="7" t="s">
        <v>20</v>
      </c>
      <c r="K2825" s="7" t="s">
        <v>21</v>
      </c>
      <c r="L2825" s="7" t="s">
        <v>22</v>
      </c>
      <c r="M2825" s="7" t="s">
        <v>23</v>
      </c>
      <c r="N2825" s="7" t="s">
        <v>22</v>
      </c>
    </row>
    <row r="2826" spans="1:14" x14ac:dyDescent="0.3">
      <c r="A2826" s="16" t="s">
        <v>35</v>
      </c>
      <c r="B2826" s="17" t="s">
        <v>36</v>
      </c>
      <c r="C2826" s="17">
        <v>72</v>
      </c>
      <c r="D2826" s="29"/>
      <c r="E2826" s="29"/>
      <c r="F2826" s="30">
        <f>+(E2826+D2826)/C2826</f>
        <v>0</v>
      </c>
      <c r="G2826" s="32"/>
      <c r="H2826" s="32"/>
      <c r="I2826" s="32"/>
      <c r="J2826" s="34">
        <f>+D2826+E2826-G2826-H2826-I2826</f>
        <v>0</v>
      </c>
      <c r="K2826" s="31">
        <f>+K2735</f>
        <v>381.13</v>
      </c>
      <c r="L2826" s="24">
        <f t="shared" ref="L2826:L2887" si="205">+J2826*K2826</f>
        <v>0</v>
      </c>
      <c r="M2826" s="24"/>
      <c r="N2826" s="24">
        <f>+K2826*I2826</f>
        <v>0</v>
      </c>
    </row>
    <row r="2827" spans="1:14" x14ac:dyDescent="0.3">
      <c r="A2827" s="16" t="s">
        <v>37</v>
      </c>
      <c r="B2827" s="17" t="s">
        <v>38</v>
      </c>
      <c r="C2827" s="17">
        <v>36</v>
      </c>
      <c r="D2827" s="29"/>
      <c r="E2827" s="29"/>
      <c r="F2827" s="30">
        <f t="shared" ref="F2827:F2887" si="206">+(E2827+D2827)/C2827</f>
        <v>0</v>
      </c>
      <c r="G2827" s="32"/>
      <c r="H2827" s="32"/>
      <c r="I2827" s="32"/>
      <c r="J2827" s="34">
        <f t="shared" ref="J2827:J2887" si="207">+D2827+E2827-G2827-H2827-I2827</f>
        <v>0</v>
      </c>
      <c r="K2827" s="31">
        <f t="shared" ref="K2827:K2887" si="208">+K2736</f>
        <v>741.2</v>
      </c>
      <c r="L2827" s="24">
        <f t="shared" si="205"/>
        <v>0</v>
      </c>
      <c r="M2827" s="24"/>
      <c r="N2827" s="24">
        <f t="shared" ref="N2827:N2887" si="209">+K2827*I2827</f>
        <v>0</v>
      </c>
    </row>
    <row r="2828" spans="1:14" x14ac:dyDescent="0.3">
      <c r="A2828" s="16" t="s">
        <v>39</v>
      </c>
      <c r="B2828" s="17" t="s">
        <v>40</v>
      </c>
      <c r="C2828" s="17">
        <v>18</v>
      </c>
      <c r="D2828" s="29"/>
      <c r="E2828" s="29"/>
      <c r="F2828" s="30">
        <f t="shared" si="206"/>
        <v>0</v>
      </c>
      <c r="G2828" s="32"/>
      <c r="H2828" s="32"/>
      <c r="I2828" s="32"/>
      <c r="J2828" s="12">
        <f t="shared" si="207"/>
        <v>0</v>
      </c>
      <c r="K2828" s="31">
        <f t="shared" si="208"/>
        <v>1263.5999999999999</v>
      </c>
      <c r="L2828" s="37">
        <f t="shared" si="205"/>
        <v>0</v>
      </c>
      <c r="M2828" s="37"/>
      <c r="N2828" s="37">
        <f t="shared" si="209"/>
        <v>0</v>
      </c>
    </row>
    <row r="2829" spans="1:14" x14ac:dyDescent="0.3">
      <c r="A2829" s="16" t="s">
        <v>41</v>
      </c>
      <c r="B2829" s="17" t="s">
        <v>42</v>
      </c>
      <c r="C2829" s="17">
        <v>10</v>
      </c>
      <c r="D2829" s="29"/>
      <c r="E2829" s="29"/>
      <c r="F2829" s="30">
        <f t="shared" si="206"/>
        <v>0</v>
      </c>
      <c r="G2829" s="32"/>
      <c r="H2829" s="32"/>
      <c r="I2829" s="32"/>
      <c r="J2829" s="34">
        <f t="shared" si="207"/>
        <v>0</v>
      </c>
      <c r="K2829" s="31">
        <f t="shared" si="208"/>
        <v>2059.1999999999998</v>
      </c>
      <c r="L2829" s="24">
        <f t="shared" si="205"/>
        <v>0</v>
      </c>
      <c r="M2829" s="24"/>
      <c r="N2829" s="24">
        <f t="shared" si="209"/>
        <v>0</v>
      </c>
    </row>
    <row r="2830" spans="1:14" x14ac:dyDescent="0.3">
      <c r="A2830" s="16" t="s">
        <v>43</v>
      </c>
      <c r="B2830" s="17" t="s">
        <v>36</v>
      </c>
      <c r="C2830" s="17">
        <v>72</v>
      </c>
      <c r="D2830" s="29"/>
      <c r="E2830" s="29"/>
      <c r="F2830" s="30">
        <f t="shared" si="206"/>
        <v>0</v>
      </c>
      <c r="G2830" s="32"/>
      <c r="H2830" s="32"/>
      <c r="I2830" s="32"/>
      <c r="J2830" s="34">
        <f t="shared" si="207"/>
        <v>0</v>
      </c>
      <c r="K2830" s="31">
        <f t="shared" si="208"/>
        <v>409.5</v>
      </c>
      <c r="L2830" s="24">
        <f t="shared" si="205"/>
        <v>0</v>
      </c>
      <c r="M2830" s="24"/>
      <c r="N2830" s="24">
        <f t="shared" si="209"/>
        <v>0</v>
      </c>
    </row>
    <row r="2831" spans="1:14" x14ac:dyDescent="0.3">
      <c r="A2831" s="16" t="s">
        <v>44</v>
      </c>
      <c r="B2831" s="17" t="s">
        <v>38</v>
      </c>
      <c r="C2831" s="17">
        <v>36</v>
      </c>
      <c r="D2831" s="29"/>
      <c r="E2831" s="29"/>
      <c r="F2831" s="30">
        <f t="shared" si="206"/>
        <v>0</v>
      </c>
      <c r="G2831" s="32"/>
      <c r="H2831" s="32"/>
      <c r="I2831" s="32"/>
      <c r="J2831" s="34">
        <f t="shared" si="207"/>
        <v>0</v>
      </c>
      <c r="K2831" s="31">
        <f t="shared" si="208"/>
        <v>803.79</v>
      </c>
      <c r="L2831" s="24">
        <f t="shared" si="205"/>
        <v>0</v>
      </c>
      <c r="M2831" s="24"/>
      <c r="N2831" s="24">
        <f t="shared" si="209"/>
        <v>0</v>
      </c>
    </row>
    <row r="2832" spans="1:14" x14ac:dyDescent="0.3">
      <c r="A2832" s="16" t="s">
        <v>45</v>
      </c>
      <c r="B2832" s="17" t="s">
        <v>36</v>
      </c>
      <c r="C2832" s="17">
        <v>72</v>
      </c>
      <c r="D2832" s="29"/>
      <c r="E2832" s="29"/>
      <c r="F2832" s="30">
        <f t="shared" si="206"/>
        <v>0</v>
      </c>
      <c r="G2832" s="32"/>
      <c r="H2832" s="32"/>
      <c r="I2832" s="32"/>
      <c r="J2832" s="34">
        <f t="shared" si="207"/>
        <v>0</v>
      </c>
      <c r="K2832" s="31">
        <f t="shared" si="208"/>
        <v>409.5</v>
      </c>
      <c r="L2832" s="24">
        <f t="shared" si="205"/>
        <v>0</v>
      </c>
      <c r="M2832" s="24"/>
      <c r="N2832" s="24">
        <f t="shared" si="209"/>
        <v>0</v>
      </c>
    </row>
    <row r="2833" spans="1:14" x14ac:dyDescent="0.3">
      <c r="A2833" s="16" t="s">
        <v>46</v>
      </c>
      <c r="B2833" s="17" t="s">
        <v>38</v>
      </c>
      <c r="C2833" s="17">
        <v>36</v>
      </c>
      <c r="D2833" s="29"/>
      <c r="E2833" s="29"/>
      <c r="F2833" s="30">
        <f t="shared" si="206"/>
        <v>0</v>
      </c>
      <c r="G2833" s="32"/>
      <c r="H2833" s="32"/>
      <c r="I2833" s="32"/>
      <c r="J2833" s="34">
        <f t="shared" si="207"/>
        <v>0</v>
      </c>
      <c r="K2833" s="31">
        <f t="shared" si="208"/>
        <v>803.79</v>
      </c>
      <c r="L2833" s="24">
        <f t="shared" si="205"/>
        <v>0</v>
      </c>
      <c r="M2833" s="24"/>
      <c r="N2833" s="24">
        <f t="shared" si="209"/>
        <v>0</v>
      </c>
    </row>
    <row r="2834" spans="1:14" x14ac:dyDescent="0.3">
      <c r="A2834" s="16" t="s">
        <v>47</v>
      </c>
      <c r="B2834" s="17" t="s">
        <v>48</v>
      </c>
      <c r="C2834" s="17">
        <v>8</v>
      </c>
      <c r="D2834" s="29"/>
      <c r="E2834" s="29"/>
      <c r="F2834" s="30">
        <f t="shared" si="206"/>
        <v>0</v>
      </c>
      <c r="G2834" s="32"/>
      <c r="H2834" s="32"/>
      <c r="I2834" s="32"/>
      <c r="J2834" s="34">
        <f t="shared" si="207"/>
        <v>0</v>
      </c>
      <c r="K2834" s="31">
        <f t="shared" si="208"/>
        <v>2767.05</v>
      </c>
      <c r="L2834" s="24">
        <f t="shared" si="205"/>
        <v>0</v>
      </c>
      <c r="M2834" s="24"/>
      <c r="N2834" s="24">
        <f t="shared" si="209"/>
        <v>0</v>
      </c>
    </row>
    <row r="2835" spans="1:14" x14ac:dyDescent="0.3">
      <c r="A2835" s="35" t="s">
        <v>49</v>
      </c>
      <c r="B2835" s="17" t="s">
        <v>50</v>
      </c>
      <c r="C2835" s="38">
        <v>72</v>
      </c>
      <c r="D2835" s="29"/>
      <c r="E2835" s="29"/>
      <c r="F2835" s="30">
        <f t="shared" si="206"/>
        <v>0</v>
      </c>
      <c r="G2835" s="32"/>
      <c r="H2835" s="32"/>
      <c r="I2835" s="32"/>
      <c r="J2835" s="12">
        <f t="shared" si="207"/>
        <v>0</v>
      </c>
      <c r="K2835" s="31">
        <f t="shared" si="208"/>
        <v>444.6</v>
      </c>
      <c r="L2835" s="37">
        <f t="shared" si="205"/>
        <v>0</v>
      </c>
      <c r="M2835" s="37"/>
      <c r="N2835" s="37">
        <f t="shared" si="209"/>
        <v>0</v>
      </c>
    </row>
    <row r="2836" spans="1:14" x14ac:dyDescent="0.3">
      <c r="A2836" s="16" t="s">
        <v>51</v>
      </c>
      <c r="B2836" s="17" t="s">
        <v>52</v>
      </c>
      <c r="C2836" s="17">
        <v>36</v>
      </c>
      <c r="D2836" s="29"/>
      <c r="E2836" s="29"/>
      <c r="F2836" s="30">
        <f t="shared" si="206"/>
        <v>0</v>
      </c>
      <c r="G2836" s="32"/>
      <c r="H2836" s="32"/>
      <c r="I2836" s="32"/>
      <c r="J2836" s="34">
        <f t="shared" si="207"/>
        <v>0</v>
      </c>
      <c r="K2836" s="31">
        <f t="shared" si="208"/>
        <v>868.73</v>
      </c>
      <c r="L2836" s="24">
        <f t="shared" si="205"/>
        <v>0</v>
      </c>
      <c r="M2836" s="24"/>
      <c r="N2836" s="24">
        <f t="shared" si="209"/>
        <v>0</v>
      </c>
    </row>
    <row r="2837" spans="1:14" x14ac:dyDescent="0.3">
      <c r="A2837" s="16" t="s">
        <v>53</v>
      </c>
      <c r="B2837" s="17" t="s">
        <v>48</v>
      </c>
      <c r="C2837" s="17">
        <v>8</v>
      </c>
      <c r="D2837" s="29"/>
      <c r="E2837" s="29"/>
      <c r="F2837" s="30">
        <f t="shared" si="206"/>
        <v>0</v>
      </c>
      <c r="G2837" s="32"/>
      <c r="H2837" s="32"/>
      <c r="I2837" s="32"/>
      <c r="J2837" s="34">
        <f t="shared" si="207"/>
        <v>0</v>
      </c>
      <c r="K2837" s="31">
        <f t="shared" si="208"/>
        <v>2416.0500000000002</v>
      </c>
      <c r="L2837" s="24">
        <f t="shared" si="205"/>
        <v>0</v>
      </c>
      <c r="M2837" s="24"/>
      <c r="N2837" s="24">
        <f t="shared" si="209"/>
        <v>0</v>
      </c>
    </row>
    <row r="2838" spans="1:14" x14ac:dyDescent="0.3">
      <c r="A2838" s="16" t="s">
        <v>54</v>
      </c>
      <c r="B2838" s="17" t="s">
        <v>50</v>
      </c>
      <c r="C2838" s="17">
        <v>72</v>
      </c>
      <c r="D2838" s="29"/>
      <c r="E2838" s="29"/>
      <c r="F2838" s="30">
        <f t="shared" si="206"/>
        <v>0</v>
      </c>
      <c r="G2838" s="32"/>
      <c r="H2838" s="32"/>
      <c r="I2838" s="32"/>
      <c r="J2838" s="34">
        <f t="shared" si="207"/>
        <v>0</v>
      </c>
      <c r="K2838" s="31">
        <f t="shared" si="208"/>
        <v>377.33</v>
      </c>
      <c r="L2838" s="24">
        <f t="shared" si="205"/>
        <v>0</v>
      </c>
      <c r="M2838" s="24"/>
      <c r="N2838" s="24">
        <f t="shared" si="209"/>
        <v>0</v>
      </c>
    </row>
    <row r="2839" spans="1:14" x14ac:dyDescent="0.3">
      <c r="A2839" s="16" t="s">
        <v>55</v>
      </c>
      <c r="B2839" s="17" t="s">
        <v>56</v>
      </c>
      <c r="C2839" s="17">
        <v>15</v>
      </c>
      <c r="D2839" s="44"/>
      <c r="E2839" s="44"/>
      <c r="F2839" s="30">
        <f t="shared" si="206"/>
        <v>0</v>
      </c>
      <c r="G2839" s="11"/>
      <c r="H2839" s="11"/>
      <c r="I2839" s="11"/>
      <c r="J2839" s="12">
        <f t="shared" si="207"/>
        <v>0</v>
      </c>
      <c r="K2839" s="45">
        <f t="shared" si="208"/>
        <v>1158.3</v>
      </c>
      <c r="L2839" s="37">
        <f t="shared" si="205"/>
        <v>0</v>
      </c>
      <c r="M2839" s="37"/>
      <c r="N2839" s="37">
        <f t="shared" si="209"/>
        <v>0</v>
      </c>
    </row>
    <row r="2840" spans="1:14" x14ac:dyDescent="0.3">
      <c r="A2840" s="16" t="s">
        <v>57</v>
      </c>
      <c r="B2840" s="17" t="s">
        <v>50</v>
      </c>
      <c r="C2840" s="17">
        <v>72</v>
      </c>
      <c r="D2840" s="29"/>
      <c r="E2840" s="29"/>
      <c r="F2840" s="30">
        <f t="shared" si="206"/>
        <v>0</v>
      </c>
      <c r="G2840" s="32"/>
      <c r="H2840" s="32"/>
      <c r="I2840" s="32"/>
      <c r="J2840" s="34">
        <f t="shared" si="207"/>
        <v>0</v>
      </c>
      <c r="K2840" s="31">
        <f t="shared" si="208"/>
        <v>424.13</v>
      </c>
      <c r="L2840" s="24">
        <f t="shared" si="205"/>
        <v>0</v>
      </c>
      <c r="M2840" s="24"/>
      <c r="N2840" s="24">
        <f t="shared" si="209"/>
        <v>0</v>
      </c>
    </row>
    <row r="2841" spans="1:14" x14ac:dyDescent="0.3">
      <c r="A2841" s="16" t="s">
        <v>58</v>
      </c>
      <c r="B2841" s="17" t="s">
        <v>59</v>
      </c>
      <c r="C2841" s="17">
        <v>15</v>
      </c>
      <c r="D2841" s="29"/>
      <c r="E2841" s="29"/>
      <c r="F2841" s="30">
        <f t="shared" si="206"/>
        <v>0</v>
      </c>
      <c r="G2841" s="32"/>
      <c r="H2841" s="32"/>
      <c r="I2841" s="32"/>
      <c r="J2841" s="34">
        <f t="shared" si="207"/>
        <v>0</v>
      </c>
      <c r="K2841" s="31">
        <f t="shared" si="208"/>
        <v>1199.25</v>
      </c>
      <c r="L2841" s="24">
        <f t="shared" si="205"/>
        <v>0</v>
      </c>
      <c r="M2841" s="24"/>
      <c r="N2841" s="24">
        <f t="shared" si="209"/>
        <v>0</v>
      </c>
    </row>
    <row r="2842" spans="1:14" x14ac:dyDescent="0.3">
      <c r="A2842" s="16" t="s">
        <v>60</v>
      </c>
      <c r="B2842" s="17" t="s">
        <v>50</v>
      </c>
      <c r="C2842" s="17">
        <v>72</v>
      </c>
      <c r="D2842" s="29"/>
      <c r="E2842" s="29"/>
      <c r="F2842" s="30">
        <f t="shared" si="206"/>
        <v>0</v>
      </c>
      <c r="G2842" s="32"/>
      <c r="H2842" s="32"/>
      <c r="I2842" s="32"/>
      <c r="J2842" s="34">
        <f t="shared" si="207"/>
        <v>0</v>
      </c>
      <c r="K2842" s="31">
        <f t="shared" si="208"/>
        <v>381.13</v>
      </c>
      <c r="L2842" s="24">
        <f t="shared" si="205"/>
        <v>0</v>
      </c>
      <c r="M2842" s="24"/>
      <c r="N2842" s="24">
        <f t="shared" si="209"/>
        <v>0</v>
      </c>
    </row>
    <row r="2843" spans="1:14" x14ac:dyDescent="0.3">
      <c r="A2843" s="16" t="s">
        <v>61</v>
      </c>
      <c r="B2843" s="17" t="s">
        <v>50</v>
      </c>
      <c r="C2843" s="38">
        <v>72</v>
      </c>
      <c r="D2843" s="44"/>
      <c r="E2843" s="44"/>
      <c r="F2843" s="30">
        <f t="shared" si="206"/>
        <v>0</v>
      </c>
      <c r="G2843" s="11"/>
      <c r="H2843" s="11"/>
      <c r="I2843" s="11"/>
      <c r="J2843" s="12">
        <f t="shared" si="207"/>
        <v>0</v>
      </c>
      <c r="K2843" s="31">
        <f t="shared" si="208"/>
        <v>424.13</v>
      </c>
      <c r="L2843" s="37">
        <f t="shared" si="205"/>
        <v>0</v>
      </c>
      <c r="M2843" s="37"/>
      <c r="N2843" s="37">
        <f t="shared" si="209"/>
        <v>0</v>
      </c>
    </row>
    <row r="2844" spans="1:14" x14ac:dyDescent="0.3">
      <c r="A2844" s="35" t="s">
        <v>62</v>
      </c>
      <c r="B2844" s="17" t="s">
        <v>50</v>
      </c>
      <c r="C2844" s="38">
        <v>72</v>
      </c>
      <c r="D2844" s="44"/>
      <c r="E2844" s="44"/>
      <c r="F2844" s="30">
        <f t="shared" si="206"/>
        <v>0</v>
      </c>
      <c r="G2844" s="11"/>
      <c r="H2844" s="11"/>
      <c r="I2844" s="11"/>
      <c r="J2844" s="12">
        <f t="shared" si="207"/>
        <v>0</v>
      </c>
      <c r="K2844" s="31">
        <f t="shared" si="208"/>
        <v>330.23</v>
      </c>
      <c r="L2844" s="37">
        <f t="shared" si="205"/>
        <v>0</v>
      </c>
      <c r="M2844" s="37"/>
      <c r="N2844" s="37">
        <f t="shared" si="209"/>
        <v>0</v>
      </c>
    </row>
    <row r="2845" spans="1:14" x14ac:dyDescent="0.3">
      <c r="A2845" s="35" t="s">
        <v>63</v>
      </c>
      <c r="B2845" s="17" t="s">
        <v>50</v>
      </c>
      <c r="C2845" s="38">
        <v>72</v>
      </c>
      <c r="D2845" s="44"/>
      <c r="E2845" s="44"/>
      <c r="F2845" s="30">
        <f t="shared" si="206"/>
        <v>0</v>
      </c>
      <c r="G2845" s="11"/>
      <c r="H2845" s="11"/>
      <c r="I2845" s="11"/>
      <c r="J2845" s="12">
        <f t="shared" si="207"/>
        <v>0</v>
      </c>
      <c r="K2845" s="31">
        <f t="shared" si="208"/>
        <v>424.13</v>
      </c>
      <c r="L2845" s="37">
        <f t="shared" si="205"/>
        <v>0</v>
      </c>
      <c r="M2845" s="37"/>
      <c r="N2845" s="37">
        <f t="shared" si="209"/>
        <v>0</v>
      </c>
    </row>
    <row r="2846" spans="1:14" x14ac:dyDescent="0.3">
      <c r="A2846" s="35" t="s">
        <v>64</v>
      </c>
      <c r="B2846" s="17" t="s">
        <v>65</v>
      </c>
      <c r="C2846" s="38">
        <v>72</v>
      </c>
      <c r="D2846" s="44"/>
      <c r="E2846" s="44"/>
      <c r="F2846" s="30">
        <f t="shared" si="206"/>
        <v>0</v>
      </c>
      <c r="G2846" s="11"/>
      <c r="H2846" s="11"/>
      <c r="I2846" s="11"/>
      <c r="J2846" s="12">
        <f t="shared" si="207"/>
        <v>0</v>
      </c>
      <c r="K2846" s="31">
        <f t="shared" si="208"/>
        <v>389.61</v>
      </c>
      <c r="L2846" s="37">
        <f t="shared" si="205"/>
        <v>0</v>
      </c>
      <c r="M2846" s="37"/>
      <c r="N2846" s="37">
        <f t="shared" si="209"/>
        <v>0</v>
      </c>
    </row>
    <row r="2847" spans="1:14" x14ac:dyDescent="0.3">
      <c r="A2847" s="35" t="s">
        <v>66</v>
      </c>
      <c r="B2847" s="17" t="s">
        <v>65</v>
      </c>
      <c r="C2847" s="38">
        <v>72</v>
      </c>
      <c r="D2847" s="44"/>
      <c r="E2847" s="44"/>
      <c r="F2847" s="30">
        <f t="shared" si="206"/>
        <v>0</v>
      </c>
      <c r="G2847" s="11"/>
      <c r="H2847" s="11"/>
      <c r="I2847" s="11"/>
      <c r="J2847" s="12">
        <f t="shared" si="207"/>
        <v>0</v>
      </c>
      <c r="K2847" s="31">
        <f t="shared" si="208"/>
        <v>389.61</v>
      </c>
      <c r="L2847" s="37">
        <f t="shared" si="205"/>
        <v>0</v>
      </c>
      <c r="M2847" s="37"/>
      <c r="N2847" s="37">
        <f t="shared" si="209"/>
        <v>0</v>
      </c>
    </row>
    <row r="2848" spans="1:14" x14ac:dyDescent="0.3">
      <c r="A2848" s="47" t="s">
        <v>67</v>
      </c>
      <c r="B2848" s="48" t="s">
        <v>59</v>
      </c>
      <c r="C2848" s="49">
        <v>25</v>
      </c>
      <c r="D2848" s="44"/>
      <c r="E2848" s="44"/>
      <c r="F2848" s="30">
        <f t="shared" si="206"/>
        <v>0</v>
      </c>
      <c r="G2848" s="11"/>
      <c r="H2848" s="11"/>
      <c r="I2848" s="11"/>
      <c r="J2848" s="12">
        <f t="shared" si="207"/>
        <v>0</v>
      </c>
      <c r="K2848" s="31">
        <f t="shared" si="208"/>
        <v>169.65</v>
      </c>
      <c r="L2848" s="37">
        <f t="shared" si="205"/>
        <v>0</v>
      </c>
      <c r="M2848" s="37"/>
      <c r="N2848" s="37">
        <f t="shared" si="209"/>
        <v>0</v>
      </c>
    </row>
    <row r="2849" spans="1:14" x14ac:dyDescent="0.3">
      <c r="A2849" s="47" t="s">
        <v>68</v>
      </c>
      <c r="B2849" s="48" t="s">
        <v>42</v>
      </c>
      <c r="C2849" s="49">
        <v>50</v>
      </c>
      <c r="D2849" s="44"/>
      <c r="E2849" s="44"/>
      <c r="F2849" s="30">
        <f t="shared" si="206"/>
        <v>0</v>
      </c>
      <c r="G2849" s="11"/>
      <c r="H2849" s="11"/>
      <c r="I2849" s="11"/>
      <c r="J2849" s="12">
        <f t="shared" si="207"/>
        <v>0</v>
      </c>
      <c r="K2849" s="31">
        <f t="shared" si="208"/>
        <v>88.92</v>
      </c>
      <c r="L2849" s="37">
        <f t="shared" si="205"/>
        <v>0</v>
      </c>
      <c r="M2849" s="37"/>
      <c r="N2849" s="37">
        <f t="shared" si="209"/>
        <v>0</v>
      </c>
    </row>
    <row r="2850" spans="1:14" x14ac:dyDescent="0.3">
      <c r="A2850" s="47" t="s">
        <v>69</v>
      </c>
      <c r="B2850" s="48" t="s">
        <v>52</v>
      </c>
      <c r="C2850" s="49">
        <v>12</v>
      </c>
      <c r="D2850" s="44"/>
      <c r="E2850" s="44"/>
      <c r="F2850" s="30">
        <f t="shared" si="206"/>
        <v>0</v>
      </c>
      <c r="G2850" s="11"/>
      <c r="H2850" s="11"/>
      <c r="I2850" s="11"/>
      <c r="J2850" s="12">
        <f t="shared" si="207"/>
        <v>0</v>
      </c>
      <c r="K2850" s="31">
        <f t="shared" si="208"/>
        <v>123.94</v>
      </c>
      <c r="L2850" s="37">
        <f t="shared" si="205"/>
        <v>0</v>
      </c>
      <c r="M2850" s="37"/>
      <c r="N2850" s="37">
        <f t="shared" si="209"/>
        <v>0</v>
      </c>
    </row>
    <row r="2851" spans="1:14" ht="19.5" thickBot="1" x14ac:dyDescent="0.35">
      <c r="A2851" s="47" t="s">
        <v>70</v>
      </c>
      <c r="B2851" s="48" t="s">
        <v>50</v>
      </c>
      <c r="C2851" s="49">
        <v>60</v>
      </c>
      <c r="D2851" s="44"/>
      <c r="E2851" s="44"/>
      <c r="F2851" s="30">
        <f t="shared" si="206"/>
        <v>0</v>
      </c>
      <c r="G2851" s="11"/>
      <c r="H2851" s="11"/>
      <c r="I2851" s="11"/>
      <c r="J2851" s="12">
        <f t="shared" si="207"/>
        <v>0</v>
      </c>
      <c r="K2851" s="31">
        <f t="shared" si="208"/>
        <v>67.180000000000007</v>
      </c>
      <c r="L2851" s="37">
        <f t="shared" si="205"/>
        <v>0</v>
      </c>
      <c r="M2851" s="37"/>
      <c r="N2851" s="37">
        <f t="shared" si="209"/>
        <v>0</v>
      </c>
    </row>
    <row r="2852" spans="1:14" ht="19.5" thickBot="1" x14ac:dyDescent="0.35">
      <c r="A2852" s="56" t="s">
        <v>71</v>
      </c>
      <c r="B2852" s="57" t="s">
        <v>50</v>
      </c>
      <c r="C2852" s="58">
        <v>60</v>
      </c>
      <c r="D2852" s="44"/>
      <c r="E2852" s="44"/>
      <c r="F2852" s="30">
        <f t="shared" si="206"/>
        <v>0</v>
      </c>
      <c r="G2852" s="11"/>
      <c r="H2852" s="11"/>
      <c r="I2852" s="11"/>
      <c r="J2852" s="12">
        <f t="shared" si="207"/>
        <v>0</v>
      </c>
      <c r="K2852" s="31">
        <f t="shared" si="208"/>
        <v>67.180000000000007</v>
      </c>
      <c r="L2852" s="37">
        <f t="shared" si="205"/>
        <v>0</v>
      </c>
      <c r="M2852" s="37"/>
      <c r="N2852" s="37">
        <f t="shared" si="209"/>
        <v>0</v>
      </c>
    </row>
    <row r="2853" spans="1:14" ht="19.5" thickBot="1" x14ac:dyDescent="0.35">
      <c r="A2853" s="56" t="s">
        <v>72</v>
      </c>
      <c r="B2853" s="57" t="s">
        <v>50</v>
      </c>
      <c r="C2853" s="58">
        <v>60</v>
      </c>
      <c r="D2853" s="44"/>
      <c r="E2853" s="44"/>
      <c r="F2853" s="30">
        <f t="shared" si="206"/>
        <v>0</v>
      </c>
      <c r="G2853" s="11"/>
      <c r="H2853" s="11"/>
      <c r="I2853" s="11"/>
      <c r="J2853" s="12">
        <f t="shared" si="207"/>
        <v>0</v>
      </c>
      <c r="K2853" s="31">
        <f t="shared" si="208"/>
        <v>67.180000000000007</v>
      </c>
      <c r="L2853" s="37">
        <f t="shared" si="205"/>
        <v>0</v>
      </c>
      <c r="M2853" s="37"/>
      <c r="N2853" s="37">
        <f t="shared" si="209"/>
        <v>0</v>
      </c>
    </row>
    <row r="2854" spans="1:14" ht="19.5" thickBot="1" x14ac:dyDescent="0.35">
      <c r="A2854" s="56" t="s">
        <v>73</v>
      </c>
      <c r="B2854" s="57" t="s">
        <v>74</v>
      </c>
      <c r="C2854" s="58">
        <v>150</v>
      </c>
      <c r="D2854" s="44"/>
      <c r="E2854" s="44"/>
      <c r="F2854" s="30">
        <f t="shared" si="206"/>
        <v>0</v>
      </c>
      <c r="G2854" s="11"/>
      <c r="H2854" s="11"/>
      <c r="I2854" s="11"/>
      <c r="J2854" s="12">
        <f t="shared" si="207"/>
        <v>0</v>
      </c>
      <c r="K2854" s="31">
        <f t="shared" si="208"/>
        <v>21.06</v>
      </c>
      <c r="L2854" s="37">
        <f t="shared" si="205"/>
        <v>0</v>
      </c>
      <c r="M2854" s="37"/>
      <c r="N2854" s="37">
        <f t="shared" si="209"/>
        <v>0</v>
      </c>
    </row>
    <row r="2855" spans="1:14" ht="19.5" thickBot="1" x14ac:dyDescent="0.35">
      <c r="A2855" s="66" t="s">
        <v>75</v>
      </c>
      <c r="B2855" s="67" t="s">
        <v>76</v>
      </c>
      <c r="C2855" s="68">
        <v>120</v>
      </c>
      <c r="D2855" s="44"/>
      <c r="E2855" s="44"/>
      <c r="F2855" s="30">
        <f t="shared" si="206"/>
        <v>0</v>
      </c>
      <c r="G2855" s="11"/>
      <c r="H2855" s="11"/>
      <c r="I2855" s="11"/>
      <c r="J2855" s="12">
        <f t="shared" si="207"/>
        <v>0</v>
      </c>
      <c r="K2855" s="31">
        <f t="shared" si="208"/>
        <v>78.98</v>
      </c>
      <c r="L2855" s="37">
        <f t="shared" si="205"/>
        <v>0</v>
      </c>
      <c r="M2855" s="37"/>
      <c r="N2855" s="37">
        <f t="shared" si="209"/>
        <v>0</v>
      </c>
    </row>
    <row r="2856" spans="1:14" ht="19.5" thickBot="1" x14ac:dyDescent="0.35">
      <c r="A2856" s="66" t="s">
        <v>77</v>
      </c>
      <c r="B2856" s="67" t="s">
        <v>78</v>
      </c>
      <c r="C2856" s="68">
        <v>60</v>
      </c>
      <c r="D2856" s="44"/>
      <c r="E2856" s="44"/>
      <c r="F2856" s="30">
        <f t="shared" si="206"/>
        <v>0</v>
      </c>
      <c r="G2856" s="11"/>
      <c r="H2856" s="11"/>
      <c r="I2856" s="11"/>
      <c r="J2856" s="12">
        <f t="shared" si="207"/>
        <v>0</v>
      </c>
      <c r="K2856" s="31">
        <f t="shared" si="208"/>
        <v>154.44</v>
      </c>
      <c r="L2856" s="37">
        <f t="shared" si="205"/>
        <v>0</v>
      </c>
      <c r="M2856" s="37"/>
      <c r="N2856" s="37">
        <f t="shared" si="209"/>
        <v>0</v>
      </c>
    </row>
    <row r="2857" spans="1:14" ht="19.5" thickBot="1" x14ac:dyDescent="0.35">
      <c r="A2857" s="66" t="s">
        <v>79</v>
      </c>
      <c r="B2857" s="67" t="s">
        <v>50</v>
      </c>
      <c r="C2857" s="68">
        <v>30</v>
      </c>
      <c r="D2857" s="44"/>
      <c r="E2857" s="44"/>
      <c r="F2857" s="30">
        <f t="shared" si="206"/>
        <v>0</v>
      </c>
      <c r="G2857" s="11"/>
      <c r="H2857" s="11"/>
      <c r="I2857" s="11"/>
      <c r="J2857" s="12">
        <f t="shared" si="207"/>
        <v>0</v>
      </c>
      <c r="K2857" s="31">
        <f t="shared" si="208"/>
        <v>274.95</v>
      </c>
      <c r="L2857" s="37">
        <f t="shared" si="205"/>
        <v>0</v>
      </c>
      <c r="M2857" s="37"/>
      <c r="N2857" s="37">
        <f t="shared" si="209"/>
        <v>0</v>
      </c>
    </row>
    <row r="2858" spans="1:14" ht="19.5" thickBot="1" x14ac:dyDescent="0.35">
      <c r="A2858" s="66" t="s">
        <v>80</v>
      </c>
      <c r="B2858" s="67" t="s">
        <v>59</v>
      </c>
      <c r="C2858" s="68">
        <v>12</v>
      </c>
      <c r="D2858" s="44"/>
      <c r="E2858" s="44"/>
      <c r="F2858" s="30">
        <f t="shared" si="206"/>
        <v>0</v>
      </c>
      <c r="G2858" s="11"/>
      <c r="H2858" s="11"/>
      <c r="I2858" s="11"/>
      <c r="J2858" s="12">
        <f t="shared" si="207"/>
        <v>0</v>
      </c>
      <c r="K2858" s="31">
        <f t="shared" si="208"/>
        <v>1023.75</v>
      </c>
      <c r="L2858" s="37">
        <f t="shared" si="205"/>
        <v>0</v>
      </c>
      <c r="M2858" s="37"/>
      <c r="N2858" s="37">
        <f t="shared" si="209"/>
        <v>0</v>
      </c>
    </row>
    <row r="2859" spans="1:14" ht="19.5" thickBot="1" x14ac:dyDescent="0.35">
      <c r="A2859" s="76" t="s">
        <v>81</v>
      </c>
      <c r="B2859" s="77" t="s">
        <v>82</v>
      </c>
      <c r="C2859" s="78">
        <v>18</v>
      </c>
      <c r="D2859" s="44"/>
      <c r="E2859" s="44"/>
      <c r="F2859" s="30">
        <f t="shared" si="206"/>
        <v>0</v>
      </c>
      <c r="G2859" s="11"/>
      <c r="H2859" s="11"/>
      <c r="I2859" s="11"/>
      <c r="J2859" s="12">
        <f t="shared" si="207"/>
        <v>0</v>
      </c>
      <c r="K2859" s="31">
        <f t="shared" si="208"/>
        <v>558.67999999999995</v>
      </c>
      <c r="L2859" s="37">
        <f t="shared" si="205"/>
        <v>0</v>
      </c>
      <c r="M2859" s="37"/>
      <c r="N2859" s="37">
        <f t="shared" si="209"/>
        <v>0</v>
      </c>
    </row>
    <row r="2860" spans="1:14" ht="19.5" thickBot="1" x14ac:dyDescent="0.35">
      <c r="A2860" s="76" t="s">
        <v>83</v>
      </c>
      <c r="B2860" s="77" t="s">
        <v>59</v>
      </c>
      <c r="C2860" s="78">
        <v>12</v>
      </c>
      <c r="D2860" s="44"/>
      <c r="E2860" s="44"/>
      <c r="F2860" s="30">
        <f t="shared" si="206"/>
        <v>0</v>
      </c>
      <c r="G2860" s="11"/>
      <c r="H2860" s="11"/>
      <c r="I2860" s="11"/>
      <c r="J2860" s="12">
        <f t="shared" si="207"/>
        <v>0</v>
      </c>
      <c r="K2860" s="31">
        <f t="shared" si="208"/>
        <v>1092.2</v>
      </c>
      <c r="L2860" s="37">
        <f t="shared" si="205"/>
        <v>0</v>
      </c>
      <c r="M2860" s="37"/>
      <c r="N2860" s="37">
        <f t="shared" si="209"/>
        <v>0</v>
      </c>
    </row>
    <row r="2861" spans="1:14" ht="19.5" thickBot="1" x14ac:dyDescent="0.35">
      <c r="A2861" s="76" t="s">
        <v>84</v>
      </c>
      <c r="B2861" s="77" t="s">
        <v>85</v>
      </c>
      <c r="C2861" s="78">
        <v>4</v>
      </c>
      <c r="D2861" s="44"/>
      <c r="E2861" s="44"/>
      <c r="F2861" s="30">
        <f t="shared" si="206"/>
        <v>0</v>
      </c>
      <c r="G2861" s="11"/>
      <c r="H2861" s="11"/>
      <c r="I2861" s="11"/>
      <c r="J2861" s="12">
        <f t="shared" si="207"/>
        <v>0</v>
      </c>
      <c r="K2861" s="31">
        <f t="shared" si="208"/>
        <v>2670.53</v>
      </c>
      <c r="L2861" s="37">
        <f t="shared" si="205"/>
        <v>0</v>
      </c>
      <c r="M2861" s="37"/>
      <c r="N2861" s="37">
        <f t="shared" si="209"/>
        <v>0</v>
      </c>
    </row>
    <row r="2862" spans="1:14" ht="19.5" thickBot="1" x14ac:dyDescent="0.35">
      <c r="A2862" s="86" t="s">
        <v>86</v>
      </c>
      <c r="B2862" s="87" t="s">
        <v>87</v>
      </c>
      <c r="C2862" s="88">
        <v>48</v>
      </c>
      <c r="D2862" s="44"/>
      <c r="E2862" s="44"/>
      <c r="F2862" s="30">
        <f t="shared" si="206"/>
        <v>0</v>
      </c>
      <c r="G2862" s="11"/>
      <c r="H2862" s="11"/>
      <c r="I2862" s="11"/>
      <c r="J2862" s="12">
        <f t="shared" si="207"/>
        <v>0</v>
      </c>
      <c r="K2862" s="31">
        <f t="shared" si="208"/>
        <v>46.8</v>
      </c>
      <c r="L2862" s="37">
        <f t="shared" si="205"/>
        <v>0</v>
      </c>
      <c r="M2862" s="37"/>
      <c r="N2862" s="37">
        <f t="shared" si="209"/>
        <v>0</v>
      </c>
    </row>
    <row r="2863" spans="1:14" ht="19.5" thickBot="1" x14ac:dyDescent="0.35">
      <c r="A2863" s="86" t="s">
        <v>88</v>
      </c>
      <c r="B2863" s="87" t="s">
        <v>87</v>
      </c>
      <c r="C2863" s="88">
        <v>48</v>
      </c>
      <c r="D2863" s="44"/>
      <c r="E2863" s="44"/>
      <c r="F2863" s="30">
        <f t="shared" si="206"/>
        <v>0</v>
      </c>
      <c r="G2863" s="11"/>
      <c r="H2863" s="11"/>
      <c r="I2863" s="11"/>
      <c r="J2863" s="12">
        <f t="shared" si="207"/>
        <v>0</v>
      </c>
      <c r="K2863" s="31">
        <f t="shared" si="208"/>
        <v>46.8</v>
      </c>
      <c r="L2863" s="37">
        <f t="shared" si="205"/>
        <v>0</v>
      </c>
      <c r="M2863" s="37"/>
      <c r="N2863" s="37">
        <f t="shared" si="209"/>
        <v>0</v>
      </c>
    </row>
    <row r="2864" spans="1:14" x14ac:dyDescent="0.3">
      <c r="A2864" s="96" t="s">
        <v>89</v>
      </c>
      <c r="B2864" s="97">
        <v>25</v>
      </c>
      <c r="C2864" s="97">
        <v>25</v>
      </c>
      <c r="D2864" s="44"/>
      <c r="E2864" s="44"/>
      <c r="F2864" s="30">
        <f t="shared" si="206"/>
        <v>0</v>
      </c>
      <c r="G2864" s="11"/>
      <c r="H2864" s="11"/>
      <c r="I2864" s="11"/>
      <c r="J2864" s="12">
        <f t="shared" si="207"/>
        <v>0</v>
      </c>
      <c r="K2864" s="31">
        <f t="shared" si="208"/>
        <v>111.25</v>
      </c>
      <c r="L2864" s="37">
        <f t="shared" si="205"/>
        <v>0</v>
      </c>
      <c r="M2864" s="37"/>
      <c r="N2864" s="37">
        <f t="shared" si="209"/>
        <v>0</v>
      </c>
    </row>
    <row r="2865" spans="1:14" x14ac:dyDescent="0.3">
      <c r="A2865" s="105" t="s">
        <v>90</v>
      </c>
      <c r="B2865" s="106">
        <v>10</v>
      </c>
      <c r="C2865" s="106">
        <v>10</v>
      </c>
      <c r="D2865" s="44"/>
      <c r="E2865" s="44"/>
      <c r="F2865" s="30">
        <f t="shared" si="206"/>
        <v>0</v>
      </c>
      <c r="G2865" s="11"/>
      <c r="H2865" s="11"/>
      <c r="I2865" s="11"/>
      <c r="J2865" s="12">
        <f t="shared" si="207"/>
        <v>0</v>
      </c>
      <c r="K2865" s="31">
        <f t="shared" si="208"/>
        <v>1760</v>
      </c>
      <c r="L2865" s="37">
        <f t="shared" si="205"/>
        <v>0</v>
      </c>
      <c r="M2865" s="37"/>
      <c r="N2865" s="37">
        <f t="shared" si="209"/>
        <v>0</v>
      </c>
    </row>
    <row r="2866" spans="1:14" x14ac:dyDescent="0.3">
      <c r="A2866" s="105" t="s">
        <v>91</v>
      </c>
      <c r="B2866" s="106">
        <v>8</v>
      </c>
      <c r="C2866" s="106">
        <v>8</v>
      </c>
      <c r="D2866" s="44"/>
      <c r="E2866" s="44"/>
      <c r="F2866" s="30">
        <f t="shared" si="206"/>
        <v>0</v>
      </c>
      <c r="G2866" s="11"/>
      <c r="H2866" s="11"/>
      <c r="I2866" s="11"/>
      <c r="J2866" s="12">
        <f t="shared" si="207"/>
        <v>0</v>
      </c>
      <c r="K2866" s="31">
        <f t="shared" si="208"/>
        <v>2365</v>
      </c>
      <c r="L2866" s="37">
        <f t="shared" si="205"/>
        <v>0</v>
      </c>
      <c r="M2866" s="37"/>
      <c r="N2866" s="37">
        <f t="shared" si="209"/>
        <v>0</v>
      </c>
    </row>
    <row r="2867" spans="1:14" x14ac:dyDescent="0.3">
      <c r="A2867" s="105" t="s">
        <v>92</v>
      </c>
      <c r="B2867" s="106">
        <v>8</v>
      </c>
      <c r="C2867" s="106">
        <v>8</v>
      </c>
      <c r="D2867" s="44"/>
      <c r="E2867" s="44"/>
      <c r="F2867" s="30">
        <f t="shared" si="206"/>
        <v>0</v>
      </c>
      <c r="G2867" s="11"/>
      <c r="H2867" s="11"/>
      <c r="I2867" s="11"/>
      <c r="J2867" s="12">
        <f t="shared" si="207"/>
        <v>0</v>
      </c>
      <c r="K2867" s="31">
        <f t="shared" si="208"/>
        <v>2065</v>
      </c>
      <c r="L2867" s="37">
        <f t="shared" si="205"/>
        <v>0</v>
      </c>
      <c r="M2867" s="37"/>
      <c r="N2867" s="37">
        <f t="shared" si="209"/>
        <v>0</v>
      </c>
    </row>
    <row r="2868" spans="1:14" x14ac:dyDescent="0.3">
      <c r="A2868" s="105" t="s">
        <v>93</v>
      </c>
      <c r="B2868" s="106">
        <v>15</v>
      </c>
      <c r="C2868" s="106">
        <v>15</v>
      </c>
      <c r="D2868" s="44"/>
      <c r="E2868" s="44"/>
      <c r="F2868" s="30">
        <f t="shared" si="206"/>
        <v>0</v>
      </c>
      <c r="G2868" s="11"/>
      <c r="H2868" s="11"/>
      <c r="I2868" s="11"/>
      <c r="J2868" s="12">
        <f t="shared" si="207"/>
        <v>0</v>
      </c>
      <c r="K2868" s="31">
        <f t="shared" si="208"/>
        <v>990</v>
      </c>
      <c r="L2868" s="37">
        <f t="shared" si="205"/>
        <v>0</v>
      </c>
      <c r="M2868" s="37"/>
      <c r="N2868" s="37">
        <f t="shared" si="209"/>
        <v>0</v>
      </c>
    </row>
    <row r="2869" spans="1:14" x14ac:dyDescent="0.3">
      <c r="A2869" s="105" t="s">
        <v>94</v>
      </c>
      <c r="B2869" s="106">
        <v>15</v>
      </c>
      <c r="C2869" s="106">
        <v>15</v>
      </c>
      <c r="D2869" s="44"/>
      <c r="E2869" s="44"/>
      <c r="F2869" s="30">
        <f t="shared" si="206"/>
        <v>0</v>
      </c>
      <c r="G2869" s="11"/>
      <c r="H2869" s="11"/>
      <c r="I2869" s="11"/>
      <c r="J2869" s="12">
        <f t="shared" si="207"/>
        <v>0</v>
      </c>
      <c r="K2869" s="31">
        <f t="shared" si="208"/>
        <v>1025</v>
      </c>
      <c r="L2869" s="37">
        <f t="shared" si="205"/>
        <v>0</v>
      </c>
      <c r="M2869" s="37"/>
      <c r="N2869" s="37">
        <f t="shared" si="209"/>
        <v>0</v>
      </c>
    </row>
    <row r="2870" spans="1:14" x14ac:dyDescent="0.3">
      <c r="A2870" s="105" t="s">
        <v>95</v>
      </c>
      <c r="B2870" s="106">
        <v>10</v>
      </c>
      <c r="C2870" s="106">
        <v>10</v>
      </c>
      <c r="D2870" s="44"/>
      <c r="E2870" s="44"/>
      <c r="F2870" s="30">
        <f t="shared" si="206"/>
        <v>0</v>
      </c>
      <c r="G2870" s="11"/>
      <c r="H2870" s="11"/>
      <c r="I2870" s="11"/>
      <c r="J2870" s="12">
        <f t="shared" si="207"/>
        <v>0</v>
      </c>
      <c r="K2870" s="31">
        <f t="shared" si="208"/>
        <v>1620</v>
      </c>
      <c r="L2870" s="37">
        <f t="shared" si="205"/>
        <v>0</v>
      </c>
      <c r="M2870" s="37"/>
      <c r="N2870" s="37">
        <f t="shared" si="209"/>
        <v>0</v>
      </c>
    </row>
    <row r="2871" spans="1:14" x14ac:dyDescent="0.3">
      <c r="A2871" s="105" t="s">
        <v>96</v>
      </c>
      <c r="B2871" s="106">
        <v>8</v>
      </c>
      <c r="C2871" s="106">
        <v>8</v>
      </c>
      <c r="D2871" s="44"/>
      <c r="E2871" s="44"/>
      <c r="F2871" s="30">
        <f t="shared" si="206"/>
        <v>0</v>
      </c>
      <c r="G2871" s="11"/>
      <c r="H2871" s="11"/>
      <c r="I2871" s="11"/>
      <c r="J2871" s="12">
        <f t="shared" si="207"/>
        <v>0</v>
      </c>
      <c r="K2871" s="31">
        <f t="shared" si="208"/>
        <v>2130</v>
      </c>
      <c r="L2871" s="37">
        <f t="shared" si="205"/>
        <v>0</v>
      </c>
      <c r="M2871" s="37"/>
      <c r="N2871" s="37">
        <f t="shared" si="209"/>
        <v>0</v>
      </c>
    </row>
    <row r="2872" spans="1:14" x14ac:dyDescent="0.3">
      <c r="A2872" s="105" t="s">
        <v>97</v>
      </c>
      <c r="B2872" s="106">
        <v>15</v>
      </c>
      <c r="C2872" s="106">
        <v>15</v>
      </c>
      <c r="D2872" s="44"/>
      <c r="E2872" s="44"/>
      <c r="F2872" s="30">
        <f t="shared" si="206"/>
        <v>0</v>
      </c>
      <c r="G2872" s="11"/>
      <c r="H2872" s="11"/>
      <c r="I2872" s="11"/>
      <c r="J2872" s="12">
        <f t="shared" si="207"/>
        <v>0</v>
      </c>
      <c r="K2872" s="31">
        <f t="shared" si="208"/>
        <v>880</v>
      </c>
      <c r="L2872" s="37">
        <f t="shared" si="205"/>
        <v>0</v>
      </c>
      <c r="M2872" s="37"/>
      <c r="N2872" s="37">
        <f t="shared" si="209"/>
        <v>0</v>
      </c>
    </row>
    <row r="2873" spans="1:14" x14ac:dyDescent="0.3">
      <c r="A2873" s="105" t="s">
        <v>98</v>
      </c>
      <c r="B2873" s="106">
        <v>15</v>
      </c>
      <c r="C2873" s="106">
        <v>15</v>
      </c>
      <c r="D2873" s="44"/>
      <c r="E2873" s="44"/>
      <c r="F2873" s="30">
        <f t="shared" si="206"/>
        <v>0</v>
      </c>
      <c r="G2873" s="11"/>
      <c r="H2873" s="11"/>
      <c r="I2873" s="11"/>
      <c r="J2873" s="12">
        <f t="shared" si="207"/>
        <v>0</v>
      </c>
      <c r="K2873" s="31">
        <f t="shared" si="208"/>
        <v>915</v>
      </c>
      <c r="L2873" s="37">
        <f t="shared" si="205"/>
        <v>0</v>
      </c>
      <c r="M2873" s="37"/>
      <c r="N2873" s="37">
        <f t="shared" si="209"/>
        <v>0</v>
      </c>
    </row>
    <row r="2874" spans="1:14" x14ac:dyDescent="0.3">
      <c r="A2874" s="105" t="s">
        <v>99</v>
      </c>
      <c r="B2874" s="106">
        <v>3</v>
      </c>
      <c r="C2874" s="106">
        <v>3</v>
      </c>
      <c r="D2874" s="44"/>
      <c r="E2874" s="44"/>
      <c r="F2874" s="30">
        <f t="shared" si="206"/>
        <v>0</v>
      </c>
      <c r="G2874" s="11"/>
      <c r="H2874" s="11"/>
      <c r="I2874" s="11"/>
      <c r="J2874" s="12">
        <f t="shared" si="207"/>
        <v>0</v>
      </c>
      <c r="K2874" s="31">
        <f t="shared" si="208"/>
        <v>1970</v>
      </c>
      <c r="L2874" s="37">
        <f t="shared" si="205"/>
        <v>0</v>
      </c>
      <c r="M2874" s="37"/>
      <c r="N2874" s="37">
        <f t="shared" si="209"/>
        <v>0</v>
      </c>
    </row>
    <row r="2875" spans="1:14" x14ac:dyDescent="0.3">
      <c r="A2875" s="105" t="s">
        <v>100</v>
      </c>
      <c r="B2875" s="106">
        <v>3</v>
      </c>
      <c r="C2875" s="106">
        <v>3</v>
      </c>
      <c r="D2875" s="44"/>
      <c r="E2875" s="44"/>
      <c r="F2875" s="30">
        <f t="shared" si="206"/>
        <v>0</v>
      </c>
      <c r="G2875" s="11"/>
      <c r="H2875" s="11"/>
      <c r="I2875" s="11"/>
      <c r="J2875" s="12">
        <f t="shared" si="207"/>
        <v>0</v>
      </c>
      <c r="K2875" s="31">
        <f t="shared" si="208"/>
        <v>2035</v>
      </c>
      <c r="L2875" s="37">
        <f t="shared" si="205"/>
        <v>0</v>
      </c>
      <c r="M2875" s="37"/>
      <c r="N2875" s="37">
        <f t="shared" si="209"/>
        <v>0</v>
      </c>
    </row>
    <row r="2876" spans="1:14" x14ac:dyDescent="0.3">
      <c r="A2876" s="105" t="s">
        <v>101</v>
      </c>
      <c r="B2876" s="106">
        <v>8</v>
      </c>
      <c r="C2876" s="106">
        <v>8</v>
      </c>
      <c r="D2876" s="44"/>
      <c r="E2876" s="44"/>
      <c r="F2876" s="30">
        <f t="shared" si="206"/>
        <v>0</v>
      </c>
      <c r="G2876" s="11"/>
      <c r="H2876" s="11"/>
      <c r="I2876" s="11"/>
      <c r="J2876" s="12">
        <f t="shared" si="207"/>
        <v>0</v>
      </c>
      <c r="K2876" s="31">
        <f t="shared" si="208"/>
        <v>2120</v>
      </c>
      <c r="L2876" s="37">
        <f t="shared" si="205"/>
        <v>0</v>
      </c>
      <c r="M2876" s="37"/>
      <c r="N2876" s="37">
        <f t="shared" si="209"/>
        <v>0</v>
      </c>
    </row>
    <row r="2877" spans="1:14" x14ac:dyDescent="0.3">
      <c r="A2877" s="105" t="s">
        <v>102</v>
      </c>
      <c r="B2877" s="106">
        <v>10</v>
      </c>
      <c r="C2877" s="106">
        <v>10</v>
      </c>
      <c r="D2877" s="44"/>
      <c r="E2877" s="44"/>
      <c r="F2877" s="30">
        <f t="shared" si="206"/>
        <v>0</v>
      </c>
      <c r="G2877" s="11"/>
      <c r="H2877" s="11"/>
      <c r="I2877" s="11"/>
      <c r="J2877" s="12">
        <f t="shared" si="207"/>
        <v>0</v>
      </c>
      <c r="K2877" s="31">
        <f t="shared" si="208"/>
        <v>1980</v>
      </c>
      <c r="L2877" s="37">
        <f t="shared" si="205"/>
        <v>0</v>
      </c>
      <c r="M2877" s="37"/>
      <c r="N2877" s="37">
        <f t="shared" si="209"/>
        <v>0</v>
      </c>
    </row>
    <row r="2878" spans="1:14" x14ac:dyDescent="0.3">
      <c r="A2878" s="105" t="s">
        <v>103</v>
      </c>
      <c r="B2878" s="106">
        <v>12</v>
      </c>
      <c r="C2878" s="106">
        <v>12</v>
      </c>
      <c r="D2878" s="44"/>
      <c r="E2878" s="44"/>
      <c r="F2878" s="30">
        <f t="shared" si="206"/>
        <v>0</v>
      </c>
      <c r="G2878" s="11"/>
      <c r="H2878" s="11"/>
      <c r="I2878" s="11"/>
      <c r="J2878" s="12">
        <f t="shared" si="207"/>
        <v>0</v>
      </c>
      <c r="K2878" s="31">
        <f t="shared" si="208"/>
        <v>875</v>
      </c>
      <c r="L2878" s="37">
        <f t="shared" si="205"/>
        <v>0</v>
      </c>
      <c r="M2878" s="37"/>
      <c r="N2878" s="37">
        <f t="shared" si="209"/>
        <v>0</v>
      </c>
    </row>
    <row r="2879" spans="1:14" ht="19.5" thickBot="1" x14ac:dyDescent="0.35">
      <c r="A2879" s="105" t="s">
        <v>104</v>
      </c>
      <c r="B2879" s="106">
        <v>3</v>
      </c>
      <c r="C2879" s="106">
        <v>3</v>
      </c>
      <c r="D2879" s="44"/>
      <c r="E2879" s="44"/>
      <c r="F2879" s="30">
        <f t="shared" si="206"/>
        <v>0</v>
      </c>
      <c r="G2879" s="11"/>
      <c r="H2879" s="11"/>
      <c r="I2879" s="11"/>
      <c r="J2879" s="12">
        <f t="shared" si="207"/>
        <v>0</v>
      </c>
      <c r="K2879" s="31">
        <f t="shared" si="208"/>
        <v>2145</v>
      </c>
      <c r="L2879" s="37">
        <f t="shared" si="205"/>
        <v>0</v>
      </c>
      <c r="M2879" s="37"/>
      <c r="N2879" s="37">
        <f t="shared" si="209"/>
        <v>0</v>
      </c>
    </row>
    <row r="2880" spans="1:14" ht="19.5" thickBot="1" x14ac:dyDescent="0.35">
      <c r="A2880" s="56" t="s">
        <v>105</v>
      </c>
      <c r="B2880" s="57" t="s">
        <v>74</v>
      </c>
      <c r="C2880" s="58">
        <v>150</v>
      </c>
      <c r="D2880" s="44"/>
      <c r="E2880" s="44"/>
      <c r="F2880" s="30">
        <f t="shared" si="206"/>
        <v>0</v>
      </c>
      <c r="G2880" s="11"/>
      <c r="H2880" s="11"/>
      <c r="I2880" s="11"/>
      <c r="J2880" s="12">
        <f t="shared" si="207"/>
        <v>0</v>
      </c>
      <c r="K2880" s="31">
        <f t="shared" si="208"/>
        <v>21.06</v>
      </c>
      <c r="L2880" s="37">
        <f t="shared" si="205"/>
        <v>0</v>
      </c>
      <c r="M2880" s="37"/>
      <c r="N2880" s="37">
        <f t="shared" si="209"/>
        <v>0</v>
      </c>
    </row>
    <row r="2881" spans="1:14" x14ac:dyDescent="0.3">
      <c r="A2881" s="107"/>
      <c r="B2881" s="108"/>
      <c r="C2881" s="108"/>
      <c r="D2881" s="11"/>
      <c r="E2881" s="11"/>
      <c r="F2881" s="30" t="e">
        <f t="shared" si="206"/>
        <v>#DIV/0!</v>
      </c>
      <c r="G2881" s="11"/>
      <c r="H2881" s="11"/>
      <c r="I2881" s="11"/>
      <c r="J2881" s="12">
        <f t="shared" si="207"/>
        <v>0</v>
      </c>
      <c r="K2881" s="31">
        <f t="shared" si="208"/>
        <v>116.5</v>
      </c>
      <c r="L2881" s="37">
        <f t="shared" si="205"/>
        <v>0</v>
      </c>
      <c r="M2881" s="37"/>
      <c r="N2881" s="37">
        <f t="shared" si="209"/>
        <v>0</v>
      </c>
    </row>
    <row r="2882" spans="1:14" x14ac:dyDescent="0.3">
      <c r="A2882" s="107"/>
      <c r="B2882" s="108"/>
      <c r="C2882" s="108"/>
      <c r="D2882" s="11"/>
      <c r="E2882" s="11"/>
      <c r="F2882" s="30" t="e">
        <f t="shared" si="206"/>
        <v>#DIV/0!</v>
      </c>
      <c r="G2882" s="11"/>
      <c r="H2882" s="11"/>
      <c r="I2882" s="11"/>
      <c r="J2882" s="12">
        <f t="shared" si="207"/>
        <v>0</v>
      </c>
      <c r="K2882" s="31">
        <f t="shared" si="208"/>
        <v>0</v>
      </c>
      <c r="L2882" s="37">
        <f t="shared" si="205"/>
        <v>0</v>
      </c>
      <c r="M2882" s="37"/>
      <c r="N2882" s="37">
        <f t="shared" si="209"/>
        <v>0</v>
      </c>
    </row>
    <row r="2883" spans="1:14" x14ac:dyDescent="0.3">
      <c r="A2883" s="107"/>
      <c r="B2883" s="108"/>
      <c r="C2883" s="108"/>
      <c r="D2883" s="11"/>
      <c r="E2883" s="11"/>
      <c r="F2883" s="30" t="e">
        <f t="shared" si="206"/>
        <v>#DIV/0!</v>
      </c>
      <c r="G2883" s="11"/>
      <c r="H2883" s="11"/>
      <c r="I2883" s="11"/>
      <c r="J2883" s="12">
        <f t="shared" si="207"/>
        <v>0</v>
      </c>
      <c r="K2883" s="31">
        <f t="shared" si="208"/>
        <v>23</v>
      </c>
      <c r="L2883" s="37">
        <f t="shared" si="205"/>
        <v>0</v>
      </c>
      <c r="M2883" s="37"/>
      <c r="N2883" s="37">
        <f t="shared" si="209"/>
        <v>0</v>
      </c>
    </row>
    <row r="2884" spans="1:14" x14ac:dyDescent="0.3">
      <c r="A2884" s="107"/>
      <c r="B2884" s="108"/>
      <c r="C2884" s="108"/>
      <c r="D2884" s="11"/>
      <c r="E2884" s="11"/>
      <c r="F2884" s="30" t="e">
        <f t="shared" si="206"/>
        <v>#DIV/0!</v>
      </c>
      <c r="G2884" s="11"/>
      <c r="H2884" s="11"/>
      <c r="I2884" s="11"/>
      <c r="J2884" s="12">
        <f t="shared" si="207"/>
        <v>0</v>
      </c>
      <c r="K2884" s="31">
        <f t="shared" si="208"/>
        <v>0</v>
      </c>
      <c r="L2884" s="37">
        <f t="shared" si="205"/>
        <v>0</v>
      </c>
      <c r="M2884" s="37"/>
      <c r="N2884" s="37">
        <f t="shared" si="209"/>
        <v>0</v>
      </c>
    </row>
    <row r="2885" spans="1:14" x14ac:dyDescent="0.3">
      <c r="A2885" s="11"/>
      <c r="B2885" s="10"/>
      <c r="C2885" s="10"/>
      <c r="D2885" s="11"/>
      <c r="E2885" s="11"/>
      <c r="F2885" s="30" t="e">
        <f t="shared" si="206"/>
        <v>#DIV/0!</v>
      </c>
      <c r="G2885" s="11"/>
      <c r="H2885" s="11"/>
      <c r="I2885" s="11"/>
      <c r="J2885" s="12">
        <f t="shared" si="207"/>
        <v>0</v>
      </c>
      <c r="K2885" s="31">
        <f t="shared" si="208"/>
        <v>0</v>
      </c>
      <c r="L2885" s="37">
        <f t="shared" si="205"/>
        <v>0</v>
      </c>
      <c r="M2885" s="37"/>
      <c r="N2885" s="37">
        <f t="shared" si="209"/>
        <v>0</v>
      </c>
    </row>
    <row r="2886" spans="1:14" x14ac:dyDescent="0.3">
      <c r="A2886" s="11"/>
      <c r="B2886" s="10"/>
      <c r="C2886" s="10"/>
      <c r="D2886" s="11"/>
      <c r="E2886" s="11"/>
      <c r="F2886" s="30" t="e">
        <f t="shared" si="206"/>
        <v>#DIV/0!</v>
      </c>
      <c r="G2886" s="11"/>
      <c r="H2886" s="11"/>
      <c r="I2886" s="11"/>
      <c r="J2886" s="12">
        <f t="shared" si="207"/>
        <v>0</v>
      </c>
      <c r="K2886" s="31">
        <f t="shared" si="208"/>
        <v>0</v>
      </c>
      <c r="L2886" s="37">
        <f t="shared" si="205"/>
        <v>0</v>
      </c>
      <c r="M2886" s="37"/>
      <c r="N2886" s="37">
        <f t="shared" si="209"/>
        <v>0</v>
      </c>
    </row>
    <row r="2887" spans="1:14" x14ac:dyDescent="0.3">
      <c r="A2887" s="11"/>
      <c r="B2887" s="10"/>
      <c r="C2887" s="10"/>
      <c r="D2887" s="11"/>
      <c r="E2887" s="11"/>
      <c r="F2887" s="30" t="e">
        <f t="shared" si="206"/>
        <v>#DIV/0!</v>
      </c>
      <c r="G2887" s="11"/>
      <c r="H2887" s="11"/>
      <c r="I2887" s="11"/>
      <c r="J2887" s="12">
        <f t="shared" si="207"/>
        <v>0</v>
      </c>
      <c r="K2887" s="31">
        <f t="shared" si="208"/>
        <v>0</v>
      </c>
      <c r="L2887" s="37">
        <f t="shared" si="205"/>
        <v>0</v>
      </c>
      <c r="M2887" s="37"/>
      <c r="N2887" s="37">
        <f t="shared" si="209"/>
        <v>0</v>
      </c>
    </row>
    <row r="2888" spans="1:14" x14ac:dyDescent="0.3">
      <c r="A2888" s="11" t="s">
        <v>33</v>
      </c>
      <c r="B2888" s="11"/>
      <c r="C2888" s="13"/>
      <c r="D2888" s="111">
        <f t="shared" ref="D2888:J2888" si="210">SUM(D2826:D2887)</f>
        <v>0</v>
      </c>
      <c r="E2888" s="111">
        <f t="shared" si="210"/>
        <v>0</v>
      </c>
      <c r="F2888" s="111" t="e">
        <f t="shared" si="210"/>
        <v>#DIV/0!</v>
      </c>
      <c r="G2888" s="111">
        <f t="shared" si="210"/>
        <v>0</v>
      </c>
      <c r="H2888" s="111">
        <f t="shared" si="210"/>
        <v>0</v>
      </c>
      <c r="I2888" s="111">
        <f t="shared" si="210"/>
        <v>0</v>
      </c>
      <c r="J2888" s="12">
        <f t="shared" si="210"/>
        <v>0</v>
      </c>
      <c r="K2888" s="111"/>
      <c r="L2888" s="111">
        <f>SUM(L2826:L2887)</f>
        <v>0</v>
      </c>
      <c r="M2888" s="111">
        <f>SUM(M2826:M2887)</f>
        <v>0</v>
      </c>
      <c r="N2888" s="111">
        <f>SUM(N2826:N2887)</f>
        <v>0</v>
      </c>
    </row>
    <row r="2889" spans="1:14" x14ac:dyDescent="0.3">
      <c r="A2889" s="113"/>
      <c r="B2889" s="114"/>
      <c r="C2889" s="115"/>
      <c r="D2889" s="116"/>
      <c r="E2889" s="116"/>
      <c r="F2889" s="7" t="s">
        <v>106</v>
      </c>
      <c r="G2889" s="7" t="s">
        <v>123</v>
      </c>
      <c r="H2889" s="7" t="s">
        <v>124</v>
      </c>
      <c r="I2889" s="7" t="s">
        <v>125</v>
      </c>
      <c r="J2889" s="7" t="s">
        <v>126</v>
      </c>
      <c r="K2889" s="117"/>
      <c r="L2889" s="117"/>
      <c r="M2889" s="7" t="s">
        <v>107</v>
      </c>
      <c r="N2889" s="118"/>
    </row>
    <row r="2890" spans="1:14" ht="31.5" x14ac:dyDescent="0.5">
      <c r="A2890" s="113"/>
      <c r="B2890" s="114"/>
      <c r="C2890" s="115"/>
      <c r="D2890" s="116"/>
      <c r="E2890" s="116"/>
      <c r="F2890" s="121"/>
      <c r="G2890" s="121"/>
      <c r="H2890" s="121"/>
      <c r="I2890" s="121"/>
      <c r="J2890" s="121"/>
      <c r="K2890" s="122"/>
      <c r="L2890" s="121">
        <f>+F2890-G2890-H2890-I2890-J2890</f>
        <v>0</v>
      </c>
      <c r="M2890" s="123"/>
      <c r="N2890" s="124"/>
    </row>
    <row r="2891" spans="1:14" x14ac:dyDescent="0.3">
      <c r="A2891" s="177" t="s">
        <v>109</v>
      </c>
      <c r="B2891" s="178"/>
      <c r="C2891" s="178"/>
      <c r="D2891" s="178"/>
      <c r="E2891" s="178"/>
      <c r="F2891" s="178"/>
      <c r="G2891" s="178"/>
      <c r="H2891" s="178"/>
      <c r="I2891" s="178"/>
      <c r="J2891" s="179"/>
      <c r="K2891" s="125"/>
      <c r="L2891" s="12"/>
      <c r="M2891" s="126"/>
      <c r="N2891" s="127"/>
    </row>
    <row r="2892" spans="1:14" x14ac:dyDescent="0.3">
      <c r="A2892" s="180" t="s">
        <v>110</v>
      </c>
      <c r="B2892" s="181"/>
      <c r="C2892" s="181"/>
      <c r="D2892" s="181"/>
      <c r="E2892" s="181"/>
      <c r="F2892" s="181"/>
      <c r="G2892" s="181"/>
      <c r="H2892" s="181"/>
      <c r="I2892" s="181"/>
      <c r="J2892" s="182"/>
      <c r="K2892" s="129"/>
      <c r="L2892" s="12"/>
      <c r="M2892" s="126"/>
      <c r="N2892" s="127"/>
    </row>
    <row r="2893" spans="1:14" x14ac:dyDescent="0.3">
      <c r="A2893" s="160" t="s">
        <v>111</v>
      </c>
      <c r="B2893" s="161"/>
      <c r="C2893" s="161"/>
      <c r="D2893" s="161"/>
      <c r="E2893" s="161"/>
      <c r="F2893" s="161"/>
      <c r="G2893" s="161"/>
      <c r="H2893" s="161"/>
      <c r="I2893" s="161"/>
      <c r="J2893" s="162"/>
      <c r="K2893" s="130"/>
      <c r="L2893" s="12"/>
      <c r="M2893" s="131" t="e">
        <f>+L2893/L2888%</f>
        <v>#DIV/0!</v>
      </c>
      <c r="N2893" s="127"/>
    </row>
    <row r="2894" spans="1:14" x14ac:dyDescent="0.3">
      <c r="A2894" s="163" t="s">
        <v>112</v>
      </c>
      <c r="B2894" s="164"/>
      <c r="C2894" s="164"/>
      <c r="D2894" s="164"/>
      <c r="E2894" s="164"/>
      <c r="F2894" s="164"/>
      <c r="G2894" s="164"/>
      <c r="H2894" s="164"/>
      <c r="I2894" s="164"/>
      <c r="J2894" s="165"/>
      <c r="K2894" s="132"/>
      <c r="L2894" s="12">
        <f>+E2910</f>
        <v>0</v>
      </c>
      <c r="M2894" s="126"/>
      <c r="N2894" s="127"/>
    </row>
    <row r="2895" spans="1:14" x14ac:dyDescent="0.3">
      <c r="A2895" s="166" t="s">
        <v>113</v>
      </c>
      <c r="B2895" s="167"/>
      <c r="C2895" s="167"/>
      <c r="D2895" s="167"/>
      <c r="E2895" s="167"/>
      <c r="F2895" s="167"/>
      <c r="G2895" s="167"/>
      <c r="H2895" s="167"/>
      <c r="I2895" s="167"/>
      <c r="J2895" s="168"/>
      <c r="K2895" s="134"/>
      <c r="L2895" s="12">
        <f>+M2910</f>
        <v>0</v>
      </c>
      <c r="M2895" s="126"/>
      <c r="N2895" s="127"/>
    </row>
    <row r="2896" spans="1:14" x14ac:dyDescent="0.3">
      <c r="A2896" s="169"/>
      <c r="B2896" s="170"/>
      <c r="C2896" s="170"/>
      <c r="D2896" s="170"/>
      <c r="E2896" s="170"/>
      <c r="F2896" s="170"/>
      <c r="G2896" s="170"/>
      <c r="H2896" s="170"/>
      <c r="I2896" s="170"/>
      <c r="J2896" s="171"/>
      <c r="K2896" s="128"/>
      <c r="L2896" s="126"/>
      <c r="M2896" s="126"/>
      <c r="N2896" s="127"/>
    </row>
    <row r="2897" spans="1:14" x14ac:dyDescent="0.3">
      <c r="A2897" s="169"/>
      <c r="B2897" s="170"/>
      <c r="C2897" s="170"/>
      <c r="D2897" s="170"/>
      <c r="E2897" s="170"/>
      <c r="F2897" s="170"/>
      <c r="G2897" s="170"/>
      <c r="H2897" s="170"/>
      <c r="I2897" s="170"/>
      <c r="J2897" s="171"/>
      <c r="K2897" s="128"/>
      <c r="L2897" s="126"/>
      <c r="M2897" s="126"/>
      <c r="N2897" s="127"/>
    </row>
    <row r="2898" spans="1:14" x14ac:dyDescent="0.3">
      <c r="A2898" s="169" t="s">
        <v>114</v>
      </c>
      <c r="B2898" s="170"/>
      <c r="C2898" s="170"/>
      <c r="D2898" s="170"/>
      <c r="E2898" s="170"/>
      <c r="F2898" s="170"/>
      <c r="G2898" s="170"/>
      <c r="H2898" s="170"/>
      <c r="I2898" s="170"/>
      <c r="J2898" s="171"/>
      <c r="K2898" s="136"/>
      <c r="L2898" s="111">
        <f>+L2888-L2891-L2892-L2893-L2894+L2895-L2896-L2897</f>
        <v>0</v>
      </c>
      <c r="M2898" s="126"/>
      <c r="N2898" s="127"/>
    </row>
    <row r="2899" spans="1:14" ht="19.5" thickBot="1" x14ac:dyDescent="0.35">
      <c r="M2899" s="138">
        <f>+L2899-L2898</f>
        <v>0</v>
      </c>
    </row>
    <row r="2900" spans="1:14" ht="19.5" thickBot="1" x14ac:dyDescent="0.35">
      <c r="A2900" s="157" t="s">
        <v>115</v>
      </c>
      <c r="B2900" s="158"/>
      <c r="C2900" s="158"/>
      <c r="D2900" s="158"/>
      <c r="E2900" s="158"/>
      <c r="F2900" s="159"/>
      <c r="G2900" s="127"/>
      <c r="H2900" s="157" t="s">
        <v>116</v>
      </c>
      <c r="I2900" s="158"/>
      <c r="J2900" s="159"/>
      <c r="K2900" s="157" t="s">
        <v>117</v>
      </c>
      <c r="L2900" s="158"/>
      <c r="M2900" s="159"/>
      <c r="N2900" s="139"/>
    </row>
    <row r="2901" spans="1:14" ht="19.5" thickBot="1" x14ac:dyDescent="0.35">
      <c r="A2901" s="140" t="s">
        <v>118</v>
      </c>
      <c r="B2901" s="157" t="s">
        <v>119</v>
      </c>
      <c r="C2901" s="159"/>
      <c r="D2901" s="140" t="s">
        <v>120</v>
      </c>
      <c r="E2901" s="157" t="s">
        <v>22</v>
      </c>
      <c r="F2901" s="159"/>
      <c r="G2901" s="127"/>
      <c r="H2901" s="157" t="s">
        <v>119</v>
      </c>
      <c r="I2901" s="159"/>
      <c r="J2901" s="140" t="s">
        <v>22</v>
      </c>
      <c r="K2901" s="157" t="s">
        <v>119</v>
      </c>
      <c r="L2901" s="159"/>
      <c r="M2901" s="140" t="s">
        <v>22</v>
      </c>
      <c r="N2901" s="139"/>
    </row>
    <row r="2902" spans="1:14" ht="19.5" thickBot="1" x14ac:dyDescent="0.35">
      <c r="A2902" s="141"/>
      <c r="B2902" s="153"/>
      <c r="C2902" s="154"/>
      <c r="D2902" s="141"/>
      <c r="E2902" s="155"/>
      <c r="F2902" s="156"/>
      <c r="G2902" s="127"/>
      <c r="H2902" s="153"/>
      <c r="I2902" s="154"/>
      <c r="J2902" s="142"/>
      <c r="K2902" s="153"/>
      <c r="L2902" s="154"/>
      <c r="M2902" s="143"/>
      <c r="N2902" s="144"/>
    </row>
    <row r="2903" spans="1:14" ht="19.5" thickBot="1" x14ac:dyDescent="0.35">
      <c r="A2903" s="141"/>
      <c r="B2903" s="153"/>
      <c r="C2903" s="154"/>
      <c r="D2903" s="141"/>
      <c r="E2903" s="155"/>
      <c r="F2903" s="156"/>
      <c r="G2903" s="127"/>
      <c r="H2903" s="153"/>
      <c r="I2903" s="154"/>
      <c r="J2903" s="142"/>
      <c r="K2903" s="153"/>
      <c r="L2903" s="154"/>
      <c r="M2903" s="143"/>
      <c r="N2903" s="144"/>
    </row>
    <row r="2904" spans="1:14" ht="19.5" thickBot="1" x14ac:dyDescent="0.35">
      <c r="A2904" s="141"/>
      <c r="B2904" s="153"/>
      <c r="C2904" s="154"/>
      <c r="D2904" s="141"/>
      <c r="E2904" s="155"/>
      <c r="F2904" s="156"/>
      <c r="G2904" s="127"/>
      <c r="H2904" s="153"/>
      <c r="I2904" s="154"/>
      <c r="J2904" s="142"/>
      <c r="K2904" s="153"/>
      <c r="L2904" s="154"/>
      <c r="M2904" s="143"/>
      <c r="N2904" s="144"/>
    </row>
    <row r="2905" spans="1:14" ht="19.5" thickBot="1" x14ac:dyDescent="0.35">
      <c r="A2905" s="141"/>
      <c r="B2905" s="153"/>
      <c r="C2905" s="154"/>
      <c r="D2905" s="141"/>
      <c r="E2905" s="155"/>
      <c r="F2905" s="156"/>
      <c r="G2905" s="127"/>
      <c r="H2905" s="153"/>
      <c r="I2905" s="154"/>
      <c r="J2905" s="142"/>
      <c r="K2905" s="153"/>
      <c r="L2905" s="154"/>
      <c r="M2905" s="143"/>
      <c r="N2905" s="144"/>
    </row>
    <row r="2906" spans="1:14" ht="19.5" thickBot="1" x14ac:dyDescent="0.35">
      <c r="A2906" s="141"/>
      <c r="B2906" s="153"/>
      <c r="C2906" s="154"/>
      <c r="D2906" s="141"/>
      <c r="E2906" s="155"/>
      <c r="F2906" s="156"/>
      <c r="G2906" s="127"/>
      <c r="H2906" s="153"/>
      <c r="I2906" s="154"/>
      <c r="J2906" s="142"/>
      <c r="K2906" s="153"/>
      <c r="L2906" s="154"/>
      <c r="M2906" s="143"/>
      <c r="N2906" s="144"/>
    </row>
    <row r="2907" spans="1:14" ht="19.5" thickBot="1" x14ac:dyDescent="0.35">
      <c r="A2907" s="141"/>
      <c r="B2907" s="153"/>
      <c r="C2907" s="154"/>
      <c r="D2907" s="141"/>
      <c r="E2907" s="155"/>
      <c r="F2907" s="156"/>
      <c r="G2907" s="127"/>
      <c r="H2907" s="153"/>
      <c r="I2907" s="154"/>
      <c r="J2907" s="142"/>
      <c r="K2907" s="153"/>
      <c r="L2907" s="154"/>
      <c r="M2907" s="143"/>
      <c r="N2907" s="144"/>
    </row>
    <row r="2908" spans="1:14" ht="19.5" thickBot="1" x14ac:dyDescent="0.35">
      <c r="A2908" s="141"/>
      <c r="B2908" s="153"/>
      <c r="C2908" s="154"/>
      <c r="D2908" s="141"/>
      <c r="E2908" s="155"/>
      <c r="F2908" s="156"/>
      <c r="G2908" s="127"/>
      <c r="H2908" s="153"/>
      <c r="I2908" s="154"/>
      <c r="J2908" s="142"/>
      <c r="K2908" s="153"/>
      <c r="L2908" s="154"/>
      <c r="M2908" s="143"/>
      <c r="N2908" s="144"/>
    </row>
    <row r="2909" spans="1:14" ht="19.5" thickBot="1" x14ac:dyDescent="0.35">
      <c r="A2909" s="141"/>
      <c r="B2909" s="153"/>
      <c r="C2909" s="154"/>
      <c r="D2909" s="141"/>
      <c r="E2909" s="155"/>
      <c r="F2909" s="156"/>
      <c r="G2909" s="127"/>
      <c r="H2909" s="153"/>
      <c r="I2909" s="154"/>
      <c r="J2909" s="142"/>
      <c r="K2909" s="153"/>
      <c r="L2909" s="154"/>
      <c r="M2909" s="143"/>
      <c r="N2909" s="144"/>
    </row>
    <row r="2910" spans="1:14" ht="19.5" thickBot="1" x14ac:dyDescent="0.35">
      <c r="A2910" s="141" t="s">
        <v>121</v>
      </c>
      <c r="B2910" s="153"/>
      <c r="C2910" s="154"/>
      <c r="D2910" s="141"/>
      <c r="E2910" s="155">
        <f>SUM(E2902:F2909)</f>
        <v>0</v>
      </c>
      <c r="F2910" s="156"/>
      <c r="G2910" s="127"/>
      <c r="H2910" s="153" t="s">
        <v>121</v>
      </c>
      <c r="I2910" s="154"/>
      <c r="J2910" s="140">
        <f>SUM(J2902:J2909)</f>
        <v>0</v>
      </c>
      <c r="K2910" s="153" t="s">
        <v>121</v>
      </c>
      <c r="L2910" s="154"/>
      <c r="M2910" s="145">
        <f>SUM(M2902:M2909)</f>
        <v>0</v>
      </c>
      <c r="N2910" s="139"/>
    </row>
    <row r="2913" spans="1:14" x14ac:dyDescent="0.3">
      <c r="A2913" s="172" t="s">
        <v>0</v>
      </c>
      <c r="B2913" s="172"/>
      <c r="C2913" s="172"/>
      <c r="D2913" s="172"/>
      <c r="E2913" s="172"/>
      <c r="F2913" s="172"/>
      <c r="G2913" s="172"/>
      <c r="H2913" s="172"/>
      <c r="I2913" s="172"/>
      <c r="J2913" s="172"/>
      <c r="K2913" s="172"/>
      <c r="L2913" s="172"/>
      <c r="M2913" s="1"/>
      <c r="N2913" s="148"/>
    </row>
    <row r="2914" spans="1:14" x14ac:dyDescent="0.3">
      <c r="A2914" s="1" t="s">
        <v>1</v>
      </c>
      <c r="B2914" s="148"/>
      <c r="J2914" s="1" t="s">
        <v>3</v>
      </c>
      <c r="K2914" s="173">
        <f>+K2823</f>
        <v>0</v>
      </c>
      <c r="L2914" s="173"/>
      <c r="M2914" s="173"/>
      <c r="N2914" s="6"/>
    </row>
    <row r="2915" spans="1:14" x14ac:dyDescent="0.3">
      <c r="A2915" s="174"/>
      <c r="B2915" s="175"/>
      <c r="C2915" s="176"/>
      <c r="D2915" s="169" t="s">
        <v>6</v>
      </c>
      <c r="E2915" s="170"/>
      <c r="F2915" s="171"/>
      <c r="G2915" s="7" t="s">
        <v>7</v>
      </c>
      <c r="H2915" s="7" t="s">
        <v>7</v>
      </c>
      <c r="I2915" s="7" t="s">
        <v>8</v>
      </c>
      <c r="J2915" s="147" t="s">
        <v>9</v>
      </c>
      <c r="K2915" s="7" t="s">
        <v>10</v>
      </c>
      <c r="L2915" s="149"/>
      <c r="M2915" s="7" t="s">
        <v>11</v>
      </c>
      <c r="N2915" s="7" t="s">
        <v>12</v>
      </c>
    </row>
    <row r="2916" spans="1:14" x14ac:dyDescent="0.3">
      <c r="A2916" s="12" t="s">
        <v>16</v>
      </c>
      <c r="B2916" s="7" t="s">
        <v>17</v>
      </c>
      <c r="C2916" s="13" t="s">
        <v>18</v>
      </c>
      <c r="D2916" s="7">
        <v>1</v>
      </c>
      <c r="E2916" s="7">
        <v>2</v>
      </c>
      <c r="F2916" s="14" t="s">
        <v>19</v>
      </c>
      <c r="G2916" s="7" t="s">
        <v>20</v>
      </c>
      <c r="H2916" s="7" t="s">
        <v>20</v>
      </c>
      <c r="I2916" s="7"/>
      <c r="J2916" s="7" t="s">
        <v>20</v>
      </c>
      <c r="K2916" s="7" t="s">
        <v>21</v>
      </c>
      <c r="L2916" s="7" t="s">
        <v>22</v>
      </c>
      <c r="M2916" s="7" t="s">
        <v>23</v>
      </c>
      <c r="N2916" s="7" t="s">
        <v>22</v>
      </c>
    </row>
    <row r="2917" spans="1:14" x14ac:dyDescent="0.3">
      <c r="A2917" s="16" t="s">
        <v>35</v>
      </c>
      <c r="B2917" s="17" t="s">
        <v>36</v>
      </c>
      <c r="C2917" s="17">
        <v>72</v>
      </c>
      <c r="D2917" s="29"/>
      <c r="E2917" s="29"/>
      <c r="F2917" s="30">
        <f>+(E2917+D2917)/C2917</f>
        <v>0</v>
      </c>
      <c r="G2917" s="32"/>
      <c r="H2917" s="32"/>
      <c r="I2917" s="32"/>
      <c r="J2917" s="34">
        <f>+D2917+E2917-G2917-H2917-I2917</f>
        <v>0</v>
      </c>
      <c r="K2917" s="31">
        <f>+K2826</f>
        <v>381.13</v>
      </c>
      <c r="L2917" s="24">
        <f t="shared" ref="L2917:L2978" si="211">+J2917*K2917</f>
        <v>0</v>
      </c>
      <c r="M2917" s="24"/>
      <c r="N2917" s="24">
        <f>+K2917*I2917</f>
        <v>0</v>
      </c>
    </row>
    <row r="2918" spans="1:14" x14ac:dyDescent="0.3">
      <c r="A2918" s="16" t="s">
        <v>37</v>
      </c>
      <c r="B2918" s="17" t="s">
        <v>38</v>
      </c>
      <c r="C2918" s="17">
        <v>36</v>
      </c>
      <c r="D2918" s="29"/>
      <c r="E2918" s="29"/>
      <c r="F2918" s="30">
        <f t="shared" ref="F2918:F2978" si="212">+(E2918+D2918)/C2918</f>
        <v>0</v>
      </c>
      <c r="G2918" s="32"/>
      <c r="H2918" s="32"/>
      <c r="I2918" s="32"/>
      <c r="J2918" s="34">
        <f t="shared" ref="J2918:J2978" si="213">+D2918+E2918-G2918-H2918-I2918</f>
        <v>0</v>
      </c>
      <c r="K2918" s="31">
        <f t="shared" ref="K2918:K2978" si="214">+K2827</f>
        <v>741.2</v>
      </c>
      <c r="L2918" s="24">
        <f t="shared" si="211"/>
        <v>0</v>
      </c>
      <c r="M2918" s="24"/>
      <c r="N2918" s="24">
        <f t="shared" ref="N2918:N2978" si="215">+K2918*I2918</f>
        <v>0</v>
      </c>
    </row>
    <row r="2919" spans="1:14" x14ac:dyDescent="0.3">
      <c r="A2919" s="16" t="s">
        <v>39</v>
      </c>
      <c r="B2919" s="17" t="s">
        <v>40</v>
      </c>
      <c r="C2919" s="17">
        <v>18</v>
      </c>
      <c r="D2919" s="29"/>
      <c r="E2919" s="29"/>
      <c r="F2919" s="30">
        <f t="shared" si="212"/>
        <v>0</v>
      </c>
      <c r="G2919" s="32"/>
      <c r="H2919" s="32"/>
      <c r="I2919" s="32"/>
      <c r="J2919" s="12">
        <f t="shared" si="213"/>
        <v>0</v>
      </c>
      <c r="K2919" s="31">
        <f t="shared" si="214"/>
        <v>1263.5999999999999</v>
      </c>
      <c r="L2919" s="37">
        <f t="shared" si="211"/>
        <v>0</v>
      </c>
      <c r="M2919" s="37"/>
      <c r="N2919" s="37">
        <f t="shared" si="215"/>
        <v>0</v>
      </c>
    </row>
    <row r="2920" spans="1:14" x14ac:dyDescent="0.3">
      <c r="A2920" s="16" t="s">
        <v>41</v>
      </c>
      <c r="B2920" s="17" t="s">
        <v>42</v>
      </c>
      <c r="C2920" s="17">
        <v>10</v>
      </c>
      <c r="D2920" s="29"/>
      <c r="E2920" s="29"/>
      <c r="F2920" s="30">
        <f t="shared" si="212"/>
        <v>0</v>
      </c>
      <c r="G2920" s="32"/>
      <c r="H2920" s="32"/>
      <c r="I2920" s="32"/>
      <c r="J2920" s="34">
        <f t="shared" si="213"/>
        <v>0</v>
      </c>
      <c r="K2920" s="31">
        <f t="shared" si="214"/>
        <v>2059.1999999999998</v>
      </c>
      <c r="L2920" s="24">
        <f t="shared" si="211"/>
        <v>0</v>
      </c>
      <c r="M2920" s="24"/>
      <c r="N2920" s="24">
        <f t="shared" si="215"/>
        <v>0</v>
      </c>
    </row>
    <row r="2921" spans="1:14" x14ac:dyDescent="0.3">
      <c r="A2921" s="16" t="s">
        <v>43</v>
      </c>
      <c r="B2921" s="17" t="s">
        <v>36</v>
      </c>
      <c r="C2921" s="17">
        <v>72</v>
      </c>
      <c r="D2921" s="29"/>
      <c r="E2921" s="29"/>
      <c r="F2921" s="30">
        <f t="shared" si="212"/>
        <v>0</v>
      </c>
      <c r="G2921" s="32"/>
      <c r="H2921" s="32"/>
      <c r="I2921" s="32"/>
      <c r="J2921" s="34">
        <f t="shared" si="213"/>
        <v>0</v>
      </c>
      <c r="K2921" s="31">
        <f t="shared" si="214"/>
        <v>409.5</v>
      </c>
      <c r="L2921" s="24">
        <f t="shared" si="211"/>
        <v>0</v>
      </c>
      <c r="M2921" s="24"/>
      <c r="N2921" s="24">
        <f t="shared" si="215"/>
        <v>0</v>
      </c>
    </row>
    <row r="2922" spans="1:14" x14ac:dyDescent="0.3">
      <c r="A2922" s="16" t="s">
        <v>44</v>
      </c>
      <c r="B2922" s="17" t="s">
        <v>38</v>
      </c>
      <c r="C2922" s="17">
        <v>36</v>
      </c>
      <c r="D2922" s="29"/>
      <c r="E2922" s="29"/>
      <c r="F2922" s="30">
        <f t="shared" si="212"/>
        <v>0</v>
      </c>
      <c r="G2922" s="32"/>
      <c r="H2922" s="32"/>
      <c r="I2922" s="32"/>
      <c r="J2922" s="34">
        <f t="shared" si="213"/>
        <v>0</v>
      </c>
      <c r="K2922" s="31">
        <f t="shared" si="214"/>
        <v>803.79</v>
      </c>
      <c r="L2922" s="24">
        <f t="shared" si="211"/>
        <v>0</v>
      </c>
      <c r="M2922" s="24"/>
      <c r="N2922" s="24">
        <f t="shared" si="215"/>
        <v>0</v>
      </c>
    </row>
    <row r="2923" spans="1:14" x14ac:dyDescent="0.3">
      <c r="A2923" s="16" t="s">
        <v>45</v>
      </c>
      <c r="B2923" s="17" t="s">
        <v>36</v>
      </c>
      <c r="C2923" s="17">
        <v>72</v>
      </c>
      <c r="D2923" s="29"/>
      <c r="E2923" s="29"/>
      <c r="F2923" s="30">
        <f t="shared" si="212"/>
        <v>0</v>
      </c>
      <c r="G2923" s="32"/>
      <c r="H2923" s="32"/>
      <c r="I2923" s="32"/>
      <c r="J2923" s="34">
        <f t="shared" si="213"/>
        <v>0</v>
      </c>
      <c r="K2923" s="31">
        <f t="shared" si="214"/>
        <v>409.5</v>
      </c>
      <c r="L2923" s="24">
        <f t="shared" si="211"/>
        <v>0</v>
      </c>
      <c r="M2923" s="24"/>
      <c r="N2923" s="24">
        <f t="shared" si="215"/>
        <v>0</v>
      </c>
    </row>
    <row r="2924" spans="1:14" x14ac:dyDescent="0.3">
      <c r="A2924" s="16" t="s">
        <v>46</v>
      </c>
      <c r="B2924" s="17" t="s">
        <v>38</v>
      </c>
      <c r="C2924" s="17">
        <v>36</v>
      </c>
      <c r="D2924" s="29"/>
      <c r="E2924" s="29"/>
      <c r="F2924" s="30">
        <f t="shared" si="212"/>
        <v>0</v>
      </c>
      <c r="G2924" s="32"/>
      <c r="H2924" s="32"/>
      <c r="I2924" s="32"/>
      <c r="J2924" s="34">
        <f t="shared" si="213"/>
        <v>0</v>
      </c>
      <c r="K2924" s="31">
        <f t="shared" si="214"/>
        <v>803.79</v>
      </c>
      <c r="L2924" s="24">
        <f t="shared" si="211"/>
        <v>0</v>
      </c>
      <c r="M2924" s="24"/>
      <c r="N2924" s="24">
        <f t="shared" si="215"/>
        <v>0</v>
      </c>
    </row>
    <row r="2925" spans="1:14" x14ac:dyDescent="0.3">
      <c r="A2925" s="16" t="s">
        <v>47</v>
      </c>
      <c r="B2925" s="17" t="s">
        <v>48</v>
      </c>
      <c r="C2925" s="17">
        <v>8</v>
      </c>
      <c r="D2925" s="29"/>
      <c r="E2925" s="29"/>
      <c r="F2925" s="30">
        <f t="shared" si="212"/>
        <v>0</v>
      </c>
      <c r="G2925" s="32"/>
      <c r="H2925" s="32"/>
      <c r="I2925" s="32"/>
      <c r="J2925" s="34">
        <f t="shared" si="213"/>
        <v>0</v>
      </c>
      <c r="K2925" s="31">
        <f t="shared" si="214"/>
        <v>2767.05</v>
      </c>
      <c r="L2925" s="24">
        <f t="shared" si="211"/>
        <v>0</v>
      </c>
      <c r="M2925" s="24"/>
      <c r="N2925" s="24">
        <f t="shared" si="215"/>
        <v>0</v>
      </c>
    </row>
    <row r="2926" spans="1:14" x14ac:dyDescent="0.3">
      <c r="A2926" s="35" t="s">
        <v>49</v>
      </c>
      <c r="B2926" s="17" t="s">
        <v>50</v>
      </c>
      <c r="C2926" s="38">
        <v>72</v>
      </c>
      <c r="D2926" s="29"/>
      <c r="E2926" s="29"/>
      <c r="F2926" s="30">
        <f t="shared" si="212"/>
        <v>0</v>
      </c>
      <c r="G2926" s="32"/>
      <c r="H2926" s="32"/>
      <c r="I2926" s="32"/>
      <c r="J2926" s="12">
        <f t="shared" si="213"/>
        <v>0</v>
      </c>
      <c r="K2926" s="31">
        <f t="shared" si="214"/>
        <v>444.6</v>
      </c>
      <c r="L2926" s="37">
        <f t="shared" si="211"/>
        <v>0</v>
      </c>
      <c r="M2926" s="37"/>
      <c r="N2926" s="37">
        <f t="shared" si="215"/>
        <v>0</v>
      </c>
    </row>
    <row r="2927" spans="1:14" x14ac:dyDescent="0.3">
      <c r="A2927" s="16" t="s">
        <v>51</v>
      </c>
      <c r="B2927" s="17" t="s">
        <v>52</v>
      </c>
      <c r="C2927" s="17">
        <v>36</v>
      </c>
      <c r="D2927" s="29"/>
      <c r="E2927" s="29"/>
      <c r="F2927" s="30">
        <f t="shared" si="212"/>
        <v>0</v>
      </c>
      <c r="G2927" s="32"/>
      <c r="H2927" s="32"/>
      <c r="I2927" s="32"/>
      <c r="J2927" s="34">
        <f t="shared" si="213"/>
        <v>0</v>
      </c>
      <c r="K2927" s="31">
        <f t="shared" si="214"/>
        <v>868.73</v>
      </c>
      <c r="L2927" s="24">
        <f t="shared" si="211"/>
        <v>0</v>
      </c>
      <c r="M2927" s="24"/>
      <c r="N2927" s="24">
        <f t="shared" si="215"/>
        <v>0</v>
      </c>
    </row>
    <row r="2928" spans="1:14" x14ac:dyDescent="0.3">
      <c r="A2928" s="16" t="s">
        <v>53</v>
      </c>
      <c r="B2928" s="17" t="s">
        <v>48</v>
      </c>
      <c r="C2928" s="17">
        <v>8</v>
      </c>
      <c r="D2928" s="29"/>
      <c r="E2928" s="29"/>
      <c r="F2928" s="30">
        <f t="shared" si="212"/>
        <v>0</v>
      </c>
      <c r="G2928" s="32"/>
      <c r="H2928" s="32"/>
      <c r="I2928" s="32"/>
      <c r="J2928" s="34">
        <f t="shared" si="213"/>
        <v>0</v>
      </c>
      <c r="K2928" s="31">
        <f t="shared" si="214"/>
        <v>2416.0500000000002</v>
      </c>
      <c r="L2928" s="24">
        <f t="shared" si="211"/>
        <v>0</v>
      </c>
      <c r="M2928" s="24"/>
      <c r="N2928" s="24">
        <f t="shared" si="215"/>
        <v>0</v>
      </c>
    </row>
    <row r="2929" spans="1:14" x14ac:dyDescent="0.3">
      <c r="A2929" s="16" t="s">
        <v>54</v>
      </c>
      <c r="B2929" s="17" t="s">
        <v>50</v>
      </c>
      <c r="C2929" s="17">
        <v>72</v>
      </c>
      <c r="D2929" s="29"/>
      <c r="E2929" s="29"/>
      <c r="F2929" s="30">
        <f t="shared" si="212"/>
        <v>0</v>
      </c>
      <c r="G2929" s="32"/>
      <c r="H2929" s="32"/>
      <c r="I2929" s="32"/>
      <c r="J2929" s="34">
        <f t="shared" si="213"/>
        <v>0</v>
      </c>
      <c r="K2929" s="31">
        <f t="shared" si="214"/>
        <v>377.33</v>
      </c>
      <c r="L2929" s="24">
        <f t="shared" si="211"/>
        <v>0</v>
      </c>
      <c r="M2929" s="24"/>
      <c r="N2929" s="24">
        <f t="shared" si="215"/>
        <v>0</v>
      </c>
    </row>
    <row r="2930" spans="1:14" x14ac:dyDescent="0.3">
      <c r="A2930" s="16" t="s">
        <v>55</v>
      </c>
      <c r="B2930" s="17" t="s">
        <v>56</v>
      </c>
      <c r="C2930" s="17">
        <v>15</v>
      </c>
      <c r="D2930" s="44"/>
      <c r="E2930" s="44"/>
      <c r="F2930" s="30">
        <f t="shared" si="212"/>
        <v>0</v>
      </c>
      <c r="G2930" s="11"/>
      <c r="H2930" s="11"/>
      <c r="I2930" s="11"/>
      <c r="J2930" s="12">
        <f t="shared" si="213"/>
        <v>0</v>
      </c>
      <c r="K2930" s="45">
        <f t="shared" si="214"/>
        <v>1158.3</v>
      </c>
      <c r="L2930" s="37">
        <f t="shared" si="211"/>
        <v>0</v>
      </c>
      <c r="M2930" s="37"/>
      <c r="N2930" s="37">
        <f t="shared" si="215"/>
        <v>0</v>
      </c>
    </row>
    <row r="2931" spans="1:14" x14ac:dyDescent="0.3">
      <c r="A2931" s="16" t="s">
        <v>57</v>
      </c>
      <c r="B2931" s="17" t="s">
        <v>50</v>
      </c>
      <c r="C2931" s="17">
        <v>72</v>
      </c>
      <c r="D2931" s="29"/>
      <c r="E2931" s="29"/>
      <c r="F2931" s="30">
        <f t="shared" si="212"/>
        <v>0</v>
      </c>
      <c r="G2931" s="32"/>
      <c r="H2931" s="32"/>
      <c r="I2931" s="32"/>
      <c r="J2931" s="34">
        <f t="shared" si="213"/>
        <v>0</v>
      </c>
      <c r="K2931" s="31">
        <f t="shared" si="214"/>
        <v>424.13</v>
      </c>
      <c r="L2931" s="24">
        <f t="shared" si="211"/>
        <v>0</v>
      </c>
      <c r="M2931" s="24"/>
      <c r="N2931" s="24">
        <f t="shared" si="215"/>
        <v>0</v>
      </c>
    </row>
    <row r="2932" spans="1:14" x14ac:dyDescent="0.3">
      <c r="A2932" s="16" t="s">
        <v>58</v>
      </c>
      <c r="B2932" s="17" t="s">
        <v>59</v>
      </c>
      <c r="C2932" s="17">
        <v>15</v>
      </c>
      <c r="D2932" s="29"/>
      <c r="E2932" s="29"/>
      <c r="F2932" s="30">
        <f t="shared" si="212"/>
        <v>0</v>
      </c>
      <c r="G2932" s="32"/>
      <c r="H2932" s="32"/>
      <c r="I2932" s="32"/>
      <c r="J2932" s="34">
        <f t="shared" si="213"/>
        <v>0</v>
      </c>
      <c r="K2932" s="31">
        <f t="shared" si="214"/>
        <v>1199.25</v>
      </c>
      <c r="L2932" s="24">
        <f t="shared" si="211"/>
        <v>0</v>
      </c>
      <c r="M2932" s="24"/>
      <c r="N2932" s="24">
        <f t="shared" si="215"/>
        <v>0</v>
      </c>
    </row>
    <row r="2933" spans="1:14" x14ac:dyDescent="0.3">
      <c r="A2933" s="16" t="s">
        <v>60</v>
      </c>
      <c r="B2933" s="17" t="s">
        <v>50</v>
      </c>
      <c r="C2933" s="17">
        <v>72</v>
      </c>
      <c r="D2933" s="29"/>
      <c r="E2933" s="29"/>
      <c r="F2933" s="30">
        <f t="shared" si="212"/>
        <v>0</v>
      </c>
      <c r="G2933" s="32"/>
      <c r="H2933" s="32"/>
      <c r="I2933" s="32"/>
      <c r="J2933" s="34">
        <f t="shared" si="213"/>
        <v>0</v>
      </c>
      <c r="K2933" s="31">
        <f t="shared" si="214"/>
        <v>381.13</v>
      </c>
      <c r="L2933" s="24">
        <f t="shared" si="211"/>
        <v>0</v>
      </c>
      <c r="M2933" s="24"/>
      <c r="N2933" s="24">
        <f t="shared" si="215"/>
        <v>0</v>
      </c>
    </row>
    <row r="2934" spans="1:14" x14ac:dyDescent="0.3">
      <c r="A2934" s="16" t="s">
        <v>61</v>
      </c>
      <c r="B2934" s="17" t="s">
        <v>50</v>
      </c>
      <c r="C2934" s="38">
        <v>72</v>
      </c>
      <c r="D2934" s="44"/>
      <c r="E2934" s="44"/>
      <c r="F2934" s="30">
        <f t="shared" si="212"/>
        <v>0</v>
      </c>
      <c r="G2934" s="11"/>
      <c r="H2934" s="11"/>
      <c r="I2934" s="11"/>
      <c r="J2934" s="12">
        <f t="shared" si="213"/>
        <v>0</v>
      </c>
      <c r="K2934" s="31">
        <f t="shared" si="214"/>
        <v>424.13</v>
      </c>
      <c r="L2934" s="37">
        <f t="shared" si="211"/>
        <v>0</v>
      </c>
      <c r="M2934" s="37"/>
      <c r="N2934" s="37">
        <f t="shared" si="215"/>
        <v>0</v>
      </c>
    </row>
    <row r="2935" spans="1:14" x14ac:dyDescent="0.3">
      <c r="A2935" s="35" t="s">
        <v>62</v>
      </c>
      <c r="B2935" s="17" t="s">
        <v>50</v>
      </c>
      <c r="C2935" s="38">
        <v>72</v>
      </c>
      <c r="D2935" s="44"/>
      <c r="E2935" s="44"/>
      <c r="F2935" s="30">
        <f t="shared" si="212"/>
        <v>0</v>
      </c>
      <c r="G2935" s="11"/>
      <c r="H2935" s="11"/>
      <c r="I2935" s="11"/>
      <c r="J2935" s="12">
        <f t="shared" si="213"/>
        <v>0</v>
      </c>
      <c r="K2935" s="31">
        <f t="shared" si="214"/>
        <v>330.23</v>
      </c>
      <c r="L2935" s="37">
        <f t="shared" si="211"/>
        <v>0</v>
      </c>
      <c r="M2935" s="37"/>
      <c r="N2935" s="37">
        <f t="shared" si="215"/>
        <v>0</v>
      </c>
    </row>
    <row r="2936" spans="1:14" x14ac:dyDescent="0.3">
      <c r="A2936" s="35" t="s">
        <v>63</v>
      </c>
      <c r="B2936" s="17" t="s">
        <v>50</v>
      </c>
      <c r="C2936" s="38">
        <v>72</v>
      </c>
      <c r="D2936" s="44"/>
      <c r="E2936" s="44"/>
      <c r="F2936" s="30">
        <f t="shared" si="212"/>
        <v>0</v>
      </c>
      <c r="G2936" s="11"/>
      <c r="H2936" s="11"/>
      <c r="I2936" s="11"/>
      <c r="J2936" s="12">
        <f t="shared" si="213"/>
        <v>0</v>
      </c>
      <c r="K2936" s="31">
        <f t="shared" si="214"/>
        <v>424.13</v>
      </c>
      <c r="L2936" s="37">
        <f t="shared" si="211"/>
        <v>0</v>
      </c>
      <c r="M2936" s="37"/>
      <c r="N2936" s="37">
        <f t="shared" si="215"/>
        <v>0</v>
      </c>
    </row>
    <row r="2937" spans="1:14" x14ac:dyDescent="0.3">
      <c r="A2937" s="35" t="s">
        <v>64</v>
      </c>
      <c r="B2937" s="17" t="s">
        <v>65</v>
      </c>
      <c r="C2937" s="38">
        <v>72</v>
      </c>
      <c r="D2937" s="44"/>
      <c r="E2937" s="44"/>
      <c r="F2937" s="30">
        <f t="shared" si="212"/>
        <v>0</v>
      </c>
      <c r="G2937" s="11"/>
      <c r="H2937" s="11"/>
      <c r="I2937" s="11"/>
      <c r="J2937" s="12">
        <f t="shared" si="213"/>
        <v>0</v>
      </c>
      <c r="K2937" s="31">
        <f t="shared" si="214"/>
        <v>389.61</v>
      </c>
      <c r="L2937" s="37">
        <f t="shared" si="211"/>
        <v>0</v>
      </c>
      <c r="M2937" s="37"/>
      <c r="N2937" s="37">
        <f t="shared" si="215"/>
        <v>0</v>
      </c>
    </row>
    <row r="2938" spans="1:14" x14ac:dyDescent="0.3">
      <c r="A2938" s="35" t="s">
        <v>66</v>
      </c>
      <c r="B2938" s="17" t="s">
        <v>65</v>
      </c>
      <c r="C2938" s="38">
        <v>72</v>
      </c>
      <c r="D2938" s="44"/>
      <c r="E2938" s="44"/>
      <c r="F2938" s="30">
        <f t="shared" si="212"/>
        <v>0</v>
      </c>
      <c r="G2938" s="11"/>
      <c r="H2938" s="11"/>
      <c r="I2938" s="11"/>
      <c r="J2938" s="12">
        <f t="shared" si="213"/>
        <v>0</v>
      </c>
      <c r="K2938" s="31">
        <f t="shared" si="214"/>
        <v>389.61</v>
      </c>
      <c r="L2938" s="37">
        <f t="shared" si="211"/>
        <v>0</v>
      </c>
      <c r="M2938" s="37"/>
      <c r="N2938" s="37">
        <f t="shared" si="215"/>
        <v>0</v>
      </c>
    </row>
    <row r="2939" spans="1:14" x14ac:dyDescent="0.3">
      <c r="A2939" s="47" t="s">
        <v>67</v>
      </c>
      <c r="B2939" s="48" t="s">
        <v>59</v>
      </c>
      <c r="C2939" s="49">
        <v>25</v>
      </c>
      <c r="D2939" s="44"/>
      <c r="E2939" s="44"/>
      <c r="F2939" s="30">
        <f t="shared" si="212"/>
        <v>0</v>
      </c>
      <c r="G2939" s="11"/>
      <c r="H2939" s="11"/>
      <c r="I2939" s="11"/>
      <c r="J2939" s="12">
        <f t="shared" si="213"/>
        <v>0</v>
      </c>
      <c r="K2939" s="31">
        <f t="shared" si="214"/>
        <v>169.65</v>
      </c>
      <c r="L2939" s="37">
        <f t="shared" si="211"/>
        <v>0</v>
      </c>
      <c r="M2939" s="37"/>
      <c r="N2939" s="37">
        <f t="shared" si="215"/>
        <v>0</v>
      </c>
    </row>
    <row r="2940" spans="1:14" x14ac:dyDescent="0.3">
      <c r="A2940" s="47" t="s">
        <v>68</v>
      </c>
      <c r="B2940" s="48" t="s">
        <v>42</v>
      </c>
      <c r="C2940" s="49">
        <v>50</v>
      </c>
      <c r="D2940" s="44"/>
      <c r="E2940" s="44"/>
      <c r="F2940" s="30">
        <f t="shared" si="212"/>
        <v>0</v>
      </c>
      <c r="G2940" s="11"/>
      <c r="H2940" s="11"/>
      <c r="I2940" s="11"/>
      <c r="J2940" s="12">
        <f t="shared" si="213"/>
        <v>0</v>
      </c>
      <c r="K2940" s="31">
        <f t="shared" si="214"/>
        <v>88.92</v>
      </c>
      <c r="L2940" s="37">
        <f t="shared" si="211"/>
        <v>0</v>
      </c>
      <c r="M2940" s="37"/>
      <c r="N2940" s="37">
        <f t="shared" si="215"/>
        <v>0</v>
      </c>
    </row>
    <row r="2941" spans="1:14" x14ac:dyDescent="0.3">
      <c r="A2941" s="47" t="s">
        <v>69</v>
      </c>
      <c r="B2941" s="48" t="s">
        <v>52</v>
      </c>
      <c r="C2941" s="49">
        <v>12</v>
      </c>
      <c r="D2941" s="44"/>
      <c r="E2941" s="44"/>
      <c r="F2941" s="30">
        <f t="shared" si="212"/>
        <v>0</v>
      </c>
      <c r="G2941" s="11"/>
      <c r="H2941" s="11"/>
      <c r="I2941" s="11"/>
      <c r="J2941" s="12">
        <f t="shared" si="213"/>
        <v>0</v>
      </c>
      <c r="K2941" s="31">
        <f t="shared" si="214"/>
        <v>123.94</v>
      </c>
      <c r="L2941" s="37">
        <f t="shared" si="211"/>
        <v>0</v>
      </c>
      <c r="M2941" s="37"/>
      <c r="N2941" s="37">
        <f t="shared" si="215"/>
        <v>0</v>
      </c>
    </row>
    <row r="2942" spans="1:14" ht="19.5" thickBot="1" x14ac:dyDescent="0.35">
      <c r="A2942" s="47" t="s">
        <v>70</v>
      </c>
      <c r="B2942" s="48" t="s">
        <v>50</v>
      </c>
      <c r="C2942" s="49">
        <v>60</v>
      </c>
      <c r="D2942" s="44"/>
      <c r="E2942" s="44"/>
      <c r="F2942" s="30">
        <f t="shared" si="212"/>
        <v>0</v>
      </c>
      <c r="G2942" s="11"/>
      <c r="H2942" s="11"/>
      <c r="I2942" s="11"/>
      <c r="J2942" s="12">
        <f t="shared" si="213"/>
        <v>0</v>
      </c>
      <c r="K2942" s="31">
        <f t="shared" si="214"/>
        <v>67.180000000000007</v>
      </c>
      <c r="L2942" s="37">
        <f t="shared" si="211"/>
        <v>0</v>
      </c>
      <c r="M2942" s="37"/>
      <c r="N2942" s="37">
        <f t="shared" si="215"/>
        <v>0</v>
      </c>
    </row>
    <row r="2943" spans="1:14" ht="19.5" thickBot="1" x14ac:dyDescent="0.35">
      <c r="A2943" s="56" t="s">
        <v>71</v>
      </c>
      <c r="B2943" s="57" t="s">
        <v>50</v>
      </c>
      <c r="C2943" s="58">
        <v>60</v>
      </c>
      <c r="D2943" s="44"/>
      <c r="E2943" s="44"/>
      <c r="F2943" s="30">
        <f t="shared" si="212"/>
        <v>0</v>
      </c>
      <c r="G2943" s="11"/>
      <c r="H2943" s="11"/>
      <c r="I2943" s="11"/>
      <c r="J2943" s="12">
        <f t="shared" si="213"/>
        <v>0</v>
      </c>
      <c r="K2943" s="31">
        <f t="shared" si="214"/>
        <v>67.180000000000007</v>
      </c>
      <c r="L2943" s="37">
        <f t="shared" si="211"/>
        <v>0</v>
      </c>
      <c r="M2943" s="37"/>
      <c r="N2943" s="37">
        <f t="shared" si="215"/>
        <v>0</v>
      </c>
    </row>
    <row r="2944" spans="1:14" ht="19.5" thickBot="1" x14ac:dyDescent="0.35">
      <c r="A2944" s="56" t="s">
        <v>72</v>
      </c>
      <c r="B2944" s="57" t="s">
        <v>50</v>
      </c>
      <c r="C2944" s="58">
        <v>60</v>
      </c>
      <c r="D2944" s="44"/>
      <c r="E2944" s="44"/>
      <c r="F2944" s="30">
        <f t="shared" si="212"/>
        <v>0</v>
      </c>
      <c r="G2944" s="11"/>
      <c r="H2944" s="11"/>
      <c r="I2944" s="11"/>
      <c r="J2944" s="12">
        <f t="shared" si="213"/>
        <v>0</v>
      </c>
      <c r="K2944" s="31">
        <f t="shared" si="214"/>
        <v>67.180000000000007</v>
      </c>
      <c r="L2944" s="37">
        <f t="shared" si="211"/>
        <v>0</v>
      </c>
      <c r="M2944" s="37"/>
      <c r="N2944" s="37">
        <f t="shared" si="215"/>
        <v>0</v>
      </c>
    </row>
    <row r="2945" spans="1:14" ht="19.5" thickBot="1" x14ac:dyDescent="0.35">
      <c r="A2945" s="56" t="s">
        <v>73</v>
      </c>
      <c r="B2945" s="57" t="s">
        <v>74</v>
      </c>
      <c r="C2945" s="58">
        <v>150</v>
      </c>
      <c r="D2945" s="44"/>
      <c r="E2945" s="44"/>
      <c r="F2945" s="30">
        <f t="shared" si="212"/>
        <v>0</v>
      </c>
      <c r="G2945" s="11"/>
      <c r="H2945" s="11"/>
      <c r="I2945" s="11"/>
      <c r="J2945" s="12">
        <f t="shared" si="213"/>
        <v>0</v>
      </c>
      <c r="K2945" s="31">
        <f t="shared" si="214"/>
        <v>21.06</v>
      </c>
      <c r="L2945" s="37">
        <f t="shared" si="211"/>
        <v>0</v>
      </c>
      <c r="M2945" s="37"/>
      <c r="N2945" s="37">
        <f t="shared" si="215"/>
        <v>0</v>
      </c>
    </row>
    <row r="2946" spans="1:14" ht="19.5" thickBot="1" x14ac:dyDescent="0.35">
      <c r="A2946" s="66" t="s">
        <v>75</v>
      </c>
      <c r="B2946" s="67" t="s">
        <v>76</v>
      </c>
      <c r="C2946" s="68">
        <v>120</v>
      </c>
      <c r="D2946" s="44"/>
      <c r="E2946" s="44"/>
      <c r="F2946" s="30">
        <f t="shared" si="212"/>
        <v>0</v>
      </c>
      <c r="G2946" s="11"/>
      <c r="H2946" s="11"/>
      <c r="I2946" s="11"/>
      <c r="J2946" s="12">
        <f t="shared" si="213"/>
        <v>0</v>
      </c>
      <c r="K2946" s="31">
        <f t="shared" si="214"/>
        <v>78.98</v>
      </c>
      <c r="L2946" s="37">
        <f t="shared" si="211"/>
        <v>0</v>
      </c>
      <c r="M2946" s="37"/>
      <c r="N2946" s="37">
        <f t="shared" si="215"/>
        <v>0</v>
      </c>
    </row>
    <row r="2947" spans="1:14" ht="19.5" thickBot="1" x14ac:dyDescent="0.35">
      <c r="A2947" s="66" t="s">
        <v>77</v>
      </c>
      <c r="B2947" s="67" t="s">
        <v>78</v>
      </c>
      <c r="C2947" s="68">
        <v>60</v>
      </c>
      <c r="D2947" s="44"/>
      <c r="E2947" s="44"/>
      <c r="F2947" s="30">
        <f t="shared" si="212"/>
        <v>0</v>
      </c>
      <c r="G2947" s="11"/>
      <c r="H2947" s="11"/>
      <c r="I2947" s="11"/>
      <c r="J2947" s="12">
        <f t="shared" si="213"/>
        <v>0</v>
      </c>
      <c r="K2947" s="31">
        <f t="shared" si="214"/>
        <v>154.44</v>
      </c>
      <c r="L2947" s="37">
        <f t="shared" si="211"/>
        <v>0</v>
      </c>
      <c r="M2947" s="37"/>
      <c r="N2947" s="37">
        <f t="shared" si="215"/>
        <v>0</v>
      </c>
    </row>
    <row r="2948" spans="1:14" ht="19.5" thickBot="1" x14ac:dyDescent="0.35">
      <c r="A2948" s="66" t="s">
        <v>79</v>
      </c>
      <c r="B2948" s="67" t="s">
        <v>50</v>
      </c>
      <c r="C2948" s="68">
        <v>30</v>
      </c>
      <c r="D2948" s="44"/>
      <c r="E2948" s="44"/>
      <c r="F2948" s="30">
        <f t="shared" si="212"/>
        <v>0</v>
      </c>
      <c r="G2948" s="11"/>
      <c r="H2948" s="11"/>
      <c r="I2948" s="11"/>
      <c r="J2948" s="12">
        <f t="shared" si="213"/>
        <v>0</v>
      </c>
      <c r="K2948" s="31">
        <f t="shared" si="214"/>
        <v>274.95</v>
      </c>
      <c r="L2948" s="37">
        <f t="shared" si="211"/>
        <v>0</v>
      </c>
      <c r="M2948" s="37"/>
      <c r="N2948" s="37">
        <f t="shared" si="215"/>
        <v>0</v>
      </c>
    </row>
    <row r="2949" spans="1:14" ht="19.5" thickBot="1" x14ac:dyDescent="0.35">
      <c r="A2949" s="66" t="s">
        <v>80</v>
      </c>
      <c r="B2949" s="67" t="s">
        <v>59</v>
      </c>
      <c r="C2949" s="68">
        <v>12</v>
      </c>
      <c r="D2949" s="44"/>
      <c r="E2949" s="44"/>
      <c r="F2949" s="30">
        <f t="shared" si="212"/>
        <v>0</v>
      </c>
      <c r="G2949" s="11"/>
      <c r="H2949" s="11"/>
      <c r="I2949" s="11"/>
      <c r="J2949" s="12">
        <f t="shared" si="213"/>
        <v>0</v>
      </c>
      <c r="K2949" s="31">
        <f t="shared" si="214"/>
        <v>1023.75</v>
      </c>
      <c r="L2949" s="37">
        <f t="shared" si="211"/>
        <v>0</v>
      </c>
      <c r="M2949" s="37"/>
      <c r="N2949" s="37">
        <f t="shared" si="215"/>
        <v>0</v>
      </c>
    </row>
    <row r="2950" spans="1:14" ht="19.5" thickBot="1" x14ac:dyDescent="0.35">
      <c r="A2950" s="76" t="s">
        <v>81</v>
      </c>
      <c r="B2950" s="77" t="s">
        <v>82</v>
      </c>
      <c r="C2950" s="78">
        <v>18</v>
      </c>
      <c r="D2950" s="44"/>
      <c r="E2950" s="44"/>
      <c r="F2950" s="30">
        <f t="shared" si="212"/>
        <v>0</v>
      </c>
      <c r="G2950" s="11"/>
      <c r="H2950" s="11"/>
      <c r="I2950" s="11"/>
      <c r="J2950" s="12">
        <f t="shared" si="213"/>
        <v>0</v>
      </c>
      <c r="K2950" s="31">
        <f t="shared" si="214"/>
        <v>558.67999999999995</v>
      </c>
      <c r="L2950" s="37">
        <f t="shared" si="211"/>
        <v>0</v>
      </c>
      <c r="M2950" s="37"/>
      <c r="N2950" s="37">
        <f t="shared" si="215"/>
        <v>0</v>
      </c>
    </row>
    <row r="2951" spans="1:14" ht="19.5" thickBot="1" x14ac:dyDescent="0.35">
      <c r="A2951" s="76" t="s">
        <v>83</v>
      </c>
      <c r="B2951" s="77" t="s">
        <v>59</v>
      </c>
      <c r="C2951" s="78">
        <v>12</v>
      </c>
      <c r="D2951" s="44"/>
      <c r="E2951" s="44"/>
      <c r="F2951" s="30">
        <f t="shared" si="212"/>
        <v>0</v>
      </c>
      <c r="G2951" s="11"/>
      <c r="H2951" s="11"/>
      <c r="I2951" s="11"/>
      <c r="J2951" s="12">
        <f t="shared" si="213"/>
        <v>0</v>
      </c>
      <c r="K2951" s="31">
        <f t="shared" si="214"/>
        <v>1092.2</v>
      </c>
      <c r="L2951" s="37">
        <f t="shared" si="211"/>
        <v>0</v>
      </c>
      <c r="M2951" s="37"/>
      <c r="N2951" s="37">
        <f t="shared" si="215"/>
        <v>0</v>
      </c>
    </row>
    <row r="2952" spans="1:14" ht="19.5" thickBot="1" x14ac:dyDescent="0.35">
      <c r="A2952" s="76" t="s">
        <v>84</v>
      </c>
      <c r="B2952" s="77" t="s">
        <v>85</v>
      </c>
      <c r="C2952" s="78">
        <v>4</v>
      </c>
      <c r="D2952" s="44"/>
      <c r="E2952" s="44"/>
      <c r="F2952" s="30">
        <f t="shared" si="212"/>
        <v>0</v>
      </c>
      <c r="G2952" s="11"/>
      <c r="H2952" s="11"/>
      <c r="I2952" s="11"/>
      <c r="J2952" s="12">
        <f t="shared" si="213"/>
        <v>0</v>
      </c>
      <c r="K2952" s="31">
        <f t="shared" si="214"/>
        <v>2670.53</v>
      </c>
      <c r="L2952" s="37">
        <f t="shared" si="211"/>
        <v>0</v>
      </c>
      <c r="M2952" s="37"/>
      <c r="N2952" s="37">
        <f t="shared" si="215"/>
        <v>0</v>
      </c>
    </row>
    <row r="2953" spans="1:14" ht="19.5" thickBot="1" x14ac:dyDescent="0.35">
      <c r="A2953" s="86" t="s">
        <v>86</v>
      </c>
      <c r="B2953" s="87" t="s">
        <v>87</v>
      </c>
      <c r="C2953" s="88">
        <v>48</v>
      </c>
      <c r="D2953" s="44"/>
      <c r="E2953" s="44"/>
      <c r="F2953" s="30">
        <f t="shared" si="212"/>
        <v>0</v>
      </c>
      <c r="G2953" s="11"/>
      <c r="H2953" s="11"/>
      <c r="I2953" s="11"/>
      <c r="J2953" s="12">
        <f t="shared" si="213"/>
        <v>0</v>
      </c>
      <c r="K2953" s="31">
        <f t="shared" si="214"/>
        <v>46.8</v>
      </c>
      <c r="L2953" s="37">
        <f t="shared" si="211"/>
        <v>0</v>
      </c>
      <c r="M2953" s="37"/>
      <c r="N2953" s="37">
        <f t="shared" si="215"/>
        <v>0</v>
      </c>
    </row>
    <row r="2954" spans="1:14" ht="19.5" thickBot="1" x14ac:dyDescent="0.35">
      <c r="A2954" s="86" t="s">
        <v>88</v>
      </c>
      <c r="B2954" s="87" t="s">
        <v>87</v>
      </c>
      <c r="C2954" s="88">
        <v>48</v>
      </c>
      <c r="D2954" s="44"/>
      <c r="E2954" s="44"/>
      <c r="F2954" s="30">
        <f t="shared" si="212"/>
        <v>0</v>
      </c>
      <c r="G2954" s="11"/>
      <c r="H2954" s="11"/>
      <c r="I2954" s="11"/>
      <c r="J2954" s="12">
        <f t="shared" si="213"/>
        <v>0</v>
      </c>
      <c r="K2954" s="31">
        <f t="shared" si="214"/>
        <v>46.8</v>
      </c>
      <c r="L2954" s="37">
        <f t="shared" si="211"/>
        <v>0</v>
      </c>
      <c r="M2954" s="37"/>
      <c r="N2954" s="37">
        <f t="shared" si="215"/>
        <v>0</v>
      </c>
    </row>
    <row r="2955" spans="1:14" x14ac:dyDescent="0.3">
      <c r="A2955" s="96" t="s">
        <v>89</v>
      </c>
      <c r="B2955" s="97">
        <v>25</v>
      </c>
      <c r="C2955" s="97">
        <v>25</v>
      </c>
      <c r="D2955" s="44"/>
      <c r="E2955" s="44"/>
      <c r="F2955" s="30">
        <f t="shared" si="212"/>
        <v>0</v>
      </c>
      <c r="G2955" s="11"/>
      <c r="H2955" s="11"/>
      <c r="I2955" s="11"/>
      <c r="J2955" s="12">
        <f t="shared" si="213"/>
        <v>0</v>
      </c>
      <c r="K2955" s="31">
        <f t="shared" si="214"/>
        <v>111.25</v>
      </c>
      <c r="L2955" s="37">
        <f t="shared" si="211"/>
        <v>0</v>
      </c>
      <c r="M2955" s="37"/>
      <c r="N2955" s="37">
        <f t="shared" si="215"/>
        <v>0</v>
      </c>
    </row>
    <row r="2956" spans="1:14" x14ac:dyDescent="0.3">
      <c r="A2956" s="105" t="s">
        <v>90</v>
      </c>
      <c r="B2956" s="106">
        <v>10</v>
      </c>
      <c r="C2956" s="106">
        <v>10</v>
      </c>
      <c r="D2956" s="44"/>
      <c r="E2956" s="44"/>
      <c r="F2956" s="30">
        <f t="shared" si="212"/>
        <v>0</v>
      </c>
      <c r="G2956" s="11"/>
      <c r="H2956" s="11"/>
      <c r="I2956" s="11"/>
      <c r="J2956" s="12">
        <f t="shared" si="213"/>
        <v>0</v>
      </c>
      <c r="K2956" s="31">
        <f t="shared" si="214"/>
        <v>1760</v>
      </c>
      <c r="L2956" s="37">
        <f t="shared" si="211"/>
        <v>0</v>
      </c>
      <c r="M2956" s="37"/>
      <c r="N2956" s="37">
        <f t="shared" si="215"/>
        <v>0</v>
      </c>
    </row>
    <row r="2957" spans="1:14" x14ac:dyDescent="0.3">
      <c r="A2957" s="105" t="s">
        <v>91</v>
      </c>
      <c r="B2957" s="106">
        <v>8</v>
      </c>
      <c r="C2957" s="106">
        <v>8</v>
      </c>
      <c r="D2957" s="44"/>
      <c r="E2957" s="44"/>
      <c r="F2957" s="30">
        <f t="shared" si="212"/>
        <v>0</v>
      </c>
      <c r="G2957" s="11"/>
      <c r="H2957" s="11"/>
      <c r="I2957" s="11"/>
      <c r="J2957" s="12">
        <f t="shared" si="213"/>
        <v>0</v>
      </c>
      <c r="K2957" s="31">
        <f t="shared" si="214"/>
        <v>2365</v>
      </c>
      <c r="L2957" s="37">
        <f t="shared" si="211"/>
        <v>0</v>
      </c>
      <c r="M2957" s="37"/>
      <c r="N2957" s="37">
        <f t="shared" si="215"/>
        <v>0</v>
      </c>
    </row>
    <row r="2958" spans="1:14" x14ac:dyDescent="0.3">
      <c r="A2958" s="105" t="s">
        <v>92</v>
      </c>
      <c r="B2958" s="106">
        <v>8</v>
      </c>
      <c r="C2958" s="106">
        <v>8</v>
      </c>
      <c r="D2958" s="44"/>
      <c r="E2958" s="44"/>
      <c r="F2958" s="30">
        <f t="shared" si="212"/>
        <v>0</v>
      </c>
      <c r="G2958" s="11"/>
      <c r="H2958" s="11"/>
      <c r="I2958" s="11"/>
      <c r="J2958" s="12">
        <f t="shared" si="213"/>
        <v>0</v>
      </c>
      <c r="K2958" s="31">
        <f t="shared" si="214"/>
        <v>2065</v>
      </c>
      <c r="L2958" s="37">
        <f t="shared" si="211"/>
        <v>0</v>
      </c>
      <c r="M2958" s="37"/>
      <c r="N2958" s="37">
        <f t="shared" si="215"/>
        <v>0</v>
      </c>
    </row>
    <row r="2959" spans="1:14" x14ac:dyDescent="0.3">
      <c r="A2959" s="105" t="s">
        <v>93</v>
      </c>
      <c r="B2959" s="106">
        <v>15</v>
      </c>
      <c r="C2959" s="106">
        <v>15</v>
      </c>
      <c r="D2959" s="44"/>
      <c r="E2959" s="44"/>
      <c r="F2959" s="30">
        <f t="shared" si="212"/>
        <v>0</v>
      </c>
      <c r="G2959" s="11"/>
      <c r="H2959" s="11"/>
      <c r="I2959" s="11"/>
      <c r="J2959" s="12">
        <f t="shared" si="213"/>
        <v>0</v>
      </c>
      <c r="K2959" s="31">
        <f t="shared" si="214"/>
        <v>990</v>
      </c>
      <c r="L2959" s="37">
        <f t="shared" si="211"/>
        <v>0</v>
      </c>
      <c r="M2959" s="37"/>
      <c r="N2959" s="37">
        <f t="shared" si="215"/>
        <v>0</v>
      </c>
    </row>
    <row r="2960" spans="1:14" x14ac:dyDescent="0.3">
      <c r="A2960" s="105" t="s">
        <v>94</v>
      </c>
      <c r="B2960" s="106">
        <v>15</v>
      </c>
      <c r="C2960" s="106">
        <v>15</v>
      </c>
      <c r="D2960" s="44"/>
      <c r="E2960" s="44"/>
      <c r="F2960" s="30">
        <f t="shared" si="212"/>
        <v>0</v>
      </c>
      <c r="G2960" s="11"/>
      <c r="H2960" s="11"/>
      <c r="I2960" s="11"/>
      <c r="J2960" s="12">
        <f t="shared" si="213"/>
        <v>0</v>
      </c>
      <c r="K2960" s="31">
        <f t="shared" si="214"/>
        <v>1025</v>
      </c>
      <c r="L2960" s="37">
        <f t="shared" si="211"/>
        <v>0</v>
      </c>
      <c r="M2960" s="37"/>
      <c r="N2960" s="37">
        <f t="shared" si="215"/>
        <v>0</v>
      </c>
    </row>
    <row r="2961" spans="1:14" x14ac:dyDescent="0.3">
      <c r="A2961" s="105" t="s">
        <v>95</v>
      </c>
      <c r="B2961" s="106">
        <v>10</v>
      </c>
      <c r="C2961" s="106">
        <v>10</v>
      </c>
      <c r="D2961" s="44"/>
      <c r="E2961" s="44"/>
      <c r="F2961" s="30">
        <f t="shared" si="212"/>
        <v>0</v>
      </c>
      <c r="G2961" s="11"/>
      <c r="H2961" s="11"/>
      <c r="I2961" s="11"/>
      <c r="J2961" s="12">
        <f t="shared" si="213"/>
        <v>0</v>
      </c>
      <c r="K2961" s="31">
        <f t="shared" si="214"/>
        <v>1620</v>
      </c>
      <c r="L2961" s="37">
        <f t="shared" si="211"/>
        <v>0</v>
      </c>
      <c r="M2961" s="37"/>
      <c r="N2961" s="37">
        <f t="shared" si="215"/>
        <v>0</v>
      </c>
    </row>
    <row r="2962" spans="1:14" x14ac:dyDescent="0.3">
      <c r="A2962" s="105" t="s">
        <v>96</v>
      </c>
      <c r="B2962" s="106">
        <v>8</v>
      </c>
      <c r="C2962" s="106">
        <v>8</v>
      </c>
      <c r="D2962" s="44"/>
      <c r="E2962" s="44"/>
      <c r="F2962" s="30">
        <f t="shared" si="212"/>
        <v>0</v>
      </c>
      <c r="G2962" s="11"/>
      <c r="H2962" s="11"/>
      <c r="I2962" s="11"/>
      <c r="J2962" s="12">
        <f t="shared" si="213"/>
        <v>0</v>
      </c>
      <c r="K2962" s="31">
        <f t="shared" si="214"/>
        <v>2130</v>
      </c>
      <c r="L2962" s="37">
        <f t="shared" si="211"/>
        <v>0</v>
      </c>
      <c r="M2962" s="37"/>
      <c r="N2962" s="37">
        <f t="shared" si="215"/>
        <v>0</v>
      </c>
    </row>
    <row r="2963" spans="1:14" x14ac:dyDescent="0.3">
      <c r="A2963" s="105" t="s">
        <v>97</v>
      </c>
      <c r="B2963" s="106">
        <v>15</v>
      </c>
      <c r="C2963" s="106">
        <v>15</v>
      </c>
      <c r="D2963" s="44"/>
      <c r="E2963" s="44"/>
      <c r="F2963" s="30">
        <f t="shared" si="212"/>
        <v>0</v>
      </c>
      <c r="G2963" s="11"/>
      <c r="H2963" s="11"/>
      <c r="I2963" s="11"/>
      <c r="J2963" s="12">
        <f t="shared" si="213"/>
        <v>0</v>
      </c>
      <c r="K2963" s="31">
        <f t="shared" si="214"/>
        <v>880</v>
      </c>
      <c r="L2963" s="37">
        <f t="shared" si="211"/>
        <v>0</v>
      </c>
      <c r="M2963" s="37"/>
      <c r="N2963" s="37">
        <f t="shared" si="215"/>
        <v>0</v>
      </c>
    </row>
    <row r="2964" spans="1:14" x14ac:dyDescent="0.3">
      <c r="A2964" s="105" t="s">
        <v>98</v>
      </c>
      <c r="B2964" s="106">
        <v>15</v>
      </c>
      <c r="C2964" s="106">
        <v>15</v>
      </c>
      <c r="D2964" s="44"/>
      <c r="E2964" s="44"/>
      <c r="F2964" s="30">
        <f t="shared" si="212"/>
        <v>0</v>
      </c>
      <c r="G2964" s="11"/>
      <c r="H2964" s="11"/>
      <c r="I2964" s="11"/>
      <c r="J2964" s="12">
        <f t="shared" si="213"/>
        <v>0</v>
      </c>
      <c r="K2964" s="31">
        <f t="shared" si="214"/>
        <v>915</v>
      </c>
      <c r="L2964" s="37">
        <f t="shared" si="211"/>
        <v>0</v>
      </c>
      <c r="M2964" s="37"/>
      <c r="N2964" s="37">
        <f t="shared" si="215"/>
        <v>0</v>
      </c>
    </row>
    <row r="2965" spans="1:14" x14ac:dyDescent="0.3">
      <c r="A2965" s="105" t="s">
        <v>99</v>
      </c>
      <c r="B2965" s="106">
        <v>3</v>
      </c>
      <c r="C2965" s="106">
        <v>3</v>
      </c>
      <c r="D2965" s="44"/>
      <c r="E2965" s="44"/>
      <c r="F2965" s="30">
        <f t="shared" si="212"/>
        <v>0</v>
      </c>
      <c r="G2965" s="11"/>
      <c r="H2965" s="11"/>
      <c r="I2965" s="11"/>
      <c r="J2965" s="12">
        <f t="shared" si="213"/>
        <v>0</v>
      </c>
      <c r="K2965" s="31">
        <f t="shared" si="214"/>
        <v>1970</v>
      </c>
      <c r="L2965" s="37">
        <f t="shared" si="211"/>
        <v>0</v>
      </c>
      <c r="M2965" s="37"/>
      <c r="N2965" s="37">
        <f t="shared" si="215"/>
        <v>0</v>
      </c>
    </row>
    <row r="2966" spans="1:14" x14ac:dyDescent="0.3">
      <c r="A2966" s="105" t="s">
        <v>100</v>
      </c>
      <c r="B2966" s="106">
        <v>3</v>
      </c>
      <c r="C2966" s="106">
        <v>3</v>
      </c>
      <c r="D2966" s="44"/>
      <c r="E2966" s="44"/>
      <c r="F2966" s="30">
        <f t="shared" si="212"/>
        <v>0</v>
      </c>
      <c r="G2966" s="11"/>
      <c r="H2966" s="11"/>
      <c r="I2966" s="11"/>
      <c r="J2966" s="12">
        <f t="shared" si="213"/>
        <v>0</v>
      </c>
      <c r="K2966" s="31">
        <f t="shared" si="214"/>
        <v>2035</v>
      </c>
      <c r="L2966" s="37">
        <f t="shared" si="211"/>
        <v>0</v>
      </c>
      <c r="M2966" s="37"/>
      <c r="N2966" s="37">
        <f t="shared" si="215"/>
        <v>0</v>
      </c>
    </row>
    <row r="2967" spans="1:14" x14ac:dyDescent="0.3">
      <c r="A2967" s="105" t="s">
        <v>101</v>
      </c>
      <c r="B2967" s="106">
        <v>8</v>
      </c>
      <c r="C2967" s="106">
        <v>8</v>
      </c>
      <c r="D2967" s="44"/>
      <c r="E2967" s="44"/>
      <c r="F2967" s="30">
        <f t="shared" si="212"/>
        <v>0</v>
      </c>
      <c r="G2967" s="11"/>
      <c r="H2967" s="11"/>
      <c r="I2967" s="11"/>
      <c r="J2967" s="12">
        <f t="shared" si="213"/>
        <v>0</v>
      </c>
      <c r="K2967" s="31">
        <f t="shared" si="214"/>
        <v>2120</v>
      </c>
      <c r="L2967" s="37">
        <f t="shared" si="211"/>
        <v>0</v>
      </c>
      <c r="M2967" s="37"/>
      <c r="N2967" s="37">
        <f t="shared" si="215"/>
        <v>0</v>
      </c>
    </row>
    <row r="2968" spans="1:14" x14ac:dyDescent="0.3">
      <c r="A2968" s="105" t="s">
        <v>102</v>
      </c>
      <c r="B2968" s="106">
        <v>10</v>
      </c>
      <c r="C2968" s="106">
        <v>10</v>
      </c>
      <c r="D2968" s="44"/>
      <c r="E2968" s="44"/>
      <c r="F2968" s="30">
        <f t="shared" si="212"/>
        <v>0</v>
      </c>
      <c r="G2968" s="11"/>
      <c r="H2968" s="11"/>
      <c r="I2968" s="11"/>
      <c r="J2968" s="12">
        <f t="shared" si="213"/>
        <v>0</v>
      </c>
      <c r="K2968" s="31">
        <f t="shared" si="214"/>
        <v>1980</v>
      </c>
      <c r="L2968" s="37">
        <f t="shared" si="211"/>
        <v>0</v>
      </c>
      <c r="M2968" s="37"/>
      <c r="N2968" s="37">
        <f t="shared" si="215"/>
        <v>0</v>
      </c>
    </row>
    <row r="2969" spans="1:14" x14ac:dyDescent="0.3">
      <c r="A2969" s="105" t="s">
        <v>103</v>
      </c>
      <c r="B2969" s="106">
        <v>12</v>
      </c>
      <c r="C2969" s="106">
        <v>12</v>
      </c>
      <c r="D2969" s="44"/>
      <c r="E2969" s="44"/>
      <c r="F2969" s="30">
        <f t="shared" si="212"/>
        <v>0</v>
      </c>
      <c r="G2969" s="11"/>
      <c r="H2969" s="11"/>
      <c r="I2969" s="11"/>
      <c r="J2969" s="12">
        <f t="shared" si="213"/>
        <v>0</v>
      </c>
      <c r="K2969" s="31">
        <f t="shared" si="214"/>
        <v>875</v>
      </c>
      <c r="L2969" s="37">
        <f t="shared" si="211"/>
        <v>0</v>
      </c>
      <c r="M2969" s="37"/>
      <c r="N2969" s="37">
        <f t="shared" si="215"/>
        <v>0</v>
      </c>
    </row>
    <row r="2970" spans="1:14" ht="19.5" thickBot="1" x14ac:dyDescent="0.35">
      <c r="A2970" s="105" t="s">
        <v>104</v>
      </c>
      <c r="B2970" s="106">
        <v>3</v>
      </c>
      <c r="C2970" s="106">
        <v>3</v>
      </c>
      <c r="D2970" s="44"/>
      <c r="E2970" s="44"/>
      <c r="F2970" s="30">
        <f t="shared" si="212"/>
        <v>0</v>
      </c>
      <c r="G2970" s="11"/>
      <c r="H2970" s="11"/>
      <c r="I2970" s="11"/>
      <c r="J2970" s="12">
        <f t="shared" si="213"/>
        <v>0</v>
      </c>
      <c r="K2970" s="31">
        <f t="shared" si="214"/>
        <v>2145</v>
      </c>
      <c r="L2970" s="37">
        <f t="shared" si="211"/>
        <v>0</v>
      </c>
      <c r="M2970" s="37"/>
      <c r="N2970" s="37">
        <f t="shared" si="215"/>
        <v>0</v>
      </c>
    </row>
    <row r="2971" spans="1:14" ht="19.5" thickBot="1" x14ac:dyDescent="0.35">
      <c r="A2971" s="56" t="s">
        <v>105</v>
      </c>
      <c r="B2971" s="57" t="s">
        <v>74</v>
      </c>
      <c r="C2971" s="58">
        <v>150</v>
      </c>
      <c r="D2971" s="44"/>
      <c r="E2971" s="44"/>
      <c r="F2971" s="30">
        <f t="shared" si="212"/>
        <v>0</v>
      </c>
      <c r="G2971" s="11"/>
      <c r="H2971" s="11"/>
      <c r="I2971" s="11"/>
      <c r="J2971" s="12">
        <f t="shared" si="213"/>
        <v>0</v>
      </c>
      <c r="K2971" s="31">
        <f t="shared" si="214"/>
        <v>21.06</v>
      </c>
      <c r="L2971" s="37">
        <f t="shared" si="211"/>
        <v>0</v>
      </c>
      <c r="M2971" s="37"/>
      <c r="N2971" s="37">
        <f t="shared" si="215"/>
        <v>0</v>
      </c>
    </row>
    <row r="2972" spans="1:14" x14ac:dyDescent="0.3">
      <c r="A2972" s="107"/>
      <c r="B2972" s="108"/>
      <c r="C2972" s="108"/>
      <c r="D2972" s="11"/>
      <c r="E2972" s="11"/>
      <c r="F2972" s="30" t="e">
        <f t="shared" si="212"/>
        <v>#DIV/0!</v>
      </c>
      <c r="G2972" s="11"/>
      <c r="H2972" s="11"/>
      <c r="I2972" s="11"/>
      <c r="J2972" s="12">
        <f t="shared" si="213"/>
        <v>0</v>
      </c>
      <c r="K2972" s="31">
        <f t="shared" si="214"/>
        <v>116.5</v>
      </c>
      <c r="L2972" s="37">
        <f t="shared" si="211"/>
        <v>0</v>
      </c>
      <c r="M2972" s="37"/>
      <c r="N2972" s="37">
        <f t="shared" si="215"/>
        <v>0</v>
      </c>
    </row>
    <row r="2973" spans="1:14" x14ac:dyDescent="0.3">
      <c r="A2973" s="107"/>
      <c r="B2973" s="108"/>
      <c r="C2973" s="108"/>
      <c r="D2973" s="11"/>
      <c r="E2973" s="11"/>
      <c r="F2973" s="30" t="e">
        <f t="shared" si="212"/>
        <v>#DIV/0!</v>
      </c>
      <c r="G2973" s="11"/>
      <c r="H2973" s="11"/>
      <c r="I2973" s="11"/>
      <c r="J2973" s="12">
        <f t="shared" si="213"/>
        <v>0</v>
      </c>
      <c r="K2973" s="31">
        <f t="shared" si="214"/>
        <v>0</v>
      </c>
      <c r="L2973" s="37">
        <f t="shared" si="211"/>
        <v>0</v>
      </c>
      <c r="M2973" s="37"/>
      <c r="N2973" s="37">
        <f t="shared" si="215"/>
        <v>0</v>
      </c>
    </row>
    <row r="2974" spans="1:14" x14ac:dyDescent="0.3">
      <c r="A2974" s="107"/>
      <c r="B2974" s="108"/>
      <c r="C2974" s="108"/>
      <c r="D2974" s="11"/>
      <c r="E2974" s="11"/>
      <c r="F2974" s="30" t="e">
        <f t="shared" si="212"/>
        <v>#DIV/0!</v>
      </c>
      <c r="G2974" s="11"/>
      <c r="H2974" s="11"/>
      <c r="I2974" s="11"/>
      <c r="J2974" s="12">
        <f t="shared" si="213"/>
        <v>0</v>
      </c>
      <c r="K2974" s="31">
        <f t="shared" si="214"/>
        <v>23</v>
      </c>
      <c r="L2974" s="37">
        <f t="shared" si="211"/>
        <v>0</v>
      </c>
      <c r="M2974" s="37"/>
      <c r="N2974" s="37">
        <f t="shared" si="215"/>
        <v>0</v>
      </c>
    </row>
    <row r="2975" spans="1:14" x14ac:dyDescent="0.3">
      <c r="A2975" s="107"/>
      <c r="B2975" s="108"/>
      <c r="C2975" s="108"/>
      <c r="D2975" s="11"/>
      <c r="E2975" s="11"/>
      <c r="F2975" s="30" t="e">
        <f t="shared" si="212"/>
        <v>#DIV/0!</v>
      </c>
      <c r="G2975" s="11"/>
      <c r="H2975" s="11"/>
      <c r="I2975" s="11"/>
      <c r="J2975" s="12">
        <f t="shared" si="213"/>
        <v>0</v>
      </c>
      <c r="K2975" s="31">
        <f t="shared" si="214"/>
        <v>0</v>
      </c>
      <c r="L2975" s="37">
        <f t="shared" si="211"/>
        <v>0</v>
      </c>
      <c r="M2975" s="37"/>
      <c r="N2975" s="37">
        <f t="shared" si="215"/>
        <v>0</v>
      </c>
    </row>
    <row r="2976" spans="1:14" x14ac:dyDescent="0.3">
      <c r="A2976" s="11"/>
      <c r="B2976" s="10"/>
      <c r="C2976" s="10"/>
      <c r="D2976" s="11"/>
      <c r="E2976" s="11"/>
      <c r="F2976" s="30" t="e">
        <f t="shared" si="212"/>
        <v>#DIV/0!</v>
      </c>
      <c r="G2976" s="11"/>
      <c r="H2976" s="11"/>
      <c r="I2976" s="11"/>
      <c r="J2976" s="12">
        <f t="shared" si="213"/>
        <v>0</v>
      </c>
      <c r="K2976" s="31">
        <f t="shared" si="214"/>
        <v>0</v>
      </c>
      <c r="L2976" s="37">
        <f t="shared" si="211"/>
        <v>0</v>
      </c>
      <c r="M2976" s="37"/>
      <c r="N2976" s="37">
        <f t="shared" si="215"/>
        <v>0</v>
      </c>
    </row>
    <row r="2977" spans="1:14" x14ac:dyDescent="0.3">
      <c r="A2977" s="11"/>
      <c r="B2977" s="10"/>
      <c r="C2977" s="10"/>
      <c r="D2977" s="11"/>
      <c r="E2977" s="11"/>
      <c r="F2977" s="30" t="e">
        <f t="shared" si="212"/>
        <v>#DIV/0!</v>
      </c>
      <c r="G2977" s="11"/>
      <c r="H2977" s="11"/>
      <c r="I2977" s="11"/>
      <c r="J2977" s="12">
        <f t="shared" si="213"/>
        <v>0</v>
      </c>
      <c r="K2977" s="31">
        <f t="shared" si="214"/>
        <v>0</v>
      </c>
      <c r="L2977" s="37">
        <f t="shared" si="211"/>
        <v>0</v>
      </c>
      <c r="M2977" s="37"/>
      <c r="N2977" s="37">
        <f t="shared" si="215"/>
        <v>0</v>
      </c>
    </row>
    <row r="2978" spans="1:14" x14ac:dyDescent="0.3">
      <c r="A2978" s="11"/>
      <c r="B2978" s="10"/>
      <c r="C2978" s="10"/>
      <c r="D2978" s="11"/>
      <c r="E2978" s="11"/>
      <c r="F2978" s="30" t="e">
        <f t="shared" si="212"/>
        <v>#DIV/0!</v>
      </c>
      <c r="G2978" s="11"/>
      <c r="H2978" s="11"/>
      <c r="I2978" s="11"/>
      <c r="J2978" s="12">
        <f t="shared" si="213"/>
        <v>0</v>
      </c>
      <c r="K2978" s="31">
        <f t="shared" si="214"/>
        <v>0</v>
      </c>
      <c r="L2978" s="37">
        <f t="shared" si="211"/>
        <v>0</v>
      </c>
      <c r="M2978" s="37"/>
      <c r="N2978" s="37">
        <f t="shared" si="215"/>
        <v>0</v>
      </c>
    </row>
    <row r="2979" spans="1:14" x14ac:dyDescent="0.3">
      <c r="A2979" s="11" t="s">
        <v>33</v>
      </c>
      <c r="B2979" s="11"/>
      <c r="C2979" s="13"/>
      <c r="D2979" s="111">
        <f t="shared" ref="D2979:J2979" si="216">SUM(D2917:D2978)</f>
        <v>0</v>
      </c>
      <c r="E2979" s="111">
        <f t="shared" si="216"/>
        <v>0</v>
      </c>
      <c r="F2979" s="111" t="e">
        <f t="shared" si="216"/>
        <v>#DIV/0!</v>
      </c>
      <c r="G2979" s="111">
        <f t="shared" si="216"/>
        <v>0</v>
      </c>
      <c r="H2979" s="111">
        <f t="shared" si="216"/>
        <v>0</v>
      </c>
      <c r="I2979" s="111">
        <f t="shared" si="216"/>
        <v>0</v>
      </c>
      <c r="J2979" s="12">
        <f t="shared" si="216"/>
        <v>0</v>
      </c>
      <c r="K2979" s="111"/>
      <c r="L2979" s="111">
        <f>SUM(L2917:L2978)</f>
        <v>0</v>
      </c>
      <c r="M2979" s="111">
        <f>SUM(M2917:M2978)</f>
        <v>0</v>
      </c>
      <c r="N2979" s="111">
        <f>SUM(N2917:N2978)</f>
        <v>0</v>
      </c>
    </row>
    <row r="2980" spans="1:14" x14ac:dyDescent="0.3">
      <c r="A2980" s="113"/>
      <c r="B2980" s="114"/>
      <c r="C2980" s="115"/>
      <c r="D2980" s="116"/>
      <c r="E2980" s="116"/>
      <c r="F2980" s="7" t="s">
        <v>106</v>
      </c>
      <c r="G2980" s="7" t="s">
        <v>123</v>
      </c>
      <c r="H2980" s="7" t="s">
        <v>124</v>
      </c>
      <c r="I2980" s="7" t="s">
        <v>125</v>
      </c>
      <c r="J2980" s="7" t="s">
        <v>126</v>
      </c>
      <c r="K2980" s="117"/>
      <c r="L2980" s="117"/>
      <c r="M2980" s="7" t="s">
        <v>107</v>
      </c>
      <c r="N2980" s="118"/>
    </row>
    <row r="2981" spans="1:14" ht="31.5" x14ac:dyDescent="0.5">
      <c r="A2981" s="113"/>
      <c r="B2981" s="114"/>
      <c r="C2981" s="115"/>
      <c r="D2981" s="116"/>
      <c r="E2981" s="116"/>
      <c r="F2981" s="121"/>
      <c r="G2981" s="121"/>
      <c r="H2981" s="121"/>
      <c r="I2981" s="121"/>
      <c r="J2981" s="121"/>
      <c r="K2981" s="122"/>
      <c r="L2981" s="121">
        <f>+F2981-G2981-H2981-I2981-J2981</f>
        <v>0</v>
      </c>
      <c r="M2981" s="123"/>
      <c r="N2981" s="124"/>
    </row>
    <row r="2982" spans="1:14" x14ac:dyDescent="0.3">
      <c r="A2982" s="177" t="s">
        <v>109</v>
      </c>
      <c r="B2982" s="178"/>
      <c r="C2982" s="178"/>
      <c r="D2982" s="178"/>
      <c r="E2982" s="178"/>
      <c r="F2982" s="178"/>
      <c r="G2982" s="178"/>
      <c r="H2982" s="178"/>
      <c r="I2982" s="178"/>
      <c r="J2982" s="179"/>
      <c r="K2982" s="125"/>
      <c r="L2982" s="12"/>
      <c r="M2982" s="126"/>
      <c r="N2982" s="127"/>
    </row>
    <row r="2983" spans="1:14" x14ac:dyDescent="0.3">
      <c r="A2983" s="180" t="s">
        <v>110</v>
      </c>
      <c r="B2983" s="181"/>
      <c r="C2983" s="181"/>
      <c r="D2983" s="181"/>
      <c r="E2983" s="181"/>
      <c r="F2983" s="181"/>
      <c r="G2983" s="181"/>
      <c r="H2983" s="181"/>
      <c r="I2983" s="181"/>
      <c r="J2983" s="182"/>
      <c r="K2983" s="129"/>
      <c r="L2983" s="12"/>
      <c r="M2983" s="126"/>
      <c r="N2983" s="127"/>
    </row>
    <row r="2984" spans="1:14" x14ac:dyDescent="0.3">
      <c r="A2984" s="160" t="s">
        <v>111</v>
      </c>
      <c r="B2984" s="161"/>
      <c r="C2984" s="161"/>
      <c r="D2984" s="161"/>
      <c r="E2984" s="161"/>
      <c r="F2984" s="161"/>
      <c r="G2984" s="161"/>
      <c r="H2984" s="161"/>
      <c r="I2984" s="161"/>
      <c r="J2984" s="162"/>
      <c r="K2984" s="130"/>
      <c r="L2984" s="12"/>
      <c r="M2984" s="131" t="e">
        <f>+L2984/L2979%</f>
        <v>#DIV/0!</v>
      </c>
      <c r="N2984" s="127"/>
    </row>
    <row r="2985" spans="1:14" x14ac:dyDescent="0.3">
      <c r="A2985" s="163" t="s">
        <v>112</v>
      </c>
      <c r="B2985" s="164"/>
      <c r="C2985" s="164"/>
      <c r="D2985" s="164"/>
      <c r="E2985" s="164"/>
      <c r="F2985" s="164"/>
      <c r="G2985" s="164"/>
      <c r="H2985" s="164"/>
      <c r="I2985" s="164"/>
      <c r="J2985" s="165"/>
      <c r="K2985" s="132"/>
      <c r="L2985" s="12">
        <f>+E3001</f>
        <v>0</v>
      </c>
      <c r="M2985" s="126"/>
      <c r="N2985" s="127"/>
    </row>
    <row r="2986" spans="1:14" x14ac:dyDescent="0.3">
      <c r="A2986" s="166" t="s">
        <v>113</v>
      </c>
      <c r="B2986" s="167"/>
      <c r="C2986" s="167"/>
      <c r="D2986" s="167"/>
      <c r="E2986" s="167"/>
      <c r="F2986" s="167"/>
      <c r="G2986" s="167"/>
      <c r="H2986" s="167"/>
      <c r="I2986" s="167"/>
      <c r="J2986" s="168"/>
      <c r="K2986" s="134"/>
      <c r="L2986" s="12">
        <f>+M3001</f>
        <v>0</v>
      </c>
      <c r="M2986" s="126"/>
      <c r="N2986" s="127"/>
    </row>
    <row r="2987" spans="1:14" x14ac:dyDescent="0.3">
      <c r="A2987" s="169"/>
      <c r="B2987" s="170"/>
      <c r="C2987" s="170"/>
      <c r="D2987" s="170"/>
      <c r="E2987" s="170"/>
      <c r="F2987" s="170"/>
      <c r="G2987" s="170"/>
      <c r="H2987" s="170"/>
      <c r="I2987" s="170"/>
      <c r="J2987" s="171"/>
      <c r="K2987" s="128"/>
      <c r="L2987" s="126"/>
      <c r="M2987" s="126"/>
      <c r="N2987" s="127"/>
    </row>
    <row r="2988" spans="1:14" x14ac:dyDescent="0.3">
      <c r="A2988" s="169"/>
      <c r="B2988" s="170"/>
      <c r="C2988" s="170"/>
      <c r="D2988" s="170"/>
      <c r="E2988" s="170"/>
      <c r="F2988" s="170"/>
      <c r="G2988" s="170"/>
      <c r="H2988" s="170"/>
      <c r="I2988" s="170"/>
      <c r="J2988" s="171"/>
      <c r="K2988" s="128"/>
      <c r="L2988" s="126"/>
      <c r="M2988" s="126"/>
      <c r="N2988" s="127"/>
    </row>
    <row r="2989" spans="1:14" x14ac:dyDescent="0.3">
      <c r="A2989" s="169" t="s">
        <v>114</v>
      </c>
      <c r="B2989" s="170"/>
      <c r="C2989" s="170"/>
      <c r="D2989" s="170"/>
      <c r="E2989" s="170"/>
      <c r="F2989" s="170"/>
      <c r="G2989" s="170"/>
      <c r="H2989" s="170"/>
      <c r="I2989" s="170"/>
      <c r="J2989" s="171"/>
      <c r="K2989" s="136"/>
      <c r="L2989" s="111">
        <f>+L2979-L2982-L2983-L2984-L2985+L2986-L2987-L2988</f>
        <v>0</v>
      </c>
      <c r="M2989" s="126"/>
      <c r="N2989" s="127"/>
    </row>
    <row r="2990" spans="1:14" ht="19.5" thickBot="1" x14ac:dyDescent="0.35">
      <c r="M2990" s="138">
        <f>+L2990-L2989</f>
        <v>0</v>
      </c>
    </row>
    <row r="2991" spans="1:14" ht="19.5" thickBot="1" x14ac:dyDescent="0.35">
      <c r="A2991" s="157" t="s">
        <v>115</v>
      </c>
      <c r="B2991" s="158"/>
      <c r="C2991" s="158"/>
      <c r="D2991" s="158"/>
      <c r="E2991" s="158"/>
      <c r="F2991" s="159"/>
      <c r="G2991" s="127"/>
      <c r="H2991" s="157" t="s">
        <v>116</v>
      </c>
      <c r="I2991" s="158"/>
      <c r="J2991" s="159"/>
      <c r="K2991" s="157" t="s">
        <v>117</v>
      </c>
      <c r="L2991" s="158"/>
      <c r="M2991" s="159"/>
      <c r="N2991" s="139"/>
    </row>
    <row r="2992" spans="1:14" ht="19.5" thickBot="1" x14ac:dyDescent="0.35">
      <c r="A2992" s="140" t="s">
        <v>118</v>
      </c>
      <c r="B2992" s="157" t="s">
        <v>119</v>
      </c>
      <c r="C2992" s="159"/>
      <c r="D2992" s="140" t="s">
        <v>120</v>
      </c>
      <c r="E2992" s="157" t="s">
        <v>22</v>
      </c>
      <c r="F2992" s="159"/>
      <c r="G2992" s="127"/>
      <c r="H2992" s="157" t="s">
        <v>119</v>
      </c>
      <c r="I2992" s="159"/>
      <c r="J2992" s="140" t="s">
        <v>22</v>
      </c>
      <c r="K2992" s="157" t="s">
        <v>119</v>
      </c>
      <c r="L2992" s="159"/>
      <c r="M2992" s="140" t="s">
        <v>22</v>
      </c>
      <c r="N2992" s="139"/>
    </row>
    <row r="2993" spans="1:14" ht="19.5" thickBot="1" x14ac:dyDescent="0.35">
      <c r="A2993" s="141"/>
      <c r="B2993" s="153"/>
      <c r="C2993" s="154"/>
      <c r="D2993" s="141"/>
      <c r="E2993" s="155"/>
      <c r="F2993" s="156"/>
      <c r="G2993" s="127"/>
      <c r="H2993" s="153"/>
      <c r="I2993" s="154"/>
      <c r="J2993" s="142"/>
      <c r="K2993" s="153"/>
      <c r="L2993" s="154"/>
      <c r="M2993" s="143"/>
      <c r="N2993" s="144"/>
    </row>
    <row r="2994" spans="1:14" ht="19.5" thickBot="1" x14ac:dyDescent="0.35">
      <c r="A2994" s="141"/>
      <c r="B2994" s="153"/>
      <c r="C2994" s="154"/>
      <c r="D2994" s="141"/>
      <c r="E2994" s="155"/>
      <c r="F2994" s="156"/>
      <c r="G2994" s="127"/>
      <c r="H2994" s="153"/>
      <c r="I2994" s="154"/>
      <c r="J2994" s="142"/>
      <c r="K2994" s="153"/>
      <c r="L2994" s="154"/>
      <c r="M2994" s="143"/>
      <c r="N2994" s="144"/>
    </row>
    <row r="2995" spans="1:14" ht="19.5" thickBot="1" x14ac:dyDescent="0.35">
      <c r="A2995" s="141"/>
      <c r="B2995" s="153"/>
      <c r="C2995" s="154"/>
      <c r="D2995" s="141"/>
      <c r="E2995" s="155"/>
      <c r="F2995" s="156"/>
      <c r="G2995" s="127"/>
      <c r="H2995" s="153"/>
      <c r="I2995" s="154"/>
      <c r="J2995" s="142"/>
      <c r="K2995" s="153"/>
      <c r="L2995" s="154"/>
      <c r="M2995" s="143"/>
      <c r="N2995" s="144"/>
    </row>
    <row r="2996" spans="1:14" ht="19.5" thickBot="1" x14ac:dyDescent="0.35">
      <c r="A2996" s="141"/>
      <c r="B2996" s="153"/>
      <c r="C2996" s="154"/>
      <c r="D2996" s="141"/>
      <c r="E2996" s="155"/>
      <c r="F2996" s="156"/>
      <c r="G2996" s="127"/>
      <c r="H2996" s="153"/>
      <c r="I2996" s="154"/>
      <c r="J2996" s="142"/>
      <c r="K2996" s="153"/>
      <c r="L2996" s="154"/>
      <c r="M2996" s="143"/>
      <c r="N2996" s="144"/>
    </row>
    <row r="2997" spans="1:14" ht="19.5" thickBot="1" x14ac:dyDescent="0.35">
      <c r="A2997" s="141"/>
      <c r="B2997" s="153"/>
      <c r="C2997" s="154"/>
      <c r="D2997" s="141"/>
      <c r="E2997" s="155"/>
      <c r="F2997" s="156"/>
      <c r="G2997" s="127"/>
      <c r="H2997" s="153"/>
      <c r="I2997" s="154"/>
      <c r="J2997" s="142"/>
      <c r="K2997" s="153"/>
      <c r="L2997" s="154"/>
      <c r="M2997" s="143"/>
      <c r="N2997" s="144"/>
    </row>
    <row r="2998" spans="1:14" ht="19.5" thickBot="1" x14ac:dyDescent="0.35">
      <c r="A2998" s="141"/>
      <c r="B2998" s="153"/>
      <c r="C2998" s="154"/>
      <c r="D2998" s="141"/>
      <c r="E2998" s="155"/>
      <c r="F2998" s="156"/>
      <c r="G2998" s="127"/>
      <c r="H2998" s="153"/>
      <c r="I2998" s="154"/>
      <c r="J2998" s="142"/>
      <c r="K2998" s="153"/>
      <c r="L2998" s="154"/>
      <c r="M2998" s="143"/>
      <c r="N2998" s="144"/>
    </row>
    <row r="2999" spans="1:14" ht="19.5" thickBot="1" x14ac:dyDescent="0.35">
      <c r="A2999" s="141"/>
      <c r="B2999" s="153"/>
      <c r="C2999" s="154"/>
      <c r="D2999" s="141"/>
      <c r="E2999" s="155"/>
      <c r="F2999" s="156"/>
      <c r="G2999" s="127"/>
      <c r="H2999" s="153"/>
      <c r="I2999" s="154"/>
      <c r="J2999" s="142"/>
      <c r="K2999" s="153"/>
      <c r="L2999" s="154"/>
      <c r="M2999" s="143"/>
      <c r="N2999" s="144"/>
    </row>
    <row r="3000" spans="1:14" ht="19.5" thickBot="1" x14ac:dyDescent="0.35">
      <c r="A3000" s="141"/>
      <c r="B3000" s="153"/>
      <c r="C3000" s="154"/>
      <c r="D3000" s="141"/>
      <c r="E3000" s="155"/>
      <c r="F3000" s="156"/>
      <c r="G3000" s="127"/>
      <c r="H3000" s="153"/>
      <c r="I3000" s="154"/>
      <c r="J3000" s="142"/>
      <c r="K3000" s="153"/>
      <c r="L3000" s="154"/>
      <c r="M3000" s="143"/>
      <c r="N3000" s="144"/>
    </row>
    <row r="3001" spans="1:14" ht="19.5" thickBot="1" x14ac:dyDescent="0.35">
      <c r="A3001" s="141" t="s">
        <v>121</v>
      </c>
      <c r="B3001" s="153"/>
      <c r="C3001" s="154"/>
      <c r="D3001" s="141"/>
      <c r="E3001" s="155">
        <f>SUM(E2993:F3000)</f>
        <v>0</v>
      </c>
      <c r="F3001" s="156"/>
      <c r="G3001" s="127"/>
      <c r="H3001" s="153" t="s">
        <v>121</v>
      </c>
      <c r="I3001" s="154"/>
      <c r="J3001" s="140">
        <f>SUM(J2993:J3000)</f>
        <v>0</v>
      </c>
      <c r="K3001" s="153" t="s">
        <v>121</v>
      </c>
      <c r="L3001" s="154"/>
      <c r="M3001" s="145">
        <f>SUM(M2993:M3000)</f>
        <v>0</v>
      </c>
      <c r="N3001" s="139"/>
    </row>
    <row r="3004" spans="1:14" x14ac:dyDescent="0.3">
      <c r="A3004" s="172" t="s">
        <v>0</v>
      </c>
      <c r="B3004" s="172"/>
      <c r="C3004" s="172"/>
      <c r="D3004" s="172"/>
      <c r="E3004" s="172"/>
      <c r="F3004" s="172"/>
      <c r="G3004" s="172"/>
      <c r="H3004" s="172"/>
      <c r="I3004" s="172"/>
      <c r="J3004" s="172"/>
      <c r="K3004" s="172"/>
      <c r="L3004" s="172"/>
      <c r="M3004" s="1"/>
      <c r="N3004" s="148"/>
    </row>
    <row r="3005" spans="1:14" x14ac:dyDescent="0.3">
      <c r="A3005" s="1" t="s">
        <v>1</v>
      </c>
      <c r="B3005" s="148"/>
      <c r="J3005" s="1" t="s">
        <v>3</v>
      </c>
      <c r="K3005" s="173">
        <f>+K2914</f>
        <v>0</v>
      </c>
      <c r="L3005" s="173"/>
      <c r="M3005" s="173"/>
      <c r="N3005" s="6"/>
    </row>
    <row r="3006" spans="1:14" x14ac:dyDescent="0.3">
      <c r="A3006" s="174"/>
      <c r="B3006" s="175"/>
      <c r="C3006" s="176"/>
      <c r="D3006" s="169" t="s">
        <v>6</v>
      </c>
      <c r="E3006" s="170"/>
      <c r="F3006" s="171"/>
      <c r="G3006" s="7" t="s">
        <v>7</v>
      </c>
      <c r="H3006" s="7" t="s">
        <v>7</v>
      </c>
      <c r="I3006" s="7" t="s">
        <v>8</v>
      </c>
      <c r="J3006" s="147" t="s">
        <v>9</v>
      </c>
      <c r="K3006" s="7" t="s">
        <v>10</v>
      </c>
      <c r="L3006" s="149"/>
      <c r="M3006" s="7" t="s">
        <v>11</v>
      </c>
      <c r="N3006" s="7" t="s">
        <v>12</v>
      </c>
    </row>
    <row r="3007" spans="1:14" x14ac:dyDescent="0.3">
      <c r="A3007" s="12" t="s">
        <v>16</v>
      </c>
      <c r="B3007" s="7" t="s">
        <v>17</v>
      </c>
      <c r="C3007" s="13" t="s">
        <v>18</v>
      </c>
      <c r="D3007" s="7">
        <v>1</v>
      </c>
      <c r="E3007" s="7">
        <v>2</v>
      </c>
      <c r="F3007" s="14" t="s">
        <v>19</v>
      </c>
      <c r="G3007" s="7" t="s">
        <v>20</v>
      </c>
      <c r="H3007" s="7" t="s">
        <v>20</v>
      </c>
      <c r="I3007" s="7"/>
      <c r="J3007" s="7" t="s">
        <v>20</v>
      </c>
      <c r="K3007" s="7" t="s">
        <v>21</v>
      </c>
      <c r="L3007" s="7" t="s">
        <v>22</v>
      </c>
      <c r="M3007" s="7" t="s">
        <v>23</v>
      </c>
      <c r="N3007" s="7" t="s">
        <v>22</v>
      </c>
    </row>
    <row r="3008" spans="1:14" x14ac:dyDescent="0.3">
      <c r="A3008" s="16" t="s">
        <v>35</v>
      </c>
      <c r="B3008" s="17" t="s">
        <v>36</v>
      </c>
      <c r="C3008" s="17">
        <v>72</v>
      </c>
      <c r="D3008" s="29"/>
      <c r="E3008" s="29"/>
      <c r="F3008" s="30">
        <f>+(E3008+D3008)/C3008</f>
        <v>0</v>
      </c>
      <c r="G3008" s="32"/>
      <c r="H3008" s="32"/>
      <c r="I3008" s="32"/>
      <c r="J3008" s="34">
        <f>+D3008+E3008-G3008-H3008-I3008</f>
        <v>0</v>
      </c>
      <c r="K3008" s="31">
        <f>+K2917</f>
        <v>381.13</v>
      </c>
      <c r="L3008" s="24">
        <f t="shared" ref="L3008:L3069" si="217">+J3008*K3008</f>
        <v>0</v>
      </c>
      <c r="M3008" s="24"/>
      <c r="N3008" s="24">
        <f>+K3008*I3008</f>
        <v>0</v>
      </c>
    </row>
    <row r="3009" spans="1:14" x14ac:dyDescent="0.3">
      <c r="A3009" s="16" t="s">
        <v>37</v>
      </c>
      <c r="B3009" s="17" t="s">
        <v>38</v>
      </c>
      <c r="C3009" s="17">
        <v>36</v>
      </c>
      <c r="D3009" s="29"/>
      <c r="E3009" s="29"/>
      <c r="F3009" s="30">
        <f t="shared" ref="F3009:F3069" si="218">+(E3009+D3009)/C3009</f>
        <v>0</v>
      </c>
      <c r="G3009" s="32"/>
      <c r="H3009" s="32"/>
      <c r="I3009" s="32"/>
      <c r="J3009" s="34">
        <f t="shared" ref="J3009:J3069" si="219">+D3009+E3009-G3009-H3009-I3009</f>
        <v>0</v>
      </c>
      <c r="K3009" s="31">
        <f t="shared" ref="K3009:K3069" si="220">+K2918</f>
        <v>741.2</v>
      </c>
      <c r="L3009" s="24">
        <f t="shared" si="217"/>
        <v>0</v>
      </c>
      <c r="M3009" s="24"/>
      <c r="N3009" s="24">
        <f t="shared" ref="N3009:N3069" si="221">+K3009*I3009</f>
        <v>0</v>
      </c>
    </row>
    <row r="3010" spans="1:14" x14ac:dyDescent="0.3">
      <c r="A3010" s="16" t="s">
        <v>39</v>
      </c>
      <c r="B3010" s="17" t="s">
        <v>40</v>
      </c>
      <c r="C3010" s="17">
        <v>18</v>
      </c>
      <c r="D3010" s="29"/>
      <c r="E3010" s="29"/>
      <c r="F3010" s="30">
        <f t="shared" si="218"/>
        <v>0</v>
      </c>
      <c r="G3010" s="32"/>
      <c r="H3010" s="32"/>
      <c r="I3010" s="32"/>
      <c r="J3010" s="12">
        <f t="shared" si="219"/>
        <v>0</v>
      </c>
      <c r="K3010" s="31">
        <f t="shared" si="220"/>
        <v>1263.5999999999999</v>
      </c>
      <c r="L3010" s="37">
        <f t="shared" si="217"/>
        <v>0</v>
      </c>
      <c r="M3010" s="37"/>
      <c r="N3010" s="37">
        <f t="shared" si="221"/>
        <v>0</v>
      </c>
    </row>
    <row r="3011" spans="1:14" x14ac:dyDescent="0.3">
      <c r="A3011" s="16" t="s">
        <v>41</v>
      </c>
      <c r="B3011" s="17" t="s">
        <v>42</v>
      </c>
      <c r="C3011" s="17">
        <v>10</v>
      </c>
      <c r="D3011" s="29"/>
      <c r="E3011" s="29"/>
      <c r="F3011" s="30">
        <f t="shared" si="218"/>
        <v>0</v>
      </c>
      <c r="G3011" s="32"/>
      <c r="H3011" s="32"/>
      <c r="I3011" s="32"/>
      <c r="J3011" s="34">
        <f t="shared" si="219"/>
        <v>0</v>
      </c>
      <c r="K3011" s="31">
        <f t="shared" si="220"/>
        <v>2059.1999999999998</v>
      </c>
      <c r="L3011" s="24">
        <f t="shared" si="217"/>
        <v>0</v>
      </c>
      <c r="M3011" s="24"/>
      <c r="N3011" s="24">
        <f t="shared" si="221"/>
        <v>0</v>
      </c>
    </row>
    <row r="3012" spans="1:14" x14ac:dyDescent="0.3">
      <c r="A3012" s="16" t="s">
        <v>43</v>
      </c>
      <c r="B3012" s="17" t="s">
        <v>36</v>
      </c>
      <c r="C3012" s="17">
        <v>72</v>
      </c>
      <c r="D3012" s="29"/>
      <c r="E3012" s="29"/>
      <c r="F3012" s="30">
        <f t="shared" si="218"/>
        <v>0</v>
      </c>
      <c r="G3012" s="32"/>
      <c r="H3012" s="32"/>
      <c r="I3012" s="32"/>
      <c r="J3012" s="34">
        <f t="shared" si="219"/>
        <v>0</v>
      </c>
      <c r="K3012" s="31">
        <f t="shared" si="220"/>
        <v>409.5</v>
      </c>
      <c r="L3012" s="24">
        <f t="shared" si="217"/>
        <v>0</v>
      </c>
      <c r="M3012" s="24"/>
      <c r="N3012" s="24">
        <f t="shared" si="221"/>
        <v>0</v>
      </c>
    </row>
    <row r="3013" spans="1:14" x14ac:dyDescent="0.3">
      <c r="A3013" s="16" t="s">
        <v>44</v>
      </c>
      <c r="B3013" s="17" t="s">
        <v>38</v>
      </c>
      <c r="C3013" s="17">
        <v>36</v>
      </c>
      <c r="D3013" s="29"/>
      <c r="E3013" s="29"/>
      <c r="F3013" s="30">
        <f t="shared" si="218"/>
        <v>0</v>
      </c>
      <c r="G3013" s="32"/>
      <c r="H3013" s="32"/>
      <c r="I3013" s="32"/>
      <c r="J3013" s="34">
        <f t="shared" si="219"/>
        <v>0</v>
      </c>
      <c r="K3013" s="31">
        <f t="shared" si="220"/>
        <v>803.79</v>
      </c>
      <c r="L3013" s="24">
        <f t="shared" si="217"/>
        <v>0</v>
      </c>
      <c r="M3013" s="24"/>
      <c r="N3013" s="24">
        <f t="shared" si="221"/>
        <v>0</v>
      </c>
    </row>
    <row r="3014" spans="1:14" x14ac:dyDescent="0.3">
      <c r="A3014" s="16" t="s">
        <v>45</v>
      </c>
      <c r="B3014" s="17" t="s">
        <v>36</v>
      </c>
      <c r="C3014" s="17">
        <v>72</v>
      </c>
      <c r="D3014" s="29"/>
      <c r="E3014" s="29"/>
      <c r="F3014" s="30">
        <f t="shared" si="218"/>
        <v>0</v>
      </c>
      <c r="G3014" s="32"/>
      <c r="H3014" s="32"/>
      <c r="I3014" s="32"/>
      <c r="J3014" s="34">
        <f t="shared" si="219"/>
        <v>0</v>
      </c>
      <c r="K3014" s="31">
        <f t="shared" si="220"/>
        <v>409.5</v>
      </c>
      <c r="L3014" s="24">
        <f t="shared" si="217"/>
        <v>0</v>
      </c>
      <c r="M3014" s="24"/>
      <c r="N3014" s="24">
        <f t="shared" si="221"/>
        <v>0</v>
      </c>
    </row>
    <row r="3015" spans="1:14" x14ac:dyDescent="0.3">
      <c r="A3015" s="16" t="s">
        <v>46</v>
      </c>
      <c r="B3015" s="17" t="s">
        <v>38</v>
      </c>
      <c r="C3015" s="17">
        <v>36</v>
      </c>
      <c r="D3015" s="29"/>
      <c r="E3015" s="29"/>
      <c r="F3015" s="30">
        <f t="shared" si="218"/>
        <v>0</v>
      </c>
      <c r="G3015" s="32"/>
      <c r="H3015" s="32"/>
      <c r="I3015" s="32"/>
      <c r="J3015" s="34">
        <f t="shared" si="219"/>
        <v>0</v>
      </c>
      <c r="K3015" s="31">
        <f t="shared" si="220"/>
        <v>803.79</v>
      </c>
      <c r="L3015" s="24">
        <f t="shared" si="217"/>
        <v>0</v>
      </c>
      <c r="M3015" s="24"/>
      <c r="N3015" s="24">
        <f t="shared" si="221"/>
        <v>0</v>
      </c>
    </row>
    <row r="3016" spans="1:14" x14ac:dyDescent="0.3">
      <c r="A3016" s="16" t="s">
        <v>47</v>
      </c>
      <c r="B3016" s="17" t="s">
        <v>48</v>
      </c>
      <c r="C3016" s="17">
        <v>8</v>
      </c>
      <c r="D3016" s="29"/>
      <c r="E3016" s="29"/>
      <c r="F3016" s="30">
        <f t="shared" si="218"/>
        <v>0</v>
      </c>
      <c r="G3016" s="32"/>
      <c r="H3016" s="32"/>
      <c r="I3016" s="32"/>
      <c r="J3016" s="34">
        <f t="shared" si="219"/>
        <v>0</v>
      </c>
      <c r="K3016" s="31">
        <f t="shared" si="220"/>
        <v>2767.05</v>
      </c>
      <c r="L3016" s="24">
        <f t="shared" si="217"/>
        <v>0</v>
      </c>
      <c r="M3016" s="24"/>
      <c r="N3016" s="24">
        <f t="shared" si="221"/>
        <v>0</v>
      </c>
    </row>
    <row r="3017" spans="1:14" x14ac:dyDescent="0.3">
      <c r="A3017" s="35" t="s">
        <v>49</v>
      </c>
      <c r="B3017" s="17" t="s">
        <v>50</v>
      </c>
      <c r="C3017" s="38">
        <v>72</v>
      </c>
      <c r="D3017" s="29"/>
      <c r="E3017" s="29"/>
      <c r="F3017" s="30">
        <f t="shared" si="218"/>
        <v>0</v>
      </c>
      <c r="G3017" s="32"/>
      <c r="H3017" s="32"/>
      <c r="I3017" s="32"/>
      <c r="J3017" s="12">
        <f t="shared" si="219"/>
        <v>0</v>
      </c>
      <c r="K3017" s="31">
        <f t="shared" si="220"/>
        <v>444.6</v>
      </c>
      <c r="L3017" s="37">
        <f t="shared" si="217"/>
        <v>0</v>
      </c>
      <c r="M3017" s="37"/>
      <c r="N3017" s="37">
        <f t="shared" si="221"/>
        <v>0</v>
      </c>
    </row>
    <row r="3018" spans="1:14" x14ac:dyDescent="0.3">
      <c r="A3018" s="16" t="s">
        <v>51</v>
      </c>
      <c r="B3018" s="17" t="s">
        <v>52</v>
      </c>
      <c r="C3018" s="17">
        <v>36</v>
      </c>
      <c r="D3018" s="29"/>
      <c r="E3018" s="29"/>
      <c r="F3018" s="30">
        <f t="shared" si="218"/>
        <v>0</v>
      </c>
      <c r="G3018" s="32"/>
      <c r="H3018" s="32"/>
      <c r="I3018" s="32"/>
      <c r="J3018" s="34">
        <f t="shared" si="219"/>
        <v>0</v>
      </c>
      <c r="K3018" s="31">
        <f t="shared" si="220"/>
        <v>868.73</v>
      </c>
      <c r="L3018" s="24">
        <f t="shared" si="217"/>
        <v>0</v>
      </c>
      <c r="M3018" s="24"/>
      <c r="N3018" s="24">
        <f t="shared" si="221"/>
        <v>0</v>
      </c>
    </row>
    <row r="3019" spans="1:14" x14ac:dyDescent="0.3">
      <c r="A3019" s="16" t="s">
        <v>53</v>
      </c>
      <c r="B3019" s="17" t="s">
        <v>48</v>
      </c>
      <c r="C3019" s="17">
        <v>8</v>
      </c>
      <c r="D3019" s="29"/>
      <c r="E3019" s="29"/>
      <c r="F3019" s="30">
        <f t="shared" si="218"/>
        <v>0</v>
      </c>
      <c r="G3019" s="32"/>
      <c r="H3019" s="32"/>
      <c r="I3019" s="32"/>
      <c r="J3019" s="34">
        <f t="shared" si="219"/>
        <v>0</v>
      </c>
      <c r="K3019" s="31">
        <f t="shared" si="220"/>
        <v>2416.0500000000002</v>
      </c>
      <c r="L3019" s="24">
        <f t="shared" si="217"/>
        <v>0</v>
      </c>
      <c r="M3019" s="24"/>
      <c r="N3019" s="24">
        <f t="shared" si="221"/>
        <v>0</v>
      </c>
    </row>
    <row r="3020" spans="1:14" x14ac:dyDescent="0.3">
      <c r="A3020" s="16" t="s">
        <v>54</v>
      </c>
      <c r="B3020" s="17" t="s">
        <v>50</v>
      </c>
      <c r="C3020" s="17">
        <v>72</v>
      </c>
      <c r="D3020" s="29"/>
      <c r="E3020" s="29"/>
      <c r="F3020" s="30">
        <f t="shared" si="218"/>
        <v>0</v>
      </c>
      <c r="G3020" s="32"/>
      <c r="H3020" s="32"/>
      <c r="I3020" s="32"/>
      <c r="J3020" s="34">
        <f t="shared" si="219"/>
        <v>0</v>
      </c>
      <c r="K3020" s="31">
        <f t="shared" si="220"/>
        <v>377.33</v>
      </c>
      <c r="L3020" s="24">
        <f t="shared" si="217"/>
        <v>0</v>
      </c>
      <c r="M3020" s="24"/>
      <c r="N3020" s="24">
        <f t="shared" si="221"/>
        <v>0</v>
      </c>
    </row>
    <row r="3021" spans="1:14" x14ac:dyDescent="0.3">
      <c r="A3021" s="16" t="s">
        <v>55</v>
      </c>
      <c r="B3021" s="17" t="s">
        <v>56</v>
      </c>
      <c r="C3021" s="17">
        <v>15</v>
      </c>
      <c r="D3021" s="44"/>
      <c r="E3021" s="44"/>
      <c r="F3021" s="30">
        <f t="shared" si="218"/>
        <v>0</v>
      </c>
      <c r="G3021" s="11"/>
      <c r="H3021" s="11"/>
      <c r="I3021" s="11"/>
      <c r="J3021" s="12">
        <f t="shared" si="219"/>
        <v>0</v>
      </c>
      <c r="K3021" s="45">
        <f t="shared" si="220"/>
        <v>1158.3</v>
      </c>
      <c r="L3021" s="37">
        <f t="shared" si="217"/>
        <v>0</v>
      </c>
      <c r="M3021" s="37"/>
      <c r="N3021" s="37">
        <f t="shared" si="221"/>
        <v>0</v>
      </c>
    </row>
    <row r="3022" spans="1:14" x14ac:dyDescent="0.3">
      <c r="A3022" s="16" t="s">
        <v>57</v>
      </c>
      <c r="B3022" s="17" t="s">
        <v>50</v>
      </c>
      <c r="C3022" s="17">
        <v>72</v>
      </c>
      <c r="D3022" s="29"/>
      <c r="E3022" s="29"/>
      <c r="F3022" s="30">
        <f t="shared" si="218"/>
        <v>0</v>
      </c>
      <c r="G3022" s="32"/>
      <c r="H3022" s="32"/>
      <c r="I3022" s="32"/>
      <c r="J3022" s="34">
        <f t="shared" si="219"/>
        <v>0</v>
      </c>
      <c r="K3022" s="31">
        <f t="shared" si="220"/>
        <v>424.13</v>
      </c>
      <c r="L3022" s="24">
        <f t="shared" si="217"/>
        <v>0</v>
      </c>
      <c r="M3022" s="24"/>
      <c r="N3022" s="24">
        <f t="shared" si="221"/>
        <v>0</v>
      </c>
    </row>
    <row r="3023" spans="1:14" x14ac:dyDescent="0.3">
      <c r="A3023" s="16" t="s">
        <v>58</v>
      </c>
      <c r="B3023" s="17" t="s">
        <v>59</v>
      </c>
      <c r="C3023" s="17">
        <v>15</v>
      </c>
      <c r="D3023" s="29"/>
      <c r="E3023" s="29"/>
      <c r="F3023" s="30">
        <f t="shared" si="218"/>
        <v>0</v>
      </c>
      <c r="G3023" s="32"/>
      <c r="H3023" s="32"/>
      <c r="I3023" s="32"/>
      <c r="J3023" s="34">
        <f t="shared" si="219"/>
        <v>0</v>
      </c>
      <c r="K3023" s="31">
        <f t="shared" si="220"/>
        <v>1199.25</v>
      </c>
      <c r="L3023" s="24">
        <f t="shared" si="217"/>
        <v>0</v>
      </c>
      <c r="M3023" s="24"/>
      <c r="N3023" s="24">
        <f t="shared" si="221"/>
        <v>0</v>
      </c>
    </row>
    <row r="3024" spans="1:14" x14ac:dyDescent="0.3">
      <c r="A3024" s="16" t="s">
        <v>60</v>
      </c>
      <c r="B3024" s="17" t="s">
        <v>50</v>
      </c>
      <c r="C3024" s="17">
        <v>72</v>
      </c>
      <c r="D3024" s="29"/>
      <c r="E3024" s="29"/>
      <c r="F3024" s="30">
        <f t="shared" si="218"/>
        <v>0</v>
      </c>
      <c r="G3024" s="32"/>
      <c r="H3024" s="32"/>
      <c r="I3024" s="32"/>
      <c r="J3024" s="34">
        <f t="shared" si="219"/>
        <v>0</v>
      </c>
      <c r="K3024" s="31">
        <f t="shared" si="220"/>
        <v>381.13</v>
      </c>
      <c r="L3024" s="24">
        <f t="shared" si="217"/>
        <v>0</v>
      </c>
      <c r="M3024" s="24"/>
      <c r="N3024" s="24">
        <f t="shared" si="221"/>
        <v>0</v>
      </c>
    </row>
    <row r="3025" spans="1:14" x14ac:dyDescent="0.3">
      <c r="A3025" s="16" t="s">
        <v>61</v>
      </c>
      <c r="B3025" s="17" t="s">
        <v>50</v>
      </c>
      <c r="C3025" s="38">
        <v>72</v>
      </c>
      <c r="D3025" s="44"/>
      <c r="E3025" s="44"/>
      <c r="F3025" s="30">
        <f t="shared" si="218"/>
        <v>0</v>
      </c>
      <c r="G3025" s="11"/>
      <c r="H3025" s="11"/>
      <c r="I3025" s="11"/>
      <c r="J3025" s="12">
        <f t="shared" si="219"/>
        <v>0</v>
      </c>
      <c r="K3025" s="31">
        <f t="shared" si="220"/>
        <v>424.13</v>
      </c>
      <c r="L3025" s="37">
        <f t="shared" si="217"/>
        <v>0</v>
      </c>
      <c r="M3025" s="37"/>
      <c r="N3025" s="37">
        <f t="shared" si="221"/>
        <v>0</v>
      </c>
    </row>
    <row r="3026" spans="1:14" x14ac:dyDescent="0.3">
      <c r="A3026" s="35" t="s">
        <v>62</v>
      </c>
      <c r="B3026" s="17" t="s">
        <v>50</v>
      </c>
      <c r="C3026" s="38">
        <v>72</v>
      </c>
      <c r="D3026" s="44"/>
      <c r="E3026" s="44"/>
      <c r="F3026" s="30">
        <f t="shared" si="218"/>
        <v>0</v>
      </c>
      <c r="G3026" s="11"/>
      <c r="H3026" s="11"/>
      <c r="I3026" s="11"/>
      <c r="J3026" s="12">
        <f t="shared" si="219"/>
        <v>0</v>
      </c>
      <c r="K3026" s="31">
        <f t="shared" si="220"/>
        <v>330.23</v>
      </c>
      <c r="L3026" s="37">
        <f t="shared" si="217"/>
        <v>0</v>
      </c>
      <c r="M3026" s="37"/>
      <c r="N3026" s="37">
        <f t="shared" si="221"/>
        <v>0</v>
      </c>
    </row>
    <row r="3027" spans="1:14" x14ac:dyDescent="0.3">
      <c r="A3027" s="35" t="s">
        <v>63</v>
      </c>
      <c r="B3027" s="17" t="s">
        <v>50</v>
      </c>
      <c r="C3027" s="38">
        <v>72</v>
      </c>
      <c r="D3027" s="44"/>
      <c r="E3027" s="44"/>
      <c r="F3027" s="30">
        <f t="shared" si="218"/>
        <v>0</v>
      </c>
      <c r="G3027" s="11"/>
      <c r="H3027" s="11"/>
      <c r="I3027" s="11"/>
      <c r="J3027" s="12">
        <f t="shared" si="219"/>
        <v>0</v>
      </c>
      <c r="K3027" s="31">
        <f t="shared" si="220"/>
        <v>424.13</v>
      </c>
      <c r="L3027" s="37">
        <f t="shared" si="217"/>
        <v>0</v>
      </c>
      <c r="M3027" s="37"/>
      <c r="N3027" s="37">
        <f t="shared" si="221"/>
        <v>0</v>
      </c>
    </row>
    <row r="3028" spans="1:14" x14ac:dyDescent="0.3">
      <c r="A3028" s="35" t="s">
        <v>64</v>
      </c>
      <c r="B3028" s="17" t="s">
        <v>65</v>
      </c>
      <c r="C3028" s="38">
        <v>72</v>
      </c>
      <c r="D3028" s="44"/>
      <c r="E3028" s="44"/>
      <c r="F3028" s="30">
        <f t="shared" si="218"/>
        <v>0</v>
      </c>
      <c r="G3028" s="11"/>
      <c r="H3028" s="11"/>
      <c r="I3028" s="11"/>
      <c r="J3028" s="12">
        <f t="shared" si="219"/>
        <v>0</v>
      </c>
      <c r="K3028" s="31">
        <f t="shared" si="220"/>
        <v>389.61</v>
      </c>
      <c r="L3028" s="37">
        <f t="shared" si="217"/>
        <v>0</v>
      </c>
      <c r="M3028" s="37"/>
      <c r="N3028" s="37">
        <f t="shared" si="221"/>
        <v>0</v>
      </c>
    </row>
    <row r="3029" spans="1:14" x14ac:dyDescent="0.3">
      <c r="A3029" s="35" t="s">
        <v>66</v>
      </c>
      <c r="B3029" s="17" t="s">
        <v>65</v>
      </c>
      <c r="C3029" s="38">
        <v>72</v>
      </c>
      <c r="D3029" s="44"/>
      <c r="E3029" s="44"/>
      <c r="F3029" s="30">
        <f t="shared" si="218"/>
        <v>0</v>
      </c>
      <c r="G3029" s="11"/>
      <c r="H3029" s="11"/>
      <c r="I3029" s="11"/>
      <c r="J3029" s="12">
        <f t="shared" si="219"/>
        <v>0</v>
      </c>
      <c r="K3029" s="31">
        <f t="shared" si="220"/>
        <v>389.61</v>
      </c>
      <c r="L3029" s="37">
        <f t="shared" si="217"/>
        <v>0</v>
      </c>
      <c r="M3029" s="37"/>
      <c r="N3029" s="37">
        <f t="shared" si="221"/>
        <v>0</v>
      </c>
    </row>
    <row r="3030" spans="1:14" x14ac:dyDescent="0.3">
      <c r="A3030" s="47" t="s">
        <v>67</v>
      </c>
      <c r="B3030" s="48" t="s">
        <v>59</v>
      </c>
      <c r="C3030" s="49">
        <v>25</v>
      </c>
      <c r="D3030" s="44"/>
      <c r="E3030" s="44"/>
      <c r="F3030" s="30">
        <f t="shared" si="218"/>
        <v>0</v>
      </c>
      <c r="G3030" s="11"/>
      <c r="H3030" s="11"/>
      <c r="I3030" s="11"/>
      <c r="J3030" s="12">
        <f t="shared" si="219"/>
        <v>0</v>
      </c>
      <c r="K3030" s="31">
        <f t="shared" si="220"/>
        <v>169.65</v>
      </c>
      <c r="L3030" s="37">
        <f t="shared" si="217"/>
        <v>0</v>
      </c>
      <c r="M3030" s="37"/>
      <c r="N3030" s="37">
        <f t="shared" si="221"/>
        <v>0</v>
      </c>
    </row>
    <row r="3031" spans="1:14" x14ac:dyDescent="0.3">
      <c r="A3031" s="47" t="s">
        <v>68</v>
      </c>
      <c r="B3031" s="48" t="s">
        <v>42</v>
      </c>
      <c r="C3031" s="49">
        <v>50</v>
      </c>
      <c r="D3031" s="44"/>
      <c r="E3031" s="44"/>
      <c r="F3031" s="30">
        <f t="shared" si="218"/>
        <v>0</v>
      </c>
      <c r="G3031" s="11"/>
      <c r="H3031" s="11"/>
      <c r="I3031" s="11"/>
      <c r="J3031" s="12">
        <f t="shared" si="219"/>
        <v>0</v>
      </c>
      <c r="K3031" s="31">
        <f t="shared" si="220"/>
        <v>88.92</v>
      </c>
      <c r="L3031" s="37">
        <f t="shared" si="217"/>
        <v>0</v>
      </c>
      <c r="M3031" s="37"/>
      <c r="N3031" s="37">
        <f t="shared" si="221"/>
        <v>0</v>
      </c>
    </row>
    <row r="3032" spans="1:14" x14ac:dyDescent="0.3">
      <c r="A3032" s="47" t="s">
        <v>69</v>
      </c>
      <c r="B3032" s="48" t="s">
        <v>52</v>
      </c>
      <c r="C3032" s="49">
        <v>12</v>
      </c>
      <c r="D3032" s="44"/>
      <c r="E3032" s="44"/>
      <c r="F3032" s="30">
        <f t="shared" si="218"/>
        <v>0</v>
      </c>
      <c r="G3032" s="11"/>
      <c r="H3032" s="11"/>
      <c r="I3032" s="11"/>
      <c r="J3032" s="12">
        <f t="shared" si="219"/>
        <v>0</v>
      </c>
      <c r="K3032" s="31">
        <f t="shared" si="220"/>
        <v>123.94</v>
      </c>
      <c r="L3032" s="37">
        <f t="shared" si="217"/>
        <v>0</v>
      </c>
      <c r="M3032" s="37"/>
      <c r="N3032" s="37">
        <f t="shared" si="221"/>
        <v>0</v>
      </c>
    </row>
    <row r="3033" spans="1:14" ht="19.5" thickBot="1" x14ac:dyDescent="0.35">
      <c r="A3033" s="47" t="s">
        <v>70</v>
      </c>
      <c r="B3033" s="48" t="s">
        <v>50</v>
      </c>
      <c r="C3033" s="49">
        <v>60</v>
      </c>
      <c r="D3033" s="44"/>
      <c r="E3033" s="44"/>
      <c r="F3033" s="30">
        <f t="shared" si="218"/>
        <v>0</v>
      </c>
      <c r="G3033" s="11"/>
      <c r="H3033" s="11"/>
      <c r="I3033" s="11"/>
      <c r="J3033" s="12">
        <f t="shared" si="219"/>
        <v>0</v>
      </c>
      <c r="K3033" s="31">
        <f t="shared" si="220"/>
        <v>67.180000000000007</v>
      </c>
      <c r="L3033" s="37">
        <f t="shared" si="217"/>
        <v>0</v>
      </c>
      <c r="M3033" s="37"/>
      <c r="N3033" s="37">
        <f t="shared" si="221"/>
        <v>0</v>
      </c>
    </row>
    <row r="3034" spans="1:14" ht="19.5" thickBot="1" x14ac:dyDescent="0.35">
      <c r="A3034" s="56" t="s">
        <v>71</v>
      </c>
      <c r="B3034" s="57" t="s">
        <v>50</v>
      </c>
      <c r="C3034" s="58">
        <v>60</v>
      </c>
      <c r="D3034" s="44"/>
      <c r="E3034" s="44"/>
      <c r="F3034" s="30">
        <f t="shared" si="218"/>
        <v>0</v>
      </c>
      <c r="G3034" s="11"/>
      <c r="H3034" s="11"/>
      <c r="I3034" s="11"/>
      <c r="J3034" s="12">
        <f t="shared" si="219"/>
        <v>0</v>
      </c>
      <c r="K3034" s="31">
        <f t="shared" si="220"/>
        <v>67.180000000000007</v>
      </c>
      <c r="L3034" s="37">
        <f t="shared" si="217"/>
        <v>0</v>
      </c>
      <c r="M3034" s="37"/>
      <c r="N3034" s="37">
        <f t="shared" si="221"/>
        <v>0</v>
      </c>
    </row>
    <row r="3035" spans="1:14" ht="19.5" thickBot="1" x14ac:dyDescent="0.35">
      <c r="A3035" s="56" t="s">
        <v>72</v>
      </c>
      <c r="B3035" s="57" t="s">
        <v>50</v>
      </c>
      <c r="C3035" s="58">
        <v>60</v>
      </c>
      <c r="D3035" s="44"/>
      <c r="E3035" s="44"/>
      <c r="F3035" s="30">
        <f t="shared" si="218"/>
        <v>0</v>
      </c>
      <c r="G3035" s="11"/>
      <c r="H3035" s="11"/>
      <c r="I3035" s="11"/>
      <c r="J3035" s="12">
        <f t="shared" si="219"/>
        <v>0</v>
      </c>
      <c r="K3035" s="31">
        <f t="shared" si="220"/>
        <v>67.180000000000007</v>
      </c>
      <c r="L3035" s="37">
        <f t="shared" si="217"/>
        <v>0</v>
      </c>
      <c r="M3035" s="37"/>
      <c r="N3035" s="37">
        <f t="shared" si="221"/>
        <v>0</v>
      </c>
    </row>
    <row r="3036" spans="1:14" ht="19.5" thickBot="1" x14ac:dyDescent="0.35">
      <c r="A3036" s="56" t="s">
        <v>73</v>
      </c>
      <c r="B3036" s="57" t="s">
        <v>74</v>
      </c>
      <c r="C3036" s="58">
        <v>150</v>
      </c>
      <c r="D3036" s="44"/>
      <c r="E3036" s="44"/>
      <c r="F3036" s="30">
        <f t="shared" si="218"/>
        <v>0</v>
      </c>
      <c r="G3036" s="11"/>
      <c r="H3036" s="11"/>
      <c r="I3036" s="11"/>
      <c r="J3036" s="12">
        <f t="shared" si="219"/>
        <v>0</v>
      </c>
      <c r="K3036" s="31">
        <f t="shared" si="220"/>
        <v>21.06</v>
      </c>
      <c r="L3036" s="37">
        <f t="shared" si="217"/>
        <v>0</v>
      </c>
      <c r="M3036" s="37"/>
      <c r="N3036" s="37">
        <f t="shared" si="221"/>
        <v>0</v>
      </c>
    </row>
    <row r="3037" spans="1:14" ht="19.5" thickBot="1" x14ac:dyDescent="0.35">
      <c r="A3037" s="66" t="s">
        <v>75</v>
      </c>
      <c r="B3037" s="67" t="s">
        <v>76</v>
      </c>
      <c r="C3037" s="68">
        <v>120</v>
      </c>
      <c r="D3037" s="44"/>
      <c r="E3037" s="44"/>
      <c r="F3037" s="30">
        <f t="shared" si="218"/>
        <v>0</v>
      </c>
      <c r="G3037" s="11"/>
      <c r="H3037" s="11"/>
      <c r="I3037" s="11"/>
      <c r="J3037" s="12">
        <f t="shared" si="219"/>
        <v>0</v>
      </c>
      <c r="K3037" s="31">
        <f t="shared" si="220"/>
        <v>78.98</v>
      </c>
      <c r="L3037" s="37">
        <f t="shared" si="217"/>
        <v>0</v>
      </c>
      <c r="M3037" s="37"/>
      <c r="N3037" s="37">
        <f t="shared" si="221"/>
        <v>0</v>
      </c>
    </row>
    <row r="3038" spans="1:14" ht="19.5" thickBot="1" x14ac:dyDescent="0.35">
      <c r="A3038" s="66" t="s">
        <v>77</v>
      </c>
      <c r="B3038" s="67" t="s">
        <v>78</v>
      </c>
      <c r="C3038" s="68">
        <v>60</v>
      </c>
      <c r="D3038" s="44"/>
      <c r="E3038" s="44"/>
      <c r="F3038" s="30">
        <f t="shared" si="218"/>
        <v>0</v>
      </c>
      <c r="G3038" s="11"/>
      <c r="H3038" s="11"/>
      <c r="I3038" s="11"/>
      <c r="J3038" s="12">
        <f t="shared" si="219"/>
        <v>0</v>
      </c>
      <c r="K3038" s="31">
        <f t="shared" si="220"/>
        <v>154.44</v>
      </c>
      <c r="L3038" s="37">
        <f t="shared" si="217"/>
        <v>0</v>
      </c>
      <c r="M3038" s="37"/>
      <c r="N3038" s="37">
        <f t="shared" si="221"/>
        <v>0</v>
      </c>
    </row>
    <row r="3039" spans="1:14" ht="19.5" thickBot="1" x14ac:dyDescent="0.35">
      <c r="A3039" s="66" t="s">
        <v>79</v>
      </c>
      <c r="B3039" s="67" t="s">
        <v>50</v>
      </c>
      <c r="C3039" s="68">
        <v>30</v>
      </c>
      <c r="D3039" s="44"/>
      <c r="E3039" s="44"/>
      <c r="F3039" s="30">
        <f t="shared" si="218"/>
        <v>0</v>
      </c>
      <c r="G3039" s="11"/>
      <c r="H3039" s="11"/>
      <c r="I3039" s="11"/>
      <c r="J3039" s="12">
        <f t="shared" si="219"/>
        <v>0</v>
      </c>
      <c r="K3039" s="31">
        <f t="shared" si="220"/>
        <v>274.95</v>
      </c>
      <c r="L3039" s="37">
        <f t="shared" si="217"/>
        <v>0</v>
      </c>
      <c r="M3039" s="37"/>
      <c r="N3039" s="37">
        <f t="shared" si="221"/>
        <v>0</v>
      </c>
    </row>
    <row r="3040" spans="1:14" ht="19.5" thickBot="1" x14ac:dyDescent="0.35">
      <c r="A3040" s="66" t="s">
        <v>80</v>
      </c>
      <c r="B3040" s="67" t="s">
        <v>59</v>
      </c>
      <c r="C3040" s="68">
        <v>12</v>
      </c>
      <c r="D3040" s="44"/>
      <c r="E3040" s="44"/>
      <c r="F3040" s="30">
        <f t="shared" si="218"/>
        <v>0</v>
      </c>
      <c r="G3040" s="11"/>
      <c r="H3040" s="11"/>
      <c r="I3040" s="11"/>
      <c r="J3040" s="12">
        <f t="shared" si="219"/>
        <v>0</v>
      </c>
      <c r="K3040" s="31">
        <f t="shared" si="220"/>
        <v>1023.75</v>
      </c>
      <c r="L3040" s="37">
        <f t="shared" si="217"/>
        <v>0</v>
      </c>
      <c r="M3040" s="37"/>
      <c r="N3040" s="37">
        <f t="shared" si="221"/>
        <v>0</v>
      </c>
    </row>
    <row r="3041" spans="1:14" ht="19.5" thickBot="1" x14ac:dyDescent="0.35">
      <c r="A3041" s="76" t="s">
        <v>81</v>
      </c>
      <c r="B3041" s="77" t="s">
        <v>82</v>
      </c>
      <c r="C3041" s="78">
        <v>18</v>
      </c>
      <c r="D3041" s="44"/>
      <c r="E3041" s="44"/>
      <c r="F3041" s="30">
        <f t="shared" si="218"/>
        <v>0</v>
      </c>
      <c r="G3041" s="11"/>
      <c r="H3041" s="11"/>
      <c r="I3041" s="11"/>
      <c r="J3041" s="12">
        <f t="shared" si="219"/>
        <v>0</v>
      </c>
      <c r="K3041" s="31">
        <f t="shared" si="220"/>
        <v>558.67999999999995</v>
      </c>
      <c r="L3041" s="37">
        <f t="shared" si="217"/>
        <v>0</v>
      </c>
      <c r="M3041" s="37"/>
      <c r="N3041" s="37">
        <f t="shared" si="221"/>
        <v>0</v>
      </c>
    </row>
    <row r="3042" spans="1:14" ht="19.5" thickBot="1" x14ac:dyDescent="0.35">
      <c r="A3042" s="76" t="s">
        <v>83</v>
      </c>
      <c r="B3042" s="77" t="s">
        <v>59</v>
      </c>
      <c r="C3042" s="78">
        <v>12</v>
      </c>
      <c r="D3042" s="44"/>
      <c r="E3042" s="44"/>
      <c r="F3042" s="30">
        <f t="shared" si="218"/>
        <v>0</v>
      </c>
      <c r="G3042" s="11"/>
      <c r="H3042" s="11"/>
      <c r="I3042" s="11"/>
      <c r="J3042" s="12">
        <f t="shared" si="219"/>
        <v>0</v>
      </c>
      <c r="K3042" s="31">
        <f t="shared" si="220"/>
        <v>1092.2</v>
      </c>
      <c r="L3042" s="37">
        <f t="shared" si="217"/>
        <v>0</v>
      </c>
      <c r="M3042" s="37"/>
      <c r="N3042" s="37">
        <f t="shared" si="221"/>
        <v>0</v>
      </c>
    </row>
    <row r="3043" spans="1:14" ht="19.5" thickBot="1" x14ac:dyDescent="0.35">
      <c r="A3043" s="76" t="s">
        <v>84</v>
      </c>
      <c r="B3043" s="77" t="s">
        <v>85</v>
      </c>
      <c r="C3043" s="78">
        <v>4</v>
      </c>
      <c r="D3043" s="44"/>
      <c r="E3043" s="44"/>
      <c r="F3043" s="30">
        <f t="shared" si="218"/>
        <v>0</v>
      </c>
      <c r="G3043" s="11"/>
      <c r="H3043" s="11"/>
      <c r="I3043" s="11"/>
      <c r="J3043" s="12">
        <f t="shared" si="219"/>
        <v>0</v>
      </c>
      <c r="K3043" s="31">
        <f t="shared" si="220"/>
        <v>2670.53</v>
      </c>
      <c r="L3043" s="37">
        <f t="shared" si="217"/>
        <v>0</v>
      </c>
      <c r="M3043" s="37"/>
      <c r="N3043" s="37">
        <f t="shared" si="221"/>
        <v>0</v>
      </c>
    </row>
    <row r="3044" spans="1:14" ht="19.5" thickBot="1" x14ac:dyDescent="0.35">
      <c r="A3044" s="86" t="s">
        <v>86</v>
      </c>
      <c r="B3044" s="87" t="s">
        <v>87</v>
      </c>
      <c r="C3044" s="88">
        <v>48</v>
      </c>
      <c r="D3044" s="44"/>
      <c r="E3044" s="44"/>
      <c r="F3044" s="30">
        <f t="shared" si="218"/>
        <v>0</v>
      </c>
      <c r="G3044" s="11"/>
      <c r="H3044" s="11"/>
      <c r="I3044" s="11"/>
      <c r="J3044" s="12">
        <f t="shared" si="219"/>
        <v>0</v>
      </c>
      <c r="K3044" s="31">
        <f t="shared" si="220"/>
        <v>46.8</v>
      </c>
      <c r="L3044" s="37">
        <f t="shared" si="217"/>
        <v>0</v>
      </c>
      <c r="M3044" s="37"/>
      <c r="N3044" s="37">
        <f t="shared" si="221"/>
        <v>0</v>
      </c>
    </row>
    <row r="3045" spans="1:14" ht="19.5" thickBot="1" x14ac:dyDescent="0.35">
      <c r="A3045" s="86" t="s">
        <v>88</v>
      </c>
      <c r="B3045" s="87" t="s">
        <v>87</v>
      </c>
      <c r="C3045" s="88">
        <v>48</v>
      </c>
      <c r="D3045" s="44"/>
      <c r="E3045" s="44"/>
      <c r="F3045" s="30">
        <f t="shared" si="218"/>
        <v>0</v>
      </c>
      <c r="G3045" s="11"/>
      <c r="H3045" s="11"/>
      <c r="I3045" s="11"/>
      <c r="J3045" s="12">
        <f t="shared" si="219"/>
        <v>0</v>
      </c>
      <c r="K3045" s="31">
        <f t="shared" si="220"/>
        <v>46.8</v>
      </c>
      <c r="L3045" s="37">
        <f t="shared" si="217"/>
        <v>0</v>
      </c>
      <c r="M3045" s="37"/>
      <c r="N3045" s="37">
        <f t="shared" si="221"/>
        <v>0</v>
      </c>
    </row>
    <row r="3046" spans="1:14" x14ac:dyDescent="0.3">
      <c r="A3046" s="96" t="s">
        <v>89</v>
      </c>
      <c r="B3046" s="97">
        <v>25</v>
      </c>
      <c r="C3046" s="97">
        <v>25</v>
      </c>
      <c r="D3046" s="44"/>
      <c r="E3046" s="44"/>
      <c r="F3046" s="30">
        <f t="shared" si="218"/>
        <v>0</v>
      </c>
      <c r="G3046" s="11"/>
      <c r="H3046" s="11"/>
      <c r="I3046" s="11"/>
      <c r="J3046" s="12">
        <f t="shared" si="219"/>
        <v>0</v>
      </c>
      <c r="K3046" s="31">
        <f t="shared" si="220"/>
        <v>111.25</v>
      </c>
      <c r="L3046" s="37">
        <f t="shared" si="217"/>
        <v>0</v>
      </c>
      <c r="M3046" s="37"/>
      <c r="N3046" s="37">
        <f t="shared" si="221"/>
        <v>0</v>
      </c>
    </row>
    <row r="3047" spans="1:14" x14ac:dyDescent="0.3">
      <c r="A3047" s="105" t="s">
        <v>90</v>
      </c>
      <c r="B3047" s="106">
        <v>10</v>
      </c>
      <c r="C3047" s="106">
        <v>10</v>
      </c>
      <c r="D3047" s="44"/>
      <c r="E3047" s="44"/>
      <c r="F3047" s="30">
        <f t="shared" si="218"/>
        <v>0</v>
      </c>
      <c r="G3047" s="11"/>
      <c r="H3047" s="11"/>
      <c r="I3047" s="11"/>
      <c r="J3047" s="12">
        <f t="shared" si="219"/>
        <v>0</v>
      </c>
      <c r="K3047" s="31">
        <f t="shared" si="220"/>
        <v>1760</v>
      </c>
      <c r="L3047" s="37">
        <f t="shared" si="217"/>
        <v>0</v>
      </c>
      <c r="M3047" s="37"/>
      <c r="N3047" s="37">
        <f t="shared" si="221"/>
        <v>0</v>
      </c>
    </row>
    <row r="3048" spans="1:14" x14ac:dyDescent="0.3">
      <c r="A3048" s="105" t="s">
        <v>91</v>
      </c>
      <c r="B3048" s="106">
        <v>8</v>
      </c>
      <c r="C3048" s="106">
        <v>8</v>
      </c>
      <c r="D3048" s="44"/>
      <c r="E3048" s="44"/>
      <c r="F3048" s="30">
        <f t="shared" si="218"/>
        <v>0</v>
      </c>
      <c r="G3048" s="11"/>
      <c r="H3048" s="11"/>
      <c r="I3048" s="11"/>
      <c r="J3048" s="12">
        <f t="shared" si="219"/>
        <v>0</v>
      </c>
      <c r="K3048" s="31">
        <f t="shared" si="220"/>
        <v>2365</v>
      </c>
      <c r="L3048" s="37">
        <f t="shared" si="217"/>
        <v>0</v>
      </c>
      <c r="M3048" s="37"/>
      <c r="N3048" s="37">
        <f t="shared" si="221"/>
        <v>0</v>
      </c>
    </row>
    <row r="3049" spans="1:14" x14ac:dyDescent="0.3">
      <c r="A3049" s="105" t="s">
        <v>92</v>
      </c>
      <c r="B3049" s="106">
        <v>8</v>
      </c>
      <c r="C3049" s="106">
        <v>8</v>
      </c>
      <c r="D3049" s="44"/>
      <c r="E3049" s="44"/>
      <c r="F3049" s="30">
        <f t="shared" si="218"/>
        <v>0</v>
      </c>
      <c r="G3049" s="11"/>
      <c r="H3049" s="11"/>
      <c r="I3049" s="11"/>
      <c r="J3049" s="12">
        <f t="shared" si="219"/>
        <v>0</v>
      </c>
      <c r="K3049" s="31">
        <f t="shared" si="220"/>
        <v>2065</v>
      </c>
      <c r="L3049" s="37">
        <f t="shared" si="217"/>
        <v>0</v>
      </c>
      <c r="M3049" s="37"/>
      <c r="N3049" s="37">
        <f t="shared" si="221"/>
        <v>0</v>
      </c>
    </row>
    <row r="3050" spans="1:14" x14ac:dyDescent="0.3">
      <c r="A3050" s="105" t="s">
        <v>93</v>
      </c>
      <c r="B3050" s="106">
        <v>15</v>
      </c>
      <c r="C3050" s="106">
        <v>15</v>
      </c>
      <c r="D3050" s="44"/>
      <c r="E3050" s="44"/>
      <c r="F3050" s="30">
        <f t="shared" si="218"/>
        <v>0</v>
      </c>
      <c r="G3050" s="11"/>
      <c r="H3050" s="11"/>
      <c r="I3050" s="11"/>
      <c r="J3050" s="12">
        <f t="shared" si="219"/>
        <v>0</v>
      </c>
      <c r="K3050" s="31">
        <f t="shared" si="220"/>
        <v>990</v>
      </c>
      <c r="L3050" s="37">
        <f t="shared" si="217"/>
        <v>0</v>
      </c>
      <c r="M3050" s="37"/>
      <c r="N3050" s="37">
        <f t="shared" si="221"/>
        <v>0</v>
      </c>
    </row>
    <row r="3051" spans="1:14" x14ac:dyDescent="0.3">
      <c r="A3051" s="105" t="s">
        <v>94</v>
      </c>
      <c r="B3051" s="106">
        <v>15</v>
      </c>
      <c r="C3051" s="106">
        <v>15</v>
      </c>
      <c r="D3051" s="44"/>
      <c r="E3051" s="44"/>
      <c r="F3051" s="30">
        <f t="shared" si="218"/>
        <v>0</v>
      </c>
      <c r="G3051" s="11"/>
      <c r="H3051" s="11"/>
      <c r="I3051" s="11"/>
      <c r="J3051" s="12">
        <f t="shared" si="219"/>
        <v>0</v>
      </c>
      <c r="K3051" s="31">
        <f t="shared" si="220"/>
        <v>1025</v>
      </c>
      <c r="L3051" s="37">
        <f t="shared" si="217"/>
        <v>0</v>
      </c>
      <c r="M3051" s="37"/>
      <c r="N3051" s="37">
        <f t="shared" si="221"/>
        <v>0</v>
      </c>
    </row>
    <row r="3052" spans="1:14" x14ac:dyDescent="0.3">
      <c r="A3052" s="105" t="s">
        <v>95</v>
      </c>
      <c r="B3052" s="106">
        <v>10</v>
      </c>
      <c r="C3052" s="106">
        <v>10</v>
      </c>
      <c r="D3052" s="44"/>
      <c r="E3052" s="44"/>
      <c r="F3052" s="30">
        <f t="shared" si="218"/>
        <v>0</v>
      </c>
      <c r="G3052" s="11"/>
      <c r="H3052" s="11"/>
      <c r="I3052" s="11"/>
      <c r="J3052" s="12">
        <f t="shared" si="219"/>
        <v>0</v>
      </c>
      <c r="K3052" s="31">
        <f t="shared" si="220"/>
        <v>1620</v>
      </c>
      <c r="L3052" s="37">
        <f t="shared" si="217"/>
        <v>0</v>
      </c>
      <c r="M3052" s="37"/>
      <c r="N3052" s="37">
        <f t="shared" si="221"/>
        <v>0</v>
      </c>
    </row>
    <row r="3053" spans="1:14" x14ac:dyDescent="0.3">
      <c r="A3053" s="105" t="s">
        <v>96</v>
      </c>
      <c r="B3053" s="106">
        <v>8</v>
      </c>
      <c r="C3053" s="106">
        <v>8</v>
      </c>
      <c r="D3053" s="44"/>
      <c r="E3053" s="44"/>
      <c r="F3053" s="30">
        <f t="shared" si="218"/>
        <v>0</v>
      </c>
      <c r="G3053" s="11"/>
      <c r="H3053" s="11"/>
      <c r="I3053" s="11"/>
      <c r="J3053" s="12">
        <f t="shared" si="219"/>
        <v>0</v>
      </c>
      <c r="K3053" s="31">
        <f t="shared" si="220"/>
        <v>2130</v>
      </c>
      <c r="L3053" s="37">
        <f t="shared" si="217"/>
        <v>0</v>
      </c>
      <c r="M3053" s="37"/>
      <c r="N3053" s="37">
        <f t="shared" si="221"/>
        <v>0</v>
      </c>
    </row>
    <row r="3054" spans="1:14" x14ac:dyDescent="0.3">
      <c r="A3054" s="105" t="s">
        <v>97</v>
      </c>
      <c r="B3054" s="106">
        <v>15</v>
      </c>
      <c r="C3054" s="106">
        <v>15</v>
      </c>
      <c r="D3054" s="44"/>
      <c r="E3054" s="44"/>
      <c r="F3054" s="30">
        <f t="shared" si="218"/>
        <v>0</v>
      </c>
      <c r="G3054" s="11"/>
      <c r="H3054" s="11"/>
      <c r="I3054" s="11"/>
      <c r="J3054" s="12">
        <f t="shared" si="219"/>
        <v>0</v>
      </c>
      <c r="K3054" s="31">
        <f t="shared" si="220"/>
        <v>880</v>
      </c>
      <c r="L3054" s="37">
        <f t="shared" si="217"/>
        <v>0</v>
      </c>
      <c r="M3054" s="37"/>
      <c r="N3054" s="37">
        <f t="shared" si="221"/>
        <v>0</v>
      </c>
    </row>
    <row r="3055" spans="1:14" x14ac:dyDescent="0.3">
      <c r="A3055" s="105" t="s">
        <v>98</v>
      </c>
      <c r="B3055" s="106">
        <v>15</v>
      </c>
      <c r="C3055" s="106">
        <v>15</v>
      </c>
      <c r="D3055" s="44"/>
      <c r="E3055" s="44"/>
      <c r="F3055" s="30">
        <f t="shared" si="218"/>
        <v>0</v>
      </c>
      <c r="G3055" s="11"/>
      <c r="H3055" s="11"/>
      <c r="I3055" s="11"/>
      <c r="J3055" s="12">
        <f t="shared" si="219"/>
        <v>0</v>
      </c>
      <c r="K3055" s="31">
        <f t="shared" si="220"/>
        <v>915</v>
      </c>
      <c r="L3055" s="37">
        <f t="shared" si="217"/>
        <v>0</v>
      </c>
      <c r="M3055" s="37"/>
      <c r="N3055" s="37">
        <f t="shared" si="221"/>
        <v>0</v>
      </c>
    </row>
    <row r="3056" spans="1:14" x14ac:dyDescent="0.3">
      <c r="A3056" s="105" t="s">
        <v>99</v>
      </c>
      <c r="B3056" s="106">
        <v>3</v>
      </c>
      <c r="C3056" s="106">
        <v>3</v>
      </c>
      <c r="D3056" s="44"/>
      <c r="E3056" s="44"/>
      <c r="F3056" s="30">
        <f t="shared" si="218"/>
        <v>0</v>
      </c>
      <c r="G3056" s="11"/>
      <c r="H3056" s="11"/>
      <c r="I3056" s="11"/>
      <c r="J3056" s="12">
        <f t="shared" si="219"/>
        <v>0</v>
      </c>
      <c r="K3056" s="31">
        <f t="shared" si="220"/>
        <v>1970</v>
      </c>
      <c r="L3056" s="37">
        <f t="shared" si="217"/>
        <v>0</v>
      </c>
      <c r="M3056" s="37"/>
      <c r="N3056" s="37">
        <f t="shared" si="221"/>
        <v>0</v>
      </c>
    </row>
    <row r="3057" spans="1:14" x14ac:dyDescent="0.3">
      <c r="A3057" s="105" t="s">
        <v>100</v>
      </c>
      <c r="B3057" s="106">
        <v>3</v>
      </c>
      <c r="C3057" s="106">
        <v>3</v>
      </c>
      <c r="D3057" s="44"/>
      <c r="E3057" s="44"/>
      <c r="F3057" s="30">
        <f t="shared" si="218"/>
        <v>0</v>
      </c>
      <c r="G3057" s="11"/>
      <c r="H3057" s="11"/>
      <c r="I3057" s="11"/>
      <c r="J3057" s="12">
        <f t="shared" si="219"/>
        <v>0</v>
      </c>
      <c r="K3057" s="31">
        <f t="shared" si="220"/>
        <v>2035</v>
      </c>
      <c r="L3057" s="37">
        <f t="shared" si="217"/>
        <v>0</v>
      </c>
      <c r="M3057" s="37"/>
      <c r="N3057" s="37">
        <f t="shared" si="221"/>
        <v>0</v>
      </c>
    </row>
    <row r="3058" spans="1:14" x14ac:dyDescent="0.3">
      <c r="A3058" s="105" t="s">
        <v>101</v>
      </c>
      <c r="B3058" s="106">
        <v>8</v>
      </c>
      <c r="C3058" s="106">
        <v>8</v>
      </c>
      <c r="D3058" s="44"/>
      <c r="E3058" s="44"/>
      <c r="F3058" s="30">
        <f t="shared" si="218"/>
        <v>0</v>
      </c>
      <c r="G3058" s="11"/>
      <c r="H3058" s="11"/>
      <c r="I3058" s="11"/>
      <c r="J3058" s="12">
        <f t="shared" si="219"/>
        <v>0</v>
      </c>
      <c r="K3058" s="31">
        <f t="shared" si="220"/>
        <v>2120</v>
      </c>
      <c r="L3058" s="37">
        <f t="shared" si="217"/>
        <v>0</v>
      </c>
      <c r="M3058" s="37"/>
      <c r="N3058" s="37">
        <f t="shared" si="221"/>
        <v>0</v>
      </c>
    </row>
    <row r="3059" spans="1:14" x14ac:dyDescent="0.3">
      <c r="A3059" s="105" t="s">
        <v>102</v>
      </c>
      <c r="B3059" s="106">
        <v>10</v>
      </c>
      <c r="C3059" s="106">
        <v>10</v>
      </c>
      <c r="D3059" s="44"/>
      <c r="E3059" s="44"/>
      <c r="F3059" s="30">
        <f t="shared" si="218"/>
        <v>0</v>
      </c>
      <c r="G3059" s="11"/>
      <c r="H3059" s="11"/>
      <c r="I3059" s="11"/>
      <c r="J3059" s="12">
        <f t="shared" si="219"/>
        <v>0</v>
      </c>
      <c r="K3059" s="31">
        <f t="shared" si="220"/>
        <v>1980</v>
      </c>
      <c r="L3059" s="37">
        <f t="shared" si="217"/>
        <v>0</v>
      </c>
      <c r="M3059" s="37"/>
      <c r="N3059" s="37">
        <f t="shared" si="221"/>
        <v>0</v>
      </c>
    </row>
    <row r="3060" spans="1:14" x14ac:dyDescent="0.3">
      <c r="A3060" s="105" t="s">
        <v>103</v>
      </c>
      <c r="B3060" s="106">
        <v>12</v>
      </c>
      <c r="C3060" s="106">
        <v>12</v>
      </c>
      <c r="D3060" s="44"/>
      <c r="E3060" s="44"/>
      <c r="F3060" s="30">
        <f t="shared" si="218"/>
        <v>0</v>
      </c>
      <c r="G3060" s="11"/>
      <c r="H3060" s="11"/>
      <c r="I3060" s="11"/>
      <c r="J3060" s="12">
        <f t="shared" si="219"/>
        <v>0</v>
      </c>
      <c r="K3060" s="31">
        <f t="shared" si="220"/>
        <v>875</v>
      </c>
      <c r="L3060" s="37">
        <f t="shared" si="217"/>
        <v>0</v>
      </c>
      <c r="M3060" s="37"/>
      <c r="N3060" s="37">
        <f t="shared" si="221"/>
        <v>0</v>
      </c>
    </row>
    <row r="3061" spans="1:14" ht="19.5" thickBot="1" x14ac:dyDescent="0.35">
      <c r="A3061" s="105" t="s">
        <v>104</v>
      </c>
      <c r="B3061" s="106">
        <v>3</v>
      </c>
      <c r="C3061" s="106">
        <v>3</v>
      </c>
      <c r="D3061" s="44"/>
      <c r="E3061" s="44"/>
      <c r="F3061" s="30">
        <f t="shared" si="218"/>
        <v>0</v>
      </c>
      <c r="G3061" s="11"/>
      <c r="H3061" s="11"/>
      <c r="I3061" s="11"/>
      <c r="J3061" s="12">
        <f t="shared" si="219"/>
        <v>0</v>
      </c>
      <c r="K3061" s="31">
        <f t="shared" si="220"/>
        <v>2145</v>
      </c>
      <c r="L3061" s="37">
        <f t="shared" si="217"/>
        <v>0</v>
      </c>
      <c r="M3061" s="37"/>
      <c r="N3061" s="37">
        <f t="shared" si="221"/>
        <v>0</v>
      </c>
    </row>
    <row r="3062" spans="1:14" ht="19.5" thickBot="1" x14ac:dyDescent="0.35">
      <c r="A3062" s="56" t="s">
        <v>105</v>
      </c>
      <c r="B3062" s="57" t="s">
        <v>74</v>
      </c>
      <c r="C3062" s="58">
        <v>150</v>
      </c>
      <c r="D3062" s="44"/>
      <c r="E3062" s="44"/>
      <c r="F3062" s="30">
        <f t="shared" si="218"/>
        <v>0</v>
      </c>
      <c r="G3062" s="11"/>
      <c r="H3062" s="11"/>
      <c r="I3062" s="11"/>
      <c r="J3062" s="12">
        <f t="shared" si="219"/>
        <v>0</v>
      </c>
      <c r="K3062" s="31">
        <f t="shared" si="220"/>
        <v>21.06</v>
      </c>
      <c r="L3062" s="37">
        <f t="shared" si="217"/>
        <v>0</v>
      </c>
      <c r="M3062" s="37"/>
      <c r="N3062" s="37">
        <f t="shared" si="221"/>
        <v>0</v>
      </c>
    </row>
    <row r="3063" spans="1:14" x14ac:dyDescent="0.3">
      <c r="A3063" s="107"/>
      <c r="B3063" s="108"/>
      <c r="C3063" s="108"/>
      <c r="D3063" s="11"/>
      <c r="E3063" s="11"/>
      <c r="F3063" s="30" t="e">
        <f t="shared" si="218"/>
        <v>#DIV/0!</v>
      </c>
      <c r="G3063" s="11"/>
      <c r="H3063" s="11"/>
      <c r="I3063" s="11"/>
      <c r="J3063" s="12">
        <f t="shared" si="219"/>
        <v>0</v>
      </c>
      <c r="K3063" s="31">
        <f t="shared" si="220"/>
        <v>116.5</v>
      </c>
      <c r="L3063" s="37">
        <f t="shared" si="217"/>
        <v>0</v>
      </c>
      <c r="M3063" s="37"/>
      <c r="N3063" s="37">
        <f t="shared" si="221"/>
        <v>0</v>
      </c>
    </row>
    <row r="3064" spans="1:14" x14ac:dyDescent="0.3">
      <c r="A3064" s="107"/>
      <c r="B3064" s="108"/>
      <c r="C3064" s="108"/>
      <c r="D3064" s="11"/>
      <c r="E3064" s="11"/>
      <c r="F3064" s="30" t="e">
        <f t="shared" si="218"/>
        <v>#DIV/0!</v>
      </c>
      <c r="G3064" s="11"/>
      <c r="H3064" s="11"/>
      <c r="I3064" s="11"/>
      <c r="J3064" s="12">
        <f t="shared" si="219"/>
        <v>0</v>
      </c>
      <c r="K3064" s="31">
        <f t="shared" si="220"/>
        <v>0</v>
      </c>
      <c r="L3064" s="37">
        <f t="shared" si="217"/>
        <v>0</v>
      </c>
      <c r="M3064" s="37"/>
      <c r="N3064" s="37">
        <f t="shared" si="221"/>
        <v>0</v>
      </c>
    </row>
    <row r="3065" spans="1:14" x14ac:dyDescent="0.3">
      <c r="A3065" s="107"/>
      <c r="B3065" s="108"/>
      <c r="C3065" s="108"/>
      <c r="D3065" s="11"/>
      <c r="E3065" s="11"/>
      <c r="F3065" s="30" t="e">
        <f t="shared" si="218"/>
        <v>#DIV/0!</v>
      </c>
      <c r="G3065" s="11"/>
      <c r="H3065" s="11"/>
      <c r="I3065" s="11"/>
      <c r="J3065" s="12">
        <f t="shared" si="219"/>
        <v>0</v>
      </c>
      <c r="K3065" s="31">
        <f t="shared" si="220"/>
        <v>23</v>
      </c>
      <c r="L3065" s="37">
        <f t="shared" si="217"/>
        <v>0</v>
      </c>
      <c r="M3065" s="37"/>
      <c r="N3065" s="37">
        <f t="shared" si="221"/>
        <v>0</v>
      </c>
    </row>
    <row r="3066" spans="1:14" x14ac:dyDescent="0.3">
      <c r="A3066" s="107"/>
      <c r="B3066" s="108"/>
      <c r="C3066" s="108"/>
      <c r="D3066" s="11"/>
      <c r="E3066" s="11"/>
      <c r="F3066" s="30" t="e">
        <f t="shared" si="218"/>
        <v>#DIV/0!</v>
      </c>
      <c r="G3066" s="11"/>
      <c r="H3066" s="11"/>
      <c r="I3066" s="11"/>
      <c r="J3066" s="12">
        <f t="shared" si="219"/>
        <v>0</v>
      </c>
      <c r="K3066" s="31">
        <f t="shared" si="220"/>
        <v>0</v>
      </c>
      <c r="L3066" s="37">
        <f t="shared" si="217"/>
        <v>0</v>
      </c>
      <c r="M3066" s="37"/>
      <c r="N3066" s="37">
        <f t="shared" si="221"/>
        <v>0</v>
      </c>
    </row>
    <row r="3067" spans="1:14" x14ac:dyDescent="0.3">
      <c r="A3067" s="11"/>
      <c r="B3067" s="10"/>
      <c r="C3067" s="10"/>
      <c r="D3067" s="11"/>
      <c r="E3067" s="11"/>
      <c r="F3067" s="30" t="e">
        <f t="shared" si="218"/>
        <v>#DIV/0!</v>
      </c>
      <c r="G3067" s="11"/>
      <c r="H3067" s="11"/>
      <c r="I3067" s="11"/>
      <c r="J3067" s="12">
        <f t="shared" si="219"/>
        <v>0</v>
      </c>
      <c r="K3067" s="31">
        <f t="shared" si="220"/>
        <v>0</v>
      </c>
      <c r="L3067" s="37">
        <f t="shared" si="217"/>
        <v>0</v>
      </c>
      <c r="M3067" s="37"/>
      <c r="N3067" s="37">
        <f t="shared" si="221"/>
        <v>0</v>
      </c>
    </row>
    <row r="3068" spans="1:14" x14ac:dyDescent="0.3">
      <c r="A3068" s="11"/>
      <c r="B3068" s="10"/>
      <c r="C3068" s="10"/>
      <c r="D3068" s="11"/>
      <c r="E3068" s="11"/>
      <c r="F3068" s="30" t="e">
        <f t="shared" si="218"/>
        <v>#DIV/0!</v>
      </c>
      <c r="G3068" s="11"/>
      <c r="H3068" s="11"/>
      <c r="I3068" s="11"/>
      <c r="J3068" s="12">
        <f t="shared" si="219"/>
        <v>0</v>
      </c>
      <c r="K3068" s="31">
        <f t="shared" si="220"/>
        <v>0</v>
      </c>
      <c r="L3068" s="37">
        <f t="shared" si="217"/>
        <v>0</v>
      </c>
      <c r="M3068" s="37"/>
      <c r="N3068" s="37">
        <f t="shared" si="221"/>
        <v>0</v>
      </c>
    </row>
    <row r="3069" spans="1:14" x14ac:dyDescent="0.3">
      <c r="A3069" s="11"/>
      <c r="B3069" s="10"/>
      <c r="C3069" s="10"/>
      <c r="D3069" s="11"/>
      <c r="E3069" s="11"/>
      <c r="F3069" s="30" t="e">
        <f t="shared" si="218"/>
        <v>#DIV/0!</v>
      </c>
      <c r="G3069" s="11"/>
      <c r="H3069" s="11"/>
      <c r="I3069" s="11"/>
      <c r="J3069" s="12">
        <f t="shared" si="219"/>
        <v>0</v>
      </c>
      <c r="K3069" s="31">
        <f t="shared" si="220"/>
        <v>0</v>
      </c>
      <c r="L3069" s="37">
        <f t="shared" si="217"/>
        <v>0</v>
      </c>
      <c r="M3069" s="37"/>
      <c r="N3069" s="37">
        <f t="shared" si="221"/>
        <v>0</v>
      </c>
    </row>
    <row r="3070" spans="1:14" x14ac:dyDescent="0.3">
      <c r="A3070" s="11" t="s">
        <v>33</v>
      </c>
      <c r="B3070" s="11"/>
      <c r="C3070" s="13"/>
      <c r="D3070" s="111">
        <f t="shared" ref="D3070:J3070" si="222">SUM(D3008:D3069)</f>
        <v>0</v>
      </c>
      <c r="E3070" s="111">
        <f t="shared" si="222"/>
        <v>0</v>
      </c>
      <c r="F3070" s="111" t="e">
        <f t="shared" si="222"/>
        <v>#DIV/0!</v>
      </c>
      <c r="G3070" s="111">
        <f t="shared" si="222"/>
        <v>0</v>
      </c>
      <c r="H3070" s="111">
        <f t="shared" si="222"/>
        <v>0</v>
      </c>
      <c r="I3070" s="111">
        <f t="shared" si="222"/>
        <v>0</v>
      </c>
      <c r="J3070" s="12">
        <f t="shared" si="222"/>
        <v>0</v>
      </c>
      <c r="K3070" s="111"/>
      <c r="L3070" s="111">
        <f>SUM(L3008:L3069)</f>
        <v>0</v>
      </c>
      <c r="M3070" s="111">
        <f>SUM(M3008:M3069)</f>
        <v>0</v>
      </c>
      <c r="N3070" s="111">
        <f>SUM(N3008:N3069)</f>
        <v>0</v>
      </c>
    </row>
    <row r="3071" spans="1:14" x14ac:dyDescent="0.3">
      <c r="A3071" s="113"/>
      <c r="B3071" s="114"/>
      <c r="C3071" s="115"/>
      <c r="D3071" s="116"/>
      <c r="E3071" s="116"/>
      <c r="F3071" s="7" t="s">
        <v>106</v>
      </c>
      <c r="G3071" s="7" t="s">
        <v>123</v>
      </c>
      <c r="H3071" s="7" t="s">
        <v>124</v>
      </c>
      <c r="I3071" s="7" t="s">
        <v>125</v>
      </c>
      <c r="J3071" s="7" t="s">
        <v>126</v>
      </c>
      <c r="K3071" s="117"/>
      <c r="L3071" s="117"/>
      <c r="M3071" s="7" t="s">
        <v>107</v>
      </c>
      <c r="N3071" s="118"/>
    </row>
    <row r="3072" spans="1:14" ht="31.5" x14ac:dyDescent="0.5">
      <c r="A3072" s="113"/>
      <c r="B3072" s="114"/>
      <c r="C3072" s="115"/>
      <c r="D3072" s="116"/>
      <c r="E3072" s="116"/>
      <c r="F3072" s="121"/>
      <c r="G3072" s="121"/>
      <c r="H3072" s="121"/>
      <c r="I3072" s="121"/>
      <c r="J3072" s="121"/>
      <c r="K3072" s="122"/>
      <c r="L3072" s="121">
        <f>+F3072-G3072-H3072-I3072-J3072</f>
        <v>0</v>
      </c>
      <c r="M3072" s="123"/>
      <c r="N3072" s="124"/>
    </row>
    <row r="3073" spans="1:14" x14ac:dyDescent="0.3">
      <c r="A3073" s="177" t="s">
        <v>109</v>
      </c>
      <c r="B3073" s="178"/>
      <c r="C3073" s="178"/>
      <c r="D3073" s="178"/>
      <c r="E3073" s="178"/>
      <c r="F3073" s="178"/>
      <c r="G3073" s="178"/>
      <c r="H3073" s="178"/>
      <c r="I3073" s="178"/>
      <c r="J3073" s="179"/>
      <c r="K3073" s="125"/>
      <c r="L3073" s="12"/>
      <c r="M3073" s="126"/>
      <c r="N3073" s="127"/>
    </row>
    <row r="3074" spans="1:14" x14ac:dyDescent="0.3">
      <c r="A3074" s="180" t="s">
        <v>110</v>
      </c>
      <c r="B3074" s="181"/>
      <c r="C3074" s="181"/>
      <c r="D3074" s="181"/>
      <c r="E3074" s="181"/>
      <c r="F3074" s="181"/>
      <c r="G3074" s="181"/>
      <c r="H3074" s="181"/>
      <c r="I3074" s="181"/>
      <c r="J3074" s="182"/>
      <c r="K3074" s="129"/>
      <c r="L3074" s="12"/>
      <c r="M3074" s="126"/>
      <c r="N3074" s="127"/>
    </row>
    <row r="3075" spans="1:14" x14ac:dyDescent="0.3">
      <c r="A3075" s="160" t="s">
        <v>111</v>
      </c>
      <c r="B3075" s="161"/>
      <c r="C3075" s="161"/>
      <c r="D3075" s="161"/>
      <c r="E3075" s="161"/>
      <c r="F3075" s="161"/>
      <c r="G3075" s="161"/>
      <c r="H3075" s="161"/>
      <c r="I3075" s="161"/>
      <c r="J3075" s="162"/>
      <c r="K3075" s="130"/>
      <c r="L3075" s="12"/>
      <c r="M3075" s="131" t="e">
        <f>+L3075/L3070%</f>
        <v>#DIV/0!</v>
      </c>
      <c r="N3075" s="127"/>
    </row>
    <row r="3076" spans="1:14" x14ac:dyDescent="0.3">
      <c r="A3076" s="163" t="s">
        <v>112</v>
      </c>
      <c r="B3076" s="164"/>
      <c r="C3076" s="164"/>
      <c r="D3076" s="164"/>
      <c r="E3076" s="164"/>
      <c r="F3076" s="164"/>
      <c r="G3076" s="164"/>
      <c r="H3076" s="164"/>
      <c r="I3076" s="164"/>
      <c r="J3076" s="165"/>
      <c r="K3076" s="132"/>
      <c r="L3076" s="12">
        <f>+E3092</f>
        <v>0</v>
      </c>
      <c r="M3076" s="126"/>
      <c r="N3076" s="127"/>
    </row>
    <row r="3077" spans="1:14" x14ac:dyDescent="0.3">
      <c r="A3077" s="166" t="s">
        <v>113</v>
      </c>
      <c r="B3077" s="167"/>
      <c r="C3077" s="167"/>
      <c r="D3077" s="167"/>
      <c r="E3077" s="167"/>
      <c r="F3077" s="167"/>
      <c r="G3077" s="167"/>
      <c r="H3077" s="167"/>
      <c r="I3077" s="167"/>
      <c r="J3077" s="168"/>
      <c r="K3077" s="134"/>
      <c r="L3077" s="12">
        <f>+M3092</f>
        <v>0</v>
      </c>
      <c r="M3077" s="126"/>
      <c r="N3077" s="127"/>
    </row>
    <row r="3078" spans="1:14" x14ac:dyDescent="0.3">
      <c r="A3078" s="169"/>
      <c r="B3078" s="170"/>
      <c r="C3078" s="170"/>
      <c r="D3078" s="170"/>
      <c r="E3078" s="170"/>
      <c r="F3078" s="170"/>
      <c r="G3078" s="170"/>
      <c r="H3078" s="170"/>
      <c r="I3078" s="170"/>
      <c r="J3078" s="171"/>
      <c r="K3078" s="128"/>
      <c r="L3078" s="126"/>
      <c r="M3078" s="126"/>
      <c r="N3078" s="127"/>
    </row>
    <row r="3079" spans="1:14" x14ac:dyDescent="0.3">
      <c r="A3079" s="169"/>
      <c r="B3079" s="170"/>
      <c r="C3079" s="170"/>
      <c r="D3079" s="170"/>
      <c r="E3079" s="170"/>
      <c r="F3079" s="170"/>
      <c r="G3079" s="170"/>
      <c r="H3079" s="170"/>
      <c r="I3079" s="170"/>
      <c r="J3079" s="171"/>
      <c r="K3079" s="128"/>
      <c r="L3079" s="126"/>
      <c r="M3079" s="126"/>
      <c r="N3079" s="127"/>
    </row>
    <row r="3080" spans="1:14" x14ac:dyDescent="0.3">
      <c r="A3080" s="169" t="s">
        <v>114</v>
      </c>
      <c r="B3080" s="170"/>
      <c r="C3080" s="170"/>
      <c r="D3080" s="170"/>
      <c r="E3080" s="170"/>
      <c r="F3080" s="170"/>
      <c r="G3080" s="170"/>
      <c r="H3080" s="170"/>
      <c r="I3080" s="170"/>
      <c r="J3080" s="171"/>
      <c r="K3080" s="136"/>
      <c r="L3080" s="111">
        <f>+L3070-L3073-L3074-L3075-L3076+L3077-L3078-L3079</f>
        <v>0</v>
      </c>
      <c r="M3080" s="126"/>
      <c r="N3080" s="127"/>
    </row>
    <row r="3081" spans="1:14" ht="19.5" thickBot="1" x14ac:dyDescent="0.35">
      <c r="M3081" s="138">
        <f>+L3081-L3080</f>
        <v>0</v>
      </c>
    </row>
    <row r="3082" spans="1:14" ht="19.5" thickBot="1" x14ac:dyDescent="0.35">
      <c r="A3082" s="157" t="s">
        <v>115</v>
      </c>
      <c r="B3082" s="158"/>
      <c r="C3082" s="158"/>
      <c r="D3082" s="158"/>
      <c r="E3082" s="158"/>
      <c r="F3082" s="159"/>
      <c r="G3082" s="127"/>
      <c r="H3082" s="157" t="s">
        <v>116</v>
      </c>
      <c r="I3082" s="158"/>
      <c r="J3082" s="159"/>
      <c r="K3082" s="157" t="s">
        <v>117</v>
      </c>
      <c r="L3082" s="158"/>
      <c r="M3082" s="159"/>
      <c r="N3082" s="139"/>
    </row>
    <row r="3083" spans="1:14" ht="19.5" thickBot="1" x14ac:dyDescent="0.35">
      <c r="A3083" s="140" t="s">
        <v>118</v>
      </c>
      <c r="B3083" s="157" t="s">
        <v>119</v>
      </c>
      <c r="C3083" s="159"/>
      <c r="D3083" s="140" t="s">
        <v>120</v>
      </c>
      <c r="E3083" s="157" t="s">
        <v>22</v>
      </c>
      <c r="F3083" s="159"/>
      <c r="G3083" s="127"/>
      <c r="H3083" s="157" t="s">
        <v>119</v>
      </c>
      <c r="I3083" s="159"/>
      <c r="J3083" s="140" t="s">
        <v>22</v>
      </c>
      <c r="K3083" s="157" t="s">
        <v>119</v>
      </c>
      <c r="L3083" s="159"/>
      <c r="M3083" s="140" t="s">
        <v>22</v>
      </c>
      <c r="N3083" s="139"/>
    </row>
    <row r="3084" spans="1:14" ht="19.5" thickBot="1" x14ac:dyDescent="0.35">
      <c r="A3084" s="141"/>
      <c r="B3084" s="153"/>
      <c r="C3084" s="154"/>
      <c r="D3084" s="141"/>
      <c r="E3084" s="155"/>
      <c r="F3084" s="156"/>
      <c r="G3084" s="127"/>
      <c r="H3084" s="153"/>
      <c r="I3084" s="154"/>
      <c r="J3084" s="142"/>
      <c r="K3084" s="153"/>
      <c r="L3084" s="154"/>
      <c r="M3084" s="143"/>
      <c r="N3084" s="144"/>
    </row>
    <row r="3085" spans="1:14" ht="19.5" thickBot="1" x14ac:dyDescent="0.35">
      <c r="A3085" s="141"/>
      <c r="B3085" s="153"/>
      <c r="C3085" s="154"/>
      <c r="D3085" s="141"/>
      <c r="E3085" s="155"/>
      <c r="F3085" s="156"/>
      <c r="G3085" s="127"/>
      <c r="H3085" s="153"/>
      <c r="I3085" s="154"/>
      <c r="J3085" s="142"/>
      <c r="K3085" s="153"/>
      <c r="L3085" s="154"/>
      <c r="M3085" s="143"/>
      <c r="N3085" s="144"/>
    </row>
    <row r="3086" spans="1:14" ht="19.5" thickBot="1" x14ac:dyDescent="0.35">
      <c r="A3086" s="141"/>
      <c r="B3086" s="153"/>
      <c r="C3086" s="154"/>
      <c r="D3086" s="141"/>
      <c r="E3086" s="155"/>
      <c r="F3086" s="156"/>
      <c r="G3086" s="127"/>
      <c r="H3086" s="153"/>
      <c r="I3086" s="154"/>
      <c r="J3086" s="142"/>
      <c r="K3086" s="153"/>
      <c r="L3086" s="154"/>
      <c r="M3086" s="143"/>
      <c r="N3086" s="144"/>
    </row>
    <row r="3087" spans="1:14" ht="19.5" thickBot="1" x14ac:dyDescent="0.35">
      <c r="A3087" s="141"/>
      <c r="B3087" s="153"/>
      <c r="C3087" s="154"/>
      <c r="D3087" s="141"/>
      <c r="E3087" s="155"/>
      <c r="F3087" s="156"/>
      <c r="G3087" s="127"/>
      <c r="H3087" s="153"/>
      <c r="I3087" s="154"/>
      <c r="J3087" s="142"/>
      <c r="K3087" s="153"/>
      <c r="L3087" s="154"/>
      <c r="M3087" s="143"/>
      <c r="N3087" s="144"/>
    </row>
    <row r="3088" spans="1:14" ht="19.5" thickBot="1" x14ac:dyDescent="0.35">
      <c r="A3088" s="141"/>
      <c r="B3088" s="153"/>
      <c r="C3088" s="154"/>
      <c r="D3088" s="141"/>
      <c r="E3088" s="155"/>
      <c r="F3088" s="156"/>
      <c r="G3088" s="127"/>
      <c r="H3088" s="153"/>
      <c r="I3088" s="154"/>
      <c r="J3088" s="142"/>
      <c r="K3088" s="153"/>
      <c r="L3088" s="154"/>
      <c r="M3088" s="143"/>
      <c r="N3088" s="144"/>
    </row>
    <row r="3089" spans="1:14" ht="19.5" thickBot="1" x14ac:dyDescent="0.35">
      <c r="A3089" s="141"/>
      <c r="B3089" s="153"/>
      <c r="C3089" s="154"/>
      <c r="D3089" s="141"/>
      <c r="E3089" s="155"/>
      <c r="F3089" s="156"/>
      <c r="G3089" s="127"/>
      <c r="H3089" s="153"/>
      <c r="I3089" s="154"/>
      <c r="J3089" s="142"/>
      <c r="K3089" s="153"/>
      <c r="L3089" s="154"/>
      <c r="M3089" s="143"/>
      <c r="N3089" s="144"/>
    </row>
    <row r="3090" spans="1:14" ht="19.5" thickBot="1" x14ac:dyDescent="0.35">
      <c r="A3090" s="141"/>
      <c r="B3090" s="153"/>
      <c r="C3090" s="154"/>
      <c r="D3090" s="141"/>
      <c r="E3090" s="155"/>
      <c r="F3090" s="156"/>
      <c r="G3090" s="127"/>
      <c r="H3090" s="153"/>
      <c r="I3090" s="154"/>
      <c r="J3090" s="142"/>
      <c r="K3090" s="153"/>
      <c r="L3090" s="154"/>
      <c r="M3090" s="143"/>
      <c r="N3090" s="144"/>
    </row>
    <row r="3091" spans="1:14" ht="19.5" thickBot="1" x14ac:dyDescent="0.35">
      <c r="A3091" s="141"/>
      <c r="B3091" s="153"/>
      <c r="C3091" s="154"/>
      <c r="D3091" s="141"/>
      <c r="E3091" s="155"/>
      <c r="F3091" s="156"/>
      <c r="G3091" s="127"/>
      <c r="H3091" s="153"/>
      <c r="I3091" s="154"/>
      <c r="J3091" s="142"/>
      <c r="K3091" s="153"/>
      <c r="L3091" s="154"/>
      <c r="M3091" s="143"/>
      <c r="N3091" s="144"/>
    </row>
    <row r="3092" spans="1:14" ht="19.5" thickBot="1" x14ac:dyDescent="0.35">
      <c r="A3092" s="141" t="s">
        <v>121</v>
      </c>
      <c r="B3092" s="153"/>
      <c r="C3092" s="154"/>
      <c r="D3092" s="141"/>
      <c r="E3092" s="155">
        <f>SUM(E3084:F3091)</f>
        <v>0</v>
      </c>
      <c r="F3092" s="156"/>
      <c r="G3092" s="127"/>
      <c r="H3092" s="153" t="s">
        <v>121</v>
      </c>
      <c r="I3092" s="154"/>
      <c r="J3092" s="140">
        <f>SUM(J3084:J3091)</f>
        <v>0</v>
      </c>
      <c r="K3092" s="153" t="s">
        <v>121</v>
      </c>
      <c r="L3092" s="154"/>
      <c r="M3092" s="145">
        <f>SUM(M3084:M3091)</f>
        <v>0</v>
      </c>
      <c r="N3092" s="139"/>
    </row>
    <row r="3095" spans="1:14" x14ac:dyDescent="0.3">
      <c r="A3095" s="172" t="s">
        <v>0</v>
      </c>
      <c r="B3095" s="172"/>
      <c r="C3095" s="172"/>
      <c r="D3095" s="172"/>
      <c r="E3095" s="172"/>
      <c r="F3095" s="172"/>
      <c r="G3095" s="172"/>
      <c r="H3095" s="172"/>
      <c r="I3095" s="172"/>
      <c r="J3095" s="172"/>
      <c r="K3095" s="172"/>
      <c r="L3095" s="172"/>
      <c r="M3095" s="1"/>
      <c r="N3095" s="148"/>
    </row>
    <row r="3096" spans="1:14" x14ac:dyDescent="0.3">
      <c r="A3096" s="1" t="s">
        <v>1</v>
      </c>
      <c r="B3096" s="148"/>
      <c r="J3096" s="1" t="s">
        <v>3</v>
      </c>
      <c r="K3096" s="173">
        <f>+K3005</f>
        <v>0</v>
      </c>
      <c r="L3096" s="173"/>
      <c r="M3096" s="173"/>
      <c r="N3096" s="6"/>
    </row>
    <row r="3097" spans="1:14" x14ac:dyDescent="0.3">
      <c r="A3097" s="174"/>
      <c r="B3097" s="175"/>
      <c r="C3097" s="176"/>
      <c r="D3097" s="169" t="s">
        <v>6</v>
      </c>
      <c r="E3097" s="170"/>
      <c r="F3097" s="171"/>
      <c r="G3097" s="7" t="s">
        <v>7</v>
      </c>
      <c r="H3097" s="7" t="s">
        <v>7</v>
      </c>
      <c r="I3097" s="7" t="s">
        <v>8</v>
      </c>
      <c r="J3097" s="147" t="s">
        <v>9</v>
      </c>
      <c r="K3097" s="7" t="s">
        <v>10</v>
      </c>
      <c r="L3097" s="149"/>
      <c r="M3097" s="7" t="s">
        <v>11</v>
      </c>
      <c r="N3097" s="7" t="s">
        <v>12</v>
      </c>
    </row>
    <row r="3098" spans="1:14" x14ac:dyDescent="0.3">
      <c r="A3098" s="12" t="s">
        <v>16</v>
      </c>
      <c r="B3098" s="7" t="s">
        <v>17</v>
      </c>
      <c r="C3098" s="13" t="s">
        <v>18</v>
      </c>
      <c r="D3098" s="7">
        <v>1</v>
      </c>
      <c r="E3098" s="7">
        <v>2</v>
      </c>
      <c r="F3098" s="14" t="s">
        <v>19</v>
      </c>
      <c r="G3098" s="7" t="s">
        <v>20</v>
      </c>
      <c r="H3098" s="7" t="s">
        <v>20</v>
      </c>
      <c r="I3098" s="7"/>
      <c r="J3098" s="7" t="s">
        <v>20</v>
      </c>
      <c r="K3098" s="7" t="s">
        <v>21</v>
      </c>
      <c r="L3098" s="7" t="s">
        <v>22</v>
      </c>
      <c r="M3098" s="7" t="s">
        <v>23</v>
      </c>
      <c r="N3098" s="7" t="s">
        <v>22</v>
      </c>
    </row>
    <row r="3099" spans="1:14" x14ac:dyDescent="0.3">
      <c r="A3099" s="16" t="s">
        <v>35</v>
      </c>
      <c r="B3099" s="17" t="s">
        <v>36</v>
      </c>
      <c r="C3099" s="17">
        <v>72</v>
      </c>
      <c r="D3099" s="29"/>
      <c r="E3099" s="29"/>
      <c r="F3099" s="30">
        <f>+(E3099+D3099)/C3099</f>
        <v>0</v>
      </c>
      <c r="G3099" s="32"/>
      <c r="H3099" s="32"/>
      <c r="I3099" s="32"/>
      <c r="J3099" s="34">
        <f>+D3099+E3099-G3099-H3099-I3099</f>
        <v>0</v>
      </c>
      <c r="K3099" s="31">
        <f>+K3008</f>
        <v>381.13</v>
      </c>
      <c r="L3099" s="24">
        <f t="shared" ref="L3099:L3160" si="223">+J3099*K3099</f>
        <v>0</v>
      </c>
      <c r="M3099" s="24"/>
      <c r="N3099" s="24">
        <f>+K3099*I3099</f>
        <v>0</v>
      </c>
    </row>
    <row r="3100" spans="1:14" x14ac:dyDescent="0.3">
      <c r="A3100" s="16" t="s">
        <v>37</v>
      </c>
      <c r="B3100" s="17" t="s">
        <v>38</v>
      </c>
      <c r="C3100" s="17">
        <v>36</v>
      </c>
      <c r="D3100" s="29"/>
      <c r="E3100" s="29"/>
      <c r="F3100" s="30">
        <f t="shared" ref="F3100:F3160" si="224">+(E3100+D3100)/C3100</f>
        <v>0</v>
      </c>
      <c r="G3100" s="32"/>
      <c r="H3100" s="32"/>
      <c r="I3100" s="32"/>
      <c r="J3100" s="34">
        <f t="shared" ref="J3100:J3160" si="225">+D3100+E3100-G3100-H3100-I3100</f>
        <v>0</v>
      </c>
      <c r="K3100" s="31">
        <f t="shared" ref="K3100:K3160" si="226">+K3009</f>
        <v>741.2</v>
      </c>
      <c r="L3100" s="24">
        <f t="shared" si="223"/>
        <v>0</v>
      </c>
      <c r="M3100" s="24"/>
      <c r="N3100" s="24">
        <f t="shared" ref="N3100:N3160" si="227">+K3100*I3100</f>
        <v>0</v>
      </c>
    </row>
    <row r="3101" spans="1:14" x14ac:dyDescent="0.3">
      <c r="A3101" s="16" t="s">
        <v>39</v>
      </c>
      <c r="B3101" s="17" t="s">
        <v>40</v>
      </c>
      <c r="C3101" s="17">
        <v>18</v>
      </c>
      <c r="D3101" s="29"/>
      <c r="E3101" s="29"/>
      <c r="F3101" s="30">
        <f t="shared" si="224"/>
        <v>0</v>
      </c>
      <c r="G3101" s="32"/>
      <c r="H3101" s="32"/>
      <c r="I3101" s="32"/>
      <c r="J3101" s="12">
        <f t="shared" si="225"/>
        <v>0</v>
      </c>
      <c r="K3101" s="31">
        <f t="shared" si="226"/>
        <v>1263.5999999999999</v>
      </c>
      <c r="L3101" s="37">
        <f t="shared" si="223"/>
        <v>0</v>
      </c>
      <c r="M3101" s="37"/>
      <c r="N3101" s="37">
        <f t="shared" si="227"/>
        <v>0</v>
      </c>
    </row>
    <row r="3102" spans="1:14" x14ac:dyDescent="0.3">
      <c r="A3102" s="16" t="s">
        <v>41</v>
      </c>
      <c r="B3102" s="17" t="s">
        <v>42</v>
      </c>
      <c r="C3102" s="17">
        <v>10</v>
      </c>
      <c r="D3102" s="29"/>
      <c r="E3102" s="29"/>
      <c r="F3102" s="30">
        <f t="shared" si="224"/>
        <v>0</v>
      </c>
      <c r="G3102" s="32"/>
      <c r="H3102" s="32"/>
      <c r="I3102" s="32"/>
      <c r="J3102" s="34">
        <f t="shared" si="225"/>
        <v>0</v>
      </c>
      <c r="K3102" s="31">
        <f t="shared" si="226"/>
        <v>2059.1999999999998</v>
      </c>
      <c r="L3102" s="24">
        <f t="shared" si="223"/>
        <v>0</v>
      </c>
      <c r="M3102" s="24"/>
      <c r="N3102" s="24">
        <f t="shared" si="227"/>
        <v>0</v>
      </c>
    </row>
    <row r="3103" spans="1:14" x14ac:dyDescent="0.3">
      <c r="A3103" s="16" t="s">
        <v>43</v>
      </c>
      <c r="B3103" s="17" t="s">
        <v>36</v>
      </c>
      <c r="C3103" s="17">
        <v>72</v>
      </c>
      <c r="D3103" s="29"/>
      <c r="E3103" s="29"/>
      <c r="F3103" s="30">
        <f t="shared" si="224"/>
        <v>0</v>
      </c>
      <c r="G3103" s="32"/>
      <c r="H3103" s="32"/>
      <c r="I3103" s="32"/>
      <c r="J3103" s="34">
        <f t="shared" si="225"/>
        <v>0</v>
      </c>
      <c r="K3103" s="31">
        <f t="shared" si="226"/>
        <v>409.5</v>
      </c>
      <c r="L3103" s="24">
        <f t="shared" si="223"/>
        <v>0</v>
      </c>
      <c r="M3103" s="24"/>
      <c r="N3103" s="24">
        <f t="shared" si="227"/>
        <v>0</v>
      </c>
    </row>
    <row r="3104" spans="1:14" x14ac:dyDescent="0.3">
      <c r="A3104" s="16" t="s">
        <v>44</v>
      </c>
      <c r="B3104" s="17" t="s">
        <v>38</v>
      </c>
      <c r="C3104" s="17">
        <v>36</v>
      </c>
      <c r="D3104" s="29"/>
      <c r="E3104" s="29"/>
      <c r="F3104" s="30">
        <f t="shared" si="224"/>
        <v>0</v>
      </c>
      <c r="G3104" s="32"/>
      <c r="H3104" s="32"/>
      <c r="I3104" s="32"/>
      <c r="J3104" s="34">
        <f t="shared" si="225"/>
        <v>0</v>
      </c>
      <c r="K3104" s="31">
        <f t="shared" si="226"/>
        <v>803.79</v>
      </c>
      <c r="L3104" s="24">
        <f t="shared" si="223"/>
        <v>0</v>
      </c>
      <c r="M3104" s="24"/>
      <c r="N3104" s="24">
        <f t="shared" si="227"/>
        <v>0</v>
      </c>
    </row>
    <row r="3105" spans="1:14" x14ac:dyDescent="0.3">
      <c r="A3105" s="16" t="s">
        <v>45</v>
      </c>
      <c r="B3105" s="17" t="s">
        <v>36</v>
      </c>
      <c r="C3105" s="17">
        <v>72</v>
      </c>
      <c r="D3105" s="29"/>
      <c r="E3105" s="29"/>
      <c r="F3105" s="30">
        <f t="shared" si="224"/>
        <v>0</v>
      </c>
      <c r="G3105" s="32"/>
      <c r="H3105" s="32"/>
      <c r="I3105" s="32"/>
      <c r="J3105" s="34">
        <f t="shared" si="225"/>
        <v>0</v>
      </c>
      <c r="K3105" s="31">
        <f t="shared" si="226"/>
        <v>409.5</v>
      </c>
      <c r="L3105" s="24">
        <f t="shared" si="223"/>
        <v>0</v>
      </c>
      <c r="M3105" s="24"/>
      <c r="N3105" s="24">
        <f t="shared" si="227"/>
        <v>0</v>
      </c>
    </row>
    <row r="3106" spans="1:14" x14ac:dyDescent="0.3">
      <c r="A3106" s="16" t="s">
        <v>46</v>
      </c>
      <c r="B3106" s="17" t="s">
        <v>38</v>
      </c>
      <c r="C3106" s="17">
        <v>36</v>
      </c>
      <c r="D3106" s="29"/>
      <c r="E3106" s="29"/>
      <c r="F3106" s="30">
        <f t="shared" si="224"/>
        <v>0</v>
      </c>
      <c r="G3106" s="32"/>
      <c r="H3106" s="32"/>
      <c r="I3106" s="32"/>
      <c r="J3106" s="34">
        <f t="shared" si="225"/>
        <v>0</v>
      </c>
      <c r="K3106" s="31">
        <f t="shared" si="226"/>
        <v>803.79</v>
      </c>
      <c r="L3106" s="24">
        <f t="shared" si="223"/>
        <v>0</v>
      </c>
      <c r="M3106" s="24"/>
      <c r="N3106" s="24">
        <f t="shared" si="227"/>
        <v>0</v>
      </c>
    </row>
    <row r="3107" spans="1:14" x14ac:dyDescent="0.3">
      <c r="A3107" s="16" t="s">
        <v>47</v>
      </c>
      <c r="B3107" s="17" t="s">
        <v>48</v>
      </c>
      <c r="C3107" s="17">
        <v>8</v>
      </c>
      <c r="D3107" s="29"/>
      <c r="E3107" s="29"/>
      <c r="F3107" s="30">
        <f t="shared" si="224"/>
        <v>0</v>
      </c>
      <c r="G3107" s="32"/>
      <c r="H3107" s="32"/>
      <c r="I3107" s="32"/>
      <c r="J3107" s="34">
        <f t="shared" si="225"/>
        <v>0</v>
      </c>
      <c r="K3107" s="31">
        <f t="shared" si="226"/>
        <v>2767.05</v>
      </c>
      <c r="L3107" s="24">
        <f t="shared" si="223"/>
        <v>0</v>
      </c>
      <c r="M3107" s="24"/>
      <c r="N3107" s="24">
        <f t="shared" si="227"/>
        <v>0</v>
      </c>
    </row>
    <row r="3108" spans="1:14" x14ac:dyDescent="0.3">
      <c r="A3108" s="35" t="s">
        <v>49</v>
      </c>
      <c r="B3108" s="17" t="s">
        <v>50</v>
      </c>
      <c r="C3108" s="38">
        <v>72</v>
      </c>
      <c r="D3108" s="29"/>
      <c r="E3108" s="29"/>
      <c r="F3108" s="30">
        <f t="shared" si="224"/>
        <v>0</v>
      </c>
      <c r="G3108" s="32"/>
      <c r="H3108" s="32"/>
      <c r="I3108" s="32"/>
      <c r="J3108" s="12">
        <f t="shared" si="225"/>
        <v>0</v>
      </c>
      <c r="K3108" s="31">
        <f t="shared" si="226"/>
        <v>444.6</v>
      </c>
      <c r="L3108" s="37">
        <f t="shared" si="223"/>
        <v>0</v>
      </c>
      <c r="M3108" s="37"/>
      <c r="N3108" s="37">
        <f t="shared" si="227"/>
        <v>0</v>
      </c>
    </row>
    <row r="3109" spans="1:14" x14ac:dyDescent="0.3">
      <c r="A3109" s="16" t="s">
        <v>51</v>
      </c>
      <c r="B3109" s="17" t="s">
        <v>52</v>
      </c>
      <c r="C3109" s="17">
        <v>36</v>
      </c>
      <c r="D3109" s="29"/>
      <c r="E3109" s="29"/>
      <c r="F3109" s="30">
        <f t="shared" si="224"/>
        <v>0</v>
      </c>
      <c r="G3109" s="32"/>
      <c r="H3109" s="32"/>
      <c r="I3109" s="32"/>
      <c r="J3109" s="34">
        <f t="shared" si="225"/>
        <v>0</v>
      </c>
      <c r="K3109" s="31">
        <f t="shared" si="226"/>
        <v>868.73</v>
      </c>
      <c r="L3109" s="24">
        <f t="shared" si="223"/>
        <v>0</v>
      </c>
      <c r="M3109" s="24"/>
      <c r="N3109" s="24">
        <f t="shared" si="227"/>
        <v>0</v>
      </c>
    </row>
    <row r="3110" spans="1:14" x14ac:dyDescent="0.3">
      <c r="A3110" s="16" t="s">
        <v>53</v>
      </c>
      <c r="B3110" s="17" t="s">
        <v>48</v>
      </c>
      <c r="C3110" s="17">
        <v>8</v>
      </c>
      <c r="D3110" s="29"/>
      <c r="E3110" s="29"/>
      <c r="F3110" s="30">
        <f t="shared" si="224"/>
        <v>0</v>
      </c>
      <c r="G3110" s="32"/>
      <c r="H3110" s="32"/>
      <c r="I3110" s="32"/>
      <c r="J3110" s="34">
        <f t="shared" si="225"/>
        <v>0</v>
      </c>
      <c r="K3110" s="31">
        <f t="shared" si="226"/>
        <v>2416.0500000000002</v>
      </c>
      <c r="L3110" s="24">
        <f t="shared" si="223"/>
        <v>0</v>
      </c>
      <c r="M3110" s="24"/>
      <c r="N3110" s="24">
        <f t="shared" si="227"/>
        <v>0</v>
      </c>
    </row>
    <row r="3111" spans="1:14" x14ac:dyDescent="0.3">
      <c r="A3111" s="16" t="s">
        <v>54</v>
      </c>
      <c r="B3111" s="17" t="s">
        <v>50</v>
      </c>
      <c r="C3111" s="17">
        <v>72</v>
      </c>
      <c r="D3111" s="29"/>
      <c r="E3111" s="29"/>
      <c r="F3111" s="30">
        <f t="shared" si="224"/>
        <v>0</v>
      </c>
      <c r="G3111" s="32"/>
      <c r="H3111" s="32"/>
      <c r="I3111" s="32"/>
      <c r="J3111" s="34">
        <f t="shared" si="225"/>
        <v>0</v>
      </c>
      <c r="K3111" s="31">
        <f t="shared" si="226"/>
        <v>377.33</v>
      </c>
      <c r="L3111" s="24">
        <f t="shared" si="223"/>
        <v>0</v>
      </c>
      <c r="M3111" s="24"/>
      <c r="N3111" s="24">
        <f t="shared" si="227"/>
        <v>0</v>
      </c>
    </row>
    <row r="3112" spans="1:14" x14ac:dyDescent="0.3">
      <c r="A3112" s="16" t="s">
        <v>55</v>
      </c>
      <c r="B3112" s="17" t="s">
        <v>56</v>
      </c>
      <c r="C3112" s="17">
        <v>15</v>
      </c>
      <c r="D3112" s="44"/>
      <c r="E3112" s="44"/>
      <c r="F3112" s="30">
        <f t="shared" si="224"/>
        <v>0</v>
      </c>
      <c r="G3112" s="11"/>
      <c r="H3112" s="11"/>
      <c r="I3112" s="11"/>
      <c r="J3112" s="12">
        <f t="shared" si="225"/>
        <v>0</v>
      </c>
      <c r="K3112" s="45">
        <f t="shared" si="226"/>
        <v>1158.3</v>
      </c>
      <c r="L3112" s="37">
        <f t="shared" si="223"/>
        <v>0</v>
      </c>
      <c r="M3112" s="37"/>
      <c r="N3112" s="37">
        <f t="shared" si="227"/>
        <v>0</v>
      </c>
    </row>
    <row r="3113" spans="1:14" x14ac:dyDescent="0.3">
      <c r="A3113" s="16" t="s">
        <v>57</v>
      </c>
      <c r="B3113" s="17" t="s">
        <v>50</v>
      </c>
      <c r="C3113" s="17">
        <v>72</v>
      </c>
      <c r="D3113" s="29"/>
      <c r="E3113" s="29"/>
      <c r="F3113" s="30">
        <f t="shared" si="224"/>
        <v>0</v>
      </c>
      <c r="G3113" s="32"/>
      <c r="H3113" s="32"/>
      <c r="I3113" s="32"/>
      <c r="J3113" s="34">
        <f t="shared" si="225"/>
        <v>0</v>
      </c>
      <c r="K3113" s="31">
        <f t="shared" si="226"/>
        <v>424.13</v>
      </c>
      <c r="L3113" s="24">
        <f t="shared" si="223"/>
        <v>0</v>
      </c>
      <c r="M3113" s="24"/>
      <c r="N3113" s="24">
        <f t="shared" si="227"/>
        <v>0</v>
      </c>
    </row>
    <row r="3114" spans="1:14" x14ac:dyDescent="0.3">
      <c r="A3114" s="16" t="s">
        <v>58</v>
      </c>
      <c r="B3114" s="17" t="s">
        <v>59</v>
      </c>
      <c r="C3114" s="17">
        <v>15</v>
      </c>
      <c r="D3114" s="29"/>
      <c r="E3114" s="29"/>
      <c r="F3114" s="30">
        <f t="shared" si="224"/>
        <v>0</v>
      </c>
      <c r="G3114" s="32"/>
      <c r="H3114" s="32"/>
      <c r="I3114" s="32"/>
      <c r="J3114" s="34">
        <f t="shared" si="225"/>
        <v>0</v>
      </c>
      <c r="K3114" s="31">
        <f t="shared" si="226"/>
        <v>1199.25</v>
      </c>
      <c r="L3114" s="24">
        <f t="shared" si="223"/>
        <v>0</v>
      </c>
      <c r="M3114" s="24"/>
      <c r="N3114" s="24">
        <f t="shared" si="227"/>
        <v>0</v>
      </c>
    </row>
    <row r="3115" spans="1:14" x14ac:dyDescent="0.3">
      <c r="A3115" s="16" t="s">
        <v>60</v>
      </c>
      <c r="B3115" s="17" t="s">
        <v>50</v>
      </c>
      <c r="C3115" s="17">
        <v>72</v>
      </c>
      <c r="D3115" s="29"/>
      <c r="E3115" s="29"/>
      <c r="F3115" s="30">
        <f t="shared" si="224"/>
        <v>0</v>
      </c>
      <c r="G3115" s="32"/>
      <c r="H3115" s="32"/>
      <c r="I3115" s="32"/>
      <c r="J3115" s="34">
        <f t="shared" si="225"/>
        <v>0</v>
      </c>
      <c r="K3115" s="31">
        <f t="shared" si="226"/>
        <v>381.13</v>
      </c>
      <c r="L3115" s="24">
        <f t="shared" si="223"/>
        <v>0</v>
      </c>
      <c r="M3115" s="24"/>
      <c r="N3115" s="24">
        <f t="shared" si="227"/>
        <v>0</v>
      </c>
    </row>
    <row r="3116" spans="1:14" x14ac:dyDescent="0.3">
      <c r="A3116" s="16" t="s">
        <v>61</v>
      </c>
      <c r="B3116" s="17" t="s">
        <v>50</v>
      </c>
      <c r="C3116" s="38">
        <v>72</v>
      </c>
      <c r="D3116" s="44"/>
      <c r="E3116" s="44"/>
      <c r="F3116" s="30">
        <f t="shared" si="224"/>
        <v>0</v>
      </c>
      <c r="G3116" s="11"/>
      <c r="H3116" s="11"/>
      <c r="I3116" s="11"/>
      <c r="J3116" s="12">
        <f t="shared" si="225"/>
        <v>0</v>
      </c>
      <c r="K3116" s="31">
        <f t="shared" si="226"/>
        <v>424.13</v>
      </c>
      <c r="L3116" s="37">
        <f t="shared" si="223"/>
        <v>0</v>
      </c>
      <c r="M3116" s="37"/>
      <c r="N3116" s="37">
        <f t="shared" si="227"/>
        <v>0</v>
      </c>
    </row>
    <row r="3117" spans="1:14" x14ac:dyDescent="0.3">
      <c r="A3117" s="35" t="s">
        <v>62</v>
      </c>
      <c r="B3117" s="17" t="s">
        <v>50</v>
      </c>
      <c r="C3117" s="38">
        <v>72</v>
      </c>
      <c r="D3117" s="44"/>
      <c r="E3117" s="44"/>
      <c r="F3117" s="30">
        <f t="shared" si="224"/>
        <v>0</v>
      </c>
      <c r="G3117" s="11"/>
      <c r="H3117" s="11"/>
      <c r="I3117" s="11"/>
      <c r="J3117" s="12">
        <f t="shared" si="225"/>
        <v>0</v>
      </c>
      <c r="K3117" s="31">
        <f t="shared" si="226"/>
        <v>330.23</v>
      </c>
      <c r="L3117" s="37">
        <f t="shared" si="223"/>
        <v>0</v>
      </c>
      <c r="M3117" s="37"/>
      <c r="N3117" s="37">
        <f t="shared" si="227"/>
        <v>0</v>
      </c>
    </row>
    <row r="3118" spans="1:14" x14ac:dyDescent="0.3">
      <c r="A3118" s="35" t="s">
        <v>63</v>
      </c>
      <c r="B3118" s="17" t="s">
        <v>50</v>
      </c>
      <c r="C3118" s="38">
        <v>72</v>
      </c>
      <c r="D3118" s="44"/>
      <c r="E3118" s="44"/>
      <c r="F3118" s="30">
        <f t="shared" si="224"/>
        <v>0</v>
      </c>
      <c r="G3118" s="11"/>
      <c r="H3118" s="11"/>
      <c r="I3118" s="11"/>
      <c r="J3118" s="12">
        <f t="shared" si="225"/>
        <v>0</v>
      </c>
      <c r="K3118" s="31">
        <f t="shared" si="226"/>
        <v>424.13</v>
      </c>
      <c r="L3118" s="37">
        <f t="shared" si="223"/>
        <v>0</v>
      </c>
      <c r="M3118" s="37"/>
      <c r="N3118" s="37">
        <f t="shared" si="227"/>
        <v>0</v>
      </c>
    </row>
    <row r="3119" spans="1:14" x14ac:dyDescent="0.3">
      <c r="A3119" s="35" t="s">
        <v>64</v>
      </c>
      <c r="B3119" s="17" t="s">
        <v>65</v>
      </c>
      <c r="C3119" s="38">
        <v>72</v>
      </c>
      <c r="D3119" s="44"/>
      <c r="E3119" s="44"/>
      <c r="F3119" s="30">
        <f t="shared" si="224"/>
        <v>0</v>
      </c>
      <c r="G3119" s="11"/>
      <c r="H3119" s="11"/>
      <c r="I3119" s="11"/>
      <c r="J3119" s="12">
        <f t="shared" si="225"/>
        <v>0</v>
      </c>
      <c r="K3119" s="31">
        <f t="shared" si="226"/>
        <v>389.61</v>
      </c>
      <c r="L3119" s="37">
        <f t="shared" si="223"/>
        <v>0</v>
      </c>
      <c r="M3119" s="37"/>
      <c r="N3119" s="37">
        <f t="shared" si="227"/>
        <v>0</v>
      </c>
    </row>
    <row r="3120" spans="1:14" x14ac:dyDescent="0.3">
      <c r="A3120" s="35" t="s">
        <v>66</v>
      </c>
      <c r="B3120" s="17" t="s">
        <v>65</v>
      </c>
      <c r="C3120" s="38">
        <v>72</v>
      </c>
      <c r="D3120" s="44"/>
      <c r="E3120" s="44"/>
      <c r="F3120" s="30">
        <f t="shared" si="224"/>
        <v>0</v>
      </c>
      <c r="G3120" s="11"/>
      <c r="H3120" s="11"/>
      <c r="I3120" s="11"/>
      <c r="J3120" s="12">
        <f t="shared" si="225"/>
        <v>0</v>
      </c>
      <c r="K3120" s="31">
        <f t="shared" si="226"/>
        <v>389.61</v>
      </c>
      <c r="L3120" s="37">
        <f t="shared" si="223"/>
        <v>0</v>
      </c>
      <c r="M3120" s="37"/>
      <c r="N3120" s="37">
        <f t="shared" si="227"/>
        <v>0</v>
      </c>
    </row>
    <row r="3121" spans="1:14" x14ac:dyDescent="0.3">
      <c r="A3121" s="47" t="s">
        <v>67</v>
      </c>
      <c r="B3121" s="48" t="s">
        <v>59</v>
      </c>
      <c r="C3121" s="49">
        <v>25</v>
      </c>
      <c r="D3121" s="44"/>
      <c r="E3121" s="44"/>
      <c r="F3121" s="30">
        <f t="shared" si="224"/>
        <v>0</v>
      </c>
      <c r="G3121" s="11"/>
      <c r="H3121" s="11"/>
      <c r="I3121" s="11"/>
      <c r="J3121" s="12">
        <f t="shared" si="225"/>
        <v>0</v>
      </c>
      <c r="K3121" s="31">
        <f t="shared" si="226"/>
        <v>169.65</v>
      </c>
      <c r="L3121" s="37">
        <f t="shared" si="223"/>
        <v>0</v>
      </c>
      <c r="M3121" s="37"/>
      <c r="N3121" s="37">
        <f t="shared" si="227"/>
        <v>0</v>
      </c>
    </row>
    <row r="3122" spans="1:14" x14ac:dyDescent="0.3">
      <c r="A3122" s="47" t="s">
        <v>68</v>
      </c>
      <c r="B3122" s="48" t="s">
        <v>42</v>
      </c>
      <c r="C3122" s="49">
        <v>50</v>
      </c>
      <c r="D3122" s="44"/>
      <c r="E3122" s="44"/>
      <c r="F3122" s="30">
        <f t="shared" si="224"/>
        <v>0</v>
      </c>
      <c r="G3122" s="11"/>
      <c r="H3122" s="11"/>
      <c r="I3122" s="11"/>
      <c r="J3122" s="12">
        <f t="shared" si="225"/>
        <v>0</v>
      </c>
      <c r="K3122" s="31">
        <f t="shared" si="226"/>
        <v>88.92</v>
      </c>
      <c r="L3122" s="37">
        <f t="shared" si="223"/>
        <v>0</v>
      </c>
      <c r="M3122" s="37"/>
      <c r="N3122" s="37">
        <f t="shared" si="227"/>
        <v>0</v>
      </c>
    </row>
    <row r="3123" spans="1:14" x14ac:dyDescent="0.3">
      <c r="A3123" s="47" t="s">
        <v>69</v>
      </c>
      <c r="B3123" s="48" t="s">
        <v>52</v>
      </c>
      <c r="C3123" s="49">
        <v>12</v>
      </c>
      <c r="D3123" s="44"/>
      <c r="E3123" s="44"/>
      <c r="F3123" s="30">
        <f t="shared" si="224"/>
        <v>0</v>
      </c>
      <c r="G3123" s="11"/>
      <c r="H3123" s="11"/>
      <c r="I3123" s="11"/>
      <c r="J3123" s="12">
        <f t="shared" si="225"/>
        <v>0</v>
      </c>
      <c r="K3123" s="31">
        <f t="shared" si="226"/>
        <v>123.94</v>
      </c>
      <c r="L3123" s="37">
        <f t="shared" si="223"/>
        <v>0</v>
      </c>
      <c r="M3123" s="37"/>
      <c r="N3123" s="37">
        <f t="shared" si="227"/>
        <v>0</v>
      </c>
    </row>
    <row r="3124" spans="1:14" ht="19.5" thickBot="1" x14ac:dyDescent="0.35">
      <c r="A3124" s="47" t="s">
        <v>70</v>
      </c>
      <c r="B3124" s="48" t="s">
        <v>50</v>
      </c>
      <c r="C3124" s="49">
        <v>60</v>
      </c>
      <c r="D3124" s="44"/>
      <c r="E3124" s="44"/>
      <c r="F3124" s="30">
        <f t="shared" si="224"/>
        <v>0</v>
      </c>
      <c r="G3124" s="11"/>
      <c r="H3124" s="11"/>
      <c r="I3124" s="11"/>
      <c r="J3124" s="12">
        <f t="shared" si="225"/>
        <v>0</v>
      </c>
      <c r="K3124" s="31">
        <f t="shared" si="226"/>
        <v>67.180000000000007</v>
      </c>
      <c r="L3124" s="37">
        <f t="shared" si="223"/>
        <v>0</v>
      </c>
      <c r="M3124" s="37"/>
      <c r="N3124" s="37">
        <f t="shared" si="227"/>
        <v>0</v>
      </c>
    </row>
    <row r="3125" spans="1:14" ht="19.5" thickBot="1" x14ac:dyDescent="0.35">
      <c r="A3125" s="56" t="s">
        <v>71</v>
      </c>
      <c r="B3125" s="57" t="s">
        <v>50</v>
      </c>
      <c r="C3125" s="58">
        <v>60</v>
      </c>
      <c r="D3125" s="44"/>
      <c r="E3125" s="44"/>
      <c r="F3125" s="30">
        <f t="shared" si="224"/>
        <v>0</v>
      </c>
      <c r="G3125" s="11"/>
      <c r="H3125" s="11"/>
      <c r="I3125" s="11"/>
      <c r="J3125" s="12">
        <f t="shared" si="225"/>
        <v>0</v>
      </c>
      <c r="K3125" s="31">
        <f t="shared" si="226"/>
        <v>67.180000000000007</v>
      </c>
      <c r="L3125" s="37">
        <f t="shared" si="223"/>
        <v>0</v>
      </c>
      <c r="M3125" s="37"/>
      <c r="N3125" s="37">
        <f t="shared" si="227"/>
        <v>0</v>
      </c>
    </row>
    <row r="3126" spans="1:14" ht="19.5" thickBot="1" x14ac:dyDescent="0.35">
      <c r="A3126" s="56" t="s">
        <v>72</v>
      </c>
      <c r="B3126" s="57" t="s">
        <v>50</v>
      </c>
      <c r="C3126" s="58">
        <v>60</v>
      </c>
      <c r="D3126" s="44"/>
      <c r="E3126" s="44"/>
      <c r="F3126" s="30">
        <f t="shared" si="224"/>
        <v>0</v>
      </c>
      <c r="G3126" s="11"/>
      <c r="H3126" s="11"/>
      <c r="I3126" s="11"/>
      <c r="J3126" s="12">
        <f t="shared" si="225"/>
        <v>0</v>
      </c>
      <c r="K3126" s="31">
        <f t="shared" si="226"/>
        <v>67.180000000000007</v>
      </c>
      <c r="L3126" s="37">
        <f t="shared" si="223"/>
        <v>0</v>
      </c>
      <c r="M3126" s="37"/>
      <c r="N3126" s="37">
        <f t="shared" si="227"/>
        <v>0</v>
      </c>
    </row>
    <row r="3127" spans="1:14" ht="19.5" thickBot="1" x14ac:dyDescent="0.35">
      <c r="A3127" s="56" t="s">
        <v>73</v>
      </c>
      <c r="B3127" s="57" t="s">
        <v>74</v>
      </c>
      <c r="C3127" s="58">
        <v>150</v>
      </c>
      <c r="D3127" s="44"/>
      <c r="E3127" s="44"/>
      <c r="F3127" s="30">
        <f t="shared" si="224"/>
        <v>0</v>
      </c>
      <c r="G3127" s="11"/>
      <c r="H3127" s="11"/>
      <c r="I3127" s="11"/>
      <c r="J3127" s="12">
        <f t="shared" si="225"/>
        <v>0</v>
      </c>
      <c r="K3127" s="31">
        <f t="shared" si="226"/>
        <v>21.06</v>
      </c>
      <c r="L3127" s="37">
        <f t="shared" si="223"/>
        <v>0</v>
      </c>
      <c r="M3127" s="37"/>
      <c r="N3127" s="37">
        <f t="shared" si="227"/>
        <v>0</v>
      </c>
    </row>
    <row r="3128" spans="1:14" ht="19.5" thickBot="1" x14ac:dyDescent="0.35">
      <c r="A3128" s="66" t="s">
        <v>75</v>
      </c>
      <c r="B3128" s="67" t="s">
        <v>76</v>
      </c>
      <c r="C3128" s="68">
        <v>120</v>
      </c>
      <c r="D3128" s="44"/>
      <c r="E3128" s="44"/>
      <c r="F3128" s="30">
        <f t="shared" si="224"/>
        <v>0</v>
      </c>
      <c r="G3128" s="11"/>
      <c r="H3128" s="11"/>
      <c r="I3128" s="11"/>
      <c r="J3128" s="12">
        <f t="shared" si="225"/>
        <v>0</v>
      </c>
      <c r="K3128" s="31">
        <f t="shared" si="226"/>
        <v>78.98</v>
      </c>
      <c r="L3128" s="37">
        <f t="shared" si="223"/>
        <v>0</v>
      </c>
      <c r="M3128" s="37"/>
      <c r="N3128" s="37">
        <f t="shared" si="227"/>
        <v>0</v>
      </c>
    </row>
    <row r="3129" spans="1:14" ht="19.5" thickBot="1" x14ac:dyDescent="0.35">
      <c r="A3129" s="66" t="s">
        <v>77</v>
      </c>
      <c r="B3129" s="67" t="s">
        <v>78</v>
      </c>
      <c r="C3129" s="68">
        <v>60</v>
      </c>
      <c r="D3129" s="44"/>
      <c r="E3129" s="44"/>
      <c r="F3129" s="30">
        <f t="shared" si="224"/>
        <v>0</v>
      </c>
      <c r="G3129" s="11"/>
      <c r="H3129" s="11"/>
      <c r="I3129" s="11"/>
      <c r="J3129" s="12">
        <f t="shared" si="225"/>
        <v>0</v>
      </c>
      <c r="K3129" s="31">
        <f t="shared" si="226"/>
        <v>154.44</v>
      </c>
      <c r="L3129" s="37">
        <f t="shared" si="223"/>
        <v>0</v>
      </c>
      <c r="M3129" s="37"/>
      <c r="N3129" s="37">
        <f t="shared" si="227"/>
        <v>0</v>
      </c>
    </row>
    <row r="3130" spans="1:14" ht="19.5" thickBot="1" x14ac:dyDescent="0.35">
      <c r="A3130" s="66" t="s">
        <v>79</v>
      </c>
      <c r="B3130" s="67" t="s">
        <v>50</v>
      </c>
      <c r="C3130" s="68">
        <v>30</v>
      </c>
      <c r="D3130" s="44"/>
      <c r="E3130" s="44"/>
      <c r="F3130" s="30">
        <f t="shared" si="224"/>
        <v>0</v>
      </c>
      <c r="G3130" s="11"/>
      <c r="H3130" s="11"/>
      <c r="I3130" s="11"/>
      <c r="J3130" s="12">
        <f t="shared" si="225"/>
        <v>0</v>
      </c>
      <c r="K3130" s="31">
        <f t="shared" si="226"/>
        <v>274.95</v>
      </c>
      <c r="L3130" s="37">
        <f t="shared" si="223"/>
        <v>0</v>
      </c>
      <c r="M3130" s="37"/>
      <c r="N3130" s="37">
        <f t="shared" si="227"/>
        <v>0</v>
      </c>
    </row>
    <row r="3131" spans="1:14" ht="19.5" thickBot="1" x14ac:dyDescent="0.35">
      <c r="A3131" s="66" t="s">
        <v>80</v>
      </c>
      <c r="B3131" s="67" t="s">
        <v>59</v>
      </c>
      <c r="C3131" s="68">
        <v>12</v>
      </c>
      <c r="D3131" s="44"/>
      <c r="E3131" s="44"/>
      <c r="F3131" s="30">
        <f t="shared" si="224"/>
        <v>0</v>
      </c>
      <c r="G3131" s="11"/>
      <c r="H3131" s="11"/>
      <c r="I3131" s="11"/>
      <c r="J3131" s="12">
        <f t="shared" si="225"/>
        <v>0</v>
      </c>
      <c r="K3131" s="31">
        <f t="shared" si="226"/>
        <v>1023.75</v>
      </c>
      <c r="L3131" s="37">
        <f t="shared" si="223"/>
        <v>0</v>
      </c>
      <c r="M3131" s="37"/>
      <c r="N3131" s="37">
        <f t="shared" si="227"/>
        <v>0</v>
      </c>
    </row>
    <row r="3132" spans="1:14" ht="19.5" thickBot="1" x14ac:dyDescent="0.35">
      <c r="A3132" s="76" t="s">
        <v>81</v>
      </c>
      <c r="B3132" s="77" t="s">
        <v>82</v>
      </c>
      <c r="C3132" s="78">
        <v>18</v>
      </c>
      <c r="D3132" s="44"/>
      <c r="E3132" s="44"/>
      <c r="F3132" s="30">
        <f t="shared" si="224"/>
        <v>0</v>
      </c>
      <c r="G3132" s="11"/>
      <c r="H3132" s="11"/>
      <c r="I3132" s="11"/>
      <c r="J3132" s="12">
        <f t="shared" si="225"/>
        <v>0</v>
      </c>
      <c r="K3132" s="31">
        <f t="shared" si="226"/>
        <v>558.67999999999995</v>
      </c>
      <c r="L3132" s="37">
        <f t="shared" si="223"/>
        <v>0</v>
      </c>
      <c r="M3132" s="37"/>
      <c r="N3132" s="37">
        <f t="shared" si="227"/>
        <v>0</v>
      </c>
    </row>
    <row r="3133" spans="1:14" ht="19.5" thickBot="1" x14ac:dyDescent="0.35">
      <c r="A3133" s="76" t="s">
        <v>83</v>
      </c>
      <c r="B3133" s="77" t="s">
        <v>59</v>
      </c>
      <c r="C3133" s="78">
        <v>12</v>
      </c>
      <c r="D3133" s="44"/>
      <c r="E3133" s="44"/>
      <c r="F3133" s="30">
        <f t="shared" si="224"/>
        <v>0</v>
      </c>
      <c r="G3133" s="11"/>
      <c r="H3133" s="11"/>
      <c r="I3133" s="11"/>
      <c r="J3133" s="12">
        <f t="shared" si="225"/>
        <v>0</v>
      </c>
      <c r="K3133" s="31">
        <f t="shared" si="226"/>
        <v>1092.2</v>
      </c>
      <c r="L3133" s="37">
        <f t="shared" si="223"/>
        <v>0</v>
      </c>
      <c r="M3133" s="37"/>
      <c r="N3133" s="37">
        <f t="shared" si="227"/>
        <v>0</v>
      </c>
    </row>
    <row r="3134" spans="1:14" ht="19.5" thickBot="1" x14ac:dyDescent="0.35">
      <c r="A3134" s="76" t="s">
        <v>84</v>
      </c>
      <c r="B3134" s="77" t="s">
        <v>85</v>
      </c>
      <c r="C3134" s="78">
        <v>4</v>
      </c>
      <c r="D3134" s="44"/>
      <c r="E3134" s="44"/>
      <c r="F3134" s="30">
        <f t="shared" si="224"/>
        <v>0</v>
      </c>
      <c r="G3134" s="11"/>
      <c r="H3134" s="11"/>
      <c r="I3134" s="11"/>
      <c r="J3134" s="12">
        <f t="shared" si="225"/>
        <v>0</v>
      </c>
      <c r="K3134" s="31">
        <f t="shared" si="226"/>
        <v>2670.53</v>
      </c>
      <c r="L3134" s="37">
        <f t="shared" si="223"/>
        <v>0</v>
      </c>
      <c r="M3134" s="37"/>
      <c r="N3134" s="37">
        <f t="shared" si="227"/>
        <v>0</v>
      </c>
    </row>
    <row r="3135" spans="1:14" ht="19.5" thickBot="1" x14ac:dyDescent="0.35">
      <c r="A3135" s="86" t="s">
        <v>86</v>
      </c>
      <c r="B3135" s="87" t="s">
        <v>87</v>
      </c>
      <c r="C3135" s="88">
        <v>48</v>
      </c>
      <c r="D3135" s="44"/>
      <c r="E3135" s="44"/>
      <c r="F3135" s="30">
        <f t="shared" si="224"/>
        <v>0</v>
      </c>
      <c r="G3135" s="11"/>
      <c r="H3135" s="11"/>
      <c r="I3135" s="11"/>
      <c r="J3135" s="12">
        <f t="shared" si="225"/>
        <v>0</v>
      </c>
      <c r="K3135" s="31">
        <f t="shared" si="226"/>
        <v>46.8</v>
      </c>
      <c r="L3135" s="37">
        <f t="shared" si="223"/>
        <v>0</v>
      </c>
      <c r="M3135" s="37"/>
      <c r="N3135" s="37">
        <f t="shared" si="227"/>
        <v>0</v>
      </c>
    </row>
    <row r="3136" spans="1:14" ht="19.5" thickBot="1" x14ac:dyDescent="0.35">
      <c r="A3136" s="86" t="s">
        <v>88</v>
      </c>
      <c r="B3136" s="87" t="s">
        <v>87</v>
      </c>
      <c r="C3136" s="88">
        <v>48</v>
      </c>
      <c r="D3136" s="44"/>
      <c r="E3136" s="44"/>
      <c r="F3136" s="30">
        <f t="shared" si="224"/>
        <v>0</v>
      </c>
      <c r="G3136" s="11"/>
      <c r="H3136" s="11"/>
      <c r="I3136" s="11"/>
      <c r="J3136" s="12">
        <f t="shared" si="225"/>
        <v>0</v>
      </c>
      <c r="K3136" s="31">
        <f t="shared" si="226"/>
        <v>46.8</v>
      </c>
      <c r="L3136" s="37">
        <f t="shared" si="223"/>
        <v>0</v>
      </c>
      <c r="M3136" s="37"/>
      <c r="N3136" s="37">
        <f t="shared" si="227"/>
        <v>0</v>
      </c>
    </row>
    <row r="3137" spans="1:14" x14ac:dyDescent="0.3">
      <c r="A3137" s="96" t="s">
        <v>89</v>
      </c>
      <c r="B3137" s="97">
        <v>25</v>
      </c>
      <c r="C3137" s="97">
        <v>25</v>
      </c>
      <c r="D3137" s="44"/>
      <c r="E3137" s="44"/>
      <c r="F3137" s="30">
        <f t="shared" si="224"/>
        <v>0</v>
      </c>
      <c r="G3137" s="11"/>
      <c r="H3137" s="11"/>
      <c r="I3137" s="11"/>
      <c r="J3137" s="12">
        <f t="shared" si="225"/>
        <v>0</v>
      </c>
      <c r="K3137" s="31">
        <f t="shared" si="226"/>
        <v>111.25</v>
      </c>
      <c r="L3137" s="37">
        <f t="shared" si="223"/>
        <v>0</v>
      </c>
      <c r="M3137" s="37"/>
      <c r="N3137" s="37">
        <f t="shared" si="227"/>
        <v>0</v>
      </c>
    </row>
    <row r="3138" spans="1:14" x14ac:dyDescent="0.3">
      <c r="A3138" s="105" t="s">
        <v>90</v>
      </c>
      <c r="B3138" s="106">
        <v>10</v>
      </c>
      <c r="C3138" s="106">
        <v>10</v>
      </c>
      <c r="D3138" s="44"/>
      <c r="E3138" s="44"/>
      <c r="F3138" s="30">
        <f t="shared" si="224"/>
        <v>0</v>
      </c>
      <c r="G3138" s="11"/>
      <c r="H3138" s="11"/>
      <c r="I3138" s="11"/>
      <c r="J3138" s="12">
        <f t="shared" si="225"/>
        <v>0</v>
      </c>
      <c r="K3138" s="31">
        <f t="shared" si="226"/>
        <v>1760</v>
      </c>
      <c r="L3138" s="37">
        <f t="shared" si="223"/>
        <v>0</v>
      </c>
      <c r="M3138" s="37"/>
      <c r="N3138" s="37">
        <f t="shared" si="227"/>
        <v>0</v>
      </c>
    </row>
    <row r="3139" spans="1:14" x14ac:dyDescent="0.3">
      <c r="A3139" s="105" t="s">
        <v>91</v>
      </c>
      <c r="B3139" s="106">
        <v>8</v>
      </c>
      <c r="C3139" s="106">
        <v>8</v>
      </c>
      <c r="D3139" s="44"/>
      <c r="E3139" s="44"/>
      <c r="F3139" s="30">
        <f t="shared" si="224"/>
        <v>0</v>
      </c>
      <c r="G3139" s="11"/>
      <c r="H3139" s="11"/>
      <c r="I3139" s="11"/>
      <c r="J3139" s="12">
        <f t="shared" si="225"/>
        <v>0</v>
      </c>
      <c r="K3139" s="31">
        <f t="shared" si="226"/>
        <v>2365</v>
      </c>
      <c r="L3139" s="37">
        <f t="shared" si="223"/>
        <v>0</v>
      </c>
      <c r="M3139" s="37"/>
      <c r="N3139" s="37">
        <f t="shared" si="227"/>
        <v>0</v>
      </c>
    </row>
    <row r="3140" spans="1:14" x14ac:dyDescent="0.3">
      <c r="A3140" s="105" t="s">
        <v>92</v>
      </c>
      <c r="B3140" s="106">
        <v>8</v>
      </c>
      <c r="C3140" s="106">
        <v>8</v>
      </c>
      <c r="D3140" s="44"/>
      <c r="E3140" s="44"/>
      <c r="F3140" s="30">
        <f t="shared" si="224"/>
        <v>0</v>
      </c>
      <c r="G3140" s="11"/>
      <c r="H3140" s="11"/>
      <c r="I3140" s="11"/>
      <c r="J3140" s="12">
        <f t="shared" si="225"/>
        <v>0</v>
      </c>
      <c r="K3140" s="31">
        <f t="shared" si="226"/>
        <v>2065</v>
      </c>
      <c r="L3140" s="37">
        <f t="shared" si="223"/>
        <v>0</v>
      </c>
      <c r="M3140" s="37"/>
      <c r="N3140" s="37">
        <f t="shared" si="227"/>
        <v>0</v>
      </c>
    </row>
    <row r="3141" spans="1:14" x14ac:dyDescent="0.3">
      <c r="A3141" s="105" t="s">
        <v>93</v>
      </c>
      <c r="B3141" s="106">
        <v>15</v>
      </c>
      <c r="C3141" s="106">
        <v>15</v>
      </c>
      <c r="D3141" s="44"/>
      <c r="E3141" s="44"/>
      <c r="F3141" s="30">
        <f t="shared" si="224"/>
        <v>0</v>
      </c>
      <c r="G3141" s="11"/>
      <c r="H3141" s="11"/>
      <c r="I3141" s="11"/>
      <c r="J3141" s="12">
        <f t="shared" si="225"/>
        <v>0</v>
      </c>
      <c r="K3141" s="31">
        <f t="shared" si="226"/>
        <v>990</v>
      </c>
      <c r="L3141" s="37">
        <f t="shared" si="223"/>
        <v>0</v>
      </c>
      <c r="M3141" s="37"/>
      <c r="N3141" s="37">
        <f t="shared" si="227"/>
        <v>0</v>
      </c>
    </row>
    <row r="3142" spans="1:14" x14ac:dyDescent="0.3">
      <c r="A3142" s="105" t="s">
        <v>94</v>
      </c>
      <c r="B3142" s="106">
        <v>15</v>
      </c>
      <c r="C3142" s="106">
        <v>15</v>
      </c>
      <c r="D3142" s="44"/>
      <c r="E3142" s="44"/>
      <c r="F3142" s="30">
        <f t="shared" si="224"/>
        <v>0</v>
      </c>
      <c r="G3142" s="11"/>
      <c r="H3142" s="11"/>
      <c r="I3142" s="11"/>
      <c r="J3142" s="12">
        <f t="shared" si="225"/>
        <v>0</v>
      </c>
      <c r="K3142" s="31">
        <f t="shared" si="226"/>
        <v>1025</v>
      </c>
      <c r="L3142" s="37">
        <f t="shared" si="223"/>
        <v>0</v>
      </c>
      <c r="M3142" s="37"/>
      <c r="N3142" s="37">
        <f t="shared" si="227"/>
        <v>0</v>
      </c>
    </row>
    <row r="3143" spans="1:14" x14ac:dyDescent="0.3">
      <c r="A3143" s="105" t="s">
        <v>95</v>
      </c>
      <c r="B3143" s="106">
        <v>10</v>
      </c>
      <c r="C3143" s="106">
        <v>10</v>
      </c>
      <c r="D3143" s="44"/>
      <c r="E3143" s="44"/>
      <c r="F3143" s="30">
        <f t="shared" si="224"/>
        <v>0</v>
      </c>
      <c r="G3143" s="11"/>
      <c r="H3143" s="11"/>
      <c r="I3143" s="11"/>
      <c r="J3143" s="12">
        <f t="shared" si="225"/>
        <v>0</v>
      </c>
      <c r="K3143" s="31">
        <f t="shared" si="226"/>
        <v>1620</v>
      </c>
      <c r="L3143" s="37">
        <f t="shared" si="223"/>
        <v>0</v>
      </c>
      <c r="M3143" s="37"/>
      <c r="N3143" s="37">
        <f t="shared" si="227"/>
        <v>0</v>
      </c>
    </row>
    <row r="3144" spans="1:14" x14ac:dyDescent="0.3">
      <c r="A3144" s="105" t="s">
        <v>96</v>
      </c>
      <c r="B3144" s="106">
        <v>8</v>
      </c>
      <c r="C3144" s="106">
        <v>8</v>
      </c>
      <c r="D3144" s="44"/>
      <c r="E3144" s="44"/>
      <c r="F3144" s="30">
        <f t="shared" si="224"/>
        <v>0</v>
      </c>
      <c r="G3144" s="11"/>
      <c r="H3144" s="11"/>
      <c r="I3144" s="11"/>
      <c r="J3144" s="12">
        <f t="shared" si="225"/>
        <v>0</v>
      </c>
      <c r="K3144" s="31">
        <f t="shared" si="226"/>
        <v>2130</v>
      </c>
      <c r="L3144" s="37">
        <f t="shared" si="223"/>
        <v>0</v>
      </c>
      <c r="M3144" s="37"/>
      <c r="N3144" s="37">
        <f t="shared" si="227"/>
        <v>0</v>
      </c>
    </row>
    <row r="3145" spans="1:14" x14ac:dyDescent="0.3">
      <c r="A3145" s="105" t="s">
        <v>97</v>
      </c>
      <c r="B3145" s="106">
        <v>15</v>
      </c>
      <c r="C3145" s="106">
        <v>15</v>
      </c>
      <c r="D3145" s="44"/>
      <c r="E3145" s="44"/>
      <c r="F3145" s="30">
        <f t="shared" si="224"/>
        <v>0</v>
      </c>
      <c r="G3145" s="11"/>
      <c r="H3145" s="11"/>
      <c r="I3145" s="11"/>
      <c r="J3145" s="12">
        <f t="shared" si="225"/>
        <v>0</v>
      </c>
      <c r="K3145" s="31">
        <f t="shared" si="226"/>
        <v>880</v>
      </c>
      <c r="L3145" s="37">
        <f t="shared" si="223"/>
        <v>0</v>
      </c>
      <c r="M3145" s="37"/>
      <c r="N3145" s="37">
        <f t="shared" si="227"/>
        <v>0</v>
      </c>
    </row>
    <row r="3146" spans="1:14" x14ac:dyDescent="0.3">
      <c r="A3146" s="105" t="s">
        <v>98</v>
      </c>
      <c r="B3146" s="106">
        <v>15</v>
      </c>
      <c r="C3146" s="106">
        <v>15</v>
      </c>
      <c r="D3146" s="44"/>
      <c r="E3146" s="44"/>
      <c r="F3146" s="30">
        <f t="shared" si="224"/>
        <v>0</v>
      </c>
      <c r="G3146" s="11"/>
      <c r="H3146" s="11"/>
      <c r="I3146" s="11"/>
      <c r="J3146" s="12">
        <f t="shared" si="225"/>
        <v>0</v>
      </c>
      <c r="K3146" s="31">
        <f t="shared" si="226"/>
        <v>915</v>
      </c>
      <c r="L3146" s="37">
        <f t="shared" si="223"/>
        <v>0</v>
      </c>
      <c r="M3146" s="37"/>
      <c r="N3146" s="37">
        <f t="shared" si="227"/>
        <v>0</v>
      </c>
    </row>
    <row r="3147" spans="1:14" x14ac:dyDescent="0.3">
      <c r="A3147" s="105" t="s">
        <v>99</v>
      </c>
      <c r="B3147" s="106">
        <v>3</v>
      </c>
      <c r="C3147" s="106">
        <v>3</v>
      </c>
      <c r="D3147" s="44"/>
      <c r="E3147" s="44"/>
      <c r="F3147" s="30">
        <f t="shared" si="224"/>
        <v>0</v>
      </c>
      <c r="G3147" s="11"/>
      <c r="H3147" s="11"/>
      <c r="I3147" s="11"/>
      <c r="J3147" s="12">
        <f t="shared" si="225"/>
        <v>0</v>
      </c>
      <c r="K3147" s="31">
        <f t="shared" si="226"/>
        <v>1970</v>
      </c>
      <c r="L3147" s="37">
        <f t="shared" si="223"/>
        <v>0</v>
      </c>
      <c r="M3147" s="37"/>
      <c r="N3147" s="37">
        <f t="shared" si="227"/>
        <v>0</v>
      </c>
    </row>
    <row r="3148" spans="1:14" x14ac:dyDescent="0.3">
      <c r="A3148" s="105" t="s">
        <v>100</v>
      </c>
      <c r="B3148" s="106">
        <v>3</v>
      </c>
      <c r="C3148" s="106">
        <v>3</v>
      </c>
      <c r="D3148" s="44"/>
      <c r="E3148" s="44"/>
      <c r="F3148" s="30">
        <f t="shared" si="224"/>
        <v>0</v>
      </c>
      <c r="G3148" s="11"/>
      <c r="H3148" s="11"/>
      <c r="I3148" s="11"/>
      <c r="J3148" s="12">
        <f t="shared" si="225"/>
        <v>0</v>
      </c>
      <c r="K3148" s="31">
        <f t="shared" si="226"/>
        <v>2035</v>
      </c>
      <c r="L3148" s="37">
        <f t="shared" si="223"/>
        <v>0</v>
      </c>
      <c r="M3148" s="37"/>
      <c r="N3148" s="37">
        <f t="shared" si="227"/>
        <v>0</v>
      </c>
    </row>
    <row r="3149" spans="1:14" x14ac:dyDescent="0.3">
      <c r="A3149" s="105" t="s">
        <v>101</v>
      </c>
      <c r="B3149" s="106">
        <v>8</v>
      </c>
      <c r="C3149" s="106">
        <v>8</v>
      </c>
      <c r="D3149" s="44"/>
      <c r="E3149" s="44"/>
      <c r="F3149" s="30">
        <f t="shared" si="224"/>
        <v>0</v>
      </c>
      <c r="G3149" s="11"/>
      <c r="H3149" s="11"/>
      <c r="I3149" s="11"/>
      <c r="J3149" s="12">
        <f t="shared" si="225"/>
        <v>0</v>
      </c>
      <c r="K3149" s="31">
        <f t="shared" si="226"/>
        <v>2120</v>
      </c>
      <c r="L3149" s="37">
        <f t="shared" si="223"/>
        <v>0</v>
      </c>
      <c r="M3149" s="37"/>
      <c r="N3149" s="37">
        <f t="shared" si="227"/>
        <v>0</v>
      </c>
    </row>
    <row r="3150" spans="1:14" x14ac:dyDescent="0.3">
      <c r="A3150" s="105" t="s">
        <v>102</v>
      </c>
      <c r="B3150" s="106">
        <v>10</v>
      </c>
      <c r="C3150" s="106">
        <v>10</v>
      </c>
      <c r="D3150" s="44"/>
      <c r="E3150" s="44"/>
      <c r="F3150" s="30">
        <f t="shared" si="224"/>
        <v>0</v>
      </c>
      <c r="G3150" s="11"/>
      <c r="H3150" s="11"/>
      <c r="I3150" s="11"/>
      <c r="J3150" s="12">
        <f t="shared" si="225"/>
        <v>0</v>
      </c>
      <c r="K3150" s="31">
        <f t="shared" si="226"/>
        <v>1980</v>
      </c>
      <c r="L3150" s="37">
        <f t="shared" si="223"/>
        <v>0</v>
      </c>
      <c r="M3150" s="37"/>
      <c r="N3150" s="37">
        <f t="shared" si="227"/>
        <v>0</v>
      </c>
    </row>
    <row r="3151" spans="1:14" x14ac:dyDescent="0.3">
      <c r="A3151" s="105" t="s">
        <v>103</v>
      </c>
      <c r="B3151" s="106">
        <v>12</v>
      </c>
      <c r="C3151" s="106">
        <v>12</v>
      </c>
      <c r="D3151" s="44"/>
      <c r="E3151" s="44"/>
      <c r="F3151" s="30">
        <f t="shared" si="224"/>
        <v>0</v>
      </c>
      <c r="G3151" s="11"/>
      <c r="H3151" s="11"/>
      <c r="I3151" s="11"/>
      <c r="J3151" s="12">
        <f t="shared" si="225"/>
        <v>0</v>
      </c>
      <c r="K3151" s="31">
        <f t="shared" si="226"/>
        <v>875</v>
      </c>
      <c r="L3151" s="37">
        <f t="shared" si="223"/>
        <v>0</v>
      </c>
      <c r="M3151" s="37"/>
      <c r="N3151" s="37">
        <f t="shared" si="227"/>
        <v>0</v>
      </c>
    </row>
    <row r="3152" spans="1:14" ht="19.5" thickBot="1" x14ac:dyDescent="0.35">
      <c r="A3152" s="105" t="s">
        <v>104</v>
      </c>
      <c r="B3152" s="106">
        <v>3</v>
      </c>
      <c r="C3152" s="106">
        <v>3</v>
      </c>
      <c r="D3152" s="44"/>
      <c r="E3152" s="44"/>
      <c r="F3152" s="30">
        <f t="shared" si="224"/>
        <v>0</v>
      </c>
      <c r="G3152" s="11"/>
      <c r="H3152" s="11"/>
      <c r="I3152" s="11"/>
      <c r="J3152" s="12">
        <f t="shared" si="225"/>
        <v>0</v>
      </c>
      <c r="K3152" s="31">
        <f t="shared" si="226"/>
        <v>2145</v>
      </c>
      <c r="L3152" s="37">
        <f t="shared" si="223"/>
        <v>0</v>
      </c>
      <c r="M3152" s="37"/>
      <c r="N3152" s="37">
        <f t="shared" si="227"/>
        <v>0</v>
      </c>
    </row>
    <row r="3153" spans="1:14" ht="19.5" thickBot="1" x14ac:dyDescent="0.35">
      <c r="A3153" s="56" t="s">
        <v>105</v>
      </c>
      <c r="B3153" s="57" t="s">
        <v>74</v>
      </c>
      <c r="C3153" s="58">
        <v>150</v>
      </c>
      <c r="D3153" s="44"/>
      <c r="E3153" s="44"/>
      <c r="F3153" s="30">
        <f t="shared" si="224"/>
        <v>0</v>
      </c>
      <c r="G3153" s="11"/>
      <c r="H3153" s="11"/>
      <c r="I3153" s="11"/>
      <c r="J3153" s="12">
        <f t="shared" si="225"/>
        <v>0</v>
      </c>
      <c r="K3153" s="31">
        <f t="shared" si="226"/>
        <v>21.06</v>
      </c>
      <c r="L3153" s="37">
        <f t="shared" si="223"/>
        <v>0</v>
      </c>
      <c r="M3153" s="37"/>
      <c r="N3153" s="37">
        <f t="shared" si="227"/>
        <v>0</v>
      </c>
    </row>
    <row r="3154" spans="1:14" x14ac:dyDescent="0.3">
      <c r="A3154" s="107"/>
      <c r="B3154" s="108"/>
      <c r="C3154" s="108"/>
      <c r="D3154" s="11"/>
      <c r="E3154" s="11"/>
      <c r="F3154" s="30" t="e">
        <f t="shared" si="224"/>
        <v>#DIV/0!</v>
      </c>
      <c r="G3154" s="11"/>
      <c r="H3154" s="11"/>
      <c r="I3154" s="11"/>
      <c r="J3154" s="12">
        <f t="shared" si="225"/>
        <v>0</v>
      </c>
      <c r="K3154" s="31">
        <f t="shared" si="226"/>
        <v>116.5</v>
      </c>
      <c r="L3154" s="37">
        <f t="shared" si="223"/>
        <v>0</v>
      </c>
      <c r="M3154" s="37"/>
      <c r="N3154" s="37">
        <f t="shared" si="227"/>
        <v>0</v>
      </c>
    </row>
    <row r="3155" spans="1:14" x14ac:dyDescent="0.3">
      <c r="A3155" s="107"/>
      <c r="B3155" s="108"/>
      <c r="C3155" s="108"/>
      <c r="D3155" s="11"/>
      <c r="E3155" s="11"/>
      <c r="F3155" s="30" t="e">
        <f t="shared" si="224"/>
        <v>#DIV/0!</v>
      </c>
      <c r="G3155" s="11"/>
      <c r="H3155" s="11"/>
      <c r="I3155" s="11"/>
      <c r="J3155" s="12">
        <f t="shared" si="225"/>
        <v>0</v>
      </c>
      <c r="K3155" s="31">
        <f t="shared" si="226"/>
        <v>0</v>
      </c>
      <c r="L3155" s="37">
        <f t="shared" si="223"/>
        <v>0</v>
      </c>
      <c r="M3155" s="37"/>
      <c r="N3155" s="37">
        <f t="shared" si="227"/>
        <v>0</v>
      </c>
    </row>
    <row r="3156" spans="1:14" x14ac:dyDescent="0.3">
      <c r="A3156" s="107"/>
      <c r="B3156" s="108"/>
      <c r="C3156" s="108"/>
      <c r="D3156" s="11"/>
      <c r="E3156" s="11"/>
      <c r="F3156" s="30" t="e">
        <f t="shared" si="224"/>
        <v>#DIV/0!</v>
      </c>
      <c r="G3156" s="11"/>
      <c r="H3156" s="11"/>
      <c r="I3156" s="11"/>
      <c r="J3156" s="12">
        <f t="shared" si="225"/>
        <v>0</v>
      </c>
      <c r="K3156" s="31">
        <f t="shared" si="226"/>
        <v>23</v>
      </c>
      <c r="L3156" s="37">
        <f t="shared" si="223"/>
        <v>0</v>
      </c>
      <c r="M3156" s="37"/>
      <c r="N3156" s="37">
        <f t="shared" si="227"/>
        <v>0</v>
      </c>
    </row>
    <row r="3157" spans="1:14" x14ac:dyDescent="0.3">
      <c r="A3157" s="107"/>
      <c r="B3157" s="108"/>
      <c r="C3157" s="108"/>
      <c r="D3157" s="11"/>
      <c r="E3157" s="11"/>
      <c r="F3157" s="30" t="e">
        <f t="shared" si="224"/>
        <v>#DIV/0!</v>
      </c>
      <c r="G3157" s="11"/>
      <c r="H3157" s="11"/>
      <c r="I3157" s="11"/>
      <c r="J3157" s="12">
        <f t="shared" si="225"/>
        <v>0</v>
      </c>
      <c r="K3157" s="31">
        <f t="shared" si="226"/>
        <v>0</v>
      </c>
      <c r="L3157" s="37">
        <f t="shared" si="223"/>
        <v>0</v>
      </c>
      <c r="M3157" s="37"/>
      <c r="N3157" s="37">
        <f t="shared" si="227"/>
        <v>0</v>
      </c>
    </row>
    <row r="3158" spans="1:14" x14ac:dyDescent="0.3">
      <c r="A3158" s="11"/>
      <c r="B3158" s="10"/>
      <c r="C3158" s="10"/>
      <c r="D3158" s="11"/>
      <c r="E3158" s="11"/>
      <c r="F3158" s="30" t="e">
        <f t="shared" si="224"/>
        <v>#DIV/0!</v>
      </c>
      <c r="G3158" s="11"/>
      <c r="H3158" s="11"/>
      <c r="I3158" s="11"/>
      <c r="J3158" s="12">
        <f t="shared" si="225"/>
        <v>0</v>
      </c>
      <c r="K3158" s="31">
        <f t="shared" si="226"/>
        <v>0</v>
      </c>
      <c r="L3158" s="37">
        <f t="shared" si="223"/>
        <v>0</v>
      </c>
      <c r="M3158" s="37"/>
      <c r="N3158" s="37">
        <f t="shared" si="227"/>
        <v>0</v>
      </c>
    </row>
    <row r="3159" spans="1:14" x14ac:dyDescent="0.3">
      <c r="A3159" s="11"/>
      <c r="B3159" s="10"/>
      <c r="C3159" s="10"/>
      <c r="D3159" s="11"/>
      <c r="E3159" s="11"/>
      <c r="F3159" s="30" t="e">
        <f t="shared" si="224"/>
        <v>#DIV/0!</v>
      </c>
      <c r="G3159" s="11"/>
      <c r="H3159" s="11"/>
      <c r="I3159" s="11"/>
      <c r="J3159" s="12">
        <f t="shared" si="225"/>
        <v>0</v>
      </c>
      <c r="K3159" s="31">
        <f t="shared" si="226"/>
        <v>0</v>
      </c>
      <c r="L3159" s="37">
        <f t="shared" si="223"/>
        <v>0</v>
      </c>
      <c r="M3159" s="37"/>
      <c r="N3159" s="37">
        <f t="shared" si="227"/>
        <v>0</v>
      </c>
    </row>
    <row r="3160" spans="1:14" x14ac:dyDescent="0.3">
      <c r="A3160" s="11"/>
      <c r="B3160" s="10"/>
      <c r="C3160" s="10"/>
      <c r="D3160" s="11"/>
      <c r="E3160" s="11"/>
      <c r="F3160" s="30" t="e">
        <f t="shared" si="224"/>
        <v>#DIV/0!</v>
      </c>
      <c r="G3160" s="11"/>
      <c r="H3160" s="11"/>
      <c r="I3160" s="11"/>
      <c r="J3160" s="12">
        <f t="shared" si="225"/>
        <v>0</v>
      </c>
      <c r="K3160" s="31">
        <f t="shared" si="226"/>
        <v>0</v>
      </c>
      <c r="L3160" s="37">
        <f t="shared" si="223"/>
        <v>0</v>
      </c>
      <c r="M3160" s="37"/>
      <c r="N3160" s="37">
        <f t="shared" si="227"/>
        <v>0</v>
      </c>
    </row>
    <row r="3161" spans="1:14" x14ac:dyDescent="0.3">
      <c r="A3161" s="11" t="s">
        <v>33</v>
      </c>
      <c r="B3161" s="11"/>
      <c r="C3161" s="13"/>
      <c r="D3161" s="111">
        <f t="shared" ref="D3161:J3161" si="228">SUM(D3099:D3160)</f>
        <v>0</v>
      </c>
      <c r="E3161" s="111">
        <f t="shared" si="228"/>
        <v>0</v>
      </c>
      <c r="F3161" s="111" t="e">
        <f t="shared" si="228"/>
        <v>#DIV/0!</v>
      </c>
      <c r="G3161" s="111">
        <f t="shared" si="228"/>
        <v>0</v>
      </c>
      <c r="H3161" s="111">
        <f t="shared" si="228"/>
        <v>0</v>
      </c>
      <c r="I3161" s="111">
        <f t="shared" si="228"/>
        <v>0</v>
      </c>
      <c r="J3161" s="12">
        <f t="shared" si="228"/>
        <v>0</v>
      </c>
      <c r="K3161" s="111"/>
      <c r="L3161" s="111">
        <f>SUM(L3099:L3160)</f>
        <v>0</v>
      </c>
      <c r="M3161" s="111">
        <f>SUM(M3099:M3160)</f>
        <v>0</v>
      </c>
      <c r="N3161" s="111">
        <f>SUM(N3099:N3160)</f>
        <v>0</v>
      </c>
    </row>
    <row r="3162" spans="1:14" x14ac:dyDescent="0.3">
      <c r="A3162" s="113"/>
      <c r="B3162" s="114"/>
      <c r="C3162" s="115"/>
      <c r="D3162" s="116"/>
      <c r="E3162" s="116"/>
      <c r="F3162" s="7" t="s">
        <v>106</v>
      </c>
      <c r="G3162" s="7" t="s">
        <v>123</v>
      </c>
      <c r="H3162" s="7" t="s">
        <v>124</v>
      </c>
      <c r="I3162" s="7" t="s">
        <v>125</v>
      </c>
      <c r="J3162" s="7" t="s">
        <v>126</v>
      </c>
      <c r="K3162" s="117"/>
      <c r="L3162" s="117"/>
      <c r="M3162" s="7" t="s">
        <v>107</v>
      </c>
      <c r="N3162" s="118"/>
    </row>
    <row r="3163" spans="1:14" ht="31.5" x14ac:dyDescent="0.5">
      <c r="A3163" s="113"/>
      <c r="B3163" s="114"/>
      <c r="C3163" s="115"/>
      <c r="D3163" s="116"/>
      <c r="E3163" s="116"/>
      <c r="F3163" s="121"/>
      <c r="G3163" s="121"/>
      <c r="H3163" s="121"/>
      <c r="I3163" s="121"/>
      <c r="J3163" s="121"/>
      <c r="K3163" s="122"/>
      <c r="L3163" s="121">
        <f>+F3163-G3163-H3163-I3163-J3163</f>
        <v>0</v>
      </c>
      <c r="M3163" s="123"/>
      <c r="N3163" s="124"/>
    </row>
    <row r="3164" spans="1:14" x14ac:dyDescent="0.3">
      <c r="A3164" s="177" t="s">
        <v>109</v>
      </c>
      <c r="B3164" s="178"/>
      <c r="C3164" s="178"/>
      <c r="D3164" s="178"/>
      <c r="E3164" s="178"/>
      <c r="F3164" s="178"/>
      <c r="G3164" s="178"/>
      <c r="H3164" s="178"/>
      <c r="I3164" s="178"/>
      <c r="J3164" s="179"/>
      <c r="K3164" s="125"/>
      <c r="L3164" s="12"/>
      <c r="M3164" s="126"/>
      <c r="N3164" s="127"/>
    </row>
    <row r="3165" spans="1:14" x14ac:dyDescent="0.3">
      <c r="A3165" s="180" t="s">
        <v>110</v>
      </c>
      <c r="B3165" s="181"/>
      <c r="C3165" s="181"/>
      <c r="D3165" s="181"/>
      <c r="E3165" s="181"/>
      <c r="F3165" s="181"/>
      <c r="G3165" s="181"/>
      <c r="H3165" s="181"/>
      <c r="I3165" s="181"/>
      <c r="J3165" s="182"/>
      <c r="K3165" s="129"/>
      <c r="L3165" s="12"/>
      <c r="M3165" s="126"/>
      <c r="N3165" s="127"/>
    </row>
    <row r="3166" spans="1:14" x14ac:dyDescent="0.3">
      <c r="A3166" s="160" t="s">
        <v>111</v>
      </c>
      <c r="B3166" s="161"/>
      <c r="C3166" s="161"/>
      <c r="D3166" s="161"/>
      <c r="E3166" s="161"/>
      <c r="F3166" s="161"/>
      <c r="G3166" s="161"/>
      <c r="H3166" s="161"/>
      <c r="I3166" s="161"/>
      <c r="J3166" s="162"/>
      <c r="K3166" s="130"/>
      <c r="L3166" s="12"/>
      <c r="M3166" s="131" t="e">
        <f>+L3166/L3161%</f>
        <v>#DIV/0!</v>
      </c>
      <c r="N3166" s="127"/>
    </row>
    <row r="3167" spans="1:14" x14ac:dyDescent="0.3">
      <c r="A3167" s="163" t="s">
        <v>112</v>
      </c>
      <c r="B3167" s="164"/>
      <c r="C3167" s="164"/>
      <c r="D3167" s="164"/>
      <c r="E3167" s="164"/>
      <c r="F3167" s="164"/>
      <c r="G3167" s="164"/>
      <c r="H3167" s="164"/>
      <c r="I3167" s="164"/>
      <c r="J3167" s="165"/>
      <c r="K3167" s="132"/>
      <c r="L3167" s="12">
        <f>+E3183</f>
        <v>0</v>
      </c>
      <c r="M3167" s="126"/>
      <c r="N3167" s="127"/>
    </row>
    <row r="3168" spans="1:14" x14ac:dyDescent="0.3">
      <c r="A3168" s="166" t="s">
        <v>113</v>
      </c>
      <c r="B3168" s="167"/>
      <c r="C3168" s="167"/>
      <c r="D3168" s="167"/>
      <c r="E3168" s="167"/>
      <c r="F3168" s="167"/>
      <c r="G3168" s="167"/>
      <c r="H3168" s="167"/>
      <c r="I3168" s="167"/>
      <c r="J3168" s="168"/>
      <c r="K3168" s="134"/>
      <c r="L3168" s="12">
        <f>+M3183</f>
        <v>0</v>
      </c>
      <c r="M3168" s="126"/>
      <c r="N3168" s="127"/>
    </row>
    <row r="3169" spans="1:14" x14ac:dyDescent="0.3">
      <c r="A3169" s="169"/>
      <c r="B3169" s="170"/>
      <c r="C3169" s="170"/>
      <c r="D3169" s="170"/>
      <c r="E3169" s="170"/>
      <c r="F3169" s="170"/>
      <c r="G3169" s="170"/>
      <c r="H3169" s="170"/>
      <c r="I3169" s="170"/>
      <c r="J3169" s="171"/>
      <c r="K3169" s="128"/>
      <c r="L3169" s="126"/>
      <c r="M3169" s="126"/>
      <c r="N3169" s="127"/>
    </row>
    <row r="3170" spans="1:14" x14ac:dyDescent="0.3">
      <c r="A3170" s="169"/>
      <c r="B3170" s="170"/>
      <c r="C3170" s="170"/>
      <c r="D3170" s="170"/>
      <c r="E3170" s="170"/>
      <c r="F3170" s="170"/>
      <c r="G3170" s="170"/>
      <c r="H3170" s="170"/>
      <c r="I3170" s="170"/>
      <c r="J3170" s="171"/>
      <c r="K3170" s="128"/>
      <c r="L3170" s="126"/>
      <c r="M3170" s="126"/>
      <c r="N3170" s="127"/>
    </row>
    <row r="3171" spans="1:14" x14ac:dyDescent="0.3">
      <c r="A3171" s="169" t="s">
        <v>114</v>
      </c>
      <c r="B3171" s="170"/>
      <c r="C3171" s="170"/>
      <c r="D3171" s="170"/>
      <c r="E3171" s="170"/>
      <c r="F3171" s="170"/>
      <c r="G3171" s="170"/>
      <c r="H3171" s="170"/>
      <c r="I3171" s="170"/>
      <c r="J3171" s="171"/>
      <c r="K3171" s="136"/>
      <c r="L3171" s="111">
        <f>+L3161-L3164-L3165-L3166-L3167+L3168-L3169-L3170</f>
        <v>0</v>
      </c>
      <c r="M3171" s="126"/>
      <c r="N3171" s="127"/>
    </row>
    <row r="3172" spans="1:14" ht="19.5" thickBot="1" x14ac:dyDescent="0.35">
      <c r="M3172" s="138">
        <f>+L3172-L3171</f>
        <v>0</v>
      </c>
    </row>
    <row r="3173" spans="1:14" ht="19.5" thickBot="1" x14ac:dyDescent="0.35">
      <c r="A3173" s="157" t="s">
        <v>115</v>
      </c>
      <c r="B3173" s="158"/>
      <c r="C3173" s="158"/>
      <c r="D3173" s="158"/>
      <c r="E3173" s="158"/>
      <c r="F3173" s="159"/>
      <c r="G3173" s="127"/>
      <c r="H3173" s="157" t="s">
        <v>116</v>
      </c>
      <c r="I3173" s="158"/>
      <c r="J3173" s="159"/>
      <c r="K3173" s="157" t="s">
        <v>117</v>
      </c>
      <c r="L3173" s="158"/>
      <c r="M3173" s="159"/>
      <c r="N3173" s="139"/>
    </row>
    <row r="3174" spans="1:14" ht="19.5" thickBot="1" x14ac:dyDescent="0.35">
      <c r="A3174" s="140" t="s">
        <v>118</v>
      </c>
      <c r="B3174" s="157" t="s">
        <v>119</v>
      </c>
      <c r="C3174" s="159"/>
      <c r="D3174" s="140" t="s">
        <v>120</v>
      </c>
      <c r="E3174" s="157" t="s">
        <v>22</v>
      </c>
      <c r="F3174" s="159"/>
      <c r="G3174" s="127"/>
      <c r="H3174" s="157" t="s">
        <v>119</v>
      </c>
      <c r="I3174" s="159"/>
      <c r="J3174" s="140" t="s">
        <v>22</v>
      </c>
      <c r="K3174" s="157" t="s">
        <v>119</v>
      </c>
      <c r="L3174" s="159"/>
      <c r="M3174" s="140" t="s">
        <v>22</v>
      </c>
      <c r="N3174" s="139"/>
    </row>
    <row r="3175" spans="1:14" ht="19.5" thickBot="1" x14ac:dyDescent="0.35">
      <c r="A3175" s="141"/>
      <c r="B3175" s="153"/>
      <c r="C3175" s="154"/>
      <c r="D3175" s="141"/>
      <c r="E3175" s="155"/>
      <c r="F3175" s="156"/>
      <c r="G3175" s="127"/>
      <c r="H3175" s="153"/>
      <c r="I3175" s="154"/>
      <c r="J3175" s="142"/>
      <c r="K3175" s="153"/>
      <c r="L3175" s="154"/>
      <c r="M3175" s="143"/>
      <c r="N3175" s="144"/>
    </row>
    <row r="3176" spans="1:14" ht="19.5" thickBot="1" x14ac:dyDescent="0.35">
      <c r="A3176" s="141"/>
      <c r="B3176" s="153"/>
      <c r="C3176" s="154"/>
      <c r="D3176" s="141"/>
      <c r="E3176" s="155"/>
      <c r="F3176" s="156"/>
      <c r="G3176" s="127"/>
      <c r="H3176" s="153"/>
      <c r="I3176" s="154"/>
      <c r="J3176" s="142"/>
      <c r="K3176" s="153"/>
      <c r="L3176" s="154"/>
      <c r="M3176" s="143"/>
      <c r="N3176" s="144"/>
    </row>
    <row r="3177" spans="1:14" ht="19.5" thickBot="1" x14ac:dyDescent="0.35">
      <c r="A3177" s="141"/>
      <c r="B3177" s="153"/>
      <c r="C3177" s="154"/>
      <c r="D3177" s="141"/>
      <c r="E3177" s="155"/>
      <c r="F3177" s="156"/>
      <c r="G3177" s="127"/>
      <c r="H3177" s="153"/>
      <c r="I3177" s="154"/>
      <c r="J3177" s="142"/>
      <c r="K3177" s="153"/>
      <c r="L3177" s="154"/>
      <c r="M3177" s="143"/>
      <c r="N3177" s="144"/>
    </row>
    <row r="3178" spans="1:14" ht="19.5" thickBot="1" x14ac:dyDescent="0.35">
      <c r="A3178" s="141"/>
      <c r="B3178" s="153"/>
      <c r="C3178" s="154"/>
      <c r="D3178" s="141"/>
      <c r="E3178" s="155"/>
      <c r="F3178" s="156"/>
      <c r="G3178" s="127"/>
      <c r="H3178" s="153"/>
      <c r="I3178" s="154"/>
      <c r="J3178" s="142"/>
      <c r="K3178" s="153"/>
      <c r="L3178" s="154"/>
      <c r="M3178" s="143"/>
      <c r="N3178" s="144"/>
    </row>
    <row r="3179" spans="1:14" ht="19.5" thickBot="1" x14ac:dyDescent="0.35">
      <c r="A3179" s="141"/>
      <c r="B3179" s="153"/>
      <c r="C3179" s="154"/>
      <c r="D3179" s="141"/>
      <c r="E3179" s="155"/>
      <c r="F3179" s="156"/>
      <c r="G3179" s="127"/>
      <c r="H3179" s="153"/>
      <c r="I3179" s="154"/>
      <c r="J3179" s="142"/>
      <c r="K3179" s="153"/>
      <c r="L3179" s="154"/>
      <c r="M3179" s="143"/>
      <c r="N3179" s="144"/>
    </row>
    <row r="3180" spans="1:14" ht="19.5" thickBot="1" x14ac:dyDescent="0.35">
      <c r="A3180" s="141"/>
      <c r="B3180" s="153"/>
      <c r="C3180" s="154"/>
      <c r="D3180" s="141"/>
      <c r="E3180" s="155"/>
      <c r="F3180" s="156"/>
      <c r="G3180" s="127"/>
      <c r="H3180" s="153"/>
      <c r="I3180" s="154"/>
      <c r="J3180" s="142"/>
      <c r="K3180" s="153"/>
      <c r="L3180" s="154"/>
      <c r="M3180" s="143"/>
      <c r="N3180" s="144"/>
    </row>
    <row r="3181" spans="1:14" ht="19.5" thickBot="1" x14ac:dyDescent="0.35">
      <c r="A3181" s="141"/>
      <c r="B3181" s="153"/>
      <c r="C3181" s="154"/>
      <c r="D3181" s="141"/>
      <c r="E3181" s="155"/>
      <c r="F3181" s="156"/>
      <c r="G3181" s="127"/>
      <c r="H3181" s="153"/>
      <c r="I3181" s="154"/>
      <c r="J3181" s="142"/>
      <c r="K3181" s="153"/>
      <c r="L3181" s="154"/>
      <c r="M3181" s="143"/>
      <c r="N3181" s="144"/>
    </row>
    <row r="3182" spans="1:14" ht="19.5" thickBot="1" x14ac:dyDescent="0.35">
      <c r="A3182" s="141"/>
      <c r="B3182" s="153"/>
      <c r="C3182" s="154"/>
      <c r="D3182" s="141"/>
      <c r="E3182" s="155"/>
      <c r="F3182" s="156"/>
      <c r="G3182" s="127"/>
      <c r="H3182" s="153"/>
      <c r="I3182" s="154"/>
      <c r="J3182" s="142"/>
      <c r="K3182" s="153"/>
      <c r="L3182" s="154"/>
      <c r="M3182" s="143"/>
      <c r="N3182" s="144"/>
    </row>
    <row r="3183" spans="1:14" ht="19.5" thickBot="1" x14ac:dyDescent="0.35">
      <c r="A3183" s="141" t="s">
        <v>121</v>
      </c>
      <c r="B3183" s="153"/>
      <c r="C3183" s="154"/>
      <c r="D3183" s="141"/>
      <c r="E3183" s="155">
        <f>SUM(E3175:F3182)</f>
        <v>0</v>
      </c>
      <c r="F3183" s="156"/>
      <c r="G3183" s="127"/>
      <c r="H3183" s="153" t="s">
        <v>121</v>
      </c>
      <c r="I3183" s="154"/>
      <c r="J3183" s="140">
        <f>SUM(J3175:J3182)</f>
        <v>0</v>
      </c>
      <c r="K3183" s="153" t="s">
        <v>121</v>
      </c>
      <c r="L3183" s="154"/>
      <c r="M3183" s="145">
        <f>SUM(M3175:M3182)</f>
        <v>0</v>
      </c>
      <c r="N3183" s="139"/>
    </row>
    <row r="3186" spans="1:14" x14ac:dyDescent="0.3">
      <c r="A3186" s="172" t="s">
        <v>0</v>
      </c>
      <c r="B3186" s="172"/>
      <c r="C3186" s="172"/>
      <c r="D3186" s="172"/>
      <c r="E3186" s="172"/>
      <c r="F3186" s="172"/>
      <c r="G3186" s="172"/>
      <c r="H3186" s="172"/>
      <c r="I3186" s="172"/>
      <c r="J3186" s="172"/>
      <c r="K3186" s="172"/>
      <c r="L3186" s="172"/>
      <c r="M3186" s="1"/>
      <c r="N3186" s="148"/>
    </row>
    <row r="3187" spans="1:14" x14ac:dyDescent="0.3">
      <c r="A3187" s="1" t="s">
        <v>1</v>
      </c>
      <c r="B3187" s="148"/>
      <c r="J3187" s="1" t="s">
        <v>3</v>
      </c>
      <c r="K3187" s="173">
        <f>+K3096</f>
        <v>0</v>
      </c>
      <c r="L3187" s="173"/>
      <c r="M3187" s="173"/>
      <c r="N3187" s="6"/>
    </row>
    <row r="3188" spans="1:14" x14ac:dyDescent="0.3">
      <c r="A3188" s="174"/>
      <c r="B3188" s="175"/>
      <c r="C3188" s="176"/>
      <c r="D3188" s="169" t="s">
        <v>6</v>
      </c>
      <c r="E3188" s="170"/>
      <c r="F3188" s="171"/>
      <c r="G3188" s="7" t="s">
        <v>7</v>
      </c>
      <c r="H3188" s="7" t="s">
        <v>7</v>
      </c>
      <c r="I3188" s="7" t="s">
        <v>8</v>
      </c>
      <c r="J3188" s="147" t="s">
        <v>9</v>
      </c>
      <c r="K3188" s="7" t="s">
        <v>10</v>
      </c>
      <c r="L3188" s="149"/>
      <c r="M3188" s="7" t="s">
        <v>11</v>
      </c>
      <c r="N3188" s="7" t="s">
        <v>12</v>
      </c>
    </row>
    <row r="3189" spans="1:14" x14ac:dyDescent="0.3">
      <c r="A3189" s="12" t="s">
        <v>16</v>
      </c>
      <c r="B3189" s="7" t="s">
        <v>17</v>
      </c>
      <c r="C3189" s="13" t="s">
        <v>18</v>
      </c>
      <c r="D3189" s="7">
        <v>1</v>
      </c>
      <c r="E3189" s="7">
        <v>2</v>
      </c>
      <c r="F3189" s="14" t="s">
        <v>19</v>
      </c>
      <c r="G3189" s="7" t="s">
        <v>20</v>
      </c>
      <c r="H3189" s="7" t="s">
        <v>20</v>
      </c>
      <c r="I3189" s="7"/>
      <c r="J3189" s="7" t="s">
        <v>20</v>
      </c>
      <c r="K3189" s="7" t="s">
        <v>21</v>
      </c>
      <c r="L3189" s="7" t="s">
        <v>22</v>
      </c>
      <c r="M3189" s="7" t="s">
        <v>23</v>
      </c>
      <c r="N3189" s="7" t="s">
        <v>22</v>
      </c>
    </row>
    <row r="3190" spans="1:14" x14ac:dyDescent="0.3">
      <c r="A3190" s="16" t="s">
        <v>35</v>
      </c>
      <c r="B3190" s="17" t="s">
        <v>36</v>
      </c>
      <c r="C3190" s="17">
        <v>72</v>
      </c>
      <c r="D3190" s="29"/>
      <c r="E3190" s="29"/>
      <c r="F3190" s="30">
        <f>+(E3190+D3190)/C3190</f>
        <v>0</v>
      </c>
      <c r="G3190" s="32"/>
      <c r="H3190" s="32"/>
      <c r="I3190" s="32"/>
      <c r="J3190" s="34">
        <f>+D3190+E3190-G3190-H3190-I3190</f>
        <v>0</v>
      </c>
      <c r="K3190" s="31">
        <f>+K3099</f>
        <v>381.13</v>
      </c>
      <c r="L3190" s="24">
        <f t="shared" ref="L3190:L3251" si="229">+J3190*K3190</f>
        <v>0</v>
      </c>
      <c r="M3190" s="24"/>
      <c r="N3190" s="24">
        <f>+K3190*I3190</f>
        <v>0</v>
      </c>
    </row>
    <row r="3191" spans="1:14" x14ac:dyDescent="0.3">
      <c r="A3191" s="16" t="s">
        <v>37</v>
      </c>
      <c r="B3191" s="17" t="s">
        <v>38</v>
      </c>
      <c r="C3191" s="17">
        <v>36</v>
      </c>
      <c r="D3191" s="29"/>
      <c r="E3191" s="29"/>
      <c r="F3191" s="30">
        <f t="shared" ref="F3191:F3251" si="230">+(E3191+D3191)/C3191</f>
        <v>0</v>
      </c>
      <c r="G3191" s="32"/>
      <c r="H3191" s="32"/>
      <c r="I3191" s="32"/>
      <c r="J3191" s="34">
        <f t="shared" ref="J3191:J3251" si="231">+D3191+E3191-G3191-H3191-I3191</f>
        <v>0</v>
      </c>
      <c r="K3191" s="31">
        <f t="shared" ref="K3191:K3251" si="232">+K3100</f>
        <v>741.2</v>
      </c>
      <c r="L3191" s="24">
        <f t="shared" si="229"/>
        <v>0</v>
      </c>
      <c r="M3191" s="24"/>
      <c r="N3191" s="24">
        <f t="shared" ref="N3191:N3251" si="233">+K3191*I3191</f>
        <v>0</v>
      </c>
    </row>
    <row r="3192" spans="1:14" x14ac:dyDescent="0.3">
      <c r="A3192" s="16" t="s">
        <v>39</v>
      </c>
      <c r="B3192" s="17" t="s">
        <v>40</v>
      </c>
      <c r="C3192" s="17">
        <v>18</v>
      </c>
      <c r="D3192" s="29"/>
      <c r="E3192" s="29"/>
      <c r="F3192" s="30">
        <f t="shared" si="230"/>
        <v>0</v>
      </c>
      <c r="G3192" s="32"/>
      <c r="H3192" s="32"/>
      <c r="I3192" s="32"/>
      <c r="J3192" s="12">
        <f t="shared" si="231"/>
        <v>0</v>
      </c>
      <c r="K3192" s="31">
        <f t="shared" si="232"/>
        <v>1263.5999999999999</v>
      </c>
      <c r="L3192" s="37">
        <f t="shared" si="229"/>
        <v>0</v>
      </c>
      <c r="M3192" s="37"/>
      <c r="N3192" s="37">
        <f t="shared" si="233"/>
        <v>0</v>
      </c>
    </row>
    <row r="3193" spans="1:14" x14ac:dyDescent="0.3">
      <c r="A3193" s="16" t="s">
        <v>41</v>
      </c>
      <c r="B3193" s="17" t="s">
        <v>42</v>
      </c>
      <c r="C3193" s="17">
        <v>10</v>
      </c>
      <c r="D3193" s="29"/>
      <c r="E3193" s="29"/>
      <c r="F3193" s="30">
        <f t="shared" si="230"/>
        <v>0</v>
      </c>
      <c r="G3193" s="32"/>
      <c r="H3193" s="32"/>
      <c r="I3193" s="32"/>
      <c r="J3193" s="34">
        <f t="shared" si="231"/>
        <v>0</v>
      </c>
      <c r="K3193" s="31">
        <f t="shared" si="232"/>
        <v>2059.1999999999998</v>
      </c>
      <c r="L3193" s="24">
        <f t="shared" si="229"/>
        <v>0</v>
      </c>
      <c r="M3193" s="24"/>
      <c r="N3193" s="24">
        <f t="shared" si="233"/>
        <v>0</v>
      </c>
    </row>
    <row r="3194" spans="1:14" x14ac:dyDescent="0.3">
      <c r="A3194" s="16" t="s">
        <v>43</v>
      </c>
      <c r="B3194" s="17" t="s">
        <v>36</v>
      </c>
      <c r="C3194" s="17">
        <v>72</v>
      </c>
      <c r="D3194" s="29"/>
      <c r="E3194" s="29"/>
      <c r="F3194" s="30">
        <f t="shared" si="230"/>
        <v>0</v>
      </c>
      <c r="G3194" s="32"/>
      <c r="H3194" s="32"/>
      <c r="I3194" s="32"/>
      <c r="J3194" s="34">
        <f t="shared" si="231"/>
        <v>0</v>
      </c>
      <c r="K3194" s="31">
        <f t="shared" si="232"/>
        <v>409.5</v>
      </c>
      <c r="L3194" s="24">
        <f t="shared" si="229"/>
        <v>0</v>
      </c>
      <c r="M3194" s="24"/>
      <c r="N3194" s="24">
        <f t="shared" si="233"/>
        <v>0</v>
      </c>
    </row>
    <row r="3195" spans="1:14" x14ac:dyDescent="0.3">
      <c r="A3195" s="16" t="s">
        <v>44</v>
      </c>
      <c r="B3195" s="17" t="s">
        <v>38</v>
      </c>
      <c r="C3195" s="17">
        <v>36</v>
      </c>
      <c r="D3195" s="29"/>
      <c r="E3195" s="29"/>
      <c r="F3195" s="30">
        <f t="shared" si="230"/>
        <v>0</v>
      </c>
      <c r="G3195" s="32"/>
      <c r="H3195" s="32"/>
      <c r="I3195" s="32"/>
      <c r="J3195" s="34">
        <f t="shared" si="231"/>
        <v>0</v>
      </c>
      <c r="K3195" s="31">
        <f t="shared" si="232"/>
        <v>803.79</v>
      </c>
      <c r="L3195" s="24">
        <f t="shared" si="229"/>
        <v>0</v>
      </c>
      <c r="M3195" s="24"/>
      <c r="N3195" s="24">
        <f t="shared" si="233"/>
        <v>0</v>
      </c>
    </row>
    <row r="3196" spans="1:14" x14ac:dyDescent="0.3">
      <c r="A3196" s="16" t="s">
        <v>45</v>
      </c>
      <c r="B3196" s="17" t="s">
        <v>36</v>
      </c>
      <c r="C3196" s="17">
        <v>72</v>
      </c>
      <c r="D3196" s="29"/>
      <c r="E3196" s="29"/>
      <c r="F3196" s="30">
        <f t="shared" si="230"/>
        <v>0</v>
      </c>
      <c r="G3196" s="32"/>
      <c r="H3196" s="32"/>
      <c r="I3196" s="32"/>
      <c r="J3196" s="34">
        <f t="shared" si="231"/>
        <v>0</v>
      </c>
      <c r="K3196" s="31">
        <f t="shared" si="232"/>
        <v>409.5</v>
      </c>
      <c r="L3196" s="24">
        <f t="shared" si="229"/>
        <v>0</v>
      </c>
      <c r="M3196" s="24"/>
      <c r="N3196" s="24">
        <f t="shared" si="233"/>
        <v>0</v>
      </c>
    </row>
    <row r="3197" spans="1:14" x14ac:dyDescent="0.3">
      <c r="A3197" s="16" t="s">
        <v>46</v>
      </c>
      <c r="B3197" s="17" t="s">
        <v>38</v>
      </c>
      <c r="C3197" s="17">
        <v>36</v>
      </c>
      <c r="D3197" s="29"/>
      <c r="E3197" s="29"/>
      <c r="F3197" s="30">
        <f t="shared" si="230"/>
        <v>0</v>
      </c>
      <c r="G3197" s="32"/>
      <c r="H3197" s="32"/>
      <c r="I3197" s="32"/>
      <c r="J3197" s="34">
        <f t="shared" si="231"/>
        <v>0</v>
      </c>
      <c r="K3197" s="31">
        <f t="shared" si="232"/>
        <v>803.79</v>
      </c>
      <c r="L3197" s="24">
        <f t="shared" si="229"/>
        <v>0</v>
      </c>
      <c r="M3197" s="24"/>
      <c r="N3197" s="24">
        <f t="shared" si="233"/>
        <v>0</v>
      </c>
    </row>
    <row r="3198" spans="1:14" x14ac:dyDescent="0.3">
      <c r="A3198" s="16" t="s">
        <v>47</v>
      </c>
      <c r="B3198" s="17" t="s">
        <v>48</v>
      </c>
      <c r="C3198" s="17">
        <v>8</v>
      </c>
      <c r="D3198" s="29"/>
      <c r="E3198" s="29"/>
      <c r="F3198" s="30">
        <f t="shared" si="230"/>
        <v>0</v>
      </c>
      <c r="G3198" s="32"/>
      <c r="H3198" s="32"/>
      <c r="I3198" s="32"/>
      <c r="J3198" s="34">
        <f t="shared" si="231"/>
        <v>0</v>
      </c>
      <c r="K3198" s="31">
        <f t="shared" si="232"/>
        <v>2767.05</v>
      </c>
      <c r="L3198" s="24">
        <f t="shared" si="229"/>
        <v>0</v>
      </c>
      <c r="M3198" s="24"/>
      <c r="N3198" s="24">
        <f t="shared" si="233"/>
        <v>0</v>
      </c>
    </row>
    <row r="3199" spans="1:14" x14ac:dyDescent="0.3">
      <c r="A3199" s="35" t="s">
        <v>49</v>
      </c>
      <c r="B3199" s="17" t="s">
        <v>50</v>
      </c>
      <c r="C3199" s="38">
        <v>72</v>
      </c>
      <c r="D3199" s="29"/>
      <c r="E3199" s="29"/>
      <c r="F3199" s="30">
        <f t="shared" si="230"/>
        <v>0</v>
      </c>
      <c r="G3199" s="32"/>
      <c r="H3199" s="32"/>
      <c r="I3199" s="32"/>
      <c r="J3199" s="12">
        <f t="shared" si="231"/>
        <v>0</v>
      </c>
      <c r="K3199" s="31">
        <f t="shared" si="232"/>
        <v>444.6</v>
      </c>
      <c r="L3199" s="37">
        <f t="shared" si="229"/>
        <v>0</v>
      </c>
      <c r="M3199" s="37"/>
      <c r="N3199" s="37">
        <f t="shared" si="233"/>
        <v>0</v>
      </c>
    </row>
    <row r="3200" spans="1:14" x14ac:dyDescent="0.3">
      <c r="A3200" s="16" t="s">
        <v>51</v>
      </c>
      <c r="B3200" s="17" t="s">
        <v>52</v>
      </c>
      <c r="C3200" s="17">
        <v>36</v>
      </c>
      <c r="D3200" s="29"/>
      <c r="E3200" s="29"/>
      <c r="F3200" s="30">
        <f t="shared" si="230"/>
        <v>0</v>
      </c>
      <c r="G3200" s="32"/>
      <c r="H3200" s="32"/>
      <c r="I3200" s="32"/>
      <c r="J3200" s="34">
        <f t="shared" si="231"/>
        <v>0</v>
      </c>
      <c r="K3200" s="31">
        <f t="shared" si="232"/>
        <v>868.73</v>
      </c>
      <c r="L3200" s="24">
        <f t="shared" si="229"/>
        <v>0</v>
      </c>
      <c r="M3200" s="24"/>
      <c r="N3200" s="24">
        <f t="shared" si="233"/>
        <v>0</v>
      </c>
    </row>
    <row r="3201" spans="1:14" x14ac:dyDescent="0.3">
      <c r="A3201" s="16" t="s">
        <v>53</v>
      </c>
      <c r="B3201" s="17" t="s">
        <v>48</v>
      </c>
      <c r="C3201" s="17">
        <v>8</v>
      </c>
      <c r="D3201" s="29"/>
      <c r="E3201" s="29"/>
      <c r="F3201" s="30">
        <f t="shared" si="230"/>
        <v>0</v>
      </c>
      <c r="G3201" s="32"/>
      <c r="H3201" s="32"/>
      <c r="I3201" s="32"/>
      <c r="J3201" s="34">
        <f t="shared" si="231"/>
        <v>0</v>
      </c>
      <c r="K3201" s="31">
        <f t="shared" si="232"/>
        <v>2416.0500000000002</v>
      </c>
      <c r="L3201" s="24">
        <f t="shared" si="229"/>
        <v>0</v>
      </c>
      <c r="M3201" s="24"/>
      <c r="N3201" s="24">
        <f t="shared" si="233"/>
        <v>0</v>
      </c>
    </row>
    <row r="3202" spans="1:14" x14ac:dyDescent="0.3">
      <c r="A3202" s="16" t="s">
        <v>54</v>
      </c>
      <c r="B3202" s="17" t="s">
        <v>50</v>
      </c>
      <c r="C3202" s="17">
        <v>72</v>
      </c>
      <c r="D3202" s="29"/>
      <c r="E3202" s="29"/>
      <c r="F3202" s="30">
        <f t="shared" si="230"/>
        <v>0</v>
      </c>
      <c r="G3202" s="32"/>
      <c r="H3202" s="32"/>
      <c r="I3202" s="32"/>
      <c r="J3202" s="34">
        <f t="shared" si="231"/>
        <v>0</v>
      </c>
      <c r="K3202" s="31">
        <f t="shared" si="232"/>
        <v>377.33</v>
      </c>
      <c r="L3202" s="24">
        <f t="shared" si="229"/>
        <v>0</v>
      </c>
      <c r="M3202" s="24"/>
      <c r="N3202" s="24">
        <f t="shared" si="233"/>
        <v>0</v>
      </c>
    </row>
    <row r="3203" spans="1:14" x14ac:dyDescent="0.3">
      <c r="A3203" s="16" t="s">
        <v>55</v>
      </c>
      <c r="B3203" s="17" t="s">
        <v>56</v>
      </c>
      <c r="C3203" s="17">
        <v>15</v>
      </c>
      <c r="D3203" s="44"/>
      <c r="E3203" s="44"/>
      <c r="F3203" s="30">
        <f t="shared" si="230"/>
        <v>0</v>
      </c>
      <c r="G3203" s="11"/>
      <c r="H3203" s="11"/>
      <c r="I3203" s="11"/>
      <c r="J3203" s="12">
        <f t="shared" si="231"/>
        <v>0</v>
      </c>
      <c r="K3203" s="45">
        <f t="shared" si="232"/>
        <v>1158.3</v>
      </c>
      <c r="L3203" s="37">
        <f t="shared" si="229"/>
        <v>0</v>
      </c>
      <c r="M3203" s="37"/>
      <c r="N3203" s="37">
        <f t="shared" si="233"/>
        <v>0</v>
      </c>
    </row>
    <row r="3204" spans="1:14" x14ac:dyDescent="0.3">
      <c r="A3204" s="16" t="s">
        <v>57</v>
      </c>
      <c r="B3204" s="17" t="s">
        <v>50</v>
      </c>
      <c r="C3204" s="17">
        <v>72</v>
      </c>
      <c r="D3204" s="29"/>
      <c r="E3204" s="29"/>
      <c r="F3204" s="30">
        <f t="shared" si="230"/>
        <v>0</v>
      </c>
      <c r="G3204" s="32"/>
      <c r="H3204" s="32"/>
      <c r="I3204" s="32"/>
      <c r="J3204" s="34">
        <f t="shared" si="231"/>
        <v>0</v>
      </c>
      <c r="K3204" s="31">
        <f t="shared" si="232"/>
        <v>424.13</v>
      </c>
      <c r="L3204" s="24">
        <f t="shared" si="229"/>
        <v>0</v>
      </c>
      <c r="M3204" s="24"/>
      <c r="N3204" s="24">
        <f t="shared" si="233"/>
        <v>0</v>
      </c>
    </row>
    <row r="3205" spans="1:14" x14ac:dyDescent="0.3">
      <c r="A3205" s="16" t="s">
        <v>58</v>
      </c>
      <c r="B3205" s="17" t="s">
        <v>59</v>
      </c>
      <c r="C3205" s="17">
        <v>15</v>
      </c>
      <c r="D3205" s="29"/>
      <c r="E3205" s="29"/>
      <c r="F3205" s="30">
        <f t="shared" si="230"/>
        <v>0</v>
      </c>
      <c r="G3205" s="32"/>
      <c r="H3205" s="32"/>
      <c r="I3205" s="32"/>
      <c r="J3205" s="34">
        <f t="shared" si="231"/>
        <v>0</v>
      </c>
      <c r="K3205" s="31">
        <f t="shared" si="232"/>
        <v>1199.25</v>
      </c>
      <c r="L3205" s="24">
        <f t="shared" si="229"/>
        <v>0</v>
      </c>
      <c r="M3205" s="24"/>
      <c r="N3205" s="24">
        <f t="shared" si="233"/>
        <v>0</v>
      </c>
    </row>
    <row r="3206" spans="1:14" x14ac:dyDescent="0.3">
      <c r="A3206" s="16" t="s">
        <v>60</v>
      </c>
      <c r="B3206" s="17" t="s">
        <v>50</v>
      </c>
      <c r="C3206" s="17">
        <v>72</v>
      </c>
      <c r="D3206" s="29"/>
      <c r="E3206" s="29"/>
      <c r="F3206" s="30">
        <f t="shared" si="230"/>
        <v>0</v>
      </c>
      <c r="G3206" s="32"/>
      <c r="H3206" s="32"/>
      <c r="I3206" s="32"/>
      <c r="J3206" s="34">
        <f t="shared" si="231"/>
        <v>0</v>
      </c>
      <c r="K3206" s="31">
        <f t="shared" si="232"/>
        <v>381.13</v>
      </c>
      <c r="L3206" s="24">
        <f t="shared" si="229"/>
        <v>0</v>
      </c>
      <c r="M3206" s="24"/>
      <c r="N3206" s="24">
        <f t="shared" si="233"/>
        <v>0</v>
      </c>
    </row>
    <row r="3207" spans="1:14" x14ac:dyDescent="0.3">
      <c r="A3207" s="16" t="s">
        <v>61</v>
      </c>
      <c r="B3207" s="17" t="s">
        <v>50</v>
      </c>
      <c r="C3207" s="38">
        <v>72</v>
      </c>
      <c r="D3207" s="44"/>
      <c r="E3207" s="44"/>
      <c r="F3207" s="30">
        <f t="shared" si="230"/>
        <v>0</v>
      </c>
      <c r="G3207" s="11"/>
      <c r="H3207" s="11"/>
      <c r="I3207" s="11"/>
      <c r="J3207" s="12">
        <f t="shared" si="231"/>
        <v>0</v>
      </c>
      <c r="K3207" s="31">
        <f t="shared" si="232"/>
        <v>424.13</v>
      </c>
      <c r="L3207" s="37">
        <f t="shared" si="229"/>
        <v>0</v>
      </c>
      <c r="M3207" s="37"/>
      <c r="N3207" s="37">
        <f t="shared" si="233"/>
        <v>0</v>
      </c>
    </row>
    <row r="3208" spans="1:14" x14ac:dyDescent="0.3">
      <c r="A3208" s="35" t="s">
        <v>62</v>
      </c>
      <c r="B3208" s="17" t="s">
        <v>50</v>
      </c>
      <c r="C3208" s="38">
        <v>72</v>
      </c>
      <c r="D3208" s="44"/>
      <c r="E3208" s="44"/>
      <c r="F3208" s="30">
        <f t="shared" si="230"/>
        <v>0</v>
      </c>
      <c r="G3208" s="11"/>
      <c r="H3208" s="11"/>
      <c r="I3208" s="11"/>
      <c r="J3208" s="12">
        <f t="shared" si="231"/>
        <v>0</v>
      </c>
      <c r="K3208" s="31">
        <f t="shared" si="232"/>
        <v>330.23</v>
      </c>
      <c r="L3208" s="37">
        <f t="shared" si="229"/>
        <v>0</v>
      </c>
      <c r="M3208" s="37"/>
      <c r="N3208" s="37">
        <f t="shared" si="233"/>
        <v>0</v>
      </c>
    </row>
    <row r="3209" spans="1:14" x14ac:dyDescent="0.3">
      <c r="A3209" s="35" t="s">
        <v>63</v>
      </c>
      <c r="B3209" s="17" t="s">
        <v>50</v>
      </c>
      <c r="C3209" s="38">
        <v>72</v>
      </c>
      <c r="D3209" s="44"/>
      <c r="E3209" s="44"/>
      <c r="F3209" s="30">
        <f t="shared" si="230"/>
        <v>0</v>
      </c>
      <c r="G3209" s="11"/>
      <c r="H3209" s="11"/>
      <c r="I3209" s="11"/>
      <c r="J3209" s="12">
        <f t="shared" si="231"/>
        <v>0</v>
      </c>
      <c r="K3209" s="31">
        <f t="shared" si="232"/>
        <v>424.13</v>
      </c>
      <c r="L3209" s="37">
        <f t="shared" si="229"/>
        <v>0</v>
      </c>
      <c r="M3209" s="37"/>
      <c r="N3209" s="37">
        <f t="shared" si="233"/>
        <v>0</v>
      </c>
    </row>
    <row r="3210" spans="1:14" x14ac:dyDescent="0.3">
      <c r="A3210" s="35" t="s">
        <v>64</v>
      </c>
      <c r="B3210" s="17" t="s">
        <v>65</v>
      </c>
      <c r="C3210" s="38">
        <v>72</v>
      </c>
      <c r="D3210" s="44"/>
      <c r="E3210" s="44"/>
      <c r="F3210" s="30">
        <f t="shared" si="230"/>
        <v>0</v>
      </c>
      <c r="G3210" s="11"/>
      <c r="H3210" s="11"/>
      <c r="I3210" s="11"/>
      <c r="J3210" s="12">
        <f t="shared" si="231"/>
        <v>0</v>
      </c>
      <c r="K3210" s="31">
        <f t="shared" si="232"/>
        <v>389.61</v>
      </c>
      <c r="L3210" s="37">
        <f t="shared" si="229"/>
        <v>0</v>
      </c>
      <c r="M3210" s="37"/>
      <c r="N3210" s="37">
        <f t="shared" si="233"/>
        <v>0</v>
      </c>
    </row>
    <row r="3211" spans="1:14" x14ac:dyDescent="0.3">
      <c r="A3211" s="35" t="s">
        <v>66</v>
      </c>
      <c r="B3211" s="17" t="s">
        <v>65</v>
      </c>
      <c r="C3211" s="38">
        <v>72</v>
      </c>
      <c r="D3211" s="44"/>
      <c r="E3211" s="44"/>
      <c r="F3211" s="30">
        <f t="shared" si="230"/>
        <v>0</v>
      </c>
      <c r="G3211" s="11"/>
      <c r="H3211" s="11"/>
      <c r="I3211" s="11"/>
      <c r="J3211" s="12">
        <f t="shared" si="231"/>
        <v>0</v>
      </c>
      <c r="K3211" s="31">
        <f t="shared" si="232"/>
        <v>389.61</v>
      </c>
      <c r="L3211" s="37">
        <f t="shared" si="229"/>
        <v>0</v>
      </c>
      <c r="M3211" s="37"/>
      <c r="N3211" s="37">
        <f t="shared" si="233"/>
        <v>0</v>
      </c>
    </row>
    <row r="3212" spans="1:14" x14ac:dyDescent="0.3">
      <c r="A3212" s="47" t="s">
        <v>67</v>
      </c>
      <c r="B3212" s="48" t="s">
        <v>59</v>
      </c>
      <c r="C3212" s="49">
        <v>25</v>
      </c>
      <c r="D3212" s="44"/>
      <c r="E3212" s="44"/>
      <c r="F3212" s="30">
        <f t="shared" si="230"/>
        <v>0</v>
      </c>
      <c r="G3212" s="11"/>
      <c r="H3212" s="11"/>
      <c r="I3212" s="11"/>
      <c r="J3212" s="12">
        <f t="shared" si="231"/>
        <v>0</v>
      </c>
      <c r="K3212" s="31">
        <f t="shared" si="232"/>
        <v>169.65</v>
      </c>
      <c r="L3212" s="37">
        <f t="shared" si="229"/>
        <v>0</v>
      </c>
      <c r="M3212" s="37"/>
      <c r="N3212" s="37">
        <f t="shared" si="233"/>
        <v>0</v>
      </c>
    </row>
    <row r="3213" spans="1:14" x14ac:dyDescent="0.3">
      <c r="A3213" s="47" t="s">
        <v>68</v>
      </c>
      <c r="B3213" s="48" t="s">
        <v>42</v>
      </c>
      <c r="C3213" s="49">
        <v>50</v>
      </c>
      <c r="D3213" s="44"/>
      <c r="E3213" s="44"/>
      <c r="F3213" s="30">
        <f t="shared" si="230"/>
        <v>0</v>
      </c>
      <c r="G3213" s="11"/>
      <c r="H3213" s="11"/>
      <c r="I3213" s="11"/>
      <c r="J3213" s="12">
        <f t="shared" si="231"/>
        <v>0</v>
      </c>
      <c r="K3213" s="31">
        <f t="shared" si="232"/>
        <v>88.92</v>
      </c>
      <c r="L3213" s="37">
        <f t="shared" si="229"/>
        <v>0</v>
      </c>
      <c r="M3213" s="37"/>
      <c r="N3213" s="37">
        <f t="shared" si="233"/>
        <v>0</v>
      </c>
    </row>
    <row r="3214" spans="1:14" x14ac:dyDescent="0.3">
      <c r="A3214" s="47" t="s">
        <v>69</v>
      </c>
      <c r="B3214" s="48" t="s">
        <v>52</v>
      </c>
      <c r="C3214" s="49">
        <v>12</v>
      </c>
      <c r="D3214" s="44"/>
      <c r="E3214" s="44"/>
      <c r="F3214" s="30">
        <f t="shared" si="230"/>
        <v>0</v>
      </c>
      <c r="G3214" s="11"/>
      <c r="H3214" s="11"/>
      <c r="I3214" s="11"/>
      <c r="J3214" s="12">
        <f t="shared" si="231"/>
        <v>0</v>
      </c>
      <c r="K3214" s="31">
        <f t="shared" si="232"/>
        <v>123.94</v>
      </c>
      <c r="L3214" s="37">
        <f t="shared" si="229"/>
        <v>0</v>
      </c>
      <c r="M3214" s="37"/>
      <c r="N3214" s="37">
        <f t="shared" si="233"/>
        <v>0</v>
      </c>
    </row>
    <row r="3215" spans="1:14" ht="19.5" thickBot="1" x14ac:dyDescent="0.35">
      <c r="A3215" s="47" t="s">
        <v>70</v>
      </c>
      <c r="B3215" s="48" t="s">
        <v>50</v>
      </c>
      <c r="C3215" s="49">
        <v>60</v>
      </c>
      <c r="D3215" s="44"/>
      <c r="E3215" s="44"/>
      <c r="F3215" s="30">
        <f t="shared" si="230"/>
        <v>0</v>
      </c>
      <c r="G3215" s="11"/>
      <c r="H3215" s="11"/>
      <c r="I3215" s="11"/>
      <c r="J3215" s="12">
        <f t="shared" si="231"/>
        <v>0</v>
      </c>
      <c r="K3215" s="31">
        <f t="shared" si="232"/>
        <v>67.180000000000007</v>
      </c>
      <c r="L3215" s="37">
        <f t="shared" si="229"/>
        <v>0</v>
      </c>
      <c r="M3215" s="37"/>
      <c r="N3215" s="37">
        <f t="shared" si="233"/>
        <v>0</v>
      </c>
    </row>
    <row r="3216" spans="1:14" ht="19.5" thickBot="1" x14ac:dyDescent="0.35">
      <c r="A3216" s="56" t="s">
        <v>71</v>
      </c>
      <c r="B3216" s="57" t="s">
        <v>50</v>
      </c>
      <c r="C3216" s="58">
        <v>60</v>
      </c>
      <c r="D3216" s="44"/>
      <c r="E3216" s="44"/>
      <c r="F3216" s="30">
        <f t="shared" si="230"/>
        <v>0</v>
      </c>
      <c r="G3216" s="11"/>
      <c r="H3216" s="11"/>
      <c r="I3216" s="11"/>
      <c r="J3216" s="12">
        <f t="shared" si="231"/>
        <v>0</v>
      </c>
      <c r="K3216" s="31">
        <f t="shared" si="232"/>
        <v>67.180000000000007</v>
      </c>
      <c r="L3216" s="37">
        <f t="shared" si="229"/>
        <v>0</v>
      </c>
      <c r="M3216" s="37"/>
      <c r="N3216" s="37">
        <f t="shared" si="233"/>
        <v>0</v>
      </c>
    </row>
    <row r="3217" spans="1:14" ht="19.5" thickBot="1" x14ac:dyDescent="0.35">
      <c r="A3217" s="56" t="s">
        <v>72</v>
      </c>
      <c r="B3217" s="57" t="s">
        <v>50</v>
      </c>
      <c r="C3217" s="58">
        <v>60</v>
      </c>
      <c r="D3217" s="44"/>
      <c r="E3217" s="44"/>
      <c r="F3217" s="30">
        <f t="shared" si="230"/>
        <v>0</v>
      </c>
      <c r="G3217" s="11"/>
      <c r="H3217" s="11"/>
      <c r="I3217" s="11"/>
      <c r="J3217" s="12">
        <f t="shared" si="231"/>
        <v>0</v>
      </c>
      <c r="K3217" s="31">
        <f t="shared" si="232"/>
        <v>67.180000000000007</v>
      </c>
      <c r="L3217" s="37">
        <f t="shared" si="229"/>
        <v>0</v>
      </c>
      <c r="M3217" s="37"/>
      <c r="N3217" s="37">
        <f t="shared" si="233"/>
        <v>0</v>
      </c>
    </row>
    <row r="3218" spans="1:14" ht="19.5" thickBot="1" x14ac:dyDescent="0.35">
      <c r="A3218" s="56" t="s">
        <v>73</v>
      </c>
      <c r="B3218" s="57" t="s">
        <v>74</v>
      </c>
      <c r="C3218" s="58">
        <v>150</v>
      </c>
      <c r="D3218" s="44"/>
      <c r="E3218" s="44"/>
      <c r="F3218" s="30">
        <f t="shared" si="230"/>
        <v>0</v>
      </c>
      <c r="G3218" s="11"/>
      <c r="H3218" s="11"/>
      <c r="I3218" s="11"/>
      <c r="J3218" s="12">
        <f t="shared" si="231"/>
        <v>0</v>
      </c>
      <c r="K3218" s="31">
        <f t="shared" si="232"/>
        <v>21.06</v>
      </c>
      <c r="L3218" s="37">
        <f t="shared" si="229"/>
        <v>0</v>
      </c>
      <c r="M3218" s="37"/>
      <c r="N3218" s="37">
        <f t="shared" si="233"/>
        <v>0</v>
      </c>
    </row>
    <row r="3219" spans="1:14" ht="19.5" thickBot="1" x14ac:dyDescent="0.35">
      <c r="A3219" s="66" t="s">
        <v>75</v>
      </c>
      <c r="B3219" s="67" t="s">
        <v>76</v>
      </c>
      <c r="C3219" s="68">
        <v>120</v>
      </c>
      <c r="D3219" s="44"/>
      <c r="E3219" s="44"/>
      <c r="F3219" s="30">
        <f t="shared" si="230"/>
        <v>0</v>
      </c>
      <c r="G3219" s="11"/>
      <c r="H3219" s="11"/>
      <c r="I3219" s="11"/>
      <c r="J3219" s="12">
        <f t="shared" si="231"/>
        <v>0</v>
      </c>
      <c r="K3219" s="31">
        <f t="shared" si="232"/>
        <v>78.98</v>
      </c>
      <c r="L3219" s="37">
        <f t="shared" si="229"/>
        <v>0</v>
      </c>
      <c r="M3219" s="37"/>
      <c r="N3219" s="37">
        <f t="shared" si="233"/>
        <v>0</v>
      </c>
    </row>
    <row r="3220" spans="1:14" ht="19.5" thickBot="1" x14ac:dyDescent="0.35">
      <c r="A3220" s="66" t="s">
        <v>77</v>
      </c>
      <c r="B3220" s="67" t="s">
        <v>78</v>
      </c>
      <c r="C3220" s="68">
        <v>60</v>
      </c>
      <c r="D3220" s="44"/>
      <c r="E3220" s="44"/>
      <c r="F3220" s="30">
        <f t="shared" si="230"/>
        <v>0</v>
      </c>
      <c r="G3220" s="11"/>
      <c r="H3220" s="11"/>
      <c r="I3220" s="11"/>
      <c r="J3220" s="12">
        <f t="shared" si="231"/>
        <v>0</v>
      </c>
      <c r="K3220" s="31">
        <f t="shared" si="232"/>
        <v>154.44</v>
      </c>
      <c r="L3220" s="37">
        <f t="shared" si="229"/>
        <v>0</v>
      </c>
      <c r="M3220" s="37"/>
      <c r="N3220" s="37">
        <f t="shared" si="233"/>
        <v>0</v>
      </c>
    </row>
    <row r="3221" spans="1:14" ht="19.5" thickBot="1" x14ac:dyDescent="0.35">
      <c r="A3221" s="66" t="s">
        <v>79</v>
      </c>
      <c r="B3221" s="67" t="s">
        <v>50</v>
      </c>
      <c r="C3221" s="68">
        <v>30</v>
      </c>
      <c r="D3221" s="44"/>
      <c r="E3221" s="44"/>
      <c r="F3221" s="30">
        <f t="shared" si="230"/>
        <v>0</v>
      </c>
      <c r="G3221" s="11"/>
      <c r="H3221" s="11"/>
      <c r="I3221" s="11"/>
      <c r="J3221" s="12">
        <f t="shared" si="231"/>
        <v>0</v>
      </c>
      <c r="K3221" s="31">
        <f t="shared" si="232"/>
        <v>274.95</v>
      </c>
      <c r="L3221" s="37">
        <f t="shared" si="229"/>
        <v>0</v>
      </c>
      <c r="M3221" s="37"/>
      <c r="N3221" s="37">
        <f t="shared" si="233"/>
        <v>0</v>
      </c>
    </row>
    <row r="3222" spans="1:14" ht="19.5" thickBot="1" x14ac:dyDescent="0.35">
      <c r="A3222" s="66" t="s">
        <v>80</v>
      </c>
      <c r="B3222" s="67" t="s">
        <v>59</v>
      </c>
      <c r="C3222" s="68">
        <v>12</v>
      </c>
      <c r="D3222" s="44"/>
      <c r="E3222" s="44"/>
      <c r="F3222" s="30">
        <f t="shared" si="230"/>
        <v>0</v>
      </c>
      <c r="G3222" s="11"/>
      <c r="H3222" s="11"/>
      <c r="I3222" s="11"/>
      <c r="J3222" s="12">
        <f t="shared" si="231"/>
        <v>0</v>
      </c>
      <c r="K3222" s="31">
        <f t="shared" si="232"/>
        <v>1023.75</v>
      </c>
      <c r="L3222" s="37">
        <f t="shared" si="229"/>
        <v>0</v>
      </c>
      <c r="M3222" s="37"/>
      <c r="N3222" s="37">
        <f t="shared" si="233"/>
        <v>0</v>
      </c>
    </row>
    <row r="3223" spans="1:14" ht="19.5" thickBot="1" x14ac:dyDescent="0.35">
      <c r="A3223" s="76" t="s">
        <v>81</v>
      </c>
      <c r="B3223" s="77" t="s">
        <v>82</v>
      </c>
      <c r="C3223" s="78">
        <v>18</v>
      </c>
      <c r="D3223" s="44"/>
      <c r="E3223" s="44"/>
      <c r="F3223" s="30">
        <f t="shared" si="230"/>
        <v>0</v>
      </c>
      <c r="G3223" s="11"/>
      <c r="H3223" s="11"/>
      <c r="I3223" s="11"/>
      <c r="J3223" s="12">
        <f t="shared" si="231"/>
        <v>0</v>
      </c>
      <c r="K3223" s="31">
        <f t="shared" si="232"/>
        <v>558.67999999999995</v>
      </c>
      <c r="L3223" s="37">
        <f t="shared" si="229"/>
        <v>0</v>
      </c>
      <c r="M3223" s="37"/>
      <c r="N3223" s="37">
        <f t="shared" si="233"/>
        <v>0</v>
      </c>
    </row>
    <row r="3224" spans="1:14" ht="19.5" thickBot="1" x14ac:dyDescent="0.35">
      <c r="A3224" s="76" t="s">
        <v>83</v>
      </c>
      <c r="B3224" s="77" t="s">
        <v>59</v>
      </c>
      <c r="C3224" s="78">
        <v>12</v>
      </c>
      <c r="D3224" s="44"/>
      <c r="E3224" s="44"/>
      <c r="F3224" s="30">
        <f t="shared" si="230"/>
        <v>0</v>
      </c>
      <c r="G3224" s="11"/>
      <c r="H3224" s="11"/>
      <c r="I3224" s="11"/>
      <c r="J3224" s="12">
        <f t="shared" si="231"/>
        <v>0</v>
      </c>
      <c r="K3224" s="31">
        <f t="shared" si="232"/>
        <v>1092.2</v>
      </c>
      <c r="L3224" s="37">
        <f t="shared" si="229"/>
        <v>0</v>
      </c>
      <c r="M3224" s="37"/>
      <c r="N3224" s="37">
        <f t="shared" si="233"/>
        <v>0</v>
      </c>
    </row>
    <row r="3225" spans="1:14" ht="19.5" thickBot="1" x14ac:dyDescent="0.35">
      <c r="A3225" s="76" t="s">
        <v>84</v>
      </c>
      <c r="B3225" s="77" t="s">
        <v>85</v>
      </c>
      <c r="C3225" s="78">
        <v>4</v>
      </c>
      <c r="D3225" s="44"/>
      <c r="E3225" s="44"/>
      <c r="F3225" s="30">
        <f t="shared" si="230"/>
        <v>0</v>
      </c>
      <c r="G3225" s="11"/>
      <c r="H3225" s="11"/>
      <c r="I3225" s="11"/>
      <c r="J3225" s="12">
        <f t="shared" si="231"/>
        <v>0</v>
      </c>
      <c r="K3225" s="31">
        <f t="shared" si="232"/>
        <v>2670.53</v>
      </c>
      <c r="L3225" s="37">
        <f t="shared" si="229"/>
        <v>0</v>
      </c>
      <c r="M3225" s="37"/>
      <c r="N3225" s="37">
        <f t="shared" si="233"/>
        <v>0</v>
      </c>
    </row>
    <row r="3226" spans="1:14" ht="19.5" thickBot="1" x14ac:dyDescent="0.35">
      <c r="A3226" s="86" t="s">
        <v>86</v>
      </c>
      <c r="B3226" s="87" t="s">
        <v>87</v>
      </c>
      <c r="C3226" s="88">
        <v>48</v>
      </c>
      <c r="D3226" s="44"/>
      <c r="E3226" s="44"/>
      <c r="F3226" s="30">
        <f t="shared" si="230"/>
        <v>0</v>
      </c>
      <c r="G3226" s="11"/>
      <c r="H3226" s="11"/>
      <c r="I3226" s="11"/>
      <c r="J3226" s="12">
        <f t="shared" si="231"/>
        <v>0</v>
      </c>
      <c r="K3226" s="31">
        <f t="shared" si="232"/>
        <v>46.8</v>
      </c>
      <c r="L3226" s="37">
        <f t="shared" si="229"/>
        <v>0</v>
      </c>
      <c r="M3226" s="37"/>
      <c r="N3226" s="37">
        <f t="shared" si="233"/>
        <v>0</v>
      </c>
    </row>
    <row r="3227" spans="1:14" ht="19.5" thickBot="1" x14ac:dyDescent="0.35">
      <c r="A3227" s="86" t="s">
        <v>88</v>
      </c>
      <c r="B3227" s="87" t="s">
        <v>87</v>
      </c>
      <c r="C3227" s="88">
        <v>48</v>
      </c>
      <c r="D3227" s="44"/>
      <c r="E3227" s="44"/>
      <c r="F3227" s="30">
        <f t="shared" si="230"/>
        <v>0</v>
      </c>
      <c r="G3227" s="11"/>
      <c r="H3227" s="11"/>
      <c r="I3227" s="11"/>
      <c r="J3227" s="12">
        <f t="shared" si="231"/>
        <v>0</v>
      </c>
      <c r="K3227" s="31">
        <f t="shared" si="232"/>
        <v>46.8</v>
      </c>
      <c r="L3227" s="37">
        <f t="shared" si="229"/>
        <v>0</v>
      </c>
      <c r="M3227" s="37"/>
      <c r="N3227" s="37">
        <f t="shared" si="233"/>
        <v>0</v>
      </c>
    </row>
    <row r="3228" spans="1:14" x14ac:dyDescent="0.3">
      <c r="A3228" s="96" t="s">
        <v>89</v>
      </c>
      <c r="B3228" s="97">
        <v>25</v>
      </c>
      <c r="C3228" s="97">
        <v>25</v>
      </c>
      <c r="D3228" s="44"/>
      <c r="E3228" s="44"/>
      <c r="F3228" s="30">
        <f t="shared" si="230"/>
        <v>0</v>
      </c>
      <c r="G3228" s="11"/>
      <c r="H3228" s="11"/>
      <c r="I3228" s="11"/>
      <c r="J3228" s="12">
        <f t="shared" si="231"/>
        <v>0</v>
      </c>
      <c r="K3228" s="31">
        <f t="shared" si="232"/>
        <v>111.25</v>
      </c>
      <c r="L3228" s="37">
        <f t="shared" si="229"/>
        <v>0</v>
      </c>
      <c r="M3228" s="37"/>
      <c r="N3228" s="37">
        <f t="shared" si="233"/>
        <v>0</v>
      </c>
    </row>
    <row r="3229" spans="1:14" x14ac:dyDescent="0.3">
      <c r="A3229" s="105" t="s">
        <v>90</v>
      </c>
      <c r="B3229" s="106">
        <v>10</v>
      </c>
      <c r="C3229" s="106">
        <v>10</v>
      </c>
      <c r="D3229" s="44"/>
      <c r="E3229" s="44"/>
      <c r="F3229" s="30">
        <f t="shared" si="230"/>
        <v>0</v>
      </c>
      <c r="G3229" s="11"/>
      <c r="H3229" s="11"/>
      <c r="I3229" s="11"/>
      <c r="J3229" s="12">
        <f t="shared" si="231"/>
        <v>0</v>
      </c>
      <c r="K3229" s="31">
        <f t="shared" si="232"/>
        <v>1760</v>
      </c>
      <c r="L3229" s="37">
        <f t="shared" si="229"/>
        <v>0</v>
      </c>
      <c r="M3229" s="37"/>
      <c r="N3229" s="37">
        <f t="shared" si="233"/>
        <v>0</v>
      </c>
    </row>
    <row r="3230" spans="1:14" x14ac:dyDescent="0.3">
      <c r="A3230" s="105" t="s">
        <v>91</v>
      </c>
      <c r="B3230" s="106">
        <v>8</v>
      </c>
      <c r="C3230" s="106">
        <v>8</v>
      </c>
      <c r="D3230" s="44"/>
      <c r="E3230" s="44"/>
      <c r="F3230" s="30">
        <f t="shared" si="230"/>
        <v>0</v>
      </c>
      <c r="G3230" s="11"/>
      <c r="H3230" s="11"/>
      <c r="I3230" s="11"/>
      <c r="J3230" s="12">
        <f t="shared" si="231"/>
        <v>0</v>
      </c>
      <c r="K3230" s="31">
        <f t="shared" si="232"/>
        <v>2365</v>
      </c>
      <c r="L3230" s="37">
        <f t="shared" si="229"/>
        <v>0</v>
      </c>
      <c r="M3230" s="37"/>
      <c r="N3230" s="37">
        <f t="shared" si="233"/>
        <v>0</v>
      </c>
    </row>
    <row r="3231" spans="1:14" x14ac:dyDescent="0.3">
      <c r="A3231" s="105" t="s">
        <v>92</v>
      </c>
      <c r="B3231" s="106">
        <v>8</v>
      </c>
      <c r="C3231" s="106">
        <v>8</v>
      </c>
      <c r="D3231" s="44"/>
      <c r="E3231" s="44"/>
      <c r="F3231" s="30">
        <f t="shared" si="230"/>
        <v>0</v>
      </c>
      <c r="G3231" s="11"/>
      <c r="H3231" s="11"/>
      <c r="I3231" s="11"/>
      <c r="J3231" s="12">
        <f t="shared" si="231"/>
        <v>0</v>
      </c>
      <c r="K3231" s="31">
        <f t="shared" si="232"/>
        <v>2065</v>
      </c>
      <c r="L3231" s="37">
        <f t="shared" si="229"/>
        <v>0</v>
      </c>
      <c r="M3231" s="37"/>
      <c r="N3231" s="37">
        <f t="shared" si="233"/>
        <v>0</v>
      </c>
    </row>
    <row r="3232" spans="1:14" x14ac:dyDescent="0.3">
      <c r="A3232" s="105" t="s">
        <v>93</v>
      </c>
      <c r="B3232" s="106">
        <v>15</v>
      </c>
      <c r="C3232" s="106">
        <v>15</v>
      </c>
      <c r="D3232" s="44"/>
      <c r="E3232" s="44"/>
      <c r="F3232" s="30">
        <f t="shared" si="230"/>
        <v>0</v>
      </c>
      <c r="G3232" s="11"/>
      <c r="H3232" s="11"/>
      <c r="I3232" s="11"/>
      <c r="J3232" s="12">
        <f t="shared" si="231"/>
        <v>0</v>
      </c>
      <c r="K3232" s="31">
        <f t="shared" si="232"/>
        <v>990</v>
      </c>
      <c r="L3232" s="37">
        <f t="shared" si="229"/>
        <v>0</v>
      </c>
      <c r="M3232" s="37"/>
      <c r="N3232" s="37">
        <f t="shared" si="233"/>
        <v>0</v>
      </c>
    </row>
    <row r="3233" spans="1:14" x14ac:dyDescent="0.3">
      <c r="A3233" s="105" t="s">
        <v>94</v>
      </c>
      <c r="B3233" s="106">
        <v>15</v>
      </c>
      <c r="C3233" s="106">
        <v>15</v>
      </c>
      <c r="D3233" s="44"/>
      <c r="E3233" s="44"/>
      <c r="F3233" s="30">
        <f t="shared" si="230"/>
        <v>0</v>
      </c>
      <c r="G3233" s="11"/>
      <c r="H3233" s="11"/>
      <c r="I3233" s="11"/>
      <c r="J3233" s="12">
        <f t="shared" si="231"/>
        <v>0</v>
      </c>
      <c r="K3233" s="31">
        <f t="shared" si="232"/>
        <v>1025</v>
      </c>
      <c r="L3233" s="37">
        <f t="shared" si="229"/>
        <v>0</v>
      </c>
      <c r="M3233" s="37"/>
      <c r="N3233" s="37">
        <f t="shared" si="233"/>
        <v>0</v>
      </c>
    </row>
    <row r="3234" spans="1:14" x14ac:dyDescent="0.3">
      <c r="A3234" s="105" t="s">
        <v>95</v>
      </c>
      <c r="B3234" s="106">
        <v>10</v>
      </c>
      <c r="C3234" s="106">
        <v>10</v>
      </c>
      <c r="D3234" s="44"/>
      <c r="E3234" s="44"/>
      <c r="F3234" s="30">
        <f t="shared" si="230"/>
        <v>0</v>
      </c>
      <c r="G3234" s="11"/>
      <c r="H3234" s="11"/>
      <c r="I3234" s="11"/>
      <c r="J3234" s="12">
        <f t="shared" si="231"/>
        <v>0</v>
      </c>
      <c r="K3234" s="31">
        <f t="shared" si="232"/>
        <v>1620</v>
      </c>
      <c r="L3234" s="37">
        <f t="shared" si="229"/>
        <v>0</v>
      </c>
      <c r="M3234" s="37"/>
      <c r="N3234" s="37">
        <f t="shared" si="233"/>
        <v>0</v>
      </c>
    </row>
    <row r="3235" spans="1:14" x14ac:dyDescent="0.3">
      <c r="A3235" s="105" t="s">
        <v>96</v>
      </c>
      <c r="B3235" s="106">
        <v>8</v>
      </c>
      <c r="C3235" s="106">
        <v>8</v>
      </c>
      <c r="D3235" s="44"/>
      <c r="E3235" s="44"/>
      <c r="F3235" s="30">
        <f t="shared" si="230"/>
        <v>0</v>
      </c>
      <c r="G3235" s="11"/>
      <c r="H3235" s="11"/>
      <c r="I3235" s="11"/>
      <c r="J3235" s="12">
        <f t="shared" si="231"/>
        <v>0</v>
      </c>
      <c r="K3235" s="31">
        <f t="shared" si="232"/>
        <v>2130</v>
      </c>
      <c r="L3235" s="37">
        <f t="shared" si="229"/>
        <v>0</v>
      </c>
      <c r="M3235" s="37"/>
      <c r="N3235" s="37">
        <f t="shared" si="233"/>
        <v>0</v>
      </c>
    </row>
    <row r="3236" spans="1:14" x14ac:dyDescent="0.3">
      <c r="A3236" s="105" t="s">
        <v>97</v>
      </c>
      <c r="B3236" s="106">
        <v>15</v>
      </c>
      <c r="C3236" s="106">
        <v>15</v>
      </c>
      <c r="D3236" s="44"/>
      <c r="E3236" s="44"/>
      <c r="F3236" s="30">
        <f t="shared" si="230"/>
        <v>0</v>
      </c>
      <c r="G3236" s="11"/>
      <c r="H3236" s="11"/>
      <c r="I3236" s="11"/>
      <c r="J3236" s="12">
        <f t="shared" si="231"/>
        <v>0</v>
      </c>
      <c r="K3236" s="31">
        <f t="shared" si="232"/>
        <v>880</v>
      </c>
      <c r="L3236" s="37">
        <f t="shared" si="229"/>
        <v>0</v>
      </c>
      <c r="M3236" s="37"/>
      <c r="N3236" s="37">
        <f t="shared" si="233"/>
        <v>0</v>
      </c>
    </row>
    <row r="3237" spans="1:14" x14ac:dyDescent="0.3">
      <c r="A3237" s="105" t="s">
        <v>98</v>
      </c>
      <c r="B3237" s="106">
        <v>15</v>
      </c>
      <c r="C3237" s="106">
        <v>15</v>
      </c>
      <c r="D3237" s="44"/>
      <c r="E3237" s="44"/>
      <c r="F3237" s="30">
        <f t="shared" si="230"/>
        <v>0</v>
      </c>
      <c r="G3237" s="11"/>
      <c r="H3237" s="11"/>
      <c r="I3237" s="11"/>
      <c r="J3237" s="12">
        <f t="shared" si="231"/>
        <v>0</v>
      </c>
      <c r="K3237" s="31">
        <f t="shared" si="232"/>
        <v>915</v>
      </c>
      <c r="L3237" s="37">
        <f t="shared" si="229"/>
        <v>0</v>
      </c>
      <c r="M3237" s="37"/>
      <c r="N3237" s="37">
        <f t="shared" si="233"/>
        <v>0</v>
      </c>
    </row>
    <row r="3238" spans="1:14" x14ac:dyDescent="0.3">
      <c r="A3238" s="105" t="s">
        <v>99</v>
      </c>
      <c r="B3238" s="106">
        <v>3</v>
      </c>
      <c r="C3238" s="106">
        <v>3</v>
      </c>
      <c r="D3238" s="44"/>
      <c r="E3238" s="44"/>
      <c r="F3238" s="30">
        <f t="shared" si="230"/>
        <v>0</v>
      </c>
      <c r="G3238" s="11"/>
      <c r="H3238" s="11"/>
      <c r="I3238" s="11"/>
      <c r="J3238" s="12">
        <f t="shared" si="231"/>
        <v>0</v>
      </c>
      <c r="K3238" s="31">
        <f t="shared" si="232"/>
        <v>1970</v>
      </c>
      <c r="L3238" s="37">
        <f t="shared" si="229"/>
        <v>0</v>
      </c>
      <c r="M3238" s="37"/>
      <c r="N3238" s="37">
        <f t="shared" si="233"/>
        <v>0</v>
      </c>
    </row>
    <row r="3239" spans="1:14" x14ac:dyDescent="0.3">
      <c r="A3239" s="105" t="s">
        <v>100</v>
      </c>
      <c r="B3239" s="106">
        <v>3</v>
      </c>
      <c r="C3239" s="106">
        <v>3</v>
      </c>
      <c r="D3239" s="44"/>
      <c r="E3239" s="44"/>
      <c r="F3239" s="30">
        <f t="shared" si="230"/>
        <v>0</v>
      </c>
      <c r="G3239" s="11"/>
      <c r="H3239" s="11"/>
      <c r="I3239" s="11"/>
      <c r="J3239" s="12">
        <f t="shared" si="231"/>
        <v>0</v>
      </c>
      <c r="K3239" s="31">
        <f t="shared" si="232"/>
        <v>2035</v>
      </c>
      <c r="L3239" s="37">
        <f t="shared" si="229"/>
        <v>0</v>
      </c>
      <c r="M3239" s="37"/>
      <c r="N3239" s="37">
        <f t="shared" si="233"/>
        <v>0</v>
      </c>
    </row>
    <row r="3240" spans="1:14" x14ac:dyDescent="0.3">
      <c r="A3240" s="105" t="s">
        <v>101</v>
      </c>
      <c r="B3240" s="106">
        <v>8</v>
      </c>
      <c r="C3240" s="106">
        <v>8</v>
      </c>
      <c r="D3240" s="44"/>
      <c r="E3240" s="44"/>
      <c r="F3240" s="30">
        <f t="shared" si="230"/>
        <v>0</v>
      </c>
      <c r="G3240" s="11"/>
      <c r="H3240" s="11"/>
      <c r="I3240" s="11"/>
      <c r="J3240" s="12">
        <f t="shared" si="231"/>
        <v>0</v>
      </c>
      <c r="K3240" s="31">
        <f t="shared" si="232"/>
        <v>2120</v>
      </c>
      <c r="L3240" s="37">
        <f t="shared" si="229"/>
        <v>0</v>
      </c>
      <c r="M3240" s="37"/>
      <c r="N3240" s="37">
        <f t="shared" si="233"/>
        <v>0</v>
      </c>
    </row>
    <row r="3241" spans="1:14" x14ac:dyDescent="0.3">
      <c r="A3241" s="105" t="s">
        <v>102</v>
      </c>
      <c r="B3241" s="106">
        <v>10</v>
      </c>
      <c r="C3241" s="106">
        <v>10</v>
      </c>
      <c r="D3241" s="44"/>
      <c r="E3241" s="44"/>
      <c r="F3241" s="30">
        <f t="shared" si="230"/>
        <v>0</v>
      </c>
      <c r="G3241" s="11"/>
      <c r="H3241" s="11"/>
      <c r="I3241" s="11"/>
      <c r="J3241" s="12">
        <f t="shared" si="231"/>
        <v>0</v>
      </c>
      <c r="K3241" s="31">
        <f t="shared" si="232"/>
        <v>1980</v>
      </c>
      <c r="L3241" s="37">
        <f t="shared" si="229"/>
        <v>0</v>
      </c>
      <c r="M3241" s="37"/>
      <c r="N3241" s="37">
        <f t="shared" si="233"/>
        <v>0</v>
      </c>
    </row>
    <row r="3242" spans="1:14" x14ac:dyDescent="0.3">
      <c r="A3242" s="105" t="s">
        <v>103</v>
      </c>
      <c r="B3242" s="106">
        <v>12</v>
      </c>
      <c r="C3242" s="106">
        <v>12</v>
      </c>
      <c r="D3242" s="44"/>
      <c r="E3242" s="44"/>
      <c r="F3242" s="30">
        <f t="shared" si="230"/>
        <v>0</v>
      </c>
      <c r="G3242" s="11"/>
      <c r="H3242" s="11"/>
      <c r="I3242" s="11"/>
      <c r="J3242" s="12">
        <f t="shared" si="231"/>
        <v>0</v>
      </c>
      <c r="K3242" s="31">
        <f t="shared" si="232"/>
        <v>875</v>
      </c>
      <c r="L3242" s="37">
        <f t="shared" si="229"/>
        <v>0</v>
      </c>
      <c r="M3242" s="37"/>
      <c r="N3242" s="37">
        <f t="shared" si="233"/>
        <v>0</v>
      </c>
    </row>
    <row r="3243" spans="1:14" ht="19.5" thickBot="1" x14ac:dyDescent="0.35">
      <c r="A3243" s="105" t="s">
        <v>104</v>
      </c>
      <c r="B3243" s="106">
        <v>3</v>
      </c>
      <c r="C3243" s="106">
        <v>3</v>
      </c>
      <c r="D3243" s="44"/>
      <c r="E3243" s="44"/>
      <c r="F3243" s="30">
        <f t="shared" si="230"/>
        <v>0</v>
      </c>
      <c r="G3243" s="11"/>
      <c r="H3243" s="11"/>
      <c r="I3243" s="11"/>
      <c r="J3243" s="12">
        <f t="shared" si="231"/>
        <v>0</v>
      </c>
      <c r="K3243" s="31">
        <f t="shared" si="232"/>
        <v>2145</v>
      </c>
      <c r="L3243" s="37">
        <f t="shared" si="229"/>
        <v>0</v>
      </c>
      <c r="M3243" s="37"/>
      <c r="N3243" s="37">
        <f t="shared" si="233"/>
        <v>0</v>
      </c>
    </row>
    <row r="3244" spans="1:14" ht="19.5" thickBot="1" x14ac:dyDescent="0.35">
      <c r="A3244" s="56" t="s">
        <v>105</v>
      </c>
      <c r="B3244" s="57" t="s">
        <v>74</v>
      </c>
      <c r="C3244" s="58">
        <v>150</v>
      </c>
      <c r="D3244" s="44"/>
      <c r="E3244" s="44"/>
      <c r="F3244" s="30">
        <f t="shared" si="230"/>
        <v>0</v>
      </c>
      <c r="G3244" s="11"/>
      <c r="H3244" s="11"/>
      <c r="I3244" s="11"/>
      <c r="J3244" s="12">
        <f t="shared" si="231"/>
        <v>0</v>
      </c>
      <c r="K3244" s="31">
        <f t="shared" si="232"/>
        <v>21.06</v>
      </c>
      <c r="L3244" s="37">
        <f t="shared" si="229"/>
        <v>0</v>
      </c>
      <c r="M3244" s="37"/>
      <c r="N3244" s="37">
        <f t="shared" si="233"/>
        <v>0</v>
      </c>
    </row>
    <row r="3245" spans="1:14" x14ac:dyDescent="0.3">
      <c r="A3245" s="107"/>
      <c r="B3245" s="108"/>
      <c r="C3245" s="108"/>
      <c r="D3245" s="11"/>
      <c r="E3245" s="11"/>
      <c r="F3245" s="30" t="e">
        <f t="shared" si="230"/>
        <v>#DIV/0!</v>
      </c>
      <c r="G3245" s="11"/>
      <c r="H3245" s="11"/>
      <c r="I3245" s="11"/>
      <c r="J3245" s="12">
        <f t="shared" si="231"/>
        <v>0</v>
      </c>
      <c r="K3245" s="31">
        <f t="shared" si="232"/>
        <v>116.5</v>
      </c>
      <c r="L3245" s="37">
        <f t="shared" si="229"/>
        <v>0</v>
      </c>
      <c r="M3245" s="37"/>
      <c r="N3245" s="37">
        <f t="shared" si="233"/>
        <v>0</v>
      </c>
    </row>
    <row r="3246" spans="1:14" x14ac:dyDescent="0.3">
      <c r="A3246" s="107"/>
      <c r="B3246" s="108"/>
      <c r="C3246" s="108"/>
      <c r="D3246" s="11"/>
      <c r="E3246" s="11"/>
      <c r="F3246" s="30" t="e">
        <f t="shared" si="230"/>
        <v>#DIV/0!</v>
      </c>
      <c r="G3246" s="11"/>
      <c r="H3246" s="11"/>
      <c r="I3246" s="11"/>
      <c r="J3246" s="12">
        <f t="shared" si="231"/>
        <v>0</v>
      </c>
      <c r="K3246" s="31">
        <f t="shared" si="232"/>
        <v>0</v>
      </c>
      <c r="L3246" s="37">
        <f t="shared" si="229"/>
        <v>0</v>
      </c>
      <c r="M3246" s="37"/>
      <c r="N3246" s="37">
        <f t="shared" si="233"/>
        <v>0</v>
      </c>
    </row>
    <row r="3247" spans="1:14" x14ac:dyDescent="0.3">
      <c r="A3247" s="107"/>
      <c r="B3247" s="108"/>
      <c r="C3247" s="108"/>
      <c r="D3247" s="11"/>
      <c r="E3247" s="11"/>
      <c r="F3247" s="30" t="e">
        <f t="shared" si="230"/>
        <v>#DIV/0!</v>
      </c>
      <c r="G3247" s="11"/>
      <c r="H3247" s="11"/>
      <c r="I3247" s="11"/>
      <c r="J3247" s="12">
        <f t="shared" si="231"/>
        <v>0</v>
      </c>
      <c r="K3247" s="31">
        <f t="shared" si="232"/>
        <v>23</v>
      </c>
      <c r="L3247" s="37">
        <f t="shared" si="229"/>
        <v>0</v>
      </c>
      <c r="M3247" s="37"/>
      <c r="N3247" s="37">
        <f t="shared" si="233"/>
        <v>0</v>
      </c>
    </row>
    <row r="3248" spans="1:14" x14ac:dyDescent="0.3">
      <c r="A3248" s="107"/>
      <c r="B3248" s="108"/>
      <c r="C3248" s="108"/>
      <c r="D3248" s="11"/>
      <c r="E3248" s="11"/>
      <c r="F3248" s="30" t="e">
        <f t="shared" si="230"/>
        <v>#DIV/0!</v>
      </c>
      <c r="G3248" s="11"/>
      <c r="H3248" s="11"/>
      <c r="I3248" s="11"/>
      <c r="J3248" s="12">
        <f t="shared" si="231"/>
        <v>0</v>
      </c>
      <c r="K3248" s="31">
        <f t="shared" si="232"/>
        <v>0</v>
      </c>
      <c r="L3248" s="37">
        <f t="shared" si="229"/>
        <v>0</v>
      </c>
      <c r="M3248" s="37"/>
      <c r="N3248" s="37">
        <f t="shared" si="233"/>
        <v>0</v>
      </c>
    </row>
    <row r="3249" spans="1:14" x14ac:dyDescent="0.3">
      <c r="A3249" s="11"/>
      <c r="B3249" s="10"/>
      <c r="C3249" s="10"/>
      <c r="D3249" s="11"/>
      <c r="E3249" s="11"/>
      <c r="F3249" s="30" t="e">
        <f t="shared" si="230"/>
        <v>#DIV/0!</v>
      </c>
      <c r="G3249" s="11"/>
      <c r="H3249" s="11"/>
      <c r="I3249" s="11"/>
      <c r="J3249" s="12">
        <f t="shared" si="231"/>
        <v>0</v>
      </c>
      <c r="K3249" s="31">
        <f t="shared" si="232"/>
        <v>0</v>
      </c>
      <c r="L3249" s="37">
        <f t="shared" si="229"/>
        <v>0</v>
      </c>
      <c r="M3249" s="37"/>
      <c r="N3249" s="37">
        <f t="shared" si="233"/>
        <v>0</v>
      </c>
    </row>
    <row r="3250" spans="1:14" x14ac:dyDescent="0.3">
      <c r="A3250" s="11"/>
      <c r="B3250" s="10"/>
      <c r="C3250" s="10"/>
      <c r="D3250" s="11"/>
      <c r="E3250" s="11"/>
      <c r="F3250" s="30" t="e">
        <f t="shared" si="230"/>
        <v>#DIV/0!</v>
      </c>
      <c r="G3250" s="11"/>
      <c r="H3250" s="11"/>
      <c r="I3250" s="11"/>
      <c r="J3250" s="12">
        <f t="shared" si="231"/>
        <v>0</v>
      </c>
      <c r="K3250" s="31">
        <f t="shared" si="232"/>
        <v>0</v>
      </c>
      <c r="L3250" s="37">
        <f t="shared" si="229"/>
        <v>0</v>
      </c>
      <c r="M3250" s="37"/>
      <c r="N3250" s="37">
        <f t="shared" si="233"/>
        <v>0</v>
      </c>
    </row>
    <row r="3251" spans="1:14" x14ac:dyDescent="0.3">
      <c r="A3251" s="11"/>
      <c r="B3251" s="10"/>
      <c r="C3251" s="10"/>
      <c r="D3251" s="11"/>
      <c r="E3251" s="11"/>
      <c r="F3251" s="30" t="e">
        <f t="shared" si="230"/>
        <v>#DIV/0!</v>
      </c>
      <c r="G3251" s="11"/>
      <c r="H3251" s="11"/>
      <c r="I3251" s="11"/>
      <c r="J3251" s="12">
        <f t="shared" si="231"/>
        <v>0</v>
      </c>
      <c r="K3251" s="31">
        <f t="shared" si="232"/>
        <v>0</v>
      </c>
      <c r="L3251" s="37">
        <f t="shared" si="229"/>
        <v>0</v>
      </c>
      <c r="M3251" s="37"/>
      <c r="N3251" s="37">
        <f t="shared" si="233"/>
        <v>0</v>
      </c>
    </row>
    <row r="3252" spans="1:14" x14ac:dyDescent="0.3">
      <c r="A3252" s="11" t="s">
        <v>33</v>
      </c>
      <c r="B3252" s="11"/>
      <c r="C3252" s="13"/>
      <c r="D3252" s="111">
        <f t="shared" ref="D3252:J3252" si="234">SUM(D3190:D3251)</f>
        <v>0</v>
      </c>
      <c r="E3252" s="111">
        <f t="shared" si="234"/>
        <v>0</v>
      </c>
      <c r="F3252" s="111" t="e">
        <f t="shared" si="234"/>
        <v>#DIV/0!</v>
      </c>
      <c r="G3252" s="111">
        <f t="shared" si="234"/>
        <v>0</v>
      </c>
      <c r="H3252" s="111">
        <f t="shared" si="234"/>
        <v>0</v>
      </c>
      <c r="I3252" s="111">
        <f t="shared" si="234"/>
        <v>0</v>
      </c>
      <c r="J3252" s="12">
        <f t="shared" si="234"/>
        <v>0</v>
      </c>
      <c r="K3252" s="111"/>
      <c r="L3252" s="111">
        <f>SUM(L3190:L3251)</f>
        <v>0</v>
      </c>
      <c r="M3252" s="111">
        <f>SUM(M3190:M3251)</f>
        <v>0</v>
      </c>
      <c r="N3252" s="111">
        <f>SUM(N3190:N3251)</f>
        <v>0</v>
      </c>
    </row>
    <row r="3253" spans="1:14" x14ac:dyDescent="0.3">
      <c r="A3253" s="113"/>
      <c r="B3253" s="114"/>
      <c r="C3253" s="115"/>
      <c r="D3253" s="116"/>
      <c r="E3253" s="116"/>
      <c r="F3253" s="7" t="s">
        <v>106</v>
      </c>
      <c r="G3253" s="7" t="s">
        <v>123</v>
      </c>
      <c r="H3253" s="7" t="s">
        <v>124</v>
      </c>
      <c r="I3253" s="7" t="s">
        <v>125</v>
      </c>
      <c r="J3253" s="7" t="s">
        <v>126</v>
      </c>
      <c r="K3253" s="117"/>
      <c r="L3253" s="117"/>
      <c r="M3253" s="7" t="s">
        <v>107</v>
      </c>
      <c r="N3253" s="118"/>
    </row>
    <row r="3254" spans="1:14" ht="31.5" x14ac:dyDescent="0.5">
      <c r="A3254" s="113"/>
      <c r="B3254" s="114"/>
      <c r="C3254" s="115"/>
      <c r="D3254" s="116"/>
      <c r="E3254" s="116"/>
      <c r="F3254" s="121"/>
      <c r="G3254" s="121"/>
      <c r="H3254" s="121"/>
      <c r="I3254" s="121"/>
      <c r="J3254" s="121"/>
      <c r="K3254" s="122"/>
      <c r="L3254" s="121">
        <f>+F3254-G3254-H3254-I3254-J3254</f>
        <v>0</v>
      </c>
      <c r="M3254" s="123"/>
      <c r="N3254" s="124"/>
    </row>
    <row r="3255" spans="1:14" x14ac:dyDescent="0.3">
      <c r="A3255" s="177" t="s">
        <v>109</v>
      </c>
      <c r="B3255" s="178"/>
      <c r="C3255" s="178"/>
      <c r="D3255" s="178"/>
      <c r="E3255" s="178"/>
      <c r="F3255" s="178"/>
      <c r="G3255" s="178"/>
      <c r="H3255" s="178"/>
      <c r="I3255" s="178"/>
      <c r="J3255" s="179"/>
      <c r="K3255" s="125"/>
      <c r="L3255" s="12"/>
      <c r="M3255" s="126"/>
      <c r="N3255" s="127"/>
    </row>
    <row r="3256" spans="1:14" x14ac:dyDescent="0.3">
      <c r="A3256" s="180" t="s">
        <v>110</v>
      </c>
      <c r="B3256" s="181"/>
      <c r="C3256" s="181"/>
      <c r="D3256" s="181"/>
      <c r="E3256" s="181"/>
      <c r="F3256" s="181"/>
      <c r="G3256" s="181"/>
      <c r="H3256" s="181"/>
      <c r="I3256" s="181"/>
      <c r="J3256" s="182"/>
      <c r="K3256" s="129"/>
      <c r="L3256" s="12"/>
      <c r="M3256" s="126"/>
      <c r="N3256" s="127"/>
    </row>
    <row r="3257" spans="1:14" x14ac:dyDescent="0.3">
      <c r="A3257" s="160" t="s">
        <v>111</v>
      </c>
      <c r="B3257" s="161"/>
      <c r="C3257" s="161"/>
      <c r="D3257" s="161"/>
      <c r="E3257" s="161"/>
      <c r="F3257" s="161"/>
      <c r="G3257" s="161"/>
      <c r="H3257" s="161"/>
      <c r="I3257" s="161"/>
      <c r="J3257" s="162"/>
      <c r="K3257" s="130"/>
      <c r="L3257" s="12"/>
      <c r="M3257" s="131" t="e">
        <f>+L3257/L3252%</f>
        <v>#DIV/0!</v>
      </c>
      <c r="N3257" s="127"/>
    </row>
    <row r="3258" spans="1:14" x14ac:dyDescent="0.3">
      <c r="A3258" s="163" t="s">
        <v>112</v>
      </c>
      <c r="B3258" s="164"/>
      <c r="C3258" s="164"/>
      <c r="D3258" s="164"/>
      <c r="E3258" s="164"/>
      <c r="F3258" s="164"/>
      <c r="G3258" s="164"/>
      <c r="H3258" s="164"/>
      <c r="I3258" s="164"/>
      <c r="J3258" s="165"/>
      <c r="K3258" s="132"/>
      <c r="L3258" s="12">
        <f>+E3274</f>
        <v>0</v>
      </c>
      <c r="M3258" s="126"/>
      <c r="N3258" s="127"/>
    </row>
    <row r="3259" spans="1:14" x14ac:dyDescent="0.3">
      <c r="A3259" s="166" t="s">
        <v>113</v>
      </c>
      <c r="B3259" s="167"/>
      <c r="C3259" s="167"/>
      <c r="D3259" s="167"/>
      <c r="E3259" s="167"/>
      <c r="F3259" s="167"/>
      <c r="G3259" s="167"/>
      <c r="H3259" s="167"/>
      <c r="I3259" s="167"/>
      <c r="J3259" s="168"/>
      <c r="K3259" s="134"/>
      <c r="L3259" s="12">
        <f>+M3274</f>
        <v>0</v>
      </c>
      <c r="M3259" s="126"/>
      <c r="N3259" s="127"/>
    </row>
    <row r="3260" spans="1:14" x14ac:dyDescent="0.3">
      <c r="A3260" s="169"/>
      <c r="B3260" s="170"/>
      <c r="C3260" s="170"/>
      <c r="D3260" s="170"/>
      <c r="E3260" s="170"/>
      <c r="F3260" s="170"/>
      <c r="G3260" s="170"/>
      <c r="H3260" s="170"/>
      <c r="I3260" s="170"/>
      <c r="J3260" s="171"/>
      <c r="K3260" s="128"/>
      <c r="L3260" s="126"/>
      <c r="M3260" s="126"/>
      <c r="N3260" s="127"/>
    </row>
    <row r="3261" spans="1:14" x14ac:dyDescent="0.3">
      <c r="A3261" s="169"/>
      <c r="B3261" s="170"/>
      <c r="C3261" s="170"/>
      <c r="D3261" s="170"/>
      <c r="E3261" s="170"/>
      <c r="F3261" s="170"/>
      <c r="G3261" s="170"/>
      <c r="H3261" s="170"/>
      <c r="I3261" s="170"/>
      <c r="J3261" s="171"/>
      <c r="K3261" s="128"/>
      <c r="L3261" s="126"/>
      <c r="M3261" s="126"/>
      <c r="N3261" s="127"/>
    </row>
    <row r="3262" spans="1:14" x14ac:dyDescent="0.3">
      <c r="A3262" s="169" t="s">
        <v>114</v>
      </c>
      <c r="B3262" s="170"/>
      <c r="C3262" s="170"/>
      <c r="D3262" s="170"/>
      <c r="E3262" s="170"/>
      <c r="F3262" s="170"/>
      <c r="G3262" s="170"/>
      <c r="H3262" s="170"/>
      <c r="I3262" s="170"/>
      <c r="J3262" s="171"/>
      <c r="K3262" s="136"/>
      <c r="L3262" s="111">
        <f>+L3252-L3255-L3256-L3257-L3258+L3259-L3260-L3261</f>
        <v>0</v>
      </c>
      <c r="M3262" s="126"/>
      <c r="N3262" s="127"/>
    </row>
    <row r="3263" spans="1:14" ht="19.5" thickBot="1" x14ac:dyDescent="0.35">
      <c r="M3263" s="138">
        <f>+L3263-L3262</f>
        <v>0</v>
      </c>
    </row>
    <row r="3264" spans="1:14" ht="19.5" thickBot="1" x14ac:dyDescent="0.35">
      <c r="A3264" s="157" t="s">
        <v>115</v>
      </c>
      <c r="B3264" s="158"/>
      <c r="C3264" s="158"/>
      <c r="D3264" s="158"/>
      <c r="E3264" s="158"/>
      <c r="F3264" s="159"/>
      <c r="G3264" s="127"/>
      <c r="H3264" s="157" t="s">
        <v>116</v>
      </c>
      <c r="I3264" s="158"/>
      <c r="J3264" s="159"/>
      <c r="K3264" s="157" t="s">
        <v>117</v>
      </c>
      <c r="L3264" s="158"/>
      <c r="M3264" s="159"/>
      <c r="N3264" s="139"/>
    </row>
    <row r="3265" spans="1:14" ht="19.5" thickBot="1" x14ac:dyDescent="0.35">
      <c r="A3265" s="140" t="s">
        <v>118</v>
      </c>
      <c r="B3265" s="157" t="s">
        <v>119</v>
      </c>
      <c r="C3265" s="159"/>
      <c r="D3265" s="140" t="s">
        <v>120</v>
      </c>
      <c r="E3265" s="157" t="s">
        <v>22</v>
      </c>
      <c r="F3265" s="159"/>
      <c r="G3265" s="127"/>
      <c r="H3265" s="157" t="s">
        <v>119</v>
      </c>
      <c r="I3265" s="159"/>
      <c r="J3265" s="140" t="s">
        <v>22</v>
      </c>
      <c r="K3265" s="157" t="s">
        <v>119</v>
      </c>
      <c r="L3265" s="159"/>
      <c r="M3265" s="140" t="s">
        <v>22</v>
      </c>
      <c r="N3265" s="139"/>
    </row>
    <row r="3266" spans="1:14" ht="19.5" thickBot="1" x14ac:dyDescent="0.35">
      <c r="A3266" s="141"/>
      <c r="B3266" s="153"/>
      <c r="C3266" s="154"/>
      <c r="D3266" s="141"/>
      <c r="E3266" s="155"/>
      <c r="F3266" s="156"/>
      <c r="G3266" s="127"/>
      <c r="H3266" s="153"/>
      <c r="I3266" s="154"/>
      <c r="J3266" s="142"/>
      <c r="K3266" s="153"/>
      <c r="L3266" s="154"/>
      <c r="M3266" s="143"/>
      <c r="N3266" s="144"/>
    </row>
    <row r="3267" spans="1:14" ht="19.5" thickBot="1" x14ac:dyDescent="0.35">
      <c r="A3267" s="141"/>
      <c r="B3267" s="153"/>
      <c r="C3267" s="154"/>
      <c r="D3267" s="141"/>
      <c r="E3267" s="155"/>
      <c r="F3267" s="156"/>
      <c r="G3267" s="127"/>
      <c r="H3267" s="153"/>
      <c r="I3267" s="154"/>
      <c r="J3267" s="142"/>
      <c r="K3267" s="153"/>
      <c r="L3267" s="154"/>
      <c r="M3267" s="143"/>
      <c r="N3267" s="144"/>
    </row>
    <row r="3268" spans="1:14" ht="19.5" thickBot="1" x14ac:dyDescent="0.35">
      <c r="A3268" s="141"/>
      <c r="B3268" s="153"/>
      <c r="C3268" s="154"/>
      <c r="D3268" s="141"/>
      <c r="E3268" s="155"/>
      <c r="F3268" s="156"/>
      <c r="G3268" s="127"/>
      <c r="H3268" s="153"/>
      <c r="I3268" s="154"/>
      <c r="J3268" s="142"/>
      <c r="K3268" s="153"/>
      <c r="L3268" s="154"/>
      <c r="M3268" s="143"/>
      <c r="N3268" s="144"/>
    </row>
    <row r="3269" spans="1:14" ht="19.5" thickBot="1" x14ac:dyDescent="0.35">
      <c r="A3269" s="141"/>
      <c r="B3269" s="153"/>
      <c r="C3269" s="154"/>
      <c r="D3269" s="141"/>
      <c r="E3269" s="155"/>
      <c r="F3269" s="156"/>
      <c r="G3269" s="127"/>
      <c r="H3269" s="153"/>
      <c r="I3269" s="154"/>
      <c r="J3269" s="142"/>
      <c r="K3269" s="153"/>
      <c r="L3269" s="154"/>
      <c r="M3269" s="143"/>
      <c r="N3269" s="144"/>
    </row>
    <row r="3270" spans="1:14" ht="19.5" thickBot="1" x14ac:dyDescent="0.35">
      <c r="A3270" s="141"/>
      <c r="B3270" s="153"/>
      <c r="C3270" s="154"/>
      <c r="D3270" s="141"/>
      <c r="E3270" s="155"/>
      <c r="F3270" s="156"/>
      <c r="G3270" s="127"/>
      <c r="H3270" s="153"/>
      <c r="I3270" s="154"/>
      <c r="J3270" s="142"/>
      <c r="K3270" s="153"/>
      <c r="L3270" s="154"/>
      <c r="M3270" s="143"/>
      <c r="N3270" s="144"/>
    </row>
    <row r="3271" spans="1:14" ht="19.5" thickBot="1" x14ac:dyDescent="0.35">
      <c r="A3271" s="141"/>
      <c r="B3271" s="153"/>
      <c r="C3271" s="154"/>
      <c r="D3271" s="141"/>
      <c r="E3271" s="155"/>
      <c r="F3271" s="156"/>
      <c r="G3271" s="127"/>
      <c r="H3271" s="153"/>
      <c r="I3271" s="154"/>
      <c r="J3271" s="142"/>
      <c r="K3271" s="153"/>
      <c r="L3271" s="154"/>
      <c r="M3271" s="143"/>
      <c r="N3271" s="144"/>
    </row>
    <row r="3272" spans="1:14" ht="19.5" thickBot="1" x14ac:dyDescent="0.35">
      <c r="A3272" s="141"/>
      <c r="B3272" s="153"/>
      <c r="C3272" s="154"/>
      <c r="D3272" s="141"/>
      <c r="E3272" s="155"/>
      <c r="F3272" s="156"/>
      <c r="G3272" s="127"/>
      <c r="H3272" s="153"/>
      <c r="I3272" s="154"/>
      <c r="J3272" s="142"/>
      <c r="K3272" s="153"/>
      <c r="L3272" s="154"/>
      <c r="M3272" s="143"/>
      <c r="N3272" s="144"/>
    </row>
    <row r="3273" spans="1:14" ht="19.5" thickBot="1" x14ac:dyDescent="0.35">
      <c r="A3273" s="141"/>
      <c r="B3273" s="153"/>
      <c r="C3273" s="154"/>
      <c r="D3273" s="141"/>
      <c r="E3273" s="155"/>
      <c r="F3273" s="156"/>
      <c r="G3273" s="127"/>
      <c r="H3273" s="153"/>
      <c r="I3273" s="154"/>
      <c r="J3273" s="142"/>
      <c r="K3273" s="153"/>
      <c r="L3273" s="154"/>
      <c r="M3273" s="143"/>
      <c r="N3273" s="144"/>
    </row>
    <row r="3274" spans="1:14" ht="19.5" thickBot="1" x14ac:dyDescent="0.35">
      <c r="A3274" s="141" t="s">
        <v>121</v>
      </c>
      <c r="B3274" s="153"/>
      <c r="C3274" s="154"/>
      <c r="D3274" s="141"/>
      <c r="E3274" s="155">
        <f>SUM(E3266:F3273)</f>
        <v>0</v>
      </c>
      <c r="F3274" s="156"/>
      <c r="G3274" s="127"/>
      <c r="H3274" s="153" t="s">
        <v>121</v>
      </c>
      <c r="I3274" s="154"/>
      <c r="J3274" s="140">
        <f>SUM(J3266:J3273)</f>
        <v>0</v>
      </c>
      <c r="K3274" s="153" t="s">
        <v>121</v>
      </c>
      <c r="L3274" s="154"/>
      <c r="M3274" s="145">
        <f>SUM(M3266:M3273)</f>
        <v>0</v>
      </c>
      <c r="N3274" s="139"/>
    </row>
    <row r="3277" spans="1:14" x14ac:dyDescent="0.3">
      <c r="A3277" s="172" t="s">
        <v>0</v>
      </c>
      <c r="B3277" s="172"/>
      <c r="C3277" s="172"/>
      <c r="D3277" s="172"/>
      <c r="E3277" s="172"/>
      <c r="F3277" s="172"/>
      <c r="G3277" s="172"/>
      <c r="H3277" s="172"/>
      <c r="I3277" s="172"/>
      <c r="J3277" s="172"/>
      <c r="K3277" s="172"/>
      <c r="L3277" s="172"/>
      <c r="M3277" s="1"/>
      <c r="N3277" s="148"/>
    </row>
    <row r="3278" spans="1:14" x14ac:dyDescent="0.3">
      <c r="A3278" s="1" t="s">
        <v>1</v>
      </c>
      <c r="B3278" s="148"/>
      <c r="J3278" s="1" t="s">
        <v>3</v>
      </c>
      <c r="K3278" s="173">
        <f>+K3187</f>
        <v>0</v>
      </c>
      <c r="L3278" s="173"/>
      <c r="M3278" s="173"/>
      <c r="N3278" s="6"/>
    </row>
    <row r="3279" spans="1:14" x14ac:dyDescent="0.3">
      <c r="A3279" s="174"/>
      <c r="B3279" s="175"/>
      <c r="C3279" s="176"/>
      <c r="D3279" s="169" t="s">
        <v>6</v>
      </c>
      <c r="E3279" s="170"/>
      <c r="F3279" s="171"/>
      <c r="G3279" s="7" t="s">
        <v>7</v>
      </c>
      <c r="H3279" s="7" t="s">
        <v>7</v>
      </c>
      <c r="I3279" s="7" t="s">
        <v>8</v>
      </c>
      <c r="J3279" s="147" t="s">
        <v>9</v>
      </c>
      <c r="K3279" s="7" t="s">
        <v>10</v>
      </c>
      <c r="L3279" s="149"/>
      <c r="M3279" s="7" t="s">
        <v>11</v>
      </c>
      <c r="N3279" s="7" t="s">
        <v>12</v>
      </c>
    </row>
    <row r="3280" spans="1:14" x14ac:dyDescent="0.3">
      <c r="A3280" s="12" t="s">
        <v>16</v>
      </c>
      <c r="B3280" s="7" t="s">
        <v>17</v>
      </c>
      <c r="C3280" s="13" t="s">
        <v>18</v>
      </c>
      <c r="D3280" s="7">
        <v>1</v>
      </c>
      <c r="E3280" s="7">
        <v>2</v>
      </c>
      <c r="F3280" s="14" t="s">
        <v>19</v>
      </c>
      <c r="G3280" s="7" t="s">
        <v>20</v>
      </c>
      <c r="H3280" s="7" t="s">
        <v>20</v>
      </c>
      <c r="I3280" s="7"/>
      <c r="J3280" s="7" t="s">
        <v>20</v>
      </c>
      <c r="K3280" s="7" t="s">
        <v>21</v>
      </c>
      <c r="L3280" s="7" t="s">
        <v>22</v>
      </c>
      <c r="M3280" s="7" t="s">
        <v>23</v>
      </c>
      <c r="N3280" s="7" t="s">
        <v>22</v>
      </c>
    </row>
    <row r="3281" spans="1:14" x14ac:dyDescent="0.3">
      <c r="A3281" s="16" t="s">
        <v>35</v>
      </c>
      <c r="B3281" s="17" t="s">
        <v>36</v>
      </c>
      <c r="C3281" s="17">
        <v>72</v>
      </c>
      <c r="D3281" s="29"/>
      <c r="E3281" s="29"/>
      <c r="F3281" s="30">
        <f>+(E3281+D3281)/C3281</f>
        <v>0</v>
      </c>
      <c r="G3281" s="32"/>
      <c r="H3281" s="32"/>
      <c r="I3281" s="32"/>
      <c r="J3281" s="34">
        <f>+D3281+E3281-G3281-H3281-I3281</f>
        <v>0</v>
      </c>
      <c r="K3281" s="31">
        <f>+K3190</f>
        <v>381.13</v>
      </c>
      <c r="L3281" s="24">
        <f t="shared" ref="L3281:L3342" si="235">+J3281*K3281</f>
        <v>0</v>
      </c>
      <c r="M3281" s="24"/>
      <c r="N3281" s="24">
        <f>+K3281*I3281</f>
        <v>0</v>
      </c>
    </row>
    <row r="3282" spans="1:14" x14ac:dyDescent="0.3">
      <c r="A3282" s="16" t="s">
        <v>37</v>
      </c>
      <c r="B3282" s="17" t="s">
        <v>38</v>
      </c>
      <c r="C3282" s="17">
        <v>36</v>
      </c>
      <c r="D3282" s="29"/>
      <c r="E3282" s="29"/>
      <c r="F3282" s="30">
        <f t="shared" ref="F3282:F3342" si="236">+(E3282+D3282)/C3282</f>
        <v>0</v>
      </c>
      <c r="G3282" s="32"/>
      <c r="H3282" s="32"/>
      <c r="I3282" s="32"/>
      <c r="J3282" s="34">
        <f t="shared" ref="J3282:J3342" si="237">+D3282+E3282-G3282-H3282-I3282</f>
        <v>0</v>
      </c>
      <c r="K3282" s="31">
        <f t="shared" ref="K3282:K3342" si="238">+K3191</f>
        <v>741.2</v>
      </c>
      <c r="L3282" s="24">
        <f t="shared" si="235"/>
        <v>0</v>
      </c>
      <c r="M3282" s="24"/>
      <c r="N3282" s="24">
        <f t="shared" ref="N3282:N3342" si="239">+K3282*I3282</f>
        <v>0</v>
      </c>
    </row>
    <row r="3283" spans="1:14" x14ac:dyDescent="0.3">
      <c r="A3283" s="16" t="s">
        <v>39</v>
      </c>
      <c r="B3283" s="17" t="s">
        <v>40</v>
      </c>
      <c r="C3283" s="17">
        <v>18</v>
      </c>
      <c r="D3283" s="29"/>
      <c r="E3283" s="29"/>
      <c r="F3283" s="30">
        <f t="shared" si="236"/>
        <v>0</v>
      </c>
      <c r="G3283" s="32"/>
      <c r="H3283" s="32"/>
      <c r="I3283" s="32"/>
      <c r="J3283" s="12">
        <f t="shared" si="237"/>
        <v>0</v>
      </c>
      <c r="K3283" s="31">
        <f t="shared" si="238"/>
        <v>1263.5999999999999</v>
      </c>
      <c r="L3283" s="37">
        <f t="shared" si="235"/>
        <v>0</v>
      </c>
      <c r="M3283" s="37"/>
      <c r="N3283" s="37">
        <f t="shared" si="239"/>
        <v>0</v>
      </c>
    </row>
    <row r="3284" spans="1:14" x14ac:dyDescent="0.3">
      <c r="A3284" s="16" t="s">
        <v>41</v>
      </c>
      <c r="B3284" s="17" t="s">
        <v>42</v>
      </c>
      <c r="C3284" s="17">
        <v>10</v>
      </c>
      <c r="D3284" s="29"/>
      <c r="E3284" s="29"/>
      <c r="F3284" s="30">
        <f t="shared" si="236"/>
        <v>0</v>
      </c>
      <c r="G3284" s="32"/>
      <c r="H3284" s="32"/>
      <c r="I3284" s="32"/>
      <c r="J3284" s="34">
        <f t="shared" si="237"/>
        <v>0</v>
      </c>
      <c r="K3284" s="31">
        <f t="shared" si="238"/>
        <v>2059.1999999999998</v>
      </c>
      <c r="L3284" s="24">
        <f t="shared" si="235"/>
        <v>0</v>
      </c>
      <c r="M3284" s="24"/>
      <c r="N3284" s="24">
        <f t="shared" si="239"/>
        <v>0</v>
      </c>
    </row>
    <row r="3285" spans="1:14" x14ac:dyDescent="0.3">
      <c r="A3285" s="16" t="s">
        <v>43</v>
      </c>
      <c r="B3285" s="17" t="s">
        <v>36</v>
      </c>
      <c r="C3285" s="17">
        <v>72</v>
      </c>
      <c r="D3285" s="29"/>
      <c r="E3285" s="29"/>
      <c r="F3285" s="30">
        <f t="shared" si="236"/>
        <v>0</v>
      </c>
      <c r="G3285" s="32"/>
      <c r="H3285" s="32"/>
      <c r="I3285" s="32"/>
      <c r="J3285" s="34">
        <f t="shared" si="237"/>
        <v>0</v>
      </c>
      <c r="K3285" s="31">
        <f t="shared" si="238"/>
        <v>409.5</v>
      </c>
      <c r="L3285" s="24">
        <f t="shared" si="235"/>
        <v>0</v>
      </c>
      <c r="M3285" s="24"/>
      <c r="N3285" s="24">
        <f t="shared" si="239"/>
        <v>0</v>
      </c>
    </row>
    <row r="3286" spans="1:14" x14ac:dyDescent="0.3">
      <c r="A3286" s="16" t="s">
        <v>44</v>
      </c>
      <c r="B3286" s="17" t="s">
        <v>38</v>
      </c>
      <c r="C3286" s="17">
        <v>36</v>
      </c>
      <c r="D3286" s="29"/>
      <c r="E3286" s="29"/>
      <c r="F3286" s="30">
        <f t="shared" si="236"/>
        <v>0</v>
      </c>
      <c r="G3286" s="32"/>
      <c r="H3286" s="32"/>
      <c r="I3286" s="32"/>
      <c r="J3286" s="34">
        <f t="shared" si="237"/>
        <v>0</v>
      </c>
      <c r="K3286" s="31">
        <f t="shared" si="238"/>
        <v>803.79</v>
      </c>
      <c r="L3286" s="24">
        <f t="shared" si="235"/>
        <v>0</v>
      </c>
      <c r="M3286" s="24"/>
      <c r="N3286" s="24">
        <f t="shared" si="239"/>
        <v>0</v>
      </c>
    </row>
    <row r="3287" spans="1:14" x14ac:dyDescent="0.3">
      <c r="A3287" s="16" t="s">
        <v>45</v>
      </c>
      <c r="B3287" s="17" t="s">
        <v>36</v>
      </c>
      <c r="C3287" s="17">
        <v>72</v>
      </c>
      <c r="D3287" s="29"/>
      <c r="E3287" s="29"/>
      <c r="F3287" s="30">
        <f t="shared" si="236"/>
        <v>0</v>
      </c>
      <c r="G3287" s="32"/>
      <c r="H3287" s="32"/>
      <c r="I3287" s="32"/>
      <c r="J3287" s="34">
        <f t="shared" si="237"/>
        <v>0</v>
      </c>
      <c r="K3287" s="31">
        <f t="shared" si="238"/>
        <v>409.5</v>
      </c>
      <c r="L3287" s="24">
        <f t="shared" si="235"/>
        <v>0</v>
      </c>
      <c r="M3287" s="24"/>
      <c r="N3287" s="24">
        <f t="shared" si="239"/>
        <v>0</v>
      </c>
    </row>
    <row r="3288" spans="1:14" x14ac:dyDescent="0.3">
      <c r="A3288" s="16" t="s">
        <v>46</v>
      </c>
      <c r="B3288" s="17" t="s">
        <v>38</v>
      </c>
      <c r="C3288" s="17">
        <v>36</v>
      </c>
      <c r="D3288" s="29"/>
      <c r="E3288" s="29"/>
      <c r="F3288" s="30">
        <f t="shared" si="236"/>
        <v>0</v>
      </c>
      <c r="G3288" s="32"/>
      <c r="H3288" s="32"/>
      <c r="I3288" s="32"/>
      <c r="J3288" s="34">
        <f t="shared" si="237"/>
        <v>0</v>
      </c>
      <c r="K3288" s="31">
        <f t="shared" si="238"/>
        <v>803.79</v>
      </c>
      <c r="L3288" s="24">
        <f t="shared" si="235"/>
        <v>0</v>
      </c>
      <c r="M3288" s="24"/>
      <c r="N3288" s="24">
        <f t="shared" si="239"/>
        <v>0</v>
      </c>
    </row>
    <row r="3289" spans="1:14" x14ac:dyDescent="0.3">
      <c r="A3289" s="16" t="s">
        <v>47</v>
      </c>
      <c r="B3289" s="17" t="s">
        <v>48</v>
      </c>
      <c r="C3289" s="17">
        <v>8</v>
      </c>
      <c r="D3289" s="29"/>
      <c r="E3289" s="29"/>
      <c r="F3289" s="30">
        <f t="shared" si="236"/>
        <v>0</v>
      </c>
      <c r="G3289" s="32"/>
      <c r="H3289" s="32"/>
      <c r="I3289" s="32"/>
      <c r="J3289" s="34">
        <f t="shared" si="237"/>
        <v>0</v>
      </c>
      <c r="K3289" s="31">
        <f t="shared" si="238"/>
        <v>2767.05</v>
      </c>
      <c r="L3289" s="24">
        <f t="shared" si="235"/>
        <v>0</v>
      </c>
      <c r="M3289" s="24"/>
      <c r="N3289" s="24">
        <f t="shared" si="239"/>
        <v>0</v>
      </c>
    </row>
    <row r="3290" spans="1:14" x14ac:dyDescent="0.3">
      <c r="A3290" s="35" t="s">
        <v>49</v>
      </c>
      <c r="B3290" s="17" t="s">
        <v>50</v>
      </c>
      <c r="C3290" s="38">
        <v>72</v>
      </c>
      <c r="D3290" s="29"/>
      <c r="E3290" s="29"/>
      <c r="F3290" s="30">
        <f t="shared" si="236"/>
        <v>0</v>
      </c>
      <c r="G3290" s="32"/>
      <c r="H3290" s="32"/>
      <c r="I3290" s="32"/>
      <c r="J3290" s="12">
        <f t="shared" si="237"/>
        <v>0</v>
      </c>
      <c r="K3290" s="31">
        <f t="shared" si="238"/>
        <v>444.6</v>
      </c>
      <c r="L3290" s="37">
        <f t="shared" si="235"/>
        <v>0</v>
      </c>
      <c r="M3290" s="37"/>
      <c r="N3290" s="37">
        <f t="shared" si="239"/>
        <v>0</v>
      </c>
    </row>
    <row r="3291" spans="1:14" x14ac:dyDescent="0.3">
      <c r="A3291" s="16" t="s">
        <v>51</v>
      </c>
      <c r="B3291" s="17" t="s">
        <v>52</v>
      </c>
      <c r="C3291" s="17">
        <v>36</v>
      </c>
      <c r="D3291" s="29"/>
      <c r="E3291" s="29"/>
      <c r="F3291" s="30">
        <f t="shared" si="236"/>
        <v>0</v>
      </c>
      <c r="G3291" s="32"/>
      <c r="H3291" s="32"/>
      <c r="I3291" s="32"/>
      <c r="J3291" s="34">
        <f t="shared" si="237"/>
        <v>0</v>
      </c>
      <c r="K3291" s="31">
        <f t="shared" si="238"/>
        <v>868.73</v>
      </c>
      <c r="L3291" s="24">
        <f t="shared" si="235"/>
        <v>0</v>
      </c>
      <c r="M3291" s="24"/>
      <c r="N3291" s="24">
        <f t="shared" si="239"/>
        <v>0</v>
      </c>
    </row>
    <row r="3292" spans="1:14" x14ac:dyDescent="0.3">
      <c r="A3292" s="16" t="s">
        <v>53</v>
      </c>
      <c r="B3292" s="17" t="s">
        <v>48</v>
      </c>
      <c r="C3292" s="17">
        <v>8</v>
      </c>
      <c r="D3292" s="29"/>
      <c r="E3292" s="29"/>
      <c r="F3292" s="30">
        <f t="shared" si="236"/>
        <v>0</v>
      </c>
      <c r="G3292" s="32"/>
      <c r="H3292" s="32"/>
      <c r="I3292" s="32"/>
      <c r="J3292" s="34">
        <f t="shared" si="237"/>
        <v>0</v>
      </c>
      <c r="K3292" s="31">
        <f t="shared" si="238"/>
        <v>2416.0500000000002</v>
      </c>
      <c r="L3292" s="24">
        <f t="shared" si="235"/>
        <v>0</v>
      </c>
      <c r="M3292" s="24"/>
      <c r="N3292" s="24">
        <f t="shared" si="239"/>
        <v>0</v>
      </c>
    </row>
    <row r="3293" spans="1:14" x14ac:dyDescent="0.3">
      <c r="A3293" s="16" t="s">
        <v>54</v>
      </c>
      <c r="B3293" s="17" t="s">
        <v>50</v>
      </c>
      <c r="C3293" s="17">
        <v>72</v>
      </c>
      <c r="D3293" s="29"/>
      <c r="E3293" s="29"/>
      <c r="F3293" s="30">
        <f t="shared" si="236"/>
        <v>0</v>
      </c>
      <c r="G3293" s="32"/>
      <c r="H3293" s="32"/>
      <c r="I3293" s="32"/>
      <c r="J3293" s="34">
        <f t="shared" si="237"/>
        <v>0</v>
      </c>
      <c r="K3293" s="31">
        <f t="shared" si="238"/>
        <v>377.33</v>
      </c>
      <c r="L3293" s="24">
        <f t="shared" si="235"/>
        <v>0</v>
      </c>
      <c r="M3293" s="24"/>
      <c r="N3293" s="24">
        <f t="shared" si="239"/>
        <v>0</v>
      </c>
    </row>
    <row r="3294" spans="1:14" x14ac:dyDescent="0.3">
      <c r="A3294" s="16" t="s">
        <v>55</v>
      </c>
      <c r="B3294" s="17" t="s">
        <v>56</v>
      </c>
      <c r="C3294" s="17">
        <v>15</v>
      </c>
      <c r="D3294" s="44"/>
      <c r="E3294" s="44"/>
      <c r="F3294" s="30">
        <f t="shared" si="236"/>
        <v>0</v>
      </c>
      <c r="G3294" s="11"/>
      <c r="H3294" s="11"/>
      <c r="I3294" s="11"/>
      <c r="J3294" s="12">
        <f t="shared" si="237"/>
        <v>0</v>
      </c>
      <c r="K3294" s="45">
        <f t="shared" si="238"/>
        <v>1158.3</v>
      </c>
      <c r="L3294" s="37">
        <f t="shared" si="235"/>
        <v>0</v>
      </c>
      <c r="M3294" s="37"/>
      <c r="N3294" s="37">
        <f t="shared" si="239"/>
        <v>0</v>
      </c>
    </row>
    <row r="3295" spans="1:14" x14ac:dyDescent="0.3">
      <c r="A3295" s="16" t="s">
        <v>57</v>
      </c>
      <c r="B3295" s="17" t="s">
        <v>50</v>
      </c>
      <c r="C3295" s="17">
        <v>72</v>
      </c>
      <c r="D3295" s="29"/>
      <c r="E3295" s="29"/>
      <c r="F3295" s="30">
        <f t="shared" si="236"/>
        <v>0</v>
      </c>
      <c r="G3295" s="32"/>
      <c r="H3295" s="32"/>
      <c r="I3295" s="32"/>
      <c r="J3295" s="34">
        <f t="shared" si="237"/>
        <v>0</v>
      </c>
      <c r="K3295" s="31">
        <f t="shared" si="238"/>
        <v>424.13</v>
      </c>
      <c r="L3295" s="24">
        <f t="shared" si="235"/>
        <v>0</v>
      </c>
      <c r="M3295" s="24"/>
      <c r="N3295" s="24">
        <f t="shared" si="239"/>
        <v>0</v>
      </c>
    </row>
    <row r="3296" spans="1:14" x14ac:dyDescent="0.3">
      <c r="A3296" s="16" t="s">
        <v>58</v>
      </c>
      <c r="B3296" s="17" t="s">
        <v>59</v>
      </c>
      <c r="C3296" s="17">
        <v>15</v>
      </c>
      <c r="D3296" s="29"/>
      <c r="E3296" s="29"/>
      <c r="F3296" s="30">
        <f t="shared" si="236"/>
        <v>0</v>
      </c>
      <c r="G3296" s="32"/>
      <c r="H3296" s="32"/>
      <c r="I3296" s="32"/>
      <c r="J3296" s="34">
        <f t="shared" si="237"/>
        <v>0</v>
      </c>
      <c r="K3296" s="31">
        <f t="shared" si="238"/>
        <v>1199.25</v>
      </c>
      <c r="L3296" s="24">
        <f t="shared" si="235"/>
        <v>0</v>
      </c>
      <c r="M3296" s="24"/>
      <c r="N3296" s="24">
        <f t="shared" si="239"/>
        <v>0</v>
      </c>
    </row>
    <row r="3297" spans="1:14" x14ac:dyDescent="0.3">
      <c r="A3297" s="16" t="s">
        <v>60</v>
      </c>
      <c r="B3297" s="17" t="s">
        <v>50</v>
      </c>
      <c r="C3297" s="17">
        <v>72</v>
      </c>
      <c r="D3297" s="29"/>
      <c r="E3297" s="29"/>
      <c r="F3297" s="30">
        <f t="shared" si="236"/>
        <v>0</v>
      </c>
      <c r="G3297" s="32"/>
      <c r="H3297" s="32"/>
      <c r="I3297" s="32"/>
      <c r="J3297" s="34">
        <f t="shared" si="237"/>
        <v>0</v>
      </c>
      <c r="K3297" s="31">
        <f t="shared" si="238"/>
        <v>381.13</v>
      </c>
      <c r="L3297" s="24">
        <f t="shared" si="235"/>
        <v>0</v>
      </c>
      <c r="M3297" s="24"/>
      <c r="N3297" s="24">
        <f t="shared" si="239"/>
        <v>0</v>
      </c>
    </row>
    <row r="3298" spans="1:14" x14ac:dyDescent="0.3">
      <c r="A3298" s="16" t="s">
        <v>61</v>
      </c>
      <c r="B3298" s="17" t="s">
        <v>50</v>
      </c>
      <c r="C3298" s="38">
        <v>72</v>
      </c>
      <c r="D3298" s="44"/>
      <c r="E3298" s="44"/>
      <c r="F3298" s="30">
        <f t="shared" si="236"/>
        <v>0</v>
      </c>
      <c r="G3298" s="11"/>
      <c r="H3298" s="11"/>
      <c r="I3298" s="11"/>
      <c r="J3298" s="12">
        <f t="shared" si="237"/>
        <v>0</v>
      </c>
      <c r="K3298" s="31">
        <f t="shared" si="238"/>
        <v>424.13</v>
      </c>
      <c r="L3298" s="37">
        <f t="shared" si="235"/>
        <v>0</v>
      </c>
      <c r="M3298" s="37"/>
      <c r="N3298" s="37">
        <f t="shared" si="239"/>
        <v>0</v>
      </c>
    </row>
    <row r="3299" spans="1:14" x14ac:dyDescent="0.3">
      <c r="A3299" s="35" t="s">
        <v>62</v>
      </c>
      <c r="B3299" s="17" t="s">
        <v>50</v>
      </c>
      <c r="C3299" s="38">
        <v>72</v>
      </c>
      <c r="D3299" s="44"/>
      <c r="E3299" s="44"/>
      <c r="F3299" s="30">
        <f t="shared" si="236"/>
        <v>0</v>
      </c>
      <c r="G3299" s="11"/>
      <c r="H3299" s="11"/>
      <c r="I3299" s="11"/>
      <c r="J3299" s="12">
        <f t="shared" si="237"/>
        <v>0</v>
      </c>
      <c r="K3299" s="31">
        <f t="shared" si="238"/>
        <v>330.23</v>
      </c>
      <c r="L3299" s="37">
        <f t="shared" si="235"/>
        <v>0</v>
      </c>
      <c r="M3299" s="37"/>
      <c r="N3299" s="37">
        <f t="shared" si="239"/>
        <v>0</v>
      </c>
    </row>
    <row r="3300" spans="1:14" x14ac:dyDescent="0.3">
      <c r="A3300" s="35" t="s">
        <v>63</v>
      </c>
      <c r="B3300" s="17" t="s">
        <v>50</v>
      </c>
      <c r="C3300" s="38">
        <v>72</v>
      </c>
      <c r="D3300" s="44"/>
      <c r="E3300" s="44"/>
      <c r="F3300" s="30">
        <f t="shared" si="236"/>
        <v>0</v>
      </c>
      <c r="G3300" s="11"/>
      <c r="H3300" s="11"/>
      <c r="I3300" s="11"/>
      <c r="J3300" s="12">
        <f t="shared" si="237"/>
        <v>0</v>
      </c>
      <c r="K3300" s="31">
        <f t="shared" si="238"/>
        <v>424.13</v>
      </c>
      <c r="L3300" s="37">
        <f t="shared" si="235"/>
        <v>0</v>
      </c>
      <c r="M3300" s="37"/>
      <c r="N3300" s="37">
        <f t="shared" si="239"/>
        <v>0</v>
      </c>
    </row>
    <row r="3301" spans="1:14" x14ac:dyDescent="0.3">
      <c r="A3301" s="35" t="s">
        <v>64</v>
      </c>
      <c r="B3301" s="17" t="s">
        <v>65</v>
      </c>
      <c r="C3301" s="38">
        <v>72</v>
      </c>
      <c r="D3301" s="44"/>
      <c r="E3301" s="44"/>
      <c r="F3301" s="30">
        <f t="shared" si="236"/>
        <v>0</v>
      </c>
      <c r="G3301" s="11"/>
      <c r="H3301" s="11"/>
      <c r="I3301" s="11"/>
      <c r="J3301" s="12">
        <f t="shared" si="237"/>
        <v>0</v>
      </c>
      <c r="K3301" s="31">
        <f t="shared" si="238"/>
        <v>389.61</v>
      </c>
      <c r="L3301" s="37">
        <f t="shared" si="235"/>
        <v>0</v>
      </c>
      <c r="M3301" s="37"/>
      <c r="N3301" s="37">
        <f t="shared" si="239"/>
        <v>0</v>
      </c>
    </row>
    <row r="3302" spans="1:14" x14ac:dyDescent="0.3">
      <c r="A3302" s="35" t="s">
        <v>66</v>
      </c>
      <c r="B3302" s="17" t="s">
        <v>65</v>
      </c>
      <c r="C3302" s="38">
        <v>72</v>
      </c>
      <c r="D3302" s="44"/>
      <c r="E3302" s="44"/>
      <c r="F3302" s="30">
        <f t="shared" si="236"/>
        <v>0</v>
      </c>
      <c r="G3302" s="11"/>
      <c r="H3302" s="11"/>
      <c r="I3302" s="11"/>
      <c r="J3302" s="12">
        <f t="shared" si="237"/>
        <v>0</v>
      </c>
      <c r="K3302" s="31">
        <f t="shared" si="238"/>
        <v>389.61</v>
      </c>
      <c r="L3302" s="37">
        <f t="shared" si="235"/>
        <v>0</v>
      </c>
      <c r="M3302" s="37"/>
      <c r="N3302" s="37">
        <f t="shared" si="239"/>
        <v>0</v>
      </c>
    </row>
    <row r="3303" spans="1:14" x14ac:dyDescent="0.3">
      <c r="A3303" s="47" t="s">
        <v>67</v>
      </c>
      <c r="B3303" s="48" t="s">
        <v>59</v>
      </c>
      <c r="C3303" s="49">
        <v>25</v>
      </c>
      <c r="D3303" s="44"/>
      <c r="E3303" s="44"/>
      <c r="F3303" s="30">
        <f t="shared" si="236"/>
        <v>0</v>
      </c>
      <c r="G3303" s="11"/>
      <c r="H3303" s="11"/>
      <c r="I3303" s="11"/>
      <c r="J3303" s="12">
        <f t="shared" si="237"/>
        <v>0</v>
      </c>
      <c r="K3303" s="31">
        <f t="shared" si="238"/>
        <v>169.65</v>
      </c>
      <c r="L3303" s="37">
        <f t="shared" si="235"/>
        <v>0</v>
      </c>
      <c r="M3303" s="37"/>
      <c r="N3303" s="37">
        <f t="shared" si="239"/>
        <v>0</v>
      </c>
    </row>
    <row r="3304" spans="1:14" x14ac:dyDescent="0.3">
      <c r="A3304" s="47" t="s">
        <v>68</v>
      </c>
      <c r="B3304" s="48" t="s">
        <v>42</v>
      </c>
      <c r="C3304" s="49">
        <v>50</v>
      </c>
      <c r="D3304" s="44"/>
      <c r="E3304" s="44"/>
      <c r="F3304" s="30">
        <f t="shared" si="236"/>
        <v>0</v>
      </c>
      <c r="G3304" s="11"/>
      <c r="H3304" s="11"/>
      <c r="I3304" s="11"/>
      <c r="J3304" s="12">
        <f t="shared" si="237"/>
        <v>0</v>
      </c>
      <c r="K3304" s="31">
        <f t="shared" si="238"/>
        <v>88.92</v>
      </c>
      <c r="L3304" s="37">
        <f t="shared" si="235"/>
        <v>0</v>
      </c>
      <c r="M3304" s="37"/>
      <c r="N3304" s="37">
        <f t="shared" si="239"/>
        <v>0</v>
      </c>
    </row>
    <row r="3305" spans="1:14" x14ac:dyDescent="0.3">
      <c r="A3305" s="47" t="s">
        <v>69</v>
      </c>
      <c r="B3305" s="48" t="s">
        <v>52</v>
      </c>
      <c r="C3305" s="49">
        <v>12</v>
      </c>
      <c r="D3305" s="44"/>
      <c r="E3305" s="44"/>
      <c r="F3305" s="30">
        <f t="shared" si="236"/>
        <v>0</v>
      </c>
      <c r="G3305" s="11"/>
      <c r="H3305" s="11"/>
      <c r="I3305" s="11"/>
      <c r="J3305" s="12">
        <f t="shared" si="237"/>
        <v>0</v>
      </c>
      <c r="K3305" s="31">
        <f t="shared" si="238"/>
        <v>123.94</v>
      </c>
      <c r="L3305" s="37">
        <f t="shared" si="235"/>
        <v>0</v>
      </c>
      <c r="M3305" s="37"/>
      <c r="N3305" s="37">
        <f t="shared" si="239"/>
        <v>0</v>
      </c>
    </row>
    <row r="3306" spans="1:14" ht="19.5" thickBot="1" x14ac:dyDescent="0.35">
      <c r="A3306" s="47" t="s">
        <v>70</v>
      </c>
      <c r="B3306" s="48" t="s">
        <v>50</v>
      </c>
      <c r="C3306" s="49">
        <v>60</v>
      </c>
      <c r="D3306" s="44"/>
      <c r="E3306" s="44"/>
      <c r="F3306" s="30">
        <f t="shared" si="236"/>
        <v>0</v>
      </c>
      <c r="G3306" s="11"/>
      <c r="H3306" s="11"/>
      <c r="I3306" s="11"/>
      <c r="J3306" s="12">
        <f t="shared" si="237"/>
        <v>0</v>
      </c>
      <c r="K3306" s="31">
        <f t="shared" si="238"/>
        <v>67.180000000000007</v>
      </c>
      <c r="L3306" s="37">
        <f t="shared" si="235"/>
        <v>0</v>
      </c>
      <c r="M3306" s="37"/>
      <c r="N3306" s="37">
        <f t="shared" si="239"/>
        <v>0</v>
      </c>
    </row>
    <row r="3307" spans="1:14" ht="19.5" thickBot="1" x14ac:dyDescent="0.35">
      <c r="A3307" s="56" t="s">
        <v>71</v>
      </c>
      <c r="B3307" s="57" t="s">
        <v>50</v>
      </c>
      <c r="C3307" s="58">
        <v>60</v>
      </c>
      <c r="D3307" s="44"/>
      <c r="E3307" s="44"/>
      <c r="F3307" s="30">
        <f t="shared" si="236"/>
        <v>0</v>
      </c>
      <c r="G3307" s="11"/>
      <c r="H3307" s="11"/>
      <c r="I3307" s="11"/>
      <c r="J3307" s="12">
        <f t="shared" si="237"/>
        <v>0</v>
      </c>
      <c r="K3307" s="31">
        <f t="shared" si="238"/>
        <v>67.180000000000007</v>
      </c>
      <c r="L3307" s="37">
        <f t="shared" si="235"/>
        <v>0</v>
      </c>
      <c r="M3307" s="37"/>
      <c r="N3307" s="37">
        <f t="shared" si="239"/>
        <v>0</v>
      </c>
    </row>
    <row r="3308" spans="1:14" ht="19.5" thickBot="1" x14ac:dyDescent="0.35">
      <c r="A3308" s="56" t="s">
        <v>72</v>
      </c>
      <c r="B3308" s="57" t="s">
        <v>50</v>
      </c>
      <c r="C3308" s="58">
        <v>60</v>
      </c>
      <c r="D3308" s="44"/>
      <c r="E3308" s="44"/>
      <c r="F3308" s="30">
        <f t="shared" si="236"/>
        <v>0</v>
      </c>
      <c r="G3308" s="11"/>
      <c r="H3308" s="11"/>
      <c r="I3308" s="11"/>
      <c r="J3308" s="12">
        <f t="shared" si="237"/>
        <v>0</v>
      </c>
      <c r="K3308" s="31">
        <f t="shared" si="238"/>
        <v>67.180000000000007</v>
      </c>
      <c r="L3308" s="37">
        <f t="shared" si="235"/>
        <v>0</v>
      </c>
      <c r="M3308" s="37"/>
      <c r="N3308" s="37">
        <f t="shared" si="239"/>
        <v>0</v>
      </c>
    </row>
    <row r="3309" spans="1:14" ht="19.5" thickBot="1" x14ac:dyDescent="0.35">
      <c r="A3309" s="56" t="s">
        <v>73</v>
      </c>
      <c r="B3309" s="57" t="s">
        <v>74</v>
      </c>
      <c r="C3309" s="58">
        <v>150</v>
      </c>
      <c r="D3309" s="44"/>
      <c r="E3309" s="44"/>
      <c r="F3309" s="30">
        <f t="shared" si="236"/>
        <v>0</v>
      </c>
      <c r="G3309" s="11"/>
      <c r="H3309" s="11"/>
      <c r="I3309" s="11"/>
      <c r="J3309" s="12">
        <f t="shared" si="237"/>
        <v>0</v>
      </c>
      <c r="K3309" s="31">
        <f t="shared" si="238"/>
        <v>21.06</v>
      </c>
      <c r="L3309" s="37">
        <f t="shared" si="235"/>
        <v>0</v>
      </c>
      <c r="M3309" s="37"/>
      <c r="N3309" s="37">
        <f t="shared" si="239"/>
        <v>0</v>
      </c>
    </row>
    <row r="3310" spans="1:14" ht="19.5" thickBot="1" x14ac:dyDescent="0.35">
      <c r="A3310" s="66" t="s">
        <v>75</v>
      </c>
      <c r="B3310" s="67" t="s">
        <v>76</v>
      </c>
      <c r="C3310" s="68">
        <v>120</v>
      </c>
      <c r="D3310" s="44"/>
      <c r="E3310" s="44"/>
      <c r="F3310" s="30">
        <f t="shared" si="236"/>
        <v>0</v>
      </c>
      <c r="G3310" s="11"/>
      <c r="H3310" s="11"/>
      <c r="I3310" s="11"/>
      <c r="J3310" s="12">
        <f t="shared" si="237"/>
        <v>0</v>
      </c>
      <c r="K3310" s="31">
        <f t="shared" si="238"/>
        <v>78.98</v>
      </c>
      <c r="L3310" s="37">
        <f t="shared" si="235"/>
        <v>0</v>
      </c>
      <c r="M3310" s="37"/>
      <c r="N3310" s="37">
        <f t="shared" si="239"/>
        <v>0</v>
      </c>
    </row>
    <row r="3311" spans="1:14" ht="19.5" thickBot="1" x14ac:dyDescent="0.35">
      <c r="A3311" s="66" t="s">
        <v>77</v>
      </c>
      <c r="B3311" s="67" t="s">
        <v>78</v>
      </c>
      <c r="C3311" s="68">
        <v>60</v>
      </c>
      <c r="D3311" s="44"/>
      <c r="E3311" s="44"/>
      <c r="F3311" s="30">
        <f t="shared" si="236"/>
        <v>0</v>
      </c>
      <c r="G3311" s="11"/>
      <c r="H3311" s="11"/>
      <c r="I3311" s="11"/>
      <c r="J3311" s="12">
        <f t="shared" si="237"/>
        <v>0</v>
      </c>
      <c r="K3311" s="31">
        <f t="shared" si="238"/>
        <v>154.44</v>
      </c>
      <c r="L3311" s="37">
        <f t="shared" si="235"/>
        <v>0</v>
      </c>
      <c r="M3311" s="37"/>
      <c r="N3311" s="37">
        <f t="shared" si="239"/>
        <v>0</v>
      </c>
    </row>
    <row r="3312" spans="1:14" ht="19.5" thickBot="1" x14ac:dyDescent="0.35">
      <c r="A3312" s="66" t="s">
        <v>79</v>
      </c>
      <c r="B3312" s="67" t="s">
        <v>50</v>
      </c>
      <c r="C3312" s="68">
        <v>30</v>
      </c>
      <c r="D3312" s="44"/>
      <c r="E3312" s="44"/>
      <c r="F3312" s="30">
        <f t="shared" si="236"/>
        <v>0</v>
      </c>
      <c r="G3312" s="11"/>
      <c r="H3312" s="11"/>
      <c r="I3312" s="11"/>
      <c r="J3312" s="12">
        <f t="shared" si="237"/>
        <v>0</v>
      </c>
      <c r="K3312" s="31">
        <f t="shared" si="238"/>
        <v>274.95</v>
      </c>
      <c r="L3312" s="37">
        <f t="shared" si="235"/>
        <v>0</v>
      </c>
      <c r="M3312" s="37"/>
      <c r="N3312" s="37">
        <f t="shared" si="239"/>
        <v>0</v>
      </c>
    </row>
    <row r="3313" spans="1:14" ht="19.5" thickBot="1" x14ac:dyDescent="0.35">
      <c r="A3313" s="66" t="s">
        <v>80</v>
      </c>
      <c r="B3313" s="67" t="s">
        <v>59</v>
      </c>
      <c r="C3313" s="68">
        <v>12</v>
      </c>
      <c r="D3313" s="44"/>
      <c r="E3313" s="44"/>
      <c r="F3313" s="30">
        <f t="shared" si="236"/>
        <v>0</v>
      </c>
      <c r="G3313" s="11"/>
      <c r="H3313" s="11"/>
      <c r="I3313" s="11"/>
      <c r="J3313" s="12">
        <f t="shared" si="237"/>
        <v>0</v>
      </c>
      <c r="K3313" s="31">
        <f t="shared" si="238"/>
        <v>1023.75</v>
      </c>
      <c r="L3313" s="37">
        <f t="shared" si="235"/>
        <v>0</v>
      </c>
      <c r="M3313" s="37"/>
      <c r="N3313" s="37">
        <f t="shared" si="239"/>
        <v>0</v>
      </c>
    </row>
    <row r="3314" spans="1:14" ht="19.5" thickBot="1" x14ac:dyDescent="0.35">
      <c r="A3314" s="76" t="s">
        <v>81</v>
      </c>
      <c r="B3314" s="77" t="s">
        <v>82</v>
      </c>
      <c r="C3314" s="78">
        <v>18</v>
      </c>
      <c r="D3314" s="44"/>
      <c r="E3314" s="44"/>
      <c r="F3314" s="30">
        <f t="shared" si="236"/>
        <v>0</v>
      </c>
      <c r="G3314" s="11"/>
      <c r="H3314" s="11"/>
      <c r="I3314" s="11"/>
      <c r="J3314" s="12">
        <f t="shared" si="237"/>
        <v>0</v>
      </c>
      <c r="K3314" s="31">
        <f t="shared" si="238"/>
        <v>558.67999999999995</v>
      </c>
      <c r="L3314" s="37">
        <f t="shared" si="235"/>
        <v>0</v>
      </c>
      <c r="M3314" s="37"/>
      <c r="N3314" s="37">
        <f t="shared" si="239"/>
        <v>0</v>
      </c>
    </row>
    <row r="3315" spans="1:14" ht="19.5" thickBot="1" x14ac:dyDescent="0.35">
      <c r="A3315" s="76" t="s">
        <v>83</v>
      </c>
      <c r="B3315" s="77" t="s">
        <v>59</v>
      </c>
      <c r="C3315" s="78">
        <v>12</v>
      </c>
      <c r="D3315" s="44"/>
      <c r="E3315" s="44"/>
      <c r="F3315" s="30">
        <f t="shared" si="236"/>
        <v>0</v>
      </c>
      <c r="G3315" s="11"/>
      <c r="H3315" s="11"/>
      <c r="I3315" s="11"/>
      <c r="J3315" s="12">
        <f t="shared" si="237"/>
        <v>0</v>
      </c>
      <c r="K3315" s="31">
        <f t="shared" si="238"/>
        <v>1092.2</v>
      </c>
      <c r="L3315" s="37">
        <f t="shared" si="235"/>
        <v>0</v>
      </c>
      <c r="M3315" s="37"/>
      <c r="N3315" s="37">
        <f t="shared" si="239"/>
        <v>0</v>
      </c>
    </row>
    <row r="3316" spans="1:14" ht="19.5" thickBot="1" x14ac:dyDescent="0.35">
      <c r="A3316" s="76" t="s">
        <v>84</v>
      </c>
      <c r="B3316" s="77" t="s">
        <v>85</v>
      </c>
      <c r="C3316" s="78">
        <v>4</v>
      </c>
      <c r="D3316" s="44"/>
      <c r="E3316" s="44"/>
      <c r="F3316" s="30">
        <f t="shared" si="236"/>
        <v>0</v>
      </c>
      <c r="G3316" s="11"/>
      <c r="H3316" s="11"/>
      <c r="I3316" s="11"/>
      <c r="J3316" s="12">
        <f t="shared" si="237"/>
        <v>0</v>
      </c>
      <c r="K3316" s="31">
        <f t="shared" si="238"/>
        <v>2670.53</v>
      </c>
      <c r="L3316" s="37">
        <f t="shared" si="235"/>
        <v>0</v>
      </c>
      <c r="M3316" s="37"/>
      <c r="N3316" s="37">
        <f t="shared" si="239"/>
        <v>0</v>
      </c>
    </row>
    <row r="3317" spans="1:14" ht="19.5" thickBot="1" x14ac:dyDescent="0.35">
      <c r="A3317" s="86" t="s">
        <v>86</v>
      </c>
      <c r="B3317" s="87" t="s">
        <v>87</v>
      </c>
      <c r="C3317" s="88">
        <v>48</v>
      </c>
      <c r="D3317" s="44"/>
      <c r="E3317" s="44"/>
      <c r="F3317" s="30">
        <f t="shared" si="236"/>
        <v>0</v>
      </c>
      <c r="G3317" s="11"/>
      <c r="H3317" s="11"/>
      <c r="I3317" s="11"/>
      <c r="J3317" s="12">
        <f t="shared" si="237"/>
        <v>0</v>
      </c>
      <c r="K3317" s="31">
        <f t="shared" si="238"/>
        <v>46.8</v>
      </c>
      <c r="L3317" s="37">
        <f t="shared" si="235"/>
        <v>0</v>
      </c>
      <c r="M3317" s="37"/>
      <c r="N3317" s="37">
        <f t="shared" si="239"/>
        <v>0</v>
      </c>
    </row>
    <row r="3318" spans="1:14" ht="19.5" thickBot="1" x14ac:dyDescent="0.35">
      <c r="A3318" s="86" t="s">
        <v>88</v>
      </c>
      <c r="B3318" s="87" t="s">
        <v>87</v>
      </c>
      <c r="C3318" s="88">
        <v>48</v>
      </c>
      <c r="D3318" s="44"/>
      <c r="E3318" s="44"/>
      <c r="F3318" s="30">
        <f t="shared" si="236"/>
        <v>0</v>
      </c>
      <c r="G3318" s="11"/>
      <c r="H3318" s="11"/>
      <c r="I3318" s="11"/>
      <c r="J3318" s="12">
        <f t="shared" si="237"/>
        <v>0</v>
      </c>
      <c r="K3318" s="31">
        <f t="shared" si="238"/>
        <v>46.8</v>
      </c>
      <c r="L3318" s="37">
        <f t="shared" si="235"/>
        <v>0</v>
      </c>
      <c r="M3318" s="37"/>
      <c r="N3318" s="37">
        <f t="shared" si="239"/>
        <v>0</v>
      </c>
    </row>
    <row r="3319" spans="1:14" x14ac:dyDescent="0.3">
      <c r="A3319" s="96" t="s">
        <v>89</v>
      </c>
      <c r="B3319" s="97">
        <v>25</v>
      </c>
      <c r="C3319" s="97">
        <v>25</v>
      </c>
      <c r="D3319" s="44"/>
      <c r="E3319" s="44"/>
      <c r="F3319" s="30">
        <f t="shared" si="236"/>
        <v>0</v>
      </c>
      <c r="G3319" s="11"/>
      <c r="H3319" s="11"/>
      <c r="I3319" s="11"/>
      <c r="J3319" s="12">
        <f t="shared" si="237"/>
        <v>0</v>
      </c>
      <c r="K3319" s="31">
        <f t="shared" si="238"/>
        <v>111.25</v>
      </c>
      <c r="L3319" s="37">
        <f t="shared" si="235"/>
        <v>0</v>
      </c>
      <c r="M3319" s="37"/>
      <c r="N3319" s="37">
        <f t="shared" si="239"/>
        <v>0</v>
      </c>
    </row>
    <row r="3320" spans="1:14" x14ac:dyDescent="0.3">
      <c r="A3320" s="105" t="s">
        <v>90</v>
      </c>
      <c r="B3320" s="106">
        <v>10</v>
      </c>
      <c r="C3320" s="106">
        <v>10</v>
      </c>
      <c r="D3320" s="44"/>
      <c r="E3320" s="44"/>
      <c r="F3320" s="30">
        <f t="shared" si="236"/>
        <v>0</v>
      </c>
      <c r="G3320" s="11"/>
      <c r="H3320" s="11"/>
      <c r="I3320" s="11"/>
      <c r="J3320" s="12">
        <f t="shared" si="237"/>
        <v>0</v>
      </c>
      <c r="K3320" s="31">
        <f t="shared" si="238"/>
        <v>1760</v>
      </c>
      <c r="L3320" s="37">
        <f t="shared" si="235"/>
        <v>0</v>
      </c>
      <c r="M3320" s="37"/>
      <c r="N3320" s="37">
        <f t="shared" si="239"/>
        <v>0</v>
      </c>
    </row>
    <row r="3321" spans="1:14" x14ac:dyDescent="0.3">
      <c r="A3321" s="105" t="s">
        <v>91</v>
      </c>
      <c r="B3321" s="106">
        <v>8</v>
      </c>
      <c r="C3321" s="106">
        <v>8</v>
      </c>
      <c r="D3321" s="44"/>
      <c r="E3321" s="44"/>
      <c r="F3321" s="30">
        <f t="shared" si="236"/>
        <v>0</v>
      </c>
      <c r="G3321" s="11"/>
      <c r="H3321" s="11"/>
      <c r="I3321" s="11"/>
      <c r="J3321" s="12">
        <f t="shared" si="237"/>
        <v>0</v>
      </c>
      <c r="K3321" s="31">
        <f t="shared" si="238"/>
        <v>2365</v>
      </c>
      <c r="L3321" s="37">
        <f t="shared" si="235"/>
        <v>0</v>
      </c>
      <c r="M3321" s="37"/>
      <c r="N3321" s="37">
        <f t="shared" si="239"/>
        <v>0</v>
      </c>
    </row>
    <row r="3322" spans="1:14" x14ac:dyDescent="0.3">
      <c r="A3322" s="105" t="s">
        <v>92</v>
      </c>
      <c r="B3322" s="106">
        <v>8</v>
      </c>
      <c r="C3322" s="106">
        <v>8</v>
      </c>
      <c r="D3322" s="44"/>
      <c r="E3322" s="44"/>
      <c r="F3322" s="30">
        <f t="shared" si="236"/>
        <v>0</v>
      </c>
      <c r="G3322" s="11"/>
      <c r="H3322" s="11"/>
      <c r="I3322" s="11"/>
      <c r="J3322" s="12">
        <f t="shared" si="237"/>
        <v>0</v>
      </c>
      <c r="K3322" s="31">
        <f t="shared" si="238"/>
        <v>2065</v>
      </c>
      <c r="L3322" s="37">
        <f t="shared" si="235"/>
        <v>0</v>
      </c>
      <c r="M3322" s="37"/>
      <c r="N3322" s="37">
        <f t="shared" si="239"/>
        <v>0</v>
      </c>
    </row>
    <row r="3323" spans="1:14" x14ac:dyDescent="0.3">
      <c r="A3323" s="105" t="s">
        <v>93</v>
      </c>
      <c r="B3323" s="106">
        <v>15</v>
      </c>
      <c r="C3323" s="106">
        <v>15</v>
      </c>
      <c r="D3323" s="44"/>
      <c r="E3323" s="44"/>
      <c r="F3323" s="30">
        <f t="shared" si="236"/>
        <v>0</v>
      </c>
      <c r="G3323" s="11"/>
      <c r="H3323" s="11"/>
      <c r="I3323" s="11"/>
      <c r="J3323" s="12">
        <f t="shared" si="237"/>
        <v>0</v>
      </c>
      <c r="K3323" s="31">
        <f t="shared" si="238"/>
        <v>990</v>
      </c>
      <c r="L3323" s="37">
        <f t="shared" si="235"/>
        <v>0</v>
      </c>
      <c r="M3323" s="37"/>
      <c r="N3323" s="37">
        <f t="shared" si="239"/>
        <v>0</v>
      </c>
    </row>
    <row r="3324" spans="1:14" x14ac:dyDescent="0.3">
      <c r="A3324" s="105" t="s">
        <v>94</v>
      </c>
      <c r="B3324" s="106">
        <v>15</v>
      </c>
      <c r="C3324" s="106">
        <v>15</v>
      </c>
      <c r="D3324" s="44"/>
      <c r="E3324" s="44"/>
      <c r="F3324" s="30">
        <f t="shared" si="236"/>
        <v>0</v>
      </c>
      <c r="G3324" s="11"/>
      <c r="H3324" s="11"/>
      <c r="I3324" s="11"/>
      <c r="J3324" s="12">
        <f t="shared" si="237"/>
        <v>0</v>
      </c>
      <c r="K3324" s="31">
        <f t="shared" si="238"/>
        <v>1025</v>
      </c>
      <c r="L3324" s="37">
        <f t="shared" si="235"/>
        <v>0</v>
      </c>
      <c r="M3324" s="37"/>
      <c r="N3324" s="37">
        <f t="shared" si="239"/>
        <v>0</v>
      </c>
    </row>
    <row r="3325" spans="1:14" x14ac:dyDescent="0.3">
      <c r="A3325" s="105" t="s">
        <v>95</v>
      </c>
      <c r="B3325" s="106">
        <v>10</v>
      </c>
      <c r="C3325" s="106">
        <v>10</v>
      </c>
      <c r="D3325" s="44"/>
      <c r="E3325" s="44"/>
      <c r="F3325" s="30">
        <f t="shared" si="236"/>
        <v>0</v>
      </c>
      <c r="G3325" s="11"/>
      <c r="H3325" s="11"/>
      <c r="I3325" s="11"/>
      <c r="J3325" s="12">
        <f t="shared" si="237"/>
        <v>0</v>
      </c>
      <c r="K3325" s="31">
        <f t="shared" si="238"/>
        <v>1620</v>
      </c>
      <c r="L3325" s="37">
        <f t="shared" si="235"/>
        <v>0</v>
      </c>
      <c r="M3325" s="37"/>
      <c r="N3325" s="37">
        <f t="shared" si="239"/>
        <v>0</v>
      </c>
    </row>
    <row r="3326" spans="1:14" x14ac:dyDescent="0.3">
      <c r="A3326" s="105" t="s">
        <v>96</v>
      </c>
      <c r="B3326" s="106">
        <v>8</v>
      </c>
      <c r="C3326" s="106">
        <v>8</v>
      </c>
      <c r="D3326" s="44"/>
      <c r="E3326" s="44"/>
      <c r="F3326" s="30">
        <f t="shared" si="236"/>
        <v>0</v>
      </c>
      <c r="G3326" s="11"/>
      <c r="H3326" s="11"/>
      <c r="I3326" s="11"/>
      <c r="J3326" s="12">
        <f t="shared" si="237"/>
        <v>0</v>
      </c>
      <c r="K3326" s="31">
        <f t="shared" si="238"/>
        <v>2130</v>
      </c>
      <c r="L3326" s="37">
        <f t="shared" si="235"/>
        <v>0</v>
      </c>
      <c r="M3326" s="37"/>
      <c r="N3326" s="37">
        <f t="shared" si="239"/>
        <v>0</v>
      </c>
    </row>
    <row r="3327" spans="1:14" x14ac:dyDescent="0.3">
      <c r="A3327" s="105" t="s">
        <v>97</v>
      </c>
      <c r="B3327" s="106">
        <v>15</v>
      </c>
      <c r="C3327" s="106">
        <v>15</v>
      </c>
      <c r="D3327" s="44"/>
      <c r="E3327" s="44"/>
      <c r="F3327" s="30">
        <f t="shared" si="236"/>
        <v>0</v>
      </c>
      <c r="G3327" s="11"/>
      <c r="H3327" s="11"/>
      <c r="I3327" s="11"/>
      <c r="J3327" s="12">
        <f t="shared" si="237"/>
        <v>0</v>
      </c>
      <c r="K3327" s="31">
        <f t="shared" si="238"/>
        <v>880</v>
      </c>
      <c r="L3327" s="37">
        <f t="shared" si="235"/>
        <v>0</v>
      </c>
      <c r="M3327" s="37"/>
      <c r="N3327" s="37">
        <f t="shared" si="239"/>
        <v>0</v>
      </c>
    </row>
    <row r="3328" spans="1:14" x14ac:dyDescent="0.3">
      <c r="A3328" s="105" t="s">
        <v>98</v>
      </c>
      <c r="B3328" s="106">
        <v>15</v>
      </c>
      <c r="C3328" s="106">
        <v>15</v>
      </c>
      <c r="D3328" s="44"/>
      <c r="E3328" s="44"/>
      <c r="F3328" s="30">
        <f t="shared" si="236"/>
        <v>0</v>
      </c>
      <c r="G3328" s="11"/>
      <c r="H3328" s="11"/>
      <c r="I3328" s="11"/>
      <c r="J3328" s="12">
        <f t="shared" si="237"/>
        <v>0</v>
      </c>
      <c r="K3328" s="31">
        <f t="shared" si="238"/>
        <v>915</v>
      </c>
      <c r="L3328" s="37">
        <f t="shared" si="235"/>
        <v>0</v>
      </c>
      <c r="M3328" s="37"/>
      <c r="N3328" s="37">
        <f t="shared" si="239"/>
        <v>0</v>
      </c>
    </row>
    <row r="3329" spans="1:14" x14ac:dyDescent="0.3">
      <c r="A3329" s="105" t="s">
        <v>99</v>
      </c>
      <c r="B3329" s="106">
        <v>3</v>
      </c>
      <c r="C3329" s="106">
        <v>3</v>
      </c>
      <c r="D3329" s="44"/>
      <c r="E3329" s="44"/>
      <c r="F3329" s="30">
        <f t="shared" si="236"/>
        <v>0</v>
      </c>
      <c r="G3329" s="11"/>
      <c r="H3329" s="11"/>
      <c r="I3329" s="11"/>
      <c r="J3329" s="12">
        <f t="shared" si="237"/>
        <v>0</v>
      </c>
      <c r="K3329" s="31">
        <f t="shared" si="238"/>
        <v>1970</v>
      </c>
      <c r="L3329" s="37">
        <f t="shared" si="235"/>
        <v>0</v>
      </c>
      <c r="M3329" s="37"/>
      <c r="N3329" s="37">
        <f t="shared" si="239"/>
        <v>0</v>
      </c>
    </row>
    <row r="3330" spans="1:14" x14ac:dyDescent="0.3">
      <c r="A3330" s="105" t="s">
        <v>100</v>
      </c>
      <c r="B3330" s="106">
        <v>3</v>
      </c>
      <c r="C3330" s="106">
        <v>3</v>
      </c>
      <c r="D3330" s="44"/>
      <c r="E3330" s="44"/>
      <c r="F3330" s="30">
        <f t="shared" si="236"/>
        <v>0</v>
      </c>
      <c r="G3330" s="11"/>
      <c r="H3330" s="11"/>
      <c r="I3330" s="11"/>
      <c r="J3330" s="12">
        <f t="shared" si="237"/>
        <v>0</v>
      </c>
      <c r="K3330" s="31">
        <f t="shared" si="238"/>
        <v>2035</v>
      </c>
      <c r="L3330" s="37">
        <f t="shared" si="235"/>
        <v>0</v>
      </c>
      <c r="M3330" s="37"/>
      <c r="N3330" s="37">
        <f t="shared" si="239"/>
        <v>0</v>
      </c>
    </row>
    <row r="3331" spans="1:14" x14ac:dyDescent="0.3">
      <c r="A3331" s="105" t="s">
        <v>101</v>
      </c>
      <c r="B3331" s="106">
        <v>8</v>
      </c>
      <c r="C3331" s="106">
        <v>8</v>
      </c>
      <c r="D3331" s="44"/>
      <c r="E3331" s="44"/>
      <c r="F3331" s="30">
        <f t="shared" si="236"/>
        <v>0</v>
      </c>
      <c r="G3331" s="11"/>
      <c r="H3331" s="11"/>
      <c r="I3331" s="11"/>
      <c r="J3331" s="12">
        <f t="shared" si="237"/>
        <v>0</v>
      </c>
      <c r="K3331" s="31">
        <f t="shared" si="238"/>
        <v>2120</v>
      </c>
      <c r="L3331" s="37">
        <f t="shared" si="235"/>
        <v>0</v>
      </c>
      <c r="M3331" s="37"/>
      <c r="N3331" s="37">
        <f t="shared" si="239"/>
        <v>0</v>
      </c>
    </row>
    <row r="3332" spans="1:14" x14ac:dyDescent="0.3">
      <c r="A3332" s="105" t="s">
        <v>102</v>
      </c>
      <c r="B3332" s="106">
        <v>10</v>
      </c>
      <c r="C3332" s="106">
        <v>10</v>
      </c>
      <c r="D3332" s="44"/>
      <c r="E3332" s="44"/>
      <c r="F3332" s="30">
        <f t="shared" si="236"/>
        <v>0</v>
      </c>
      <c r="G3332" s="11"/>
      <c r="H3332" s="11"/>
      <c r="I3332" s="11"/>
      <c r="J3332" s="12">
        <f t="shared" si="237"/>
        <v>0</v>
      </c>
      <c r="K3332" s="31">
        <f t="shared" si="238"/>
        <v>1980</v>
      </c>
      <c r="L3332" s="37">
        <f t="shared" si="235"/>
        <v>0</v>
      </c>
      <c r="M3332" s="37"/>
      <c r="N3332" s="37">
        <f t="shared" si="239"/>
        <v>0</v>
      </c>
    </row>
    <row r="3333" spans="1:14" x14ac:dyDescent="0.3">
      <c r="A3333" s="105" t="s">
        <v>103</v>
      </c>
      <c r="B3333" s="106">
        <v>12</v>
      </c>
      <c r="C3333" s="106">
        <v>12</v>
      </c>
      <c r="D3333" s="44"/>
      <c r="E3333" s="44"/>
      <c r="F3333" s="30">
        <f t="shared" si="236"/>
        <v>0</v>
      </c>
      <c r="G3333" s="11"/>
      <c r="H3333" s="11"/>
      <c r="I3333" s="11"/>
      <c r="J3333" s="12">
        <f t="shared" si="237"/>
        <v>0</v>
      </c>
      <c r="K3333" s="31">
        <f t="shared" si="238"/>
        <v>875</v>
      </c>
      <c r="L3333" s="37">
        <f t="shared" si="235"/>
        <v>0</v>
      </c>
      <c r="M3333" s="37"/>
      <c r="N3333" s="37">
        <f t="shared" si="239"/>
        <v>0</v>
      </c>
    </row>
    <row r="3334" spans="1:14" ht="19.5" thickBot="1" x14ac:dyDescent="0.35">
      <c r="A3334" s="105" t="s">
        <v>104</v>
      </c>
      <c r="B3334" s="106">
        <v>3</v>
      </c>
      <c r="C3334" s="106">
        <v>3</v>
      </c>
      <c r="D3334" s="44"/>
      <c r="E3334" s="44"/>
      <c r="F3334" s="30">
        <f t="shared" si="236"/>
        <v>0</v>
      </c>
      <c r="G3334" s="11"/>
      <c r="H3334" s="11"/>
      <c r="I3334" s="11"/>
      <c r="J3334" s="12">
        <f t="shared" si="237"/>
        <v>0</v>
      </c>
      <c r="K3334" s="31">
        <f t="shared" si="238"/>
        <v>2145</v>
      </c>
      <c r="L3334" s="37">
        <f t="shared" si="235"/>
        <v>0</v>
      </c>
      <c r="M3334" s="37"/>
      <c r="N3334" s="37">
        <f t="shared" si="239"/>
        <v>0</v>
      </c>
    </row>
    <row r="3335" spans="1:14" ht="19.5" thickBot="1" x14ac:dyDescent="0.35">
      <c r="A3335" s="56" t="s">
        <v>105</v>
      </c>
      <c r="B3335" s="57" t="s">
        <v>74</v>
      </c>
      <c r="C3335" s="58">
        <v>150</v>
      </c>
      <c r="D3335" s="44"/>
      <c r="E3335" s="44"/>
      <c r="F3335" s="30">
        <f t="shared" si="236"/>
        <v>0</v>
      </c>
      <c r="G3335" s="11"/>
      <c r="H3335" s="11"/>
      <c r="I3335" s="11"/>
      <c r="J3335" s="12">
        <f t="shared" si="237"/>
        <v>0</v>
      </c>
      <c r="K3335" s="31">
        <f t="shared" si="238"/>
        <v>21.06</v>
      </c>
      <c r="L3335" s="37">
        <f t="shared" si="235"/>
        <v>0</v>
      </c>
      <c r="M3335" s="37"/>
      <c r="N3335" s="37">
        <f t="shared" si="239"/>
        <v>0</v>
      </c>
    </row>
    <row r="3336" spans="1:14" x14ac:dyDescent="0.3">
      <c r="A3336" s="107"/>
      <c r="B3336" s="108"/>
      <c r="C3336" s="108"/>
      <c r="D3336" s="11"/>
      <c r="E3336" s="11"/>
      <c r="F3336" s="30" t="e">
        <f t="shared" si="236"/>
        <v>#DIV/0!</v>
      </c>
      <c r="G3336" s="11"/>
      <c r="H3336" s="11"/>
      <c r="I3336" s="11"/>
      <c r="J3336" s="12">
        <f t="shared" si="237"/>
        <v>0</v>
      </c>
      <c r="K3336" s="31">
        <f t="shared" si="238"/>
        <v>116.5</v>
      </c>
      <c r="L3336" s="37">
        <f t="shared" si="235"/>
        <v>0</v>
      </c>
      <c r="M3336" s="37"/>
      <c r="N3336" s="37">
        <f t="shared" si="239"/>
        <v>0</v>
      </c>
    </row>
    <row r="3337" spans="1:14" x14ac:dyDescent="0.3">
      <c r="A3337" s="107"/>
      <c r="B3337" s="108"/>
      <c r="C3337" s="108"/>
      <c r="D3337" s="11"/>
      <c r="E3337" s="11"/>
      <c r="F3337" s="30" t="e">
        <f t="shared" si="236"/>
        <v>#DIV/0!</v>
      </c>
      <c r="G3337" s="11"/>
      <c r="H3337" s="11"/>
      <c r="I3337" s="11"/>
      <c r="J3337" s="12">
        <f t="shared" si="237"/>
        <v>0</v>
      </c>
      <c r="K3337" s="31">
        <f t="shared" si="238"/>
        <v>0</v>
      </c>
      <c r="L3337" s="37">
        <f t="shared" si="235"/>
        <v>0</v>
      </c>
      <c r="M3337" s="37"/>
      <c r="N3337" s="37">
        <f t="shared" si="239"/>
        <v>0</v>
      </c>
    </row>
    <row r="3338" spans="1:14" x14ac:dyDescent="0.3">
      <c r="A3338" s="107"/>
      <c r="B3338" s="108"/>
      <c r="C3338" s="108"/>
      <c r="D3338" s="11"/>
      <c r="E3338" s="11"/>
      <c r="F3338" s="30" t="e">
        <f t="shared" si="236"/>
        <v>#DIV/0!</v>
      </c>
      <c r="G3338" s="11"/>
      <c r="H3338" s="11"/>
      <c r="I3338" s="11"/>
      <c r="J3338" s="12">
        <f t="shared" si="237"/>
        <v>0</v>
      </c>
      <c r="K3338" s="31">
        <f t="shared" si="238"/>
        <v>23</v>
      </c>
      <c r="L3338" s="37">
        <f t="shared" si="235"/>
        <v>0</v>
      </c>
      <c r="M3338" s="37"/>
      <c r="N3338" s="37">
        <f t="shared" si="239"/>
        <v>0</v>
      </c>
    </row>
    <row r="3339" spans="1:14" x14ac:dyDescent="0.3">
      <c r="A3339" s="107"/>
      <c r="B3339" s="108"/>
      <c r="C3339" s="108"/>
      <c r="D3339" s="11"/>
      <c r="E3339" s="11"/>
      <c r="F3339" s="30" t="e">
        <f t="shared" si="236"/>
        <v>#DIV/0!</v>
      </c>
      <c r="G3339" s="11"/>
      <c r="H3339" s="11"/>
      <c r="I3339" s="11"/>
      <c r="J3339" s="12">
        <f t="shared" si="237"/>
        <v>0</v>
      </c>
      <c r="K3339" s="31">
        <f t="shared" si="238"/>
        <v>0</v>
      </c>
      <c r="L3339" s="37">
        <f t="shared" si="235"/>
        <v>0</v>
      </c>
      <c r="M3339" s="37"/>
      <c r="N3339" s="37">
        <f t="shared" si="239"/>
        <v>0</v>
      </c>
    </row>
    <row r="3340" spans="1:14" x14ac:dyDescent="0.3">
      <c r="A3340" s="11"/>
      <c r="B3340" s="10"/>
      <c r="C3340" s="10"/>
      <c r="D3340" s="11"/>
      <c r="E3340" s="11"/>
      <c r="F3340" s="30" t="e">
        <f t="shared" si="236"/>
        <v>#DIV/0!</v>
      </c>
      <c r="G3340" s="11"/>
      <c r="H3340" s="11"/>
      <c r="I3340" s="11"/>
      <c r="J3340" s="12">
        <f t="shared" si="237"/>
        <v>0</v>
      </c>
      <c r="K3340" s="31">
        <f t="shared" si="238"/>
        <v>0</v>
      </c>
      <c r="L3340" s="37">
        <f t="shared" si="235"/>
        <v>0</v>
      </c>
      <c r="M3340" s="37"/>
      <c r="N3340" s="37">
        <f t="shared" si="239"/>
        <v>0</v>
      </c>
    </row>
    <row r="3341" spans="1:14" x14ac:dyDescent="0.3">
      <c r="A3341" s="11"/>
      <c r="B3341" s="10"/>
      <c r="C3341" s="10"/>
      <c r="D3341" s="11"/>
      <c r="E3341" s="11"/>
      <c r="F3341" s="30" t="e">
        <f t="shared" si="236"/>
        <v>#DIV/0!</v>
      </c>
      <c r="G3341" s="11"/>
      <c r="H3341" s="11"/>
      <c r="I3341" s="11"/>
      <c r="J3341" s="12">
        <f t="shared" si="237"/>
        <v>0</v>
      </c>
      <c r="K3341" s="31">
        <f t="shared" si="238"/>
        <v>0</v>
      </c>
      <c r="L3341" s="37">
        <f t="shared" si="235"/>
        <v>0</v>
      </c>
      <c r="M3341" s="37"/>
      <c r="N3341" s="37">
        <f t="shared" si="239"/>
        <v>0</v>
      </c>
    </row>
    <row r="3342" spans="1:14" x14ac:dyDescent="0.3">
      <c r="A3342" s="11"/>
      <c r="B3342" s="10"/>
      <c r="C3342" s="10"/>
      <c r="D3342" s="11"/>
      <c r="E3342" s="11"/>
      <c r="F3342" s="30" t="e">
        <f t="shared" si="236"/>
        <v>#DIV/0!</v>
      </c>
      <c r="G3342" s="11"/>
      <c r="H3342" s="11"/>
      <c r="I3342" s="11"/>
      <c r="J3342" s="12">
        <f t="shared" si="237"/>
        <v>0</v>
      </c>
      <c r="K3342" s="31">
        <f t="shared" si="238"/>
        <v>0</v>
      </c>
      <c r="L3342" s="37">
        <f t="shared" si="235"/>
        <v>0</v>
      </c>
      <c r="M3342" s="37"/>
      <c r="N3342" s="37">
        <f t="shared" si="239"/>
        <v>0</v>
      </c>
    </row>
    <row r="3343" spans="1:14" x14ac:dyDescent="0.3">
      <c r="A3343" s="11" t="s">
        <v>33</v>
      </c>
      <c r="B3343" s="11"/>
      <c r="C3343" s="13"/>
      <c r="D3343" s="111">
        <f t="shared" ref="D3343:J3343" si="240">SUM(D3281:D3342)</f>
        <v>0</v>
      </c>
      <c r="E3343" s="111">
        <f t="shared" si="240"/>
        <v>0</v>
      </c>
      <c r="F3343" s="111" t="e">
        <f t="shared" si="240"/>
        <v>#DIV/0!</v>
      </c>
      <c r="G3343" s="111">
        <f t="shared" si="240"/>
        <v>0</v>
      </c>
      <c r="H3343" s="111">
        <f t="shared" si="240"/>
        <v>0</v>
      </c>
      <c r="I3343" s="111">
        <f t="shared" si="240"/>
        <v>0</v>
      </c>
      <c r="J3343" s="12">
        <f t="shared" si="240"/>
        <v>0</v>
      </c>
      <c r="K3343" s="111"/>
      <c r="L3343" s="111">
        <f>SUM(L3281:L3342)</f>
        <v>0</v>
      </c>
      <c r="M3343" s="111">
        <f>SUM(M3281:M3342)</f>
        <v>0</v>
      </c>
      <c r="N3343" s="111">
        <f>SUM(N3281:N3342)</f>
        <v>0</v>
      </c>
    </row>
    <row r="3344" spans="1:14" x14ac:dyDescent="0.3">
      <c r="A3344" s="113"/>
      <c r="B3344" s="114"/>
      <c r="C3344" s="115"/>
      <c r="D3344" s="116"/>
      <c r="E3344" s="116"/>
      <c r="F3344" s="7" t="s">
        <v>106</v>
      </c>
      <c r="G3344" s="7" t="s">
        <v>123</v>
      </c>
      <c r="H3344" s="7" t="s">
        <v>124</v>
      </c>
      <c r="I3344" s="7" t="s">
        <v>125</v>
      </c>
      <c r="J3344" s="7" t="s">
        <v>126</v>
      </c>
      <c r="K3344" s="117"/>
      <c r="L3344" s="117"/>
      <c r="M3344" s="7" t="s">
        <v>107</v>
      </c>
      <c r="N3344" s="118"/>
    </row>
    <row r="3345" spans="1:14" ht="31.5" x14ac:dyDescent="0.5">
      <c r="A3345" s="113"/>
      <c r="B3345" s="114"/>
      <c r="C3345" s="115"/>
      <c r="D3345" s="116"/>
      <c r="E3345" s="116"/>
      <c r="F3345" s="121"/>
      <c r="G3345" s="121"/>
      <c r="H3345" s="121"/>
      <c r="I3345" s="121"/>
      <c r="J3345" s="121"/>
      <c r="K3345" s="122"/>
      <c r="L3345" s="121">
        <f>+F3345-G3345-H3345-I3345-J3345</f>
        <v>0</v>
      </c>
      <c r="M3345" s="123"/>
      <c r="N3345" s="124"/>
    </row>
    <row r="3346" spans="1:14" x14ac:dyDescent="0.3">
      <c r="A3346" s="177" t="s">
        <v>109</v>
      </c>
      <c r="B3346" s="178"/>
      <c r="C3346" s="178"/>
      <c r="D3346" s="178"/>
      <c r="E3346" s="178"/>
      <c r="F3346" s="178"/>
      <c r="G3346" s="178"/>
      <c r="H3346" s="178"/>
      <c r="I3346" s="178"/>
      <c r="J3346" s="179"/>
      <c r="K3346" s="125"/>
      <c r="L3346" s="12"/>
      <c r="M3346" s="126"/>
      <c r="N3346" s="127"/>
    </row>
    <row r="3347" spans="1:14" x14ac:dyDescent="0.3">
      <c r="A3347" s="180" t="s">
        <v>110</v>
      </c>
      <c r="B3347" s="181"/>
      <c r="C3347" s="181"/>
      <c r="D3347" s="181"/>
      <c r="E3347" s="181"/>
      <c r="F3347" s="181"/>
      <c r="G3347" s="181"/>
      <c r="H3347" s="181"/>
      <c r="I3347" s="181"/>
      <c r="J3347" s="182"/>
      <c r="K3347" s="129"/>
      <c r="L3347" s="12"/>
      <c r="M3347" s="126"/>
      <c r="N3347" s="127"/>
    </row>
    <row r="3348" spans="1:14" x14ac:dyDescent="0.3">
      <c r="A3348" s="160" t="s">
        <v>111</v>
      </c>
      <c r="B3348" s="161"/>
      <c r="C3348" s="161"/>
      <c r="D3348" s="161"/>
      <c r="E3348" s="161"/>
      <c r="F3348" s="161"/>
      <c r="G3348" s="161"/>
      <c r="H3348" s="161"/>
      <c r="I3348" s="161"/>
      <c r="J3348" s="162"/>
      <c r="K3348" s="130"/>
      <c r="L3348" s="12"/>
      <c r="M3348" s="131" t="e">
        <f>+L3348/L3343%</f>
        <v>#DIV/0!</v>
      </c>
      <c r="N3348" s="127"/>
    </row>
    <row r="3349" spans="1:14" x14ac:dyDescent="0.3">
      <c r="A3349" s="163" t="s">
        <v>112</v>
      </c>
      <c r="B3349" s="164"/>
      <c r="C3349" s="164"/>
      <c r="D3349" s="164"/>
      <c r="E3349" s="164"/>
      <c r="F3349" s="164"/>
      <c r="G3349" s="164"/>
      <c r="H3349" s="164"/>
      <c r="I3349" s="164"/>
      <c r="J3349" s="165"/>
      <c r="K3349" s="132"/>
      <c r="L3349" s="12">
        <f>+E3365</f>
        <v>0</v>
      </c>
      <c r="M3349" s="126"/>
      <c r="N3349" s="127"/>
    </row>
    <row r="3350" spans="1:14" x14ac:dyDescent="0.3">
      <c r="A3350" s="166" t="s">
        <v>113</v>
      </c>
      <c r="B3350" s="167"/>
      <c r="C3350" s="167"/>
      <c r="D3350" s="167"/>
      <c r="E3350" s="167"/>
      <c r="F3350" s="167"/>
      <c r="G3350" s="167"/>
      <c r="H3350" s="167"/>
      <c r="I3350" s="167"/>
      <c r="J3350" s="168"/>
      <c r="K3350" s="134"/>
      <c r="L3350" s="12">
        <f>+M3365</f>
        <v>0</v>
      </c>
      <c r="M3350" s="126"/>
      <c r="N3350" s="127"/>
    </row>
    <row r="3351" spans="1:14" x14ac:dyDescent="0.3">
      <c r="A3351" s="169"/>
      <c r="B3351" s="170"/>
      <c r="C3351" s="170"/>
      <c r="D3351" s="170"/>
      <c r="E3351" s="170"/>
      <c r="F3351" s="170"/>
      <c r="G3351" s="170"/>
      <c r="H3351" s="170"/>
      <c r="I3351" s="170"/>
      <c r="J3351" s="171"/>
      <c r="K3351" s="128"/>
      <c r="L3351" s="126"/>
      <c r="M3351" s="126"/>
      <c r="N3351" s="127"/>
    </row>
    <row r="3352" spans="1:14" x14ac:dyDescent="0.3">
      <c r="A3352" s="169"/>
      <c r="B3352" s="170"/>
      <c r="C3352" s="170"/>
      <c r="D3352" s="170"/>
      <c r="E3352" s="170"/>
      <c r="F3352" s="170"/>
      <c r="G3352" s="170"/>
      <c r="H3352" s="170"/>
      <c r="I3352" s="170"/>
      <c r="J3352" s="171"/>
      <c r="K3352" s="128"/>
      <c r="L3352" s="126"/>
      <c r="M3352" s="126"/>
      <c r="N3352" s="127"/>
    </row>
    <row r="3353" spans="1:14" x14ac:dyDescent="0.3">
      <c r="A3353" s="169" t="s">
        <v>114</v>
      </c>
      <c r="B3353" s="170"/>
      <c r="C3353" s="170"/>
      <c r="D3353" s="170"/>
      <c r="E3353" s="170"/>
      <c r="F3353" s="170"/>
      <c r="G3353" s="170"/>
      <c r="H3353" s="170"/>
      <c r="I3353" s="170"/>
      <c r="J3353" s="171"/>
      <c r="K3353" s="136"/>
      <c r="L3353" s="111">
        <f>+L3343-L3346-L3347-L3348-L3349+L3350-L3351-L3352</f>
        <v>0</v>
      </c>
      <c r="M3353" s="126"/>
      <c r="N3353" s="127"/>
    </row>
    <row r="3354" spans="1:14" ht="19.5" thickBot="1" x14ac:dyDescent="0.35">
      <c r="M3354" s="138">
        <f>+L3354-L3353</f>
        <v>0</v>
      </c>
    </row>
    <row r="3355" spans="1:14" ht="19.5" thickBot="1" x14ac:dyDescent="0.35">
      <c r="A3355" s="157" t="s">
        <v>115</v>
      </c>
      <c r="B3355" s="158"/>
      <c r="C3355" s="158"/>
      <c r="D3355" s="158"/>
      <c r="E3355" s="158"/>
      <c r="F3355" s="159"/>
      <c r="G3355" s="127"/>
      <c r="H3355" s="157" t="s">
        <v>116</v>
      </c>
      <c r="I3355" s="158"/>
      <c r="J3355" s="159"/>
      <c r="K3355" s="157" t="s">
        <v>117</v>
      </c>
      <c r="L3355" s="158"/>
      <c r="M3355" s="159"/>
      <c r="N3355" s="139"/>
    </row>
    <row r="3356" spans="1:14" ht="19.5" thickBot="1" x14ac:dyDescent="0.35">
      <c r="A3356" s="140" t="s">
        <v>118</v>
      </c>
      <c r="B3356" s="157" t="s">
        <v>119</v>
      </c>
      <c r="C3356" s="159"/>
      <c r="D3356" s="140" t="s">
        <v>120</v>
      </c>
      <c r="E3356" s="157" t="s">
        <v>22</v>
      </c>
      <c r="F3356" s="159"/>
      <c r="G3356" s="127"/>
      <c r="H3356" s="157" t="s">
        <v>119</v>
      </c>
      <c r="I3356" s="159"/>
      <c r="J3356" s="140" t="s">
        <v>22</v>
      </c>
      <c r="K3356" s="157" t="s">
        <v>119</v>
      </c>
      <c r="L3356" s="159"/>
      <c r="M3356" s="140" t="s">
        <v>22</v>
      </c>
      <c r="N3356" s="139"/>
    </row>
    <row r="3357" spans="1:14" ht="19.5" thickBot="1" x14ac:dyDescent="0.35">
      <c r="A3357" s="141"/>
      <c r="B3357" s="153"/>
      <c r="C3357" s="154"/>
      <c r="D3357" s="141"/>
      <c r="E3357" s="155"/>
      <c r="F3357" s="156"/>
      <c r="G3357" s="127"/>
      <c r="H3357" s="153"/>
      <c r="I3357" s="154"/>
      <c r="J3357" s="142"/>
      <c r="K3357" s="153"/>
      <c r="L3357" s="154"/>
      <c r="M3357" s="143"/>
      <c r="N3357" s="144"/>
    </row>
    <row r="3358" spans="1:14" ht="19.5" thickBot="1" x14ac:dyDescent="0.35">
      <c r="A3358" s="141"/>
      <c r="B3358" s="153"/>
      <c r="C3358" s="154"/>
      <c r="D3358" s="141"/>
      <c r="E3358" s="155"/>
      <c r="F3358" s="156"/>
      <c r="G3358" s="127"/>
      <c r="H3358" s="153"/>
      <c r="I3358" s="154"/>
      <c r="J3358" s="142"/>
      <c r="K3358" s="153"/>
      <c r="L3358" s="154"/>
      <c r="M3358" s="143"/>
      <c r="N3358" s="144"/>
    </row>
    <row r="3359" spans="1:14" ht="19.5" thickBot="1" x14ac:dyDescent="0.35">
      <c r="A3359" s="141"/>
      <c r="B3359" s="153"/>
      <c r="C3359" s="154"/>
      <c r="D3359" s="141"/>
      <c r="E3359" s="155"/>
      <c r="F3359" s="156"/>
      <c r="G3359" s="127"/>
      <c r="H3359" s="153"/>
      <c r="I3359" s="154"/>
      <c r="J3359" s="142"/>
      <c r="K3359" s="153"/>
      <c r="L3359" s="154"/>
      <c r="M3359" s="143"/>
      <c r="N3359" s="144"/>
    </row>
    <row r="3360" spans="1:14" ht="19.5" thickBot="1" x14ac:dyDescent="0.35">
      <c r="A3360" s="141"/>
      <c r="B3360" s="153"/>
      <c r="C3360" s="154"/>
      <c r="D3360" s="141"/>
      <c r="E3360" s="155"/>
      <c r="F3360" s="156"/>
      <c r="G3360" s="127"/>
      <c r="H3360" s="153"/>
      <c r="I3360" s="154"/>
      <c r="J3360" s="142"/>
      <c r="K3360" s="153"/>
      <c r="L3360" s="154"/>
      <c r="M3360" s="143"/>
      <c r="N3360" s="144"/>
    </row>
    <row r="3361" spans="1:14" ht="19.5" thickBot="1" x14ac:dyDescent="0.35">
      <c r="A3361" s="141"/>
      <c r="B3361" s="153"/>
      <c r="C3361" s="154"/>
      <c r="D3361" s="141"/>
      <c r="E3361" s="155"/>
      <c r="F3361" s="156"/>
      <c r="G3361" s="127"/>
      <c r="H3361" s="153"/>
      <c r="I3361" s="154"/>
      <c r="J3361" s="142"/>
      <c r="K3361" s="153"/>
      <c r="L3361" s="154"/>
      <c r="M3361" s="143"/>
      <c r="N3361" s="144"/>
    </row>
    <row r="3362" spans="1:14" ht="19.5" thickBot="1" x14ac:dyDescent="0.35">
      <c r="A3362" s="141"/>
      <c r="B3362" s="153"/>
      <c r="C3362" s="154"/>
      <c r="D3362" s="141"/>
      <c r="E3362" s="155"/>
      <c r="F3362" s="156"/>
      <c r="G3362" s="127"/>
      <c r="H3362" s="153"/>
      <c r="I3362" s="154"/>
      <c r="J3362" s="142"/>
      <c r="K3362" s="153"/>
      <c r="L3362" s="154"/>
      <c r="M3362" s="143"/>
      <c r="N3362" s="144"/>
    </row>
    <row r="3363" spans="1:14" ht="19.5" thickBot="1" x14ac:dyDescent="0.35">
      <c r="A3363" s="141"/>
      <c r="B3363" s="153"/>
      <c r="C3363" s="154"/>
      <c r="D3363" s="141"/>
      <c r="E3363" s="155"/>
      <c r="F3363" s="156"/>
      <c r="G3363" s="127"/>
      <c r="H3363" s="153"/>
      <c r="I3363" s="154"/>
      <c r="J3363" s="142"/>
      <c r="K3363" s="153"/>
      <c r="L3363" s="154"/>
      <c r="M3363" s="143"/>
      <c r="N3363" s="144"/>
    </row>
    <row r="3364" spans="1:14" ht="19.5" thickBot="1" x14ac:dyDescent="0.35">
      <c r="A3364" s="141"/>
      <c r="B3364" s="153"/>
      <c r="C3364" s="154"/>
      <c r="D3364" s="141"/>
      <c r="E3364" s="155"/>
      <c r="F3364" s="156"/>
      <c r="G3364" s="127"/>
      <c r="H3364" s="153"/>
      <c r="I3364" s="154"/>
      <c r="J3364" s="142"/>
      <c r="K3364" s="153"/>
      <c r="L3364" s="154"/>
      <c r="M3364" s="143"/>
      <c r="N3364" s="144"/>
    </row>
    <row r="3365" spans="1:14" ht="19.5" thickBot="1" x14ac:dyDescent="0.35">
      <c r="A3365" s="141" t="s">
        <v>121</v>
      </c>
      <c r="B3365" s="153"/>
      <c r="C3365" s="154"/>
      <c r="D3365" s="141"/>
      <c r="E3365" s="155">
        <f>SUM(E3357:F3364)</f>
        <v>0</v>
      </c>
      <c r="F3365" s="156"/>
      <c r="G3365" s="127"/>
      <c r="H3365" s="153" t="s">
        <v>121</v>
      </c>
      <c r="I3365" s="154"/>
      <c r="J3365" s="140">
        <f>SUM(J3357:J3364)</f>
        <v>0</v>
      </c>
      <c r="K3365" s="153" t="s">
        <v>121</v>
      </c>
      <c r="L3365" s="154"/>
      <c r="M3365" s="145">
        <f>SUM(M3357:M3364)</f>
        <v>0</v>
      </c>
      <c r="N3365" s="139"/>
    </row>
    <row r="3368" spans="1:14" x14ac:dyDescent="0.3">
      <c r="A3368" s="172" t="s">
        <v>0</v>
      </c>
      <c r="B3368" s="172"/>
      <c r="C3368" s="172"/>
      <c r="D3368" s="172"/>
      <c r="E3368" s="172"/>
      <c r="F3368" s="172"/>
      <c r="G3368" s="172"/>
      <c r="H3368" s="172"/>
      <c r="I3368" s="172"/>
      <c r="J3368" s="172"/>
      <c r="K3368" s="172"/>
      <c r="L3368" s="172"/>
      <c r="M3368" s="1"/>
      <c r="N3368" s="148"/>
    </row>
    <row r="3369" spans="1:14" x14ac:dyDescent="0.3">
      <c r="A3369" s="1" t="s">
        <v>1</v>
      </c>
      <c r="B3369" s="148"/>
      <c r="J3369" s="1" t="s">
        <v>3</v>
      </c>
      <c r="K3369" s="173">
        <f>+K3278</f>
        <v>0</v>
      </c>
      <c r="L3369" s="173"/>
      <c r="M3369" s="173"/>
      <c r="N3369" s="6"/>
    </row>
    <row r="3370" spans="1:14" x14ac:dyDescent="0.3">
      <c r="A3370" s="174"/>
      <c r="B3370" s="175"/>
      <c r="C3370" s="176"/>
      <c r="D3370" s="169" t="s">
        <v>6</v>
      </c>
      <c r="E3370" s="170"/>
      <c r="F3370" s="171"/>
      <c r="G3370" s="7" t="s">
        <v>7</v>
      </c>
      <c r="H3370" s="7" t="s">
        <v>7</v>
      </c>
      <c r="I3370" s="7" t="s">
        <v>8</v>
      </c>
      <c r="J3370" s="147" t="s">
        <v>9</v>
      </c>
      <c r="K3370" s="7" t="s">
        <v>10</v>
      </c>
      <c r="L3370" s="149"/>
      <c r="M3370" s="7" t="s">
        <v>11</v>
      </c>
      <c r="N3370" s="7" t="s">
        <v>12</v>
      </c>
    </row>
    <row r="3371" spans="1:14" x14ac:dyDescent="0.3">
      <c r="A3371" s="12" t="s">
        <v>16</v>
      </c>
      <c r="B3371" s="7" t="s">
        <v>17</v>
      </c>
      <c r="C3371" s="13" t="s">
        <v>18</v>
      </c>
      <c r="D3371" s="7">
        <v>1</v>
      </c>
      <c r="E3371" s="7">
        <v>2</v>
      </c>
      <c r="F3371" s="14" t="s">
        <v>19</v>
      </c>
      <c r="G3371" s="7" t="s">
        <v>20</v>
      </c>
      <c r="H3371" s="7" t="s">
        <v>20</v>
      </c>
      <c r="I3371" s="7"/>
      <c r="J3371" s="7" t="s">
        <v>20</v>
      </c>
      <c r="K3371" s="7" t="s">
        <v>21</v>
      </c>
      <c r="L3371" s="7" t="s">
        <v>22</v>
      </c>
      <c r="M3371" s="7" t="s">
        <v>23</v>
      </c>
      <c r="N3371" s="7" t="s">
        <v>22</v>
      </c>
    </row>
    <row r="3372" spans="1:14" x14ac:dyDescent="0.3">
      <c r="A3372" s="16" t="s">
        <v>35</v>
      </c>
      <c r="B3372" s="17" t="s">
        <v>36</v>
      </c>
      <c r="C3372" s="17">
        <v>72</v>
      </c>
      <c r="D3372" s="29"/>
      <c r="E3372" s="29"/>
      <c r="F3372" s="30">
        <f>+(E3372+D3372)/C3372</f>
        <v>0</v>
      </c>
      <c r="G3372" s="32"/>
      <c r="H3372" s="32"/>
      <c r="I3372" s="32"/>
      <c r="J3372" s="34">
        <f>+D3372+E3372-G3372-H3372-I3372</f>
        <v>0</v>
      </c>
      <c r="K3372" s="31">
        <f>+K3281</f>
        <v>381.13</v>
      </c>
      <c r="L3372" s="24">
        <f t="shared" ref="L3372:L3433" si="241">+J3372*K3372</f>
        <v>0</v>
      </c>
      <c r="M3372" s="24"/>
      <c r="N3372" s="24">
        <f>+K3372*I3372</f>
        <v>0</v>
      </c>
    </row>
    <row r="3373" spans="1:14" x14ac:dyDescent="0.3">
      <c r="A3373" s="16" t="s">
        <v>37</v>
      </c>
      <c r="B3373" s="17" t="s">
        <v>38</v>
      </c>
      <c r="C3373" s="17">
        <v>36</v>
      </c>
      <c r="D3373" s="29"/>
      <c r="E3373" s="29"/>
      <c r="F3373" s="30">
        <f t="shared" ref="F3373:F3433" si="242">+(E3373+D3373)/C3373</f>
        <v>0</v>
      </c>
      <c r="G3373" s="32"/>
      <c r="H3373" s="32"/>
      <c r="I3373" s="32"/>
      <c r="J3373" s="34">
        <f t="shared" ref="J3373:J3433" si="243">+D3373+E3373-G3373-H3373-I3373</f>
        <v>0</v>
      </c>
      <c r="K3373" s="31">
        <f t="shared" ref="K3373:K3433" si="244">+K3282</f>
        <v>741.2</v>
      </c>
      <c r="L3373" s="24">
        <f t="shared" si="241"/>
        <v>0</v>
      </c>
      <c r="M3373" s="24"/>
      <c r="N3373" s="24">
        <f t="shared" ref="N3373:N3433" si="245">+K3373*I3373</f>
        <v>0</v>
      </c>
    </row>
    <row r="3374" spans="1:14" x14ac:dyDescent="0.3">
      <c r="A3374" s="16" t="s">
        <v>39</v>
      </c>
      <c r="B3374" s="17" t="s">
        <v>40</v>
      </c>
      <c r="C3374" s="17">
        <v>18</v>
      </c>
      <c r="D3374" s="29"/>
      <c r="E3374" s="29"/>
      <c r="F3374" s="30">
        <f t="shared" si="242"/>
        <v>0</v>
      </c>
      <c r="G3374" s="32"/>
      <c r="H3374" s="32"/>
      <c r="I3374" s="32"/>
      <c r="J3374" s="12">
        <f t="shared" si="243"/>
        <v>0</v>
      </c>
      <c r="K3374" s="31">
        <f t="shared" si="244"/>
        <v>1263.5999999999999</v>
      </c>
      <c r="L3374" s="37">
        <f t="shared" si="241"/>
        <v>0</v>
      </c>
      <c r="M3374" s="37"/>
      <c r="N3374" s="37">
        <f t="shared" si="245"/>
        <v>0</v>
      </c>
    </row>
    <row r="3375" spans="1:14" x14ac:dyDescent="0.3">
      <c r="A3375" s="16" t="s">
        <v>41</v>
      </c>
      <c r="B3375" s="17" t="s">
        <v>42</v>
      </c>
      <c r="C3375" s="17">
        <v>10</v>
      </c>
      <c r="D3375" s="29"/>
      <c r="E3375" s="29"/>
      <c r="F3375" s="30">
        <f t="shared" si="242"/>
        <v>0</v>
      </c>
      <c r="G3375" s="32"/>
      <c r="H3375" s="32"/>
      <c r="I3375" s="32"/>
      <c r="J3375" s="34">
        <f t="shared" si="243"/>
        <v>0</v>
      </c>
      <c r="K3375" s="31">
        <f t="shared" si="244"/>
        <v>2059.1999999999998</v>
      </c>
      <c r="L3375" s="24">
        <f t="shared" si="241"/>
        <v>0</v>
      </c>
      <c r="M3375" s="24"/>
      <c r="N3375" s="24">
        <f t="shared" si="245"/>
        <v>0</v>
      </c>
    </row>
    <row r="3376" spans="1:14" x14ac:dyDescent="0.3">
      <c r="A3376" s="16" t="s">
        <v>43</v>
      </c>
      <c r="B3376" s="17" t="s">
        <v>36</v>
      </c>
      <c r="C3376" s="17">
        <v>72</v>
      </c>
      <c r="D3376" s="29"/>
      <c r="E3376" s="29"/>
      <c r="F3376" s="30">
        <f t="shared" si="242"/>
        <v>0</v>
      </c>
      <c r="G3376" s="32"/>
      <c r="H3376" s="32"/>
      <c r="I3376" s="32"/>
      <c r="J3376" s="34">
        <f t="shared" si="243"/>
        <v>0</v>
      </c>
      <c r="K3376" s="31">
        <f t="shared" si="244"/>
        <v>409.5</v>
      </c>
      <c r="L3376" s="24">
        <f t="shared" si="241"/>
        <v>0</v>
      </c>
      <c r="M3376" s="24"/>
      <c r="N3376" s="24">
        <f t="shared" si="245"/>
        <v>0</v>
      </c>
    </row>
    <row r="3377" spans="1:14" x14ac:dyDescent="0.3">
      <c r="A3377" s="16" t="s">
        <v>44</v>
      </c>
      <c r="B3377" s="17" t="s">
        <v>38</v>
      </c>
      <c r="C3377" s="17">
        <v>36</v>
      </c>
      <c r="D3377" s="29"/>
      <c r="E3377" s="29"/>
      <c r="F3377" s="30">
        <f t="shared" si="242"/>
        <v>0</v>
      </c>
      <c r="G3377" s="32"/>
      <c r="H3377" s="32"/>
      <c r="I3377" s="32"/>
      <c r="J3377" s="34">
        <f t="shared" si="243"/>
        <v>0</v>
      </c>
      <c r="K3377" s="31">
        <f t="shared" si="244"/>
        <v>803.79</v>
      </c>
      <c r="L3377" s="24">
        <f t="shared" si="241"/>
        <v>0</v>
      </c>
      <c r="M3377" s="24"/>
      <c r="N3377" s="24">
        <f t="shared" si="245"/>
        <v>0</v>
      </c>
    </row>
    <row r="3378" spans="1:14" x14ac:dyDescent="0.3">
      <c r="A3378" s="16" t="s">
        <v>45</v>
      </c>
      <c r="B3378" s="17" t="s">
        <v>36</v>
      </c>
      <c r="C3378" s="17">
        <v>72</v>
      </c>
      <c r="D3378" s="29"/>
      <c r="E3378" s="29"/>
      <c r="F3378" s="30">
        <f t="shared" si="242"/>
        <v>0</v>
      </c>
      <c r="G3378" s="32"/>
      <c r="H3378" s="32"/>
      <c r="I3378" s="32"/>
      <c r="J3378" s="34">
        <f t="shared" si="243"/>
        <v>0</v>
      </c>
      <c r="K3378" s="31">
        <f t="shared" si="244"/>
        <v>409.5</v>
      </c>
      <c r="L3378" s="24">
        <f t="shared" si="241"/>
        <v>0</v>
      </c>
      <c r="M3378" s="24"/>
      <c r="N3378" s="24">
        <f t="shared" si="245"/>
        <v>0</v>
      </c>
    </row>
    <row r="3379" spans="1:14" x14ac:dyDescent="0.3">
      <c r="A3379" s="16" t="s">
        <v>46</v>
      </c>
      <c r="B3379" s="17" t="s">
        <v>38</v>
      </c>
      <c r="C3379" s="17">
        <v>36</v>
      </c>
      <c r="D3379" s="29"/>
      <c r="E3379" s="29"/>
      <c r="F3379" s="30">
        <f t="shared" si="242"/>
        <v>0</v>
      </c>
      <c r="G3379" s="32"/>
      <c r="H3379" s="32"/>
      <c r="I3379" s="32"/>
      <c r="J3379" s="34">
        <f t="shared" si="243"/>
        <v>0</v>
      </c>
      <c r="K3379" s="31">
        <f t="shared" si="244"/>
        <v>803.79</v>
      </c>
      <c r="L3379" s="24">
        <f t="shared" si="241"/>
        <v>0</v>
      </c>
      <c r="M3379" s="24"/>
      <c r="N3379" s="24">
        <f t="shared" si="245"/>
        <v>0</v>
      </c>
    </row>
    <row r="3380" spans="1:14" x14ac:dyDescent="0.3">
      <c r="A3380" s="16" t="s">
        <v>47</v>
      </c>
      <c r="B3380" s="17" t="s">
        <v>48</v>
      </c>
      <c r="C3380" s="17">
        <v>8</v>
      </c>
      <c r="D3380" s="29"/>
      <c r="E3380" s="29"/>
      <c r="F3380" s="30">
        <f t="shared" si="242"/>
        <v>0</v>
      </c>
      <c r="G3380" s="32"/>
      <c r="H3380" s="32"/>
      <c r="I3380" s="32"/>
      <c r="J3380" s="34">
        <f t="shared" si="243"/>
        <v>0</v>
      </c>
      <c r="K3380" s="31">
        <f t="shared" si="244"/>
        <v>2767.05</v>
      </c>
      <c r="L3380" s="24">
        <f t="shared" si="241"/>
        <v>0</v>
      </c>
      <c r="M3380" s="24"/>
      <c r="N3380" s="24">
        <f t="shared" si="245"/>
        <v>0</v>
      </c>
    </row>
    <row r="3381" spans="1:14" x14ac:dyDescent="0.3">
      <c r="A3381" s="35" t="s">
        <v>49</v>
      </c>
      <c r="B3381" s="17" t="s">
        <v>50</v>
      </c>
      <c r="C3381" s="38">
        <v>72</v>
      </c>
      <c r="D3381" s="29"/>
      <c r="E3381" s="29"/>
      <c r="F3381" s="30">
        <f t="shared" si="242"/>
        <v>0</v>
      </c>
      <c r="G3381" s="32"/>
      <c r="H3381" s="32"/>
      <c r="I3381" s="32"/>
      <c r="J3381" s="12">
        <f t="shared" si="243"/>
        <v>0</v>
      </c>
      <c r="K3381" s="31">
        <f t="shared" si="244"/>
        <v>444.6</v>
      </c>
      <c r="L3381" s="37">
        <f t="shared" si="241"/>
        <v>0</v>
      </c>
      <c r="M3381" s="37"/>
      <c r="N3381" s="37">
        <f t="shared" si="245"/>
        <v>0</v>
      </c>
    </row>
    <row r="3382" spans="1:14" x14ac:dyDescent="0.3">
      <c r="A3382" s="16" t="s">
        <v>51</v>
      </c>
      <c r="B3382" s="17" t="s">
        <v>52</v>
      </c>
      <c r="C3382" s="17">
        <v>36</v>
      </c>
      <c r="D3382" s="29"/>
      <c r="E3382" s="29"/>
      <c r="F3382" s="30">
        <f t="shared" si="242"/>
        <v>0</v>
      </c>
      <c r="G3382" s="32"/>
      <c r="H3382" s="32"/>
      <c r="I3382" s="32"/>
      <c r="J3382" s="34">
        <f t="shared" si="243"/>
        <v>0</v>
      </c>
      <c r="K3382" s="31">
        <f t="shared" si="244"/>
        <v>868.73</v>
      </c>
      <c r="L3382" s="24">
        <f t="shared" si="241"/>
        <v>0</v>
      </c>
      <c r="M3382" s="24"/>
      <c r="N3382" s="24">
        <f t="shared" si="245"/>
        <v>0</v>
      </c>
    </row>
    <row r="3383" spans="1:14" x14ac:dyDescent="0.3">
      <c r="A3383" s="16" t="s">
        <v>53</v>
      </c>
      <c r="B3383" s="17" t="s">
        <v>48</v>
      </c>
      <c r="C3383" s="17">
        <v>8</v>
      </c>
      <c r="D3383" s="29"/>
      <c r="E3383" s="29"/>
      <c r="F3383" s="30">
        <f t="shared" si="242"/>
        <v>0</v>
      </c>
      <c r="G3383" s="32"/>
      <c r="H3383" s="32"/>
      <c r="I3383" s="32"/>
      <c r="J3383" s="34">
        <f t="shared" si="243"/>
        <v>0</v>
      </c>
      <c r="K3383" s="31">
        <f t="shared" si="244"/>
        <v>2416.0500000000002</v>
      </c>
      <c r="L3383" s="24">
        <f t="shared" si="241"/>
        <v>0</v>
      </c>
      <c r="M3383" s="24"/>
      <c r="N3383" s="24">
        <f t="shared" si="245"/>
        <v>0</v>
      </c>
    </row>
    <row r="3384" spans="1:14" x14ac:dyDescent="0.3">
      <c r="A3384" s="16" t="s">
        <v>54</v>
      </c>
      <c r="B3384" s="17" t="s">
        <v>50</v>
      </c>
      <c r="C3384" s="17">
        <v>72</v>
      </c>
      <c r="D3384" s="29"/>
      <c r="E3384" s="29"/>
      <c r="F3384" s="30">
        <f t="shared" si="242"/>
        <v>0</v>
      </c>
      <c r="G3384" s="32"/>
      <c r="H3384" s="32"/>
      <c r="I3384" s="32"/>
      <c r="J3384" s="34">
        <f t="shared" si="243"/>
        <v>0</v>
      </c>
      <c r="K3384" s="31">
        <f t="shared" si="244"/>
        <v>377.33</v>
      </c>
      <c r="L3384" s="24">
        <f t="shared" si="241"/>
        <v>0</v>
      </c>
      <c r="M3384" s="24"/>
      <c r="N3384" s="24">
        <f t="shared" si="245"/>
        <v>0</v>
      </c>
    </row>
    <row r="3385" spans="1:14" x14ac:dyDescent="0.3">
      <c r="A3385" s="16" t="s">
        <v>55</v>
      </c>
      <c r="B3385" s="17" t="s">
        <v>56</v>
      </c>
      <c r="C3385" s="17">
        <v>15</v>
      </c>
      <c r="D3385" s="44"/>
      <c r="E3385" s="44"/>
      <c r="F3385" s="30">
        <f t="shared" si="242"/>
        <v>0</v>
      </c>
      <c r="G3385" s="11"/>
      <c r="H3385" s="11"/>
      <c r="I3385" s="11"/>
      <c r="J3385" s="12">
        <f t="shared" si="243"/>
        <v>0</v>
      </c>
      <c r="K3385" s="45">
        <f t="shared" si="244"/>
        <v>1158.3</v>
      </c>
      <c r="L3385" s="37">
        <f t="shared" si="241"/>
        <v>0</v>
      </c>
      <c r="M3385" s="37"/>
      <c r="N3385" s="37">
        <f t="shared" si="245"/>
        <v>0</v>
      </c>
    </row>
    <row r="3386" spans="1:14" x14ac:dyDescent="0.3">
      <c r="A3386" s="16" t="s">
        <v>57</v>
      </c>
      <c r="B3386" s="17" t="s">
        <v>50</v>
      </c>
      <c r="C3386" s="17">
        <v>72</v>
      </c>
      <c r="D3386" s="29"/>
      <c r="E3386" s="29"/>
      <c r="F3386" s="30">
        <f t="shared" si="242"/>
        <v>0</v>
      </c>
      <c r="G3386" s="32"/>
      <c r="H3386" s="32"/>
      <c r="I3386" s="32"/>
      <c r="J3386" s="34">
        <f t="shared" si="243"/>
        <v>0</v>
      </c>
      <c r="K3386" s="31">
        <f t="shared" si="244"/>
        <v>424.13</v>
      </c>
      <c r="L3386" s="24">
        <f t="shared" si="241"/>
        <v>0</v>
      </c>
      <c r="M3386" s="24"/>
      <c r="N3386" s="24">
        <f t="shared" si="245"/>
        <v>0</v>
      </c>
    </row>
    <row r="3387" spans="1:14" x14ac:dyDescent="0.3">
      <c r="A3387" s="16" t="s">
        <v>58</v>
      </c>
      <c r="B3387" s="17" t="s">
        <v>59</v>
      </c>
      <c r="C3387" s="17">
        <v>15</v>
      </c>
      <c r="D3387" s="29"/>
      <c r="E3387" s="29"/>
      <c r="F3387" s="30">
        <f t="shared" si="242"/>
        <v>0</v>
      </c>
      <c r="G3387" s="32"/>
      <c r="H3387" s="32"/>
      <c r="I3387" s="32"/>
      <c r="J3387" s="34">
        <f t="shared" si="243"/>
        <v>0</v>
      </c>
      <c r="K3387" s="31">
        <f t="shared" si="244"/>
        <v>1199.25</v>
      </c>
      <c r="L3387" s="24">
        <f t="shared" si="241"/>
        <v>0</v>
      </c>
      <c r="M3387" s="24"/>
      <c r="N3387" s="24">
        <f t="shared" si="245"/>
        <v>0</v>
      </c>
    </row>
    <row r="3388" spans="1:14" x14ac:dyDescent="0.3">
      <c r="A3388" s="16" t="s">
        <v>60</v>
      </c>
      <c r="B3388" s="17" t="s">
        <v>50</v>
      </c>
      <c r="C3388" s="17">
        <v>72</v>
      </c>
      <c r="D3388" s="29"/>
      <c r="E3388" s="29"/>
      <c r="F3388" s="30">
        <f t="shared" si="242"/>
        <v>0</v>
      </c>
      <c r="G3388" s="32"/>
      <c r="H3388" s="32"/>
      <c r="I3388" s="32"/>
      <c r="J3388" s="34">
        <f t="shared" si="243"/>
        <v>0</v>
      </c>
      <c r="K3388" s="31">
        <f t="shared" si="244"/>
        <v>381.13</v>
      </c>
      <c r="L3388" s="24">
        <f t="shared" si="241"/>
        <v>0</v>
      </c>
      <c r="M3388" s="24"/>
      <c r="N3388" s="24">
        <f t="shared" si="245"/>
        <v>0</v>
      </c>
    </row>
    <row r="3389" spans="1:14" x14ac:dyDescent="0.3">
      <c r="A3389" s="16" t="s">
        <v>61</v>
      </c>
      <c r="B3389" s="17" t="s">
        <v>50</v>
      </c>
      <c r="C3389" s="38">
        <v>72</v>
      </c>
      <c r="D3389" s="44"/>
      <c r="E3389" s="44"/>
      <c r="F3389" s="30">
        <f t="shared" si="242"/>
        <v>0</v>
      </c>
      <c r="G3389" s="11"/>
      <c r="H3389" s="11"/>
      <c r="I3389" s="11"/>
      <c r="J3389" s="12">
        <f t="shared" si="243"/>
        <v>0</v>
      </c>
      <c r="K3389" s="31">
        <f t="shared" si="244"/>
        <v>424.13</v>
      </c>
      <c r="L3389" s="37">
        <f t="shared" si="241"/>
        <v>0</v>
      </c>
      <c r="M3389" s="37"/>
      <c r="N3389" s="37">
        <f t="shared" si="245"/>
        <v>0</v>
      </c>
    </row>
    <row r="3390" spans="1:14" x14ac:dyDescent="0.3">
      <c r="A3390" s="35" t="s">
        <v>62</v>
      </c>
      <c r="B3390" s="17" t="s">
        <v>50</v>
      </c>
      <c r="C3390" s="38">
        <v>72</v>
      </c>
      <c r="D3390" s="44"/>
      <c r="E3390" s="44"/>
      <c r="F3390" s="30">
        <f t="shared" si="242"/>
        <v>0</v>
      </c>
      <c r="G3390" s="11"/>
      <c r="H3390" s="11"/>
      <c r="I3390" s="11"/>
      <c r="J3390" s="12">
        <f t="shared" si="243"/>
        <v>0</v>
      </c>
      <c r="K3390" s="31">
        <f t="shared" si="244"/>
        <v>330.23</v>
      </c>
      <c r="L3390" s="37">
        <f t="shared" si="241"/>
        <v>0</v>
      </c>
      <c r="M3390" s="37"/>
      <c r="N3390" s="37">
        <f t="shared" si="245"/>
        <v>0</v>
      </c>
    </row>
    <row r="3391" spans="1:14" x14ac:dyDescent="0.3">
      <c r="A3391" s="35" t="s">
        <v>63</v>
      </c>
      <c r="B3391" s="17" t="s">
        <v>50</v>
      </c>
      <c r="C3391" s="38">
        <v>72</v>
      </c>
      <c r="D3391" s="44"/>
      <c r="E3391" s="44"/>
      <c r="F3391" s="30">
        <f t="shared" si="242"/>
        <v>0</v>
      </c>
      <c r="G3391" s="11"/>
      <c r="H3391" s="11"/>
      <c r="I3391" s="11"/>
      <c r="J3391" s="12">
        <f t="shared" si="243"/>
        <v>0</v>
      </c>
      <c r="K3391" s="31">
        <f t="shared" si="244"/>
        <v>424.13</v>
      </c>
      <c r="L3391" s="37">
        <f t="shared" si="241"/>
        <v>0</v>
      </c>
      <c r="M3391" s="37"/>
      <c r="N3391" s="37">
        <f t="shared" si="245"/>
        <v>0</v>
      </c>
    </row>
    <row r="3392" spans="1:14" x14ac:dyDescent="0.3">
      <c r="A3392" s="35" t="s">
        <v>64</v>
      </c>
      <c r="B3392" s="17" t="s">
        <v>65</v>
      </c>
      <c r="C3392" s="38">
        <v>72</v>
      </c>
      <c r="D3392" s="44"/>
      <c r="E3392" s="44"/>
      <c r="F3392" s="30">
        <f t="shared" si="242"/>
        <v>0</v>
      </c>
      <c r="G3392" s="11"/>
      <c r="H3392" s="11"/>
      <c r="I3392" s="11"/>
      <c r="J3392" s="12">
        <f t="shared" si="243"/>
        <v>0</v>
      </c>
      <c r="K3392" s="31">
        <f t="shared" si="244"/>
        <v>389.61</v>
      </c>
      <c r="L3392" s="37">
        <f t="shared" si="241"/>
        <v>0</v>
      </c>
      <c r="M3392" s="37"/>
      <c r="N3392" s="37">
        <f t="shared" si="245"/>
        <v>0</v>
      </c>
    </row>
    <row r="3393" spans="1:14" x14ac:dyDescent="0.3">
      <c r="A3393" s="35" t="s">
        <v>66</v>
      </c>
      <c r="B3393" s="17" t="s">
        <v>65</v>
      </c>
      <c r="C3393" s="38">
        <v>72</v>
      </c>
      <c r="D3393" s="44"/>
      <c r="E3393" s="44"/>
      <c r="F3393" s="30">
        <f t="shared" si="242"/>
        <v>0</v>
      </c>
      <c r="G3393" s="11"/>
      <c r="H3393" s="11"/>
      <c r="I3393" s="11"/>
      <c r="J3393" s="12">
        <f t="shared" si="243"/>
        <v>0</v>
      </c>
      <c r="K3393" s="31">
        <f t="shared" si="244"/>
        <v>389.61</v>
      </c>
      <c r="L3393" s="37">
        <f t="shared" si="241"/>
        <v>0</v>
      </c>
      <c r="M3393" s="37"/>
      <c r="N3393" s="37">
        <f t="shared" si="245"/>
        <v>0</v>
      </c>
    </row>
    <row r="3394" spans="1:14" x14ac:dyDescent="0.3">
      <c r="A3394" s="47" t="s">
        <v>67</v>
      </c>
      <c r="B3394" s="48" t="s">
        <v>59</v>
      </c>
      <c r="C3394" s="49">
        <v>25</v>
      </c>
      <c r="D3394" s="44"/>
      <c r="E3394" s="44"/>
      <c r="F3394" s="30">
        <f t="shared" si="242"/>
        <v>0</v>
      </c>
      <c r="G3394" s="11"/>
      <c r="H3394" s="11"/>
      <c r="I3394" s="11"/>
      <c r="J3394" s="12">
        <f t="shared" si="243"/>
        <v>0</v>
      </c>
      <c r="K3394" s="31">
        <f t="shared" si="244"/>
        <v>169.65</v>
      </c>
      <c r="L3394" s="37">
        <f t="shared" si="241"/>
        <v>0</v>
      </c>
      <c r="M3394" s="37"/>
      <c r="N3394" s="37">
        <f t="shared" si="245"/>
        <v>0</v>
      </c>
    </row>
    <row r="3395" spans="1:14" x14ac:dyDescent="0.3">
      <c r="A3395" s="47" t="s">
        <v>68</v>
      </c>
      <c r="B3395" s="48" t="s">
        <v>42</v>
      </c>
      <c r="C3395" s="49">
        <v>50</v>
      </c>
      <c r="D3395" s="44"/>
      <c r="E3395" s="44"/>
      <c r="F3395" s="30">
        <f t="shared" si="242"/>
        <v>0</v>
      </c>
      <c r="G3395" s="11"/>
      <c r="H3395" s="11"/>
      <c r="I3395" s="11"/>
      <c r="J3395" s="12">
        <f t="shared" si="243"/>
        <v>0</v>
      </c>
      <c r="K3395" s="31">
        <f t="shared" si="244"/>
        <v>88.92</v>
      </c>
      <c r="L3395" s="37">
        <f t="shared" si="241"/>
        <v>0</v>
      </c>
      <c r="M3395" s="37"/>
      <c r="N3395" s="37">
        <f t="shared" si="245"/>
        <v>0</v>
      </c>
    </row>
    <row r="3396" spans="1:14" x14ac:dyDescent="0.3">
      <c r="A3396" s="47" t="s">
        <v>69</v>
      </c>
      <c r="B3396" s="48" t="s">
        <v>52</v>
      </c>
      <c r="C3396" s="49">
        <v>12</v>
      </c>
      <c r="D3396" s="44"/>
      <c r="E3396" s="44"/>
      <c r="F3396" s="30">
        <f t="shared" si="242"/>
        <v>0</v>
      </c>
      <c r="G3396" s="11"/>
      <c r="H3396" s="11"/>
      <c r="I3396" s="11"/>
      <c r="J3396" s="12">
        <f t="shared" si="243"/>
        <v>0</v>
      </c>
      <c r="K3396" s="31">
        <f t="shared" si="244"/>
        <v>123.94</v>
      </c>
      <c r="L3396" s="37">
        <f t="shared" si="241"/>
        <v>0</v>
      </c>
      <c r="M3396" s="37"/>
      <c r="N3396" s="37">
        <f t="shared" si="245"/>
        <v>0</v>
      </c>
    </row>
    <row r="3397" spans="1:14" ht="19.5" thickBot="1" x14ac:dyDescent="0.35">
      <c r="A3397" s="47" t="s">
        <v>70</v>
      </c>
      <c r="B3397" s="48" t="s">
        <v>50</v>
      </c>
      <c r="C3397" s="49">
        <v>60</v>
      </c>
      <c r="D3397" s="44"/>
      <c r="E3397" s="44"/>
      <c r="F3397" s="30">
        <f t="shared" si="242"/>
        <v>0</v>
      </c>
      <c r="G3397" s="11"/>
      <c r="H3397" s="11"/>
      <c r="I3397" s="11"/>
      <c r="J3397" s="12">
        <f t="shared" si="243"/>
        <v>0</v>
      </c>
      <c r="K3397" s="31">
        <f t="shared" si="244"/>
        <v>67.180000000000007</v>
      </c>
      <c r="L3397" s="37">
        <f t="shared" si="241"/>
        <v>0</v>
      </c>
      <c r="M3397" s="37"/>
      <c r="N3397" s="37">
        <f t="shared" si="245"/>
        <v>0</v>
      </c>
    </row>
    <row r="3398" spans="1:14" ht="19.5" thickBot="1" x14ac:dyDescent="0.35">
      <c r="A3398" s="56" t="s">
        <v>71</v>
      </c>
      <c r="B3398" s="57" t="s">
        <v>50</v>
      </c>
      <c r="C3398" s="58">
        <v>60</v>
      </c>
      <c r="D3398" s="44"/>
      <c r="E3398" s="44"/>
      <c r="F3398" s="30">
        <f t="shared" si="242"/>
        <v>0</v>
      </c>
      <c r="G3398" s="11"/>
      <c r="H3398" s="11"/>
      <c r="I3398" s="11"/>
      <c r="J3398" s="12">
        <f t="shared" si="243"/>
        <v>0</v>
      </c>
      <c r="K3398" s="31">
        <f t="shared" si="244"/>
        <v>67.180000000000007</v>
      </c>
      <c r="L3398" s="37">
        <f t="shared" si="241"/>
        <v>0</v>
      </c>
      <c r="M3398" s="37"/>
      <c r="N3398" s="37">
        <f t="shared" si="245"/>
        <v>0</v>
      </c>
    </row>
    <row r="3399" spans="1:14" ht="19.5" thickBot="1" x14ac:dyDescent="0.35">
      <c r="A3399" s="56" t="s">
        <v>72</v>
      </c>
      <c r="B3399" s="57" t="s">
        <v>50</v>
      </c>
      <c r="C3399" s="58">
        <v>60</v>
      </c>
      <c r="D3399" s="44"/>
      <c r="E3399" s="44"/>
      <c r="F3399" s="30">
        <f t="shared" si="242"/>
        <v>0</v>
      </c>
      <c r="G3399" s="11"/>
      <c r="H3399" s="11"/>
      <c r="I3399" s="11"/>
      <c r="J3399" s="12">
        <f t="shared" si="243"/>
        <v>0</v>
      </c>
      <c r="K3399" s="31">
        <f t="shared" si="244"/>
        <v>67.180000000000007</v>
      </c>
      <c r="L3399" s="37">
        <f t="shared" si="241"/>
        <v>0</v>
      </c>
      <c r="M3399" s="37"/>
      <c r="N3399" s="37">
        <f t="shared" si="245"/>
        <v>0</v>
      </c>
    </row>
    <row r="3400" spans="1:14" ht="19.5" thickBot="1" x14ac:dyDescent="0.35">
      <c r="A3400" s="56" t="s">
        <v>73</v>
      </c>
      <c r="B3400" s="57" t="s">
        <v>74</v>
      </c>
      <c r="C3400" s="58">
        <v>150</v>
      </c>
      <c r="D3400" s="44"/>
      <c r="E3400" s="44"/>
      <c r="F3400" s="30">
        <f t="shared" si="242"/>
        <v>0</v>
      </c>
      <c r="G3400" s="11"/>
      <c r="H3400" s="11"/>
      <c r="I3400" s="11"/>
      <c r="J3400" s="12">
        <f t="shared" si="243"/>
        <v>0</v>
      </c>
      <c r="K3400" s="31">
        <f t="shared" si="244"/>
        <v>21.06</v>
      </c>
      <c r="L3400" s="37">
        <f t="shared" si="241"/>
        <v>0</v>
      </c>
      <c r="M3400" s="37"/>
      <c r="N3400" s="37">
        <f t="shared" si="245"/>
        <v>0</v>
      </c>
    </row>
    <row r="3401" spans="1:14" ht="19.5" thickBot="1" x14ac:dyDescent="0.35">
      <c r="A3401" s="66" t="s">
        <v>75</v>
      </c>
      <c r="B3401" s="67" t="s">
        <v>76</v>
      </c>
      <c r="C3401" s="68">
        <v>120</v>
      </c>
      <c r="D3401" s="44"/>
      <c r="E3401" s="44"/>
      <c r="F3401" s="30">
        <f t="shared" si="242"/>
        <v>0</v>
      </c>
      <c r="G3401" s="11"/>
      <c r="H3401" s="11"/>
      <c r="I3401" s="11"/>
      <c r="J3401" s="12">
        <f t="shared" si="243"/>
        <v>0</v>
      </c>
      <c r="K3401" s="31">
        <f t="shared" si="244"/>
        <v>78.98</v>
      </c>
      <c r="L3401" s="37">
        <f t="shared" si="241"/>
        <v>0</v>
      </c>
      <c r="M3401" s="37"/>
      <c r="N3401" s="37">
        <f t="shared" si="245"/>
        <v>0</v>
      </c>
    </row>
    <row r="3402" spans="1:14" ht="19.5" thickBot="1" x14ac:dyDescent="0.35">
      <c r="A3402" s="66" t="s">
        <v>77</v>
      </c>
      <c r="B3402" s="67" t="s">
        <v>78</v>
      </c>
      <c r="C3402" s="68">
        <v>60</v>
      </c>
      <c r="D3402" s="44"/>
      <c r="E3402" s="44"/>
      <c r="F3402" s="30">
        <f t="shared" si="242"/>
        <v>0</v>
      </c>
      <c r="G3402" s="11"/>
      <c r="H3402" s="11"/>
      <c r="I3402" s="11"/>
      <c r="J3402" s="12">
        <f t="shared" si="243"/>
        <v>0</v>
      </c>
      <c r="K3402" s="31">
        <f t="shared" si="244"/>
        <v>154.44</v>
      </c>
      <c r="L3402" s="37">
        <f t="shared" si="241"/>
        <v>0</v>
      </c>
      <c r="M3402" s="37"/>
      <c r="N3402" s="37">
        <f t="shared" si="245"/>
        <v>0</v>
      </c>
    </row>
    <row r="3403" spans="1:14" ht="19.5" thickBot="1" x14ac:dyDescent="0.35">
      <c r="A3403" s="66" t="s">
        <v>79</v>
      </c>
      <c r="B3403" s="67" t="s">
        <v>50</v>
      </c>
      <c r="C3403" s="68">
        <v>30</v>
      </c>
      <c r="D3403" s="44"/>
      <c r="E3403" s="44"/>
      <c r="F3403" s="30">
        <f t="shared" si="242"/>
        <v>0</v>
      </c>
      <c r="G3403" s="11"/>
      <c r="H3403" s="11"/>
      <c r="I3403" s="11"/>
      <c r="J3403" s="12">
        <f t="shared" si="243"/>
        <v>0</v>
      </c>
      <c r="K3403" s="31">
        <f t="shared" si="244"/>
        <v>274.95</v>
      </c>
      <c r="L3403" s="37">
        <f t="shared" si="241"/>
        <v>0</v>
      </c>
      <c r="M3403" s="37"/>
      <c r="N3403" s="37">
        <f t="shared" si="245"/>
        <v>0</v>
      </c>
    </row>
    <row r="3404" spans="1:14" ht="19.5" thickBot="1" x14ac:dyDescent="0.35">
      <c r="A3404" s="66" t="s">
        <v>80</v>
      </c>
      <c r="B3404" s="67" t="s">
        <v>59</v>
      </c>
      <c r="C3404" s="68">
        <v>12</v>
      </c>
      <c r="D3404" s="44"/>
      <c r="E3404" s="44"/>
      <c r="F3404" s="30">
        <f t="shared" si="242"/>
        <v>0</v>
      </c>
      <c r="G3404" s="11"/>
      <c r="H3404" s="11"/>
      <c r="I3404" s="11"/>
      <c r="J3404" s="12">
        <f t="shared" si="243"/>
        <v>0</v>
      </c>
      <c r="K3404" s="31">
        <f t="shared" si="244"/>
        <v>1023.75</v>
      </c>
      <c r="L3404" s="37">
        <f t="shared" si="241"/>
        <v>0</v>
      </c>
      <c r="M3404" s="37"/>
      <c r="N3404" s="37">
        <f t="shared" si="245"/>
        <v>0</v>
      </c>
    </row>
    <row r="3405" spans="1:14" ht="19.5" thickBot="1" x14ac:dyDescent="0.35">
      <c r="A3405" s="76" t="s">
        <v>81</v>
      </c>
      <c r="B3405" s="77" t="s">
        <v>82</v>
      </c>
      <c r="C3405" s="78">
        <v>18</v>
      </c>
      <c r="D3405" s="44"/>
      <c r="E3405" s="44"/>
      <c r="F3405" s="30">
        <f t="shared" si="242"/>
        <v>0</v>
      </c>
      <c r="G3405" s="11"/>
      <c r="H3405" s="11"/>
      <c r="I3405" s="11"/>
      <c r="J3405" s="12">
        <f t="shared" si="243"/>
        <v>0</v>
      </c>
      <c r="K3405" s="31">
        <f t="shared" si="244"/>
        <v>558.67999999999995</v>
      </c>
      <c r="L3405" s="37">
        <f t="shared" si="241"/>
        <v>0</v>
      </c>
      <c r="M3405" s="37"/>
      <c r="N3405" s="37">
        <f t="shared" si="245"/>
        <v>0</v>
      </c>
    </row>
    <row r="3406" spans="1:14" ht="19.5" thickBot="1" x14ac:dyDescent="0.35">
      <c r="A3406" s="76" t="s">
        <v>83</v>
      </c>
      <c r="B3406" s="77" t="s">
        <v>59</v>
      </c>
      <c r="C3406" s="78">
        <v>12</v>
      </c>
      <c r="D3406" s="44"/>
      <c r="E3406" s="44"/>
      <c r="F3406" s="30">
        <f t="shared" si="242"/>
        <v>0</v>
      </c>
      <c r="G3406" s="11"/>
      <c r="H3406" s="11"/>
      <c r="I3406" s="11"/>
      <c r="J3406" s="12">
        <f t="shared" si="243"/>
        <v>0</v>
      </c>
      <c r="K3406" s="31">
        <f t="shared" si="244"/>
        <v>1092.2</v>
      </c>
      <c r="L3406" s="37">
        <f t="shared" si="241"/>
        <v>0</v>
      </c>
      <c r="M3406" s="37"/>
      <c r="N3406" s="37">
        <f t="shared" si="245"/>
        <v>0</v>
      </c>
    </row>
    <row r="3407" spans="1:14" ht="19.5" thickBot="1" x14ac:dyDescent="0.35">
      <c r="A3407" s="76" t="s">
        <v>84</v>
      </c>
      <c r="B3407" s="77" t="s">
        <v>85</v>
      </c>
      <c r="C3407" s="78">
        <v>4</v>
      </c>
      <c r="D3407" s="44"/>
      <c r="E3407" s="44"/>
      <c r="F3407" s="30">
        <f t="shared" si="242"/>
        <v>0</v>
      </c>
      <c r="G3407" s="11"/>
      <c r="H3407" s="11"/>
      <c r="I3407" s="11"/>
      <c r="J3407" s="12">
        <f t="shared" si="243"/>
        <v>0</v>
      </c>
      <c r="K3407" s="31">
        <f t="shared" si="244"/>
        <v>2670.53</v>
      </c>
      <c r="L3407" s="37">
        <f t="shared" si="241"/>
        <v>0</v>
      </c>
      <c r="M3407" s="37"/>
      <c r="N3407" s="37">
        <f t="shared" si="245"/>
        <v>0</v>
      </c>
    </row>
    <row r="3408" spans="1:14" ht="19.5" thickBot="1" x14ac:dyDescent="0.35">
      <c r="A3408" s="86" t="s">
        <v>86</v>
      </c>
      <c r="B3408" s="87" t="s">
        <v>87</v>
      </c>
      <c r="C3408" s="88">
        <v>48</v>
      </c>
      <c r="D3408" s="44"/>
      <c r="E3408" s="44"/>
      <c r="F3408" s="30">
        <f t="shared" si="242"/>
        <v>0</v>
      </c>
      <c r="G3408" s="11"/>
      <c r="H3408" s="11"/>
      <c r="I3408" s="11"/>
      <c r="J3408" s="12">
        <f t="shared" si="243"/>
        <v>0</v>
      </c>
      <c r="K3408" s="31">
        <f t="shared" si="244"/>
        <v>46.8</v>
      </c>
      <c r="L3408" s="37">
        <f t="shared" si="241"/>
        <v>0</v>
      </c>
      <c r="M3408" s="37"/>
      <c r="N3408" s="37">
        <f t="shared" si="245"/>
        <v>0</v>
      </c>
    </row>
    <row r="3409" spans="1:14" ht="19.5" thickBot="1" x14ac:dyDescent="0.35">
      <c r="A3409" s="86" t="s">
        <v>88</v>
      </c>
      <c r="B3409" s="87" t="s">
        <v>87</v>
      </c>
      <c r="C3409" s="88">
        <v>48</v>
      </c>
      <c r="D3409" s="44"/>
      <c r="E3409" s="44"/>
      <c r="F3409" s="30">
        <f t="shared" si="242"/>
        <v>0</v>
      </c>
      <c r="G3409" s="11"/>
      <c r="H3409" s="11"/>
      <c r="I3409" s="11"/>
      <c r="J3409" s="12">
        <f t="shared" si="243"/>
        <v>0</v>
      </c>
      <c r="K3409" s="31">
        <f t="shared" si="244"/>
        <v>46.8</v>
      </c>
      <c r="L3409" s="37">
        <f t="shared" si="241"/>
        <v>0</v>
      </c>
      <c r="M3409" s="37"/>
      <c r="N3409" s="37">
        <f t="shared" si="245"/>
        <v>0</v>
      </c>
    </row>
    <row r="3410" spans="1:14" x14ac:dyDescent="0.3">
      <c r="A3410" s="96" t="s">
        <v>89</v>
      </c>
      <c r="B3410" s="97">
        <v>25</v>
      </c>
      <c r="C3410" s="97">
        <v>25</v>
      </c>
      <c r="D3410" s="44"/>
      <c r="E3410" s="44"/>
      <c r="F3410" s="30">
        <f t="shared" si="242"/>
        <v>0</v>
      </c>
      <c r="G3410" s="11"/>
      <c r="H3410" s="11"/>
      <c r="I3410" s="11"/>
      <c r="J3410" s="12">
        <f t="shared" si="243"/>
        <v>0</v>
      </c>
      <c r="K3410" s="31">
        <f t="shared" si="244"/>
        <v>111.25</v>
      </c>
      <c r="L3410" s="37">
        <f t="shared" si="241"/>
        <v>0</v>
      </c>
      <c r="M3410" s="37"/>
      <c r="N3410" s="37">
        <f t="shared" si="245"/>
        <v>0</v>
      </c>
    </row>
    <row r="3411" spans="1:14" x14ac:dyDescent="0.3">
      <c r="A3411" s="105" t="s">
        <v>90</v>
      </c>
      <c r="B3411" s="106">
        <v>10</v>
      </c>
      <c r="C3411" s="106">
        <v>10</v>
      </c>
      <c r="D3411" s="44"/>
      <c r="E3411" s="44"/>
      <c r="F3411" s="30">
        <f t="shared" si="242"/>
        <v>0</v>
      </c>
      <c r="G3411" s="11"/>
      <c r="H3411" s="11"/>
      <c r="I3411" s="11"/>
      <c r="J3411" s="12">
        <f t="shared" si="243"/>
        <v>0</v>
      </c>
      <c r="K3411" s="31">
        <f t="shared" si="244"/>
        <v>1760</v>
      </c>
      <c r="L3411" s="37">
        <f t="shared" si="241"/>
        <v>0</v>
      </c>
      <c r="M3411" s="37"/>
      <c r="N3411" s="37">
        <f t="shared" si="245"/>
        <v>0</v>
      </c>
    </row>
    <row r="3412" spans="1:14" x14ac:dyDescent="0.3">
      <c r="A3412" s="105" t="s">
        <v>91</v>
      </c>
      <c r="B3412" s="106">
        <v>8</v>
      </c>
      <c r="C3412" s="106">
        <v>8</v>
      </c>
      <c r="D3412" s="44"/>
      <c r="E3412" s="44"/>
      <c r="F3412" s="30">
        <f t="shared" si="242"/>
        <v>0</v>
      </c>
      <c r="G3412" s="11"/>
      <c r="H3412" s="11"/>
      <c r="I3412" s="11"/>
      <c r="J3412" s="12">
        <f t="shared" si="243"/>
        <v>0</v>
      </c>
      <c r="K3412" s="31">
        <f t="shared" si="244"/>
        <v>2365</v>
      </c>
      <c r="L3412" s="37">
        <f t="shared" si="241"/>
        <v>0</v>
      </c>
      <c r="M3412" s="37"/>
      <c r="N3412" s="37">
        <f t="shared" si="245"/>
        <v>0</v>
      </c>
    </row>
    <row r="3413" spans="1:14" x14ac:dyDescent="0.3">
      <c r="A3413" s="105" t="s">
        <v>92</v>
      </c>
      <c r="B3413" s="106">
        <v>8</v>
      </c>
      <c r="C3413" s="106">
        <v>8</v>
      </c>
      <c r="D3413" s="44"/>
      <c r="E3413" s="44"/>
      <c r="F3413" s="30">
        <f t="shared" si="242"/>
        <v>0</v>
      </c>
      <c r="G3413" s="11"/>
      <c r="H3413" s="11"/>
      <c r="I3413" s="11"/>
      <c r="J3413" s="12">
        <f t="shared" si="243"/>
        <v>0</v>
      </c>
      <c r="K3413" s="31">
        <f t="shared" si="244"/>
        <v>2065</v>
      </c>
      <c r="L3413" s="37">
        <f t="shared" si="241"/>
        <v>0</v>
      </c>
      <c r="M3413" s="37"/>
      <c r="N3413" s="37">
        <f t="shared" si="245"/>
        <v>0</v>
      </c>
    </row>
    <row r="3414" spans="1:14" x14ac:dyDescent="0.3">
      <c r="A3414" s="105" t="s">
        <v>93</v>
      </c>
      <c r="B3414" s="106">
        <v>15</v>
      </c>
      <c r="C3414" s="106">
        <v>15</v>
      </c>
      <c r="D3414" s="44"/>
      <c r="E3414" s="44"/>
      <c r="F3414" s="30">
        <f t="shared" si="242"/>
        <v>0</v>
      </c>
      <c r="G3414" s="11"/>
      <c r="H3414" s="11"/>
      <c r="I3414" s="11"/>
      <c r="J3414" s="12">
        <f t="shared" si="243"/>
        <v>0</v>
      </c>
      <c r="K3414" s="31">
        <f t="shared" si="244"/>
        <v>990</v>
      </c>
      <c r="L3414" s="37">
        <f t="shared" si="241"/>
        <v>0</v>
      </c>
      <c r="M3414" s="37"/>
      <c r="N3414" s="37">
        <f t="shared" si="245"/>
        <v>0</v>
      </c>
    </row>
    <row r="3415" spans="1:14" x14ac:dyDescent="0.3">
      <c r="A3415" s="105" t="s">
        <v>94</v>
      </c>
      <c r="B3415" s="106">
        <v>15</v>
      </c>
      <c r="C3415" s="106">
        <v>15</v>
      </c>
      <c r="D3415" s="44"/>
      <c r="E3415" s="44"/>
      <c r="F3415" s="30">
        <f t="shared" si="242"/>
        <v>0</v>
      </c>
      <c r="G3415" s="11"/>
      <c r="H3415" s="11"/>
      <c r="I3415" s="11"/>
      <c r="J3415" s="12">
        <f t="shared" si="243"/>
        <v>0</v>
      </c>
      <c r="K3415" s="31">
        <f t="shared" si="244"/>
        <v>1025</v>
      </c>
      <c r="L3415" s="37">
        <f t="shared" si="241"/>
        <v>0</v>
      </c>
      <c r="M3415" s="37"/>
      <c r="N3415" s="37">
        <f t="shared" si="245"/>
        <v>0</v>
      </c>
    </row>
    <row r="3416" spans="1:14" x14ac:dyDescent="0.3">
      <c r="A3416" s="105" t="s">
        <v>95</v>
      </c>
      <c r="B3416" s="106">
        <v>10</v>
      </c>
      <c r="C3416" s="106">
        <v>10</v>
      </c>
      <c r="D3416" s="44"/>
      <c r="E3416" s="44"/>
      <c r="F3416" s="30">
        <f t="shared" si="242"/>
        <v>0</v>
      </c>
      <c r="G3416" s="11"/>
      <c r="H3416" s="11"/>
      <c r="I3416" s="11"/>
      <c r="J3416" s="12">
        <f t="shared" si="243"/>
        <v>0</v>
      </c>
      <c r="K3416" s="31">
        <f t="shared" si="244"/>
        <v>1620</v>
      </c>
      <c r="L3416" s="37">
        <f t="shared" si="241"/>
        <v>0</v>
      </c>
      <c r="M3416" s="37"/>
      <c r="N3416" s="37">
        <f t="shared" si="245"/>
        <v>0</v>
      </c>
    </row>
    <row r="3417" spans="1:14" x14ac:dyDescent="0.3">
      <c r="A3417" s="105" t="s">
        <v>96</v>
      </c>
      <c r="B3417" s="106">
        <v>8</v>
      </c>
      <c r="C3417" s="106">
        <v>8</v>
      </c>
      <c r="D3417" s="44"/>
      <c r="E3417" s="44"/>
      <c r="F3417" s="30">
        <f t="shared" si="242"/>
        <v>0</v>
      </c>
      <c r="G3417" s="11"/>
      <c r="H3417" s="11"/>
      <c r="I3417" s="11"/>
      <c r="J3417" s="12">
        <f t="shared" si="243"/>
        <v>0</v>
      </c>
      <c r="K3417" s="31">
        <f t="shared" si="244"/>
        <v>2130</v>
      </c>
      <c r="L3417" s="37">
        <f t="shared" si="241"/>
        <v>0</v>
      </c>
      <c r="M3417" s="37"/>
      <c r="N3417" s="37">
        <f t="shared" si="245"/>
        <v>0</v>
      </c>
    </row>
    <row r="3418" spans="1:14" x14ac:dyDescent="0.3">
      <c r="A3418" s="105" t="s">
        <v>97</v>
      </c>
      <c r="B3418" s="106">
        <v>15</v>
      </c>
      <c r="C3418" s="106">
        <v>15</v>
      </c>
      <c r="D3418" s="44"/>
      <c r="E3418" s="44"/>
      <c r="F3418" s="30">
        <f t="shared" si="242"/>
        <v>0</v>
      </c>
      <c r="G3418" s="11"/>
      <c r="H3418" s="11"/>
      <c r="I3418" s="11"/>
      <c r="J3418" s="12">
        <f t="shared" si="243"/>
        <v>0</v>
      </c>
      <c r="K3418" s="31">
        <f t="shared" si="244"/>
        <v>880</v>
      </c>
      <c r="L3418" s="37">
        <f t="shared" si="241"/>
        <v>0</v>
      </c>
      <c r="M3418" s="37"/>
      <c r="N3418" s="37">
        <f t="shared" si="245"/>
        <v>0</v>
      </c>
    </row>
    <row r="3419" spans="1:14" x14ac:dyDescent="0.3">
      <c r="A3419" s="105" t="s">
        <v>98</v>
      </c>
      <c r="B3419" s="106">
        <v>15</v>
      </c>
      <c r="C3419" s="106">
        <v>15</v>
      </c>
      <c r="D3419" s="44"/>
      <c r="E3419" s="44"/>
      <c r="F3419" s="30">
        <f t="shared" si="242"/>
        <v>0</v>
      </c>
      <c r="G3419" s="11"/>
      <c r="H3419" s="11"/>
      <c r="I3419" s="11"/>
      <c r="J3419" s="12">
        <f t="shared" si="243"/>
        <v>0</v>
      </c>
      <c r="K3419" s="31">
        <f t="shared" si="244"/>
        <v>915</v>
      </c>
      <c r="L3419" s="37">
        <f t="shared" si="241"/>
        <v>0</v>
      </c>
      <c r="M3419" s="37"/>
      <c r="N3419" s="37">
        <f t="shared" si="245"/>
        <v>0</v>
      </c>
    </row>
    <row r="3420" spans="1:14" x14ac:dyDescent="0.3">
      <c r="A3420" s="105" t="s">
        <v>99</v>
      </c>
      <c r="B3420" s="106">
        <v>3</v>
      </c>
      <c r="C3420" s="106">
        <v>3</v>
      </c>
      <c r="D3420" s="44"/>
      <c r="E3420" s="44"/>
      <c r="F3420" s="30">
        <f t="shared" si="242"/>
        <v>0</v>
      </c>
      <c r="G3420" s="11"/>
      <c r="H3420" s="11"/>
      <c r="I3420" s="11"/>
      <c r="J3420" s="12">
        <f t="shared" si="243"/>
        <v>0</v>
      </c>
      <c r="K3420" s="31">
        <f t="shared" si="244"/>
        <v>1970</v>
      </c>
      <c r="L3420" s="37">
        <f t="shared" si="241"/>
        <v>0</v>
      </c>
      <c r="M3420" s="37"/>
      <c r="N3420" s="37">
        <f t="shared" si="245"/>
        <v>0</v>
      </c>
    </row>
    <row r="3421" spans="1:14" x14ac:dyDescent="0.3">
      <c r="A3421" s="105" t="s">
        <v>100</v>
      </c>
      <c r="B3421" s="106">
        <v>3</v>
      </c>
      <c r="C3421" s="106">
        <v>3</v>
      </c>
      <c r="D3421" s="44"/>
      <c r="E3421" s="44"/>
      <c r="F3421" s="30">
        <f t="shared" si="242"/>
        <v>0</v>
      </c>
      <c r="G3421" s="11"/>
      <c r="H3421" s="11"/>
      <c r="I3421" s="11"/>
      <c r="J3421" s="12">
        <f t="shared" si="243"/>
        <v>0</v>
      </c>
      <c r="K3421" s="31">
        <f t="shared" si="244"/>
        <v>2035</v>
      </c>
      <c r="L3421" s="37">
        <f t="shared" si="241"/>
        <v>0</v>
      </c>
      <c r="M3421" s="37"/>
      <c r="N3421" s="37">
        <f t="shared" si="245"/>
        <v>0</v>
      </c>
    </row>
    <row r="3422" spans="1:14" x14ac:dyDescent="0.3">
      <c r="A3422" s="105" t="s">
        <v>101</v>
      </c>
      <c r="B3422" s="106">
        <v>8</v>
      </c>
      <c r="C3422" s="106">
        <v>8</v>
      </c>
      <c r="D3422" s="44"/>
      <c r="E3422" s="44"/>
      <c r="F3422" s="30">
        <f t="shared" si="242"/>
        <v>0</v>
      </c>
      <c r="G3422" s="11"/>
      <c r="H3422" s="11"/>
      <c r="I3422" s="11"/>
      <c r="J3422" s="12">
        <f t="shared" si="243"/>
        <v>0</v>
      </c>
      <c r="K3422" s="31">
        <f t="shared" si="244"/>
        <v>2120</v>
      </c>
      <c r="L3422" s="37">
        <f t="shared" si="241"/>
        <v>0</v>
      </c>
      <c r="M3422" s="37"/>
      <c r="N3422" s="37">
        <f t="shared" si="245"/>
        <v>0</v>
      </c>
    </row>
    <row r="3423" spans="1:14" x14ac:dyDescent="0.3">
      <c r="A3423" s="105" t="s">
        <v>102</v>
      </c>
      <c r="B3423" s="106">
        <v>10</v>
      </c>
      <c r="C3423" s="106">
        <v>10</v>
      </c>
      <c r="D3423" s="44"/>
      <c r="E3423" s="44"/>
      <c r="F3423" s="30">
        <f t="shared" si="242"/>
        <v>0</v>
      </c>
      <c r="G3423" s="11"/>
      <c r="H3423" s="11"/>
      <c r="I3423" s="11"/>
      <c r="J3423" s="12">
        <f t="shared" si="243"/>
        <v>0</v>
      </c>
      <c r="K3423" s="31">
        <f t="shared" si="244"/>
        <v>1980</v>
      </c>
      <c r="L3423" s="37">
        <f t="shared" si="241"/>
        <v>0</v>
      </c>
      <c r="M3423" s="37"/>
      <c r="N3423" s="37">
        <f t="shared" si="245"/>
        <v>0</v>
      </c>
    </row>
    <row r="3424" spans="1:14" x14ac:dyDescent="0.3">
      <c r="A3424" s="105" t="s">
        <v>103</v>
      </c>
      <c r="B3424" s="106">
        <v>12</v>
      </c>
      <c r="C3424" s="106">
        <v>12</v>
      </c>
      <c r="D3424" s="44"/>
      <c r="E3424" s="44"/>
      <c r="F3424" s="30">
        <f t="shared" si="242"/>
        <v>0</v>
      </c>
      <c r="G3424" s="11"/>
      <c r="H3424" s="11"/>
      <c r="I3424" s="11"/>
      <c r="J3424" s="12">
        <f t="shared" si="243"/>
        <v>0</v>
      </c>
      <c r="K3424" s="31">
        <f t="shared" si="244"/>
        <v>875</v>
      </c>
      <c r="L3424" s="37">
        <f t="shared" si="241"/>
        <v>0</v>
      </c>
      <c r="M3424" s="37"/>
      <c r="N3424" s="37">
        <f t="shared" si="245"/>
        <v>0</v>
      </c>
    </row>
    <row r="3425" spans="1:14" ht="19.5" thickBot="1" x14ac:dyDescent="0.35">
      <c r="A3425" s="105" t="s">
        <v>104</v>
      </c>
      <c r="B3425" s="106">
        <v>3</v>
      </c>
      <c r="C3425" s="106">
        <v>3</v>
      </c>
      <c r="D3425" s="44"/>
      <c r="E3425" s="44"/>
      <c r="F3425" s="30">
        <f t="shared" si="242"/>
        <v>0</v>
      </c>
      <c r="G3425" s="11"/>
      <c r="H3425" s="11"/>
      <c r="I3425" s="11"/>
      <c r="J3425" s="12">
        <f t="shared" si="243"/>
        <v>0</v>
      </c>
      <c r="K3425" s="31">
        <f t="shared" si="244"/>
        <v>2145</v>
      </c>
      <c r="L3425" s="37">
        <f t="shared" si="241"/>
        <v>0</v>
      </c>
      <c r="M3425" s="37"/>
      <c r="N3425" s="37">
        <f t="shared" si="245"/>
        <v>0</v>
      </c>
    </row>
    <row r="3426" spans="1:14" ht="19.5" thickBot="1" x14ac:dyDescent="0.35">
      <c r="A3426" s="56" t="s">
        <v>105</v>
      </c>
      <c r="B3426" s="57" t="s">
        <v>74</v>
      </c>
      <c r="C3426" s="58">
        <v>150</v>
      </c>
      <c r="D3426" s="44"/>
      <c r="E3426" s="44"/>
      <c r="F3426" s="30">
        <f t="shared" si="242"/>
        <v>0</v>
      </c>
      <c r="G3426" s="11"/>
      <c r="H3426" s="11"/>
      <c r="I3426" s="11"/>
      <c r="J3426" s="12">
        <f t="shared" si="243"/>
        <v>0</v>
      </c>
      <c r="K3426" s="31">
        <f t="shared" si="244"/>
        <v>21.06</v>
      </c>
      <c r="L3426" s="37">
        <f t="shared" si="241"/>
        <v>0</v>
      </c>
      <c r="M3426" s="37"/>
      <c r="N3426" s="37">
        <f t="shared" si="245"/>
        <v>0</v>
      </c>
    </row>
    <row r="3427" spans="1:14" x14ac:dyDescent="0.3">
      <c r="A3427" s="107"/>
      <c r="B3427" s="108"/>
      <c r="C3427" s="108"/>
      <c r="D3427" s="11"/>
      <c r="E3427" s="11"/>
      <c r="F3427" s="30" t="e">
        <f t="shared" si="242"/>
        <v>#DIV/0!</v>
      </c>
      <c r="G3427" s="11"/>
      <c r="H3427" s="11"/>
      <c r="I3427" s="11"/>
      <c r="J3427" s="12">
        <f t="shared" si="243"/>
        <v>0</v>
      </c>
      <c r="K3427" s="31">
        <f t="shared" si="244"/>
        <v>116.5</v>
      </c>
      <c r="L3427" s="37">
        <f t="shared" si="241"/>
        <v>0</v>
      </c>
      <c r="M3427" s="37"/>
      <c r="N3427" s="37">
        <f t="shared" si="245"/>
        <v>0</v>
      </c>
    </row>
    <row r="3428" spans="1:14" x14ac:dyDescent="0.3">
      <c r="A3428" s="107"/>
      <c r="B3428" s="108"/>
      <c r="C3428" s="108"/>
      <c r="D3428" s="11"/>
      <c r="E3428" s="11"/>
      <c r="F3428" s="30" t="e">
        <f t="shared" si="242"/>
        <v>#DIV/0!</v>
      </c>
      <c r="G3428" s="11"/>
      <c r="H3428" s="11"/>
      <c r="I3428" s="11"/>
      <c r="J3428" s="12">
        <f t="shared" si="243"/>
        <v>0</v>
      </c>
      <c r="K3428" s="31">
        <f t="shared" si="244"/>
        <v>0</v>
      </c>
      <c r="L3428" s="37">
        <f t="shared" si="241"/>
        <v>0</v>
      </c>
      <c r="M3428" s="37"/>
      <c r="N3428" s="37">
        <f t="shared" si="245"/>
        <v>0</v>
      </c>
    </row>
    <row r="3429" spans="1:14" x14ac:dyDescent="0.3">
      <c r="A3429" s="107"/>
      <c r="B3429" s="108"/>
      <c r="C3429" s="108"/>
      <c r="D3429" s="11"/>
      <c r="E3429" s="11"/>
      <c r="F3429" s="30" t="e">
        <f t="shared" si="242"/>
        <v>#DIV/0!</v>
      </c>
      <c r="G3429" s="11"/>
      <c r="H3429" s="11"/>
      <c r="I3429" s="11"/>
      <c r="J3429" s="12">
        <f t="shared" si="243"/>
        <v>0</v>
      </c>
      <c r="K3429" s="31">
        <f t="shared" si="244"/>
        <v>23</v>
      </c>
      <c r="L3429" s="37">
        <f t="shared" si="241"/>
        <v>0</v>
      </c>
      <c r="M3429" s="37"/>
      <c r="N3429" s="37">
        <f t="shared" si="245"/>
        <v>0</v>
      </c>
    </row>
    <row r="3430" spans="1:14" x14ac:dyDescent="0.3">
      <c r="A3430" s="107"/>
      <c r="B3430" s="108"/>
      <c r="C3430" s="108"/>
      <c r="D3430" s="11"/>
      <c r="E3430" s="11"/>
      <c r="F3430" s="30" t="e">
        <f t="shared" si="242"/>
        <v>#DIV/0!</v>
      </c>
      <c r="G3430" s="11"/>
      <c r="H3430" s="11"/>
      <c r="I3430" s="11"/>
      <c r="J3430" s="12">
        <f t="shared" si="243"/>
        <v>0</v>
      </c>
      <c r="K3430" s="31">
        <f t="shared" si="244"/>
        <v>0</v>
      </c>
      <c r="L3430" s="37">
        <f t="shared" si="241"/>
        <v>0</v>
      </c>
      <c r="M3430" s="37"/>
      <c r="N3430" s="37">
        <f t="shared" si="245"/>
        <v>0</v>
      </c>
    </row>
    <row r="3431" spans="1:14" x14ac:dyDescent="0.3">
      <c r="A3431" s="11"/>
      <c r="B3431" s="10"/>
      <c r="C3431" s="10"/>
      <c r="D3431" s="11"/>
      <c r="E3431" s="11"/>
      <c r="F3431" s="30" t="e">
        <f t="shared" si="242"/>
        <v>#DIV/0!</v>
      </c>
      <c r="G3431" s="11"/>
      <c r="H3431" s="11"/>
      <c r="I3431" s="11"/>
      <c r="J3431" s="12">
        <f t="shared" si="243"/>
        <v>0</v>
      </c>
      <c r="K3431" s="31">
        <f t="shared" si="244"/>
        <v>0</v>
      </c>
      <c r="L3431" s="37">
        <f t="shared" si="241"/>
        <v>0</v>
      </c>
      <c r="M3431" s="37"/>
      <c r="N3431" s="37">
        <f t="shared" si="245"/>
        <v>0</v>
      </c>
    </row>
    <row r="3432" spans="1:14" x14ac:dyDescent="0.3">
      <c r="A3432" s="11"/>
      <c r="B3432" s="10"/>
      <c r="C3432" s="10"/>
      <c r="D3432" s="11"/>
      <c r="E3432" s="11"/>
      <c r="F3432" s="30" t="e">
        <f t="shared" si="242"/>
        <v>#DIV/0!</v>
      </c>
      <c r="G3432" s="11"/>
      <c r="H3432" s="11"/>
      <c r="I3432" s="11"/>
      <c r="J3432" s="12">
        <f t="shared" si="243"/>
        <v>0</v>
      </c>
      <c r="K3432" s="31">
        <f t="shared" si="244"/>
        <v>0</v>
      </c>
      <c r="L3432" s="37">
        <f t="shared" si="241"/>
        <v>0</v>
      </c>
      <c r="M3432" s="37"/>
      <c r="N3432" s="37">
        <f t="shared" si="245"/>
        <v>0</v>
      </c>
    </row>
    <row r="3433" spans="1:14" x14ac:dyDescent="0.3">
      <c r="A3433" s="11"/>
      <c r="B3433" s="10"/>
      <c r="C3433" s="10"/>
      <c r="D3433" s="11"/>
      <c r="E3433" s="11"/>
      <c r="F3433" s="30" t="e">
        <f t="shared" si="242"/>
        <v>#DIV/0!</v>
      </c>
      <c r="G3433" s="11"/>
      <c r="H3433" s="11"/>
      <c r="I3433" s="11"/>
      <c r="J3433" s="12">
        <f t="shared" si="243"/>
        <v>0</v>
      </c>
      <c r="K3433" s="31">
        <f t="shared" si="244"/>
        <v>0</v>
      </c>
      <c r="L3433" s="37">
        <f t="shared" si="241"/>
        <v>0</v>
      </c>
      <c r="M3433" s="37"/>
      <c r="N3433" s="37">
        <f t="shared" si="245"/>
        <v>0</v>
      </c>
    </row>
    <row r="3434" spans="1:14" x14ac:dyDescent="0.3">
      <c r="A3434" s="11" t="s">
        <v>33</v>
      </c>
      <c r="B3434" s="11"/>
      <c r="C3434" s="13"/>
      <c r="D3434" s="111">
        <f t="shared" ref="D3434:J3434" si="246">SUM(D3372:D3433)</f>
        <v>0</v>
      </c>
      <c r="E3434" s="111">
        <f t="shared" si="246"/>
        <v>0</v>
      </c>
      <c r="F3434" s="111" t="e">
        <f t="shared" si="246"/>
        <v>#DIV/0!</v>
      </c>
      <c r="G3434" s="111">
        <f t="shared" si="246"/>
        <v>0</v>
      </c>
      <c r="H3434" s="111">
        <f t="shared" si="246"/>
        <v>0</v>
      </c>
      <c r="I3434" s="111">
        <f t="shared" si="246"/>
        <v>0</v>
      </c>
      <c r="J3434" s="12">
        <f t="shared" si="246"/>
        <v>0</v>
      </c>
      <c r="K3434" s="111"/>
      <c r="L3434" s="111">
        <f>SUM(L3372:L3433)</f>
        <v>0</v>
      </c>
      <c r="M3434" s="111">
        <f>SUM(M3372:M3433)</f>
        <v>0</v>
      </c>
      <c r="N3434" s="111">
        <f>SUM(N3372:N3433)</f>
        <v>0</v>
      </c>
    </row>
    <row r="3435" spans="1:14" x14ac:dyDescent="0.3">
      <c r="A3435" s="113"/>
      <c r="B3435" s="114"/>
      <c r="C3435" s="115"/>
      <c r="D3435" s="116"/>
      <c r="E3435" s="116"/>
      <c r="F3435" s="7" t="s">
        <v>106</v>
      </c>
      <c r="G3435" s="7" t="s">
        <v>123</v>
      </c>
      <c r="H3435" s="7" t="s">
        <v>124</v>
      </c>
      <c r="I3435" s="7" t="s">
        <v>125</v>
      </c>
      <c r="J3435" s="7" t="s">
        <v>126</v>
      </c>
      <c r="K3435" s="117"/>
      <c r="L3435" s="117"/>
      <c r="M3435" s="7" t="s">
        <v>107</v>
      </c>
      <c r="N3435" s="118"/>
    </row>
    <row r="3436" spans="1:14" ht="31.5" x14ac:dyDescent="0.5">
      <c r="A3436" s="113"/>
      <c r="B3436" s="114"/>
      <c r="C3436" s="115"/>
      <c r="D3436" s="116"/>
      <c r="E3436" s="116"/>
      <c r="F3436" s="121"/>
      <c r="G3436" s="121"/>
      <c r="H3436" s="121"/>
      <c r="I3436" s="121"/>
      <c r="J3436" s="121"/>
      <c r="K3436" s="122"/>
      <c r="L3436" s="121">
        <f>+F3436-G3436-H3436-I3436-J3436</f>
        <v>0</v>
      </c>
      <c r="M3436" s="123"/>
      <c r="N3436" s="124"/>
    </row>
    <row r="3437" spans="1:14" x14ac:dyDescent="0.3">
      <c r="A3437" s="177" t="s">
        <v>109</v>
      </c>
      <c r="B3437" s="178"/>
      <c r="C3437" s="178"/>
      <c r="D3437" s="178"/>
      <c r="E3437" s="178"/>
      <c r="F3437" s="178"/>
      <c r="G3437" s="178"/>
      <c r="H3437" s="178"/>
      <c r="I3437" s="178"/>
      <c r="J3437" s="179"/>
      <c r="K3437" s="125"/>
      <c r="L3437" s="12"/>
      <c r="M3437" s="126"/>
      <c r="N3437" s="127"/>
    </row>
    <row r="3438" spans="1:14" x14ac:dyDescent="0.3">
      <c r="A3438" s="180" t="s">
        <v>110</v>
      </c>
      <c r="B3438" s="181"/>
      <c r="C3438" s="181"/>
      <c r="D3438" s="181"/>
      <c r="E3438" s="181"/>
      <c r="F3438" s="181"/>
      <c r="G3438" s="181"/>
      <c r="H3438" s="181"/>
      <c r="I3438" s="181"/>
      <c r="J3438" s="182"/>
      <c r="K3438" s="129"/>
      <c r="L3438" s="12"/>
      <c r="M3438" s="126"/>
      <c r="N3438" s="127"/>
    </row>
    <row r="3439" spans="1:14" x14ac:dyDescent="0.3">
      <c r="A3439" s="160" t="s">
        <v>111</v>
      </c>
      <c r="B3439" s="161"/>
      <c r="C3439" s="161"/>
      <c r="D3439" s="161"/>
      <c r="E3439" s="161"/>
      <c r="F3439" s="161"/>
      <c r="G3439" s="161"/>
      <c r="H3439" s="161"/>
      <c r="I3439" s="161"/>
      <c r="J3439" s="162"/>
      <c r="K3439" s="130"/>
      <c r="L3439" s="12"/>
      <c r="M3439" s="131" t="e">
        <f>+L3439/L3434%</f>
        <v>#DIV/0!</v>
      </c>
      <c r="N3439" s="127"/>
    </row>
    <row r="3440" spans="1:14" x14ac:dyDescent="0.3">
      <c r="A3440" s="163" t="s">
        <v>112</v>
      </c>
      <c r="B3440" s="164"/>
      <c r="C3440" s="164"/>
      <c r="D3440" s="164"/>
      <c r="E3440" s="164"/>
      <c r="F3440" s="164"/>
      <c r="G3440" s="164"/>
      <c r="H3440" s="164"/>
      <c r="I3440" s="164"/>
      <c r="J3440" s="165"/>
      <c r="K3440" s="132"/>
      <c r="L3440" s="12">
        <f>+E3456</f>
        <v>0</v>
      </c>
      <c r="M3440" s="126"/>
      <c r="N3440" s="127"/>
    </row>
    <row r="3441" spans="1:14" x14ac:dyDescent="0.3">
      <c r="A3441" s="166" t="s">
        <v>113</v>
      </c>
      <c r="B3441" s="167"/>
      <c r="C3441" s="167"/>
      <c r="D3441" s="167"/>
      <c r="E3441" s="167"/>
      <c r="F3441" s="167"/>
      <c r="G3441" s="167"/>
      <c r="H3441" s="167"/>
      <c r="I3441" s="167"/>
      <c r="J3441" s="168"/>
      <c r="K3441" s="134"/>
      <c r="L3441" s="12">
        <f>+M3456</f>
        <v>0</v>
      </c>
      <c r="M3441" s="126"/>
      <c r="N3441" s="127"/>
    </row>
    <row r="3442" spans="1:14" x14ac:dyDescent="0.3">
      <c r="A3442" s="169"/>
      <c r="B3442" s="170"/>
      <c r="C3442" s="170"/>
      <c r="D3442" s="170"/>
      <c r="E3442" s="170"/>
      <c r="F3442" s="170"/>
      <c r="G3442" s="170"/>
      <c r="H3442" s="170"/>
      <c r="I3442" s="170"/>
      <c r="J3442" s="171"/>
      <c r="K3442" s="128"/>
      <c r="L3442" s="126"/>
      <c r="M3442" s="126"/>
      <c r="N3442" s="127"/>
    </row>
    <row r="3443" spans="1:14" x14ac:dyDescent="0.3">
      <c r="A3443" s="169"/>
      <c r="B3443" s="170"/>
      <c r="C3443" s="170"/>
      <c r="D3443" s="170"/>
      <c r="E3443" s="170"/>
      <c r="F3443" s="170"/>
      <c r="G3443" s="170"/>
      <c r="H3443" s="170"/>
      <c r="I3443" s="170"/>
      <c r="J3443" s="171"/>
      <c r="K3443" s="128"/>
      <c r="L3443" s="126"/>
      <c r="M3443" s="126"/>
      <c r="N3443" s="127"/>
    </row>
    <row r="3444" spans="1:14" x14ac:dyDescent="0.3">
      <c r="A3444" s="169" t="s">
        <v>114</v>
      </c>
      <c r="B3444" s="170"/>
      <c r="C3444" s="170"/>
      <c r="D3444" s="170"/>
      <c r="E3444" s="170"/>
      <c r="F3444" s="170"/>
      <c r="G3444" s="170"/>
      <c r="H3444" s="170"/>
      <c r="I3444" s="170"/>
      <c r="J3444" s="171"/>
      <c r="K3444" s="136"/>
      <c r="L3444" s="111">
        <f>+L3434-L3437-L3438-L3439-L3440+L3441-L3442-L3443</f>
        <v>0</v>
      </c>
      <c r="M3444" s="126"/>
      <c r="N3444" s="127"/>
    </row>
    <row r="3445" spans="1:14" ht="19.5" thickBot="1" x14ac:dyDescent="0.35">
      <c r="M3445" s="138">
        <f>+L3445-L3444</f>
        <v>0</v>
      </c>
    </row>
    <row r="3446" spans="1:14" ht="19.5" thickBot="1" x14ac:dyDescent="0.35">
      <c r="A3446" s="157" t="s">
        <v>115</v>
      </c>
      <c r="B3446" s="158"/>
      <c r="C3446" s="158"/>
      <c r="D3446" s="158"/>
      <c r="E3446" s="158"/>
      <c r="F3446" s="159"/>
      <c r="G3446" s="127"/>
      <c r="H3446" s="157" t="s">
        <v>116</v>
      </c>
      <c r="I3446" s="158"/>
      <c r="J3446" s="159"/>
      <c r="K3446" s="157" t="s">
        <v>117</v>
      </c>
      <c r="L3446" s="158"/>
      <c r="M3446" s="159"/>
      <c r="N3446" s="139"/>
    </row>
    <row r="3447" spans="1:14" ht="19.5" thickBot="1" x14ac:dyDescent="0.35">
      <c r="A3447" s="140" t="s">
        <v>118</v>
      </c>
      <c r="B3447" s="157" t="s">
        <v>119</v>
      </c>
      <c r="C3447" s="159"/>
      <c r="D3447" s="140" t="s">
        <v>120</v>
      </c>
      <c r="E3447" s="157" t="s">
        <v>22</v>
      </c>
      <c r="F3447" s="159"/>
      <c r="G3447" s="127"/>
      <c r="H3447" s="157" t="s">
        <v>119</v>
      </c>
      <c r="I3447" s="159"/>
      <c r="J3447" s="140" t="s">
        <v>22</v>
      </c>
      <c r="K3447" s="157" t="s">
        <v>119</v>
      </c>
      <c r="L3447" s="159"/>
      <c r="M3447" s="140" t="s">
        <v>22</v>
      </c>
      <c r="N3447" s="139"/>
    </row>
    <row r="3448" spans="1:14" ht="19.5" thickBot="1" x14ac:dyDescent="0.35">
      <c r="A3448" s="141"/>
      <c r="B3448" s="153"/>
      <c r="C3448" s="154"/>
      <c r="D3448" s="141"/>
      <c r="E3448" s="155"/>
      <c r="F3448" s="156"/>
      <c r="G3448" s="127"/>
      <c r="H3448" s="153"/>
      <c r="I3448" s="154"/>
      <c r="J3448" s="142"/>
      <c r="K3448" s="153"/>
      <c r="L3448" s="154"/>
      <c r="M3448" s="143"/>
      <c r="N3448" s="144"/>
    </row>
    <row r="3449" spans="1:14" ht="19.5" thickBot="1" x14ac:dyDescent="0.35">
      <c r="A3449" s="141"/>
      <c r="B3449" s="153"/>
      <c r="C3449" s="154"/>
      <c r="D3449" s="141"/>
      <c r="E3449" s="155"/>
      <c r="F3449" s="156"/>
      <c r="G3449" s="127"/>
      <c r="H3449" s="153"/>
      <c r="I3449" s="154"/>
      <c r="J3449" s="142"/>
      <c r="K3449" s="153"/>
      <c r="L3449" s="154"/>
      <c r="M3449" s="143"/>
      <c r="N3449" s="144"/>
    </row>
    <row r="3450" spans="1:14" ht="19.5" thickBot="1" x14ac:dyDescent="0.35">
      <c r="A3450" s="141"/>
      <c r="B3450" s="153"/>
      <c r="C3450" s="154"/>
      <c r="D3450" s="141"/>
      <c r="E3450" s="155"/>
      <c r="F3450" s="156"/>
      <c r="G3450" s="127"/>
      <c r="H3450" s="153"/>
      <c r="I3450" s="154"/>
      <c r="J3450" s="142"/>
      <c r="K3450" s="153"/>
      <c r="L3450" s="154"/>
      <c r="M3450" s="143"/>
      <c r="N3450" s="144"/>
    </row>
    <row r="3451" spans="1:14" ht="19.5" thickBot="1" x14ac:dyDescent="0.35">
      <c r="A3451" s="141"/>
      <c r="B3451" s="153"/>
      <c r="C3451" s="154"/>
      <c r="D3451" s="141"/>
      <c r="E3451" s="155"/>
      <c r="F3451" s="156"/>
      <c r="G3451" s="127"/>
      <c r="H3451" s="153"/>
      <c r="I3451" s="154"/>
      <c r="J3451" s="142"/>
      <c r="K3451" s="153"/>
      <c r="L3451" s="154"/>
      <c r="M3451" s="143"/>
      <c r="N3451" s="144"/>
    </row>
    <row r="3452" spans="1:14" ht="19.5" thickBot="1" x14ac:dyDescent="0.35">
      <c r="A3452" s="141"/>
      <c r="B3452" s="153"/>
      <c r="C3452" s="154"/>
      <c r="D3452" s="141"/>
      <c r="E3452" s="155"/>
      <c r="F3452" s="156"/>
      <c r="G3452" s="127"/>
      <c r="H3452" s="153"/>
      <c r="I3452" s="154"/>
      <c r="J3452" s="142"/>
      <c r="K3452" s="153"/>
      <c r="L3452" s="154"/>
      <c r="M3452" s="143"/>
      <c r="N3452" s="144"/>
    </row>
    <row r="3453" spans="1:14" ht="19.5" thickBot="1" x14ac:dyDescent="0.35">
      <c r="A3453" s="141"/>
      <c r="B3453" s="153"/>
      <c r="C3453" s="154"/>
      <c r="D3453" s="141"/>
      <c r="E3453" s="155"/>
      <c r="F3453" s="156"/>
      <c r="G3453" s="127"/>
      <c r="H3453" s="153"/>
      <c r="I3453" s="154"/>
      <c r="J3453" s="142"/>
      <c r="K3453" s="153"/>
      <c r="L3453" s="154"/>
      <c r="M3453" s="143"/>
      <c r="N3453" s="144"/>
    </row>
    <row r="3454" spans="1:14" ht="19.5" thickBot="1" x14ac:dyDescent="0.35">
      <c r="A3454" s="141"/>
      <c r="B3454" s="153"/>
      <c r="C3454" s="154"/>
      <c r="D3454" s="141"/>
      <c r="E3454" s="155"/>
      <c r="F3454" s="156"/>
      <c r="G3454" s="127"/>
      <c r="H3454" s="153"/>
      <c r="I3454" s="154"/>
      <c r="J3454" s="142"/>
      <c r="K3454" s="153"/>
      <c r="L3454" s="154"/>
      <c r="M3454" s="143"/>
      <c r="N3454" s="144"/>
    </row>
    <row r="3455" spans="1:14" ht="19.5" thickBot="1" x14ac:dyDescent="0.35">
      <c r="A3455" s="141"/>
      <c r="B3455" s="153"/>
      <c r="C3455" s="154"/>
      <c r="D3455" s="141"/>
      <c r="E3455" s="155"/>
      <c r="F3455" s="156"/>
      <c r="G3455" s="127"/>
      <c r="H3455" s="153"/>
      <c r="I3455" s="154"/>
      <c r="J3455" s="142"/>
      <c r="K3455" s="153"/>
      <c r="L3455" s="154"/>
      <c r="M3455" s="143"/>
      <c r="N3455" s="144"/>
    </row>
    <row r="3456" spans="1:14" ht="19.5" thickBot="1" x14ac:dyDescent="0.35">
      <c r="A3456" s="141" t="s">
        <v>121</v>
      </c>
      <c r="B3456" s="153"/>
      <c r="C3456" s="154"/>
      <c r="D3456" s="141"/>
      <c r="E3456" s="155">
        <f>SUM(E3448:F3455)</f>
        <v>0</v>
      </c>
      <c r="F3456" s="156"/>
      <c r="G3456" s="127"/>
      <c r="H3456" s="153" t="s">
        <v>121</v>
      </c>
      <c r="I3456" s="154"/>
      <c r="J3456" s="140">
        <f>SUM(J3448:J3455)</f>
        <v>0</v>
      </c>
      <c r="K3456" s="153" t="s">
        <v>121</v>
      </c>
      <c r="L3456" s="154"/>
      <c r="M3456" s="145">
        <f>SUM(M3448:M3455)</f>
        <v>0</v>
      </c>
      <c r="N3456" s="139"/>
    </row>
    <row r="3459" spans="1:14" x14ac:dyDescent="0.3">
      <c r="A3459" s="172" t="s">
        <v>0</v>
      </c>
      <c r="B3459" s="172"/>
      <c r="C3459" s="172"/>
      <c r="D3459" s="172"/>
      <c r="E3459" s="172"/>
      <c r="F3459" s="172"/>
      <c r="G3459" s="172"/>
      <c r="H3459" s="172"/>
      <c r="I3459" s="172"/>
      <c r="J3459" s="172"/>
      <c r="K3459" s="172"/>
      <c r="L3459" s="172"/>
      <c r="M3459" s="1"/>
      <c r="N3459" s="148"/>
    </row>
    <row r="3460" spans="1:14" x14ac:dyDescent="0.3">
      <c r="A3460" s="1" t="s">
        <v>1</v>
      </c>
      <c r="B3460" s="148"/>
      <c r="J3460" s="1" t="s">
        <v>3</v>
      </c>
      <c r="K3460" s="173">
        <f>+K3369</f>
        <v>0</v>
      </c>
      <c r="L3460" s="173"/>
      <c r="M3460" s="173"/>
      <c r="N3460" s="6"/>
    </row>
    <row r="3461" spans="1:14" x14ac:dyDescent="0.3">
      <c r="A3461" s="174"/>
      <c r="B3461" s="175"/>
      <c r="C3461" s="176"/>
      <c r="D3461" s="169" t="s">
        <v>6</v>
      </c>
      <c r="E3461" s="170"/>
      <c r="F3461" s="171"/>
      <c r="G3461" s="7" t="s">
        <v>7</v>
      </c>
      <c r="H3461" s="7" t="s">
        <v>7</v>
      </c>
      <c r="I3461" s="7" t="s">
        <v>8</v>
      </c>
      <c r="J3461" s="147" t="s">
        <v>9</v>
      </c>
      <c r="K3461" s="7" t="s">
        <v>10</v>
      </c>
      <c r="L3461" s="149"/>
      <c r="M3461" s="7" t="s">
        <v>11</v>
      </c>
      <c r="N3461" s="7" t="s">
        <v>12</v>
      </c>
    </row>
    <row r="3462" spans="1:14" x14ac:dyDescent="0.3">
      <c r="A3462" s="12" t="s">
        <v>16</v>
      </c>
      <c r="B3462" s="7" t="s">
        <v>17</v>
      </c>
      <c r="C3462" s="13" t="s">
        <v>18</v>
      </c>
      <c r="D3462" s="7">
        <v>1</v>
      </c>
      <c r="E3462" s="7">
        <v>2</v>
      </c>
      <c r="F3462" s="14" t="s">
        <v>19</v>
      </c>
      <c r="G3462" s="7" t="s">
        <v>20</v>
      </c>
      <c r="H3462" s="7" t="s">
        <v>20</v>
      </c>
      <c r="I3462" s="7"/>
      <c r="J3462" s="7" t="s">
        <v>20</v>
      </c>
      <c r="K3462" s="7" t="s">
        <v>21</v>
      </c>
      <c r="L3462" s="7" t="s">
        <v>22</v>
      </c>
      <c r="M3462" s="7" t="s">
        <v>23</v>
      </c>
      <c r="N3462" s="7" t="s">
        <v>22</v>
      </c>
    </row>
    <row r="3463" spans="1:14" x14ac:dyDescent="0.3">
      <c r="A3463" s="16" t="s">
        <v>35</v>
      </c>
      <c r="B3463" s="17" t="s">
        <v>36</v>
      </c>
      <c r="C3463" s="17">
        <v>72</v>
      </c>
      <c r="D3463" s="29"/>
      <c r="E3463" s="29"/>
      <c r="F3463" s="30">
        <f>+(E3463+D3463)/C3463</f>
        <v>0</v>
      </c>
      <c r="G3463" s="32"/>
      <c r="H3463" s="32"/>
      <c r="I3463" s="32"/>
      <c r="J3463" s="34">
        <f>+D3463+E3463-G3463-H3463-I3463</f>
        <v>0</v>
      </c>
      <c r="K3463" s="31">
        <f>+K3372</f>
        <v>381.13</v>
      </c>
      <c r="L3463" s="24">
        <f t="shared" ref="L3463:L3524" si="247">+J3463*K3463</f>
        <v>0</v>
      </c>
      <c r="M3463" s="24"/>
      <c r="N3463" s="24">
        <f>+K3463*I3463</f>
        <v>0</v>
      </c>
    </row>
    <row r="3464" spans="1:14" x14ac:dyDescent="0.3">
      <c r="A3464" s="16" t="s">
        <v>37</v>
      </c>
      <c r="B3464" s="17" t="s">
        <v>38</v>
      </c>
      <c r="C3464" s="17">
        <v>36</v>
      </c>
      <c r="D3464" s="29"/>
      <c r="E3464" s="29"/>
      <c r="F3464" s="30">
        <f t="shared" ref="F3464:F3524" si="248">+(E3464+D3464)/C3464</f>
        <v>0</v>
      </c>
      <c r="G3464" s="32"/>
      <c r="H3464" s="32"/>
      <c r="I3464" s="32"/>
      <c r="J3464" s="34">
        <f t="shared" ref="J3464:J3524" si="249">+D3464+E3464-G3464-H3464-I3464</f>
        <v>0</v>
      </c>
      <c r="K3464" s="31">
        <f t="shared" ref="K3464:K3524" si="250">+K3373</f>
        <v>741.2</v>
      </c>
      <c r="L3464" s="24">
        <f t="shared" si="247"/>
        <v>0</v>
      </c>
      <c r="M3464" s="24"/>
      <c r="N3464" s="24">
        <f t="shared" ref="N3464:N3524" si="251">+K3464*I3464</f>
        <v>0</v>
      </c>
    </row>
    <row r="3465" spans="1:14" x14ac:dyDescent="0.3">
      <c r="A3465" s="16" t="s">
        <v>39</v>
      </c>
      <c r="B3465" s="17" t="s">
        <v>40</v>
      </c>
      <c r="C3465" s="17">
        <v>18</v>
      </c>
      <c r="D3465" s="29"/>
      <c r="E3465" s="29"/>
      <c r="F3465" s="30">
        <f t="shared" si="248"/>
        <v>0</v>
      </c>
      <c r="G3465" s="32"/>
      <c r="H3465" s="32"/>
      <c r="I3465" s="32"/>
      <c r="J3465" s="12">
        <f t="shared" si="249"/>
        <v>0</v>
      </c>
      <c r="K3465" s="31">
        <f t="shared" si="250"/>
        <v>1263.5999999999999</v>
      </c>
      <c r="L3465" s="37">
        <f t="shared" si="247"/>
        <v>0</v>
      </c>
      <c r="M3465" s="37"/>
      <c r="N3465" s="37">
        <f t="shared" si="251"/>
        <v>0</v>
      </c>
    </row>
    <row r="3466" spans="1:14" x14ac:dyDescent="0.3">
      <c r="A3466" s="16" t="s">
        <v>41</v>
      </c>
      <c r="B3466" s="17" t="s">
        <v>42</v>
      </c>
      <c r="C3466" s="17">
        <v>10</v>
      </c>
      <c r="D3466" s="29"/>
      <c r="E3466" s="29"/>
      <c r="F3466" s="30">
        <f t="shared" si="248"/>
        <v>0</v>
      </c>
      <c r="G3466" s="32"/>
      <c r="H3466" s="32"/>
      <c r="I3466" s="32"/>
      <c r="J3466" s="34">
        <f t="shared" si="249"/>
        <v>0</v>
      </c>
      <c r="K3466" s="31">
        <f t="shared" si="250"/>
        <v>2059.1999999999998</v>
      </c>
      <c r="L3466" s="24">
        <f t="shared" si="247"/>
        <v>0</v>
      </c>
      <c r="M3466" s="24"/>
      <c r="N3466" s="24">
        <f t="shared" si="251"/>
        <v>0</v>
      </c>
    </row>
    <row r="3467" spans="1:14" x14ac:dyDescent="0.3">
      <c r="A3467" s="16" t="s">
        <v>43</v>
      </c>
      <c r="B3467" s="17" t="s">
        <v>36</v>
      </c>
      <c r="C3467" s="17">
        <v>72</v>
      </c>
      <c r="D3467" s="29"/>
      <c r="E3467" s="29"/>
      <c r="F3467" s="30">
        <f t="shared" si="248"/>
        <v>0</v>
      </c>
      <c r="G3467" s="32"/>
      <c r="H3467" s="32"/>
      <c r="I3467" s="32"/>
      <c r="J3467" s="34">
        <f t="shared" si="249"/>
        <v>0</v>
      </c>
      <c r="K3467" s="31">
        <f t="shared" si="250"/>
        <v>409.5</v>
      </c>
      <c r="L3467" s="24">
        <f t="shared" si="247"/>
        <v>0</v>
      </c>
      <c r="M3467" s="24"/>
      <c r="N3467" s="24">
        <f t="shared" si="251"/>
        <v>0</v>
      </c>
    </row>
    <row r="3468" spans="1:14" x14ac:dyDescent="0.3">
      <c r="A3468" s="16" t="s">
        <v>44</v>
      </c>
      <c r="B3468" s="17" t="s">
        <v>38</v>
      </c>
      <c r="C3468" s="17">
        <v>36</v>
      </c>
      <c r="D3468" s="29"/>
      <c r="E3468" s="29"/>
      <c r="F3468" s="30">
        <f t="shared" si="248"/>
        <v>0</v>
      </c>
      <c r="G3468" s="32"/>
      <c r="H3468" s="32"/>
      <c r="I3468" s="32"/>
      <c r="J3468" s="34">
        <f t="shared" si="249"/>
        <v>0</v>
      </c>
      <c r="K3468" s="31">
        <f t="shared" si="250"/>
        <v>803.79</v>
      </c>
      <c r="L3468" s="24">
        <f t="shared" si="247"/>
        <v>0</v>
      </c>
      <c r="M3468" s="24"/>
      <c r="N3468" s="24">
        <f t="shared" si="251"/>
        <v>0</v>
      </c>
    </row>
    <row r="3469" spans="1:14" x14ac:dyDescent="0.3">
      <c r="A3469" s="16" t="s">
        <v>45</v>
      </c>
      <c r="B3469" s="17" t="s">
        <v>36</v>
      </c>
      <c r="C3469" s="17">
        <v>72</v>
      </c>
      <c r="D3469" s="29"/>
      <c r="E3469" s="29"/>
      <c r="F3469" s="30">
        <f t="shared" si="248"/>
        <v>0</v>
      </c>
      <c r="G3469" s="32"/>
      <c r="H3469" s="32"/>
      <c r="I3469" s="32"/>
      <c r="J3469" s="34">
        <f t="shared" si="249"/>
        <v>0</v>
      </c>
      <c r="K3469" s="31">
        <f t="shared" si="250"/>
        <v>409.5</v>
      </c>
      <c r="L3469" s="24">
        <f t="shared" si="247"/>
        <v>0</v>
      </c>
      <c r="M3469" s="24"/>
      <c r="N3469" s="24">
        <f t="shared" si="251"/>
        <v>0</v>
      </c>
    </row>
    <row r="3470" spans="1:14" x14ac:dyDescent="0.3">
      <c r="A3470" s="16" t="s">
        <v>46</v>
      </c>
      <c r="B3470" s="17" t="s">
        <v>38</v>
      </c>
      <c r="C3470" s="17">
        <v>36</v>
      </c>
      <c r="D3470" s="29"/>
      <c r="E3470" s="29"/>
      <c r="F3470" s="30">
        <f t="shared" si="248"/>
        <v>0</v>
      </c>
      <c r="G3470" s="32"/>
      <c r="H3470" s="32"/>
      <c r="I3470" s="32"/>
      <c r="J3470" s="34">
        <f t="shared" si="249"/>
        <v>0</v>
      </c>
      <c r="K3470" s="31">
        <f t="shared" si="250"/>
        <v>803.79</v>
      </c>
      <c r="L3470" s="24">
        <f t="shared" si="247"/>
        <v>0</v>
      </c>
      <c r="M3470" s="24"/>
      <c r="N3470" s="24">
        <f t="shared" si="251"/>
        <v>0</v>
      </c>
    </row>
    <row r="3471" spans="1:14" x14ac:dyDescent="0.3">
      <c r="A3471" s="16" t="s">
        <v>47</v>
      </c>
      <c r="B3471" s="17" t="s">
        <v>48</v>
      </c>
      <c r="C3471" s="17">
        <v>8</v>
      </c>
      <c r="D3471" s="29"/>
      <c r="E3471" s="29"/>
      <c r="F3471" s="30">
        <f t="shared" si="248"/>
        <v>0</v>
      </c>
      <c r="G3471" s="32"/>
      <c r="H3471" s="32"/>
      <c r="I3471" s="32"/>
      <c r="J3471" s="34">
        <f t="shared" si="249"/>
        <v>0</v>
      </c>
      <c r="K3471" s="31">
        <f t="shared" si="250"/>
        <v>2767.05</v>
      </c>
      <c r="L3471" s="24">
        <f t="shared" si="247"/>
        <v>0</v>
      </c>
      <c r="M3471" s="24"/>
      <c r="N3471" s="24">
        <f t="shared" si="251"/>
        <v>0</v>
      </c>
    </row>
    <row r="3472" spans="1:14" x14ac:dyDescent="0.3">
      <c r="A3472" s="35" t="s">
        <v>49</v>
      </c>
      <c r="B3472" s="17" t="s">
        <v>50</v>
      </c>
      <c r="C3472" s="38">
        <v>72</v>
      </c>
      <c r="D3472" s="29"/>
      <c r="E3472" s="29"/>
      <c r="F3472" s="30">
        <f t="shared" si="248"/>
        <v>0</v>
      </c>
      <c r="G3472" s="32"/>
      <c r="H3472" s="32"/>
      <c r="I3472" s="32"/>
      <c r="J3472" s="12">
        <f t="shared" si="249"/>
        <v>0</v>
      </c>
      <c r="K3472" s="31">
        <f t="shared" si="250"/>
        <v>444.6</v>
      </c>
      <c r="L3472" s="37">
        <f t="shared" si="247"/>
        <v>0</v>
      </c>
      <c r="M3472" s="37"/>
      <c r="N3472" s="37">
        <f t="shared" si="251"/>
        <v>0</v>
      </c>
    </row>
    <row r="3473" spans="1:14" x14ac:dyDescent="0.3">
      <c r="A3473" s="16" t="s">
        <v>51</v>
      </c>
      <c r="B3473" s="17" t="s">
        <v>52</v>
      </c>
      <c r="C3473" s="17">
        <v>36</v>
      </c>
      <c r="D3473" s="29"/>
      <c r="E3473" s="29"/>
      <c r="F3473" s="30">
        <f t="shared" si="248"/>
        <v>0</v>
      </c>
      <c r="G3473" s="32"/>
      <c r="H3473" s="32"/>
      <c r="I3473" s="32"/>
      <c r="J3473" s="34">
        <f t="shared" si="249"/>
        <v>0</v>
      </c>
      <c r="K3473" s="31">
        <f t="shared" si="250"/>
        <v>868.73</v>
      </c>
      <c r="L3473" s="24">
        <f t="shared" si="247"/>
        <v>0</v>
      </c>
      <c r="M3473" s="24"/>
      <c r="N3473" s="24">
        <f t="shared" si="251"/>
        <v>0</v>
      </c>
    </row>
    <row r="3474" spans="1:14" x14ac:dyDescent="0.3">
      <c r="A3474" s="16" t="s">
        <v>53</v>
      </c>
      <c r="B3474" s="17" t="s">
        <v>48</v>
      </c>
      <c r="C3474" s="17">
        <v>8</v>
      </c>
      <c r="D3474" s="29"/>
      <c r="E3474" s="29"/>
      <c r="F3474" s="30">
        <f t="shared" si="248"/>
        <v>0</v>
      </c>
      <c r="G3474" s="32"/>
      <c r="H3474" s="32"/>
      <c r="I3474" s="32"/>
      <c r="J3474" s="34">
        <f t="shared" si="249"/>
        <v>0</v>
      </c>
      <c r="K3474" s="31">
        <f t="shared" si="250"/>
        <v>2416.0500000000002</v>
      </c>
      <c r="L3474" s="24">
        <f t="shared" si="247"/>
        <v>0</v>
      </c>
      <c r="M3474" s="24"/>
      <c r="N3474" s="24">
        <f t="shared" si="251"/>
        <v>0</v>
      </c>
    </row>
    <row r="3475" spans="1:14" x14ac:dyDescent="0.3">
      <c r="A3475" s="16" t="s">
        <v>54</v>
      </c>
      <c r="B3475" s="17" t="s">
        <v>50</v>
      </c>
      <c r="C3475" s="17">
        <v>72</v>
      </c>
      <c r="D3475" s="29"/>
      <c r="E3475" s="29"/>
      <c r="F3475" s="30">
        <f t="shared" si="248"/>
        <v>0</v>
      </c>
      <c r="G3475" s="32"/>
      <c r="H3475" s="32"/>
      <c r="I3475" s="32"/>
      <c r="J3475" s="34">
        <f t="shared" si="249"/>
        <v>0</v>
      </c>
      <c r="K3475" s="31">
        <f t="shared" si="250"/>
        <v>377.33</v>
      </c>
      <c r="L3475" s="24">
        <f t="shared" si="247"/>
        <v>0</v>
      </c>
      <c r="M3475" s="24"/>
      <c r="N3475" s="24">
        <f t="shared" si="251"/>
        <v>0</v>
      </c>
    </row>
    <row r="3476" spans="1:14" x14ac:dyDescent="0.3">
      <c r="A3476" s="16" t="s">
        <v>55</v>
      </c>
      <c r="B3476" s="17" t="s">
        <v>56</v>
      </c>
      <c r="C3476" s="17">
        <v>15</v>
      </c>
      <c r="D3476" s="44"/>
      <c r="E3476" s="44"/>
      <c r="F3476" s="30">
        <f t="shared" si="248"/>
        <v>0</v>
      </c>
      <c r="G3476" s="11"/>
      <c r="H3476" s="11"/>
      <c r="I3476" s="11"/>
      <c r="J3476" s="12">
        <f t="shared" si="249"/>
        <v>0</v>
      </c>
      <c r="K3476" s="45">
        <f t="shared" si="250"/>
        <v>1158.3</v>
      </c>
      <c r="L3476" s="37">
        <f t="shared" si="247"/>
        <v>0</v>
      </c>
      <c r="M3476" s="37"/>
      <c r="N3476" s="37">
        <f t="shared" si="251"/>
        <v>0</v>
      </c>
    </row>
    <row r="3477" spans="1:14" x14ac:dyDescent="0.3">
      <c r="A3477" s="16" t="s">
        <v>57</v>
      </c>
      <c r="B3477" s="17" t="s">
        <v>50</v>
      </c>
      <c r="C3477" s="17">
        <v>72</v>
      </c>
      <c r="D3477" s="29"/>
      <c r="E3477" s="29"/>
      <c r="F3477" s="30">
        <f t="shared" si="248"/>
        <v>0</v>
      </c>
      <c r="G3477" s="32"/>
      <c r="H3477" s="32"/>
      <c r="I3477" s="32"/>
      <c r="J3477" s="34">
        <f t="shared" si="249"/>
        <v>0</v>
      </c>
      <c r="K3477" s="31">
        <f t="shared" si="250"/>
        <v>424.13</v>
      </c>
      <c r="L3477" s="24">
        <f t="shared" si="247"/>
        <v>0</v>
      </c>
      <c r="M3477" s="24"/>
      <c r="N3477" s="24">
        <f t="shared" si="251"/>
        <v>0</v>
      </c>
    </row>
    <row r="3478" spans="1:14" x14ac:dyDescent="0.3">
      <c r="A3478" s="16" t="s">
        <v>58</v>
      </c>
      <c r="B3478" s="17" t="s">
        <v>59</v>
      </c>
      <c r="C3478" s="17">
        <v>15</v>
      </c>
      <c r="D3478" s="29"/>
      <c r="E3478" s="29"/>
      <c r="F3478" s="30">
        <f t="shared" si="248"/>
        <v>0</v>
      </c>
      <c r="G3478" s="32"/>
      <c r="H3478" s="32"/>
      <c r="I3478" s="32"/>
      <c r="J3478" s="34">
        <f t="shared" si="249"/>
        <v>0</v>
      </c>
      <c r="K3478" s="31">
        <f t="shared" si="250"/>
        <v>1199.25</v>
      </c>
      <c r="L3478" s="24">
        <f t="shared" si="247"/>
        <v>0</v>
      </c>
      <c r="M3478" s="24"/>
      <c r="N3478" s="24">
        <f t="shared" si="251"/>
        <v>0</v>
      </c>
    </row>
    <row r="3479" spans="1:14" x14ac:dyDescent="0.3">
      <c r="A3479" s="16" t="s">
        <v>60</v>
      </c>
      <c r="B3479" s="17" t="s">
        <v>50</v>
      </c>
      <c r="C3479" s="17">
        <v>72</v>
      </c>
      <c r="D3479" s="29"/>
      <c r="E3479" s="29"/>
      <c r="F3479" s="30">
        <f t="shared" si="248"/>
        <v>0</v>
      </c>
      <c r="G3479" s="32"/>
      <c r="H3479" s="32"/>
      <c r="I3479" s="32"/>
      <c r="J3479" s="34">
        <f t="shared" si="249"/>
        <v>0</v>
      </c>
      <c r="K3479" s="31">
        <f t="shared" si="250"/>
        <v>381.13</v>
      </c>
      <c r="L3479" s="24">
        <f t="shared" si="247"/>
        <v>0</v>
      </c>
      <c r="M3479" s="24"/>
      <c r="N3479" s="24">
        <f t="shared" si="251"/>
        <v>0</v>
      </c>
    </row>
    <row r="3480" spans="1:14" x14ac:dyDescent="0.3">
      <c r="A3480" s="16" t="s">
        <v>61</v>
      </c>
      <c r="B3480" s="17" t="s">
        <v>50</v>
      </c>
      <c r="C3480" s="38">
        <v>72</v>
      </c>
      <c r="D3480" s="44"/>
      <c r="E3480" s="44"/>
      <c r="F3480" s="30">
        <f t="shared" si="248"/>
        <v>0</v>
      </c>
      <c r="G3480" s="11"/>
      <c r="H3480" s="11"/>
      <c r="I3480" s="11"/>
      <c r="J3480" s="12">
        <f t="shared" si="249"/>
        <v>0</v>
      </c>
      <c r="K3480" s="31">
        <f t="shared" si="250"/>
        <v>424.13</v>
      </c>
      <c r="L3480" s="37">
        <f t="shared" si="247"/>
        <v>0</v>
      </c>
      <c r="M3480" s="37"/>
      <c r="N3480" s="37">
        <f t="shared" si="251"/>
        <v>0</v>
      </c>
    </row>
    <row r="3481" spans="1:14" x14ac:dyDescent="0.3">
      <c r="A3481" s="35" t="s">
        <v>62</v>
      </c>
      <c r="B3481" s="17" t="s">
        <v>50</v>
      </c>
      <c r="C3481" s="38">
        <v>72</v>
      </c>
      <c r="D3481" s="44"/>
      <c r="E3481" s="44"/>
      <c r="F3481" s="30">
        <f t="shared" si="248"/>
        <v>0</v>
      </c>
      <c r="G3481" s="11"/>
      <c r="H3481" s="11"/>
      <c r="I3481" s="11"/>
      <c r="J3481" s="12">
        <f t="shared" si="249"/>
        <v>0</v>
      </c>
      <c r="K3481" s="31">
        <f t="shared" si="250"/>
        <v>330.23</v>
      </c>
      <c r="L3481" s="37">
        <f t="shared" si="247"/>
        <v>0</v>
      </c>
      <c r="M3481" s="37"/>
      <c r="N3481" s="37">
        <f t="shared" si="251"/>
        <v>0</v>
      </c>
    </row>
    <row r="3482" spans="1:14" x14ac:dyDescent="0.3">
      <c r="A3482" s="35" t="s">
        <v>63</v>
      </c>
      <c r="B3482" s="17" t="s">
        <v>50</v>
      </c>
      <c r="C3482" s="38">
        <v>72</v>
      </c>
      <c r="D3482" s="44"/>
      <c r="E3482" s="44"/>
      <c r="F3482" s="30">
        <f t="shared" si="248"/>
        <v>0</v>
      </c>
      <c r="G3482" s="11"/>
      <c r="H3482" s="11"/>
      <c r="I3482" s="11"/>
      <c r="J3482" s="12">
        <f t="shared" si="249"/>
        <v>0</v>
      </c>
      <c r="K3482" s="31">
        <f t="shared" si="250"/>
        <v>424.13</v>
      </c>
      <c r="L3482" s="37">
        <f t="shared" si="247"/>
        <v>0</v>
      </c>
      <c r="M3482" s="37"/>
      <c r="N3482" s="37">
        <f t="shared" si="251"/>
        <v>0</v>
      </c>
    </row>
    <row r="3483" spans="1:14" x14ac:dyDescent="0.3">
      <c r="A3483" s="35" t="s">
        <v>64</v>
      </c>
      <c r="B3483" s="17" t="s">
        <v>65</v>
      </c>
      <c r="C3483" s="38">
        <v>72</v>
      </c>
      <c r="D3483" s="44"/>
      <c r="E3483" s="44"/>
      <c r="F3483" s="30">
        <f t="shared" si="248"/>
        <v>0</v>
      </c>
      <c r="G3483" s="11"/>
      <c r="H3483" s="11"/>
      <c r="I3483" s="11"/>
      <c r="J3483" s="12">
        <f t="shared" si="249"/>
        <v>0</v>
      </c>
      <c r="K3483" s="31">
        <f t="shared" si="250"/>
        <v>389.61</v>
      </c>
      <c r="L3483" s="37">
        <f t="shared" si="247"/>
        <v>0</v>
      </c>
      <c r="M3483" s="37"/>
      <c r="N3483" s="37">
        <f t="shared" si="251"/>
        <v>0</v>
      </c>
    </row>
    <row r="3484" spans="1:14" x14ac:dyDescent="0.3">
      <c r="A3484" s="35" t="s">
        <v>66</v>
      </c>
      <c r="B3484" s="17" t="s">
        <v>65</v>
      </c>
      <c r="C3484" s="38">
        <v>72</v>
      </c>
      <c r="D3484" s="44"/>
      <c r="E3484" s="44"/>
      <c r="F3484" s="30">
        <f t="shared" si="248"/>
        <v>0</v>
      </c>
      <c r="G3484" s="11"/>
      <c r="H3484" s="11"/>
      <c r="I3484" s="11"/>
      <c r="J3484" s="12">
        <f t="shared" si="249"/>
        <v>0</v>
      </c>
      <c r="K3484" s="31">
        <f t="shared" si="250"/>
        <v>389.61</v>
      </c>
      <c r="L3484" s="37">
        <f t="shared" si="247"/>
        <v>0</v>
      </c>
      <c r="M3484" s="37"/>
      <c r="N3484" s="37">
        <f t="shared" si="251"/>
        <v>0</v>
      </c>
    </row>
    <row r="3485" spans="1:14" x14ac:dyDescent="0.3">
      <c r="A3485" s="47" t="s">
        <v>67</v>
      </c>
      <c r="B3485" s="48" t="s">
        <v>59</v>
      </c>
      <c r="C3485" s="49">
        <v>25</v>
      </c>
      <c r="D3485" s="44"/>
      <c r="E3485" s="44"/>
      <c r="F3485" s="30">
        <f t="shared" si="248"/>
        <v>0</v>
      </c>
      <c r="G3485" s="11"/>
      <c r="H3485" s="11"/>
      <c r="I3485" s="11"/>
      <c r="J3485" s="12">
        <f t="shared" si="249"/>
        <v>0</v>
      </c>
      <c r="K3485" s="31">
        <f t="shared" si="250"/>
        <v>169.65</v>
      </c>
      <c r="L3485" s="37">
        <f t="shared" si="247"/>
        <v>0</v>
      </c>
      <c r="M3485" s="37"/>
      <c r="N3485" s="37">
        <f t="shared" si="251"/>
        <v>0</v>
      </c>
    </row>
    <row r="3486" spans="1:14" x14ac:dyDescent="0.3">
      <c r="A3486" s="47" t="s">
        <v>68</v>
      </c>
      <c r="B3486" s="48" t="s">
        <v>42</v>
      </c>
      <c r="C3486" s="49">
        <v>50</v>
      </c>
      <c r="D3486" s="44"/>
      <c r="E3486" s="44"/>
      <c r="F3486" s="30">
        <f t="shared" si="248"/>
        <v>0</v>
      </c>
      <c r="G3486" s="11"/>
      <c r="H3486" s="11"/>
      <c r="I3486" s="11"/>
      <c r="J3486" s="12">
        <f t="shared" si="249"/>
        <v>0</v>
      </c>
      <c r="K3486" s="31">
        <f t="shared" si="250"/>
        <v>88.92</v>
      </c>
      <c r="L3486" s="37">
        <f t="shared" si="247"/>
        <v>0</v>
      </c>
      <c r="M3486" s="37"/>
      <c r="N3486" s="37">
        <f t="shared" si="251"/>
        <v>0</v>
      </c>
    </row>
    <row r="3487" spans="1:14" x14ac:dyDescent="0.3">
      <c r="A3487" s="47" t="s">
        <v>69</v>
      </c>
      <c r="B3487" s="48" t="s">
        <v>52</v>
      </c>
      <c r="C3487" s="49">
        <v>12</v>
      </c>
      <c r="D3487" s="44"/>
      <c r="E3487" s="44"/>
      <c r="F3487" s="30">
        <f t="shared" si="248"/>
        <v>0</v>
      </c>
      <c r="G3487" s="11"/>
      <c r="H3487" s="11"/>
      <c r="I3487" s="11"/>
      <c r="J3487" s="12">
        <f t="shared" si="249"/>
        <v>0</v>
      </c>
      <c r="K3487" s="31">
        <f t="shared" si="250"/>
        <v>123.94</v>
      </c>
      <c r="L3487" s="37">
        <f t="shared" si="247"/>
        <v>0</v>
      </c>
      <c r="M3487" s="37"/>
      <c r="N3487" s="37">
        <f t="shared" si="251"/>
        <v>0</v>
      </c>
    </row>
    <row r="3488" spans="1:14" ht="19.5" thickBot="1" x14ac:dyDescent="0.35">
      <c r="A3488" s="47" t="s">
        <v>70</v>
      </c>
      <c r="B3488" s="48" t="s">
        <v>50</v>
      </c>
      <c r="C3488" s="49">
        <v>60</v>
      </c>
      <c r="D3488" s="44"/>
      <c r="E3488" s="44"/>
      <c r="F3488" s="30">
        <f t="shared" si="248"/>
        <v>0</v>
      </c>
      <c r="G3488" s="11"/>
      <c r="H3488" s="11"/>
      <c r="I3488" s="11"/>
      <c r="J3488" s="12">
        <f t="shared" si="249"/>
        <v>0</v>
      </c>
      <c r="K3488" s="31">
        <f t="shared" si="250"/>
        <v>67.180000000000007</v>
      </c>
      <c r="L3488" s="37">
        <f t="shared" si="247"/>
        <v>0</v>
      </c>
      <c r="M3488" s="37"/>
      <c r="N3488" s="37">
        <f t="shared" si="251"/>
        <v>0</v>
      </c>
    </row>
    <row r="3489" spans="1:14" ht="19.5" thickBot="1" x14ac:dyDescent="0.35">
      <c r="A3489" s="56" t="s">
        <v>71</v>
      </c>
      <c r="B3489" s="57" t="s">
        <v>50</v>
      </c>
      <c r="C3489" s="58">
        <v>60</v>
      </c>
      <c r="D3489" s="44"/>
      <c r="E3489" s="44"/>
      <c r="F3489" s="30">
        <f t="shared" si="248"/>
        <v>0</v>
      </c>
      <c r="G3489" s="11"/>
      <c r="H3489" s="11"/>
      <c r="I3489" s="11"/>
      <c r="J3489" s="12">
        <f t="shared" si="249"/>
        <v>0</v>
      </c>
      <c r="K3489" s="31">
        <f t="shared" si="250"/>
        <v>67.180000000000007</v>
      </c>
      <c r="L3489" s="37">
        <f t="shared" si="247"/>
        <v>0</v>
      </c>
      <c r="M3489" s="37"/>
      <c r="N3489" s="37">
        <f t="shared" si="251"/>
        <v>0</v>
      </c>
    </row>
    <row r="3490" spans="1:14" ht="19.5" thickBot="1" x14ac:dyDescent="0.35">
      <c r="A3490" s="56" t="s">
        <v>72</v>
      </c>
      <c r="B3490" s="57" t="s">
        <v>50</v>
      </c>
      <c r="C3490" s="58">
        <v>60</v>
      </c>
      <c r="D3490" s="44"/>
      <c r="E3490" s="44"/>
      <c r="F3490" s="30">
        <f t="shared" si="248"/>
        <v>0</v>
      </c>
      <c r="G3490" s="11"/>
      <c r="H3490" s="11"/>
      <c r="I3490" s="11"/>
      <c r="J3490" s="12">
        <f t="shared" si="249"/>
        <v>0</v>
      </c>
      <c r="K3490" s="31">
        <f t="shared" si="250"/>
        <v>67.180000000000007</v>
      </c>
      <c r="L3490" s="37">
        <f t="shared" si="247"/>
        <v>0</v>
      </c>
      <c r="M3490" s="37"/>
      <c r="N3490" s="37">
        <f t="shared" si="251"/>
        <v>0</v>
      </c>
    </row>
    <row r="3491" spans="1:14" ht="19.5" thickBot="1" x14ac:dyDescent="0.35">
      <c r="A3491" s="56" t="s">
        <v>73</v>
      </c>
      <c r="B3491" s="57" t="s">
        <v>74</v>
      </c>
      <c r="C3491" s="58">
        <v>150</v>
      </c>
      <c r="D3491" s="44"/>
      <c r="E3491" s="44"/>
      <c r="F3491" s="30">
        <f t="shared" si="248"/>
        <v>0</v>
      </c>
      <c r="G3491" s="11"/>
      <c r="H3491" s="11"/>
      <c r="I3491" s="11"/>
      <c r="J3491" s="12">
        <f t="shared" si="249"/>
        <v>0</v>
      </c>
      <c r="K3491" s="31">
        <f t="shared" si="250"/>
        <v>21.06</v>
      </c>
      <c r="L3491" s="37">
        <f t="shared" si="247"/>
        <v>0</v>
      </c>
      <c r="M3491" s="37"/>
      <c r="N3491" s="37">
        <f t="shared" si="251"/>
        <v>0</v>
      </c>
    </row>
    <row r="3492" spans="1:14" ht="19.5" thickBot="1" x14ac:dyDescent="0.35">
      <c r="A3492" s="66" t="s">
        <v>75</v>
      </c>
      <c r="B3492" s="67" t="s">
        <v>76</v>
      </c>
      <c r="C3492" s="68">
        <v>120</v>
      </c>
      <c r="D3492" s="44"/>
      <c r="E3492" s="44"/>
      <c r="F3492" s="30">
        <f t="shared" si="248"/>
        <v>0</v>
      </c>
      <c r="G3492" s="11"/>
      <c r="H3492" s="11"/>
      <c r="I3492" s="11"/>
      <c r="J3492" s="12">
        <f t="shared" si="249"/>
        <v>0</v>
      </c>
      <c r="K3492" s="31">
        <f t="shared" si="250"/>
        <v>78.98</v>
      </c>
      <c r="L3492" s="37">
        <f t="shared" si="247"/>
        <v>0</v>
      </c>
      <c r="M3492" s="37"/>
      <c r="N3492" s="37">
        <f t="shared" si="251"/>
        <v>0</v>
      </c>
    </row>
    <row r="3493" spans="1:14" ht="19.5" thickBot="1" x14ac:dyDescent="0.35">
      <c r="A3493" s="66" t="s">
        <v>77</v>
      </c>
      <c r="B3493" s="67" t="s">
        <v>78</v>
      </c>
      <c r="C3493" s="68">
        <v>60</v>
      </c>
      <c r="D3493" s="44"/>
      <c r="E3493" s="44"/>
      <c r="F3493" s="30">
        <f t="shared" si="248"/>
        <v>0</v>
      </c>
      <c r="G3493" s="11"/>
      <c r="H3493" s="11"/>
      <c r="I3493" s="11"/>
      <c r="J3493" s="12">
        <f t="shared" si="249"/>
        <v>0</v>
      </c>
      <c r="K3493" s="31">
        <f t="shared" si="250"/>
        <v>154.44</v>
      </c>
      <c r="L3493" s="37">
        <f t="shared" si="247"/>
        <v>0</v>
      </c>
      <c r="M3493" s="37"/>
      <c r="N3493" s="37">
        <f t="shared" si="251"/>
        <v>0</v>
      </c>
    </row>
    <row r="3494" spans="1:14" ht="19.5" thickBot="1" x14ac:dyDescent="0.35">
      <c r="A3494" s="66" t="s">
        <v>79</v>
      </c>
      <c r="B3494" s="67" t="s">
        <v>50</v>
      </c>
      <c r="C3494" s="68">
        <v>30</v>
      </c>
      <c r="D3494" s="44"/>
      <c r="E3494" s="44"/>
      <c r="F3494" s="30">
        <f t="shared" si="248"/>
        <v>0</v>
      </c>
      <c r="G3494" s="11"/>
      <c r="H3494" s="11"/>
      <c r="I3494" s="11"/>
      <c r="J3494" s="12">
        <f t="shared" si="249"/>
        <v>0</v>
      </c>
      <c r="K3494" s="31">
        <f t="shared" si="250"/>
        <v>274.95</v>
      </c>
      <c r="L3494" s="37">
        <f t="shared" si="247"/>
        <v>0</v>
      </c>
      <c r="M3494" s="37"/>
      <c r="N3494" s="37">
        <f t="shared" si="251"/>
        <v>0</v>
      </c>
    </row>
    <row r="3495" spans="1:14" ht="19.5" thickBot="1" x14ac:dyDescent="0.35">
      <c r="A3495" s="66" t="s">
        <v>80</v>
      </c>
      <c r="B3495" s="67" t="s">
        <v>59</v>
      </c>
      <c r="C3495" s="68">
        <v>12</v>
      </c>
      <c r="D3495" s="44"/>
      <c r="E3495" s="44"/>
      <c r="F3495" s="30">
        <f t="shared" si="248"/>
        <v>0</v>
      </c>
      <c r="G3495" s="11"/>
      <c r="H3495" s="11"/>
      <c r="I3495" s="11"/>
      <c r="J3495" s="12">
        <f t="shared" si="249"/>
        <v>0</v>
      </c>
      <c r="K3495" s="31">
        <f t="shared" si="250"/>
        <v>1023.75</v>
      </c>
      <c r="L3495" s="37">
        <f t="shared" si="247"/>
        <v>0</v>
      </c>
      <c r="M3495" s="37"/>
      <c r="N3495" s="37">
        <f t="shared" si="251"/>
        <v>0</v>
      </c>
    </row>
    <row r="3496" spans="1:14" ht="19.5" thickBot="1" x14ac:dyDescent="0.35">
      <c r="A3496" s="76" t="s">
        <v>81</v>
      </c>
      <c r="B3496" s="77" t="s">
        <v>82</v>
      </c>
      <c r="C3496" s="78">
        <v>18</v>
      </c>
      <c r="D3496" s="44"/>
      <c r="E3496" s="44"/>
      <c r="F3496" s="30">
        <f t="shared" si="248"/>
        <v>0</v>
      </c>
      <c r="G3496" s="11"/>
      <c r="H3496" s="11"/>
      <c r="I3496" s="11"/>
      <c r="J3496" s="12">
        <f t="shared" si="249"/>
        <v>0</v>
      </c>
      <c r="K3496" s="31">
        <f t="shared" si="250"/>
        <v>558.67999999999995</v>
      </c>
      <c r="L3496" s="37">
        <f t="shared" si="247"/>
        <v>0</v>
      </c>
      <c r="M3496" s="37"/>
      <c r="N3496" s="37">
        <f t="shared" si="251"/>
        <v>0</v>
      </c>
    </row>
    <row r="3497" spans="1:14" ht="19.5" thickBot="1" x14ac:dyDescent="0.35">
      <c r="A3497" s="76" t="s">
        <v>83</v>
      </c>
      <c r="B3497" s="77" t="s">
        <v>59</v>
      </c>
      <c r="C3497" s="78">
        <v>12</v>
      </c>
      <c r="D3497" s="44"/>
      <c r="E3497" s="44"/>
      <c r="F3497" s="30">
        <f t="shared" si="248"/>
        <v>0</v>
      </c>
      <c r="G3497" s="11"/>
      <c r="H3497" s="11"/>
      <c r="I3497" s="11"/>
      <c r="J3497" s="12">
        <f t="shared" si="249"/>
        <v>0</v>
      </c>
      <c r="K3497" s="31">
        <f t="shared" si="250"/>
        <v>1092.2</v>
      </c>
      <c r="L3497" s="37">
        <f t="shared" si="247"/>
        <v>0</v>
      </c>
      <c r="M3497" s="37"/>
      <c r="N3497" s="37">
        <f t="shared" si="251"/>
        <v>0</v>
      </c>
    </row>
    <row r="3498" spans="1:14" ht="19.5" thickBot="1" x14ac:dyDescent="0.35">
      <c r="A3498" s="76" t="s">
        <v>84</v>
      </c>
      <c r="B3498" s="77" t="s">
        <v>85</v>
      </c>
      <c r="C3498" s="78">
        <v>4</v>
      </c>
      <c r="D3498" s="44"/>
      <c r="E3498" s="44"/>
      <c r="F3498" s="30">
        <f t="shared" si="248"/>
        <v>0</v>
      </c>
      <c r="G3498" s="11"/>
      <c r="H3498" s="11"/>
      <c r="I3498" s="11"/>
      <c r="J3498" s="12">
        <f t="shared" si="249"/>
        <v>0</v>
      </c>
      <c r="K3498" s="31">
        <f t="shared" si="250"/>
        <v>2670.53</v>
      </c>
      <c r="L3498" s="37">
        <f t="shared" si="247"/>
        <v>0</v>
      </c>
      <c r="M3498" s="37"/>
      <c r="N3498" s="37">
        <f t="shared" si="251"/>
        <v>0</v>
      </c>
    </row>
    <row r="3499" spans="1:14" ht="19.5" thickBot="1" x14ac:dyDescent="0.35">
      <c r="A3499" s="86" t="s">
        <v>86</v>
      </c>
      <c r="B3499" s="87" t="s">
        <v>87</v>
      </c>
      <c r="C3499" s="88">
        <v>48</v>
      </c>
      <c r="D3499" s="44"/>
      <c r="E3499" s="44"/>
      <c r="F3499" s="30">
        <f t="shared" si="248"/>
        <v>0</v>
      </c>
      <c r="G3499" s="11"/>
      <c r="H3499" s="11"/>
      <c r="I3499" s="11"/>
      <c r="J3499" s="12">
        <f t="shared" si="249"/>
        <v>0</v>
      </c>
      <c r="K3499" s="31">
        <f t="shared" si="250"/>
        <v>46.8</v>
      </c>
      <c r="L3499" s="37">
        <f t="shared" si="247"/>
        <v>0</v>
      </c>
      <c r="M3499" s="37"/>
      <c r="N3499" s="37">
        <f t="shared" si="251"/>
        <v>0</v>
      </c>
    </row>
    <row r="3500" spans="1:14" ht="19.5" thickBot="1" x14ac:dyDescent="0.35">
      <c r="A3500" s="86" t="s">
        <v>88</v>
      </c>
      <c r="B3500" s="87" t="s">
        <v>87</v>
      </c>
      <c r="C3500" s="88">
        <v>48</v>
      </c>
      <c r="D3500" s="44"/>
      <c r="E3500" s="44"/>
      <c r="F3500" s="30">
        <f t="shared" si="248"/>
        <v>0</v>
      </c>
      <c r="G3500" s="11"/>
      <c r="H3500" s="11"/>
      <c r="I3500" s="11"/>
      <c r="J3500" s="12">
        <f t="shared" si="249"/>
        <v>0</v>
      </c>
      <c r="K3500" s="31">
        <f t="shared" si="250"/>
        <v>46.8</v>
      </c>
      <c r="L3500" s="37">
        <f t="shared" si="247"/>
        <v>0</v>
      </c>
      <c r="M3500" s="37"/>
      <c r="N3500" s="37">
        <f t="shared" si="251"/>
        <v>0</v>
      </c>
    </row>
    <row r="3501" spans="1:14" x14ac:dyDescent="0.3">
      <c r="A3501" s="96" t="s">
        <v>89</v>
      </c>
      <c r="B3501" s="97">
        <v>25</v>
      </c>
      <c r="C3501" s="97">
        <v>25</v>
      </c>
      <c r="D3501" s="44"/>
      <c r="E3501" s="44"/>
      <c r="F3501" s="30">
        <f t="shared" si="248"/>
        <v>0</v>
      </c>
      <c r="G3501" s="11"/>
      <c r="H3501" s="11"/>
      <c r="I3501" s="11"/>
      <c r="J3501" s="12">
        <f t="shared" si="249"/>
        <v>0</v>
      </c>
      <c r="K3501" s="31">
        <f t="shared" si="250"/>
        <v>111.25</v>
      </c>
      <c r="L3501" s="37">
        <f t="shared" si="247"/>
        <v>0</v>
      </c>
      <c r="M3501" s="37"/>
      <c r="N3501" s="37">
        <f t="shared" si="251"/>
        <v>0</v>
      </c>
    </row>
    <row r="3502" spans="1:14" x14ac:dyDescent="0.3">
      <c r="A3502" s="105" t="s">
        <v>90</v>
      </c>
      <c r="B3502" s="106">
        <v>10</v>
      </c>
      <c r="C3502" s="106">
        <v>10</v>
      </c>
      <c r="D3502" s="44"/>
      <c r="E3502" s="44"/>
      <c r="F3502" s="30">
        <f t="shared" si="248"/>
        <v>0</v>
      </c>
      <c r="G3502" s="11"/>
      <c r="H3502" s="11"/>
      <c r="I3502" s="11"/>
      <c r="J3502" s="12">
        <f t="shared" si="249"/>
        <v>0</v>
      </c>
      <c r="K3502" s="31">
        <f t="shared" si="250"/>
        <v>1760</v>
      </c>
      <c r="L3502" s="37">
        <f t="shared" si="247"/>
        <v>0</v>
      </c>
      <c r="M3502" s="37"/>
      <c r="N3502" s="37">
        <f t="shared" si="251"/>
        <v>0</v>
      </c>
    </row>
    <row r="3503" spans="1:14" x14ac:dyDescent="0.3">
      <c r="A3503" s="105" t="s">
        <v>91</v>
      </c>
      <c r="B3503" s="106">
        <v>8</v>
      </c>
      <c r="C3503" s="106">
        <v>8</v>
      </c>
      <c r="D3503" s="44"/>
      <c r="E3503" s="44"/>
      <c r="F3503" s="30">
        <f t="shared" si="248"/>
        <v>0</v>
      </c>
      <c r="G3503" s="11"/>
      <c r="H3503" s="11"/>
      <c r="I3503" s="11"/>
      <c r="J3503" s="12">
        <f t="shared" si="249"/>
        <v>0</v>
      </c>
      <c r="K3503" s="31">
        <f t="shared" si="250"/>
        <v>2365</v>
      </c>
      <c r="L3503" s="37">
        <f t="shared" si="247"/>
        <v>0</v>
      </c>
      <c r="M3503" s="37"/>
      <c r="N3503" s="37">
        <f t="shared" si="251"/>
        <v>0</v>
      </c>
    </row>
    <row r="3504" spans="1:14" x14ac:dyDescent="0.3">
      <c r="A3504" s="105" t="s">
        <v>92</v>
      </c>
      <c r="B3504" s="106">
        <v>8</v>
      </c>
      <c r="C3504" s="106">
        <v>8</v>
      </c>
      <c r="D3504" s="44"/>
      <c r="E3504" s="44"/>
      <c r="F3504" s="30">
        <f t="shared" si="248"/>
        <v>0</v>
      </c>
      <c r="G3504" s="11"/>
      <c r="H3504" s="11"/>
      <c r="I3504" s="11"/>
      <c r="J3504" s="12">
        <f t="shared" si="249"/>
        <v>0</v>
      </c>
      <c r="K3504" s="31">
        <f t="shared" si="250"/>
        <v>2065</v>
      </c>
      <c r="L3504" s="37">
        <f t="shared" si="247"/>
        <v>0</v>
      </c>
      <c r="M3504" s="37"/>
      <c r="N3504" s="37">
        <f t="shared" si="251"/>
        <v>0</v>
      </c>
    </row>
    <row r="3505" spans="1:14" x14ac:dyDescent="0.3">
      <c r="A3505" s="105" t="s">
        <v>93</v>
      </c>
      <c r="B3505" s="106">
        <v>15</v>
      </c>
      <c r="C3505" s="106">
        <v>15</v>
      </c>
      <c r="D3505" s="44"/>
      <c r="E3505" s="44"/>
      <c r="F3505" s="30">
        <f t="shared" si="248"/>
        <v>0</v>
      </c>
      <c r="G3505" s="11"/>
      <c r="H3505" s="11"/>
      <c r="I3505" s="11"/>
      <c r="J3505" s="12">
        <f t="shared" si="249"/>
        <v>0</v>
      </c>
      <c r="K3505" s="31">
        <f t="shared" si="250"/>
        <v>990</v>
      </c>
      <c r="L3505" s="37">
        <f t="shared" si="247"/>
        <v>0</v>
      </c>
      <c r="M3505" s="37"/>
      <c r="N3505" s="37">
        <f t="shared" si="251"/>
        <v>0</v>
      </c>
    </row>
    <row r="3506" spans="1:14" x14ac:dyDescent="0.3">
      <c r="A3506" s="105" t="s">
        <v>94</v>
      </c>
      <c r="B3506" s="106">
        <v>15</v>
      </c>
      <c r="C3506" s="106">
        <v>15</v>
      </c>
      <c r="D3506" s="44"/>
      <c r="E3506" s="44"/>
      <c r="F3506" s="30">
        <f t="shared" si="248"/>
        <v>0</v>
      </c>
      <c r="G3506" s="11"/>
      <c r="H3506" s="11"/>
      <c r="I3506" s="11"/>
      <c r="J3506" s="12">
        <f t="shared" si="249"/>
        <v>0</v>
      </c>
      <c r="K3506" s="31">
        <f t="shared" si="250"/>
        <v>1025</v>
      </c>
      <c r="L3506" s="37">
        <f t="shared" si="247"/>
        <v>0</v>
      </c>
      <c r="M3506" s="37"/>
      <c r="N3506" s="37">
        <f t="shared" si="251"/>
        <v>0</v>
      </c>
    </row>
    <row r="3507" spans="1:14" x14ac:dyDescent="0.3">
      <c r="A3507" s="105" t="s">
        <v>95</v>
      </c>
      <c r="B3507" s="106">
        <v>10</v>
      </c>
      <c r="C3507" s="106">
        <v>10</v>
      </c>
      <c r="D3507" s="44"/>
      <c r="E3507" s="44"/>
      <c r="F3507" s="30">
        <f t="shared" si="248"/>
        <v>0</v>
      </c>
      <c r="G3507" s="11"/>
      <c r="H3507" s="11"/>
      <c r="I3507" s="11"/>
      <c r="J3507" s="12">
        <f t="shared" si="249"/>
        <v>0</v>
      </c>
      <c r="K3507" s="31">
        <f t="shared" si="250"/>
        <v>1620</v>
      </c>
      <c r="L3507" s="37">
        <f t="shared" si="247"/>
        <v>0</v>
      </c>
      <c r="M3507" s="37"/>
      <c r="N3507" s="37">
        <f t="shared" si="251"/>
        <v>0</v>
      </c>
    </row>
    <row r="3508" spans="1:14" x14ac:dyDescent="0.3">
      <c r="A3508" s="105" t="s">
        <v>96</v>
      </c>
      <c r="B3508" s="106">
        <v>8</v>
      </c>
      <c r="C3508" s="106">
        <v>8</v>
      </c>
      <c r="D3508" s="44"/>
      <c r="E3508" s="44"/>
      <c r="F3508" s="30">
        <f t="shared" si="248"/>
        <v>0</v>
      </c>
      <c r="G3508" s="11"/>
      <c r="H3508" s="11"/>
      <c r="I3508" s="11"/>
      <c r="J3508" s="12">
        <f t="shared" si="249"/>
        <v>0</v>
      </c>
      <c r="K3508" s="31">
        <f t="shared" si="250"/>
        <v>2130</v>
      </c>
      <c r="L3508" s="37">
        <f t="shared" si="247"/>
        <v>0</v>
      </c>
      <c r="M3508" s="37"/>
      <c r="N3508" s="37">
        <f t="shared" si="251"/>
        <v>0</v>
      </c>
    </row>
    <row r="3509" spans="1:14" x14ac:dyDescent="0.3">
      <c r="A3509" s="105" t="s">
        <v>97</v>
      </c>
      <c r="B3509" s="106">
        <v>15</v>
      </c>
      <c r="C3509" s="106">
        <v>15</v>
      </c>
      <c r="D3509" s="44"/>
      <c r="E3509" s="44"/>
      <c r="F3509" s="30">
        <f t="shared" si="248"/>
        <v>0</v>
      </c>
      <c r="G3509" s="11"/>
      <c r="H3509" s="11"/>
      <c r="I3509" s="11"/>
      <c r="J3509" s="12">
        <f t="shared" si="249"/>
        <v>0</v>
      </c>
      <c r="K3509" s="31">
        <f t="shared" si="250"/>
        <v>880</v>
      </c>
      <c r="L3509" s="37">
        <f t="shared" si="247"/>
        <v>0</v>
      </c>
      <c r="M3509" s="37"/>
      <c r="N3509" s="37">
        <f t="shared" si="251"/>
        <v>0</v>
      </c>
    </row>
    <row r="3510" spans="1:14" x14ac:dyDescent="0.3">
      <c r="A3510" s="105" t="s">
        <v>98</v>
      </c>
      <c r="B3510" s="106">
        <v>15</v>
      </c>
      <c r="C3510" s="106">
        <v>15</v>
      </c>
      <c r="D3510" s="44"/>
      <c r="E3510" s="44"/>
      <c r="F3510" s="30">
        <f t="shared" si="248"/>
        <v>0</v>
      </c>
      <c r="G3510" s="11"/>
      <c r="H3510" s="11"/>
      <c r="I3510" s="11"/>
      <c r="J3510" s="12">
        <f t="shared" si="249"/>
        <v>0</v>
      </c>
      <c r="K3510" s="31">
        <f t="shared" si="250"/>
        <v>915</v>
      </c>
      <c r="L3510" s="37">
        <f t="shared" si="247"/>
        <v>0</v>
      </c>
      <c r="M3510" s="37"/>
      <c r="N3510" s="37">
        <f t="shared" si="251"/>
        <v>0</v>
      </c>
    </row>
    <row r="3511" spans="1:14" x14ac:dyDescent="0.3">
      <c r="A3511" s="105" t="s">
        <v>99</v>
      </c>
      <c r="B3511" s="106">
        <v>3</v>
      </c>
      <c r="C3511" s="106">
        <v>3</v>
      </c>
      <c r="D3511" s="44"/>
      <c r="E3511" s="44"/>
      <c r="F3511" s="30">
        <f t="shared" si="248"/>
        <v>0</v>
      </c>
      <c r="G3511" s="11"/>
      <c r="H3511" s="11"/>
      <c r="I3511" s="11"/>
      <c r="J3511" s="12">
        <f t="shared" si="249"/>
        <v>0</v>
      </c>
      <c r="K3511" s="31">
        <f t="shared" si="250"/>
        <v>1970</v>
      </c>
      <c r="L3511" s="37">
        <f t="shared" si="247"/>
        <v>0</v>
      </c>
      <c r="M3511" s="37"/>
      <c r="N3511" s="37">
        <f t="shared" si="251"/>
        <v>0</v>
      </c>
    </row>
    <row r="3512" spans="1:14" x14ac:dyDescent="0.3">
      <c r="A3512" s="105" t="s">
        <v>100</v>
      </c>
      <c r="B3512" s="106">
        <v>3</v>
      </c>
      <c r="C3512" s="106">
        <v>3</v>
      </c>
      <c r="D3512" s="44"/>
      <c r="E3512" s="44"/>
      <c r="F3512" s="30">
        <f t="shared" si="248"/>
        <v>0</v>
      </c>
      <c r="G3512" s="11"/>
      <c r="H3512" s="11"/>
      <c r="I3512" s="11"/>
      <c r="J3512" s="12">
        <f t="shared" si="249"/>
        <v>0</v>
      </c>
      <c r="K3512" s="31">
        <f t="shared" si="250"/>
        <v>2035</v>
      </c>
      <c r="L3512" s="37">
        <f t="shared" si="247"/>
        <v>0</v>
      </c>
      <c r="M3512" s="37"/>
      <c r="N3512" s="37">
        <f t="shared" si="251"/>
        <v>0</v>
      </c>
    </row>
    <row r="3513" spans="1:14" x14ac:dyDescent="0.3">
      <c r="A3513" s="105" t="s">
        <v>101</v>
      </c>
      <c r="B3513" s="106">
        <v>8</v>
      </c>
      <c r="C3513" s="106">
        <v>8</v>
      </c>
      <c r="D3513" s="44"/>
      <c r="E3513" s="44"/>
      <c r="F3513" s="30">
        <f t="shared" si="248"/>
        <v>0</v>
      </c>
      <c r="G3513" s="11"/>
      <c r="H3513" s="11"/>
      <c r="I3513" s="11"/>
      <c r="J3513" s="12">
        <f t="shared" si="249"/>
        <v>0</v>
      </c>
      <c r="K3513" s="31">
        <f t="shared" si="250"/>
        <v>2120</v>
      </c>
      <c r="L3513" s="37">
        <f t="shared" si="247"/>
        <v>0</v>
      </c>
      <c r="M3513" s="37"/>
      <c r="N3513" s="37">
        <f t="shared" si="251"/>
        <v>0</v>
      </c>
    </row>
    <row r="3514" spans="1:14" x14ac:dyDescent="0.3">
      <c r="A3514" s="105" t="s">
        <v>102</v>
      </c>
      <c r="B3514" s="106">
        <v>10</v>
      </c>
      <c r="C3514" s="106">
        <v>10</v>
      </c>
      <c r="D3514" s="44"/>
      <c r="E3514" s="44"/>
      <c r="F3514" s="30">
        <f t="shared" si="248"/>
        <v>0</v>
      </c>
      <c r="G3514" s="11"/>
      <c r="H3514" s="11"/>
      <c r="I3514" s="11"/>
      <c r="J3514" s="12">
        <f t="shared" si="249"/>
        <v>0</v>
      </c>
      <c r="K3514" s="31">
        <f t="shared" si="250"/>
        <v>1980</v>
      </c>
      <c r="L3514" s="37">
        <f t="shared" si="247"/>
        <v>0</v>
      </c>
      <c r="M3514" s="37"/>
      <c r="N3514" s="37">
        <f t="shared" si="251"/>
        <v>0</v>
      </c>
    </row>
    <row r="3515" spans="1:14" x14ac:dyDescent="0.3">
      <c r="A3515" s="105" t="s">
        <v>103</v>
      </c>
      <c r="B3515" s="106">
        <v>12</v>
      </c>
      <c r="C3515" s="106">
        <v>12</v>
      </c>
      <c r="D3515" s="44"/>
      <c r="E3515" s="44"/>
      <c r="F3515" s="30">
        <f t="shared" si="248"/>
        <v>0</v>
      </c>
      <c r="G3515" s="11"/>
      <c r="H3515" s="11"/>
      <c r="I3515" s="11"/>
      <c r="J3515" s="12">
        <f t="shared" si="249"/>
        <v>0</v>
      </c>
      <c r="K3515" s="31">
        <f t="shared" si="250"/>
        <v>875</v>
      </c>
      <c r="L3515" s="37">
        <f t="shared" si="247"/>
        <v>0</v>
      </c>
      <c r="M3515" s="37"/>
      <c r="N3515" s="37">
        <f t="shared" si="251"/>
        <v>0</v>
      </c>
    </row>
    <row r="3516" spans="1:14" ht="19.5" thickBot="1" x14ac:dyDescent="0.35">
      <c r="A3516" s="105" t="s">
        <v>104</v>
      </c>
      <c r="B3516" s="106">
        <v>3</v>
      </c>
      <c r="C3516" s="106">
        <v>3</v>
      </c>
      <c r="D3516" s="44"/>
      <c r="E3516" s="44"/>
      <c r="F3516" s="30">
        <f t="shared" si="248"/>
        <v>0</v>
      </c>
      <c r="G3516" s="11"/>
      <c r="H3516" s="11"/>
      <c r="I3516" s="11"/>
      <c r="J3516" s="12">
        <f t="shared" si="249"/>
        <v>0</v>
      </c>
      <c r="K3516" s="31">
        <f t="shared" si="250"/>
        <v>2145</v>
      </c>
      <c r="L3516" s="37">
        <f t="shared" si="247"/>
        <v>0</v>
      </c>
      <c r="M3516" s="37"/>
      <c r="N3516" s="37">
        <f t="shared" si="251"/>
        <v>0</v>
      </c>
    </row>
    <row r="3517" spans="1:14" ht="19.5" thickBot="1" x14ac:dyDescent="0.35">
      <c r="A3517" s="56" t="s">
        <v>105</v>
      </c>
      <c r="B3517" s="57" t="s">
        <v>74</v>
      </c>
      <c r="C3517" s="58">
        <v>150</v>
      </c>
      <c r="D3517" s="44"/>
      <c r="E3517" s="44"/>
      <c r="F3517" s="30">
        <f t="shared" si="248"/>
        <v>0</v>
      </c>
      <c r="G3517" s="11"/>
      <c r="H3517" s="11"/>
      <c r="I3517" s="11"/>
      <c r="J3517" s="12">
        <f t="shared" si="249"/>
        <v>0</v>
      </c>
      <c r="K3517" s="31">
        <f t="shared" si="250"/>
        <v>21.06</v>
      </c>
      <c r="L3517" s="37">
        <f t="shared" si="247"/>
        <v>0</v>
      </c>
      <c r="M3517" s="37"/>
      <c r="N3517" s="37">
        <f t="shared" si="251"/>
        <v>0</v>
      </c>
    </row>
    <row r="3518" spans="1:14" x14ac:dyDescent="0.3">
      <c r="A3518" s="107"/>
      <c r="B3518" s="108"/>
      <c r="C3518" s="108"/>
      <c r="D3518" s="11"/>
      <c r="E3518" s="11"/>
      <c r="F3518" s="30" t="e">
        <f t="shared" si="248"/>
        <v>#DIV/0!</v>
      </c>
      <c r="G3518" s="11"/>
      <c r="H3518" s="11"/>
      <c r="I3518" s="11"/>
      <c r="J3518" s="12">
        <f t="shared" si="249"/>
        <v>0</v>
      </c>
      <c r="K3518" s="31">
        <f t="shared" si="250"/>
        <v>116.5</v>
      </c>
      <c r="L3518" s="37">
        <f t="shared" si="247"/>
        <v>0</v>
      </c>
      <c r="M3518" s="37"/>
      <c r="N3518" s="37">
        <f t="shared" si="251"/>
        <v>0</v>
      </c>
    </row>
    <row r="3519" spans="1:14" x14ac:dyDescent="0.3">
      <c r="A3519" s="107"/>
      <c r="B3519" s="108"/>
      <c r="C3519" s="108"/>
      <c r="D3519" s="11"/>
      <c r="E3519" s="11"/>
      <c r="F3519" s="30" t="e">
        <f t="shared" si="248"/>
        <v>#DIV/0!</v>
      </c>
      <c r="G3519" s="11"/>
      <c r="H3519" s="11"/>
      <c r="I3519" s="11"/>
      <c r="J3519" s="12">
        <f t="shared" si="249"/>
        <v>0</v>
      </c>
      <c r="K3519" s="31">
        <f t="shared" si="250"/>
        <v>0</v>
      </c>
      <c r="L3519" s="37">
        <f t="shared" si="247"/>
        <v>0</v>
      </c>
      <c r="M3519" s="37"/>
      <c r="N3519" s="37">
        <f t="shared" si="251"/>
        <v>0</v>
      </c>
    </row>
    <row r="3520" spans="1:14" x14ac:dyDescent="0.3">
      <c r="A3520" s="107"/>
      <c r="B3520" s="108"/>
      <c r="C3520" s="108"/>
      <c r="D3520" s="11"/>
      <c r="E3520" s="11"/>
      <c r="F3520" s="30" t="e">
        <f t="shared" si="248"/>
        <v>#DIV/0!</v>
      </c>
      <c r="G3520" s="11"/>
      <c r="H3520" s="11"/>
      <c r="I3520" s="11"/>
      <c r="J3520" s="12">
        <f t="shared" si="249"/>
        <v>0</v>
      </c>
      <c r="K3520" s="31">
        <f t="shared" si="250"/>
        <v>23</v>
      </c>
      <c r="L3520" s="37">
        <f t="shared" si="247"/>
        <v>0</v>
      </c>
      <c r="M3520" s="37"/>
      <c r="N3520" s="37">
        <f t="shared" si="251"/>
        <v>0</v>
      </c>
    </row>
    <row r="3521" spans="1:14" x14ac:dyDescent="0.3">
      <c r="A3521" s="107"/>
      <c r="B3521" s="108"/>
      <c r="C3521" s="108"/>
      <c r="D3521" s="11"/>
      <c r="E3521" s="11"/>
      <c r="F3521" s="30" t="e">
        <f t="shared" si="248"/>
        <v>#DIV/0!</v>
      </c>
      <c r="G3521" s="11"/>
      <c r="H3521" s="11"/>
      <c r="I3521" s="11"/>
      <c r="J3521" s="12">
        <f t="shared" si="249"/>
        <v>0</v>
      </c>
      <c r="K3521" s="31">
        <f t="shared" si="250"/>
        <v>0</v>
      </c>
      <c r="L3521" s="37">
        <f t="shared" si="247"/>
        <v>0</v>
      </c>
      <c r="M3521" s="37"/>
      <c r="N3521" s="37">
        <f t="shared" si="251"/>
        <v>0</v>
      </c>
    </row>
    <row r="3522" spans="1:14" x14ac:dyDescent="0.3">
      <c r="A3522" s="11"/>
      <c r="B3522" s="10"/>
      <c r="C3522" s="10"/>
      <c r="D3522" s="11"/>
      <c r="E3522" s="11"/>
      <c r="F3522" s="30" t="e">
        <f t="shared" si="248"/>
        <v>#DIV/0!</v>
      </c>
      <c r="G3522" s="11"/>
      <c r="H3522" s="11"/>
      <c r="I3522" s="11"/>
      <c r="J3522" s="12">
        <f t="shared" si="249"/>
        <v>0</v>
      </c>
      <c r="K3522" s="31">
        <f t="shared" si="250"/>
        <v>0</v>
      </c>
      <c r="L3522" s="37">
        <f t="shared" si="247"/>
        <v>0</v>
      </c>
      <c r="M3522" s="37"/>
      <c r="N3522" s="37">
        <f t="shared" si="251"/>
        <v>0</v>
      </c>
    </row>
    <row r="3523" spans="1:14" x14ac:dyDescent="0.3">
      <c r="A3523" s="11"/>
      <c r="B3523" s="10"/>
      <c r="C3523" s="10"/>
      <c r="D3523" s="11"/>
      <c r="E3523" s="11"/>
      <c r="F3523" s="30" t="e">
        <f t="shared" si="248"/>
        <v>#DIV/0!</v>
      </c>
      <c r="G3523" s="11"/>
      <c r="H3523" s="11"/>
      <c r="I3523" s="11"/>
      <c r="J3523" s="12">
        <f t="shared" si="249"/>
        <v>0</v>
      </c>
      <c r="K3523" s="31">
        <f t="shared" si="250"/>
        <v>0</v>
      </c>
      <c r="L3523" s="37">
        <f t="shared" si="247"/>
        <v>0</v>
      </c>
      <c r="M3523" s="37"/>
      <c r="N3523" s="37">
        <f t="shared" si="251"/>
        <v>0</v>
      </c>
    </row>
    <row r="3524" spans="1:14" x14ac:dyDescent="0.3">
      <c r="A3524" s="11"/>
      <c r="B3524" s="10"/>
      <c r="C3524" s="10"/>
      <c r="D3524" s="11"/>
      <c r="E3524" s="11"/>
      <c r="F3524" s="30" t="e">
        <f t="shared" si="248"/>
        <v>#DIV/0!</v>
      </c>
      <c r="G3524" s="11"/>
      <c r="H3524" s="11"/>
      <c r="I3524" s="11"/>
      <c r="J3524" s="12">
        <f t="shared" si="249"/>
        <v>0</v>
      </c>
      <c r="K3524" s="31">
        <f t="shared" si="250"/>
        <v>0</v>
      </c>
      <c r="L3524" s="37">
        <f t="shared" si="247"/>
        <v>0</v>
      </c>
      <c r="M3524" s="37"/>
      <c r="N3524" s="37">
        <f t="shared" si="251"/>
        <v>0</v>
      </c>
    </row>
    <row r="3525" spans="1:14" x14ac:dyDescent="0.3">
      <c r="A3525" s="11" t="s">
        <v>33</v>
      </c>
      <c r="B3525" s="11"/>
      <c r="C3525" s="13"/>
      <c r="D3525" s="111">
        <f t="shared" ref="D3525:J3525" si="252">SUM(D3463:D3524)</f>
        <v>0</v>
      </c>
      <c r="E3525" s="111">
        <f t="shared" si="252"/>
        <v>0</v>
      </c>
      <c r="F3525" s="111" t="e">
        <f t="shared" si="252"/>
        <v>#DIV/0!</v>
      </c>
      <c r="G3525" s="111">
        <f t="shared" si="252"/>
        <v>0</v>
      </c>
      <c r="H3525" s="111">
        <f t="shared" si="252"/>
        <v>0</v>
      </c>
      <c r="I3525" s="111">
        <f t="shared" si="252"/>
        <v>0</v>
      </c>
      <c r="J3525" s="12">
        <f t="shared" si="252"/>
        <v>0</v>
      </c>
      <c r="K3525" s="111"/>
      <c r="L3525" s="111">
        <f>SUM(L3463:L3524)</f>
        <v>0</v>
      </c>
      <c r="M3525" s="111">
        <f>SUM(M3463:M3524)</f>
        <v>0</v>
      </c>
      <c r="N3525" s="111">
        <f>SUM(N3463:N3524)</f>
        <v>0</v>
      </c>
    </row>
    <row r="3526" spans="1:14" x14ac:dyDescent="0.3">
      <c r="A3526" s="113"/>
      <c r="B3526" s="114"/>
      <c r="C3526" s="115"/>
      <c r="D3526" s="116"/>
      <c r="E3526" s="116"/>
      <c r="F3526" s="7" t="s">
        <v>106</v>
      </c>
      <c r="G3526" s="7" t="s">
        <v>123</v>
      </c>
      <c r="H3526" s="7" t="s">
        <v>124</v>
      </c>
      <c r="I3526" s="7" t="s">
        <v>125</v>
      </c>
      <c r="J3526" s="7" t="s">
        <v>126</v>
      </c>
      <c r="K3526" s="117"/>
      <c r="L3526" s="117"/>
      <c r="M3526" s="7" t="s">
        <v>107</v>
      </c>
      <c r="N3526" s="118"/>
    </row>
    <row r="3527" spans="1:14" ht="31.5" x14ac:dyDescent="0.5">
      <c r="A3527" s="113"/>
      <c r="B3527" s="114"/>
      <c r="C3527" s="115"/>
      <c r="D3527" s="116"/>
      <c r="E3527" s="116"/>
      <c r="F3527" s="121"/>
      <c r="G3527" s="121"/>
      <c r="H3527" s="121"/>
      <c r="I3527" s="121"/>
      <c r="J3527" s="121"/>
      <c r="K3527" s="122"/>
      <c r="L3527" s="121">
        <f>+F3527-G3527-H3527-I3527-J3527</f>
        <v>0</v>
      </c>
      <c r="M3527" s="123"/>
      <c r="N3527" s="124"/>
    </row>
    <row r="3528" spans="1:14" x14ac:dyDescent="0.3">
      <c r="A3528" s="177" t="s">
        <v>109</v>
      </c>
      <c r="B3528" s="178"/>
      <c r="C3528" s="178"/>
      <c r="D3528" s="178"/>
      <c r="E3528" s="178"/>
      <c r="F3528" s="178"/>
      <c r="G3528" s="178"/>
      <c r="H3528" s="178"/>
      <c r="I3528" s="178"/>
      <c r="J3528" s="179"/>
      <c r="K3528" s="125"/>
      <c r="L3528" s="12"/>
      <c r="M3528" s="126"/>
      <c r="N3528" s="127"/>
    </row>
    <row r="3529" spans="1:14" x14ac:dyDescent="0.3">
      <c r="A3529" s="180" t="s">
        <v>110</v>
      </c>
      <c r="B3529" s="181"/>
      <c r="C3529" s="181"/>
      <c r="D3529" s="181"/>
      <c r="E3529" s="181"/>
      <c r="F3529" s="181"/>
      <c r="G3529" s="181"/>
      <c r="H3529" s="181"/>
      <c r="I3529" s="181"/>
      <c r="J3529" s="182"/>
      <c r="K3529" s="129"/>
      <c r="L3529" s="12"/>
      <c r="M3529" s="126"/>
      <c r="N3529" s="127"/>
    </row>
    <row r="3530" spans="1:14" x14ac:dyDescent="0.3">
      <c r="A3530" s="160" t="s">
        <v>111</v>
      </c>
      <c r="B3530" s="161"/>
      <c r="C3530" s="161"/>
      <c r="D3530" s="161"/>
      <c r="E3530" s="161"/>
      <c r="F3530" s="161"/>
      <c r="G3530" s="161"/>
      <c r="H3530" s="161"/>
      <c r="I3530" s="161"/>
      <c r="J3530" s="162"/>
      <c r="K3530" s="130"/>
      <c r="L3530" s="12"/>
      <c r="M3530" s="131" t="e">
        <f>+L3530/L3525%</f>
        <v>#DIV/0!</v>
      </c>
      <c r="N3530" s="127"/>
    </row>
    <row r="3531" spans="1:14" x14ac:dyDescent="0.3">
      <c r="A3531" s="163" t="s">
        <v>112</v>
      </c>
      <c r="B3531" s="164"/>
      <c r="C3531" s="164"/>
      <c r="D3531" s="164"/>
      <c r="E3531" s="164"/>
      <c r="F3531" s="164"/>
      <c r="G3531" s="164"/>
      <c r="H3531" s="164"/>
      <c r="I3531" s="164"/>
      <c r="J3531" s="165"/>
      <c r="K3531" s="132"/>
      <c r="L3531" s="12">
        <f>+E3547</f>
        <v>0</v>
      </c>
      <c r="M3531" s="126"/>
      <c r="N3531" s="127"/>
    </row>
    <row r="3532" spans="1:14" x14ac:dyDescent="0.3">
      <c r="A3532" s="166" t="s">
        <v>113</v>
      </c>
      <c r="B3532" s="167"/>
      <c r="C3532" s="167"/>
      <c r="D3532" s="167"/>
      <c r="E3532" s="167"/>
      <c r="F3532" s="167"/>
      <c r="G3532" s="167"/>
      <c r="H3532" s="167"/>
      <c r="I3532" s="167"/>
      <c r="J3532" s="168"/>
      <c r="K3532" s="134"/>
      <c r="L3532" s="12">
        <f>+M3547</f>
        <v>0</v>
      </c>
      <c r="M3532" s="126"/>
      <c r="N3532" s="127"/>
    </row>
    <row r="3533" spans="1:14" x14ac:dyDescent="0.3">
      <c r="A3533" s="169"/>
      <c r="B3533" s="170"/>
      <c r="C3533" s="170"/>
      <c r="D3533" s="170"/>
      <c r="E3533" s="170"/>
      <c r="F3533" s="170"/>
      <c r="G3533" s="170"/>
      <c r="H3533" s="170"/>
      <c r="I3533" s="170"/>
      <c r="J3533" s="171"/>
      <c r="K3533" s="128"/>
      <c r="L3533" s="126"/>
      <c r="M3533" s="126"/>
      <c r="N3533" s="127"/>
    </row>
    <row r="3534" spans="1:14" x14ac:dyDescent="0.3">
      <c r="A3534" s="169"/>
      <c r="B3534" s="170"/>
      <c r="C3534" s="170"/>
      <c r="D3534" s="170"/>
      <c r="E3534" s="170"/>
      <c r="F3534" s="170"/>
      <c r="G3534" s="170"/>
      <c r="H3534" s="170"/>
      <c r="I3534" s="170"/>
      <c r="J3534" s="171"/>
      <c r="K3534" s="128"/>
      <c r="L3534" s="126"/>
      <c r="M3534" s="126"/>
      <c r="N3534" s="127"/>
    </row>
    <row r="3535" spans="1:14" x14ac:dyDescent="0.3">
      <c r="A3535" s="169" t="s">
        <v>114</v>
      </c>
      <c r="B3535" s="170"/>
      <c r="C3535" s="170"/>
      <c r="D3535" s="170"/>
      <c r="E3535" s="170"/>
      <c r="F3535" s="170"/>
      <c r="G3535" s="170"/>
      <c r="H3535" s="170"/>
      <c r="I3535" s="170"/>
      <c r="J3535" s="171"/>
      <c r="K3535" s="136"/>
      <c r="L3535" s="111">
        <f>+L3525-L3528-L3529-L3530-L3531+L3532-L3533-L3534</f>
        <v>0</v>
      </c>
      <c r="M3535" s="126"/>
      <c r="N3535" s="127"/>
    </row>
    <row r="3536" spans="1:14" ht="19.5" thickBot="1" x14ac:dyDescent="0.35">
      <c r="M3536" s="138">
        <f>+L3536-L3535</f>
        <v>0</v>
      </c>
    </row>
    <row r="3537" spans="1:14" ht="19.5" thickBot="1" x14ac:dyDescent="0.35">
      <c r="A3537" s="157" t="s">
        <v>115</v>
      </c>
      <c r="B3537" s="158"/>
      <c r="C3537" s="158"/>
      <c r="D3537" s="158"/>
      <c r="E3537" s="158"/>
      <c r="F3537" s="159"/>
      <c r="G3537" s="127"/>
      <c r="H3537" s="157" t="s">
        <v>116</v>
      </c>
      <c r="I3537" s="158"/>
      <c r="J3537" s="159"/>
      <c r="K3537" s="157" t="s">
        <v>117</v>
      </c>
      <c r="L3537" s="158"/>
      <c r="M3537" s="159"/>
      <c r="N3537" s="139"/>
    </row>
    <row r="3538" spans="1:14" ht="19.5" thickBot="1" x14ac:dyDescent="0.35">
      <c r="A3538" s="140" t="s">
        <v>118</v>
      </c>
      <c r="B3538" s="157" t="s">
        <v>119</v>
      </c>
      <c r="C3538" s="159"/>
      <c r="D3538" s="140" t="s">
        <v>120</v>
      </c>
      <c r="E3538" s="157" t="s">
        <v>22</v>
      </c>
      <c r="F3538" s="159"/>
      <c r="G3538" s="127"/>
      <c r="H3538" s="157" t="s">
        <v>119</v>
      </c>
      <c r="I3538" s="159"/>
      <c r="J3538" s="140" t="s">
        <v>22</v>
      </c>
      <c r="K3538" s="157" t="s">
        <v>119</v>
      </c>
      <c r="L3538" s="159"/>
      <c r="M3538" s="140" t="s">
        <v>22</v>
      </c>
      <c r="N3538" s="139"/>
    </row>
    <row r="3539" spans="1:14" ht="19.5" thickBot="1" x14ac:dyDescent="0.35">
      <c r="A3539" s="141"/>
      <c r="B3539" s="153"/>
      <c r="C3539" s="154"/>
      <c r="D3539" s="141"/>
      <c r="E3539" s="155"/>
      <c r="F3539" s="156"/>
      <c r="G3539" s="127"/>
      <c r="H3539" s="153"/>
      <c r="I3539" s="154"/>
      <c r="J3539" s="142"/>
      <c r="K3539" s="153"/>
      <c r="L3539" s="154"/>
      <c r="M3539" s="143"/>
      <c r="N3539" s="144"/>
    </row>
    <row r="3540" spans="1:14" ht="19.5" thickBot="1" x14ac:dyDescent="0.35">
      <c r="A3540" s="141"/>
      <c r="B3540" s="153"/>
      <c r="C3540" s="154"/>
      <c r="D3540" s="141"/>
      <c r="E3540" s="155"/>
      <c r="F3540" s="156"/>
      <c r="G3540" s="127"/>
      <c r="H3540" s="153"/>
      <c r="I3540" s="154"/>
      <c r="J3540" s="142"/>
      <c r="K3540" s="153"/>
      <c r="L3540" s="154"/>
      <c r="M3540" s="143"/>
      <c r="N3540" s="144"/>
    </row>
    <row r="3541" spans="1:14" ht="19.5" thickBot="1" x14ac:dyDescent="0.35">
      <c r="A3541" s="141"/>
      <c r="B3541" s="153"/>
      <c r="C3541" s="154"/>
      <c r="D3541" s="141"/>
      <c r="E3541" s="155"/>
      <c r="F3541" s="156"/>
      <c r="G3541" s="127"/>
      <c r="H3541" s="153"/>
      <c r="I3541" s="154"/>
      <c r="J3541" s="142"/>
      <c r="K3541" s="153"/>
      <c r="L3541" s="154"/>
      <c r="M3541" s="143"/>
      <c r="N3541" s="144"/>
    </row>
    <row r="3542" spans="1:14" ht="19.5" thickBot="1" x14ac:dyDescent="0.35">
      <c r="A3542" s="141"/>
      <c r="B3542" s="153"/>
      <c r="C3542" s="154"/>
      <c r="D3542" s="141"/>
      <c r="E3542" s="155"/>
      <c r="F3542" s="156"/>
      <c r="G3542" s="127"/>
      <c r="H3542" s="153"/>
      <c r="I3542" s="154"/>
      <c r="J3542" s="142"/>
      <c r="K3542" s="153"/>
      <c r="L3542" s="154"/>
      <c r="M3542" s="143"/>
      <c r="N3542" s="144"/>
    </row>
    <row r="3543" spans="1:14" ht="19.5" thickBot="1" x14ac:dyDescent="0.35">
      <c r="A3543" s="141"/>
      <c r="B3543" s="153"/>
      <c r="C3543" s="154"/>
      <c r="D3543" s="141"/>
      <c r="E3543" s="155"/>
      <c r="F3543" s="156"/>
      <c r="G3543" s="127"/>
      <c r="H3543" s="153"/>
      <c r="I3543" s="154"/>
      <c r="J3543" s="142"/>
      <c r="K3543" s="153"/>
      <c r="L3543" s="154"/>
      <c r="M3543" s="143"/>
      <c r="N3543" s="144"/>
    </row>
    <row r="3544" spans="1:14" ht="19.5" thickBot="1" x14ac:dyDescent="0.35">
      <c r="A3544" s="141"/>
      <c r="B3544" s="153"/>
      <c r="C3544" s="154"/>
      <c r="D3544" s="141"/>
      <c r="E3544" s="155"/>
      <c r="F3544" s="156"/>
      <c r="G3544" s="127"/>
      <c r="H3544" s="153"/>
      <c r="I3544" s="154"/>
      <c r="J3544" s="142"/>
      <c r="K3544" s="153"/>
      <c r="L3544" s="154"/>
      <c r="M3544" s="143"/>
      <c r="N3544" s="144"/>
    </row>
    <row r="3545" spans="1:14" ht="19.5" thickBot="1" x14ac:dyDescent="0.35">
      <c r="A3545" s="141"/>
      <c r="B3545" s="153"/>
      <c r="C3545" s="154"/>
      <c r="D3545" s="141"/>
      <c r="E3545" s="155"/>
      <c r="F3545" s="156"/>
      <c r="G3545" s="127"/>
      <c r="H3545" s="153"/>
      <c r="I3545" s="154"/>
      <c r="J3545" s="142"/>
      <c r="K3545" s="153"/>
      <c r="L3545" s="154"/>
      <c r="M3545" s="143"/>
      <c r="N3545" s="144"/>
    </row>
    <row r="3546" spans="1:14" ht="19.5" thickBot="1" x14ac:dyDescent="0.35">
      <c r="A3546" s="141"/>
      <c r="B3546" s="153"/>
      <c r="C3546" s="154"/>
      <c r="D3546" s="141"/>
      <c r="E3546" s="155"/>
      <c r="F3546" s="156"/>
      <c r="G3546" s="127"/>
      <c r="H3546" s="153"/>
      <c r="I3546" s="154"/>
      <c r="J3546" s="142"/>
      <c r="K3546" s="153"/>
      <c r="L3546" s="154"/>
      <c r="M3546" s="143"/>
      <c r="N3546" s="144"/>
    </row>
    <row r="3547" spans="1:14" ht="19.5" thickBot="1" x14ac:dyDescent="0.35">
      <c r="A3547" s="141" t="s">
        <v>121</v>
      </c>
      <c r="B3547" s="153"/>
      <c r="C3547" s="154"/>
      <c r="D3547" s="141"/>
      <c r="E3547" s="155">
        <f>SUM(E3539:F3546)</f>
        <v>0</v>
      </c>
      <c r="F3547" s="156"/>
      <c r="G3547" s="127"/>
      <c r="H3547" s="153" t="s">
        <v>121</v>
      </c>
      <c r="I3547" s="154"/>
      <c r="J3547" s="140">
        <f>SUM(J3539:J3546)</f>
        <v>0</v>
      </c>
      <c r="K3547" s="153" t="s">
        <v>121</v>
      </c>
      <c r="L3547" s="154"/>
      <c r="M3547" s="145">
        <f>SUM(M3539:M3546)</f>
        <v>0</v>
      </c>
      <c r="N3547" s="139"/>
    </row>
    <row r="3550" spans="1:14" x14ac:dyDescent="0.3">
      <c r="A3550" s="172" t="s">
        <v>0</v>
      </c>
      <c r="B3550" s="172"/>
      <c r="C3550" s="172"/>
      <c r="D3550" s="172"/>
      <c r="E3550" s="172"/>
      <c r="F3550" s="172"/>
      <c r="G3550" s="172"/>
      <c r="H3550" s="172"/>
      <c r="I3550" s="172"/>
      <c r="J3550" s="172"/>
      <c r="K3550" s="172"/>
      <c r="L3550" s="172"/>
      <c r="M3550" s="1"/>
      <c r="N3550" s="148"/>
    </row>
    <row r="3551" spans="1:14" x14ac:dyDescent="0.3">
      <c r="A3551" s="1" t="s">
        <v>1</v>
      </c>
      <c r="B3551" s="148"/>
      <c r="J3551" s="1" t="s">
        <v>3</v>
      </c>
      <c r="K3551" s="173">
        <f>+K3460</f>
        <v>0</v>
      </c>
      <c r="L3551" s="173"/>
      <c r="M3551" s="173"/>
      <c r="N3551" s="6"/>
    </row>
    <row r="3552" spans="1:14" x14ac:dyDescent="0.3">
      <c r="A3552" s="174"/>
      <c r="B3552" s="175"/>
      <c r="C3552" s="176"/>
      <c r="D3552" s="169" t="s">
        <v>6</v>
      </c>
      <c r="E3552" s="170"/>
      <c r="F3552" s="171"/>
      <c r="G3552" s="7" t="s">
        <v>7</v>
      </c>
      <c r="H3552" s="7" t="s">
        <v>7</v>
      </c>
      <c r="I3552" s="7" t="s">
        <v>8</v>
      </c>
      <c r="J3552" s="147" t="s">
        <v>9</v>
      </c>
      <c r="K3552" s="7" t="s">
        <v>10</v>
      </c>
      <c r="L3552" s="149"/>
      <c r="M3552" s="7" t="s">
        <v>11</v>
      </c>
      <c r="N3552" s="7" t="s">
        <v>12</v>
      </c>
    </row>
    <row r="3553" spans="1:14" x14ac:dyDescent="0.3">
      <c r="A3553" s="12" t="s">
        <v>16</v>
      </c>
      <c r="B3553" s="7" t="s">
        <v>17</v>
      </c>
      <c r="C3553" s="13" t="s">
        <v>18</v>
      </c>
      <c r="D3553" s="7">
        <v>1</v>
      </c>
      <c r="E3553" s="7">
        <v>2</v>
      </c>
      <c r="F3553" s="14" t="s">
        <v>19</v>
      </c>
      <c r="G3553" s="7" t="s">
        <v>20</v>
      </c>
      <c r="H3553" s="7" t="s">
        <v>20</v>
      </c>
      <c r="I3553" s="7"/>
      <c r="J3553" s="7" t="s">
        <v>20</v>
      </c>
      <c r="K3553" s="7" t="s">
        <v>21</v>
      </c>
      <c r="L3553" s="7" t="s">
        <v>22</v>
      </c>
      <c r="M3553" s="7" t="s">
        <v>23</v>
      </c>
      <c r="N3553" s="7" t="s">
        <v>22</v>
      </c>
    </row>
    <row r="3554" spans="1:14" x14ac:dyDescent="0.3">
      <c r="A3554" s="16" t="s">
        <v>35</v>
      </c>
      <c r="B3554" s="17" t="s">
        <v>36</v>
      </c>
      <c r="C3554" s="17">
        <v>72</v>
      </c>
      <c r="D3554" s="29"/>
      <c r="E3554" s="29"/>
      <c r="F3554" s="30">
        <f>+(E3554+D3554)/C3554</f>
        <v>0</v>
      </c>
      <c r="G3554" s="32"/>
      <c r="H3554" s="32"/>
      <c r="I3554" s="32"/>
      <c r="J3554" s="34">
        <f>+D3554+E3554-G3554-H3554-I3554</f>
        <v>0</v>
      </c>
      <c r="K3554" s="31">
        <f>+K3463</f>
        <v>381.13</v>
      </c>
      <c r="L3554" s="24">
        <f t="shared" ref="L3554:L3615" si="253">+J3554*K3554</f>
        <v>0</v>
      </c>
      <c r="M3554" s="24"/>
      <c r="N3554" s="24">
        <f>+K3554*I3554</f>
        <v>0</v>
      </c>
    </row>
    <row r="3555" spans="1:14" x14ac:dyDescent="0.3">
      <c r="A3555" s="16" t="s">
        <v>37</v>
      </c>
      <c r="B3555" s="17" t="s">
        <v>38</v>
      </c>
      <c r="C3555" s="17">
        <v>36</v>
      </c>
      <c r="D3555" s="29"/>
      <c r="E3555" s="29"/>
      <c r="F3555" s="30">
        <f t="shared" ref="F3555:F3615" si="254">+(E3555+D3555)/C3555</f>
        <v>0</v>
      </c>
      <c r="G3555" s="32"/>
      <c r="H3555" s="32"/>
      <c r="I3555" s="32"/>
      <c r="J3555" s="34">
        <f t="shared" ref="J3555:J3615" si="255">+D3555+E3555-G3555-H3555-I3555</f>
        <v>0</v>
      </c>
      <c r="K3555" s="31">
        <f t="shared" ref="K3555:K3615" si="256">+K3464</f>
        <v>741.2</v>
      </c>
      <c r="L3555" s="24">
        <f t="shared" si="253"/>
        <v>0</v>
      </c>
      <c r="M3555" s="24"/>
      <c r="N3555" s="24">
        <f t="shared" ref="N3555:N3615" si="257">+K3555*I3555</f>
        <v>0</v>
      </c>
    </row>
    <row r="3556" spans="1:14" x14ac:dyDescent="0.3">
      <c r="A3556" s="16" t="s">
        <v>39</v>
      </c>
      <c r="B3556" s="17" t="s">
        <v>40</v>
      </c>
      <c r="C3556" s="17">
        <v>18</v>
      </c>
      <c r="D3556" s="29"/>
      <c r="E3556" s="29"/>
      <c r="F3556" s="30">
        <f t="shared" si="254"/>
        <v>0</v>
      </c>
      <c r="G3556" s="32"/>
      <c r="H3556" s="32"/>
      <c r="I3556" s="32"/>
      <c r="J3556" s="12">
        <f t="shared" si="255"/>
        <v>0</v>
      </c>
      <c r="K3556" s="31">
        <f t="shared" si="256"/>
        <v>1263.5999999999999</v>
      </c>
      <c r="L3556" s="37">
        <f t="shared" si="253"/>
        <v>0</v>
      </c>
      <c r="M3556" s="37"/>
      <c r="N3556" s="37">
        <f t="shared" si="257"/>
        <v>0</v>
      </c>
    </row>
    <row r="3557" spans="1:14" x14ac:dyDescent="0.3">
      <c r="A3557" s="16" t="s">
        <v>41</v>
      </c>
      <c r="B3557" s="17" t="s">
        <v>42</v>
      </c>
      <c r="C3557" s="17">
        <v>10</v>
      </c>
      <c r="D3557" s="29"/>
      <c r="E3557" s="29"/>
      <c r="F3557" s="30">
        <f t="shared" si="254"/>
        <v>0</v>
      </c>
      <c r="G3557" s="32"/>
      <c r="H3557" s="32"/>
      <c r="I3557" s="32"/>
      <c r="J3557" s="34">
        <f t="shared" si="255"/>
        <v>0</v>
      </c>
      <c r="K3557" s="31">
        <f t="shared" si="256"/>
        <v>2059.1999999999998</v>
      </c>
      <c r="L3557" s="24">
        <f t="shared" si="253"/>
        <v>0</v>
      </c>
      <c r="M3557" s="24"/>
      <c r="N3557" s="24">
        <f t="shared" si="257"/>
        <v>0</v>
      </c>
    </row>
    <row r="3558" spans="1:14" x14ac:dyDescent="0.3">
      <c r="A3558" s="16" t="s">
        <v>43</v>
      </c>
      <c r="B3558" s="17" t="s">
        <v>36</v>
      </c>
      <c r="C3558" s="17">
        <v>72</v>
      </c>
      <c r="D3558" s="29"/>
      <c r="E3558" s="29"/>
      <c r="F3558" s="30">
        <f t="shared" si="254"/>
        <v>0</v>
      </c>
      <c r="G3558" s="32"/>
      <c r="H3558" s="32"/>
      <c r="I3558" s="32"/>
      <c r="J3558" s="34">
        <f t="shared" si="255"/>
        <v>0</v>
      </c>
      <c r="K3558" s="31">
        <f t="shared" si="256"/>
        <v>409.5</v>
      </c>
      <c r="L3558" s="24">
        <f t="shared" si="253"/>
        <v>0</v>
      </c>
      <c r="M3558" s="24"/>
      <c r="N3558" s="24">
        <f t="shared" si="257"/>
        <v>0</v>
      </c>
    </row>
    <row r="3559" spans="1:14" x14ac:dyDescent="0.3">
      <c r="A3559" s="16" t="s">
        <v>44</v>
      </c>
      <c r="B3559" s="17" t="s">
        <v>38</v>
      </c>
      <c r="C3559" s="17">
        <v>36</v>
      </c>
      <c r="D3559" s="29"/>
      <c r="E3559" s="29"/>
      <c r="F3559" s="30">
        <f t="shared" si="254"/>
        <v>0</v>
      </c>
      <c r="G3559" s="32"/>
      <c r="H3559" s="32"/>
      <c r="I3559" s="32"/>
      <c r="J3559" s="34">
        <f t="shared" si="255"/>
        <v>0</v>
      </c>
      <c r="K3559" s="31">
        <f t="shared" si="256"/>
        <v>803.79</v>
      </c>
      <c r="L3559" s="24">
        <f t="shared" si="253"/>
        <v>0</v>
      </c>
      <c r="M3559" s="24"/>
      <c r="N3559" s="24">
        <f t="shared" si="257"/>
        <v>0</v>
      </c>
    </row>
    <row r="3560" spans="1:14" x14ac:dyDescent="0.3">
      <c r="A3560" s="16" t="s">
        <v>45</v>
      </c>
      <c r="B3560" s="17" t="s">
        <v>36</v>
      </c>
      <c r="C3560" s="17">
        <v>72</v>
      </c>
      <c r="D3560" s="29"/>
      <c r="E3560" s="29"/>
      <c r="F3560" s="30">
        <f t="shared" si="254"/>
        <v>0</v>
      </c>
      <c r="G3560" s="32"/>
      <c r="H3560" s="32"/>
      <c r="I3560" s="32"/>
      <c r="J3560" s="34">
        <f t="shared" si="255"/>
        <v>0</v>
      </c>
      <c r="K3560" s="31">
        <f t="shared" si="256"/>
        <v>409.5</v>
      </c>
      <c r="L3560" s="24">
        <f t="shared" si="253"/>
        <v>0</v>
      </c>
      <c r="M3560" s="24"/>
      <c r="N3560" s="24">
        <f t="shared" si="257"/>
        <v>0</v>
      </c>
    </row>
    <row r="3561" spans="1:14" x14ac:dyDescent="0.3">
      <c r="A3561" s="16" t="s">
        <v>46</v>
      </c>
      <c r="B3561" s="17" t="s">
        <v>38</v>
      </c>
      <c r="C3561" s="17">
        <v>36</v>
      </c>
      <c r="D3561" s="29"/>
      <c r="E3561" s="29"/>
      <c r="F3561" s="30">
        <f t="shared" si="254"/>
        <v>0</v>
      </c>
      <c r="G3561" s="32"/>
      <c r="H3561" s="32"/>
      <c r="I3561" s="32"/>
      <c r="J3561" s="34">
        <f t="shared" si="255"/>
        <v>0</v>
      </c>
      <c r="K3561" s="31">
        <f t="shared" si="256"/>
        <v>803.79</v>
      </c>
      <c r="L3561" s="24">
        <f t="shared" si="253"/>
        <v>0</v>
      </c>
      <c r="M3561" s="24"/>
      <c r="N3561" s="24">
        <f t="shared" si="257"/>
        <v>0</v>
      </c>
    </row>
    <row r="3562" spans="1:14" x14ac:dyDescent="0.3">
      <c r="A3562" s="16" t="s">
        <v>47</v>
      </c>
      <c r="B3562" s="17" t="s">
        <v>48</v>
      </c>
      <c r="C3562" s="17">
        <v>8</v>
      </c>
      <c r="D3562" s="29"/>
      <c r="E3562" s="29"/>
      <c r="F3562" s="30">
        <f t="shared" si="254"/>
        <v>0</v>
      </c>
      <c r="G3562" s="32"/>
      <c r="H3562" s="32"/>
      <c r="I3562" s="32"/>
      <c r="J3562" s="34">
        <f t="shared" si="255"/>
        <v>0</v>
      </c>
      <c r="K3562" s="31">
        <f t="shared" si="256"/>
        <v>2767.05</v>
      </c>
      <c r="L3562" s="24">
        <f t="shared" si="253"/>
        <v>0</v>
      </c>
      <c r="M3562" s="24"/>
      <c r="N3562" s="24">
        <f t="shared" si="257"/>
        <v>0</v>
      </c>
    </row>
    <row r="3563" spans="1:14" x14ac:dyDescent="0.3">
      <c r="A3563" s="35" t="s">
        <v>49</v>
      </c>
      <c r="B3563" s="17" t="s">
        <v>50</v>
      </c>
      <c r="C3563" s="38">
        <v>72</v>
      </c>
      <c r="D3563" s="29"/>
      <c r="E3563" s="29"/>
      <c r="F3563" s="30">
        <f t="shared" si="254"/>
        <v>0</v>
      </c>
      <c r="G3563" s="32"/>
      <c r="H3563" s="32"/>
      <c r="I3563" s="32"/>
      <c r="J3563" s="12">
        <f t="shared" si="255"/>
        <v>0</v>
      </c>
      <c r="K3563" s="31">
        <f t="shared" si="256"/>
        <v>444.6</v>
      </c>
      <c r="L3563" s="37">
        <f t="shared" si="253"/>
        <v>0</v>
      </c>
      <c r="M3563" s="37"/>
      <c r="N3563" s="37">
        <f t="shared" si="257"/>
        <v>0</v>
      </c>
    </row>
    <row r="3564" spans="1:14" x14ac:dyDescent="0.3">
      <c r="A3564" s="16" t="s">
        <v>51</v>
      </c>
      <c r="B3564" s="17" t="s">
        <v>52</v>
      </c>
      <c r="C3564" s="17">
        <v>36</v>
      </c>
      <c r="D3564" s="29"/>
      <c r="E3564" s="29"/>
      <c r="F3564" s="30">
        <f t="shared" si="254"/>
        <v>0</v>
      </c>
      <c r="G3564" s="32"/>
      <c r="H3564" s="32"/>
      <c r="I3564" s="32"/>
      <c r="J3564" s="34">
        <f t="shared" si="255"/>
        <v>0</v>
      </c>
      <c r="K3564" s="31">
        <f t="shared" si="256"/>
        <v>868.73</v>
      </c>
      <c r="L3564" s="24">
        <f t="shared" si="253"/>
        <v>0</v>
      </c>
      <c r="M3564" s="24"/>
      <c r="N3564" s="24">
        <f t="shared" si="257"/>
        <v>0</v>
      </c>
    </row>
    <row r="3565" spans="1:14" x14ac:dyDescent="0.3">
      <c r="A3565" s="16" t="s">
        <v>53</v>
      </c>
      <c r="B3565" s="17" t="s">
        <v>48</v>
      </c>
      <c r="C3565" s="17">
        <v>8</v>
      </c>
      <c r="D3565" s="29"/>
      <c r="E3565" s="29"/>
      <c r="F3565" s="30">
        <f t="shared" si="254"/>
        <v>0</v>
      </c>
      <c r="G3565" s="32"/>
      <c r="H3565" s="32"/>
      <c r="I3565" s="32"/>
      <c r="J3565" s="34">
        <f t="shared" si="255"/>
        <v>0</v>
      </c>
      <c r="K3565" s="31">
        <f t="shared" si="256"/>
        <v>2416.0500000000002</v>
      </c>
      <c r="L3565" s="24">
        <f t="shared" si="253"/>
        <v>0</v>
      </c>
      <c r="M3565" s="24"/>
      <c r="N3565" s="24">
        <f t="shared" si="257"/>
        <v>0</v>
      </c>
    </row>
    <row r="3566" spans="1:14" x14ac:dyDescent="0.3">
      <c r="A3566" s="16" t="s">
        <v>54</v>
      </c>
      <c r="B3566" s="17" t="s">
        <v>50</v>
      </c>
      <c r="C3566" s="17">
        <v>72</v>
      </c>
      <c r="D3566" s="29"/>
      <c r="E3566" s="29"/>
      <c r="F3566" s="30">
        <f t="shared" si="254"/>
        <v>0</v>
      </c>
      <c r="G3566" s="32"/>
      <c r="H3566" s="32"/>
      <c r="I3566" s="32"/>
      <c r="J3566" s="34">
        <f t="shared" si="255"/>
        <v>0</v>
      </c>
      <c r="K3566" s="31">
        <f t="shared" si="256"/>
        <v>377.33</v>
      </c>
      <c r="L3566" s="24">
        <f t="shared" si="253"/>
        <v>0</v>
      </c>
      <c r="M3566" s="24"/>
      <c r="N3566" s="24">
        <f t="shared" si="257"/>
        <v>0</v>
      </c>
    </row>
    <row r="3567" spans="1:14" x14ac:dyDescent="0.3">
      <c r="A3567" s="16" t="s">
        <v>55</v>
      </c>
      <c r="B3567" s="17" t="s">
        <v>56</v>
      </c>
      <c r="C3567" s="17">
        <v>15</v>
      </c>
      <c r="D3567" s="44"/>
      <c r="E3567" s="44"/>
      <c r="F3567" s="30">
        <f t="shared" si="254"/>
        <v>0</v>
      </c>
      <c r="G3567" s="11"/>
      <c r="H3567" s="11"/>
      <c r="I3567" s="11"/>
      <c r="J3567" s="12">
        <f t="shared" si="255"/>
        <v>0</v>
      </c>
      <c r="K3567" s="45">
        <f t="shared" si="256"/>
        <v>1158.3</v>
      </c>
      <c r="L3567" s="37">
        <f t="shared" si="253"/>
        <v>0</v>
      </c>
      <c r="M3567" s="37"/>
      <c r="N3567" s="37">
        <f t="shared" si="257"/>
        <v>0</v>
      </c>
    </row>
    <row r="3568" spans="1:14" x14ac:dyDescent="0.3">
      <c r="A3568" s="16" t="s">
        <v>57</v>
      </c>
      <c r="B3568" s="17" t="s">
        <v>50</v>
      </c>
      <c r="C3568" s="17">
        <v>72</v>
      </c>
      <c r="D3568" s="29"/>
      <c r="E3568" s="29"/>
      <c r="F3568" s="30">
        <f t="shared" si="254"/>
        <v>0</v>
      </c>
      <c r="G3568" s="32"/>
      <c r="H3568" s="32"/>
      <c r="I3568" s="32"/>
      <c r="J3568" s="34">
        <f t="shared" si="255"/>
        <v>0</v>
      </c>
      <c r="K3568" s="31">
        <f t="shared" si="256"/>
        <v>424.13</v>
      </c>
      <c r="L3568" s="24">
        <f t="shared" si="253"/>
        <v>0</v>
      </c>
      <c r="M3568" s="24"/>
      <c r="N3568" s="24">
        <f t="shared" si="257"/>
        <v>0</v>
      </c>
    </row>
    <row r="3569" spans="1:14" x14ac:dyDescent="0.3">
      <c r="A3569" s="16" t="s">
        <v>58</v>
      </c>
      <c r="B3569" s="17" t="s">
        <v>59</v>
      </c>
      <c r="C3569" s="17">
        <v>15</v>
      </c>
      <c r="D3569" s="29"/>
      <c r="E3569" s="29"/>
      <c r="F3569" s="30">
        <f t="shared" si="254"/>
        <v>0</v>
      </c>
      <c r="G3569" s="32"/>
      <c r="H3569" s="32"/>
      <c r="I3569" s="32"/>
      <c r="J3569" s="34">
        <f t="shared" si="255"/>
        <v>0</v>
      </c>
      <c r="K3569" s="31">
        <f t="shared" si="256"/>
        <v>1199.25</v>
      </c>
      <c r="L3569" s="24">
        <f t="shared" si="253"/>
        <v>0</v>
      </c>
      <c r="M3569" s="24"/>
      <c r="N3569" s="24">
        <f t="shared" si="257"/>
        <v>0</v>
      </c>
    </row>
    <row r="3570" spans="1:14" x14ac:dyDescent="0.3">
      <c r="A3570" s="16" t="s">
        <v>60</v>
      </c>
      <c r="B3570" s="17" t="s">
        <v>50</v>
      </c>
      <c r="C3570" s="17">
        <v>72</v>
      </c>
      <c r="D3570" s="29"/>
      <c r="E3570" s="29"/>
      <c r="F3570" s="30">
        <f t="shared" si="254"/>
        <v>0</v>
      </c>
      <c r="G3570" s="32"/>
      <c r="H3570" s="32"/>
      <c r="I3570" s="32"/>
      <c r="J3570" s="34">
        <f t="shared" si="255"/>
        <v>0</v>
      </c>
      <c r="K3570" s="31">
        <f t="shared" si="256"/>
        <v>381.13</v>
      </c>
      <c r="L3570" s="24">
        <f t="shared" si="253"/>
        <v>0</v>
      </c>
      <c r="M3570" s="24"/>
      <c r="N3570" s="24">
        <f t="shared" si="257"/>
        <v>0</v>
      </c>
    </row>
    <row r="3571" spans="1:14" x14ac:dyDescent="0.3">
      <c r="A3571" s="16" t="s">
        <v>61</v>
      </c>
      <c r="B3571" s="17" t="s">
        <v>50</v>
      </c>
      <c r="C3571" s="38">
        <v>72</v>
      </c>
      <c r="D3571" s="44"/>
      <c r="E3571" s="44"/>
      <c r="F3571" s="30">
        <f t="shared" si="254"/>
        <v>0</v>
      </c>
      <c r="G3571" s="11"/>
      <c r="H3571" s="11"/>
      <c r="I3571" s="11"/>
      <c r="J3571" s="12">
        <f t="shared" si="255"/>
        <v>0</v>
      </c>
      <c r="K3571" s="31">
        <f t="shared" si="256"/>
        <v>424.13</v>
      </c>
      <c r="L3571" s="37">
        <f t="shared" si="253"/>
        <v>0</v>
      </c>
      <c r="M3571" s="37"/>
      <c r="N3571" s="37">
        <f t="shared" si="257"/>
        <v>0</v>
      </c>
    </row>
    <row r="3572" spans="1:14" x14ac:dyDescent="0.3">
      <c r="A3572" s="35" t="s">
        <v>62</v>
      </c>
      <c r="B3572" s="17" t="s">
        <v>50</v>
      </c>
      <c r="C3572" s="38">
        <v>72</v>
      </c>
      <c r="D3572" s="44"/>
      <c r="E3572" s="44"/>
      <c r="F3572" s="30">
        <f t="shared" si="254"/>
        <v>0</v>
      </c>
      <c r="G3572" s="11"/>
      <c r="H3572" s="11"/>
      <c r="I3572" s="11"/>
      <c r="J3572" s="12">
        <f t="shared" si="255"/>
        <v>0</v>
      </c>
      <c r="K3572" s="31">
        <f t="shared" si="256"/>
        <v>330.23</v>
      </c>
      <c r="L3572" s="37">
        <f t="shared" si="253"/>
        <v>0</v>
      </c>
      <c r="M3572" s="37"/>
      <c r="N3572" s="37">
        <f t="shared" si="257"/>
        <v>0</v>
      </c>
    </row>
    <row r="3573" spans="1:14" x14ac:dyDescent="0.3">
      <c r="A3573" s="35" t="s">
        <v>63</v>
      </c>
      <c r="B3573" s="17" t="s">
        <v>50</v>
      </c>
      <c r="C3573" s="38">
        <v>72</v>
      </c>
      <c r="D3573" s="44"/>
      <c r="E3573" s="44"/>
      <c r="F3573" s="30">
        <f t="shared" si="254"/>
        <v>0</v>
      </c>
      <c r="G3573" s="11"/>
      <c r="H3573" s="11"/>
      <c r="I3573" s="11"/>
      <c r="J3573" s="12">
        <f t="shared" si="255"/>
        <v>0</v>
      </c>
      <c r="K3573" s="31">
        <f t="shared" si="256"/>
        <v>424.13</v>
      </c>
      <c r="L3573" s="37">
        <f t="shared" si="253"/>
        <v>0</v>
      </c>
      <c r="M3573" s="37"/>
      <c r="N3573" s="37">
        <f t="shared" si="257"/>
        <v>0</v>
      </c>
    </row>
    <row r="3574" spans="1:14" x14ac:dyDescent="0.3">
      <c r="A3574" s="35" t="s">
        <v>64</v>
      </c>
      <c r="B3574" s="17" t="s">
        <v>65</v>
      </c>
      <c r="C3574" s="38">
        <v>72</v>
      </c>
      <c r="D3574" s="44"/>
      <c r="E3574" s="44"/>
      <c r="F3574" s="30">
        <f t="shared" si="254"/>
        <v>0</v>
      </c>
      <c r="G3574" s="11"/>
      <c r="H3574" s="11"/>
      <c r="I3574" s="11"/>
      <c r="J3574" s="12">
        <f t="shared" si="255"/>
        <v>0</v>
      </c>
      <c r="K3574" s="31">
        <f t="shared" si="256"/>
        <v>389.61</v>
      </c>
      <c r="L3574" s="37">
        <f t="shared" si="253"/>
        <v>0</v>
      </c>
      <c r="M3574" s="37"/>
      <c r="N3574" s="37">
        <f t="shared" si="257"/>
        <v>0</v>
      </c>
    </row>
    <row r="3575" spans="1:14" x14ac:dyDescent="0.3">
      <c r="A3575" s="35" t="s">
        <v>66</v>
      </c>
      <c r="B3575" s="17" t="s">
        <v>65</v>
      </c>
      <c r="C3575" s="38">
        <v>72</v>
      </c>
      <c r="D3575" s="44"/>
      <c r="E3575" s="44"/>
      <c r="F3575" s="30">
        <f t="shared" si="254"/>
        <v>0</v>
      </c>
      <c r="G3575" s="11"/>
      <c r="H3575" s="11"/>
      <c r="I3575" s="11"/>
      <c r="J3575" s="12">
        <f t="shared" si="255"/>
        <v>0</v>
      </c>
      <c r="K3575" s="31">
        <f t="shared" si="256"/>
        <v>389.61</v>
      </c>
      <c r="L3575" s="37">
        <f t="shared" si="253"/>
        <v>0</v>
      </c>
      <c r="M3575" s="37"/>
      <c r="N3575" s="37">
        <f t="shared" si="257"/>
        <v>0</v>
      </c>
    </row>
    <row r="3576" spans="1:14" x14ac:dyDescent="0.3">
      <c r="A3576" s="47" t="s">
        <v>67</v>
      </c>
      <c r="B3576" s="48" t="s">
        <v>59</v>
      </c>
      <c r="C3576" s="49">
        <v>25</v>
      </c>
      <c r="D3576" s="44"/>
      <c r="E3576" s="44"/>
      <c r="F3576" s="30">
        <f t="shared" si="254"/>
        <v>0</v>
      </c>
      <c r="G3576" s="11"/>
      <c r="H3576" s="11"/>
      <c r="I3576" s="11"/>
      <c r="J3576" s="12">
        <f t="shared" si="255"/>
        <v>0</v>
      </c>
      <c r="K3576" s="31">
        <f t="shared" si="256"/>
        <v>169.65</v>
      </c>
      <c r="L3576" s="37">
        <f t="shared" si="253"/>
        <v>0</v>
      </c>
      <c r="M3576" s="37"/>
      <c r="N3576" s="37">
        <f t="shared" si="257"/>
        <v>0</v>
      </c>
    </row>
    <row r="3577" spans="1:14" x14ac:dyDescent="0.3">
      <c r="A3577" s="47" t="s">
        <v>68</v>
      </c>
      <c r="B3577" s="48" t="s">
        <v>42</v>
      </c>
      <c r="C3577" s="49">
        <v>50</v>
      </c>
      <c r="D3577" s="44"/>
      <c r="E3577" s="44"/>
      <c r="F3577" s="30">
        <f t="shared" si="254"/>
        <v>0</v>
      </c>
      <c r="G3577" s="11"/>
      <c r="H3577" s="11"/>
      <c r="I3577" s="11"/>
      <c r="J3577" s="12">
        <f t="shared" si="255"/>
        <v>0</v>
      </c>
      <c r="K3577" s="31">
        <f t="shared" si="256"/>
        <v>88.92</v>
      </c>
      <c r="L3577" s="37">
        <f t="shared" si="253"/>
        <v>0</v>
      </c>
      <c r="M3577" s="37"/>
      <c r="N3577" s="37">
        <f t="shared" si="257"/>
        <v>0</v>
      </c>
    </row>
    <row r="3578" spans="1:14" x14ac:dyDescent="0.3">
      <c r="A3578" s="47" t="s">
        <v>69</v>
      </c>
      <c r="B3578" s="48" t="s">
        <v>52</v>
      </c>
      <c r="C3578" s="49">
        <v>12</v>
      </c>
      <c r="D3578" s="44"/>
      <c r="E3578" s="44"/>
      <c r="F3578" s="30">
        <f t="shared" si="254"/>
        <v>0</v>
      </c>
      <c r="G3578" s="11"/>
      <c r="H3578" s="11"/>
      <c r="I3578" s="11"/>
      <c r="J3578" s="12">
        <f t="shared" si="255"/>
        <v>0</v>
      </c>
      <c r="K3578" s="31">
        <f t="shared" si="256"/>
        <v>123.94</v>
      </c>
      <c r="L3578" s="37">
        <f t="shared" si="253"/>
        <v>0</v>
      </c>
      <c r="M3578" s="37"/>
      <c r="N3578" s="37">
        <f t="shared" si="257"/>
        <v>0</v>
      </c>
    </row>
    <row r="3579" spans="1:14" ht="19.5" thickBot="1" x14ac:dyDescent="0.35">
      <c r="A3579" s="47" t="s">
        <v>70</v>
      </c>
      <c r="B3579" s="48" t="s">
        <v>50</v>
      </c>
      <c r="C3579" s="49">
        <v>60</v>
      </c>
      <c r="D3579" s="44"/>
      <c r="E3579" s="44"/>
      <c r="F3579" s="30">
        <f t="shared" si="254"/>
        <v>0</v>
      </c>
      <c r="G3579" s="11"/>
      <c r="H3579" s="11"/>
      <c r="I3579" s="11"/>
      <c r="J3579" s="12">
        <f t="shared" si="255"/>
        <v>0</v>
      </c>
      <c r="K3579" s="31">
        <f t="shared" si="256"/>
        <v>67.180000000000007</v>
      </c>
      <c r="L3579" s="37">
        <f t="shared" si="253"/>
        <v>0</v>
      </c>
      <c r="M3579" s="37"/>
      <c r="N3579" s="37">
        <f t="shared" si="257"/>
        <v>0</v>
      </c>
    </row>
    <row r="3580" spans="1:14" ht="19.5" thickBot="1" x14ac:dyDescent="0.35">
      <c r="A3580" s="56" t="s">
        <v>71</v>
      </c>
      <c r="B3580" s="57" t="s">
        <v>50</v>
      </c>
      <c r="C3580" s="58">
        <v>60</v>
      </c>
      <c r="D3580" s="44"/>
      <c r="E3580" s="44"/>
      <c r="F3580" s="30">
        <f t="shared" si="254"/>
        <v>0</v>
      </c>
      <c r="G3580" s="11"/>
      <c r="H3580" s="11"/>
      <c r="I3580" s="11"/>
      <c r="J3580" s="12">
        <f t="shared" si="255"/>
        <v>0</v>
      </c>
      <c r="K3580" s="31">
        <f t="shared" si="256"/>
        <v>67.180000000000007</v>
      </c>
      <c r="L3580" s="37">
        <f t="shared" si="253"/>
        <v>0</v>
      </c>
      <c r="M3580" s="37"/>
      <c r="N3580" s="37">
        <f t="shared" si="257"/>
        <v>0</v>
      </c>
    </row>
    <row r="3581" spans="1:14" ht="19.5" thickBot="1" x14ac:dyDescent="0.35">
      <c r="A3581" s="56" t="s">
        <v>72</v>
      </c>
      <c r="B3581" s="57" t="s">
        <v>50</v>
      </c>
      <c r="C3581" s="58">
        <v>60</v>
      </c>
      <c r="D3581" s="44"/>
      <c r="E3581" s="44"/>
      <c r="F3581" s="30">
        <f t="shared" si="254"/>
        <v>0</v>
      </c>
      <c r="G3581" s="11"/>
      <c r="H3581" s="11"/>
      <c r="I3581" s="11"/>
      <c r="J3581" s="12">
        <f t="shared" si="255"/>
        <v>0</v>
      </c>
      <c r="K3581" s="31">
        <f t="shared" si="256"/>
        <v>67.180000000000007</v>
      </c>
      <c r="L3581" s="37">
        <f t="shared" si="253"/>
        <v>0</v>
      </c>
      <c r="M3581" s="37"/>
      <c r="N3581" s="37">
        <f t="shared" si="257"/>
        <v>0</v>
      </c>
    </row>
    <row r="3582" spans="1:14" ht="19.5" thickBot="1" x14ac:dyDescent="0.35">
      <c r="A3582" s="56" t="s">
        <v>73</v>
      </c>
      <c r="B3582" s="57" t="s">
        <v>74</v>
      </c>
      <c r="C3582" s="58">
        <v>150</v>
      </c>
      <c r="D3582" s="44"/>
      <c r="E3582" s="44"/>
      <c r="F3582" s="30">
        <f t="shared" si="254"/>
        <v>0</v>
      </c>
      <c r="G3582" s="11"/>
      <c r="H3582" s="11"/>
      <c r="I3582" s="11"/>
      <c r="J3582" s="12">
        <f t="shared" si="255"/>
        <v>0</v>
      </c>
      <c r="K3582" s="31">
        <f t="shared" si="256"/>
        <v>21.06</v>
      </c>
      <c r="L3582" s="37">
        <f t="shared" si="253"/>
        <v>0</v>
      </c>
      <c r="M3582" s="37"/>
      <c r="N3582" s="37">
        <f t="shared" si="257"/>
        <v>0</v>
      </c>
    </row>
    <row r="3583" spans="1:14" ht="19.5" thickBot="1" x14ac:dyDescent="0.35">
      <c r="A3583" s="66" t="s">
        <v>75</v>
      </c>
      <c r="B3583" s="67" t="s">
        <v>76</v>
      </c>
      <c r="C3583" s="68">
        <v>120</v>
      </c>
      <c r="D3583" s="44"/>
      <c r="E3583" s="44"/>
      <c r="F3583" s="30">
        <f t="shared" si="254"/>
        <v>0</v>
      </c>
      <c r="G3583" s="11"/>
      <c r="H3583" s="11"/>
      <c r="I3583" s="11"/>
      <c r="J3583" s="12">
        <f t="shared" si="255"/>
        <v>0</v>
      </c>
      <c r="K3583" s="31">
        <f t="shared" si="256"/>
        <v>78.98</v>
      </c>
      <c r="L3583" s="37">
        <f t="shared" si="253"/>
        <v>0</v>
      </c>
      <c r="M3583" s="37"/>
      <c r="N3583" s="37">
        <f t="shared" si="257"/>
        <v>0</v>
      </c>
    </row>
    <row r="3584" spans="1:14" ht="19.5" thickBot="1" x14ac:dyDescent="0.35">
      <c r="A3584" s="66" t="s">
        <v>77</v>
      </c>
      <c r="B3584" s="67" t="s">
        <v>78</v>
      </c>
      <c r="C3584" s="68">
        <v>60</v>
      </c>
      <c r="D3584" s="44"/>
      <c r="E3584" s="44"/>
      <c r="F3584" s="30">
        <f t="shared" si="254"/>
        <v>0</v>
      </c>
      <c r="G3584" s="11"/>
      <c r="H3584" s="11"/>
      <c r="I3584" s="11"/>
      <c r="J3584" s="12">
        <f t="shared" si="255"/>
        <v>0</v>
      </c>
      <c r="K3584" s="31">
        <f t="shared" si="256"/>
        <v>154.44</v>
      </c>
      <c r="L3584" s="37">
        <f t="shared" si="253"/>
        <v>0</v>
      </c>
      <c r="M3584" s="37"/>
      <c r="N3584" s="37">
        <f t="shared" si="257"/>
        <v>0</v>
      </c>
    </row>
    <row r="3585" spans="1:14" ht="19.5" thickBot="1" x14ac:dyDescent="0.35">
      <c r="A3585" s="66" t="s">
        <v>79</v>
      </c>
      <c r="B3585" s="67" t="s">
        <v>50</v>
      </c>
      <c r="C3585" s="68">
        <v>30</v>
      </c>
      <c r="D3585" s="44"/>
      <c r="E3585" s="44"/>
      <c r="F3585" s="30">
        <f t="shared" si="254"/>
        <v>0</v>
      </c>
      <c r="G3585" s="11"/>
      <c r="H3585" s="11"/>
      <c r="I3585" s="11"/>
      <c r="J3585" s="12">
        <f t="shared" si="255"/>
        <v>0</v>
      </c>
      <c r="K3585" s="31">
        <f t="shared" si="256"/>
        <v>274.95</v>
      </c>
      <c r="L3585" s="37">
        <f t="shared" si="253"/>
        <v>0</v>
      </c>
      <c r="M3585" s="37"/>
      <c r="N3585" s="37">
        <f t="shared" si="257"/>
        <v>0</v>
      </c>
    </row>
    <row r="3586" spans="1:14" ht="19.5" thickBot="1" x14ac:dyDescent="0.35">
      <c r="A3586" s="66" t="s">
        <v>80</v>
      </c>
      <c r="B3586" s="67" t="s">
        <v>59</v>
      </c>
      <c r="C3586" s="68">
        <v>12</v>
      </c>
      <c r="D3586" s="44"/>
      <c r="E3586" s="44"/>
      <c r="F3586" s="30">
        <f t="shared" si="254"/>
        <v>0</v>
      </c>
      <c r="G3586" s="11"/>
      <c r="H3586" s="11"/>
      <c r="I3586" s="11"/>
      <c r="J3586" s="12">
        <f t="shared" si="255"/>
        <v>0</v>
      </c>
      <c r="K3586" s="31">
        <f t="shared" si="256"/>
        <v>1023.75</v>
      </c>
      <c r="L3586" s="37">
        <f t="shared" si="253"/>
        <v>0</v>
      </c>
      <c r="M3586" s="37"/>
      <c r="N3586" s="37">
        <f t="shared" si="257"/>
        <v>0</v>
      </c>
    </row>
    <row r="3587" spans="1:14" ht="19.5" thickBot="1" x14ac:dyDescent="0.35">
      <c r="A3587" s="76" t="s">
        <v>81</v>
      </c>
      <c r="B3587" s="77" t="s">
        <v>82</v>
      </c>
      <c r="C3587" s="78">
        <v>18</v>
      </c>
      <c r="D3587" s="44"/>
      <c r="E3587" s="44"/>
      <c r="F3587" s="30">
        <f t="shared" si="254"/>
        <v>0</v>
      </c>
      <c r="G3587" s="11"/>
      <c r="H3587" s="11"/>
      <c r="I3587" s="11"/>
      <c r="J3587" s="12">
        <f t="shared" si="255"/>
        <v>0</v>
      </c>
      <c r="K3587" s="31">
        <f t="shared" si="256"/>
        <v>558.67999999999995</v>
      </c>
      <c r="L3587" s="37">
        <f t="shared" si="253"/>
        <v>0</v>
      </c>
      <c r="M3587" s="37"/>
      <c r="N3587" s="37">
        <f t="shared" si="257"/>
        <v>0</v>
      </c>
    </row>
    <row r="3588" spans="1:14" ht="19.5" thickBot="1" x14ac:dyDescent="0.35">
      <c r="A3588" s="76" t="s">
        <v>83</v>
      </c>
      <c r="B3588" s="77" t="s">
        <v>59</v>
      </c>
      <c r="C3588" s="78">
        <v>12</v>
      </c>
      <c r="D3588" s="44"/>
      <c r="E3588" s="44"/>
      <c r="F3588" s="30">
        <f t="shared" si="254"/>
        <v>0</v>
      </c>
      <c r="G3588" s="11"/>
      <c r="H3588" s="11"/>
      <c r="I3588" s="11"/>
      <c r="J3588" s="12">
        <f t="shared" si="255"/>
        <v>0</v>
      </c>
      <c r="K3588" s="31">
        <f t="shared" si="256"/>
        <v>1092.2</v>
      </c>
      <c r="L3588" s="37">
        <f t="shared" si="253"/>
        <v>0</v>
      </c>
      <c r="M3588" s="37"/>
      <c r="N3588" s="37">
        <f t="shared" si="257"/>
        <v>0</v>
      </c>
    </row>
    <row r="3589" spans="1:14" ht="19.5" thickBot="1" x14ac:dyDescent="0.35">
      <c r="A3589" s="76" t="s">
        <v>84</v>
      </c>
      <c r="B3589" s="77" t="s">
        <v>85</v>
      </c>
      <c r="C3589" s="78">
        <v>4</v>
      </c>
      <c r="D3589" s="44"/>
      <c r="E3589" s="44"/>
      <c r="F3589" s="30">
        <f t="shared" si="254"/>
        <v>0</v>
      </c>
      <c r="G3589" s="11"/>
      <c r="H3589" s="11"/>
      <c r="I3589" s="11"/>
      <c r="J3589" s="12">
        <f t="shared" si="255"/>
        <v>0</v>
      </c>
      <c r="K3589" s="31">
        <f t="shared" si="256"/>
        <v>2670.53</v>
      </c>
      <c r="L3589" s="37">
        <f t="shared" si="253"/>
        <v>0</v>
      </c>
      <c r="M3589" s="37"/>
      <c r="N3589" s="37">
        <f t="shared" si="257"/>
        <v>0</v>
      </c>
    </row>
    <row r="3590" spans="1:14" ht="19.5" thickBot="1" x14ac:dyDescent="0.35">
      <c r="A3590" s="86" t="s">
        <v>86</v>
      </c>
      <c r="B3590" s="87" t="s">
        <v>87</v>
      </c>
      <c r="C3590" s="88">
        <v>48</v>
      </c>
      <c r="D3590" s="44"/>
      <c r="E3590" s="44"/>
      <c r="F3590" s="30">
        <f t="shared" si="254"/>
        <v>0</v>
      </c>
      <c r="G3590" s="11"/>
      <c r="H3590" s="11"/>
      <c r="I3590" s="11"/>
      <c r="J3590" s="12">
        <f t="shared" si="255"/>
        <v>0</v>
      </c>
      <c r="K3590" s="31">
        <f t="shared" si="256"/>
        <v>46.8</v>
      </c>
      <c r="L3590" s="37">
        <f t="shared" si="253"/>
        <v>0</v>
      </c>
      <c r="M3590" s="37"/>
      <c r="N3590" s="37">
        <f t="shared" si="257"/>
        <v>0</v>
      </c>
    </row>
    <row r="3591" spans="1:14" ht="19.5" thickBot="1" x14ac:dyDescent="0.35">
      <c r="A3591" s="86" t="s">
        <v>88</v>
      </c>
      <c r="B3591" s="87" t="s">
        <v>87</v>
      </c>
      <c r="C3591" s="88">
        <v>48</v>
      </c>
      <c r="D3591" s="44"/>
      <c r="E3591" s="44"/>
      <c r="F3591" s="30">
        <f t="shared" si="254"/>
        <v>0</v>
      </c>
      <c r="G3591" s="11"/>
      <c r="H3591" s="11"/>
      <c r="I3591" s="11"/>
      <c r="J3591" s="12">
        <f t="shared" si="255"/>
        <v>0</v>
      </c>
      <c r="K3591" s="31">
        <f t="shared" si="256"/>
        <v>46.8</v>
      </c>
      <c r="L3591" s="37">
        <f t="shared" si="253"/>
        <v>0</v>
      </c>
      <c r="M3591" s="37"/>
      <c r="N3591" s="37">
        <f t="shared" si="257"/>
        <v>0</v>
      </c>
    </row>
    <row r="3592" spans="1:14" x14ac:dyDescent="0.3">
      <c r="A3592" s="96" t="s">
        <v>89</v>
      </c>
      <c r="B3592" s="97">
        <v>25</v>
      </c>
      <c r="C3592" s="97">
        <v>25</v>
      </c>
      <c r="D3592" s="44"/>
      <c r="E3592" s="44"/>
      <c r="F3592" s="30">
        <f t="shared" si="254"/>
        <v>0</v>
      </c>
      <c r="G3592" s="11"/>
      <c r="H3592" s="11"/>
      <c r="I3592" s="11"/>
      <c r="J3592" s="12">
        <f t="shared" si="255"/>
        <v>0</v>
      </c>
      <c r="K3592" s="31">
        <f t="shared" si="256"/>
        <v>111.25</v>
      </c>
      <c r="L3592" s="37">
        <f t="shared" si="253"/>
        <v>0</v>
      </c>
      <c r="M3592" s="37"/>
      <c r="N3592" s="37">
        <f t="shared" si="257"/>
        <v>0</v>
      </c>
    </row>
    <row r="3593" spans="1:14" x14ac:dyDescent="0.3">
      <c r="A3593" s="105" t="s">
        <v>90</v>
      </c>
      <c r="B3593" s="106">
        <v>10</v>
      </c>
      <c r="C3593" s="106">
        <v>10</v>
      </c>
      <c r="D3593" s="44"/>
      <c r="E3593" s="44"/>
      <c r="F3593" s="30">
        <f t="shared" si="254"/>
        <v>0</v>
      </c>
      <c r="G3593" s="11"/>
      <c r="H3593" s="11"/>
      <c r="I3593" s="11"/>
      <c r="J3593" s="12">
        <f t="shared" si="255"/>
        <v>0</v>
      </c>
      <c r="K3593" s="31">
        <f t="shared" si="256"/>
        <v>1760</v>
      </c>
      <c r="L3593" s="37">
        <f t="shared" si="253"/>
        <v>0</v>
      </c>
      <c r="M3593" s="37"/>
      <c r="N3593" s="37">
        <f t="shared" si="257"/>
        <v>0</v>
      </c>
    </row>
    <row r="3594" spans="1:14" x14ac:dyDescent="0.3">
      <c r="A3594" s="105" t="s">
        <v>91</v>
      </c>
      <c r="B3594" s="106">
        <v>8</v>
      </c>
      <c r="C3594" s="106">
        <v>8</v>
      </c>
      <c r="D3594" s="44"/>
      <c r="E3594" s="44"/>
      <c r="F3594" s="30">
        <f t="shared" si="254"/>
        <v>0</v>
      </c>
      <c r="G3594" s="11"/>
      <c r="H3594" s="11"/>
      <c r="I3594" s="11"/>
      <c r="J3594" s="12">
        <f t="shared" si="255"/>
        <v>0</v>
      </c>
      <c r="K3594" s="31">
        <f t="shared" si="256"/>
        <v>2365</v>
      </c>
      <c r="L3594" s="37">
        <f t="shared" si="253"/>
        <v>0</v>
      </c>
      <c r="M3594" s="37"/>
      <c r="N3594" s="37">
        <f t="shared" si="257"/>
        <v>0</v>
      </c>
    </row>
    <row r="3595" spans="1:14" x14ac:dyDescent="0.3">
      <c r="A3595" s="105" t="s">
        <v>92</v>
      </c>
      <c r="B3595" s="106">
        <v>8</v>
      </c>
      <c r="C3595" s="106">
        <v>8</v>
      </c>
      <c r="D3595" s="44"/>
      <c r="E3595" s="44"/>
      <c r="F3595" s="30">
        <f t="shared" si="254"/>
        <v>0</v>
      </c>
      <c r="G3595" s="11"/>
      <c r="H3595" s="11"/>
      <c r="I3595" s="11"/>
      <c r="J3595" s="12">
        <f t="shared" si="255"/>
        <v>0</v>
      </c>
      <c r="K3595" s="31">
        <f t="shared" si="256"/>
        <v>2065</v>
      </c>
      <c r="L3595" s="37">
        <f t="shared" si="253"/>
        <v>0</v>
      </c>
      <c r="M3595" s="37"/>
      <c r="N3595" s="37">
        <f t="shared" si="257"/>
        <v>0</v>
      </c>
    </row>
    <row r="3596" spans="1:14" x14ac:dyDescent="0.3">
      <c r="A3596" s="105" t="s">
        <v>93</v>
      </c>
      <c r="B3596" s="106">
        <v>15</v>
      </c>
      <c r="C3596" s="106">
        <v>15</v>
      </c>
      <c r="D3596" s="44"/>
      <c r="E3596" s="44"/>
      <c r="F3596" s="30">
        <f t="shared" si="254"/>
        <v>0</v>
      </c>
      <c r="G3596" s="11"/>
      <c r="H3596" s="11"/>
      <c r="I3596" s="11"/>
      <c r="J3596" s="12">
        <f t="shared" si="255"/>
        <v>0</v>
      </c>
      <c r="K3596" s="31">
        <f t="shared" si="256"/>
        <v>990</v>
      </c>
      <c r="L3596" s="37">
        <f t="shared" si="253"/>
        <v>0</v>
      </c>
      <c r="M3596" s="37"/>
      <c r="N3596" s="37">
        <f t="shared" si="257"/>
        <v>0</v>
      </c>
    </row>
    <row r="3597" spans="1:14" x14ac:dyDescent="0.3">
      <c r="A3597" s="105" t="s">
        <v>94</v>
      </c>
      <c r="B3597" s="106">
        <v>15</v>
      </c>
      <c r="C3597" s="106">
        <v>15</v>
      </c>
      <c r="D3597" s="44"/>
      <c r="E3597" s="44"/>
      <c r="F3597" s="30">
        <f t="shared" si="254"/>
        <v>0</v>
      </c>
      <c r="G3597" s="11"/>
      <c r="H3597" s="11"/>
      <c r="I3597" s="11"/>
      <c r="J3597" s="12">
        <f t="shared" si="255"/>
        <v>0</v>
      </c>
      <c r="K3597" s="31">
        <f t="shared" si="256"/>
        <v>1025</v>
      </c>
      <c r="L3597" s="37">
        <f t="shared" si="253"/>
        <v>0</v>
      </c>
      <c r="M3597" s="37"/>
      <c r="N3597" s="37">
        <f t="shared" si="257"/>
        <v>0</v>
      </c>
    </row>
    <row r="3598" spans="1:14" x14ac:dyDescent="0.3">
      <c r="A3598" s="105" t="s">
        <v>95</v>
      </c>
      <c r="B3598" s="106">
        <v>10</v>
      </c>
      <c r="C3598" s="106">
        <v>10</v>
      </c>
      <c r="D3598" s="44"/>
      <c r="E3598" s="44"/>
      <c r="F3598" s="30">
        <f t="shared" si="254"/>
        <v>0</v>
      </c>
      <c r="G3598" s="11"/>
      <c r="H3598" s="11"/>
      <c r="I3598" s="11"/>
      <c r="J3598" s="12">
        <f t="shared" si="255"/>
        <v>0</v>
      </c>
      <c r="K3598" s="31">
        <f t="shared" si="256"/>
        <v>1620</v>
      </c>
      <c r="L3598" s="37">
        <f t="shared" si="253"/>
        <v>0</v>
      </c>
      <c r="M3598" s="37"/>
      <c r="N3598" s="37">
        <f t="shared" si="257"/>
        <v>0</v>
      </c>
    </row>
    <row r="3599" spans="1:14" x14ac:dyDescent="0.3">
      <c r="A3599" s="105" t="s">
        <v>96</v>
      </c>
      <c r="B3599" s="106">
        <v>8</v>
      </c>
      <c r="C3599" s="106">
        <v>8</v>
      </c>
      <c r="D3599" s="44"/>
      <c r="E3599" s="44"/>
      <c r="F3599" s="30">
        <f t="shared" si="254"/>
        <v>0</v>
      </c>
      <c r="G3599" s="11"/>
      <c r="H3599" s="11"/>
      <c r="I3599" s="11"/>
      <c r="J3599" s="12">
        <f t="shared" si="255"/>
        <v>0</v>
      </c>
      <c r="K3599" s="31">
        <f t="shared" si="256"/>
        <v>2130</v>
      </c>
      <c r="L3599" s="37">
        <f t="shared" si="253"/>
        <v>0</v>
      </c>
      <c r="M3599" s="37"/>
      <c r="N3599" s="37">
        <f t="shared" si="257"/>
        <v>0</v>
      </c>
    </row>
    <row r="3600" spans="1:14" x14ac:dyDescent="0.3">
      <c r="A3600" s="105" t="s">
        <v>97</v>
      </c>
      <c r="B3600" s="106">
        <v>15</v>
      </c>
      <c r="C3600" s="106">
        <v>15</v>
      </c>
      <c r="D3600" s="44"/>
      <c r="E3600" s="44"/>
      <c r="F3600" s="30">
        <f t="shared" si="254"/>
        <v>0</v>
      </c>
      <c r="G3600" s="11"/>
      <c r="H3600" s="11"/>
      <c r="I3600" s="11"/>
      <c r="J3600" s="12">
        <f t="shared" si="255"/>
        <v>0</v>
      </c>
      <c r="K3600" s="31">
        <f t="shared" si="256"/>
        <v>880</v>
      </c>
      <c r="L3600" s="37">
        <f t="shared" si="253"/>
        <v>0</v>
      </c>
      <c r="M3600" s="37"/>
      <c r="N3600" s="37">
        <f t="shared" si="257"/>
        <v>0</v>
      </c>
    </row>
    <row r="3601" spans="1:14" x14ac:dyDescent="0.3">
      <c r="A3601" s="105" t="s">
        <v>98</v>
      </c>
      <c r="B3601" s="106">
        <v>15</v>
      </c>
      <c r="C3601" s="106">
        <v>15</v>
      </c>
      <c r="D3601" s="44"/>
      <c r="E3601" s="44"/>
      <c r="F3601" s="30">
        <f t="shared" si="254"/>
        <v>0</v>
      </c>
      <c r="G3601" s="11"/>
      <c r="H3601" s="11"/>
      <c r="I3601" s="11"/>
      <c r="J3601" s="12">
        <f t="shared" si="255"/>
        <v>0</v>
      </c>
      <c r="K3601" s="31">
        <f t="shared" si="256"/>
        <v>915</v>
      </c>
      <c r="L3601" s="37">
        <f t="shared" si="253"/>
        <v>0</v>
      </c>
      <c r="M3601" s="37"/>
      <c r="N3601" s="37">
        <f t="shared" si="257"/>
        <v>0</v>
      </c>
    </row>
    <row r="3602" spans="1:14" x14ac:dyDescent="0.3">
      <c r="A3602" s="105" t="s">
        <v>99</v>
      </c>
      <c r="B3602" s="106">
        <v>3</v>
      </c>
      <c r="C3602" s="106">
        <v>3</v>
      </c>
      <c r="D3602" s="44"/>
      <c r="E3602" s="44"/>
      <c r="F3602" s="30">
        <f t="shared" si="254"/>
        <v>0</v>
      </c>
      <c r="G3602" s="11"/>
      <c r="H3602" s="11"/>
      <c r="I3602" s="11"/>
      <c r="J3602" s="12">
        <f t="shared" si="255"/>
        <v>0</v>
      </c>
      <c r="K3602" s="31">
        <f t="shared" si="256"/>
        <v>1970</v>
      </c>
      <c r="L3602" s="37">
        <f t="shared" si="253"/>
        <v>0</v>
      </c>
      <c r="M3602" s="37"/>
      <c r="N3602" s="37">
        <f t="shared" si="257"/>
        <v>0</v>
      </c>
    </row>
    <row r="3603" spans="1:14" x14ac:dyDescent="0.3">
      <c r="A3603" s="105" t="s">
        <v>100</v>
      </c>
      <c r="B3603" s="106">
        <v>3</v>
      </c>
      <c r="C3603" s="106">
        <v>3</v>
      </c>
      <c r="D3603" s="44"/>
      <c r="E3603" s="44"/>
      <c r="F3603" s="30">
        <f t="shared" si="254"/>
        <v>0</v>
      </c>
      <c r="G3603" s="11"/>
      <c r="H3603" s="11"/>
      <c r="I3603" s="11"/>
      <c r="J3603" s="12">
        <f t="shared" si="255"/>
        <v>0</v>
      </c>
      <c r="K3603" s="31">
        <f t="shared" si="256"/>
        <v>2035</v>
      </c>
      <c r="L3603" s="37">
        <f t="shared" si="253"/>
        <v>0</v>
      </c>
      <c r="M3603" s="37"/>
      <c r="N3603" s="37">
        <f t="shared" si="257"/>
        <v>0</v>
      </c>
    </row>
    <row r="3604" spans="1:14" x14ac:dyDescent="0.3">
      <c r="A3604" s="105" t="s">
        <v>101</v>
      </c>
      <c r="B3604" s="106">
        <v>8</v>
      </c>
      <c r="C3604" s="106">
        <v>8</v>
      </c>
      <c r="D3604" s="44"/>
      <c r="E3604" s="44"/>
      <c r="F3604" s="30">
        <f t="shared" si="254"/>
        <v>0</v>
      </c>
      <c r="G3604" s="11"/>
      <c r="H3604" s="11"/>
      <c r="I3604" s="11"/>
      <c r="J3604" s="12">
        <f t="shared" si="255"/>
        <v>0</v>
      </c>
      <c r="K3604" s="31">
        <f t="shared" si="256"/>
        <v>2120</v>
      </c>
      <c r="L3604" s="37">
        <f t="shared" si="253"/>
        <v>0</v>
      </c>
      <c r="M3604" s="37"/>
      <c r="N3604" s="37">
        <f t="shared" si="257"/>
        <v>0</v>
      </c>
    </row>
    <row r="3605" spans="1:14" x14ac:dyDescent="0.3">
      <c r="A3605" s="105" t="s">
        <v>102</v>
      </c>
      <c r="B3605" s="106">
        <v>10</v>
      </c>
      <c r="C3605" s="106">
        <v>10</v>
      </c>
      <c r="D3605" s="44"/>
      <c r="E3605" s="44"/>
      <c r="F3605" s="30">
        <f t="shared" si="254"/>
        <v>0</v>
      </c>
      <c r="G3605" s="11"/>
      <c r="H3605" s="11"/>
      <c r="I3605" s="11"/>
      <c r="J3605" s="12">
        <f t="shared" si="255"/>
        <v>0</v>
      </c>
      <c r="K3605" s="31">
        <f t="shared" si="256"/>
        <v>1980</v>
      </c>
      <c r="L3605" s="37">
        <f t="shared" si="253"/>
        <v>0</v>
      </c>
      <c r="M3605" s="37"/>
      <c r="N3605" s="37">
        <f t="shared" si="257"/>
        <v>0</v>
      </c>
    </row>
    <row r="3606" spans="1:14" x14ac:dyDescent="0.3">
      <c r="A3606" s="105" t="s">
        <v>103</v>
      </c>
      <c r="B3606" s="106">
        <v>12</v>
      </c>
      <c r="C3606" s="106">
        <v>12</v>
      </c>
      <c r="D3606" s="44"/>
      <c r="E3606" s="44"/>
      <c r="F3606" s="30">
        <f t="shared" si="254"/>
        <v>0</v>
      </c>
      <c r="G3606" s="11"/>
      <c r="H3606" s="11"/>
      <c r="I3606" s="11"/>
      <c r="J3606" s="12">
        <f t="shared" si="255"/>
        <v>0</v>
      </c>
      <c r="K3606" s="31">
        <f t="shared" si="256"/>
        <v>875</v>
      </c>
      <c r="L3606" s="37">
        <f t="shared" si="253"/>
        <v>0</v>
      </c>
      <c r="M3606" s="37"/>
      <c r="N3606" s="37">
        <f t="shared" si="257"/>
        <v>0</v>
      </c>
    </row>
    <row r="3607" spans="1:14" ht="19.5" thickBot="1" x14ac:dyDescent="0.35">
      <c r="A3607" s="105" t="s">
        <v>104</v>
      </c>
      <c r="B3607" s="106">
        <v>3</v>
      </c>
      <c r="C3607" s="106">
        <v>3</v>
      </c>
      <c r="D3607" s="44"/>
      <c r="E3607" s="44"/>
      <c r="F3607" s="30">
        <f t="shared" si="254"/>
        <v>0</v>
      </c>
      <c r="G3607" s="11"/>
      <c r="H3607" s="11"/>
      <c r="I3607" s="11"/>
      <c r="J3607" s="12">
        <f t="shared" si="255"/>
        <v>0</v>
      </c>
      <c r="K3607" s="31">
        <f t="shared" si="256"/>
        <v>2145</v>
      </c>
      <c r="L3607" s="37">
        <f t="shared" si="253"/>
        <v>0</v>
      </c>
      <c r="M3607" s="37"/>
      <c r="N3607" s="37">
        <f t="shared" si="257"/>
        <v>0</v>
      </c>
    </row>
    <row r="3608" spans="1:14" ht="19.5" thickBot="1" x14ac:dyDescent="0.35">
      <c r="A3608" s="56" t="s">
        <v>105</v>
      </c>
      <c r="B3608" s="57" t="s">
        <v>74</v>
      </c>
      <c r="C3608" s="58">
        <v>150</v>
      </c>
      <c r="D3608" s="44"/>
      <c r="E3608" s="44"/>
      <c r="F3608" s="30">
        <f t="shared" si="254"/>
        <v>0</v>
      </c>
      <c r="G3608" s="11"/>
      <c r="H3608" s="11"/>
      <c r="I3608" s="11"/>
      <c r="J3608" s="12">
        <f t="shared" si="255"/>
        <v>0</v>
      </c>
      <c r="K3608" s="31">
        <f t="shared" si="256"/>
        <v>21.06</v>
      </c>
      <c r="L3608" s="37">
        <f t="shared" si="253"/>
        <v>0</v>
      </c>
      <c r="M3608" s="37"/>
      <c r="N3608" s="37">
        <f t="shared" si="257"/>
        <v>0</v>
      </c>
    </row>
    <row r="3609" spans="1:14" x14ac:dyDescent="0.3">
      <c r="A3609" s="107"/>
      <c r="B3609" s="108"/>
      <c r="C3609" s="108"/>
      <c r="D3609" s="11"/>
      <c r="E3609" s="11"/>
      <c r="F3609" s="30" t="e">
        <f t="shared" si="254"/>
        <v>#DIV/0!</v>
      </c>
      <c r="G3609" s="11"/>
      <c r="H3609" s="11"/>
      <c r="I3609" s="11"/>
      <c r="J3609" s="12">
        <f t="shared" si="255"/>
        <v>0</v>
      </c>
      <c r="K3609" s="31">
        <f t="shared" si="256"/>
        <v>116.5</v>
      </c>
      <c r="L3609" s="37">
        <f t="shared" si="253"/>
        <v>0</v>
      </c>
      <c r="M3609" s="37"/>
      <c r="N3609" s="37">
        <f t="shared" si="257"/>
        <v>0</v>
      </c>
    </row>
    <row r="3610" spans="1:14" x14ac:dyDescent="0.3">
      <c r="A3610" s="107"/>
      <c r="B3610" s="108"/>
      <c r="C3610" s="108"/>
      <c r="D3610" s="11"/>
      <c r="E3610" s="11"/>
      <c r="F3610" s="30" t="e">
        <f t="shared" si="254"/>
        <v>#DIV/0!</v>
      </c>
      <c r="G3610" s="11"/>
      <c r="H3610" s="11"/>
      <c r="I3610" s="11"/>
      <c r="J3610" s="12">
        <f t="shared" si="255"/>
        <v>0</v>
      </c>
      <c r="K3610" s="31">
        <f t="shared" si="256"/>
        <v>0</v>
      </c>
      <c r="L3610" s="37">
        <f t="shared" si="253"/>
        <v>0</v>
      </c>
      <c r="M3610" s="37"/>
      <c r="N3610" s="37">
        <f t="shared" si="257"/>
        <v>0</v>
      </c>
    </row>
    <row r="3611" spans="1:14" x14ac:dyDescent="0.3">
      <c r="A3611" s="107"/>
      <c r="B3611" s="108"/>
      <c r="C3611" s="108"/>
      <c r="D3611" s="11"/>
      <c r="E3611" s="11"/>
      <c r="F3611" s="30" t="e">
        <f t="shared" si="254"/>
        <v>#DIV/0!</v>
      </c>
      <c r="G3611" s="11"/>
      <c r="H3611" s="11"/>
      <c r="I3611" s="11"/>
      <c r="J3611" s="12">
        <f t="shared" si="255"/>
        <v>0</v>
      </c>
      <c r="K3611" s="31">
        <f t="shared" si="256"/>
        <v>23</v>
      </c>
      <c r="L3611" s="37">
        <f t="shared" si="253"/>
        <v>0</v>
      </c>
      <c r="M3611" s="37"/>
      <c r="N3611" s="37">
        <f t="shared" si="257"/>
        <v>0</v>
      </c>
    </row>
    <row r="3612" spans="1:14" x14ac:dyDescent="0.3">
      <c r="A3612" s="107"/>
      <c r="B3612" s="108"/>
      <c r="C3612" s="108"/>
      <c r="D3612" s="11"/>
      <c r="E3612" s="11"/>
      <c r="F3612" s="30" t="e">
        <f t="shared" si="254"/>
        <v>#DIV/0!</v>
      </c>
      <c r="G3612" s="11"/>
      <c r="H3612" s="11"/>
      <c r="I3612" s="11"/>
      <c r="J3612" s="12">
        <f t="shared" si="255"/>
        <v>0</v>
      </c>
      <c r="K3612" s="31">
        <f t="shared" si="256"/>
        <v>0</v>
      </c>
      <c r="L3612" s="37">
        <f t="shared" si="253"/>
        <v>0</v>
      </c>
      <c r="M3612" s="37"/>
      <c r="N3612" s="37">
        <f t="shared" si="257"/>
        <v>0</v>
      </c>
    </row>
    <row r="3613" spans="1:14" x14ac:dyDescent="0.3">
      <c r="A3613" s="11"/>
      <c r="B3613" s="10"/>
      <c r="C3613" s="10"/>
      <c r="D3613" s="11"/>
      <c r="E3613" s="11"/>
      <c r="F3613" s="30" t="e">
        <f t="shared" si="254"/>
        <v>#DIV/0!</v>
      </c>
      <c r="G3613" s="11"/>
      <c r="H3613" s="11"/>
      <c r="I3613" s="11"/>
      <c r="J3613" s="12">
        <f t="shared" si="255"/>
        <v>0</v>
      </c>
      <c r="K3613" s="31">
        <f t="shared" si="256"/>
        <v>0</v>
      </c>
      <c r="L3613" s="37">
        <f t="shared" si="253"/>
        <v>0</v>
      </c>
      <c r="M3613" s="37"/>
      <c r="N3613" s="37">
        <f t="shared" si="257"/>
        <v>0</v>
      </c>
    </row>
    <row r="3614" spans="1:14" x14ac:dyDescent="0.3">
      <c r="A3614" s="11"/>
      <c r="B3614" s="10"/>
      <c r="C3614" s="10"/>
      <c r="D3614" s="11"/>
      <c r="E3614" s="11"/>
      <c r="F3614" s="30" t="e">
        <f t="shared" si="254"/>
        <v>#DIV/0!</v>
      </c>
      <c r="G3614" s="11"/>
      <c r="H3614" s="11"/>
      <c r="I3614" s="11"/>
      <c r="J3614" s="12">
        <f t="shared" si="255"/>
        <v>0</v>
      </c>
      <c r="K3614" s="31">
        <f t="shared" si="256"/>
        <v>0</v>
      </c>
      <c r="L3614" s="37">
        <f t="shared" si="253"/>
        <v>0</v>
      </c>
      <c r="M3614" s="37"/>
      <c r="N3614" s="37">
        <f t="shared" si="257"/>
        <v>0</v>
      </c>
    </row>
    <row r="3615" spans="1:14" x14ac:dyDescent="0.3">
      <c r="A3615" s="11"/>
      <c r="B3615" s="10"/>
      <c r="C3615" s="10"/>
      <c r="D3615" s="11"/>
      <c r="E3615" s="11"/>
      <c r="F3615" s="30" t="e">
        <f t="shared" si="254"/>
        <v>#DIV/0!</v>
      </c>
      <c r="G3615" s="11"/>
      <c r="H3615" s="11"/>
      <c r="I3615" s="11"/>
      <c r="J3615" s="12">
        <f t="shared" si="255"/>
        <v>0</v>
      </c>
      <c r="K3615" s="31">
        <f t="shared" si="256"/>
        <v>0</v>
      </c>
      <c r="L3615" s="37">
        <f t="shared" si="253"/>
        <v>0</v>
      </c>
      <c r="M3615" s="37"/>
      <c r="N3615" s="37">
        <f t="shared" si="257"/>
        <v>0</v>
      </c>
    </row>
    <row r="3616" spans="1:14" x14ac:dyDescent="0.3">
      <c r="A3616" s="11" t="s">
        <v>33</v>
      </c>
      <c r="B3616" s="11"/>
      <c r="C3616" s="13"/>
      <c r="D3616" s="111">
        <f t="shared" ref="D3616:J3616" si="258">SUM(D3554:D3615)</f>
        <v>0</v>
      </c>
      <c r="E3616" s="111">
        <f t="shared" si="258"/>
        <v>0</v>
      </c>
      <c r="F3616" s="111" t="e">
        <f t="shared" si="258"/>
        <v>#DIV/0!</v>
      </c>
      <c r="G3616" s="111">
        <f t="shared" si="258"/>
        <v>0</v>
      </c>
      <c r="H3616" s="111">
        <f t="shared" si="258"/>
        <v>0</v>
      </c>
      <c r="I3616" s="111">
        <f t="shared" si="258"/>
        <v>0</v>
      </c>
      <c r="J3616" s="12">
        <f t="shared" si="258"/>
        <v>0</v>
      </c>
      <c r="K3616" s="111"/>
      <c r="L3616" s="111">
        <f>SUM(L3554:L3615)</f>
        <v>0</v>
      </c>
      <c r="M3616" s="111">
        <f>SUM(M3554:M3615)</f>
        <v>0</v>
      </c>
      <c r="N3616" s="111">
        <f>SUM(N3554:N3615)</f>
        <v>0</v>
      </c>
    </row>
    <row r="3617" spans="1:14" x14ac:dyDescent="0.3">
      <c r="A3617" s="113"/>
      <c r="B3617" s="114"/>
      <c r="C3617" s="115"/>
      <c r="D3617" s="116"/>
      <c r="E3617" s="116"/>
      <c r="F3617" s="7" t="s">
        <v>106</v>
      </c>
      <c r="G3617" s="7" t="s">
        <v>123</v>
      </c>
      <c r="H3617" s="7" t="s">
        <v>124</v>
      </c>
      <c r="I3617" s="7" t="s">
        <v>125</v>
      </c>
      <c r="J3617" s="7" t="s">
        <v>126</v>
      </c>
      <c r="K3617" s="117"/>
      <c r="L3617" s="117"/>
      <c r="M3617" s="7" t="s">
        <v>107</v>
      </c>
      <c r="N3617" s="118"/>
    </row>
    <row r="3618" spans="1:14" ht="31.5" x14ac:dyDescent="0.5">
      <c r="A3618" s="113"/>
      <c r="B3618" s="114"/>
      <c r="C3618" s="115"/>
      <c r="D3618" s="116"/>
      <c r="E3618" s="116"/>
      <c r="F3618" s="121"/>
      <c r="G3618" s="121"/>
      <c r="H3618" s="121"/>
      <c r="I3618" s="121"/>
      <c r="J3618" s="121"/>
      <c r="K3618" s="122"/>
      <c r="L3618" s="121">
        <f>+F3618-G3618-H3618-I3618-J3618</f>
        <v>0</v>
      </c>
      <c r="M3618" s="123"/>
      <c r="N3618" s="124"/>
    </row>
    <row r="3619" spans="1:14" x14ac:dyDescent="0.3">
      <c r="A3619" s="177" t="s">
        <v>109</v>
      </c>
      <c r="B3619" s="178"/>
      <c r="C3619" s="178"/>
      <c r="D3619" s="178"/>
      <c r="E3619" s="178"/>
      <c r="F3619" s="178"/>
      <c r="G3619" s="178"/>
      <c r="H3619" s="178"/>
      <c r="I3619" s="178"/>
      <c r="J3619" s="179"/>
      <c r="K3619" s="125"/>
      <c r="L3619" s="12"/>
      <c r="M3619" s="126"/>
      <c r="N3619" s="127"/>
    </row>
    <row r="3620" spans="1:14" x14ac:dyDescent="0.3">
      <c r="A3620" s="180" t="s">
        <v>110</v>
      </c>
      <c r="B3620" s="181"/>
      <c r="C3620" s="181"/>
      <c r="D3620" s="181"/>
      <c r="E3620" s="181"/>
      <c r="F3620" s="181"/>
      <c r="G3620" s="181"/>
      <c r="H3620" s="181"/>
      <c r="I3620" s="181"/>
      <c r="J3620" s="182"/>
      <c r="K3620" s="129"/>
      <c r="L3620" s="12"/>
      <c r="M3620" s="126"/>
      <c r="N3620" s="127"/>
    </row>
    <row r="3621" spans="1:14" x14ac:dyDescent="0.3">
      <c r="A3621" s="160" t="s">
        <v>111</v>
      </c>
      <c r="B3621" s="161"/>
      <c r="C3621" s="161"/>
      <c r="D3621" s="161"/>
      <c r="E3621" s="161"/>
      <c r="F3621" s="161"/>
      <c r="G3621" s="161"/>
      <c r="H3621" s="161"/>
      <c r="I3621" s="161"/>
      <c r="J3621" s="162"/>
      <c r="K3621" s="130"/>
      <c r="L3621" s="12"/>
      <c r="M3621" s="131" t="e">
        <f>+L3621/L3616%</f>
        <v>#DIV/0!</v>
      </c>
      <c r="N3621" s="127"/>
    </row>
    <row r="3622" spans="1:14" x14ac:dyDescent="0.3">
      <c r="A3622" s="163" t="s">
        <v>112</v>
      </c>
      <c r="B3622" s="164"/>
      <c r="C3622" s="164"/>
      <c r="D3622" s="164"/>
      <c r="E3622" s="164"/>
      <c r="F3622" s="164"/>
      <c r="G3622" s="164"/>
      <c r="H3622" s="164"/>
      <c r="I3622" s="164"/>
      <c r="J3622" s="165"/>
      <c r="K3622" s="132"/>
      <c r="L3622" s="12">
        <f>+E3638</f>
        <v>0</v>
      </c>
      <c r="M3622" s="126"/>
      <c r="N3622" s="127"/>
    </row>
    <row r="3623" spans="1:14" x14ac:dyDescent="0.3">
      <c r="A3623" s="166" t="s">
        <v>113</v>
      </c>
      <c r="B3623" s="167"/>
      <c r="C3623" s="167"/>
      <c r="D3623" s="167"/>
      <c r="E3623" s="167"/>
      <c r="F3623" s="167"/>
      <c r="G3623" s="167"/>
      <c r="H3623" s="167"/>
      <c r="I3623" s="167"/>
      <c r="J3623" s="168"/>
      <c r="K3623" s="134"/>
      <c r="L3623" s="12">
        <f>+M3638</f>
        <v>0</v>
      </c>
      <c r="M3623" s="126"/>
      <c r="N3623" s="127"/>
    </row>
    <row r="3624" spans="1:14" x14ac:dyDescent="0.3">
      <c r="A3624" s="169"/>
      <c r="B3624" s="170"/>
      <c r="C3624" s="170"/>
      <c r="D3624" s="170"/>
      <c r="E3624" s="170"/>
      <c r="F3624" s="170"/>
      <c r="G3624" s="170"/>
      <c r="H3624" s="170"/>
      <c r="I3624" s="170"/>
      <c r="J3624" s="171"/>
      <c r="K3624" s="128"/>
      <c r="L3624" s="126"/>
      <c r="M3624" s="126"/>
      <c r="N3624" s="127"/>
    </row>
    <row r="3625" spans="1:14" x14ac:dyDescent="0.3">
      <c r="A3625" s="169"/>
      <c r="B3625" s="170"/>
      <c r="C3625" s="170"/>
      <c r="D3625" s="170"/>
      <c r="E3625" s="170"/>
      <c r="F3625" s="170"/>
      <c r="G3625" s="170"/>
      <c r="H3625" s="170"/>
      <c r="I3625" s="170"/>
      <c r="J3625" s="171"/>
      <c r="K3625" s="128"/>
      <c r="L3625" s="126"/>
      <c r="M3625" s="126"/>
      <c r="N3625" s="127"/>
    </row>
    <row r="3626" spans="1:14" x14ac:dyDescent="0.3">
      <c r="A3626" s="169" t="s">
        <v>114</v>
      </c>
      <c r="B3626" s="170"/>
      <c r="C3626" s="170"/>
      <c r="D3626" s="170"/>
      <c r="E3626" s="170"/>
      <c r="F3626" s="170"/>
      <c r="G3626" s="170"/>
      <c r="H3626" s="170"/>
      <c r="I3626" s="170"/>
      <c r="J3626" s="171"/>
      <c r="K3626" s="136"/>
      <c r="L3626" s="111">
        <f>+L3616-L3619-L3620-L3621-L3622+L3623-L3624-L3625</f>
        <v>0</v>
      </c>
      <c r="M3626" s="126"/>
      <c r="N3626" s="127"/>
    </row>
    <row r="3627" spans="1:14" ht="19.5" thickBot="1" x14ac:dyDescent="0.35">
      <c r="M3627" s="138">
        <f>+L3627-L3626</f>
        <v>0</v>
      </c>
    </row>
    <row r="3628" spans="1:14" ht="19.5" thickBot="1" x14ac:dyDescent="0.35">
      <c r="A3628" s="157" t="s">
        <v>115</v>
      </c>
      <c r="B3628" s="158"/>
      <c r="C3628" s="158"/>
      <c r="D3628" s="158"/>
      <c r="E3628" s="158"/>
      <c r="F3628" s="159"/>
      <c r="G3628" s="127"/>
      <c r="H3628" s="157" t="s">
        <v>116</v>
      </c>
      <c r="I3628" s="158"/>
      <c r="J3628" s="159"/>
      <c r="K3628" s="157" t="s">
        <v>117</v>
      </c>
      <c r="L3628" s="158"/>
      <c r="M3628" s="159"/>
      <c r="N3628" s="139"/>
    </row>
    <row r="3629" spans="1:14" ht="19.5" thickBot="1" x14ac:dyDescent="0.35">
      <c r="A3629" s="140" t="s">
        <v>118</v>
      </c>
      <c r="B3629" s="157" t="s">
        <v>119</v>
      </c>
      <c r="C3629" s="159"/>
      <c r="D3629" s="140" t="s">
        <v>120</v>
      </c>
      <c r="E3629" s="157" t="s">
        <v>22</v>
      </c>
      <c r="F3629" s="159"/>
      <c r="G3629" s="127"/>
      <c r="H3629" s="157" t="s">
        <v>119</v>
      </c>
      <c r="I3629" s="159"/>
      <c r="J3629" s="140" t="s">
        <v>22</v>
      </c>
      <c r="K3629" s="157" t="s">
        <v>119</v>
      </c>
      <c r="L3629" s="159"/>
      <c r="M3629" s="140" t="s">
        <v>22</v>
      </c>
      <c r="N3629" s="139"/>
    </row>
    <row r="3630" spans="1:14" ht="19.5" thickBot="1" x14ac:dyDescent="0.35">
      <c r="A3630" s="141"/>
      <c r="B3630" s="153"/>
      <c r="C3630" s="154"/>
      <c r="D3630" s="141"/>
      <c r="E3630" s="155"/>
      <c r="F3630" s="156"/>
      <c r="G3630" s="127"/>
      <c r="H3630" s="153"/>
      <c r="I3630" s="154"/>
      <c r="J3630" s="142"/>
      <c r="K3630" s="153"/>
      <c r="L3630" s="154"/>
      <c r="M3630" s="143"/>
      <c r="N3630" s="144"/>
    </row>
    <row r="3631" spans="1:14" ht="19.5" thickBot="1" x14ac:dyDescent="0.35">
      <c r="A3631" s="141"/>
      <c r="B3631" s="153"/>
      <c r="C3631" s="154"/>
      <c r="D3631" s="141"/>
      <c r="E3631" s="155"/>
      <c r="F3631" s="156"/>
      <c r="G3631" s="127"/>
      <c r="H3631" s="153"/>
      <c r="I3631" s="154"/>
      <c r="J3631" s="142"/>
      <c r="K3631" s="153"/>
      <c r="L3631" s="154"/>
      <c r="M3631" s="143"/>
      <c r="N3631" s="144"/>
    </row>
    <row r="3632" spans="1:14" ht="19.5" thickBot="1" x14ac:dyDescent="0.35">
      <c r="A3632" s="141"/>
      <c r="B3632" s="153"/>
      <c r="C3632" s="154"/>
      <c r="D3632" s="141"/>
      <c r="E3632" s="155"/>
      <c r="F3632" s="156"/>
      <c r="G3632" s="127"/>
      <c r="H3632" s="153"/>
      <c r="I3632" s="154"/>
      <c r="J3632" s="142"/>
      <c r="K3632" s="153"/>
      <c r="L3632" s="154"/>
      <c r="M3632" s="143"/>
      <c r="N3632" s="144"/>
    </row>
    <row r="3633" spans="1:14" ht="19.5" thickBot="1" x14ac:dyDescent="0.35">
      <c r="A3633" s="141"/>
      <c r="B3633" s="153"/>
      <c r="C3633" s="154"/>
      <c r="D3633" s="141"/>
      <c r="E3633" s="155"/>
      <c r="F3633" s="156"/>
      <c r="G3633" s="127"/>
      <c r="H3633" s="153"/>
      <c r="I3633" s="154"/>
      <c r="J3633" s="142"/>
      <c r="K3633" s="153"/>
      <c r="L3633" s="154"/>
      <c r="M3633" s="143"/>
      <c r="N3633" s="144"/>
    </row>
    <row r="3634" spans="1:14" ht="19.5" thickBot="1" x14ac:dyDescent="0.35">
      <c r="A3634" s="141"/>
      <c r="B3634" s="153"/>
      <c r="C3634" s="154"/>
      <c r="D3634" s="141"/>
      <c r="E3634" s="155"/>
      <c r="F3634" s="156"/>
      <c r="G3634" s="127"/>
      <c r="H3634" s="153"/>
      <c r="I3634" s="154"/>
      <c r="J3634" s="142"/>
      <c r="K3634" s="153"/>
      <c r="L3634" s="154"/>
      <c r="M3634" s="143"/>
      <c r="N3634" s="144"/>
    </row>
    <row r="3635" spans="1:14" ht="19.5" thickBot="1" x14ac:dyDescent="0.35">
      <c r="A3635" s="141"/>
      <c r="B3635" s="153"/>
      <c r="C3635" s="154"/>
      <c r="D3635" s="141"/>
      <c r="E3635" s="155"/>
      <c r="F3635" s="156"/>
      <c r="G3635" s="127"/>
      <c r="H3635" s="153"/>
      <c r="I3635" s="154"/>
      <c r="J3635" s="142"/>
      <c r="K3635" s="153"/>
      <c r="L3635" s="154"/>
      <c r="M3635" s="143"/>
      <c r="N3635" s="144"/>
    </row>
    <row r="3636" spans="1:14" ht="19.5" thickBot="1" x14ac:dyDescent="0.35">
      <c r="A3636" s="141"/>
      <c r="B3636" s="153"/>
      <c r="C3636" s="154"/>
      <c r="D3636" s="141"/>
      <c r="E3636" s="155"/>
      <c r="F3636" s="156"/>
      <c r="G3636" s="127"/>
      <c r="H3636" s="153"/>
      <c r="I3636" s="154"/>
      <c r="J3636" s="142"/>
      <c r="K3636" s="153"/>
      <c r="L3636" s="154"/>
      <c r="M3636" s="143"/>
      <c r="N3636" s="144"/>
    </row>
    <row r="3637" spans="1:14" ht="19.5" thickBot="1" x14ac:dyDescent="0.35">
      <c r="A3637" s="141"/>
      <c r="B3637" s="153"/>
      <c r="C3637" s="154"/>
      <c r="D3637" s="141"/>
      <c r="E3637" s="155"/>
      <c r="F3637" s="156"/>
      <c r="G3637" s="127"/>
      <c r="H3637" s="153"/>
      <c r="I3637" s="154"/>
      <c r="J3637" s="142"/>
      <c r="K3637" s="153"/>
      <c r="L3637" s="154"/>
      <c r="M3637" s="143"/>
      <c r="N3637" s="144"/>
    </row>
    <row r="3638" spans="1:14" ht="19.5" thickBot="1" x14ac:dyDescent="0.35">
      <c r="A3638" s="141" t="s">
        <v>121</v>
      </c>
      <c r="B3638" s="153"/>
      <c r="C3638" s="154"/>
      <c r="D3638" s="141"/>
      <c r="E3638" s="155">
        <f>SUM(E3630:F3637)</f>
        <v>0</v>
      </c>
      <c r="F3638" s="156"/>
      <c r="G3638" s="127"/>
      <c r="H3638" s="153" t="s">
        <v>121</v>
      </c>
      <c r="I3638" s="154"/>
      <c r="J3638" s="140">
        <f>SUM(J3630:J3637)</f>
        <v>0</v>
      </c>
      <c r="K3638" s="153" t="s">
        <v>121</v>
      </c>
      <c r="L3638" s="154"/>
      <c r="M3638" s="145">
        <f>SUM(M3630:M3637)</f>
        <v>0</v>
      </c>
      <c r="N3638" s="139"/>
    </row>
  </sheetData>
  <mergeCells count="2250">
    <mergeCell ref="B3638:C3638"/>
    <mergeCell ref="E3638:F3638"/>
    <mergeCell ref="H3638:I3638"/>
    <mergeCell ref="K3638:L3638"/>
    <mergeCell ref="B3636:C3636"/>
    <mergeCell ref="E3636:F3636"/>
    <mergeCell ref="H3636:I3636"/>
    <mergeCell ref="K3636:L3636"/>
    <mergeCell ref="B3637:C3637"/>
    <mergeCell ref="E3637:F3637"/>
    <mergeCell ref="H3637:I3637"/>
    <mergeCell ref="K3637:L3637"/>
    <mergeCell ref="B3634:C3634"/>
    <mergeCell ref="E3634:F3634"/>
    <mergeCell ref="H3634:I3634"/>
    <mergeCell ref="K3634:L3634"/>
    <mergeCell ref="B3635:C3635"/>
    <mergeCell ref="E3635:F3635"/>
    <mergeCell ref="H3635:I3635"/>
    <mergeCell ref="K3635:L3635"/>
    <mergeCell ref="B3632:C3632"/>
    <mergeCell ref="E3632:F3632"/>
    <mergeCell ref="H3632:I3632"/>
    <mergeCell ref="K3632:L3632"/>
    <mergeCell ref="B3633:C3633"/>
    <mergeCell ref="E3633:F3633"/>
    <mergeCell ref="H3633:I3633"/>
    <mergeCell ref="K3633:L3633"/>
    <mergeCell ref="B3630:C3630"/>
    <mergeCell ref="E3630:F3630"/>
    <mergeCell ref="H3630:I3630"/>
    <mergeCell ref="K3630:L3630"/>
    <mergeCell ref="B3631:C3631"/>
    <mergeCell ref="E3631:F3631"/>
    <mergeCell ref="H3631:I3631"/>
    <mergeCell ref="K3631:L3631"/>
    <mergeCell ref="A3628:F3628"/>
    <mergeCell ref="H3628:J3628"/>
    <mergeCell ref="K3628:M3628"/>
    <mergeCell ref="B3629:C3629"/>
    <mergeCell ref="E3629:F3629"/>
    <mergeCell ref="H3629:I3629"/>
    <mergeCell ref="K3629:L3629"/>
    <mergeCell ref="A3621:J3621"/>
    <mergeCell ref="A3622:J3622"/>
    <mergeCell ref="A3623:J3623"/>
    <mergeCell ref="A3624:J3624"/>
    <mergeCell ref="A3625:J3625"/>
    <mergeCell ref="A3626:J3626"/>
    <mergeCell ref="A3550:L3550"/>
    <mergeCell ref="K3551:M3551"/>
    <mergeCell ref="A3552:C3552"/>
    <mergeCell ref="D3552:F3552"/>
    <mergeCell ref="A3619:J3619"/>
    <mergeCell ref="A3620:J3620"/>
    <mergeCell ref="B3546:C3546"/>
    <mergeCell ref="E3546:F3546"/>
    <mergeCell ref="H3546:I3546"/>
    <mergeCell ref="K3546:L3546"/>
    <mergeCell ref="B3547:C3547"/>
    <mergeCell ref="E3547:F3547"/>
    <mergeCell ref="H3547:I3547"/>
    <mergeCell ref="K3547:L3547"/>
    <mergeCell ref="B3544:C3544"/>
    <mergeCell ref="E3544:F3544"/>
    <mergeCell ref="H3544:I3544"/>
    <mergeCell ref="K3544:L3544"/>
    <mergeCell ref="B3545:C3545"/>
    <mergeCell ref="E3545:F3545"/>
    <mergeCell ref="H3545:I3545"/>
    <mergeCell ref="K3545:L3545"/>
    <mergeCell ref="B3542:C3542"/>
    <mergeCell ref="E3542:F3542"/>
    <mergeCell ref="H3542:I3542"/>
    <mergeCell ref="K3542:L3542"/>
    <mergeCell ref="B3543:C3543"/>
    <mergeCell ref="E3543:F3543"/>
    <mergeCell ref="H3543:I3543"/>
    <mergeCell ref="K3543:L3543"/>
    <mergeCell ref="B3540:C3540"/>
    <mergeCell ref="E3540:F3540"/>
    <mergeCell ref="H3540:I3540"/>
    <mergeCell ref="K3540:L3540"/>
    <mergeCell ref="B3541:C3541"/>
    <mergeCell ref="E3541:F3541"/>
    <mergeCell ref="H3541:I3541"/>
    <mergeCell ref="K3541:L3541"/>
    <mergeCell ref="K3537:M3537"/>
    <mergeCell ref="B3538:C3538"/>
    <mergeCell ref="E3538:F3538"/>
    <mergeCell ref="H3538:I3538"/>
    <mergeCell ref="K3538:L3538"/>
    <mergeCell ref="B3539:C3539"/>
    <mergeCell ref="E3539:F3539"/>
    <mergeCell ref="H3539:I3539"/>
    <mergeCell ref="K3539:L3539"/>
    <mergeCell ref="A3532:J3532"/>
    <mergeCell ref="A3533:J3533"/>
    <mergeCell ref="A3534:J3534"/>
    <mergeCell ref="A3535:J3535"/>
    <mergeCell ref="A3537:F3537"/>
    <mergeCell ref="H3537:J3537"/>
    <mergeCell ref="A3461:C3461"/>
    <mergeCell ref="D3461:F3461"/>
    <mergeCell ref="A3528:J3528"/>
    <mergeCell ref="A3529:J3529"/>
    <mergeCell ref="A3530:J3530"/>
    <mergeCell ref="A3531:J3531"/>
    <mergeCell ref="B3456:C3456"/>
    <mergeCell ref="E3456:F3456"/>
    <mergeCell ref="H3456:I3456"/>
    <mergeCell ref="K3456:L3456"/>
    <mergeCell ref="A3459:L3459"/>
    <mergeCell ref="K3460:M3460"/>
    <mergeCell ref="B3454:C3454"/>
    <mergeCell ref="E3454:F3454"/>
    <mergeCell ref="H3454:I3454"/>
    <mergeCell ref="K3454:L3454"/>
    <mergeCell ref="B3455:C3455"/>
    <mergeCell ref="E3455:F3455"/>
    <mergeCell ref="H3455:I3455"/>
    <mergeCell ref="K3455:L3455"/>
    <mergeCell ref="B3452:C3452"/>
    <mergeCell ref="E3452:F3452"/>
    <mergeCell ref="H3452:I3452"/>
    <mergeCell ref="K3452:L3452"/>
    <mergeCell ref="B3453:C3453"/>
    <mergeCell ref="E3453:F3453"/>
    <mergeCell ref="H3453:I3453"/>
    <mergeCell ref="K3453:L3453"/>
    <mergeCell ref="B3450:C3450"/>
    <mergeCell ref="E3450:F3450"/>
    <mergeCell ref="H3450:I3450"/>
    <mergeCell ref="K3450:L3450"/>
    <mergeCell ref="B3451:C3451"/>
    <mergeCell ref="E3451:F3451"/>
    <mergeCell ref="H3451:I3451"/>
    <mergeCell ref="K3451:L3451"/>
    <mergeCell ref="B3448:C3448"/>
    <mergeCell ref="E3448:F3448"/>
    <mergeCell ref="H3448:I3448"/>
    <mergeCell ref="K3448:L3448"/>
    <mergeCell ref="B3449:C3449"/>
    <mergeCell ref="E3449:F3449"/>
    <mergeCell ref="H3449:I3449"/>
    <mergeCell ref="K3449:L3449"/>
    <mergeCell ref="A3446:F3446"/>
    <mergeCell ref="H3446:J3446"/>
    <mergeCell ref="K3446:M3446"/>
    <mergeCell ref="B3447:C3447"/>
    <mergeCell ref="E3447:F3447"/>
    <mergeCell ref="H3447:I3447"/>
    <mergeCell ref="K3447:L3447"/>
    <mergeCell ref="A3439:J3439"/>
    <mergeCell ref="A3440:J3440"/>
    <mergeCell ref="A3441:J3441"/>
    <mergeCell ref="A3442:J3442"/>
    <mergeCell ref="A3443:J3443"/>
    <mergeCell ref="A3444:J3444"/>
    <mergeCell ref="A3368:L3368"/>
    <mergeCell ref="K3369:M3369"/>
    <mergeCell ref="A3370:C3370"/>
    <mergeCell ref="D3370:F3370"/>
    <mergeCell ref="A3437:J3437"/>
    <mergeCell ref="A3438:J3438"/>
    <mergeCell ref="B3364:C3364"/>
    <mergeCell ref="E3364:F3364"/>
    <mergeCell ref="H3364:I3364"/>
    <mergeCell ref="K3364:L3364"/>
    <mergeCell ref="B3365:C3365"/>
    <mergeCell ref="E3365:F3365"/>
    <mergeCell ref="H3365:I3365"/>
    <mergeCell ref="K3365:L3365"/>
    <mergeCell ref="B3362:C3362"/>
    <mergeCell ref="E3362:F3362"/>
    <mergeCell ref="H3362:I3362"/>
    <mergeCell ref="K3362:L3362"/>
    <mergeCell ref="B3363:C3363"/>
    <mergeCell ref="E3363:F3363"/>
    <mergeCell ref="H3363:I3363"/>
    <mergeCell ref="K3363:L3363"/>
    <mergeCell ref="B3360:C3360"/>
    <mergeCell ref="E3360:F3360"/>
    <mergeCell ref="H3360:I3360"/>
    <mergeCell ref="K3360:L3360"/>
    <mergeCell ref="B3361:C3361"/>
    <mergeCell ref="E3361:F3361"/>
    <mergeCell ref="H3361:I3361"/>
    <mergeCell ref="K3361:L3361"/>
    <mergeCell ref="B3358:C3358"/>
    <mergeCell ref="E3358:F3358"/>
    <mergeCell ref="H3358:I3358"/>
    <mergeCell ref="K3358:L3358"/>
    <mergeCell ref="B3359:C3359"/>
    <mergeCell ref="E3359:F3359"/>
    <mergeCell ref="H3359:I3359"/>
    <mergeCell ref="K3359:L3359"/>
    <mergeCell ref="K3355:M3355"/>
    <mergeCell ref="B3356:C3356"/>
    <mergeCell ref="E3356:F3356"/>
    <mergeCell ref="H3356:I3356"/>
    <mergeCell ref="K3356:L3356"/>
    <mergeCell ref="B3357:C3357"/>
    <mergeCell ref="E3357:F3357"/>
    <mergeCell ref="H3357:I3357"/>
    <mergeCell ref="K3357:L3357"/>
    <mergeCell ref="A3350:J3350"/>
    <mergeCell ref="A3351:J3351"/>
    <mergeCell ref="A3352:J3352"/>
    <mergeCell ref="A3353:J3353"/>
    <mergeCell ref="A3355:F3355"/>
    <mergeCell ref="H3355:J3355"/>
    <mergeCell ref="A3279:C3279"/>
    <mergeCell ref="D3279:F3279"/>
    <mergeCell ref="A3346:J3346"/>
    <mergeCell ref="A3347:J3347"/>
    <mergeCell ref="A3348:J3348"/>
    <mergeCell ref="A3349:J3349"/>
    <mergeCell ref="B3274:C3274"/>
    <mergeCell ref="E3274:F3274"/>
    <mergeCell ref="H3274:I3274"/>
    <mergeCell ref="K3274:L3274"/>
    <mergeCell ref="A3277:L3277"/>
    <mergeCell ref="K3278:M3278"/>
    <mergeCell ref="B3272:C3272"/>
    <mergeCell ref="E3272:F3272"/>
    <mergeCell ref="H3272:I3272"/>
    <mergeCell ref="K3272:L3272"/>
    <mergeCell ref="B3273:C3273"/>
    <mergeCell ref="E3273:F3273"/>
    <mergeCell ref="H3273:I3273"/>
    <mergeCell ref="K3273:L3273"/>
    <mergeCell ref="B3270:C3270"/>
    <mergeCell ref="E3270:F3270"/>
    <mergeCell ref="H3270:I3270"/>
    <mergeCell ref="K3270:L3270"/>
    <mergeCell ref="B3271:C3271"/>
    <mergeCell ref="E3271:F3271"/>
    <mergeCell ref="H3271:I3271"/>
    <mergeCell ref="K3271:L3271"/>
    <mergeCell ref="B3268:C3268"/>
    <mergeCell ref="E3268:F3268"/>
    <mergeCell ref="H3268:I3268"/>
    <mergeCell ref="K3268:L3268"/>
    <mergeCell ref="B3269:C3269"/>
    <mergeCell ref="E3269:F3269"/>
    <mergeCell ref="H3269:I3269"/>
    <mergeCell ref="K3269:L3269"/>
    <mergeCell ref="B3266:C3266"/>
    <mergeCell ref="E3266:F3266"/>
    <mergeCell ref="H3266:I3266"/>
    <mergeCell ref="K3266:L3266"/>
    <mergeCell ref="B3267:C3267"/>
    <mergeCell ref="E3267:F3267"/>
    <mergeCell ref="H3267:I3267"/>
    <mergeCell ref="K3267:L3267"/>
    <mergeCell ref="A3264:F3264"/>
    <mergeCell ref="H3264:J3264"/>
    <mergeCell ref="K3264:M3264"/>
    <mergeCell ref="B3265:C3265"/>
    <mergeCell ref="E3265:F3265"/>
    <mergeCell ref="H3265:I3265"/>
    <mergeCell ref="K3265:L3265"/>
    <mergeCell ref="A3257:J3257"/>
    <mergeCell ref="A3258:J3258"/>
    <mergeCell ref="A3259:J3259"/>
    <mergeCell ref="A3260:J3260"/>
    <mergeCell ref="A3261:J3261"/>
    <mergeCell ref="A3262:J3262"/>
    <mergeCell ref="A3186:L3186"/>
    <mergeCell ref="K3187:M3187"/>
    <mergeCell ref="A3188:C3188"/>
    <mergeCell ref="D3188:F3188"/>
    <mergeCell ref="A3255:J3255"/>
    <mergeCell ref="A3256:J3256"/>
    <mergeCell ref="B3182:C3182"/>
    <mergeCell ref="E3182:F3182"/>
    <mergeCell ref="H3182:I3182"/>
    <mergeCell ref="K3182:L3182"/>
    <mergeCell ref="B3183:C3183"/>
    <mergeCell ref="E3183:F3183"/>
    <mergeCell ref="H3183:I3183"/>
    <mergeCell ref="K3183:L3183"/>
    <mergeCell ref="B3180:C3180"/>
    <mergeCell ref="E3180:F3180"/>
    <mergeCell ref="H3180:I3180"/>
    <mergeCell ref="K3180:L3180"/>
    <mergeCell ref="B3181:C3181"/>
    <mergeCell ref="E3181:F3181"/>
    <mergeCell ref="H3181:I3181"/>
    <mergeCell ref="K3181:L3181"/>
    <mergeCell ref="B3178:C3178"/>
    <mergeCell ref="E3178:F3178"/>
    <mergeCell ref="H3178:I3178"/>
    <mergeCell ref="K3178:L3178"/>
    <mergeCell ref="B3179:C3179"/>
    <mergeCell ref="E3179:F3179"/>
    <mergeCell ref="H3179:I3179"/>
    <mergeCell ref="K3179:L3179"/>
    <mergeCell ref="B3176:C3176"/>
    <mergeCell ref="E3176:F3176"/>
    <mergeCell ref="H3176:I3176"/>
    <mergeCell ref="K3176:L3176"/>
    <mergeCell ref="B3177:C3177"/>
    <mergeCell ref="E3177:F3177"/>
    <mergeCell ref="H3177:I3177"/>
    <mergeCell ref="K3177:L3177"/>
    <mergeCell ref="K3173:M3173"/>
    <mergeCell ref="B3174:C3174"/>
    <mergeCell ref="E3174:F3174"/>
    <mergeCell ref="H3174:I3174"/>
    <mergeCell ref="K3174:L3174"/>
    <mergeCell ref="B3175:C3175"/>
    <mergeCell ref="E3175:F3175"/>
    <mergeCell ref="H3175:I3175"/>
    <mergeCell ref="K3175:L3175"/>
    <mergeCell ref="A3168:J3168"/>
    <mergeCell ref="A3169:J3169"/>
    <mergeCell ref="A3170:J3170"/>
    <mergeCell ref="A3171:J3171"/>
    <mergeCell ref="A3173:F3173"/>
    <mergeCell ref="H3173:J3173"/>
    <mergeCell ref="A3097:C3097"/>
    <mergeCell ref="D3097:F3097"/>
    <mergeCell ref="A3164:J3164"/>
    <mergeCell ref="A3165:J3165"/>
    <mergeCell ref="A3166:J3166"/>
    <mergeCell ref="A3167:J3167"/>
    <mergeCell ref="B3092:C3092"/>
    <mergeCell ref="E3092:F3092"/>
    <mergeCell ref="H3092:I3092"/>
    <mergeCell ref="K3092:L3092"/>
    <mergeCell ref="A3095:L3095"/>
    <mergeCell ref="K3096:M3096"/>
    <mergeCell ref="B3090:C3090"/>
    <mergeCell ref="E3090:F3090"/>
    <mergeCell ref="H3090:I3090"/>
    <mergeCell ref="K3090:L3090"/>
    <mergeCell ref="B3091:C3091"/>
    <mergeCell ref="E3091:F3091"/>
    <mergeCell ref="H3091:I3091"/>
    <mergeCell ref="K3091:L3091"/>
    <mergeCell ref="B3088:C3088"/>
    <mergeCell ref="E3088:F3088"/>
    <mergeCell ref="H3088:I3088"/>
    <mergeCell ref="K3088:L3088"/>
    <mergeCell ref="B3089:C3089"/>
    <mergeCell ref="E3089:F3089"/>
    <mergeCell ref="H3089:I3089"/>
    <mergeCell ref="K3089:L3089"/>
    <mergeCell ref="B3086:C3086"/>
    <mergeCell ref="E3086:F3086"/>
    <mergeCell ref="H3086:I3086"/>
    <mergeCell ref="K3086:L3086"/>
    <mergeCell ref="B3087:C3087"/>
    <mergeCell ref="E3087:F3087"/>
    <mergeCell ref="H3087:I3087"/>
    <mergeCell ref="K3087:L3087"/>
    <mergeCell ref="B3084:C3084"/>
    <mergeCell ref="E3084:F3084"/>
    <mergeCell ref="H3084:I3084"/>
    <mergeCell ref="K3084:L3084"/>
    <mergeCell ref="B3085:C3085"/>
    <mergeCell ref="E3085:F3085"/>
    <mergeCell ref="H3085:I3085"/>
    <mergeCell ref="K3085:L3085"/>
    <mergeCell ref="A3082:F3082"/>
    <mergeCell ref="H3082:J3082"/>
    <mergeCell ref="K3082:M3082"/>
    <mergeCell ref="B3083:C3083"/>
    <mergeCell ref="E3083:F3083"/>
    <mergeCell ref="H3083:I3083"/>
    <mergeCell ref="K3083:L3083"/>
    <mergeCell ref="A3075:J3075"/>
    <mergeCell ref="A3076:J3076"/>
    <mergeCell ref="A3077:J3077"/>
    <mergeCell ref="A3078:J3078"/>
    <mergeCell ref="A3079:J3079"/>
    <mergeCell ref="A3080:J3080"/>
    <mergeCell ref="A3004:L3004"/>
    <mergeCell ref="K3005:M3005"/>
    <mergeCell ref="A3006:C3006"/>
    <mergeCell ref="D3006:F3006"/>
    <mergeCell ref="A3073:J3073"/>
    <mergeCell ref="A3074:J3074"/>
    <mergeCell ref="B3000:C3000"/>
    <mergeCell ref="E3000:F3000"/>
    <mergeCell ref="H3000:I3000"/>
    <mergeCell ref="K3000:L3000"/>
    <mergeCell ref="B3001:C3001"/>
    <mergeCell ref="E3001:F3001"/>
    <mergeCell ref="H3001:I3001"/>
    <mergeCell ref="K3001:L3001"/>
    <mergeCell ref="B2998:C2998"/>
    <mergeCell ref="E2998:F2998"/>
    <mergeCell ref="H2998:I2998"/>
    <mergeCell ref="K2998:L2998"/>
    <mergeCell ref="B2999:C2999"/>
    <mergeCell ref="E2999:F2999"/>
    <mergeCell ref="H2999:I2999"/>
    <mergeCell ref="K2999:L2999"/>
    <mergeCell ref="B2996:C2996"/>
    <mergeCell ref="E2996:F2996"/>
    <mergeCell ref="H2996:I2996"/>
    <mergeCell ref="K2996:L2996"/>
    <mergeCell ref="B2997:C2997"/>
    <mergeCell ref="E2997:F2997"/>
    <mergeCell ref="H2997:I2997"/>
    <mergeCell ref="K2997:L2997"/>
    <mergeCell ref="B2994:C2994"/>
    <mergeCell ref="E2994:F2994"/>
    <mergeCell ref="H2994:I2994"/>
    <mergeCell ref="K2994:L2994"/>
    <mergeCell ref="B2995:C2995"/>
    <mergeCell ref="E2995:F2995"/>
    <mergeCell ref="H2995:I2995"/>
    <mergeCell ref="K2995:L2995"/>
    <mergeCell ref="K2991:M2991"/>
    <mergeCell ref="B2992:C2992"/>
    <mergeCell ref="E2992:F2992"/>
    <mergeCell ref="H2992:I2992"/>
    <mergeCell ref="K2992:L2992"/>
    <mergeCell ref="B2993:C2993"/>
    <mergeCell ref="E2993:F2993"/>
    <mergeCell ref="H2993:I2993"/>
    <mergeCell ref="K2993:L2993"/>
    <mergeCell ref="A2986:J2986"/>
    <mergeCell ref="A2987:J2987"/>
    <mergeCell ref="A2988:J2988"/>
    <mergeCell ref="A2989:J2989"/>
    <mergeCell ref="A2991:F2991"/>
    <mergeCell ref="H2991:J2991"/>
    <mergeCell ref="A2915:C2915"/>
    <mergeCell ref="D2915:F2915"/>
    <mergeCell ref="A2982:J2982"/>
    <mergeCell ref="A2983:J2983"/>
    <mergeCell ref="A2984:J2984"/>
    <mergeCell ref="A2985:J2985"/>
    <mergeCell ref="B2910:C2910"/>
    <mergeCell ref="E2910:F2910"/>
    <mergeCell ref="H2910:I2910"/>
    <mergeCell ref="K2910:L2910"/>
    <mergeCell ref="A2913:L2913"/>
    <mergeCell ref="K2914:M2914"/>
    <mergeCell ref="B2908:C2908"/>
    <mergeCell ref="E2908:F2908"/>
    <mergeCell ref="H2908:I2908"/>
    <mergeCell ref="K2908:L2908"/>
    <mergeCell ref="B2909:C2909"/>
    <mergeCell ref="E2909:F2909"/>
    <mergeCell ref="H2909:I2909"/>
    <mergeCell ref="K2909:L2909"/>
    <mergeCell ref="B2906:C2906"/>
    <mergeCell ref="E2906:F2906"/>
    <mergeCell ref="H2906:I2906"/>
    <mergeCell ref="K2906:L2906"/>
    <mergeCell ref="B2907:C2907"/>
    <mergeCell ref="E2907:F2907"/>
    <mergeCell ref="H2907:I2907"/>
    <mergeCell ref="K2907:L2907"/>
    <mergeCell ref="B2904:C2904"/>
    <mergeCell ref="E2904:F2904"/>
    <mergeCell ref="H2904:I2904"/>
    <mergeCell ref="K2904:L2904"/>
    <mergeCell ref="B2905:C2905"/>
    <mergeCell ref="E2905:F2905"/>
    <mergeCell ref="H2905:I2905"/>
    <mergeCell ref="K2905:L2905"/>
    <mergeCell ref="B2902:C2902"/>
    <mergeCell ref="E2902:F2902"/>
    <mergeCell ref="H2902:I2902"/>
    <mergeCell ref="K2902:L2902"/>
    <mergeCell ref="B2903:C2903"/>
    <mergeCell ref="E2903:F2903"/>
    <mergeCell ref="H2903:I2903"/>
    <mergeCell ref="K2903:L2903"/>
    <mergeCell ref="A2900:F2900"/>
    <mergeCell ref="H2900:J2900"/>
    <mergeCell ref="K2900:M2900"/>
    <mergeCell ref="B2901:C2901"/>
    <mergeCell ref="E2901:F2901"/>
    <mergeCell ref="H2901:I2901"/>
    <mergeCell ref="K2901:L2901"/>
    <mergeCell ref="A2893:J2893"/>
    <mergeCell ref="A2894:J2894"/>
    <mergeCell ref="A2895:J2895"/>
    <mergeCell ref="A2896:J2896"/>
    <mergeCell ref="A2897:J2897"/>
    <mergeCell ref="A2898:J2898"/>
    <mergeCell ref="A2822:L2822"/>
    <mergeCell ref="K2823:M2823"/>
    <mergeCell ref="A2824:C2824"/>
    <mergeCell ref="D2824:F2824"/>
    <mergeCell ref="A2891:J2891"/>
    <mergeCell ref="A2892:J2892"/>
    <mergeCell ref="B2818:C2818"/>
    <mergeCell ref="E2818:F2818"/>
    <mergeCell ref="H2818:I2818"/>
    <mergeCell ref="K2818:L2818"/>
    <mergeCell ref="B2819:C2819"/>
    <mergeCell ref="E2819:F2819"/>
    <mergeCell ref="H2819:I2819"/>
    <mergeCell ref="K2819:L2819"/>
    <mergeCell ref="B2816:C2816"/>
    <mergeCell ref="E2816:F2816"/>
    <mergeCell ref="H2816:I2816"/>
    <mergeCell ref="K2816:L2816"/>
    <mergeCell ref="B2817:C2817"/>
    <mergeCell ref="E2817:F2817"/>
    <mergeCell ref="H2817:I2817"/>
    <mergeCell ref="K2817:L2817"/>
    <mergeCell ref="B2814:C2814"/>
    <mergeCell ref="E2814:F2814"/>
    <mergeCell ref="H2814:I2814"/>
    <mergeCell ref="K2814:L2814"/>
    <mergeCell ref="B2815:C2815"/>
    <mergeCell ref="E2815:F2815"/>
    <mergeCell ref="H2815:I2815"/>
    <mergeCell ref="K2815:L2815"/>
    <mergeCell ref="B2812:C2812"/>
    <mergeCell ref="E2812:F2812"/>
    <mergeCell ref="H2812:I2812"/>
    <mergeCell ref="K2812:L2812"/>
    <mergeCell ref="B2813:C2813"/>
    <mergeCell ref="E2813:F2813"/>
    <mergeCell ref="H2813:I2813"/>
    <mergeCell ref="K2813:L2813"/>
    <mergeCell ref="K2809:M2809"/>
    <mergeCell ref="B2810:C2810"/>
    <mergeCell ref="E2810:F2810"/>
    <mergeCell ref="H2810:I2810"/>
    <mergeCell ref="K2810:L2810"/>
    <mergeCell ref="B2811:C2811"/>
    <mergeCell ref="E2811:F2811"/>
    <mergeCell ref="H2811:I2811"/>
    <mergeCell ref="K2811:L2811"/>
    <mergeCell ref="A2804:J2804"/>
    <mergeCell ref="A2805:J2805"/>
    <mergeCell ref="A2806:J2806"/>
    <mergeCell ref="A2807:J2807"/>
    <mergeCell ref="A2809:F2809"/>
    <mergeCell ref="H2809:J2809"/>
    <mergeCell ref="A2733:C2733"/>
    <mergeCell ref="D2733:F2733"/>
    <mergeCell ref="A2800:J2800"/>
    <mergeCell ref="A2801:J2801"/>
    <mergeCell ref="A2802:J2802"/>
    <mergeCell ref="A2803:J2803"/>
    <mergeCell ref="B2728:C2728"/>
    <mergeCell ref="E2728:F2728"/>
    <mergeCell ref="H2728:I2728"/>
    <mergeCell ref="K2728:L2728"/>
    <mergeCell ref="A2731:L2731"/>
    <mergeCell ref="K2732:M2732"/>
    <mergeCell ref="B2726:C2726"/>
    <mergeCell ref="E2726:F2726"/>
    <mergeCell ref="H2726:I2726"/>
    <mergeCell ref="K2726:L2726"/>
    <mergeCell ref="B2727:C2727"/>
    <mergeCell ref="E2727:F2727"/>
    <mergeCell ref="H2727:I2727"/>
    <mergeCell ref="K2727:L2727"/>
    <mergeCell ref="B2724:C2724"/>
    <mergeCell ref="E2724:F2724"/>
    <mergeCell ref="H2724:I2724"/>
    <mergeCell ref="K2724:L2724"/>
    <mergeCell ref="B2725:C2725"/>
    <mergeCell ref="E2725:F2725"/>
    <mergeCell ref="H2725:I2725"/>
    <mergeCell ref="K2725:L2725"/>
    <mergeCell ref="B2722:C2722"/>
    <mergeCell ref="E2722:F2722"/>
    <mergeCell ref="H2722:I2722"/>
    <mergeCell ref="K2722:L2722"/>
    <mergeCell ref="B2723:C2723"/>
    <mergeCell ref="E2723:F2723"/>
    <mergeCell ref="H2723:I2723"/>
    <mergeCell ref="K2723:L2723"/>
    <mergeCell ref="B2720:C2720"/>
    <mergeCell ref="E2720:F2720"/>
    <mergeCell ref="H2720:I2720"/>
    <mergeCell ref="K2720:L2720"/>
    <mergeCell ref="B2721:C2721"/>
    <mergeCell ref="E2721:F2721"/>
    <mergeCell ref="H2721:I2721"/>
    <mergeCell ref="K2721:L2721"/>
    <mergeCell ref="A2718:F2718"/>
    <mergeCell ref="H2718:J2718"/>
    <mergeCell ref="K2718:M2718"/>
    <mergeCell ref="B2719:C2719"/>
    <mergeCell ref="E2719:F2719"/>
    <mergeCell ref="H2719:I2719"/>
    <mergeCell ref="K2719:L2719"/>
    <mergeCell ref="A2711:J2711"/>
    <mergeCell ref="A2712:J2712"/>
    <mergeCell ref="A2713:J2713"/>
    <mergeCell ref="A2714:J2714"/>
    <mergeCell ref="A2715:J2715"/>
    <mergeCell ref="A2716:J2716"/>
    <mergeCell ref="A2640:L2640"/>
    <mergeCell ref="K2641:M2641"/>
    <mergeCell ref="A2642:C2642"/>
    <mergeCell ref="D2642:F2642"/>
    <mergeCell ref="A2709:J2709"/>
    <mergeCell ref="A2710:J2710"/>
    <mergeCell ref="B2636:C2636"/>
    <mergeCell ref="E2636:F2636"/>
    <mergeCell ref="H2636:I2636"/>
    <mergeCell ref="K2636:L2636"/>
    <mergeCell ref="B2637:C2637"/>
    <mergeCell ref="E2637:F2637"/>
    <mergeCell ref="H2637:I2637"/>
    <mergeCell ref="K2637:L2637"/>
    <mergeCell ref="B2634:C2634"/>
    <mergeCell ref="E2634:F2634"/>
    <mergeCell ref="H2634:I2634"/>
    <mergeCell ref="K2634:L2634"/>
    <mergeCell ref="B2635:C2635"/>
    <mergeCell ref="E2635:F2635"/>
    <mergeCell ref="H2635:I2635"/>
    <mergeCell ref="K2635:L2635"/>
    <mergeCell ref="B2632:C2632"/>
    <mergeCell ref="E2632:F2632"/>
    <mergeCell ref="H2632:I2632"/>
    <mergeCell ref="K2632:L2632"/>
    <mergeCell ref="B2633:C2633"/>
    <mergeCell ref="E2633:F2633"/>
    <mergeCell ref="H2633:I2633"/>
    <mergeCell ref="K2633:L2633"/>
    <mergeCell ref="B2630:C2630"/>
    <mergeCell ref="E2630:F2630"/>
    <mergeCell ref="H2630:I2630"/>
    <mergeCell ref="K2630:L2630"/>
    <mergeCell ref="B2631:C2631"/>
    <mergeCell ref="E2631:F2631"/>
    <mergeCell ref="H2631:I2631"/>
    <mergeCell ref="K2631:L2631"/>
    <mergeCell ref="K2627:M2627"/>
    <mergeCell ref="B2628:C2628"/>
    <mergeCell ref="E2628:F2628"/>
    <mergeCell ref="H2628:I2628"/>
    <mergeCell ref="K2628:L2628"/>
    <mergeCell ref="B2629:C2629"/>
    <mergeCell ref="E2629:F2629"/>
    <mergeCell ref="H2629:I2629"/>
    <mergeCell ref="K2629:L2629"/>
    <mergeCell ref="A2622:J2622"/>
    <mergeCell ref="A2623:J2623"/>
    <mergeCell ref="A2624:J2624"/>
    <mergeCell ref="A2625:J2625"/>
    <mergeCell ref="A2627:F2627"/>
    <mergeCell ref="H2627:J2627"/>
    <mergeCell ref="A2551:C2551"/>
    <mergeCell ref="D2551:F2551"/>
    <mergeCell ref="A2618:J2618"/>
    <mergeCell ref="A2619:J2619"/>
    <mergeCell ref="A2620:J2620"/>
    <mergeCell ref="A2621:J2621"/>
    <mergeCell ref="B2546:C2546"/>
    <mergeCell ref="E2546:F2546"/>
    <mergeCell ref="H2546:I2546"/>
    <mergeCell ref="K2546:L2546"/>
    <mergeCell ref="A2549:L2549"/>
    <mergeCell ref="K2550:M2550"/>
    <mergeCell ref="B2544:C2544"/>
    <mergeCell ref="E2544:F2544"/>
    <mergeCell ref="H2544:I2544"/>
    <mergeCell ref="K2544:L2544"/>
    <mergeCell ref="B2545:C2545"/>
    <mergeCell ref="E2545:F2545"/>
    <mergeCell ref="H2545:I2545"/>
    <mergeCell ref="K2545:L2545"/>
    <mergeCell ref="B2542:C2542"/>
    <mergeCell ref="E2542:F2542"/>
    <mergeCell ref="H2542:I2542"/>
    <mergeCell ref="K2542:L2542"/>
    <mergeCell ref="B2543:C2543"/>
    <mergeCell ref="E2543:F2543"/>
    <mergeCell ref="H2543:I2543"/>
    <mergeCell ref="K2543:L2543"/>
    <mergeCell ref="B2540:C2540"/>
    <mergeCell ref="E2540:F2540"/>
    <mergeCell ref="H2540:I2540"/>
    <mergeCell ref="K2540:L2540"/>
    <mergeCell ref="B2541:C2541"/>
    <mergeCell ref="E2541:F2541"/>
    <mergeCell ref="H2541:I2541"/>
    <mergeCell ref="K2541:L2541"/>
    <mergeCell ref="B2538:C2538"/>
    <mergeCell ref="E2538:F2538"/>
    <mergeCell ref="H2538:I2538"/>
    <mergeCell ref="K2538:L2538"/>
    <mergeCell ref="B2539:C2539"/>
    <mergeCell ref="E2539:F2539"/>
    <mergeCell ref="H2539:I2539"/>
    <mergeCell ref="K2539:L2539"/>
    <mergeCell ref="A2536:F2536"/>
    <mergeCell ref="H2536:J2536"/>
    <mergeCell ref="K2536:M2536"/>
    <mergeCell ref="B2537:C2537"/>
    <mergeCell ref="E2537:F2537"/>
    <mergeCell ref="H2537:I2537"/>
    <mergeCell ref="K2537:L2537"/>
    <mergeCell ref="A2529:J2529"/>
    <mergeCell ref="A2530:J2530"/>
    <mergeCell ref="A2531:J2531"/>
    <mergeCell ref="A2532:J2532"/>
    <mergeCell ref="A2533:J2533"/>
    <mergeCell ref="A2534:J2534"/>
    <mergeCell ref="A2458:L2458"/>
    <mergeCell ref="K2459:M2459"/>
    <mergeCell ref="A2460:C2460"/>
    <mergeCell ref="D2460:F2460"/>
    <mergeCell ref="A2527:J2527"/>
    <mergeCell ref="A2528:J2528"/>
    <mergeCell ref="B2454:C2454"/>
    <mergeCell ref="E2454:F2454"/>
    <mergeCell ref="H2454:I2454"/>
    <mergeCell ref="K2454:L2454"/>
    <mergeCell ref="B2455:C2455"/>
    <mergeCell ref="E2455:F2455"/>
    <mergeCell ref="H2455:I2455"/>
    <mergeCell ref="K2455:L2455"/>
    <mergeCell ref="B2452:C2452"/>
    <mergeCell ref="E2452:F2452"/>
    <mergeCell ref="H2452:I2452"/>
    <mergeCell ref="K2452:L2452"/>
    <mergeCell ref="B2453:C2453"/>
    <mergeCell ref="E2453:F2453"/>
    <mergeCell ref="H2453:I2453"/>
    <mergeCell ref="K2453:L2453"/>
    <mergeCell ref="B2450:C2450"/>
    <mergeCell ref="E2450:F2450"/>
    <mergeCell ref="H2450:I2450"/>
    <mergeCell ref="K2450:L2450"/>
    <mergeCell ref="B2451:C2451"/>
    <mergeCell ref="E2451:F2451"/>
    <mergeCell ref="H2451:I2451"/>
    <mergeCell ref="K2451:L2451"/>
    <mergeCell ref="B2448:C2448"/>
    <mergeCell ref="E2448:F2448"/>
    <mergeCell ref="H2448:I2448"/>
    <mergeCell ref="K2448:L2448"/>
    <mergeCell ref="B2449:C2449"/>
    <mergeCell ref="E2449:F2449"/>
    <mergeCell ref="H2449:I2449"/>
    <mergeCell ref="K2449:L2449"/>
    <mergeCell ref="K2445:M2445"/>
    <mergeCell ref="B2446:C2446"/>
    <mergeCell ref="E2446:F2446"/>
    <mergeCell ref="H2446:I2446"/>
    <mergeCell ref="K2446:L2446"/>
    <mergeCell ref="B2447:C2447"/>
    <mergeCell ref="E2447:F2447"/>
    <mergeCell ref="H2447:I2447"/>
    <mergeCell ref="K2447:L2447"/>
    <mergeCell ref="A2440:J2440"/>
    <mergeCell ref="A2441:J2441"/>
    <mergeCell ref="A2442:J2442"/>
    <mergeCell ref="A2443:J2443"/>
    <mergeCell ref="A2445:F2445"/>
    <mergeCell ref="H2445:J2445"/>
    <mergeCell ref="A2369:C2369"/>
    <mergeCell ref="D2369:F2369"/>
    <mergeCell ref="A2436:J2436"/>
    <mergeCell ref="A2437:J2437"/>
    <mergeCell ref="A2438:J2438"/>
    <mergeCell ref="A2439:J2439"/>
    <mergeCell ref="B2364:C2364"/>
    <mergeCell ref="E2364:F2364"/>
    <mergeCell ref="H2364:I2364"/>
    <mergeCell ref="K2364:L2364"/>
    <mergeCell ref="A2367:L2367"/>
    <mergeCell ref="K2368:M2368"/>
    <mergeCell ref="B2362:C2362"/>
    <mergeCell ref="E2362:F2362"/>
    <mergeCell ref="H2362:I2362"/>
    <mergeCell ref="K2362:L2362"/>
    <mergeCell ref="B2363:C2363"/>
    <mergeCell ref="E2363:F2363"/>
    <mergeCell ref="H2363:I2363"/>
    <mergeCell ref="K2363:L2363"/>
    <mergeCell ref="B2360:C2360"/>
    <mergeCell ref="E2360:F2360"/>
    <mergeCell ref="H2360:I2360"/>
    <mergeCell ref="K2360:L2360"/>
    <mergeCell ref="B2361:C2361"/>
    <mergeCell ref="E2361:F2361"/>
    <mergeCell ref="H2361:I2361"/>
    <mergeCell ref="K2361:L2361"/>
    <mergeCell ref="B2358:C2358"/>
    <mergeCell ref="E2358:F2358"/>
    <mergeCell ref="H2358:I2358"/>
    <mergeCell ref="K2358:L2358"/>
    <mergeCell ref="B2359:C2359"/>
    <mergeCell ref="E2359:F2359"/>
    <mergeCell ref="H2359:I2359"/>
    <mergeCell ref="K2359:L2359"/>
    <mergeCell ref="B2356:C2356"/>
    <mergeCell ref="E2356:F2356"/>
    <mergeCell ref="H2356:I2356"/>
    <mergeCell ref="K2356:L2356"/>
    <mergeCell ref="B2357:C2357"/>
    <mergeCell ref="E2357:F2357"/>
    <mergeCell ref="H2357:I2357"/>
    <mergeCell ref="K2357:L2357"/>
    <mergeCell ref="A2354:F2354"/>
    <mergeCell ref="H2354:J2354"/>
    <mergeCell ref="K2354:M2354"/>
    <mergeCell ref="B2355:C2355"/>
    <mergeCell ref="E2355:F2355"/>
    <mergeCell ref="H2355:I2355"/>
    <mergeCell ref="K2355:L2355"/>
    <mergeCell ref="A2347:J2347"/>
    <mergeCell ref="A2348:J2348"/>
    <mergeCell ref="A2349:J2349"/>
    <mergeCell ref="A2350:J2350"/>
    <mergeCell ref="A2351:J2351"/>
    <mergeCell ref="A2352:J2352"/>
    <mergeCell ref="A2276:L2276"/>
    <mergeCell ref="K2277:M2277"/>
    <mergeCell ref="A2278:C2278"/>
    <mergeCell ref="D2278:F2278"/>
    <mergeCell ref="A2345:J2345"/>
    <mergeCell ref="A2346:J2346"/>
    <mergeCell ref="B2272:C2272"/>
    <mergeCell ref="E2272:F2272"/>
    <mergeCell ref="H2272:I2272"/>
    <mergeCell ref="K2272:L2272"/>
    <mergeCell ref="B2273:C2273"/>
    <mergeCell ref="E2273:F2273"/>
    <mergeCell ref="H2273:I2273"/>
    <mergeCell ref="K2273:L2273"/>
    <mergeCell ref="B2270:C2270"/>
    <mergeCell ref="E2270:F2270"/>
    <mergeCell ref="H2270:I2270"/>
    <mergeCell ref="K2270:L2270"/>
    <mergeCell ref="B2271:C2271"/>
    <mergeCell ref="E2271:F2271"/>
    <mergeCell ref="H2271:I2271"/>
    <mergeCell ref="K2271:L2271"/>
    <mergeCell ref="B2268:C2268"/>
    <mergeCell ref="E2268:F2268"/>
    <mergeCell ref="H2268:I2268"/>
    <mergeCell ref="K2268:L2268"/>
    <mergeCell ref="B2269:C2269"/>
    <mergeCell ref="E2269:F2269"/>
    <mergeCell ref="H2269:I2269"/>
    <mergeCell ref="K2269:L2269"/>
    <mergeCell ref="B2266:C2266"/>
    <mergeCell ref="E2266:F2266"/>
    <mergeCell ref="H2266:I2266"/>
    <mergeCell ref="K2266:L2266"/>
    <mergeCell ref="B2267:C2267"/>
    <mergeCell ref="E2267:F2267"/>
    <mergeCell ref="H2267:I2267"/>
    <mergeCell ref="K2267:L2267"/>
    <mergeCell ref="K2263:M2263"/>
    <mergeCell ref="B2264:C2264"/>
    <mergeCell ref="E2264:F2264"/>
    <mergeCell ref="H2264:I2264"/>
    <mergeCell ref="K2264:L2264"/>
    <mergeCell ref="B2265:C2265"/>
    <mergeCell ref="E2265:F2265"/>
    <mergeCell ref="H2265:I2265"/>
    <mergeCell ref="K2265:L2265"/>
    <mergeCell ref="A2258:J2258"/>
    <mergeCell ref="A2259:J2259"/>
    <mergeCell ref="A2260:J2260"/>
    <mergeCell ref="A2261:J2261"/>
    <mergeCell ref="A2263:F2263"/>
    <mergeCell ref="H2263:J2263"/>
    <mergeCell ref="A2187:C2187"/>
    <mergeCell ref="D2187:F2187"/>
    <mergeCell ref="A2254:J2254"/>
    <mergeCell ref="A2255:J2255"/>
    <mergeCell ref="A2256:J2256"/>
    <mergeCell ref="A2257:J2257"/>
    <mergeCell ref="B2182:C2182"/>
    <mergeCell ref="E2182:F2182"/>
    <mergeCell ref="H2182:I2182"/>
    <mergeCell ref="K2182:L2182"/>
    <mergeCell ref="A2185:L2185"/>
    <mergeCell ref="K2186:M2186"/>
    <mergeCell ref="B2180:C2180"/>
    <mergeCell ref="E2180:F2180"/>
    <mergeCell ref="H2180:I2180"/>
    <mergeCell ref="K2180:L2180"/>
    <mergeCell ref="B2181:C2181"/>
    <mergeCell ref="E2181:F2181"/>
    <mergeCell ref="H2181:I2181"/>
    <mergeCell ref="K2181:L2181"/>
    <mergeCell ref="B2178:C2178"/>
    <mergeCell ref="E2178:F2178"/>
    <mergeCell ref="H2178:I2178"/>
    <mergeCell ref="K2178:L2178"/>
    <mergeCell ref="B2179:C2179"/>
    <mergeCell ref="E2179:F2179"/>
    <mergeCell ref="H2179:I2179"/>
    <mergeCell ref="K2179:L2179"/>
    <mergeCell ref="B2176:C2176"/>
    <mergeCell ref="E2176:F2176"/>
    <mergeCell ref="H2176:I2176"/>
    <mergeCell ref="K2176:L2176"/>
    <mergeCell ref="B2177:C2177"/>
    <mergeCell ref="E2177:F2177"/>
    <mergeCell ref="H2177:I2177"/>
    <mergeCell ref="K2177:L2177"/>
    <mergeCell ref="B2174:C2174"/>
    <mergeCell ref="E2174:F2174"/>
    <mergeCell ref="H2174:I2174"/>
    <mergeCell ref="K2174:L2174"/>
    <mergeCell ref="B2175:C2175"/>
    <mergeCell ref="E2175:F2175"/>
    <mergeCell ref="H2175:I2175"/>
    <mergeCell ref="K2175:L2175"/>
    <mergeCell ref="A2172:F2172"/>
    <mergeCell ref="H2172:J2172"/>
    <mergeCell ref="K2172:M2172"/>
    <mergeCell ref="B2173:C2173"/>
    <mergeCell ref="E2173:F2173"/>
    <mergeCell ref="H2173:I2173"/>
    <mergeCell ref="K2173:L2173"/>
    <mergeCell ref="A2165:J2165"/>
    <mergeCell ref="A2166:J2166"/>
    <mergeCell ref="A2167:J2167"/>
    <mergeCell ref="A2168:J2168"/>
    <mergeCell ref="A2169:J2169"/>
    <mergeCell ref="A2170:J2170"/>
    <mergeCell ref="A2094:L2094"/>
    <mergeCell ref="K2095:M2095"/>
    <mergeCell ref="A2096:C2096"/>
    <mergeCell ref="D2096:F2096"/>
    <mergeCell ref="A2163:J2163"/>
    <mergeCell ref="A2164:J2164"/>
    <mergeCell ref="B2090:C2090"/>
    <mergeCell ref="E2090:F2090"/>
    <mergeCell ref="H2090:I2090"/>
    <mergeCell ref="K2090:L2090"/>
    <mergeCell ref="B2091:C2091"/>
    <mergeCell ref="E2091:F2091"/>
    <mergeCell ref="H2091:I2091"/>
    <mergeCell ref="K2091:L2091"/>
    <mergeCell ref="B2088:C2088"/>
    <mergeCell ref="E2088:F2088"/>
    <mergeCell ref="H2088:I2088"/>
    <mergeCell ref="K2088:L2088"/>
    <mergeCell ref="B2089:C2089"/>
    <mergeCell ref="E2089:F2089"/>
    <mergeCell ref="H2089:I2089"/>
    <mergeCell ref="K2089:L2089"/>
    <mergeCell ref="B2086:C2086"/>
    <mergeCell ref="E2086:F2086"/>
    <mergeCell ref="H2086:I2086"/>
    <mergeCell ref="K2086:L2086"/>
    <mergeCell ref="B2087:C2087"/>
    <mergeCell ref="E2087:F2087"/>
    <mergeCell ref="H2087:I2087"/>
    <mergeCell ref="K2087:L2087"/>
    <mergeCell ref="B2084:C2084"/>
    <mergeCell ref="E2084:F2084"/>
    <mergeCell ref="H2084:I2084"/>
    <mergeCell ref="K2084:L2084"/>
    <mergeCell ref="B2085:C2085"/>
    <mergeCell ref="E2085:F2085"/>
    <mergeCell ref="H2085:I2085"/>
    <mergeCell ref="K2085:L2085"/>
    <mergeCell ref="K2081:M2081"/>
    <mergeCell ref="B2082:C2082"/>
    <mergeCell ref="E2082:F2082"/>
    <mergeCell ref="H2082:I2082"/>
    <mergeCell ref="K2082:L2082"/>
    <mergeCell ref="B2083:C2083"/>
    <mergeCell ref="E2083:F2083"/>
    <mergeCell ref="H2083:I2083"/>
    <mergeCell ref="K2083:L2083"/>
    <mergeCell ref="A2076:J2076"/>
    <mergeCell ref="A2077:J2077"/>
    <mergeCell ref="A2078:J2078"/>
    <mergeCell ref="A2079:J2079"/>
    <mergeCell ref="A2081:F2081"/>
    <mergeCell ref="H2081:J2081"/>
    <mergeCell ref="A2005:C2005"/>
    <mergeCell ref="D2005:F2005"/>
    <mergeCell ref="A2072:J2072"/>
    <mergeCell ref="A2073:J2073"/>
    <mergeCell ref="A2074:J2074"/>
    <mergeCell ref="A2075:J2075"/>
    <mergeCell ref="B2000:C2000"/>
    <mergeCell ref="E2000:F2000"/>
    <mergeCell ref="H2000:I2000"/>
    <mergeCell ref="K2000:L2000"/>
    <mergeCell ref="A2003:L2003"/>
    <mergeCell ref="K2004:M2004"/>
    <mergeCell ref="B1998:C1998"/>
    <mergeCell ref="E1998:F1998"/>
    <mergeCell ref="H1998:I1998"/>
    <mergeCell ref="K1998:L1998"/>
    <mergeCell ref="B1999:C1999"/>
    <mergeCell ref="E1999:F1999"/>
    <mergeCell ref="H1999:I1999"/>
    <mergeCell ref="K1999:L1999"/>
    <mergeCell ref="B1996:C1996"/>
    <mergeCell ref="E1996:F1996"/>
    <mergeCell ref="H1996:I1996"/>
    <mergeCell ref="K1996:L1996"/>
    <mergeCell ref="B1997:C1997"/>
    <mergeCell ref="E1997:F1997"/>
    <mergeCell ref="H1997:I1997"/>
    <mergeCell ref="K1997:L1997"/>
    <mergeCell ref="B1994:C1994"/>
    <mergeCell ref="E1994:F1994"/>
    <mergeCell ref="H1994:I1994"/>
    <mergeCell ref="K1994:L1994"/>
    <mergeCell ref="B1995:C1995"/>
    <mergeCell ref="E1995:F1995"/>
    <mergeCell ref="H1995:I1995"/>
    <mergeCell ref="K1995:L1995"/>
    <mergeCell ref="B1992:C1992"/>
    <mergeCell ref="E1992:F1992"/>
    <mergeCell ref="H1992:I1992"/>
    <mergeCell ref="K1992:L1992"/>
    <mergeCell ref="B1993:C1993"/>
    <mergeCell ref="E1993:F1993"/>
    <mergeCell ref="H1993:I1993"/>
    <mergeCell ref="K1993:L1993"/>
    <mergeCell ref="A1990:F1990"/>
    <mergeCell ref="H1990:J1990"/>
    <mergeCell ref="K1990:M1990"/>
    <mergeCell ref="B1991:C1991"/>
    <mergeCell ref="E1991:F1991"/>
    <mergeCell ref="H1991:I1991"/>
    <mergeCell ref="K1991:L1991"/>
    <mergeCell ref="A1983:J1983"/>
    <mergeCell ref="A1984:J1984"/>
    <mergeCell ref="A1985:J1985"/>
    <mergeCell ref="A1986:J1986"/>
    <mergeCell ref="A1987:J1987"/>
    <mergeCell ref="A1988:J1988"/>
    <mergeCell ref="A1912:L1912"/>
    <mergeCell ref="K1913:M1913"/>
    <mergeCell ref="A1914:C1914"/>
    <mergeCell ref="D1914:F1914"/>
    <mergeCell ref="A1981:J1981"/>
    <mergeCell ref="A1982:J1982"/>
    <mergeCell ref="B1908:C1908"/>
    <mergeCell ref="E1908:F1908"/>
    <mergeCell ref="H1908:I1908"/>
    <mergeCell ref="K1908:L1908"/>
    <mergeCell ref="B1909:C1909"/>
    <mergeCell ref="E1909:F1909"/>
    <mergeCell ref="H1909:I1909"/>
    <mergeCell ref="K1909:L1909"/>
    <mergeCell ref="B1906:C1906"/>
    <mergeCell ref="E1906:F1906"/>
    <mergeCell ref="H1906:I1906"/>
    <mergeCell ref="K1906:L1906"/>
    <mergeCell ref="B1907:C1907"/>
    <mergeCell ref="E1907:F1907"/>
    <mergeCell ref="H1907:I1907"/>
    <mergeCell ref="K1907:L1907"/>
    <mergeCell ref="B1904:C1904"/>
    <mergeCell ref="E1904:F1904"/>
    <mergeCell ref="H1904:I1904"/>
    <mergeCell ref="K1904:L1904"/>
    <mergeCell ref="B1905:C1905"/>
    <mergeCell ref="E1905:F1905"/>
    <mergeCell ref="H1905:I1905"/>
    <mergeCell ref="K1905:L1905"/>
    <mergeCell ref="B1902:C1902"/>
    <mergeCell ref="E1902:F1902"/>
    <mergeCell ref="H1902:I1902"/>
    <mergeCell ref="K1902:L1902"/>
    <mergeCell ref="B1903:C1903"/>
    <mergeCell ref="E1903:F1903"/>
    <mergeCell ref="H1903:I1903"/>
    <mergeCell ref="K1903:L1903"/>
    <mergeCell ref="K1899:M1899"/>
    <mergeCell ref="B1900:C1900"/>
    <mergeCell ref="E1900:F1900"/>
    <mergeCell ref="H1900:I1900"/>
    <mergeCell ref="K1900:L1900"/>
    <mergeCell ref="B1901:C1901"/>
    <mergeCell ref="E1901:F1901"/>
    <mergeCell ref="H1901:I1901"/>
    <mergeCell ref="K1901:L1901"/>
    <mergeCell ref="A1894:J1894"/>
    <mergeCell ref="A1895:J1895"/>
    <mergeCell ref="A1896:J1896"/>
    <mergeCell ref="A1897:J1897"/>
    <mergeCell ref="A1899:F1899"/>
    <mergeCell ref="H1899:J1899"/>
    <mergeCell ref="A1823:C1823"/>
    <mergeCell ref="D1823:F1823"/>
    <mergeCell ref="A1890:J1890"/>
    <mergeCell ref="A1891:J1891"/>
    <mergeCell ref="A1892:J1892"/>
    <mergeCell ref="A1893:J1893"/>
    <mergeCell ref="B1818:C1818"/>
    <mergeCell ref="E1818:F1818"/>
    <mergeCell ref="H1818:I1818"/>
    <mergeCell ref="K1818:L1818"/>
    <mergeCell ref="A1821:L1821"/>
    <mergeCell ref="K1822:M1822"/>
    <mergeCell ref="B1816:C1816"/>
    <mergeCell ref="E1816:F1816"/>
    <mergeCell ref="H1816:I1816"/>
    <mergeCell ref="K1816:L1816"/>
    <mergeCell ref="B1817:C1817"/>
    <mergeCell ref="E1817:F1817"/>
    <mergeCell ref="H1817:I1817"/>
    <mergeCell ref="K1817:L1817"/>
    <mergeCell ref="B1814:C1814"/>
    <mergeCell ref="E1814:F1814"/>
    <mergeCell ref="H1814:I1814"/>
    <mergeCell ref="K1814:L1814"/>
    <mergeCell ref="B1815:C1815"/>
    <mergeCell ref="E1815:F1815"/>
    <mergeCell ref="H1815:I1815"/>
    <mergeCell ref="K1815:L1815"/>
    <mergeCell ref="B1812:C1812"/>
    <mergeCell ref="E1812:F1812"/>
    <mergeCell ref="H1812:I1812"/>
    <mergeCell ref="K1812:L1812"/>
    <mergeCell ref="B1813:C1813"/>
    <mergeCell ref="E1813:F1813"/>
    <mergeCell ref="H1813:I1813"/>
    <mergeCell ref="K1813:L1813"/>
    <mergeCell ref="B1810:C1810"/>
    <mergeCell ref="E1810:F1810"/>
    <mergeCell ref="H1810:I1810"/>
    <mergeCell ref="K1810:L1810"/>
    <mergeCell ref="B1811:C1811"/>
    <mergeCell ref="E1811:F1811"/>
    <mergeCell ref="H1811:I1811"/>
    <mergeCell ref="K1811:L1811"/>
    <mergeCell ref="A1808:F1808"/>
    <mergeCell ref="H1808:J1808"/>
    <mergeCell ref="K1808:M1808"/>
    <mergeCell ref="B1809:C1809"/>
    <mergeCell ref="E1809:F1809"/>
    <mergeCell ref="H1809:I1809"/>
    <mergeCell ref="K1809:L1809"/>
    <mergeCell ref="A1801:J1801"/>
    <mergeCell ref="A1802:J1802"/>
    <mergeCell ref="A1803:J1803"/>
    <mergeCell ref="A1804:J1804"/>
    <mergeCell ref="A1805:J1805"/>
    <mergeCell ref="A1806:J1806"/>
    <mergeCell ref="A1730:L1730"/>
    <mergeCell ref="K1731:M1731"/>
    <mergeCell ref="A1732:C1732"/>
    <mergeCell ref="D1732:F1732"/>
    <mergeCell ref="A1799:J1799"/>
    <mergeCell ref="A1800:J1800"/>
    <mergeCell ref="B1726:C1726"/>
    <mergeCell ref="E1726:F1726"/>
    <mergeCell ref="H1726:I1726"/>
    <mergeCell ref="K1726:L1726"/>
    <mergeCell ref="B1727:C1727"/>
    <mergeCell ref="E1727:F1727"/>
    <mergeCell ref="H1727:I1727"/>
    <mergeCell ref="K1727:L1727"/>
    <mergeCell ref="B1724:C1724"/>
    <mergeCell ref="E1724:F1724"/>
    <mergeCell ref="H1724:I1724"/>
    <mergeCell ref="K1724:L1724"/>
    <mergeCell ref="B1725:C1725"/>
    <mergeCell ref="E1725:F1725"/>
    <mergeCell ref="H1725:I1725"/>
    <mergeCell ref="K1725:L1725"/>
    <mergeCell ref="B1722:C1722"/>
    <mergeCell ref="E1722:F1722"/>
    <mergeCell ref="H1722:I1722"/>
    <mergeCell ref="K1722:L1722"/>
    <mergeCell ref="B1723:C1723"/>
    <mergeCell ref="E1723:F1723"/>
    <mergeCell ref="H1723:I1723"/>
    <mergeCell ref="K1723:L1723"/>
    <mergeCell ref="B1720:C1720"/>
    <mergeCell ref="E1720:F1720"/>
    <mergeCell ref="H1720:I1720"/>
    <mergeCell ref="K1720:L1720"/>
    <mergeCell ref="B1721:C1721"/>
    <mergeCell ref="E1721:F1721"/>
    <mergeCell ref="H1721:I1721"/>
    <mergeCell ref="K1721:L1721"/>
    <mergeCell ref="K1717:M1717"/>
    <mergeCell ref="B1718:C1718"/>
    <mergeCell ref="E1718:F1718"/>
    <mergeCell ref="H1718:I1718"/>
    <mergeCell ref="K1718:L1718"/>
    <mergeCell ref="B1719:C1719"/>
    <mergeCell ref="E1719:F1719"/>
    <mergeCell ref="H1719:I1719"/>
    <mergeCell ref="K1719:L1719"/>
    <mergeCell ref="A1712:J1712"/>
    <mergeCell ref="A1713:J1713"/>
    <mergeCell ref="A1714:J1714"/>
    <mergeCell ref="A1715:J1715"/>
    <mergeCell ref="A1717:F1717"/>
    <mergeCell ref="H1717:J1717"/>
    <mergeCell ref="A1641:C1641"/>
    <mergeCell ref="D1641:F1641"/>
    <mergeCell ref="A1708:J1708"/>
    <mergeCell ref="A1709:J1709"/>
    <mergeCell ref="A1710:J1710"/>
    <mergeCell ref="A1711:J1711"/>
    <mergeCell ref="B1636:C1636"/>
    <mergeCell ref="E1636:F1636"/>
    <mergeCell ref="H1636:I1636"/>
    <mergeCell ref="K1636:L1636"/>
    <mergeCell ref="A1639:L1639"/>
    <mergeCell ref="K1640:M1640"/>
    <mergeCell ref="B1634:C1634"/>
    <mergeCell ref="E1634:F1634"/>
    <mergeCell ref="H1634:I1634"/>
    <mergeCell ref="K1634:L1634"/>
    <mergeCell ref="B1635:C1635"/>
    <mergeCell ref="E1635:F1635"/>
    <mergeCell ref="H1635:I1635"/>
    <mergeCell ref="K1635:L1635"/>
    <mergeCell ref="B1632:C1632"/>
    <mergeCell ref="E1632:F1632"/>
    <mergeCell ref="H1632:I1632"/>
    <mergeCell ref="K1632:L1632"/>
    <mergeCell ref="B1633:C1633"/>
    <mergeCell ref="E1633:F1633"/>
    <mergeCell ref="H1633:I1633"/>
    <mergeCell ref="K1633:L1633"/>
    <mergeCell ref="B1630:C1630"/>
    <mergeCell ref="E1630:F1630"/>
    <mergeCell ref="H1630:I1630"/>
    <mergeCell ref="K1630:L1630"/>
    <mergeCell ref="B1631:C1631"/>
    <mergeCell ref="E1631:F1631"/>
    <mergeCell ref="H1631:I1631"/>
    <mergeCell ref="K1631:L1631"/>
    <mergeCell ref="B1628:C1628"/>
    <mergeCell ref="E1628:F1628"/>
    <mergeCell ref="H1628:I1628"/>
    <mergeCell ref="K1628:L1628"/>
    <mergeCell ref="B1629:C1629"/>
    <mergeCell ref="E1629:F1629"/>
    <mergeCell ref="H1629:I1629"/>
    <mergeCell ref="K1629:L1629"/>
    <mergeCell ref="A1626:F1626"/>
    <mergeCell ref="H1626:J1626"/>
    <mergeCell ref="K1626:M1626"/>
    <mergeCell ref="B1627:C1627"/>
    <mergeCell ref="E1627:F1627"/>
    <mergeCell ref="H1627:I1627"/>
    <mergeCell ref="K1627:L1627"/>
    <mergeCell ref="A1619:J1619"/>
    <mergeCell ref="A1620:J1620"/>
    <mergeCell ref="A1621:J1621"/>
    <mergeCell ref="A1622:J1622"/>
    <mergeCell ref="A1623:J1623"/>
    <mergeCell ref="A1624:J1624"/>
    <mergeCell ref="A1548:L1548"/>
    <mergeCell ref="K1549:M1549"/>
    <mergeCell ref="A1550:C1550"/>
    <mergeCell ref="D1550:F1550"/>
    <mergeCell ref="A1617:J1617"/>
    <mergeCell ref="A1618:J1618"/>
    <mergeCell ref="B1544:C1544"/>
    <mergeCell ref="E1544:F1544"/>
    <mergeCell ref="H1544:I1544"/>
    <mergeCell ref="K1544:L1544"/>
    <mergeCell ref="B1545:C1545"/>
    <mergeCell ref="E1545:F1545"/>
    <mergeCell ref="H1545:I1545"/>
    <mergeCell ref="K1545:L1545"/>
    <mergeCell ref="B1542:C1542"/>
    <mergeCell ref="E1542:F1542"/>
    <mergeCell ref="H1542:I1542"/>
    <mergeCell ref="K1542:L1542"/>
    <mergeCell ref="B1543:C1543"/>
    <mergeCell ref="E1543:F1543"/>
    <mergeCell ref="H1543:I1543"/>
    <mergeCell ref="K1543:L1543"/>
    <mergeCell ref="B1540:C1540"/>
    <mergeCell ref="E1540:F1540"/>
    <mergeCell ref="H1540:I1540"/>
    <mergeCell ref="K1540:L1540"/>
    <mergeCell ref="B1541:C1541"/>
    <mergeCell ref="E1541:F1541"/>
    <mergeCell ref="H1541:I1541"/>
    <mergeCell ref="K1541:L1541"/>
    <mergeCell ref="B1538:C1538"/>
    <mergeCell ref="E1538:F1538"/>
    <mergeCell ref="H1538:I1538"/>
    <mergeCell ref="K1538:L1538"/>
    <mergeCell ref="B1539:C1539"/>
    <mergeCell ref="E1539:F1539"/>
    <mergeCell ref="H1539:I1539"/>
    <mergeCell ref="K1539:L1539"/>
    <mergeCell ref="K1535:M1535"/>
    <mergeCell ref="B1536:C1536"/>
    <mergeCell ref="E1536:F1536"/>
    <mergeCell ref="H1536:I1536"/>
    <mergeCell ref="K1536:L1536"/>
    <mergeCell ref="B1537:C1537"/>
    <mergeCell ref="E1537:F1537"/>
    <mergeCell ref="H1537:I1537"/>
    <mergeCell ref="K1537:L1537"/>
    <mergeCell ref="A1530:J1530"/>
    <mergeCell ref="A1531:J1531"/>
    <mergeCell ref="A1532:J1532"/>
    <mergeCell ref="A1533:J1533"/>
    <mergeCell ref="A1535:F1535"/>
    <mergeCell ref="H1535:J1535"/>
    <mergeCell ref="A1459:C1459"/>
    <mergeCell ref="D1459:F1459"/>
    <mergeCell ref="A1526:J1526"/>
    <mergeCell ref="A1527:J1527"/>
    <mergeCell ref="A1528:J1528"/>
    <mergeCell ref="A1529:J1529"/>
    <mergeCell ref="B1454:C1454"/>
    <mergeCell ref="E1454:F1454"/>
    <mergeCell ref="H1454:I1454"/>
    <mergeCell ref="K1454:L1454"/>
    <mergeCell ref="A1457:L1457"/>
    <mergeCell ref="K1458:M1458"/>
    <mergeCell ref="B1452:C1452"/>
    <mergeCell ref="E1452:F1452"/>
    <mergeCell ref="H1452:I1452"/>
    <mergeCell ref="K1452:L1452"/>
    <mergeCell ref="B1453:C1453"/>
    <mergeCell ref="E1453:F1453"/>
    <mergeCell ref="H1453:I1453"/>
    <mergeCell ref="K1453:L1453"/>
    <mergeCell ref="B1450:C1450"/>
    <mergeCell ref="E1450:F1450"/>
    <mergeCell ref="H1450:I1450"/>
    <mergeCell ref="K1450:L1450"/>
    <mergeCell ref="B1451:C1451"/>
    <mergeCell ref="E1451:F1451"/>
    <mergeCell ref="H1451:I1451"/>
    <mergeCell ref="K1451:L1451"/>
    <mergeCell ref="B1448:C1448"/>
    <mergeCell ref="E1448:F1448"/>
    <mergeCell ref="H1448:I1448"/>
    <mergeCell ref="K1448:L1448"/>
    <mergeCell ref="B1449:C1449"/>
    <mergeCell ref="E1449:F1449"/>
    <mergeCell ref="H1449:I1449"/>
    <mergeCell ref="K1449:L1449"/>
    <mergeCell ref="B1446:C1446"/>
    <mergeCell ref="E1446:F1446"/>
    <mergeCell ref="H1446:I1446"/>
    <mergeCell ref="K1446:L1446"/>
    <mergeCell ref="B1447:C1447"/>
    <mergeCell ref="E1447:F1447"/>
    <mergeCell ref="H1447:I1447"/>
    <mergeCell ref="K1447:L1447"/>
    <mergeCell ref="A1444:F1444"/>
    <mergeCell ref="H1444:J1444"/>
    <mergeCell ref="K1444:M1444"/>
    <mergeCell ref="B1445:C1445"/>
    <mergeCell ref="E1445:F1445"/>
    <mergeCell ref="H1445:I1445"/>
    <mergeCell ref="K1445:L1445"/>
    <mergeCell ref="A1437:J1437"/>
    <mergeCell ref="A1438:J1438"/>
    <mergeCell ref="A1439:J1439"/>
    <mergeCell ref="A1440:J1440"/>
    <mergeCell ref="A1441:J1441"/>
    <mergeCell ref="A1442:J1442"/>
    <mergeCell ref="A1366:L1366"/>
    <mergeCell ref="K1367:M1367"/>
    <mergeCell ref="A1368:C1368"/>
    <mergeCell ref="D1368:F1368"/>
    <mergeCell ref="A1435:J1435"/>
    <mergeCell ref="A1436:J1436"/>
    <mergeCell ref="B1362:C1362"/>
    <mergeCell ref="E1362:F1362"/>
    <mergeCell ref="H1362:I1362"/>
    <mergeCell ref="K1362:L1362"/>
    <mergeCell ref="B1363:C1363"/>
    <mergeCell ref="E1363:F1363"/>
    <mergeCell ref="H1363:I1363"/>
    <mergeCell ref="K1363:L1363"/>
    <mergeCell ref="B1360:C1360"/>
    <mergeCell ref="E1360:F1360"/>
    <mergeCell ref="H1360:I1360"/>
    <mergeCell ref="K1360:L1360"/>
    <mergeCell ref="B1361:C1361"/>
    <mergeCell ref="E1361:F1361"/>
    <mergeCell ref="H1361:I1361"/>
    <mergeCell ref="K1361:L1361"/>
    <mergeCell ref="B1358:C1358"/>
    <mergeCell ref="E1358:F1358"/>
    <mergeCell ref="H1358:I1358"/>
    <mergeCell ref="K1358:L1358"/>
    <mergeCell ref="B1359:C1359"/>
    <mergeCell ref="E1359:F1359"/>
    <mergeCell ref="H1359:I1359"/>
    <mergeCell ref="K1359:L1359"/>
    <mergeCell ref="B1356:C1356"/>
    <mergeCell ref="E1356:F1356"/>
    <mergeCell ref="H1356:I1356"/>
    <mergeCell ref="K1356:L1356"/>
    <mergeCell ref="B1357:C1357"/>
    <mergeCell ref="E1357:F1357"/>
    <mergeCell ref="H1357:I1357"/>
    <mergeCell ref="K1357:L1357"/>
    <mergeCell ref="K1353:M1353"/>
    <mergeCell ref="B1354:C1354"/>
    <mergeCell ref="E1354:F1354"/>
    <mergeCell ref="H1354:I1354"/>
    <mergeCell ref="K1354:L1354"/>
    <mergeCell ref="B1355:C1355"/>
    <mergeCell ref="E1355:F1355"/>
    <mergeCell ref="H1355:I1355"/>
    <mergeCell ref="K1355:L1355"/>
    <mergeCell ref="A1348:J1348"/>
    <mergeCell ref="A1349:J1349"/>
    <mergeCell ref="A1350:J1350"/>
    <mergeCell ref="A1351:J1351"/>
    <mergeCell ref="A1353:F1353"/>
    <mergeCell ref="H1353:J1353"/>
    <mergeCell ref="A1277:C1277"/>
    <mergeCell ref="D1277:F1277"/>
    <mergeCell ref="A1344:J1344"/>
    <mergeCell ref="A1345:J1345"/>
    <mergeCell ref="A1346:J1346"/>
    <mergeCell ref="A1347:J1347"/>
    <mergeCell ref="B1272:C1272"/>
    <mergeCell ref="E1272:F1272"/>
    <mergeCell ref="H1272:I1272"/>
    <mergeCell ref="K1272:L1272"/>
    <mergeCell ref="A1275:L1275"/>
    <mergeCell ref="K1276:M1276"/>
    <mergeCell ref="B1270:C1270"/>
    <mergeCell ref="E1270:F1270"/>
    <mergeCell ref="H1270:I1270"/>
    <mergeCell ref="K1270:L1270"/>
    <mergeCell ref="B1271:C1271"/>
    <mergeCell ref="E1271:F1271"/>
    <mergeCell ref="H1271:I1271"/>
    <mergeCell ref="K1271:L1271"/>
    <mergeCell ref="B1268:C1268"/>
    <mergeCell ref="E1268:F1268"/>
    <mergeCell ref="H1268:I1268"/>
    <mergeCell ref="K1268:L1268"/>
    <mergeCell ref="B1269:C1269"/>
    <mergeCell ref="E1269:F1269"/>
    <mergeCell ref="H1269:I1269"/>
    <mergeCell ref="K1269:L1269"/>
    <mergeCell ref="B1266:C1266"/>
    <mergeCell ref="E1266:F1266"/>
    <mergeCell ref="H1266:I1266"/>
    <mergeCell ref="K1266:L1266"/>
    <mergeCell ref="B1267:C1267"/>
    <mergeCell ref="E1267:F1267"/>
    <mergeCell ref="H1267:I1267"/>
    <mergeCell ref="K1267:L1267"/>
    <mergeCell ref="B1264:C1264"/>
    <mergeCell ref="E1264:F1264"/>
    <mergeCell ref="H1264:I1264"/>
    <mergeCell ref="K1264:L1264"/>
    <mergeCell ref="B1265:C1265"/>
    <mergeCell ref="E1265:F1265"/>
    <mergeCell ref="H1265:I1265"/>
    <mergeCell ref="K1265:L1265"/>
    <mergeCell ref="A1262:F1262"/>
    <mergeCell ref="H1262:J1262"/>
    <mergeCell ref="K1262:M1262"/>
    <mergeCell ref="B1263:C1263"/>
    <mergeCell ref="E1263:F1263"/>
    <mergeCell ref="H1263:I1263"/>
    <mergeCell ref="K1263:L1263"/>
    <mergeCell ref="A1255:J1255"/>
    <mergeCell ref="A1256:J1256"/>
    <mergeCell ref="A1257:J1257"/>
    <mergeCell ref="A1258:J1258"/>
    <mergeCell ref="A1259:J1259"/>
    <mergeCell ref="A1260:J1260"/>
    <mergeCell ref="A1184:L1184"/>
    <mergeCell ref="K1185:M1185"/>
    <mergeCell ref="A1186:C1186"/>
    <mergeCell ref="D1186:F1186"/>
    <mergeCell ref="A1253:J1253"/>
    <mergeCell ref="A1254:J1254"/>
    <mergeCell ref="B1180:C1180"/>
    <mergeCell ref="E1180:F1180"/>
    <mergeCell ref="H1180:I1180"/>
    <mergeCell ref="K1180:L1180"/>
    <mergeCell ref="B1181:C1181"/>
    <mergeCell ref="E1181:F1181"/>
    <mergeCell ref="H1181:I1181"/>
    <mergeCell ref="K1181:L1181"/>
    <mergeCell ref="B1178:C1178"/>
    <mergeCell ref="E1178:F1178"/>
    <mergeCell ref="H1178:I1178"/>
    <mergeCell ref="K1178:L1178"/>
    <mergeCell ref="B1179:C1179"/>
    <mergeCell ref="E1179:F1179"/>
    <mergeCell ref="H1179:I1179"/>
    <mergeCell ref="K1179:L1179"/>
    <mergeCell ref="B1176:C1176"/>
    <mergeCell ref="E1176:F1176"/>
    <mergeCell ref="H1176:I1176"/>
    <mergeCell ref="K1176:L1176"/>
    <mergeCell ref="B1177:C1177"/>
    <mergeCell ref="E1177:F1177"/>
    <mergeCell ref="H1177:I1177"/>
    <mergeCell ref="K1177:L1177"/>
    <mergeCell ref="B1174:C1174"/>
    <mergeCell ref="E1174:F1174"/>
    <mergeCell ref="H1174:I1174"/>
    <mergeCell ref="K1174:L1174"/>
    <mergeCell ref="B1175:C1175"/>
    <mergeCell ref="E1175:F1175"/>
    <mergeCell ref="H1175:I1175"/>
    <mergeCell ref="K1175:L1175"/>
    <mergeCell ref="K1171:M1171"/>
    <mergeCell ref="B1172:C1172"/>
    <mergeCell ref="E1172:F1172"/>
    <mergeCell ref="H1172:I1172"/>
    <mergeCell ref="K1172:L1172"/>
    <mergeCell ref="B1173:C1173"/>
    <mergeCell ref="E1173:F1173"/>
    <mergeCell ref="H1173:I1173"/>
    <mergeCell ref="K1173:L1173"/>
    <mergeCell ref="A1166:J1166"/>
    <mergeCell ref="A1167:J1167"/>
    <mergeCell ref="A1168:J1168"/>
    <mergeCell ref="A1169:J1169"/>
    <mergeCell ref="A1171:F1171"/>
    <mergeCell ref="H1171:J1171"/>
    <mergeCell ref="A1095:C1095"/>
    <mergeCell ref="D1095:F1095"/>
    <mergeCell ref="A1162:J1162"/>
    <mergeCell ref="A1163:J1163"/>
    <mergeCell ref="A1164:J1164"/>
    <mergeCell ref="A1165:J1165"/>
    <mergeCell ref="B1090:C1090"/>
    <mergeCell ref="E1090:F1090"/>
    <mergeCell ref="H1090:I1090"/>
    <mergeCell ref="K1090:L1090"/>
    <mergeCell ref="A1093:L1093"/>
    <mergeCell ref="K1094:M1094"/>
    <mergeCell ref="B1088:C1088"/>
    <mergeCell ref="E1088:F1088"/>
    <mergeCell ref="H1088:I1088"/>
    <mergeCell ref="K1088:L1088"/>
    <mergeCell ref="B1089:C1089"/>
    <mergeCell ref="E1089:F1089"/>
    <mergeCell ref="H1089:I1089"/>
    <mergeCell ref="K1089:L1089"/>
    <mergeCell ref="B1086:C1086"/>
    <mergeCell ref="E1086:F1086"/>
    <mergeCell ref="H1086:I1086"/>
    <mergeCell ref="K1086:L1086"/>
    <mergeCell ref="B1087:C1087"/>
    <mergeCell ref="E1087:F1087"/>
    <mergeCell ref="H1087:I1087"/>
    <mergeCell ref="K1087:L1087"/>
    <mergeCell ref="B1084:C1084"/>
    <mergeCell ref="E1084:F1084"/>
    <mergeCell ref="H1084:I1084"/>
    <mergeCell ref="K1084:L1084"/>
    <mergeCell ref="B1085:C1085"/>
    <mergeCell ref="E1085:F1085"/>
    <mergeCell ref="H1085:I1085"/>
    <mergeCell ref="K1085:L1085"/>
    <mergeCell ref="B1082:C1082"/>
    <mergeCell ref="E1082:F1082"/>
    <mergeCell ref="H1082:I1082"/>
    <mergeCell ref="K1082:L1082"/>
    <mergeCell ref="B1083:C1083"/>
    <mergeCell ref="E1083:F1083"/>
    <mergeCell ref="H1083:I1083"/>
    <mergeCell ref="K1083:L1083"/>
    <mergeCell ref="A1080:F1080"/>
    <mergeCell ref="H1080:J1080"/>
    <mergeCell ref="K1080:M1080"/>
    <mergeCell ref="B1081:C1081"/>
    <mergeCell ref="E1081:F1081"/>
    <mergeCell ref="H1081:I1081"/>
    <mergeCell ref="K1081:L1081"/>
    <mergeCell ref="A1073:J1073"/>
    <mergeCell ref="A1074:J1074"/>
    <mergeCell ref="A1075:J1075"/>
    <mergeCell ref="A1076:J1076"/>
    <mergeCell ref="A1077:J1077"/>
    <mergeCell ref="A1078:J1078"/>
    <mergeCell ref="A1002:L1002"/>
    <mergeCell ref="K1003:M1003"/>
    <mergeCell ref="A1004:C1004"/>
    <mergeCell ref="D1004:F1004"/>
    <mergeCell ref="A1071:J1071"/>
    <mergeCell ref="A1072:J1072"/>
    <mergeCell ref="B998:C998"/>
    <mergeCell ref="E998:F998"/>
    <mergeCell ref="H998:I998"/>
    <mergeCell ref="K998:L998"/>
    <mergeCell ref="B999:C999"/>
    <mergeCell ref="E999:F999"/>
    <mergeCell ref="H999:I999"/>
    <mergeCell ref="K999:L999"/>
    <mergeCell ref="B996:C996"/>
    <mergeCell ref="E996:F996"/>
    <mergeCell ref="H996:I996"/>
    <mergeCell ref="K996:L996"/>
    <mergeCell ref="B997:C997"/>
    <mergeCell ref="E997:F997"/>
    <mergeCell ref="H997:I997"/>
    <mergeCell ref="K997:L997"/>
    <mergeCell ref="B994:C994"/>
    <mergeCell ref="E994:F994"/>
    <mergeCell ref="H994:I994"/>
    <mergeCell ref="K994:L994"/>
    <mergeCell ref="B995:C995"/>
    <mergeCell ref="E995:F995"/>
    <mergeCell ref="H995:I995"/>
    <mergeCell ref="K995:L995"/>
    <mergeCell ref="B992:C992"/>
    <mergeCell ref="E992:F992"/>
    <mergeCell ref="H992:I992"/>
    <mergeCell ref="K992:L992"/>
    <mergeCell ref="B993:C993"/>
    <mergeCell ref="E993:F993"/>
    <mergeCell ref="H993:I993"/>
    <mergeCell ref="K993:L993"/>
    <mergeCell ref="K989:M989"/>
    <mergeCell ref="B990:C990"/>
    <mergeCell ref="E990:F990"/>
    <mergeCell ref="H990:I990"/>
    <mergeCell ref="K990:L990"/>
    <mergeCell ref="B991:C991"/>
    <mergeCell ref="E991:F991"/>
    <mergeCell ref="H991:I991"/>
    <mergeCell ref="K991:L991"/>
    <mergeCell ref="A984:J984"/>
    <mergeCell ref="A985:J985"/>
    <mergeCell ref="A986:J986"/>
    <mergeCell ref="A987:J987"/>
    <mergeCell ref="A989:F989"/>
    <mergeCell ref="H989:J989"/>
    <mergeCell ref="A913:C913"/>
    <mergeCell ref="D913:F913"/>
    <mergeCell ref="A980:J980"/>
    <mergeCell ref="A981:J981"/>
    <mergeCell ref="A982:J982"/>
    <mergeCell ref="A983:J983"/>
    <mergeCell ref="B908:C908"/>
    <mergeCell ref="E908:F908"/>
    <mergeCell ref="H908:I908"/>
    <mergeCell ref="K908:L908"/>
    <mergeCell ref="A911:L911"/>
    <mergeCell ref="K912:M912"/>
    <mergeCell ref="B906:C906"/>
    <mergeCell ref="E906:F906"/>
    <mergeCell ref="H906:I906"/>
    <mergeCell ref="K906:L906"/>
    <mergeCell ref="B907:C907"/>
    <mergeCell ref="E907:F907"/>
    <mergeCell ref="H907:I907"/>
    <mergeCell ref="K907:L907"/>
    <mergeCell ref="B904:C904"/>
    <mergeCell ref="E904:F904"/>
    <mergeCell ref="H904:I904"/>
    <mergeCell ref="K904:L904"/>
    <mergeCell ref="B905:C905"/>
    <mergeCell ref="E905:F905"/>
    <mergeCell ref="H905:I905"/>
    <mergeCell ref="K905:L905"/>
    <mergeCell ref="B902:C902"/>
    <mergeCell ref="E902:F902"/>
    <mergeCell ref="H902:I902"/>
    <mergeCell ref="K902:L902"/>
    <mergeCell ref="B903:C903"/>
    <mergeCell ref="E903:F903"/>
    <mergeCell ref="H903:I903"/>
    <mergeCell ref="K903:L903"/>
    <mergeCell ref="B900:C900"/>
    <mergeCell ref="E900:F900"/>
    <mergeCell ref="H900:I900"/>
    <mergeCell ref="K900:L900"/>
    <mergeCell ref="B901:C901"/>
    <mergeCell ref="E901:F901"/>
    <mergeCell ref="H901:I901"/>
    <mergeCell ref="K901:L901"/>
    <mergeCell ref="A898:F898"/>
    <mergeCell ref="H898:J898"/>
    <mergeCell ref="K898:M898"/>
    <mergeCell ref="B899:C899"/>
    <mergeCell ref="E899:F899"/>
    <mergeCell ref="H899:I899"/>
    <mergeCell ref="K899:L899"/>
    <mergeCell ref="A891:J891"/>
    <mergeCell ref="A892:J892"/>
    <mergeCell ref="A893:J893"/>
    <mergeCell ref="A894:J894"/>
    <mergeCell ref="A895:J895"/>
    <mergeCell ref="A896:J896"/>
    <mergeCell ref="A820:L820"/>
    <mergeCell ref="K821:M821"/>
    <mergeCell ref="A822:C822"/>
    <mergeCell ref="D822:F822"/>
    <mergeCell ref="A889:J889"/>
    <mergeCell ref="A890:J890"/>
    <mergeCell ref="B816:C816"/>
    <mergeCell ref="E816:F816"/>
    <mergeCell ref="H816:I816"/>
    <mergeCell ref="K816:L816"/>
    <mergeCell ref="B817:C817"/>
    <mergeCell ref="E817:F817"/>
    <mergeCell ref="H817:I817"/>
    <mergeCell ref="K817:L817"/>
    <mergeCell ref="B814:C814"/>
    <mergeCell ref="E814:F814"/>
    <mergeCell ref="H814:I814"/>
    <mergeCell ref="K814:L814"/>
    <mergeCell ref="B815:C815"/>
    <mergeCell ref="E815:F815"/>
    <mergeCell ref="H815:I815"/>
    <mergeCell ref="K815:L815"/>
    <mergeCell ref="B812:C812"/>
    <mergeCell ref="E812:F812"/>
    <mergeCell ref="H812:I812"/>
    <mergeCell ref="K812:L812"/>
    <mergeCell ref="B813:C813"/>
    <mergeCell ref="E813:F813"/>
    <mergeCell ref="H813:I813"/>
    <mergeCell ref="K813:L813"/>
    <mergeCell ref="B810:C810"/>
    <mergeCell ref="E810:F810"/>
    <mergeCell ref="H810:I810"/>
    <mergeCell ref="K810:L810"/>
    <mergeCell ref="B811:C811"/>
    <mergeCell ref="E811:F811"/>
    <mergeCell ref="H811:I811"/>
    <mergeCell ref="K811:L811"/>
    <mergeCell ref="K807:M807"/>
    <mergeCell ref="B808:C808"/>
    <mergeCell ref="E808:F808"/>
    <mergeCell ref="H808:I808"/>
    <mergeCell ref="K808:L808"/>
    <mergeCell ref="B809:C809"/>
    <mergeCell ref="E809:F809"/>
    <mergeCell ref="H809:I809"/>
    <mergeCell ref="K809:L809"/>
    <mergeCell ref="A802:J802"/>
    <mergeCell ref="A803:J803"/>
    <mergeCell ref="A804:J804"/>
    <mergeCell ref="A805:J805"/>
    <mergeCell ref="A807:F807"/>
    <mergeCell ref="H807:J807"/>
    <mergeCell ref="A731:C731"/>
    <mergeCell ref="D731:F731"/>
    <mergeCell ref="A798:J798"/>
    <mergeCell ref="A799:J799"/>
    <mergeCell ref="A800:J800"/>
    <mergeCell ref="A801:J801"/>
    <mergeCell ref="B726:C726"/>
    <mergeCell ref="E726:F726"/>
    <mergeCell ref="H726:I726"/>
    <mergeCell ref="K726:L726"/>
    <mergeCell ref="A729:L729"/>
    <mergeCell ref="K730:M730"/>
    <mergeCell ref="B724:C724"/>
    <mergeCell ref="E724:F724"/>
    <mergeCell ref="H724:I724"/>
    <mergeCell ref="K724:L724"/>
    <mergeCell ref="B725:C725"/>
    <mergeCell ref="E725:F725"/>
    <mergeCell ref="H725:I725"/>
    <mergeCell ref="K725:L725"/>
    <mergeCell ref="B722:C722"/>
    <mergeCell ref="E722:F722"/>
    <mergeCell ref="H722:I722"/>
    <mergeCell ref="K722:L722"/>
    <mergeCell ref="B723:C723"/>
    <mergeCell ref="E723:F723"/>
    <mergeCell ref="H723:I723"/>
    <mergeCell ref="K723:L723"/>
    <mergeCell ref="B720:C720"/>
    <mergeCell ref="E720:F720"/>
    <mergeCell ref="H720:I720"/>
    <mergeCell ref="K720:L720"/>
    <mergeCell ref="B721:C721"/>
    <mergeCell ref="E721:F721"/>
    <mergeCell ref="H721:I721"/>
    <mergeCell ref="K721:L721"/>
    <mergeCell ref="B718:C718"/>
    <mergeCell ref="E718:F718"/>
    <mergeCell ref="H718:I718"/>
    <mergeCell ref="K718:L718"/>
    <mergeCell ref="B719:C719"/>
    <mergeCell ref="E719:F719"/>
    <mergeCell ref="H719:I719"/>
    <mergeCell ref="K719:L719"/>
    <mergeCell ref="A716:F716"/>
    <mergeCell ref="H716:J716"/>
    <mergeCell ref="K716:M716"/>
    <mergeCell ref="B717:C717"/>
    <mergeCell ref="E717:F717"/>
    <mergeCell ref="H717:I717"/>
    <mergeCell ref="K717:L717"/>
    <mergeCell ref="A709:J709"/>
    <mergeCell ref="A710:J710"/>
    <mergeCell ref="A711:J711"/>
    <mergeCell ref="A712:J712"/>
    <mergeCell ref="A713:J713"/>
    <mergeCell ref="A714:J714"/>
    <mergeCell ref="A638:L638"/>
    <mergeCell ref="K639:M639"/>
    <mergeCell ref="A640:C640"/>
    <mergeCell ref="D640:F640"/>
    <mergeCell ref="A707:J707"/>
    <mergeCell ref="A708:J708"/>
    <mergeCell ref="B634:C634"/>
    <mergeCell ref="E634:F634"/>
    <mergeCell ref="H634:I634"/>
    <mergeCell ref="K634:L634"/>
    <mergeCell ref="B635:C635"/>
    <mergeCell ref="E635:F635"/>
    <mergeCell ref="H635:I635"/>
    <mergeCell ref="K635:L635"/>
    <mergeCell ref="B632:C632"/>
    <mergeCell ref="E632:F632"/>
    <mergeCell ref="H632:I632"/>
    <mergeCell ref="K632:L632"/>
    <mergeCell ref="B633:C633"/>
    <mergeCell ref="E633:F633"/>
    <mergeCell ref="H633:I633"/>
    <mergeCell ref="K633:L633"/>
    <mergeCell ref="B630:C630"/>
    <mergeCell ref="E630:F630"/>
    <mergeCell ref="H630:I630"/>
    <mergeCell ref="K630:L630"/>
    <mergeCell ref="B631:C631"/>
    <mergeCell ref="E631:F631"/>
    <mergeCell ref="H631:I631"/>
    <mergeCell ref="K631:L631"/>
    <mergeCell ref="B628:C628"/>
    <mergeCell ref="E628:F628"/>
    <mergeCell ref="H628:I628"/>
    <mergeCell ref="K628:L628"/>
    <mergeCell ref="B629:C629"/>
    <mergeCell ref="E629:F629"/>
    <mergeCell ref="H629:I629"/>
    <mergeCell ref="K629:L629"/>
    <mergeCell ref="K625:M625"/>
    <mergeCell ref="B626:C626"/>
    <mergeCell ref="E626:F626"/>
    <mergeCell ref="H626:I626"/>
    <mergeCell ref="K626:L626"/>
    <mergeCell ref="B627:C627"/>
    <mergeCell ref="E627:F627"/>
    <mergeCell ref="H627:I627"/>
    <mergeCell ref="K627:L627"/>
    <mergeCell ref="A620:J620"/>
    <mergeCell ref="A621:J621"/>
    <mergeCell ref="A622:J622"/>
    <mergeCell ref="A623:J623"/>
    <mergeCell ref="A625:F625"/>
    <mergeCell ref="H625:J625"/>
    <mergeCell ref="A549:C549"/>
    <mergeCell ref="D549:F549"/>
    <mergeCell ref="A616:J616"/>
    <mergeCell ref="A617:J617"/>
    <mergeCell ref="A618:J618"/>
    <mergeCell ref="A619:J619"/>
    <mergeCell ref="B544:C544"/>
    <mergeCell ref="E544:F544"/>
    <mergeCell ref="H544:I544"/>
    <mergeCell ref="K544:L544"/>
    <mergeCell ref="A547:L547"/>
    <mergeCell ref="K548:M548"/>
    <mergeCell ref="B542:C542"/>
    <mergeCell ref="E542:F542"/>
    <mergeCell ref="H542:I542"/>
    <mergeCell ref="K542:L542"/>
    <mergeCell ref="B543:C543"/>
    <mergeCell ref="E543:F543"/>
    <mergeCell ref="H543:I543"/>
    <mergeCell ref="K543:L543"/>
    <mergeCell ref="B540:C540"/>
    <mergeCell ref="E540:F540"/>
    <mergeCell ref="H540:I540"/>
    <mergeCell ref="K540:L540"/>
    <mergeCell ref="B541:C541"/>
    <mergeCell ref="E541:F541"/>
    <mergeCell ref="H541:I541"/>
    <mergeCell ref="K541:L541"/>
    <mergeCell ref="B538:C538"/>
    <mergeCell ref="E538:F538"/>
    <mergeCell ref="H538:I538"/>
    <mergeCell ref="K538:L538"/>
    <mergeCell ref="B539:C539"/>
    <mergeCell ref="E539:F539"/>
    <mergeCell ref="H539:I539"/>
    <mergeCell ref="K539:L539"/>
    <mergeCell ref="B536:C536"/>
    <mergeCell ref="E536:F536"/>
    <mergeCell ref="H536:I536"/>
    <mergeCell ref="K536:L536"/>
    <mergeCell ref="B537:C537"/>
    <mergeCell ref="E537:F537"/>
    <mergeCell ref="H537:I537"/>
    <mergeCell ref="K537:L537"/>
    <mergeCell ref="A534:F534"/>
    <mergeCell ref="H534:J534"/>
    <mergeCell ref="K534:M534"/>
    <mergeCell ref="B535:C535"/>
    <mergeCell ref="E535:F535"/>
    <mergeCell ref="H535:I535"/>
    <mergeCell ref="K535:L535"/>
    <mergeCell ref="A527:J527"/>
    <mergeCell ref="A528:J528"/>
    <mergeCell ref="A529:J529"/>
    <mergeCell ref="A530:J530"/>
    <mergeCell ref="A531:J531"/>
    <mergeCell ref="A532:J532"/>
    <mergeCell ref="A456:L456"/>
    <mergeCell ref="K457:M457"/>
    <mergeCell ref="A458:C458"/>
    <mergeCell ref="D458:F458"/>
    <mergeCell ref="A525:J525"/>
    <mergeCell ref="A526:J526"/>
    <mergeCell ref="B452:C452"/>
    <mergeCell ref="E452:F452"/>
    <mergeCell ref="H452:I452"/>
    <mergeCell ref="K452:L452"/>
    <mergeCell ref="B453:C453"/>
    <mergeCell ref="E453:F453"/>
    <mergeCell ref="H453:I453"/>
    <mergeCell ref="K453:L453"/>
    <mergeCell ref="B450:C450"/>
    <mergeCell ref="E450:F450"/>
    <mergeCell ref="H450:I450"/>
    <mergeCell ref="K450:L450"/>
    <mergeCell ref="B451:C451"/>
    <mergeCell ref="E451:F451"/>
    <mergeCell ref="H451:I451"/>
    <mergeCell ref="K451:L451"/>
    <mergeCell ref="B448:C448"/>
    <mergeCell ref="E448:F448"/>
    <mergeCell ref="H448:I448"/>
    <mergeCell ref="K448:L448"/>
    <mergeCell ref="B449:C449"/>
    <mergeCell ref="E449:F449"/>
    <mergeCell ref="H449:I449"/>
    <mergeCell ref="K449:L449"/>
    <mergeCell ref="B446:C446"/>
    <mergeCell ref="E446:F446"/>
    <mergeCell ref="H446:I446"/>
    <mergeCell ref="K446:L446"/>
    <mergeCell ref="B447:C447"/>
    <mergeCell ref="E447:F447"/>
    <mergeCell ref="H447:I447"/>
    <mergeCell ref="K447:L447"/>
    <mergeCell ref="K443:M443"/>
    <mergeCell ref="B444:C444"/>
    <mergeCell ref="E444:F444"/>
    <mergeCell ref="H444:I444"/>
    <mergeCell ref="K444:L444"/>
    <mergeCell ref="B445:C445"/>
    <mergeCell ref="E445:F445"/>
    <mergeCell ref="H445:I445"/>
    <mergeCell ref="K445:L445"/>
    <mergeCell ref="A438:J438"/>
    <mergeCell ref="A439:J439"/>
    <mergeCell ref="A440:J440"/>
    <mergeCell ref="A441:J441"/>
    <mergeCell ref="A443:F443"/>
    <mergeCell ref="H443:J443"/>
    <mergeCell ref="A367:C367"/>
    <mergeCell ref="D367:F367"/>
    <mergeCell ref="A434:J434"/>
    <mergeCell ref="A435:J435"/>
    <mergeCell ref="A436:J436"/>
    <mergeCell ref="A437:J437"/>
    <mergeCell ref="B362:C362"/>
    <mergeCell ref="E362:F362"/>
    <mergeCell ref="H362:I362"/>
    <mergeCell ref="K362:L362"/>
    <mergeCell ref="A365:L365"/>
    <mergeCell ref="K366:M366"/>
    <mergeCell ref="B360:C360"/>
    <mergeCell ref="E360:F360"/>
    <mergeCell ref="H360:I360"/>
    <mergeCell ref="K360:L360"/>
    <mergeCell ref="B361:C361"/>
    <mergeCell ref="E361:F361"/>
    <mergeCell ref="H361:I361"/>
    <mergeCell ref="K361:L361"/>
    <mergeCell ref="B358:C358"/>
    <mergeCell ref="E358:F358"/>
    <mergeCell ref="H358:I358"/>
    <mergeCell ref="K358:L358"/>
    <mergeCell ref="B359:C359"/>
    <mergeCell ref="E359:F359"/>
    <mergeCell ref="H359:I359"/>
    <mergeCell ref="K359:L359"/>
    <mergeCell ref="B356:C356"/>
    <mergeCell ref="E356:F356"/>
    <mergeCell ref="H356:I356"/>
    <mergeCell ref="K356:L356"/>
    <mergeCell ref="B357:C357"/>
    <mergeCell ref="E357:F357"/>
    <mergeCell ref="H357:I357"/>
    <mergeCell ref="K357:L357"/>
    <mergeCell ref="B354:C354"/>
    <mergeCell ref="E354:F354"/>
    <mergeCell ref="H354:I354"/>
    <mergeCell ref="K354:L354"/>
    <mergeCell ref="B355:C355"/>
    <mergeCell ref="E355:F355"/>
    <mergeCell ref="H355:I355"/>
    <mergeCell ref="K355:L355"/>
    <mergeCell ref="A352:F352"/>
    <mergeCell ref="H352:J352"/>
    <mergeCell ref="K352:M352"/>
    <mergeCell ref="B353:C353"/>
    <mergeCell ref="E353:F353"/>
    <mergeCell ref="H353:I353"/>
    <mergeCell ref="K353:L353"/>
    <mergeCell ref="A345:J345"/>
    <mergeCell ref="A346:J346"/>
    <mergeCell ref="A347:J347"/>
    <mergeCell ref="A348:J348"/>
    <mergeCell ref="A349:J349"/>
    <mergeCell ref="A350:J350"/>
    <mergeCell ref="A274:L274"/>
    <mergeCell ref="K275:M275"/>
    <mergeCell ref="A276:C276"/>
    <mergeCell ref="D276:F276"/>
    <mergeCell ref="A343:J343"/>
    <mergeCell ref="A344:J344"/>
    <mergeCell ref="B270:C270"/>
    <mergeCell ref="E270:F270"/>
    <mergeCell ref="H270:I270"/>
    <mergeCell ref="K270:L270"/>
    <mergeCell ref="B271:C271"/>
    <mergeCell ref="E271:F271"/>
    <mergeCell ref="H271:I271"/>
    <mergeCell ref="K271:L271"/>
    <mergeCell ref="B268:C268"/>
    <mergeCell ref="E268:F268"/>
    <mergeCell ref="H268:I268"/>
    <mergeCell ref="K268:L268"/>
    <mergeCell ref="B269:C269"/>
    <mergeCell ref="E269:F269"/>
    <mergeCell ref="H269:I269"/>
    <mergeCell ref="K269:L269"/>
    <mergeCell ref="B266:C266"/>
    <mergeCell ref="E266:F266"/>
    <mergeCell ref="H266:I266"/>
    <mergeCell ref="K266:L266"/>
    <mergeCell ref="B267:C267"/>
    <mergeCell ref="E267:F267"/>
    <mergeCell ref="H267:I267"/>
    <mergeCell ref="K267:L267"/>
    <mergeCell ref="B264:C264"/>
    <mergeCell ref="E264:F264"/>
    <mergeCell ref="H264:I264"/>
    <mergeCell ref="K264:L264"/>
    <mergeCell ref="B265:C265"/>
    <mergeCell ref="E265:F265"/>
    <mergeCell ref="H265:I265"/>
    <mergeCell ref="K265:L265"/>
    <mergeCell ref="K261:M261"/>
    <mergeCell ref="B262:C262"/>
    <mergeCell ref="E262:F262"/>
    <mergeCell ref="H262:I262"/>
    <mergeCell ref="K262:L262"/>
    <mergeCell ref="B263:C263"/>
    <mergeCell ref="E263:F263"/>
    <mergeCell ref="H263:I263"/>
    <mergeCell ref="K263:L263"/>
    <mergeCell ref="A256:J256"/>
    <mergeCell ref="A257:J257"/>
    <mergeCell ref="A258:J258"/>
    <mergeCell ref="A259:J259"/>
    <mergeCell ref="A261:F261"/>
    <mergeCell ref="H261:J261"/>
    <mergeCell ref="A185:C185"/>
    <mergeCell ref="D185:F185"/>
    <mergeCell ref="A252:J252"/>
    <mergeCell ref="A253:J253"/>
    <mergeCell ref="A254:J254"/>
    <mergeCell ref="A255:J255"/>
    <mergeCell ref="B180:C180"/>
    <mergeCell ref="E180:F180"/>
    <mergeCell ref="H180:I180"/>
    <mergeCell ref="K180:L180"/>
    <mergeCell ref="A183:L183"/>
    <mergeCell ref="K184:M184"/>
    <mergeCell ref="B178:C178"/>
    <mergeCell ref="E178:F178"/>
    <mergeCell ref="H178:I178"/>
    <mergeCell ref="K178:L178"/>
    <mergeCell ref="B179:C179"/>
    <mergeCell ref="E179:F179"/>
    <mergeCell ref="H179:I179"/>
    <mergeCell ref="K179:L179"/>
    <mergeCell ref="B176:C176"/>
    <mergeCell ref="E176:F176"/>
    <mergeCell ref="H176:I176"/>
    <mergeCell ref="K176:L176"/>
    <mergeCell ref="B177:C177"/>
    <mergeCell ref="E177:F177"/>
    <mergeCell ref="H177:I177"/>
    <mergeCell ref="K177:L177"/>
    <mergeCell ref="B174:C174"/>
    <mergeCell ref="E174:F174"/>
    <mergeCell ref="H174:I174"/>
    <mergeCell ref="K174:L174"/>
    <mergeCell ref="B175:C175"/>
    <mergeCell ref="E175:F175"/>
    <mergeCell ref="H175:I175"/>
    <mergeCell ref="K175:L175"/>
    <mergeCell ref="B172:C172"/>
    <mergeCell ref="E172:F172"/>
    <mergeCell ref="H172:I172"/>
    <mergeCell ref="K172:L172"/>
    <mergeCell ref="B173:C173"/>
    <mergeCell ref="E173:F173"/>
    <mergeCell ref="H173:I173"/>
    <mergeCell ref="K173:L173"/>
    <mergeCell ref="A167:J167"/>
    <mergeCell ref="A168:J168"/>
    <mergeCell ref="A170:F170"/>
    <mergeCell ref="H170:J170"/>
    <mergeCell ref="K170:M170"/>
    <mergeCell ref="B171:C171"/>
    <mergeCell ref="E171:F171"/>
    <mergeCell ref="H171:I171"/>
    <mergeCell ref="K171:L171"/>
    <mergeCell ref="A161:J161"/>
    <mergeCell ref="A162:J162"/>
    <mergeCell ref="A163:J163"/>
    <mergeCell ref="A164:J164"/>
    <mergeCell ref="A165:J165"/>
    <mergeCell ref="A166:J166"/>
    <mergeCell ref="W89:X89"/>
    <mergeCell ref="Z89:AA89"/>
    <mergeCell ref="A92:L92"/>
    <mergeCell ref="K93:M93"/>
    <mergeCell ref="A94:C94"/>
    <mergeCell ref="D94:F94"/>
    <mergeCell ref="B89:C89"/>
    <mergeCell ref="E89:F89"/>
    <mergeCell ref="H89:I89"/>
    <mergeCell ref="K89:L89"/>
    <mergeCell ref="Q89:R89"/>
    <mergeCell ref="T89:U89"/>
    <mergeCell ref="Z87:AA87"/>
    <mergeCell ref="B88:C88"/>
    <mergeCell ref="E88:F88"/>
    <mergeCell ref="H88:I88"/>
    <mergeCell ref="K88:L88"/>
    <mergeCell ref="Q88:R88"/>
    <mergeCell ref="W88:X88"/>
    <mergeCell ref="Z88:AA88"/>
    <mergeCell ref="B87:C87"/>
    <mergeCell ref="E87:F87"/>
    <mergeCell ref="H87:I87"/>
    <mergeCell ref="K87:L87"/>
    <mergeCell ref="Q87:R87"/>
    <mergeCell ref="W87:X87"/>
    <mergeCell ref="Z85:AA85"/>
    <mergeCell ref="B86:C86"/>
    <mergeCell ref="E86:F86"/>
    <mergeCell ref="H86:I86"/>
    <mergeCell ref="K86:L86"/>
    <mergeCell ref="Q86:R86"/>
    <mergeCell ref="W86:X86"/>
    <mergeCell ref="Z86:AA86"/>
    <mergeCell ref="B85:C85"/>
    <mergeCell ref="E85:F85"/>
    <mergeCell ref="H85:I85"/>
    <mergeCell ref="K85:L85"/>
    <mergeCell ref="Q85:R85"/>
    <mergeCell ref="W85:X85"/>
    <mergeCell ref="Z83:AA83"/>
    <mergeCell ref="B84:C84"/>
    <mergeCell ref="E84:F84"/>
    <mergeCell ref="H84:I84"/>
    <mergeCell ref="K84:L84"/>
    <mergeCell ref="Q84:R84"/>
    <mergeCell ref="W84:X84"/>
    <mergeCell ref="Z84:AA84"/>
    <mergeCell ref="B83:C83"/>
    <mergeCell ref="E83:F83"/>
    <mergeCell ref="H83:I83"/>
    <mergeCell ref="K83:L83"/>
    <mergeCell ref="Q83:R83"/>
    <mergeCell ref="W83:X83"/>
    <mergeCell ref="Z81:AA81"/>
    <mergeCell ref="B82:C82"/>
    <mergeCell ref="E82:F82"/>
    <mergeCell ref="H82:I82"/>
    <mergeCell ref="K82:L82"/>
    <mergeCell ref="Q82:R82"/>
    <mergeCell ref="W82:X82"/>
    <mergeCell ref="Z82:AA82"/>
    <mergeCell ref="B81:C81"/>
    <mergeCell ref="E81:F81"/>
    <mergeCell ref="H81:I81"/>
    <mergeCell ref="K81:L81"/>
    <mergeCell ref="Q81:R81"/>
    <mergeCell ref="W81:X81"/>
    <mergeCell ref="Z79:AB79"/>
    <mergeCell ref="B80:C80"/>
    <mergeCell ref="E80:F80"/>
    <mergeCell ref="H80:I80"/>
    <mergeCell ref="K80:L80"/>
    <mergeCell ref="Q80:R80"/>
    <mergeCell ref="T80:U80"/>
    <mergeCell ref="W80:X80"/>
    <mergeCell ref="Z80:AA80"/>
    <mergeCell ref="A76:J76"/>
    <mergeCell ref="P76:Y76"/>
    <mergeCell ref="A77:J77"/>
    <mergeCell ref="P77:Y77"/>
    <mergeCell ref="A79:F79"/>
    <mergeCell ref="H79:J79"/>
    <mergeCell ref="K79:M79"/>
    <mergeCell ref="P79:U79"/>
    <mergeCell ref="W79:Y79"/>
    <mergeCell ref="A73:J73"/>
    <mergeCell ref="P73:Y73"/>
    <mergeCell ref="A74:J74"/>
    <mergeCell ref="P74:Y74"/>
    <mergeCell ref="A75:J75"/>
    <mergeCell ref="P75:Y75"/>
    <mergeCell ref="AD69:AE69"/>
    <mergeCell ref="A70:J70"/>
    <mergeCell ref="P70:Y70"/>
    <mergeCell ref="A71:J71"/>
    <mergeCell ref="P71:Y71"/>
    <mergeCell ref="A72:J72"/>
    <mergeCell ref="P72:Y72"/>
    <mergeCell ref="A1:L1"/>
    <mergeCell ref="P1:AG1"/>
    <mergeCell ref="K2:M2"/>
    <mergeCell ref="AF2:AH2"/>
    <mergeCell ref="A3:C3"/>
    <mergeCell ref="D3:F3"/>
    <mergeCell ref="P3:R3"/>
    <mergeCell ref="S3:V3"/>
    <mergeCell ref="W3:X3"/>
    <mergeCell ref="Y3:A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712C-E14E-437A-AC17-A94794E34BDA}">
  <dimension ref="A1:AT3638"/>
  <sheetViews>
    <sheetView tabSelected="1" topLeftCell="A1108" zoomScale="80" zoomScaleNormal="80" workbookViewId="0">
      <selection activeCell="L1108" sqref="L1108"/>
    </sheetView>
  </sheetViews>
  <sheetFormatPr defaultRowHeight="18.75" x14ac:dyDescent="0.3"/>
  <cols>
    <col min="1" max="1" width="64.28515625" style="3" bestFit="1" customWidth="1"/>
    <col min="2" max="2" width="19.42578125" style="137" bestFit="1" customWidth="1"/>
    <col min="3" max="3" width="11.42578125" style="4" bestFit="1" customWidth="1"/>
    <col min="4" max="4" width="10.85546875" style="3" bestFit="1" customWidth="1"/>
    <col min="5" max="5" width="9.42578125" style="3" customWidth="1"/>
    <col min="6" max="6" width="14.28515625" style="5" customWidth="1"/>
    <col min="7" max="7" width="13.28515625" style="3" customWidth="1"/>
    <col min="8" max="8" width="13" style="3" customWidth="1"/>
    <col min="9" max="9" width="13.7109375" style="3" customWidth="1"/>
    <col min="10" max="10" width="12.140625" style="3" customWidth="1"/>
    <col min="11" max="11" width="20.7109375" style="3" customWidth="1"/>
    <col min="12" max="12" width="14.140625" style="3" customWidth="1"/>
    <col min="13" max="14" width="15.5703125" style="3" customWidth="1"/>
    <col min="15" max="15" width="12.28515625" style="3" bestFit="1" customWidth="1"/>
    <col min="16" max="16" width="64.28515625" style="3" bestFit="1" customWidth="1"/>
    <col min="17" max="17" width="12.85546875" style="3" bestFit="1" customWidth="1"/>
    <col min="18" max="18" width="12.5703125" style="3" bestFit="1" customWidth="1"/>
    <col min="19" max="20" width="12.28515625" style="3" customWidth="1"/>
    <col min="21" max="21" width="14.7109375" style="3" bestFit="1" customWidth="1"/>
    <col min="22" max="22" width="12.28515625" style="3" customWidth="1"/>
    <col min="23" max="23" width="15" style="3" customWidth="1"/>
    <col min="24" max="24" width="12.28515625" style="3" customWidth="1"/>
    <col min="25" max="26" width="9.42578125" style="3" customWidth="1"/>
    <col min="27" max="27" width="15.140625" style="3" customWidth="1"/>
    <col min="28" max="28" width="10" style="3" customWidth="1"/>
    <col min="29" max="29" width="11.28515625" style="3" customWidth="1"/>
    <col min="30" max="31" width="9.42578125" style="3" customWidth="1"/>
    <col min="32" max="32" width="17.28515625" style="3" customWidth="1"/>
    <col min="33" max="33" width="19.140625" style="3" customWidth="1"/>
    <col min="34" max="34" width="21.140625" style="3" bestFit="1" customWidth="1"/>
    <col min="35" max="36" width="9.28515625" style="3" bestFit="1" customWidth="1"/>
    <col min="37" max="38" width="14.7109375" style="3" bestFit="1" customWidth="1"/>
    <col min="39" max="39" width="9.140625" style="3"/>
    <col min="40" max="40" width="16.5703125" style="3" bestFit="1" customWidth="1"/>
    <col min="41" max="41" width="11.42578125" style="3" bestFit="1" customWidth="1"/>
    <col min="42" max="42" width="16.140625" style="3" bestFit="1" customWidth="1"/>
    <col min="43" max="43" width="15" style="3" bestFit="1" customWidth="1"/>
    <col min="44" max="44" width="11.140625" style="3" bestFit="1" customWidth="1"/>
    <col min="45" max="45" width="13.7109375" style="3" bestFit="1" customWidth="1"/>
    <col min="46" max="16384" width="9.140625" style="3"/>
  </cols>
  <sheetData>
    <row r="1" spans="1:46" x14ac:dyDescent="0.3">
      <c r="A1" s="172" t="s">
        <v>0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"/>
      <c r="N1" s="151"/>
      <c r="P1" s="172" t="s">
        <v>0</v>
      </c>
      <c r="Q1" s="172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2"/>
      <c r="AE1" s="172"/>
      <c r="AF1" s="172"/>
      <c r="AG1" s="172"/>
    </row>
    <row r="2" spans="1:46" x14ac:dyDescent="0.3">
      <c r="A2" s="1" t="s">
        <v>1</v>
      </c>
      <c r="B2" s="151" t="s">
        <v>2</v>
      </c>
      <c r="J2" s="1" t="s">
        <v>3</v>
      </c>
      <c r="K2" s="173"/>
      <c r="L2" s="173"/>
      <c r="M2" s="173"/>
      <c r="N2" s="6"/>
      <c r="P2" s="1" t="s">
        <v>4</v>
      </c>
      <c r="Q2" s="151"/>
      <c r="R2" s="4"/>
      <c r="S2" s="4"/>
      <c r="T2" s="4"/>
      <c r="U2" s="4"/>
      <c r="V2" s="4"/>
      <c r="W2" s="4"/>
      <c r="X2" s="4"/>
      <c r="AA2" s="5"/>
      <c r="AE2" s="1" t="s">
        <v>5</v>
      </c>
      <c r="AF2" s="185">
        <f>+K2</f>
        <v>0</v>
      </c>
      <c r="AG2" s="185"/>
      <c r="AH2" s="185"/>
    </row>
    <row r="3" spans="1:46" x14ac:dyDescent="0.3">
      <c r="A3" s="174"/>
      <c r="B3" s="175"/>
      <c r="C3" s="176"/>
      <c r="D3" s="169" t="s">
        <v>6</v>
      </c>
      <c r="E3" s="170"/>
      <c r="F3" s="171"/>
      <c r="G3" s="7" t="s">
        <v>7</v>
      </c>
      <c r="H3" s="7" t="s">
        <v>7</v>
      </c>
      <c r="I3" s="7" t="s">
        <v>8</v>
      </c>
      <c r="J3" s="150" t="s">
        <v>9</v>
      </c>
      <c r="K3" s="7" t="s">
        <v>10</v>
      </c>
      <c r="L3" s="152"/>
      <c r="M3" s="7" t="s">
        <v>11</v>
      </c>
      <c r="N3" s="7" t="s">
        <v>12</v>
      </c>
      <c r="P3" s="174"/>
      <c r="Q3" s="175"/>
      <c r="R3" s="176"/>
      <c r="S3" s="169" t="s">
        <v>13</v>
      </c>
      <c r="T3" s="170"/>
      <c r="U3" s="170"/>
      <c r="V3" s="171"/>
      <c r="W3" s="169" t="s">
        <v>14</v>
      </c>
      <c r="X3" s="171"/>
      <c r="Y3" s="169" t="s">
        <v>6</v>
      </c>
      <c r="Z3" s="170"/>
      <c r="AA3" s="171"/>
      <c r="AB3" s="7" t="s">
        <v>7</v>
      </c>
      <c r="AC3" s="7" t="s">
        <v>15</v>
      </c>
      <c r="AD3" s="7" t="s">
        <v>8</v>
      </c>
      <c r="AE3" s="150" t="s">
        <v>9</v>
      </c>
      <c r="AF3" s="7" t="s">
        <v>10</v>
      </c>
      <c r="AG3" s="10"/>
      <c r="AH3" s="11"/>
      <c r="AI3" s="11" t="s">
        <v>12</v>
      </c>
      <c r="AJ3" s="152"/>
      <c r="AK3" s="152"/>
      <c r="AL3" s="152"/>
      <c r="AM3" s="152"/>
      <c r="AN3" s="152"/>
      <c r="AO3" s="152"/>
      <c r="AP3" s="152"/>
      <c r="AQ3" s="152"/>
      <c r="AR3" s="152"/>
      <c r="AS3" s="152"/>
    </row>
    <row r="4" spans="1:46" x14ac:dyDescent="0.3">
      <c r="A4" s="12" t="s">
        <v>16</v>
      </c>
      <c r="B4" s="7" t="s">
        <v>17</v>
      </c>
      <c r="C4" s="13" t="s">
        <v>18</v>
      </c>
      <c r="D4" s="7">
        <v>1</v>
      </c>
      <c r="E4" s="7">
        <v>2</v>
      </c>
      <c r="F4" s="14" t="s">
        <v>19</v>
      </c>
      <c r="G4" s="7" t="s">
        <v>20</v>
      </c>
      <c r="H4" s="7" t="s">
        <v>20</v>
      </c>
      <c r="I4" s="7"/>
      <c r="J4" s="7" t="s">
        <v>20</v>
      </c>
      <c r="K4" s="7" t="s">
        <v>21</v>
      </c>
      <c r="L4" s="7" t="s">
        <v>22</v>
      </c>
      <c r="M4" s="7" t="s">
        <v>23</v>
      </c>
      <c r="N4" s="7" t="s">
        <v>22</v>
      </c>
      <c r="P4" s="12" t="s">
        <v>16</v>
      </c>
      <c r="Q4" s="7" t="s">
        <v>17</v>
      </c>
      <c r="R4" s="13" t="s">
        <v>18</v>
      </c>
      <c r="S4" s="13" t="s">
        <v>24</v>
      </c>
      <c r="T4" s="13" t="s">
        <v>25</v>
      </c>
      <c r="U4" s="13" t="s">
        <v>26</v>
      </c>
      <c r="V4" s="13" t="s">
        <v>25</v>
      </c>
      <c r="W4" s="13" t="s">
        <v>27</v>
      </c>
      <c r="X4" s="13" t="s">
        <v>25</v>
      </c>
      <c r="Y4" s="7">
        <v>1</v>
      </c>
      <c r="Z4" s="7">
        <v>2</v>
      </c>
      <c r="AA4" s="14" t="s">
        <v>19</v>
      </c>
      <c r="AB4" s="7" t="s">
        <v>20</v>
      </c>
      <c r="AC4" s="7" t="s">
        <v>20</v>
      </c>
      <c r="AD4" s="7"/>
      <c r="AE4" s="7" t="s">
        <v>20</v>
      </c>
      <c r="AF4" s="7" t="s">
        <v>21</v>
      </c>
      <c r="AG4" s="7" t="s">
        <v>22</v>
      </c>
      <c r="AH4" s="11" t="s">
        <v>28</v>
      </c>
      <c r="AI4" s="11" t="s">
        <v>29</v>
      </c>
      <c r="AJ4" s="7" t="s">
        <v>30</v>
      </c>
      <c r="AK4" s="15" t="s">
        <v>31</v>
      </c>
      <c r="AL4" s="7" t="s">
        <v>32</v>
      </c>
      <c r="AM4" s="7"/>
      <c r="AN4" s="7"/>
      <c r="AO4" s="7"/>
      <c r="AP4" s="7"/>
      <c r="AQ4" s="15"/>
      <c r="AR4" s="7" t="s">
        <v>33</v>
      </c>
      <c r="AS4" s="7" t="s">
        <v>34</v>
      </c>
      <c r="AT4" s="7" t="s">
        <v>23</v>
      </c>
    </row>
    <row r="5" spans="1:46" s="25" customFormat="1" x14ac:dyDescent="0.3">
      <c r="A5" s="16" t="s">
        <v>35</v>
      </c>
      <c r="B5" s="17" t="s">
        <v>36</v>
      </c>
      <c r="C5" s="17">
        <v>72</v>
      </c>
      <c r="D5" s="18"/>
      <c r="E5" s="19"/>
      <c r="F5" s="20">
        <f>+(E5+D5)/C5</f>
        <v>0</v>
      </c>
      <c r="G5" s="21"/>
      <c r="H5" s="21"/>
      <c r="I5" s="21"/>
      <c r="J5" s="16">
        <f>+D5+E5-G5-H5-I5</f>
        <v>0</v>
      </c>
      <c r="K5" s="22">
        <v>381.13</v>
      </c>
      <c r="L5" s="23">
        <f t="shared" ref="L5:L66" si="0">+J5*K5</f>
        <v>0</v>
      </c>
      <c r="M5" s="24"/>
      <c r="N5" s="24">
        <f>+K5*I5</f>
        <v>0</v>
      </c>
      <c r="P5" s="16" t="s">
        <v>35</v>
      </c>
      <c r="Q5" s="17" t="s">
        <v>36</v>
      </c>
      <c r="R5" s="17">
        <v>72</v>
      </c>
      <c r="S5" s="26"/>
      <c r="T5" s="27">
        <f>+S5/R5</f>
        <v>0</v>
      </c>
      <c r="U5" s="26">
        <f>+S5+W5-AE5</f>
        <v>-259</v>
      </c>
      <c r="V5" s="27">
        <f>+U5/R5</f>
        <v>-3.5972222222222223</v>
      </c>
      <c r="W5" s="28">
        <f>+R5*X5</f>
        <v>0</v>
      </c>
      <c r="X5" s="28"/>
      <c r="Y5" s="29">
        <f t="shared" ref="Y5:Z36" si="1">+D5+D96+D187+D278+D369+D460+D551+D642+D733+D824+D915+D1006+D1097+D1188+D1279+D1370+D1461+D1552+D1643+D1734+D1825+D1916+D2007+D2098+D2189+D2280+D2371+D2462+D2553+D2644+D2735+D2826+D2917+D3008+D3099+D3190+D3281+D3372+D3463+D3554</f>
        <v>235</v>
      </c>
      <c r="Z5" s="29">
        <f t="shared" si="1"/>
        <v>24</v>
      </c>
      <c r="AA5" s="30">
        <f t="shared" ref="AA5:AA66" si="2">+(Z5+Y5)/R5</f>
        <v>3.5972222222222223</v>
      </c>
      <c r="AB5" s="29">
        <f t="shared" ref="AB5:AE36" si="3">+G5+G96+G187+G278+G369+G460+G551+G642+G733+G824+G915+G1006+G1097+G1188+G1279+G1370+G1461+G1552+G1643+G1734+G1825+G1916+G2007+G2098+G2189+G2280+G2371+G2462+G2553+G2644+G2735+G2826+G2917+G3008+G3099+G3190+G3281+G3372+G3463+G3554</f>
        <v>0</v>
      </c>
      <c r="AC5" s="29">
        <f t="shared" si="3"/>
        <v>0</v>
      </c>
      <c r="AD5" s="29">
        <f t="shared" si="3"/>
        <v>0</v>
      </c>
      <c r="AE5" s="29">
        <f t="shared" si="3"/>
        <v>259</v>
      </c>
      <c r="AF5" s="31">
        <f>+K5</f>
        <v>381.13</v>
      </c>
      <c r="AG5" s="24">
        <f t="shared" ref="AG5:AG66" si="4">+AE5*AF5</f>
        <v>98712.67</v>
      </c>
      <c r="AH5" s="24">
        <f>+AF5*U5</f>
        <v>-98712.67</v>
      </c>
      <c r="AI5" s="32">
        <f>+AD5*AF5</f>
        <v>0</v>
      </c>
      <c r="AJ5" s="24">
        <f>+Y5+Z5</f>
        <v>259</v>
      </c>
      <c r="AK5" s="24"/>
      <c r="AL5" s="24"/>
      <c r="AM5" s="24"/>
      <c r="AN5" s="24"/>
      <c r="AO5" s="24"/>
      <c r="AP5" s="24"/>
      <c r="AQ5" s="33"/>
      <c r="AR5" s="24">
        <f>SUM(AJ5:AQ5)</f>
        <v>259</v>
      </c>
      <c r="AS5" s="24"/>
      <c r="AT5" s="24">
        <f>+AS5-AR5</f>
        <v>-259</v>
      </c>
    </row>
    <row r="6" spans="1:46" s="25" customFormat="1" x14ac:dyDescent="0.3">
      <c r="A6" s="16" t="s">
        <v>37</v>
      </c>
      <c r="B6" s="17" t="s">
        <v>38</v>
      </c>
      <c r="C6" s="17">
        <v>36</v>
      </c>
      <c r="D6" s="18"/>
      <c r="E6" s="19"/>
      <c r="F6" s="20">
        <f t="shared" ref="F6:F66" si="5">+(E6+D6)/C6</f>
        <v>0</v>
      </c>
      <c r="G6" s="21"/>
      <c r="H6" s="21"/>
      <c r="I6" s="21"/>
      <c r="J6" s="16">
        <f t="shared" ref="J6:J66" si="6">+D6+E6-G6-H6-I6</f>
        <v>0</v>
      </c>
      <c r="K6" s="22">
        <v>741.2</v>
      </c>
      <c r="L6" s="23">
        <f t="shared" si="0"/>
        <v>0</v>
      </c>
      <c r="M6" s="24"/>
      <c r="N6" s="24">
        <f t="shared" ref="N6:N66" si="7">+K6*I6</f>
        <v>0</v>
      </c>
      <c r="P6" s="16" t="s">
        <v>37</v>
      </c>
      <c r="Q6" s="17" t="s">
        <v>38</v>
      </c>
      <c r="R6" s="17">
        <v>36</v>
      </c>
      <c r="S6" s="26"/>
      <c r="T6" s="27">
        <f t="shared" ref="T6:T66" si="8">+S6/R6</f>
        <v>0</v>
      </c>
      <c r="U6" s="26">
        <f t="shared" ref="U6:U66" si="9">+S6+W6-AE6</f>
        <v>-60</v>
      </c>
      <c r="V6" s="27">
        <f t="shared" ref="V6:V66" si="10">+U6/R6</f>
        <v>-1.6666666666666667</v>
      </c>
      <c r="W6" s="28">
        <f t="shared" ref="W6:W66" si="11">+R6*X6</f>
        <v>0</v>
      </c>
      <c r="X6" s="28"/>
      <c r="Y6" s="29">
        <f t="shared" si="1"/>
        <v>60</v>
      </c>
      <c r="Z6" s="29">
        <f t="shared" si="1"/>
        <v>0</v>
      </c>
      <c r="AA6" s="30">
        <f t="shared" si="2"/>
        <v>1.6666666666666667</v>
      </c>
      <c r="AB6" s="32">
        <f t="shared" si="3"/>
        <v>0</v>
      </c>
      <c r="AC6" s="32">
        <f t="shared" si="3"/>
        <v>0</v>
      </c>
      <c r="AD6" s="32">
        <f t="shared" si="3"/>
        <v>0</v>
      </c>
      <c r="AE6" s="34">
        <f t="shared" si="3"/>
        <v>60</v>
      </c>
      <c r="AF6" s="31">
        <f t="shared" ref="AF6:AF66" si="12">+K6</f>
        <v>741.2</v>
      </c>
      <c r="AG6" s="24">
        <f t="shared" si="4"/>
        <v>44472</v>
      </c>
      <c r="AH6" s="24">
        <f t="shared" ref="AH6:AH66" si="13">+AF6*U6</f>
        <v>-44472</v>
      </c>
      <c r="AI6" s="32">
        <f t="shared" ref="AI6:AI66" si="14">+AD6*AF6</f>
        <v>0</v>
      </c>
      <c r="AJ6" s="24">
        <f t="shared" ref="AJ6:AJ66" si="15">+Y6+Z6</f>
        <v>60</v>
      </c>
      <c r="AK6" s="24"/>
      <c r="AL6" s="24"/>
      <c r="AM6" s="24"/>
      <c r="AN6" s="24"/>
      <c r="AO6" s="24"/>
      <c r="AP6" s="24"/>
      <c r="AQ6" s="33"/>
      <c r="AR6" s="24">
        <f t="shared" ref="AR6:AR66" si="16">SUM(AJ6:AQ6)</f>
        <v>60</v>
      </c>
      <c r="AS6" s="24"/>
      <c r="AT6" s="24">
        <f t="shared" ref="AT6:AT66" si="17">+AS6-AR6</f>
        <v>-60</v>
      </c>
    </row>
    <row r="7" spans="1:46" s="25" customFormat="1" x14ac:dyDescent="0.3">
      <c r="A7" s="16" t="s">
        <v>39</v>
      </c>
      <c r="B7" s="17" t="s">
        <v>40</v>
      </c>
      <c r="C7" s="17">
        <v>18</v>
      </c>
      <c r="D7" s="18"/>
      <c r="E7" s="19"/>
      <c r="F7" s="20">
        <f t="shared" si="5"/>
        <v>0</v>
      </c>
      <c r="G7" s="21"/>
      <c r="H7" s="21"/>
      <c r="I7" s="21"/>
      <c r="J7" s="35">
        <f t="shared" si="6"/>
        <v>0</v>
      </c>
      <c r="K7" s="22">
        <v>1263.5999999999999</v>
      </c>
      <c r="L7" s="36">
        <f t="shared" si="0"/>
        <v>0</v>
      </c>
      <c r="M7" s="37"/>
      <c r="N7" s="37">
        <f t="shared" si="7"/>
        <v>0</v>
      </c>
      <c r="P7" s="16" t="s">
        <v>39</v>
      </c>
      <c r="Q7" s="17" t="s">
        <v>40</v>
      </c>
      <c r="R7" s="17">
        <v>18</v>
      </c>
      <c r="S7" s="26"/>
      <c r="T7" s="27">
        <f t="shared" si="8"/>
        <v>0</v>
      </c>
      <c r="U7" s="26">
        <f t="shared" si="9"/>
        <v>-6</v>
      </c>
      <c r="V7" s="27">
        <f t="shared" si="10"/>
        <v>-0.33333333333333331</v>
      </c>
      <c r="W7" s="28">
        <f t="shared" si="11"/>
        <v>0</v>
      </c>
      <c r="X7" s="28"/>
      <c r="Y7" s="29">
        <f t="shared" si="1"/>
        <v>6</v>
      </c>
      <c r="Z7" s="29">
        <f t="shared" si="1"/>
        <v>0</v>
      </c>
      <c r="AA7" s="30">
        <f t="shared" si="2"/>
        <v>0.33333333333333331</v>
      </c>
      <c r="AB7" s="32">
        <f t="shared" si="3"/>
        <v>0</v>
      </c>
      <c r="AC7" s="32">
        <f t="shared" si="3"/>
        <v>0</v>
      </c>
      <c r="AD7" s="32">
        <f t="shared" si="3"/>
        <v>0</v>
      </c>
      <c r="AE7" s="12">
        <f t="shared" si="3"/>
        <v>6</v>
      </c>
      <c r="AF7" s="31">
        <f t="shared" si="12"/>
        <v>1263.5999999999999</v>
      </c>
      <c r="AG7" s="37">
        <f t="shared" si="4"/>
        <v>7581.5999999999995</v>
      </c>
      <c r="AH7" s="37">
        <f t="shared" si="13"/>
        <v>-7581.5999999999995</v>
      </c>
      <c r="AI7" s="32">
        <f t="shared" si="14"/>
        <v>0</v>
      </c>
      <c r="AJ7" s="37">
        <f t="shared" si="15"/>
        <v>6</v>
      </c>
      <c r="AK7" s="37"/>
      <c r="AL7" s="37"/>
      <c r="AM7" s="37"/>
      <c r="AN7" s="37"/>
      <c r="AO7" s="37"/>
      <c r="AP7" s="37"/>
      <c r="AQ7" s="33"/>
      <c r="AR7" s="37">
        <f t="shared" si="16"/>
        <v>6</v>
      </c>
      <c r="AS7" s="37"/>
      <c r="AT7" s="37">
        <f t="shared" si="17"/>
        <v>-6</v>
      </c>
    </row>
    <row r="8" spans="1:46" s="25" customFormat="1" x14ac:dyDescent="0.3">
      <c r="A8" s="16" t="s">
        <v>41</v>
      </c>
      <c r="B8" s="17" t="s">
        <v>42</v>
      </c>
      <c r="C8" s="17">
        <v>10</v>
      </c>
      <c r="D8" s="18"/>
      <c r="E8" s="19"/>
      <c r="F8" s="20">
        <f t="shared" si="5"/>
        <v>0</v>
      </c>
      <c r="G8" s="21"/>
      <c r="H8" s="21"/>
      <c r="I8" s="21"/>
      <c r="J8" s="16">
        <f t="shared" si="6"/>
        <v>0</v>
      </c>
      <c r="K8" s="22">
        <v>2059.1999999999998</v>
      </c>
      <c r="L8" s="23">
        <f t="shared" si="0"/>
        <v>0</v>
      </c>
      <c r="M8" s="24"/>
      <c r="N8" s="24">
        <f t="shared" si="7"/>
        <v>0</v>
      </c>
      <c r="P8" s="16" t="s">
        <v>41</v>
      </c>
      <c r="Q8" s="17" t="s">
        <v>42</v>
      </c>
      <c r="R8" s="17">
        <v>10</v>
      </c>
      <c r="S8" s="26"/>
      <c r="T8" s="27">
        <f t="shared" si="8"/>
        <v>0</v>
      </c>
      <c r="U8" s="26">
        <f t="shared" si="9"/>
        <v>-60</v>
      </c>
      <c r="V8" s="27">
        <f t="shared" si="10"/>
        <v>-6</v>
      </c>
      <c r="W8" s="28">
        <f t="shared" si="11"/>
        <v>0</v>
      </c>
      <c r="X8" s="28"/>
      <c r="Y8" s="29">
        <f t="shared" si="1"/>
        <v>52</v>
      </c>
      <c r="Z8" s="29">
        <f t="shared" si="1"/>
        <v>8</v>
      </c>
      <c r="AA8" s="30">
        <f t="shared" si="2"/>
        <v>6</v>
      </c>
      <c r="AB8" s="32">
        <f t="shared" si="3"/>
        <v>0</v>
      </c>
      <c r="AC8" s="32">
        <f t="shared" si="3"/>
        <v>0</v>
      </c>
      <c r="AD8" s="32">
        <f t="shared" si="3"/>
        <v>0</v>
      </c>
      <c r="AE8" s="34">
        <f t="shared" si="3"/>
        <v>60</v>
      </c>
      <c r="AF8" s="31">
        <f t="shared" si="12"/>
        <v>2059.1999999999998</v>
      </c>
      <c r="AG8" s="24">
        <f t="shared" si="4"/>
        <v>123551.99999999999</v>
      </c>
      <c r="AH8" s="24">
        <f t="shared" si="13"/>
        <v>-123551.99999999999</v>
      </c>
      <c r="AI8" s="32">
        <f t="shared" si="14"/>
        <v>0</v>
      </c>
      <c r="AJ8" s="24">
        <f t="shared" si="15"/>
        <v>60</v>
      </c>
      <c r="AK8" s="24"/>
      <c r="AL8" s="24"/>
      <c r="AM8" s="24"/>
      <c r="AN8" s="24"/>
      <c r="AO8" s="24"/>
      <c r="AP8" s="24"/>
      <c r="AQ8" s="33"/>
      <c r="AR8" s="24">
        <f t="shared" si="16"/>
        <v>60</v>
      </c>
      <c r="AS8" s="24"/>
      <c r="AT8" s="24">
        <f t="shared" si="17"/>
        <v>-60</v>
      </c>
    </row>
    <row r="9" spans="1:46" s="25" customFormat="1" x14ac:dyDescent="0.3">
      <c r="A9" s="16" t="s">
        <v>43</v>
      </c>
      <c r="B9" s="17" t="s">
        <v>36</v>
      </c>
      <c r="C9" s="17">
        <v>72</v>
      </c>
      <c r="D9" s="18"/>
      <c r="E9" s="19"/>
      <c r="F9" s="20">
        <f t="shared" si="5"/>
        <v>0</v>
      </c>
      <c r="G9" s="21"/>
      <c r="H9" s="21"/>
      <c r="I9" s="21"/>
      <c r="J9" s="16">
        <f t="shared" si="6"/>
        <v>0</v>
      </c>
      <c r="K9" s="22">
        <v>409.5</v>
      </c>
      <c r="L9" s="23">
        <f t="shared" si="0"/>
        <v>0</v>
      </c>
      <c r="M9" s="24"/>
      <c r="N9" s="24">
        <f t="shared" si="7"/>
        <v>0</v>
      </c>
      <c r="P9" s="16" t="s">
        <v>43</v>
      </c>
      <c r="Q9" s="17" t="s">
        <v>36</v>
      </c>
      <c r="R9" s="17">
        <v>72</v>
      </c>
      <c r="S9" s="26"/>
      <c r="T9" s="27">
        <f t="shared" si="8"/>
        <v>0</v>
      </c>
      <c r="U9" s="26">
        <f t="shared" si="9"/>
        <v>-22</v>
      </c>
      <c r="V9" s="27">
        <f t="shared" si="10"/>
        <v>-0.30555555555555558</v>
      </c>
      <c r="W9" s="28">
        <f t="shared" si="11"/>
        <v>0</v>
      </c>
      <c r="X9" s="28"/>
      <c r="Y9" s="29">
        <f t="shared" si="1"/>
        <v>12</v>
      </c>
      <c r="Z9" s="29">
        <f t="shared" si="1"/>
        <v>10</v>
      </c>
      <c r="AA9" s="30">
        <f t="shared" si="2"/>
        <v>0.30555555555555558</v>
      </c>
      <c r="AB9" s="32">
        <f t="shared" si="3"/>
        <v>0</v>
      </c>
      <c r="AC9" s="32">
        <f t="shared" si="3"/>
        <v>0</v>
      </c>
      <c r="AD9" s="32">
        <f t="shared" si="3"/>
        <v>0</v>
      </c>
      <c r="AE9" s="34">
        <f t="shared" si="3"/>
        <v>22</v>
      </c>
      <c r="AF9" s="31">
        <f t="shared" si="12"/>
        <v>409.5</v>
      </c>
      <c r="AG9" s="24">
        <f t="shared" si="4"/>
        <v>9009</v>
      </c>
      <c r="AH9" s="24">
        <f t="shared" si="13"/>
        <v>-9009</v>
      </c>
      <c r="AI9" s="32">
        <f t="shared" si="14"/>
        <v>0</v>
      </c>
      <c r="AJ9" s="24">
        <f t="shared" si="15"/>
        <v>22</v>
      </c>
      <c r="AK9" s="24"/>
      <c r="AL9" s="24"/>
      <c r="AM9" s="24"/>
      <c r="AN9" s="24"/>
      <c r="AO9" s="24"/>
      <c r="AP9" s="24"/>
      <c r="AQ9" s="33"/>
      <c r="AR9" s="24">
        <f t="shared" si="16"/>
        <v>22</v>
      </c>
      <c r="AS9" s="24"/>
      <c r="AT9" s="24">
        <f t="shared" si="17"/>
        <v>-22</v>
      </c>
    </row>
    <row r="10" spans="1:46" s="25" customFormat="1" x14ac:dyDescent="0.3">
      <c r="A10" s="16" t="s">
        <v>44</v>
      </c>
      <c r="B10" s="17" t="s">
        <v>38</v>
      </c>
      <c r="C10" s="17">
        <v>36</v>
      </c>
      <c r="D10" s="18"/>
      <c r="E10" s="19"/>
      <c r="F10" s="20">
        <f t="shared" si="5"/>
        <v>0</v>
      </c>
      <c r="G10" s="21"/>
      <c r="H10" s="21"/>
      <c r="I10" s="21"/>
      <c r="J10" s="16">
        <f t="shared" si="6"/>
        <v>0</v>
      </c>
      <c r="K10" s="22">
        <v>803.79</v>
      </c>
      <c r="L10" s="23">
        <f t="shared" si="0"/>
        <v>0</v>
      </c>
      <c r="M10" s="24"/>
      <c r="N10" s="24">
        <f t="shared" si="7"/>
        <v>0</v>
      </c>
      <c r="P10" s="16" t="s">
        <v>44</v>
      </c>
      <c r="Q10" s="17" t="s">
        <v>38</v>
      </c>
      <c r="R10" s="17">
        <v>36</v>
      </c>
      <c r="S10" s="26"/>
      <c r="T10" s="27">
        <f t="shared" si="8"/>
        <v>0</v>
      </c>
      <c r="U10" s="26">
        <f t="shared" si="9"/>
        <v>-13</v>
      </c>
      <c r="V10" s="27">
        <f t="shared" si="10"/>
        <v>-0.3611111111111111</v>
      </c>
      <c r="W10" s="28">
        <f t="shared" si="11"/>
        <v>0</v>
      </c>
      <c r="X10" s="28"/>
      <c r="Y10" s="29">
        <f t="shared" si="1"/>
        <v>3</v>
      </c>
      <c r="Z10" s="29">
        <f t="shared" si="1"/>
        <v>10</v>
      </c>
      <c r="AA10" s="30">
        <f t="shared" si="2"/>
        <v>0.3611111111111111</v>
      </c>
      <c r="AB10" s="32">
        <f t="shared" si="3"/>
        <v>0</v>
      </c>
      <c r="AC10" s="32">
        <f t="shared" si="3"/>
        <v>0</v>
      </c>
      <c r="AD10" s="32">
        <f t="shared" si="3"/>
        <v>0</v>
      </c>
      <c r="AE10" s="34">
        <f t="shared" si="3"/>
        <v>13</v>
      </c>
      <c r="AF10" s="31">
        <f t="shared" si="12"/>
        <v>803.79</v>
      </c>
      <c r="AG10" s="24">
        <f t="shared" si="4"/>
        <v>10449.27</v>
      </c>
      <c r="AH10" s="24">
        <f t="shared" si="13"/>
        <v>-10449.27</v>
      </c>
      <c r="AI10" s="32">
        <f t="shared" si="14"/>
        <v>0</v>
      </c>
      <c r="AJ10" s="24">
        <f t="shared" si="15"/>
        <v>13</v>
      </c>
      <c r="AK10" s="24"/>
      <c r="AL10" s="24"/>
      <c r="AM10" s="24"/>
      <c r="AN10" s="24"/>
      <c r="AO10" s="24"/>
      <c r="AP10" s="24"/>
      <c r="AQ10" s="33"/>
      <c r="AR10" s="24">
        <f t="shared" si="16"/>
        <v>13</v>
      </c>
      <c r="AS10" s="24"/>
      <c r="AT10" s="24">
        <f t="shared" si="17"/>
        <v>-13</v>
      </c>
    </row>
    <row r="11" spans="1:46" s="25" customFormat="1" x14ac:dyDescent="0.3">
      <c r="A11" s="16" t="s">
        <v>45</v>
      </c>
      <c r="B11" s="17" t="s">
        <v>36</v>
      </c>
      <c r="C11" s="17">
        <v>72</v>
      </c>
      <c r="D11" s="18"/>
      <c r="E11" s="19"/>
      <c r="F11" s="20">
        <f t="shared" si="5"/>
        <v>0</v>
      </c>
      <c r="G11" s="21"/>
      <c r="H11" s="21"/>
      <c r="I11" s="21"/>
      <c r="J11" s="16">
        <f t="shared" si="6"/>
        <v>0</v>
      </c>
      <c r="K11" s="22">
        <v>409.5</v>
      </c>
      <c r="L11" s="23">
        <f t="shared" si="0"/>
        <v>0</v>
      </c>
      <c r="M11" s="24"/>
      <c r="N11" s="24">
        <f t="shared" si="7"/>
        <v>0</v>
      </c>
      <c r="P11" s="16" t="s">
        <v>45</v>
      </c>
      <c r="Q11" s="17" t="s">
        <v>36</v>
      </c>
      <c r="R11" s="17">
        <v>72</v>
      </c>
      <c r="S11" s="26"/>
      <c r="T11" s="27">
        <f t="shared" si="8"/>
        <v>0</v>
      </c>
      <c r="U11" s="26">
        <f t="shared" si="9"/>
        <v>-263</v>
      </c>
      <c r="V11" s="27">
        <f t="shared" si="10"/>
        <v>-3.6527777777777777</v>
      </c>
      <c r="W11" s="28">
        <f t="shared" si="11"/>
        <v>0</v>
      </c>
      <c r="X11" s="28"/>
      <c r="Y11" s="29">
        <f t="shared" si="1"/>
        <v>239</v>
      </c>
      <c r="Z11" s="29">
        <f t="shared" si="1"/>
        <v>24</v>
      </c>
      <c r="AA11" s="30">
        <f t="shared" si="2"/>
        <v>3.6527777777777777</v>
      </c>
      <c r="AB11" s="32">
        <f t="shared" si="3"/>
        <v>0</v>
      </c>
      <c r="AC11" s="32">
        <f t="shared" si="3"/>
        <v>0</v>
      </c>
      <c r="AD11" s="32">
        <f t="shared" si="3"/>
        <v>0</v>
      </c>
      <c r="AE11" s="34">
        <f t="shared" si="3"/>
        <v>263</v>
      </c>
      <c r="AF11" s="31">
        <f t="shared" si="12"/>
        <v>409.5</v>
      </c>
      <c r="AG11" s="24">
        <f t="shared" si="4"/>
        <v>107698.5</v>
      </c>
      <c r="AH11" s="24">
        <f t="shared" si="13"/>
        <v>-107698.5</v>
      </c>
      <c r="AI11" s="32">
        <f t="shared" si="14"/>
        <v>0</v>
      </c>
      <c r="AJ11" s="24">
        <f t="shared" si="15"/>
        <v>263</v>
      </c>
      <c r="AK11" s="24"/>
      <c r="AL11" s="24"/>
      <c r="AM11" s="24"/>
      <c r="AN11" s="24"/>
      <c r="AO11" s="24"/>
      <c r="AP11" s="24"/>
      <c r="AQ11" s="33"/>
      <c r="AR11" s="24">
        <f t="shared" si="16"/>
        <v>263</v>
      </c>
      <c r="AS11" s="24"/>
      <c r="AT11" s="24">
        <f t="shared" si="17"/>
        <v>-263</v>
      </c>
    </row>
    <row r="12" spans="1:46" s="25" customFormat="1" x14ac:dyDescent="0.3">
      <c r="A12" s="16" t="s">
        <v>46</v>
      </c>
      <c r="B12" s="17" t="s">
        <v>38</v>
      </c>
      <c r="C12" s="17">
        <v>36</v>
      </c>
      <c r="D12" s="18"/>
      <c r="E12" s="19"/>
      <c r="F12" s="20">
        <f t="shared" si="5"/>
        <v>0</v>
      </c>
      <c r="G12" s="21"/>
      <c r="H12" s="21"/>
      <c r="I12" s="21"/>
      <c r="J12" s="16">
        <f t="shared" si="6"/>
        <v>0</v>
      </c>
      <c r="K12" s="22">
        <v>803.79</v>
      </c>
      <c r="L12" s="23">
        <f t="shared" si="0"/>
        <v>0</v>
      </c>
      <c r="M12" s="24"/>
      <c r="N12" s="24">
        <f t="shared" si="7"/>
        <v>0</v>
      </c>
      <c r="P12" s="16" t="s">
        <v>46</v>
      </c>
      <c r="Q12" s="17" t="s">
        <v>38</v>
      </c>
      <c r="R12" s="17">
        <v>36</v>
      </c>
      <c r="S12" s="26"/>
      <c r="T12" s="27">
        <f t="shared" si="8"/>
        <v>0</v>
      </c>
      <c r="U12" s="26">
        <f t="shared" si="9"/>
        <v>-75</v>
      </c>
      <c r="V12" s="27">
        <f t="shared" si="10"/>
        <v>-2.0833333333333335</v>
      </c>
      <c r="W12" s="28">
        <f t="shared" si="11"/>
        <v>0</v>
      </c>
      <c r="X12" s="28"/>
      <c r="Y12" s="29">
        <f t="shared" si="1"/>
        <v>75</v>
      </c>
      <c r="Z12" s="29">
        <f t="shared" si="1"/>
        <v>0</v>
      </c>
      <c r="AA12" s="30">
        <f t="shared" si="2"/>
        <v>2.0833333333333335</v>
      </c>
      <c r="AB12" s="32">
        <f t="shared" si="3"/>
        <v>0</v>
      </c>
      <c r="AC12" s="32">
        <f t="shared" si="3"/>
        <v>0</v>
      </c>
      <c r="AD12" s="32">
        <f t="shared" si="3"/>
        <v>0</v>
      </c>
      <c r="AE12" s="34">
        <f t="shared" si="3"/>
        <v>75</v>
      </c>
      <c r="AF12" s="31">
        <f t="shared" si="12"/>
        <v>803.79</v>
      </c>
      <c r="AG12" s="24">
        <f t="shared" si="4"/>
        <v>60284.25</v>
      </c>
      <c r="AH12" s="24">
        <f t="shared" si="13"/>
        <v>-60284.25</v>
      </c>
      <c r="AI12" s="32">
        <f t="shared" si="14"/>
        <v>0</v>
      </c>
      <c r="AJ12" s="24">
        <f t="shared" si="15"/>
        <v>75</v>
      </c>
      <c r="AK12" s="24"/>
      <c r="AL12" s="24"/>
      <c r="AM12" s="24"/>
      <c r="AN12" s="24"/>
      <c r="AO12" s="24"/>
      <c r="AP12" s="24"/>
      <c r="AQ12" s="33"/>
      <c r="AR12" s="24">
        <f t="shared" si="16"/>
        <v>75</v>
      </c>
      <c r="AS12" s="24"/>
      <c r="AT12" s="24">
        <f t="shared" si="17"/>
        <v>-75</v>
      </c>
    </row>
    <row r="13" spans="1:46" s="25" customFormat="1" x14ac:dyDescent="0.3">
      <c r="A13" s="16" t="s">
        <v>47</v>
      </c>
      <c r="B13" s="17" t="s">
        <v>48</v>
      </c>
      <c r="C13" s="17">
        <v>8</v>
      </c>
      <c r="D13" s="18"/>
      <c r="E13" s="19"/>
      <c r="F13" s="20">
        <f t="shared" si="5"/>
        <v>0</v>
      </c>
      <c r="G13" s="21"/>
      <c r="H13" s="21"/>
      <c r="I13" s="21"/>
      <c r="J13" s="16">
        <f t="shared" si="6"/>
        <v>0</v>
      </c>
      <c r="K13" s="22">
        <v>2767.05</v>
      </c>
      <c r="L13" s="23">
        <f t="shared" si="0"/>
        <v>0</v>
      </c>
      <c r="M13" s="24"/>
      <c r="N13" s="24">
        <f t="shared" si="7"/>
        <v>0</v>
      </c>
      <c r="P13" s="16" t="s">
        <v>47</v>
      </c>
      <c r="Q13" s="17" t="s">
        <v>48</v>
      </c>
      <c r="R13" s="17">
        <v>8</v>
      </c>
      <c r="S13" s="26"/>
      <c r="T13" s="27">
        <f t="shared" si="8"/>
        <v>0</v>
      </c>
      <c r="U13" s="26">
        <f t="shared" si="9"/>
        <v>-51</v>
      </c>
      <c r="V13" s="27">
        <f t="shared" si="10"/>
        <v>-6.375</v>
      </c>
      <c r="W13" s="28">
        <f t="shared" si="11"/>
        <v>0</v>
      </c>
      <c r="X13" s="28"/>
      <c r="Y13" s="29">
        <f t="shared" si="1"/>
        <v>47</v>
      </c>
      <c r="Z13" s="29">
        <f t="shared" si="1"/>
        <v>4</v>
      </c>
      <c r="AA13" s="30">
        <f t="shared" si="2"/>
        <v>6.375</v>
      </c>
      <c r="AB13" s="32">
        <f t="shared" si="3"/>
        <v>0</v>
      </c>
      <c r="AC13" s="32">
        <f t="shared" si="3"/>
        <v>0</v>
      </c>
      <c r="AD13" s="32">
        <f t="shared" si="3"/>
        <v>0</v>
      </c>
      <c r="AE13" s="34">
        <f t="shared" si="3"/>
        <v>51</v>
      </c>
      <c r="AF13" s="31">
        <f t="shared" si="12"/>
        <v>2767.05</v>
      </c>
      <c r="AG13" s="24">
        <f t="shared" si="4"/>
        <v>141119.55000000002</v>
      </c>
      <c r="AH13" s="24">
        <f t="shared" si="13"/>
        <v>-141119.55000000002</v>
      </c>
      <c r="AI13" s="32">
        <f t="shared" si="14"/>
        <v>0</v>
      </c>
      <c r="AJ13" s="24">
        <f t="shared" si="15"/>
        <v>51</v>
      </c>
      <c r="AK13" s="24"/>
      <c r="AL13" s="24"/>
      <c r="AM13" s="24"/>
      <c r="AN13" s="29"/>
      <c r="AO13" s="24"/>
      <c r="AP13" s="24"/>
      <c r="AQ13" s="33"/>
      <c r="AR13" s="24">
        <f t="shared" si="16"/>
        <v>51</v>
      </c>
      <c r="AS13" s="24"/>
      <c r="AT13" s="24">
        <f t="shared" si="17"/>
        <v>-51</v>
      </c>
    </row>
    <row r="14" spans="1:46" s="25" customFormat="1" x14ac:dyDescent="0.3">
      <c r="A14" s="35" t="s">
        <v>49</v>
      </c>
      <c r="B14" s="17" t="s">
        <v>50</v>
      </c>
      <c r="C14" s="38">
        <v>72</v>
      </c>
      <c r="D14" s="18"/>
      <c r="E14" s="19"/>
      <c r="F14" s="20">
        <f t="shared" si="5"/>
        <v>0</v>
      </c>
      <c r="G14" s="21"/>
      <c r="H14" s="21"/>
      <c r="I14" s="21"/>
      <c r="J14" s="35">
        <f t="shared" si="6"/>
        <v>0</v>
      </c>
      <c r="K14" s="22">
        <v>444.6</v>
      </c>
      <c r="L14" s="36">
        <f t="shared" si="0"/>
        <v>0</v>
      </c>
      <c r="M14" s="37"/>
      <c r="N14" s="37">
        <f t="shared" si="7"/>
        <v>0</v>
      </c>
      <c r="P14" s="35" t="s">
        <v>49</v>
      </c>
      <c r="Q14" s="17" t="s">
        <v>50</v>
      </c>
      <c r="R14" s="38">
        <v>72</v>
      </c>
      <c r="S14" s="26"/>
      <c r="T14" s="39">
        <f t="shared" si="8"/>
        <v>0</v>
      </c>
      <c r="U14" s="26">
        <f t="shared" si="9"/>
        <v>-100</v>
      </c>
      <c r="V14" s="39">
        <f t="shared" si="10"/>
        <v>-1.3888888888888888</v>
      </c>
      <c r="W14" s="40">
        <f t="shared" si="11"/>
        <v>0</v>
      </c>
      <c r="X14" s="40"/>
      <c r="Y14" s="29">
        <f t="shared" si="1"/>
        <v>88</v>
      </c>
      <c r="Z14" s="29">
        <f t="shared" si="1"/>
        <v>12</v>
      </c>
      <c r="AA14" s="30">
        <f t="shared" si="2"/>
        <v>1.3888888888888888</v>
      </c>
      <c r="AB14" s="32">
        <f t="shared" si="3"/>
        <v>0</v>
      </c>
      <c r="AC14" s="32">
        <f t="shared" si="3"/>
        <v>0</v>
      </c>
      <c r="AD14" s="32">
        <f t="shared" si="3"/>
        <v>0</v>
      </c>
      <c r="AE14" s="12">
        <f t="shared" si="3"/>
        <v>100</v>
      </c>
      <c r="AF14" s="31">
        <f t="shared" si="12"/>
        <v>444.6</v>
      </c>
      <c r="AG14" s="37">
        <f t="shared" si="4"/>
        <v>44460</v>
      </c>
      <c r="AH14" s="37">
        <f t="shared" si="13"/>
        <v>-44460</v>
      </c>
      <c r="AI14" s="32">
        <f t="shared" si="14"/>
        <v>0</v>
      </c>
      <c r="AJ14" s="37">
        <f t="shared" si="15"/>
        <v>100</v>
      </c>
      <c r="AK14" s="37"/>
      <c r="AL14" s="37"/>
      <c r="AM14" s="37"/>
      <c r="AN14" s="29"/>
      <c r="AO14" s="37"/>
      <c r="AP14" s="37"/>
      <c r="AQ14" s="33"/>
      <c r="AR14" s="37">
        <f t="shared" si="16"/>
        <v>100</v>
      </c>
      <c r="AS14" s="37"/>
      <c r="AT14" s="37">
        <f t="shared" si="17"/>
        <v>-100</v>
      </c>
    </row>
    <row r="15" spans="1:46" s="25" customFormat="1" x14ac:dyDescent="0.3">
      <c r="A15" s="16" t="s">
        <v>51</v>
      </c>
      <c r="B15" s="17" t="s">
        <v>52</v>
      </c>
      <c r="C15" s="17">
        <v>36</v>
      </c>
      <c r="D15" s="18"/>
      <c r="E15" s="19"/>
      <c r="F15" s="20">
        <f t="shared" si="5"/>
        <v>0</v>
      </c>
      <c r="G15" s="21"/>
      <c r="H15" s="21"/>
      <c r="I15" s="21"/>
      <c r="J15" s="16">
        <f t="shared" si="6"/>
        <v>0</v>
      </c>
      <c r="K15" s="22">
        <v>868.73</v>
      </c>
      <c r="L15" s="23">
        <f t="shared" si="0"/>
        <v>0</v>
      </c>
      <c r="M15" s="24"/>
      <c r="N15" s="24">
        <f t="shared" si="7"/>
        <v>0</v>
      </c>
      <c r="P15" s="16" t="s">
        <v>51</v>
      </c>
      <c r="Q15" s="17" t="s">
        <v>52</v>
      </c>
      <c r="R15" s="17">
        <v>36</v>
      </c>
      <c r="S15" s="26"/>
      <c r="T15" s="27">
        <f t="shared" si="8"/>
        <v>0</v>
      </c>
      <c r="U15" s="26">
        <f t="shared" si="9"/>
        <v>-62</v>
      </c>
      <c r="V15" s="27">
        <f t="shared" si="10"/>
        <v>-1.7222222222222223</v>
      </c>
      <c r="W15" s="28">
        <f t="shared" si="11"/>
        <v>0</v>
      </c>
      <c r="X15" s="28"/>
      <c r="Y15" s="29">
        <f t="shared" si="1"/>
        <v>62</v>
      </c>
      <c r="Z15" s="29">
        <f t="shared" si="1"/>
        <v>0</v>
      </c>
      <c r="AA15" s="30">
        <f t="shared" si="2"/>
        <v>1.7222222222222223</v>
      </c>
      <c r="AB15" s="32">
        <f t="shared" si="3"/>
        <v>0</v>
      </c>
      <c r="AC15" s="32">
        <f t="shared" si="3"/>
        <v>0</v>
      </c>
      <c r="AD15" s="32">
        <f t="shared" si="3"/>
        <v>0</v>
      </c>
      <c r="AE15" s="34">
        <f t="shared" si="3"/>
        <v>62</v>
      </c>
      <c r="AF15" s="31">
        <f t="shared" si="12"/>
        <v>868.73</v>
      </c>
      <c r="AG15" s="24">
        <f t="shared" si="4"/>
        <v>53861.26</v>
      </c>
      <c r="AH15" s="24">
        <f t="shared" si="13"/>
        <v>-53861.26</v>
      </c>
      <c r="AI15" s="32">
        <f t="shared" si="14"/>
        <v>0</v>
      </c>
      <c r="AJ15" s="24">
        <f t="shared" si="15"/>
        <v>62</v>
      </c>
      <c r="AK15" s="24"/>
      <c r="AL15" s="24"/>
      <c r="AM15" s="24"/>
      <c r="AN15" s="29"/>
      <c r="AO15" s="24"/>
      <c r="AP15" s="24"/>
      <c r="AQ15" s="33"/>
      <c r="AR15" s="24">
        <f t="shared" si="16"/>
        <v>62</v>
      </c>
      <c r="AS15" s="24"/>
      <c r="AT15" s="24">
        <f t="shared" si="17"/>
        <v>-62</v>
      </c>
    </row>
    <row r="16" spans="1:46" s="25" customFormat="1" x14ac:dyDescent="0.3">
      <c r="A16" s="16" t="s">
        <v>53</v>
      </c>
      <c r="B16" s="17" t="s">
        <v>48</v>
      </c>
      <c r="C16" s="17">
        <v>8</v>
      </c>
      <c r="D16" s="18"/>
      <c r="E16" s="19"/>
      <c r="F16" s="20">
        <f t="shared" si="5"/>
        <v>0</v>
      </c>
      <c r="G16" s="21"/>
      <c r="H16" s="21"/>
      <c r="I16" s="21"/>
      <c r="J16" s="16">
        <f t="shared" si="6"/>
        <v>0</v>
      </c>
      <c r="K16" s="22">
        <v>2416.0500000000002</v>
      </c>
      <c r="L16" s="23">
        <f t="shared" si="0"/>
        <v>0</v>
      </c>
      <c r="M16" s="24"/>
      <c r="N16" s="24">
        <f t="shared" si="7"/>
        <v>0</v>
      </c>
      <c r="P16" s="16" t="s">
        <v>53</v>
      </c>
      <c r="Q16" s="17" t="s">
        <v>48</v>
      </c>
      <c r="R16" s="17">
        <v>8</v>
      </c>
      <c r="S16" s="26"/>
      <c r="T16" s="27">
        <f t="shared" si="8"/>
        <v>0</v>
      </c>
      <c r="U16" s="26">
        <f t="shared" si="9"/>
        <v>-2</v>
      </c>
      <c r="V16" s="27">
        <f t="shared" si="10"/>
        <v>-0.25</v>
      </c>
      <c r="W16" s="28">
        <f t="shared" si="11"/>
        <v>0</v>
      </c>
      <c r="X16" s="28"/>
      <c r="Y16" s="29">
        <f t="shared" si="1"/>
        <v>2</v>
      </c>
      <c r="Z16" s="29">
        <f t="shared" si="1"/>
        <v>0</v>
      </c>
      <c r="AA16" s="30">
        <f t="shared" si="2"/>
        <v>0.25</v>
      </c>
      <c r="AB16" s="32">
        <f t="shared" si="3"/>
        <v>0</v>
      </c>
      <c r="AC16" s="32">
        <f t="shared" si="3"/>
        <v>0</v>
      </c>
      <c r="AD16" s="32">
        <f t="shared" si="3"/>
        <v>0</v>
      </c>
      <c r="AE16" s="34">
        <f t="shared" si="3"/>
        <v>2</v>
      </c>
      <c r="AF16" s="31">
        <f t="shared" si="12"/>
        <v>2416.0500000000002</v>
      </c>
      <c r="AG16" s="24">
        <f t="shared" si="4"/>
        <v>4832.1000000000004</v>
      </c>
      <c r="AH16" s="24">
        <f t="shared" si="13"/>
        <v>-4832.1000000000004</v>
      </c>
      <c r="AI16" s="32">
        <f t="shared" si="14"/>
        <v>0</v>
      </c>
      <c r="AJ16" s="24">
        <f t="shared" si="15"/>
        <v>2</v>
      </c>
      <c r="AK16" s="24"/>
      <c r="AL16" s="24"/>
      <c r="AM16" s="24"/>
      <c r="AN16" s="29"/>
      <c r="AO16" s="24"/>
      <c r="AP16" s="24"/>
      <c r="AQ16" s="33"/>
      <c r="AR16" s="24">
        <f t="shared" si="16"/>
        <v>2</v>
      </c>
      <c r="AS16" s="24"/>
      <c r="AT16" s="24">
        <f t="shared" si="17"/>
        <v>-2</v>
      </c>
    </row>
    <row r="17" spans="1:46" s="25" customFormat="1" x14ac:dyDescent="0.3">
      <c r="A17" s="16" t="s">
        <v>54</v>
      </c>
      <c r="B17" s="17" t="s">
        <v>50</v>
      </c>
      <c r="C17" s="17">
        <v>72</v>
      </c>
      <c r="D17" s="18"/>
      <c r="E17" s="19"/>
      <c r="F17" s="20">
        <f t="shared" si="5"/>
        <v>0</v>
      </c>
      <c r="G17" s="21"/>
      <c r="H17" s="21"/>
      <c r="I17" s="21"/>
      <c r="J17" s="16">
        <f t="shared" si="6"/>
        <v>0</v>
      </c>
      <c r="K17" s="22">
        <v>377.33</v>
      </c>
      <c r="L17" s="23">
        <f t="shared" si="0"/>
        <v>0</v>
      </c>
      <c r="M17" s="24"/>
      <c r="N17" s="24">
        <f t="shared" si="7"/>
        <v>0</v>
      </c>
      <c r="P17" s="16" t="s">
        <v>54</v>
      </c>
      <c r="Q17" s="17" t="s">
        <v>50</v>
      </c>
      <c r="R17" s="17">
        <v>72</v>
      </c>
      <c r="S17" s="26"/>
      <c r="T17" s="27">
        <f t="shared" si="8"/>
        <v>0</v>
      </c>
      <c r="U17" s="26">
        <f t="shared" si="9"/>
        <v>-309</v>
      </c>
      <c r="V17" s="27">
        <f t="shared" si="10"/>
        <v>-4.291666666666667</v>
      </c>
      <c r="W17" s="28">
        <f t="shared" si="11"/>
        <v>0</v>
      </c>
      <c r="X17" s="28"/>
      <c r="Y17" s="29">
        <f t="shared" si="1"/>
        <v>285</v>
      </c>
      <c r="Z17" s="29">
        <f t="shared" si="1"/>
        <v>24</v>
      </c>
      <c r="AA17" s="30">
        <f t="shared" si="2"/>
        <v>4.291666666666667</v>
      </c>
      <c r="AB17" s="32">
        <f t="shared" si="3"/>
        <v>0</v>
      </c>
      <c r="AC17" s="32">
        <f t="shared" si="3"/>
        <v>0</v>
      </c>
      <c r="AD17" s="32">
        <f t="shared" si="3"/>
        <v>0</v>
      </c>
      <c r="AE17" s="34">
        <f t="shared" si="3"/>
        <v>309</v>
      </c>
      <c r="AF17" s="31">
        <f t="shared" si="12"/>
        <v>377.33</v>
      </c>
      <c r="AG17" s="24">
        <f t="shared" si="4"/>
        <v>116594.97</v>
      </c>
      <c r="AH17" s="24">
        <f t="shared" si="13"/>
        <v>-116594.97</v>
      </c>
      <c r="AI17" s="32">
        <f t="shared" si="14"/>
        <v>0</v>
      </c>
      <c r="AJ17" s="24">
        <f t="shared" si="15"/>
        <v>309</v>
      </c>
      <c r="AK17" s="24"/>
      <c r="AL17" s="24"/>
      <c r="AM17" s="24"/>
      <c r="AN17" s="29"/>
      <c r="AO17" s="24"/>
      <c r="AP17" s="24"/>
      <c r="AQ17" s="33"/>
      <c r="AR17" s="24">
        <f t="shared" si="16"/>
        <v>309</v>
      </c>
      <c r="AS17" s="24"/>
      <c r="AT17" s="24">
        <f t="shared" si="17"/>
        <v>-309</v>
      </c>
    </row>
    <row r="18" spans="1:46" s="25" customFormat="1" x14ac:dyDescent="0.3">
      <c r="A18" s="16" t="s">
        <v>55</v>
      </c>
      <c r="B18" s="17" t="s">
        <v>56</v>
      </c>
      <c r="C18" s="17">
        <v>15</v>
      </c>
      <c r="D18" s="18"/>
      <c r="E18" s="41"/>
      <c r="F18" s="20">
        <f t="shared" si="5"/>
        <v>0</v>
      </c>
      <c r="G18" s="42"/>
      <c r="H18" s="42"/>
      <c r="I18" s="42"/>
      <c r="J18" s="35">
        <f t="shared" si="6"/>
        <v>0</v>
      </c>
      <c r="K18" s="43">
        <v>1158.3</v>
      </c>
      <c r="L18" s="36">
        <f t="shared" si="0"/>
        <v>0</v>
      </c>
      <c r="M18" s="37"/>
      <c r="N18" s="37">
        <f t="shared" si="7"/>
        <v>0</v>
      </c>
      <c r="P18" s="16" t="s">
        <v>55</v>
      </c>
      <c r="Q18" s="17" t="s">
        <v>56</v>
      </c>
      <c r="R18" s="17">
        <v>15</v>
      </c>
      <c r="S18" s="26"/>
      <c r="T18" s="27">
        <f t="shared" si="8"/>
        <v>0</v>
      </c>
      <c r="U18" s="26">
        <f t="shared" si="9"/>
        <v>-18</v>
      </c>
      <c r="V18" s="27">
        <f t="shared" si="10"/>
        <v>-1.2</v>
      </c>
      <c r="W18" s="28">
        <f t="shared" si="11"/>
        <v>0</v>
      </c>
      <c r="X18" s="28"/>
      <c r="Y18" s="44">
        <f t="shared" si="1"/>
        <v>12</v>
      </c>
      <c r="Z18" s="29">
        <f t="shared" si="1"/>
        <v>6</v>
      </c>
      <c r="AA18" s="30">
        <f t="shared" si="2"/>
        <v>1.2</v>
      </c>
      <c r="AB18" s="11">
        <f t="shared" si="3"/>
        <v>0</v>
      </c>
      <c r="AC18" s="11">
        <f t="shared" si="3"/>
        <v>0</v>
      </c>
      <c r="AD18" s="11">
        <f t="shared" si="3"/>
        <v>0</v>
      </c>
      <c r="AE18" s="12">
        <f t="shared" si="3"/>
        <v>18</v>
      </c>
      <c r="AF18" s="45">
        <f t="shared" si="12"/>
        <v>1158.3</v>
      </c>
      <c r="AG18" s="37">
        <f t="shared" si="4"/>
        <v>20849.399999999998</v>
      </c>
      <c r="AH18" s="37">
        <f t="shared" si="13"/>
        <v>-20849.399999999998</v>
      </c>
      <c r="AI18" s="32">
        <f t="shared" si="14"/>
        <v>0</v>
      </c>
      <c r="AJ18" s="37">
        <f t="shared" si="15"/>
        <v>18</v>
      </c>
      <c r="AK18" s="37"/>
      <c r="AL18" s="37"/>
      <c r="AM18" s="37"/>
      <c r="AN18" s="44"/>
      <c r="AO18" s="37"/>
      <c r="AP18" s="37"/>
      <c r="AQ18" s="33"/>
      <c r="AR18" s="37">
        <f t="shared" si="16"/>
        <v>18</v>
      </c>
      <c r="AS18" s="37"/>
      <c r="AT18" s="37">
        <f t="shared" si="17"/>
        <v>-18</v>
      </c>
    </row>
    <row r="19" spans="1:46" s="25" customFormat="1" x14ac:dyDescent="0.3">
      <c r="A19" s="16" t="s">
        <v>57</v>
      </c>
      <c r="B19" s="17" t="s">
        <v>50</v>
      </c>
      <c r="C19" s="17">
        <v>72</v>
      </c>
      <c r="D19" s="18"/>
      <c r="E19" s="19"/>
      <c r="F19" s="20">
        <f t="shared" si="5"/>
        <v>0</v>
      </c>
      <c r="G19" s="21"/>
      <c r="H19" s="21"/>
      <c r="I19" s="21"/>
      <c r="J19" s="16">
        <f t="shared" si="6"/>
        <v>0</v>
      </c>
      <c r="K19" s="22">
        <v>424.13</v>
      </c>
      <c r="L19" s="23">
        <f t="shared" si="0"/>
        <v>0</v>
      </c>
      <c r="M19" s="24"/>
      <c r="N19" s="24">
        <f t="shared" si="7"/>
        <v>0</v>
      </c>
      <c r="P19" s="16" t="s">
        <v>57</v>
      </c>
      <c r="Q19" s="17" t="s">
        <v>50</v>
      </c>
      <c r="R19" s="17">
        <v>72</v>
      </c>
      <c r="S19" s="26"/>
      <c r="T19" s="27">
        <f t="shared" si="8"/>
        <v>0</v>
      </c>
      <c r="U19" s="26">
        <f t="shared" si="9"/>
        <v>-233</v>
      </c>
      <c r="V19" s="27">
        <f t="shared" si="10"/>
        <v>-3.2361111111111112</v>
      </c>
      <c r="W19" s="28">
        <f t="shared" si="11"/>
        <v>0</v>
      </c>
      <c r="X19" s="28"/>
      <c r="Y19" s="29">
        <f t="shared" si="1"/>
        <v>173</v>
      </c>
      <c r="Z19" s="29">
        <f t="shared" si="1"/>
        <v>60</v>
      </c>
      <c r="AA19" s="30">
        <f t="shared" si="2"/>
        <v>3.2361111111111112</v>
      </c>
      <c r="AB19" s="32">
        <f t="shared" si="3"/>
        <v>0</v>
      </c>
      <c r="AC19" s="32">
        <f t="shared" si="3"/>
        <v>0</v>
      </c>
      <c r="AD19" s="32">
        <f t="shared" si="3"/>
        <v>0</v>
      </c>
      <c r="AE19" s="34">
        <f t="shared" si="3"/>
        <v>233</v>
      </c>
      <c r="AF19" s="31">
        <f t="shared" si="12"/>
        <v>424.13</v>
      </c>
      <c r="AG19" s="24">
        <f t="shared" si="4"/>
        <v>98822.29</v>
      </c>
      <c r="AH19" s="24">
        <f t="shared" si="13"/>
        <v>-98822.29</v>
      </c>
      <c r="AI19" s="32">
        <f t="shared" si="14"/>
        <v>0</v>
      </c>
      <c r="AJ19" s="24">
        <f t="shared" si="15"/>
        <v>233</v>
      </c>
      <c r="AK19" s="24"/>
      <c r="AL19" s="24"/>
      <c r="AM19" s="24"/>
      <c r="AN19" s="29"/>
      <c r="AO19" s="24"/>
      <c r="AP19" s="24"/>
      <c r="AQ19" s="33"/>
      <c r="AR19" s="24">
        <f t="shared" si="16"/>
        <v>233</v>
      </c>
      <c r="AS19" s="24"/>
      <c r="AT19" s="24">
        <f t="shared" si="17"/>
        <v>-233</v>
      </c>
    </row>
    <row r="20" spans="1:46" s="25" customFormat="1" x14ac:dyDescent="0.3">
      <c r="A20" s="16" t="s">
        <v>58</v>
      </c>
      <c r="B20" s="17" t="s">
        <v>59</v>
      </c>
      <c r="C20" s="17">
        <v>15</v>
      </c>
      <c r="D20" s="18"/>
      <c r="E20" s="19"/>
      <c r="F20" s="20">
        <f t="shared" si="5"/>
        <v>0</v>
      </c>
      <c r="G20" s="21"/>
      <c r="H20" s="21"/>
      <c r="I20" s="21"/>
      <c r="J20" s="16">
        <f t="shared" si="6"/>
        <v>0</v>
      </c>
      <c r="K20" s="22">
        <v>1199.25</v>
      </c>
      <c r="L20" s="23">
        <f t="shared" si="0"/>
        <v>0</v>
      </c>
      <c r="M20" s="24"/>
      <c r="N20" s="24">
        <f t="shared" si="7"/>
        <v>0</v>
      </c>
      <c r="P20" s="16" t="s">
        <v>58</v>
      </c>
      <c r="Q20" s="17" t="s">
        <v>59</v>
      </c>
      <c r="R20" s="17">
        <v>15</v>
      </c>
      <c r="S20" s="26"/>
      <c r="T20" s="27">
        <f t="shared" si="8"/>
        <v>0</v>
      </c>
      <c r="U20" s="26">
        <f t="shared" si="9"/>
        <v>-15</v>
      </c>
      <c r="V20" s="27">
        <f t="shared" si="10"/>
        <v>-1</v>
      </c>
      <c r="W20" s="28">
        <f t="shared" si="11"/>
        <v>0</v>
      </c>
      <c r="X20" s="28"/>
      <c r="Y20" s="29">
        <f t="shared" si="1"/>
        <v>3</v>
      </c>
      <c r="Z20" s="29">
        <f t="shared" si="1"/>
        <v>12</v>
      </c>
      <c r="AA20" s="30">
        <f t="shared" si="2"/>
        <v>1</v>
      </c>
      <c r="AB20" s="32">
        <f t="shared" si="3"/>
        <v>0</v>
      </c>
      <c r="AC20" s="32">
        <f t="shared" si="3"/>
        <v>0</v>
      </c>
      <c r="AD20" s="32">
        <f t="shared" si="3"/>
        <v>0</v>
      </c>
      <c r="AE20" s="34">
        <f t="shared" si="3"/>
        <v>15</v>
      </c>
      <c r="AF20" s="31">
        <f t="shared" si="12"/>
        <v>1199.25</v>
      </c>
      <c r="AG20" s="24">
        <f t="shared" si="4"/>
        <v>17988.75</v>
      </c>
      <c r="AH20" s="24">
        <f t="shared" si="13"/>
        <v>-17988.75</v>
      </c>
      <c r="AI20" s="32">
        <f t="shared" si="14"/>
        <v>0</v>
      </c>
      <c r="AJ20" s="24">
        <f t="shared" si="15"/>
        <v>15</v>
      </c>
      <c r="AK20" s="24"/>
      <c r="AL20" s="24"/>
      <c r="AM20" s="24"/>
      <c r="AN20" s="29"/>
      <c r="AO20" s="24"/>
      <c r="AP20" s="24"/>
      <c r="AQ20" s="33"/>
      <c r="AR20" s="24">
        <f t="shared" si="16"/>
        <v>15</v>
      </c>
      <c r="AS20" s="24"/>
      <c r="AT20" s="24">
        <f t="shared" si="17"/>
        <v>-15</v>
      </c>
    </row>
    <row r="21" spans="1:46" s="25" customFormat="1" x14ac:dyDescent="0.3">
      <c r="A21" s="16" t="s">
        <v>60</v>
      </c>
      <c r="B21" s="17" t="s">
        <v>50</v>
      </c>
      <c r="C21" s="17">
        <v>72</v>
      </c>
      <c r="D21" s="18"/>
      <c r="E21" s="19"/>
      <c r="F21" s="20">
        <f t="shared" si="5"/>
        <v>0</v>
      </c>
      <c r="G21" s="21"/>
      <c r="H21" s="21"/>
      <c r="I21" s="21"/>
      <c r="J21" s="16">
        <f t="shared" si="6"/>
        <v>0</v>
      </c>
      <c r="K21" s="22">
        <v>381.13</v>
      </c>
      <c r="L21" s="23">
        <f t="shared" si="0"/>
        <v>0</v>
      </c>
      <c r="M21" s="24"/>
      <c r="N21" s="24">
        <f t="shared" si="7"/>
        <v>0</v>
      </c>
      <c r="P21" s="16" t="s">
        <v>60</v>
      </c>
      <c r="Q21" s="17" t="s">
        <v>50</v>
      </c>
      <c r="R21" s="17">
        <v>72</v>
      </c>
      <c r="S21" s="26"/>
      <c r="T21" s="27">
        <f t="shared" si="8"/>
        <v>0</v>
      </c>
      <c r="U21" s="26">
        <f t="shared" si="9"/>
        <v>-11</v>
      </c>
      <c r="V21" s="27">
        <f t="shared" si="10"/>
        <v>-0.15277777777777779</v>
      </c>
      <c r="W21" s="28">
        <f t="shared" si="11"/>
        <v>0</v>
      </c>
      <c r="X21" s="28"/>
      <c r="Y21" s="29">
        <f t="shared" si="1"/>
        <v>11</v>
      </c>
      <c r="Z21" s="29">
        <f t="shared" si="1"/>
        <v>0</v>
      </c>
      <c r="AA21" s="30">
        <f t="shared" si="2"/>
        <v>0.15277777777777779</v>
      </c>
      <c r="AB21" s="32">
        <f t="shared" si="3"/>
        <v>0</v>
      </c>
      <c r="AC21" s="32">
        <f t="shared" si="3"/>
        <v>0</v>
      </c>
      <c r="AD21" s="32">
        <f t="shared" si="3"/>
        <v>0</v>
      </c>
      <c r="AE21" s="34">
        <f t="shared" si="3"/>
        <v>11</v>
      </c>
      <c r="AF21" s="31">
        <f t="shared" si="12"/>
        <v>381.13</v>
      </c>
      <c r="AG21" s="24">
        <f t="shared" si="4"/>
        <v>4192.43</v>
      </c>
      <c r="AH21" s="24">
        <f t="shared" si="13"/>
        <v>-4192.43</v>
      </c>
      <c r="AI21" s="32">
        <f t="shared" si="14"/>
        <v>0</v>
      </c>
      <c r="AJ21" s="24">
        <f t="shared" si="15"/>
        <v>11</v>
      </c>
      <c r="AK21" s="24"/>
      <c r="AL21" s="24"/>
      <c r="AM21" s="24"/>
      <c r="AN21" s="29"/>
      <c r="AO21" s="24"/>
      <c r="AP21" s="24"/>
      <c r="AQ21" s="33"/>
      <c r="AR21" s="24">
        <f t="shared" si="16"/>
        <v>11</v>
      </c>
      <c r="AS21" s="24"/>
      <c r="AT21" s="24">
        <f t="shared" si="17"/>
        <v>-11</v>
      </c>
    </row>
    <row r="22" spans="1:46" s="25" customFormat="1" x14ac:dyDescent="0.3">
      <c r="A22" s="16" t="s">
        <v>61</v>
      </c>
      <c r="B22" s="17" t="s">
        <v>50</v>
      </c>
      <c r="C22" s="38">
        <v>72</v>
      </c>
      <c r="D22" s="18"/>
      <c r="E22" s="41"/>
      <c r="F22" s="20">
        <f t="shared" si="5"/>
        <v>0</v>
      </c>
      <c r="G22" s="42"/>
      <c r="H22" s="42"/>
      <c r="I22" s="42"/>
      <c r="J22" s="35">
        <f t="shared" si="6"/>
        <v>0</v>
      </c>
      <c r="K22" s="22">
        <v>424.13</v>
      </c>
      <c r="L22" s="36">
        <f t="shared" si="0"/>
        <v>0</v>
      </c>
      <c r="M22" s="37"/>
      <c r="N22" s="37">
        <f t="shared" si="7"/>
        <v>0</v>
      </c>
      <c r="P22" s="16" t="s">
        <v>61</v>
      </c>
      <c r="Q22" s="17" t="s">
        <v>50</v>
      </c>
      <c r="R22" s="38">
        <v>72</v>
      </c>
      <c r="S22" s="26"/>
      <c r="T22" s="39">
        <f t="shared" si="8"/>
        <v>0</v>
      </c>
      <c r="U22" s="26">
        <f t="shared" si="9"/>
        <v>-88</v>
      </c>
      <c r="V22" s="39">
        <f t="shared" si="10"/>
        <v>-1.2222222222222223</v>
      </c>
      <c r="W22" s="40">
        <f t="shared" si="11"/>
        <v>0</v>
      </c>
      <c r="X22" s="40"/>
      <c r="Y22" s="44">
        <f t="shared" si="1"/>
        <v>52</v>
      </c>
      <c r="Z22" s="29">
        <f t="shared" si="1"/>
        <v>36</v>
      </c>
      <c r="AA22" s="30">
        <f t="shared" si="2"/>
        <v>1.2222222222222223</v>
      </c>
      <c r="AB22" s="11">
        <f t="shared" si="3"/>
        <v>0</v>
      </c>
      <c r="AC22" s="11">
        <f t="shared" si="3"/>
        <v>0</v>
      </c>
      <c r="AD22" s="11">
        <f t="shared" si="3"/>
        <v>0</v>
      </c>
      <c r="AE22" s="12">
        <f t="shared" si="3"/>
        <v>88</v>
      </c>
      <c r="AF22" s="31">
        <f t="shared" si="12"/>
        <v>424.13</v>
      </c>
      <c r="AG22" s="37">
        <f t="shared" si="4"/>
        <v>37323.440000000002</v>
      </c>
      <c r="AH22" s="37">
        <f t="shared" si="13"/>
        <v>-37323.440000000002</v>
      </c>
      <c r="AI22" s="32">
        <f t="shared" si="14"/>
        <v>0</v>
      </c>
      <c r="AJ22" s="37">
        <f t="shared" si="15"/>
        <v>88</v>
      </c>
      <c r="AK22" s="37"/>
      <c r="AL22" s="37"/>
      <c r="AM22" s="37"/>
      <c r="AN22" s="44"/>
      <c r="AO22" s="37"/>
      <c r="AP22" s="37"/>
      <c r="AQ22" s="33"/>
      <c r="AR22" s="37">
        <f t="shared" si="16"/>
        <v>88</v>
      </c>
      <c r="AS22" s="37"/>
      <c r="AT22" s="37">
        <f t="shared" si="17"/>
        <v>-88</v>
      </c>
    </row>
    <row r="23" spans="1:46" x14ac:dyDescent="0.3">
      <c r="A23" s="35" t="s">
        <v>62</v>
      </c>
      <c r="B23" s="17" t="s">
        <v>50</v>
      </c>
      <c r="C23" s="38">
        <v>72</v>
      </c>
      <c r="D23" s="18"/>
      <c r="E23" s="41"/>
      <c r="F23" s="20">
        <f t="shared" si="5"/>
        <v>0</v>
      </c>
      <c r="G23" s="42"/>
      <c r="H23" s="42"/>
      <c r="I23" s="42"/>
      <c r="J23" s="35">
        <f t="shared" si="6"/>
        <v>0</v>
      </c>
      <c r="K23" s="22">
        <v>330.23</v>
      </c>
      <c r="L23" s="36">
        <f t="shared" si="0"/>
        <v>0</v>
      </c>
      <c r="M23" s="37"/>
      <c r="N23" s="37">
        <f t="shared" si="7"/>
        <v>0</v>
      </c>
      <c r="P23" s="35" t="s">
        <v>62</v>
      </c>
      <c r="Q23" s="17" t="s">
        <v>50</v>
      </c>
      <c r="R23" s="38">
        <v>72</v>
      </c>
      <c r="S23" s="26"/>
      <c r="T23" s="46">
        <f t="shared" si="8"/>
        <v>0</v>
      </c>
      <c r="U23" s="26">
        <f t="shared" si="9"/>
        <v>-62</v>
      </c>
      <c r="V23" s="46">
        <f t="shared" si="10"/>
        <v>-0.86111111111111116</v>
      </c>
      <c r="W23" s="13">
        <f t="shared" si="11"/>
        <v>0</v>
      </c>
      <c r="X23" s="13"/>
      <c r="Y23" s="44">
        <f t="shared" si="1"/>
        <v>32</v>
      </c>
      <c r="Z23" s="29">
        <f t="shared" si="1"/>
        <v>30</v>
      </c>
      <c r="AA23" s="30">
        <f t="shared" si="2"/>
        <v>0.86111111111111116</v>
      </c>
      <c r="AB23" s="11">
        <f t="shared" si="3"/>
        <v>0</v>
      </c>
      <c r="AC23" s="11">
        <f t="shared" si="3"/>
        <v>0</v>
      </c>
      <c r="AD23" s="11">
        <f t="shared" si="3"/>
        <v>0</v>
      </c>
      <c r="AE23" s="12">
        <f t="shared" si="3"/>
        <v>62</v>
      </c>
      <c r="AF23" s="31">
        <f t="shared" si="12"/>
        <v>330.23</v>
      </c>
      <c r="AG23" s="37">
        <f t="shared" si="4"/>
        <v>20474.260000000002</v>
      </c>
      <c r="AH23" s="37">
        <f t="shared" si="13"/>
        <v>-20474.260000000002</v>
      </c>
      <c r="AI23" s="32">
        <f t="shared" si="14"/>
        <v>0</v>
      </c>
      <c r="AJ23" s="37">
        <f t="shared" si="15"/>
        <v>62</v>
      </c>
      <c r="AK23" s="37"/>
      <c r="AL23" s="37"/>
      <c r="AM23" s="37"/>
      <c r="AN23" s="44"/>
      <c r="AO23" s="37"/>
      <c r="AP23" s="37"/>
      <c r="AQ23" s="33"/>
      <c r="AR23" s="37">
        <f t="shared" si="16"/>
        <v>62</v>
      </c>
      <c r="AS23" s="37"/>
      <c r="AT23" s="37">
        <f t="shared" si="17"/>
        <v>-62</v>
      </c>
    </row>
    <row r="24" spans="1:46" x14ac:dyDescent="0.3">
      <c r="A24" s="35" t="s">
        <v>63</v>
      </c>
      <c r="B24" s="17" t="s">
        <v>50</v>
      </c>
      <c r="C24" s="38">
        <v>72</v>
      </c>
      <c r="D24" s="18"/>
      <c r="E24" s="41"/>
      <c r="F24" s="20">
        <f t="shared" si="5"/>
        <v>0</v>
      </c>
      <c r="G24" s="42"/>
      <c r="H24" s="42"/>
      <c r="I24" s="42"/>
      <c r="J24" s="35">
        <f t="shared" si="6"/>
        <v>0</v>
      </c>
      <c r="K24" s="22">
        <v>424.13</v>
      </c>
      <c r="L24" s="36">
        <f t="shared" si="0"/>
        <v>0</v>
      </c>
      <c r="M24" s="37"/>
      <c r="N24" s="37">
        <f t="shared" si="7"/>
        <v>0</v>
      </c>
      <c r="P24" s="35" t="s">
        <v>63</v>
      </c>
      <c r="Q24" s="17" t="s">
        <v>50</v>
      </c>
      <c r="R24" s="38">
        <v>72</v>
      </c>
      <c r="S24" s="26"/>
      <c r="T24" s="46">
        <f t="shared" si="8"/>
        <v>0</v>
      </c>
      <c r="U24" s="26">
        <f t="shared" si="9"/>
        <v>-47</v>
      </c>
      <c r="V24" s="46">
        <f t="shared" si="10"/>
        <v>-0.65277777777777779</v>
      </c>
      <c r="W24" s="13">
        <f t="shared" si="11"/>
        <v>0</v>
      </c>
      <c r="X24" s="13"/>
      <c r="Y24" s="44">
        <f t="shared" si="1"/>
        <v>47</v>
      </c>
      <c r="Z24" s="29">
        <f t="shared" si="1"/>
        <v>0</v>
      </c>
      <c r="AA24" s="30">
        <f t="shared" si="2"/>
        <v>0.65277777777777779</v>
      </c>
      <c r="AB24" s="11">
        <f t="shared" si="3"/>
        <v>0</v>
      </c>
      <c r="AC24" s="11">
        <f t="shared" si="3"/>
        <v>0</v>
      </c>
      <c r="AD24" s="11">
        <f t="shared" si="3"/>
        <v>0</v>
      </c>
      <c r="AE24" s="12">
        <f t="shared" si="3"/>
        <v>47</v>
      </c>
      <c r="AF24" s="31">
        <f t="shared" si="12"/>
        <v>424.13</v>
      </c>
      <c r="AG24" s="37">
        <f t="shared" si="4"/>
        <v>19934.11</v>
      </c>
      <c r="AH24" s="37">
        <f t="shared" si="13"/>
        <v>-19934.11</v>
      </c>
      <c r="AI24" s="32">
        <f t="shared" si="14"/>
        <v>0</v>
      </c>
      <c r="AJ24" s="37">
        <f t="shared" si="15"/>
        <v>47</v>
      </c>
      <c r="AK24" s="37"/>
      <c r="AL24" s="37"/>
      <c r="AM24" s="37"/>
      <c r="AN24" s="44"/>
      <c r="AO24" s="37"/>
      <c r="AP24" s="37"/>
      <c r="AQ24" s="33"/>
      <c r="AR24" s="37">
        <f t="shared" si="16"/>
        <v>47</v>
      </c>
      <c r="AS24" s="37"/>
      <c r="AT24" s="37">
        <f t="shared" si="17"/>
        <v>-47</v>
      </c>
    </row>
    <row r="25" spans="1:46" x14ac:dyDescent="0.3">
      <c r="A25" s="35" t="s">
        <v>64</v>
      </c>
      <c r="B25" s="17" t="s">
        <v>65</v>
      </c>
      <c r="C25" s="38">
        <v>72</v>
      </c>
      <c r="D25" s="18"/>
      <c r="E25" s="41"/>
      <c r="F25" s="20">
        <f t="shared" si="5"/>
        <v>0</v>
      </c>
      <c r="G25" s="42"/>
      <c r="H25" s="42"/>
      <c r="I25" s="42"/>
      <c r="J25" s="35">
        <f t="shared" si="6"/>
        <v>0</v>
      </c>
      <c r="K25" s="22">
        <v>389.61</v>
      </c>
      <c r="L25" s="36">
        <f t="shared" si="0"/>
        <v>0</v>
      </c>
      <c r="M25" s="37"/>
      <c r="N25" s="37">
        <f t="shared" si="7"/>
        <v>0</v>
      </c>
      <c r="P25" s="35" t="s">
        <v>64</v>
      </c>
      <c r="Q25" s="17" t="s">
        <v>65</v>
      </c>
      <c r="R25" s="38">
        <v>72</v>
      </c>
      <c r="S25" s="26"/>
      <c r="T25" s="46">
        <f t="shared" si="8"/>
        <v>0</v>
      </c>
      <c r="U25" s="26">
        <f t="shared" si="9"/>
        <v>-42</v>
      </c>
      <c r="V25" s="46">
        <f t="shared" si="10"/>
        <v>-0.58333333333333337</v>
      </c>
      <c r="W25" s="13">
        <f t="shared" si="11"/>
        <v>0</v>
      </c>
      <c r="X25" s="13"/>
      <c r="Y25" s="44">
        <f t="shared" si="1"/>
        <v>24</v>
      </c>
      <c r="Z25" s="29">
        <f t="shared" si="1"/>
        <v>18</v>
      </c>
      <c r="AA25" s="30">
        <f t="shared" si="2"/>
        <v>0.58333333333333337</v>
      </c>
      <c r="AB25" s="11">
        <f t="shared" si="3"/>
        <v>0</v>
      </c>
      <c r="AC25" s="11">
        <f t="shared" si="3"/>
        <v>0</v>
      </c>
      <c r="AD25" s="11">
        <f t="shared" si="3"/>
        <v>0</v>
      </c>
      <c r="AE25" s="12">
        <f t="shared" si="3"/>
        <v>42</v>
      </c>
      <c r="AF25" s="31">
        <f t="shared" si="12"/>
        <v>389.61</v>
      </c>
      <c r="AG25" s="37">
        <f t="shared" si="4"/>
        <v>16363.62</v>
      </c>
      <c r="AH25" s="37">
        <f t="shared" si="13"/>
        <v>-16363.62</v>
      </c>
      <c r="AI25" s="32">
        <f t="shared" si="14"/>
        <v>0</v>
      </c>
      <c r="AJ25" s="37">
        <f t="shared" si="15"/>
        <v>42</v>
      </c>
      <c r="AK25" s="37"/>
      <c r="AL25" s="37"/>
      <c r="AM25" s="37"/>
      <c r="AN25" s="44"/>
      <c r="AO25" s="37"/>
      <c r="AP25" s="37"/>
      <c r="AQ25" s="33"/>
      <c r="AR25" s="37">
        <f t="shared" si="16"/>
        <v>42</v>
      </c>
      <c r="AS25" s="37"/>
      <c r="AT25" s="37">
        <f t="shared" si="17"/>
        <v>-42</v>
      </c>
    </row>
    <row r="26" spans="1:46" x14ac:dyDescent="0.3">
      <c r="A26" s="35" t="s">
        <v>66</v>
      </c>
      <c r="B26" s="17" t="s">
        <v>65</v>
      </c>
      <c r="C26" s="38">
        <v>72</v>
      </c>
      <c r="D26" s="18"/>
      <c r="E26" s="41"/>
      <c r="F26" s="20">
        <f t="shared" si="5"/>
        <v>0</v>
      </c>
      <c r="G26" s="42"/>
      <c r="H26" s="42"/>
      <c r="I26" s="42"/>
      <c r="J26" s="35">
        <f t="shared" si="6"/>
        <v>0</v>
      </c>
      <c r="K26" s="22">
        <v>389.61</v>
      </c>
      <c r="L26" s="36">
        <f t="shared" si="0"/>
        <v>0</v>
      </c>
      <c r="M26" s="37"/>
      <c r="N26" s="37">
        <f t="shared" si="7"/>
        <v>0</v>
      </c>
      <c r="P26" s="35" t="s">
        <v>66</v>
      </c>
      <c r="Q26" s="17" t="s">
        <v>65</v>
      </c>
      <c r="R26" s="38">
        <v>72</v>
      </c>
      <c r="S26" s="26"/>
      <c r="T26" s="46">
        <f t="shared" si="8"/>
        <v>0</v>
      </c>
      <c r="U26" s="26">
        <f t="shared" si="9"/>
        <v>-51</v>
      </c>
      <c r="V26" s="46">
        <f t="shared" si="10"/>
        <v>-0.70833333333333337</v>
      </c>
      <c r="W26" s="13">
        <f t="shared" si="11"/>
        <v>0</v>
      </c>
      <c r="X26" s="13"/>
      <c r="Y26" s="44">
        <f t="shared" si="1"/>
        <v>39</v>
      </c>
      <c r="Z26" s="29">
        <f t="shared" si="1"/>
        <v>12</v>
      </c>
      <c r="AA26" s="30">
        <f t="shared" si="2"/>
        <v>0.70833333333333337</v>
      </c>
      <c r="AB26" s="11">
        <f t="shared" si="3"/>
        <v>0</v>
      </c>
      <c r="AC26" s="11">
        <f t="shared" si="3"/>
        <v>0</v>
      </c>
      <c r="AD26" s="11">
        <f t="shared" si="3"/>
        <v>0</v>
      </c>
      <c r="AE26" s="12">
        <f t="shared" si="3"/>
        <v>51</v>
      </c>
      <c r="AF26" s="31">
        <f t="shared" si="12"/>
        <v>389.61</v>
      </c>
      <c r="AG26" s="37">
        <f t="shared" si="4"/>
        <v>19870.11</v>
      </c>
      <c r="AH26" s="37">
        <f t="shared" si="13"/>
        <v>-19870.11</v>
      </c>
      <c r="AI26" s="32">
        <f t="shared" si="14"/>
        <v>0</v>
      </c>
      <c r="AJ26" s="37">
        <f t="shared" si="15"/>
        <v>51</v>
      </c>
      <c r="AK26" s="37"/>
      <c r="AL26" s="37"/>
      <c r="AM26" s="37"/>
      <c r="AN26" s="44"/>
      <c r="AO26" s="37"/>
      <c r="AP26" s="37"/>
      <c r="AQ26" s="33"/>
      <c r="AR26" s="37">
        <f t="shared" si="16"/>
        <v>51</v>
      </c>
      <c r="AS26" s="37"/>
      <c r="AT26" s="37">
        <f t="shared" si="17"/>
        <v>-51</v>
      </c>
    </row>
    <row r="27" spans="1:46" x14ac:dyDescent="0.3">
      <c r="A27" s="47" t="s">
        <v>67</v>
      </c>
      <c r="B27" s="48" t="s">
        <v>59</v>
      </c>
      <c r="C27" s="49">
        <v>25</v>
      </c>
      <c r="D27" s="50"/>
      <c r="E27" s="51"/>
      <c r="F27" s="52">
        <f t="shared" si="5"/>
        <v>0</v>
      </c>
      <c r="G27" s="53"/>
      <c r="H27" s="53"/>
      <c r="I27" s="53"/>
      <c r="J27" s="47">
        <f t="shared" si="6"/>
        <v>0</v>
      </c>
      <c r="K27" s="54">
        <v>169.65</v>
      </c>
      <c r="L27" s="55">
        <f t="shared" si="0"/>
        <v>0</v>
      </c>
      <c r="M27" s="37"/>
      <c r="N27" s="37">
        <f t="shared" si="7"/>
        <v>0</v>
      </c>
      <c r="P27" s="47" t="s">
        <v>67</v>
      </c>
      <c r="Q27" s="48" t="s">
        <v>59</v>
      </c>
      <c r="R27" s="49">
        <v>25</v>
      </c>
      <c r="S27" s="26"/>
      <c r="T27" s="46">
        <f t="shared" si="8"/>
        <v>0</v>
      </c>
      <c r="U27" s="26">
        <f t="shared" si="9"/>
        <v>-118</v>
      </c>
      <c r="V27" s="46">
        <f t="shared" si="10"/>
        <v>-4.72</v>
      </c>
      <c r="W27" s="13">
        <f t="shared" si="11"/>
        <v>0</v>
      </c>
      <c r="X27" s="13"/>
      <c r="Y27" s="44">
        <f t="shared" si="1"/>
        <v>118</v>
      </c>
      <c r="Z27" s="29">
        <f t="shared" si="1"/>
        <v>0</v>
      </c>
      <c r="AA27" s="30">
        <f t="shared" si="2"/>
        <v>4.72</v>
      </c>
      <c r="AB27" s="11">
        <f t="shared" si="3"/>
        <v>0</v>
      </c>
      <c r="AC27" s="11">
        <f t="shared" si="3"/>
        <v>0</v>
      </c>
      <c r="AD27" s="11">
        <f t="shared" si="3"/>
        <v>0</v>
      </c>
      <c r="AE27" s="12">
        <f t="shared" si="3"/>
        <v>118</v>
      </c>
      <c r="AF27" s="31">
        <f t="shared" si="12"/>
        <v>169.65</v>
      </c>
      <c r="AG27" s="37">
        <f t="shared" si="4"/>
        <v>20018.7</v>
      </c>
      <c r="AH27" s="37">
        <f t="shared" si="13"/>
        <v>-20018.7</v>
      </c>
      <c r="AI27" s="32">
        <f t="shared" si="14"/>
        <v>0</v>
      </c>
      <c r="AJ27" s="37">
        <f t="shared" si="15"/>
        <v>118</v>
      </c>
      <c r="AK27" s="37"/>
      <c r="AL27" s="37"/>
      <c r="AM27" s="37"/>
      <c r="AN27" s="44"/>
      <c r="AO27" s="37"/>
      <c r="AP27" s="37"/>
      <c r="AQ27" s="33"/>
      <c r="AR27" s="37">
        <f t="shared" si="16"/>
        <v>118</v>
      </c>
      <c r="AS27" s="37"/>
      <c r="AT27" s="37">
        <f t="shared" si="17"/>
        <v>-118</v>
      </c>
    </row>
    <row r="28" spans="1:46" x14ac:dyDescent="0.3">
      <c r="A28" s="47" t="s">
        <v>68</v>
      </c>
      <c r="B28" s="48" t="s">
        <v>42</v>
      </c>
      <c r="C28" s="49">
        <v>50</v>
      </c>
      <c r="D28" s="50"/>
      <c r="E28" s="51"/>
      <c r="F28" s="52">
        <f t="shared" si="5"/>
        <v>0</v>
      </c>
      <c r="G28" s="53"/>
      <c r="H28" s="53"/>
      <c r="I28" s="53"/>
      <c r="J28" s="47">
        <f t="shared" si="6"/>
        <v>0</v>
      </c>
      <c r="K28" s="54">
        <v>88.92</v>
      </c>
      <c r="L28" s="55">
        <f t="shared" si="0"/>
        <v>0</v>
      </c>
      <c r="M28" s="37"/>
      <c r="N28" s="37">
        <f t="shared" si="7"/>
        <v>0</v>
      </c>
      <c r="P28" s="47" t="s">
        <v>68</v>
      </c>
      <c r="Q28" s="48" t="s">
        <v>42</v>
      </c>
      <c r="R28" s="49">
        <v>50</v>
      </c>
      <c r="S28" s="26"/>
      <c r="T28" s="46">
        <f t="shared" si="8"/>
        <v>0</v>
      </c>
      <c r="U28" s="26">
        <f t="shared" si="9"/>
        <v>-312</v>
      </c>
      <c r="V28" s="46">
        <f t="shared" si="10"/>
        <v>-6.24</v>
      </c>
      <c r="W28" s="13">
        <f t="shared" si="11"/>
        <v>0</v>
      </c>
      <c r="X28" s="13"/>
      <c r="Y28" s="44">
        <f t="shared" si="1"/>
        <v>312</v>
      </c>
      <c r="Z28" s="29">
        <f t="shared" si="1"/>
        <v>0</v>
      </c>
      <c r="AA28" s="30">
        <f t="shared" si="2"/>
        <v>6.24</v>
      </c>
      <c r="AB28" s="11">
        <f t="shared" si="3"/>
        <v>0</v>
      </c>
      <c r="AC28" s="11">
        <f t="shared" si="3"/>
        <v>0</v>
      </c>
      <c r="AD28" s="11">
        <f t="shared" si="3"/>
        <v>0</v>
      </c>
      <c r="AE28" s="12">
        <f t="shared" si="3"/>
        <v>312</v>
      </c>
      <c r="AF28" s="31">
        <f t="shared" si="12"/>
        <v>88.92</v>
      </c>
      <c r="AG28" s="37">
        <f t="shared" si="4"/>
        <v>27743.040000000001</v>
      </c>
      <c r="AH28" s="37">
        <f t="shared" si="13"/>
        <v>-27743.040000000001</v>
      </c>
      <c r="AI28" s="32">
        <f t="shared" si="14"/>
        <v>0</v>
      </c>
      <c r="AJ28" s="37">
        <f t="shared" si="15"/>
        <v>312</v>
      </c>
      <c r="AK28" s="37"/>
      <c r="AL28" s="37"/>
      <c r="AM28" s="37"/>
      <c r="AN28" s="44"/>
      <c r="AO28" s="37"/>
      <c r="AP28" s="37"/>
      <c r="AQ28" s="33"/>
      <c r="AR28" s="37">
        <f t="shared" si="16"/>
        <v>312</v>
      </c>
      <c r="AS28" s="37"/>
      <c r="AT28" s="37">
        <f t="shared" si="17"/>
        <v>-312</v>
      </c>
    </row>
    <row r="29" spans="1:46" x14ac:dyDescent="0.3">
      <c r="A29" s="47" t="s">
        <v>69</v>
      </c>
      <c r="B29" s="48" t="s">
        <v>52</v>
      </c>
      <c r="C29" s="49">
        <v>12</v>
      </c>
      <c r="D29" s="50"/>
      <c r="E29" s="51"/>
      <c r="F29" s="52">
        <f t="shared" si="5"/>
        <v>0</v>
      </c>
      <c r="G29" s="53"/>
      <c r="H29" s="53"/>
      <c r="I29" s="53"/>
      <c r="J29" s="47">
        <f t="shared" si="6"/>
        <v>0</v>
      </c>
      <c r="K29" s="54">
        <v>123.94</v>
      </c>
      <c r="L29" s="55">
        <f t="shared" si="0"/>
        <v>0</v>
      </c>
      <c r="M29" s="37"/>
      <c r="N29" s="37">
        <f t="shared" si="7"/>
        <v>0</v>
      </c>
      <c r="P29" s="47" t="s">
        <v>69</v>
      </c>
      <c r="Q29" s="48" t="s">
        <v>52</v>
      </c>
      <c r="R29" s="49">
        <v>12</v>
      </c>
      <c r="S29" s="26"/>
      <c r="T29" s="46">
        <f t="shared" si="8"/>
        <v>0</v>
      </c>
      <c r="U29" s="26">
        <f t="shared" si="9"/>
        <v>-95</v>
      </c>
      <c r="V29" s="46">
        <f t="shared" si="10"/>
        <v>-7.916666666666667</v>
      </c>
      <c r="W29" s="13">
        <f t="shared" si="11"/>
        <v>0</v>
      </c>
      <c r="X29" s="13"/>
      <c r="Y29" s="44">
        <f t="shared" si="1"/>
        <v>95</v>
      </c>
      <c r="Z29" s="29">
        <f t="shared" si="1"/>
        <v>0</v>
      </c>
      <c r="AA29" s="30">
        <f t="shared" si="2"/>
        <v>7.916666666666667</v>
      </c>
      <c r="AB29" s="11">
        <f t="shared" si="3"/>
        <v>0</v>
      </c>
      <c r="AC29" s="11">
        <f t="shared" si="3"/>
        <v>0</v>
      </c>
      <c r="AD29" s="11">
        <f t="shared" si="3"/>
        <v>0</v>
      </c>
      <c r="AE29" s="12">
        <f t="shared" si="3"/>
        <v>95</v>
      </c>
      <c r="AF29" s="31">
        <f t="shared" si="12"/>
        <v>123.94</v>
      </c>
      <c r="AG29" s="37">
        <f t="shared" si="4"/>
        <v>11774.3</v>
      </c>
      <c r="AH29" s="37">
        <f t="shared" si="13"/>
        <v>-11774.3</v>
      </c>
      <c r="AI29" s="32">
        <f t="shared" si="14"/>
        <v>0</v>
      </c>
      <c r="AJ29" s="37">
        <f t="shared" si="15"/>
        <v>95</v>
      </c>
      <c r="AK29" s="37"/>
      <c r="AL29" s="37"/>
      <c r="AM29" s="37"/>
      <c r="AN29" s="44"/>
      <c r="AO29" s="37"/>
      <c r="AP29" s="37"/>
      <c r="AQ29" s="33"/>
      <c r="AR29" s="37">
        <f t="shared" si="16"/>
        <v>95</v>
      </c>
      <c r="AS29" s="37"/>
      <c r="AT29" s="37">
        <f t="shared" si="17"/>
        <v>-95</v>
      </c>
    </row>
    <row r="30" spans="1:46" ht="19.5" thickBot="1" x14ac:dyDescent="0.35">
      <c r="A30" s="47" t="s">
        <v>70</v>
      </c>
      <c r="B30" s="48" t="s">
        <v>50</v>
      </c>
      <c r="C30" s="49">
        <v>60</v>
      </c>
      <c r="D30" s="50"/>
      <c r="E30" s="51"/>
      <c r="F30" s="52">
        <f t="shared" si="5"/>
        <v>0</v>
      </c>
      <c r="G30" s="53"/>
      <c r="H30" s="53"/>
      <c r="I30" s="53"/>
      <c r="J30" s="47">
        <f t="shared" si="6"/>
        <v>0</v>
      </c>
      <c r="K30" s="54">
        <v>67.180000000000007</v>
      </c>
      <c r="L30" s="55">
        <f t="shared" si="0"/>
        <v>0</v>
      </c>
      <c r="M30" s="37"/>
      <c r="N30" s="37">
        <f t="shared" si="7"/>
        <v>0</v>
      </c>
      <c r="P30" s="47" t="s">
        <v>70</v>
      </c>
      <c r="Q30" s="48" t="s">
        <v>50</v>
      </c>
      <c r="R30" s="49">
        <v>60</v>
      </c>
      <c r="S30" s="26"/>
      <c r="T30" s="46">
        <f t="shared" si="8"/>
        <v>0</v>
      </c>
      <c r="U30" s="26">
        <f t="shared" si="9"/>
        <v>-66</v>
      </c>
      <c r="V30" s="46">
        <f t="shared" si="10"/>
        <v>-1.1000000000000001</v>
      </c>
      <c r="W30" s="13">
        <f t="shared" si="11"/>
        <v>0</v>
      </c>
      <c r="X30" s="13"/>
      <c r="Y30" s="44">
        <f t="shared" si="1"/>
        <v>66</v>
      </c>
      <c r="Z30" s="29">
        <f t="shared" si="1"/>
        <v>0</v>
      </c>
      <c r="AA30" s="30">
        <f t="shared" si="2"/>
        <v>1.1000000000000001</v>
      </c>
      <c r="AB30" s="11">
        <f t="shared" si="3"/>
        <v>0</v>
      </c>
      <c r="AC30" s="11">
        <f t="shared" si="3"/>
        <v>0</v>
      </c>
      <c r="AD30" s="11">
        <f t="shared" si="3"/>
        <v>0</v>
      </c>
      <c r="AE30" s="12">
        <f t="shared" si="3"/>
        <v>66</v>
      </c>
      <c r="AF30" s="31">
        <f t="shared" si="12"/>
        <v>67.180000000000007</v>
      </c>
      <c r="AG30" s="37">
        <f t="shared" si="4"/>
        <v>4433.88</v>
      </c>
      <c r="AH30" s="37">
        <f t="shared" si="13"/>
        <v>-4433.88</v>
      </c>
      <c r="AI30" s="32">
        <f t="shared" si="14"/>
        <v>0</v>
      </c>
      <c r="AJ30" s="37">
        <f t="shared" si="15"/>
        <v>66</v>
      </c>
      <c r="AK30" s="37"/>
      <c r="AL30" s="37"/>
      <c r="AM30" s="37"/>
      <c r="AN30" s="44"/>
      <c r="AO30" s="37"/>
      <c r="AP30" s="37"/>
      <c r="AQ30" s="33"/>
      <c r="AR30" s="37">
        <f t="shared" si="16"/>
        <v>66</v>
      </c>
      <c r="AS30" s="37"/>
      <c r="AT30" s="37">
        <f t="shared" si="17"/>
        <v>-66</v>
      </c>
    </row>
    <row r="31" spans="1:46" ht="19.5" thickBot="1" x14ac:dyDescent="0.35">
      <c r="A31" s="56" t="s">
        <v>71</v>
      </c>
      <c r="B31" s="57" t="s">
        <v>50</v>
      </c>
      <c r="C31" s="58">
        <v>60</v>
      </c>
      <c r="D31" s="59"/>
      <c r="E31" s="60"/>
      <c r="F31" s="61">
        <f t="shared" si="5"/>
        <v>0</v>
      </c>
      <c r="G31" s="62"/>
      <c r="H31" s="62"/>
      <c r="I31" s="62"/>
      <c r="J31" s="63">
        <f t="shared" si="6"/>
        <v>0</v>
      </c>
      <c r="K31" s="64">
        <v>67.180000000000007</v>
      </c>
      <c r="L31" s="65">
        <f t="shared" si="0"/>
        <v>0</v>
      </c>
      <c r="M31" s="37"/>
      <c r="N31" s="37">
        <f t="shared" si="7"/>
        <v>0</v>
      </c>
      <c r="P31" s="56" t="s">
        <v>71</v>
      </c>
      <c r="Q31" s="57" t="s">
        <v>50</v>
      </c>
      <c r="R31" s="58">
        <v>60</v>
      </c>
      <c r="S31" s="26"/>
      <c r="T31" s="27">
        <f t="shared" si="8"/>
        <v>0</v>
      </c>
      <c r="U31" s="26">
        <f t="shared" si="9"/>
        <v>-188</v>
      </c>
      <c r="V31" s="27">
        <f t="shared" si="10"/>
        <v>-3.1333333333333333</v>
      </c>
      <c r="W31" s="28">
        <f t="shared" si="11"/>
        <v>0</v>
      </c>
      <c r="X31" s="28"/>
      <c r="Y31" s="44">
        <f t="shared" si="1"/>
        <v>188</v>
      </c>
      <c r="Z31" s="29">
        <f t="shared" si="1"/>
        <v>0</v>
      </c>
      <c r="AA31" s="30">
        <f t="shared" si="2"/>
        <v>3.1333333333333333</v>
      </c>
      <c r="AB31" s="11">
        <f t="shared" si="3"/>
        <v>0</v>
      </c>
      <c r="AC31" s="11">
        <f t="shared" si="3"/>
        <v>0</v>
      </c>
      <c r="AD31" s="11">
        <f t="shared" si="3"/>
        <v>0</v>
      </c>
      <c r="AE31" s="12">
        <f t="shared" si="3"/>
        <v>188</v>
      </c>
      <c r="AF31" s="31">
        <f t="shared" si="12"/>
        <v>67.180000000000007</v>
      </c>
      <c r="AG31" s="37">
        <f t="shared" si="4"/>
        <v>12629.840000000002</v>
      </c>
      <c r="AH31" s="37">
        <f t="shared" si="13"/>
        <v>-12629.840000000002</v>
      </c>
      <c r="AI31" s="32">
        <f t="shared" si="14"/>
        <v>0</v>
      </c>
      <c r="AJ31" s="37">
        <f t="shared" si="15"/>
        <v>188</v>
      </c>
      <c r="AK31" s="37"/>
      <c r="AL31" s="37"/>
      <c r="AM31" s="37"/>
      <c r="AN31" s="44"/>
      <c r="AO31" s="37"/>
      <c r="AP31" s="37"/>
      <c r="AQ31" s="33"/>
      <c r="AR31" s="37">
        <f t="shared" si="16"/>
        <v>188</v>
      </c>
      <c r="AS31" s="37"/>
      <c r="AT31" s="37">
        <f t="shared" si="17"/>
        <v>-188</v>
      </c>
    </row>
    <row r="32" spans="1:46" ht="19.5" thickBot="1" x14ac:dyDescent="0.35">
      <c r="A32" s="56" t="s">
        <v>72</v>
      </c>
      <c r="B32" s="57" t="s">
        <v>50</v>
      </c>
      <c r="C32" s="58">
        <v>60</v>
      </c>
      <c r="D32" s="59"/>
      <c r="E32" s="60"/>
      <c r="F32" s="61">
        <f t="shared" si="5"/>
        <v>0</v>
      </c>
      <c r="G32" s="62"/>
      <c r="H32" s="62"/>
      <c r="I32" s="62"/>
      <c r="J32" s="63">
        <f t="shared" si="6"/>
        <v>0</v>
      </c>
      <c r="K32" s="64">
        <v>67.180000000000007</v>
      </c>
      <c r="L32" s="65">
        <f t="shared" si="0"/>
        <v>0</v>
      </c>
      <c r="M32" s="37"/>
      <c r="N32" s="37">
        <f t="shared" si="7"/>
        <v>0</v>
      </c>
      <c r="P32" s="56" t="s">
        <v>72</v>
      </c>
      <c r="Q32" s="57" t="s">
        <v>50</v>
      </c>
      <c r="R32" s="58">
        <v>60</v>
      </c>
      <c r="S32" s="26"/>
      <c r="T32" s="27">
        <f t="shared" si="8"/>
        <v>0</v>
      </c>
      <c r="U32" s="26">
        <f t="shared" si="9"/>
        <v>-96</v>
      </c>
      <c r="V32" s="27">
        <f t="shared" si="10"/>
        <v>-1.6</v>
      </c>
      <c r="W32" s="28">
        <f t="shared" si="11"/>
        <v>0</v>
      </c>
      <c r="X32" s="28"/>
      <c r="Y32" s="44">
        <f t="shared" si="1"/>
        <v>96</v>
      </c>
      <c r="Z32" s="29">
        <f t="shared" si="1"/>
        <v>0</v>
      </c>
      <c r="AA32" s="30">
        <f t="shared" si="2"/>
        <v>1.6</v>
      </c>
      <c r="AB32" s="11">
        <f t="shared" si="3"/>
        <v>0</v>
      </c>
      <c r="AC32" s="11">
        <f t="shared" si="3"/>
        <v>0</v>
      </c>
      <c r="AD32" s="11">
        <f t="shared" si="3"/>
        <v>0</v>
      </c>
      <c r="AE32" s="12">
        <f t="shared" si="3"/>
        <v>96</v>
      </c>
      <c r="AF32" s="31">
        <f t="shared" si="12"/>
        <v>67.180000000000007</v>
      </c>
      <c r="AG32" s="37">
        <f t="shared" si="4"/>
        <v>6449.2800000000007</v>
      </c>
      <c r="AH32" s="37">
        <f t="shared" si="13"/>
        <v>-6449.2800000000007</v>
      </c>
      <c r="AI32" s="32">
        <f t="shared" si="14"/>
        <v>0</v>
      </c>
      <c r="AJ32" s="37">
        <f t="shared" si="15"/>
        <v>96</v>
      </c>
      <c r="AK32" s="37"/>
      <c r="AL32" s="37"/>
      <c r="AM32" s="37"/>
      <c r="AN32" s="44"/>
      <c r="AO32" s="37"/>
      <c r="AP32" s="37"/>
      <c r="AQ32" s="33"/>
      <c r="AR32" s="37">
        <f t="shared" si="16"/>
        <v>96</v>
      </c>
      <c r="AS32" s="37"/>
      <c r="AT32" s="37">
        <f t="shared" si="17"/>
        <v>-96</v>
      </c>
    </row>
    <row r="33" spans="1:46" ht="19.5" thickBot="1" x14ac:dyDescent="0.35">
      <c r="A33" s="56" t="s">
        <v>73</v>
      </c>
      <c r="B33" s="57" t="s">
        <v>74</v>
      </c>
      <c r="C33" s="58">
        <v>150</v>
      </c>
      <c r="D33" s="59"/>
      <c r="E33" s="60"/>
      <c r="F33" s="61">
        <f t="shared" si="5"/>
        <v>0</v>
      </c>
      <c r="G33" s="62"/>
      <c r="H33" s="62"/>
      <c r="I33" s="62"/>
      <c r="J33" s="63">
        <f t="shared" si="6"/>
        <v>0</v>
      </c>
      <c r="K33" s="64">
        <v>21.06</v>
      </c>
      <c r="L33" s="65">
        <f t="shared" si="0"/>
        <v>0</v>
      </c>
      <c r="M33" s="37"/>
      <c r="N33" s="37">
        <f t="shared" si="7"/>
        <v>0</v>
      </c>
      <c r="P33" s="56" t="s">
        <v>73</v>
      </c>
      <c r="Q33" s="57" t="s">
        <v>74</v>
      </c>
      <c r="R33" s="58">
        <v>150</v>
      </c>
      <c r="S33" s="26"/>
      <c r="T33" s="27">
        <f t="shared" si="8"/>
        <v>0</v>
      </c>
      <c r="U33" s="26">
        <f t="shared" si="9"/>
        <v>-2400</v>
      </c>
      <c r="V33" s="27">
        <f t="shared" si="10"/>
        <v>-16</v>
      </c>
      <c r="W33" s="28">
        <f t="shared" si="11"/>
        <v>0</v>
      </c>
      <c r="X33" s="28"/>
      <c r="Y33" s="44">
        <f t="shared" si="1"/>
        <v>2400</v>
      </c>
      <c r="Z33" s="29">
        <f t="shared" si="1"/>
        <v>0</v>
      </c>
      <c r="AA33" s="30">
        <f t="shared" si="2"/>
        <v>16</v>
      </c>
      <c r="AB33" s="11">
        <f t="shared" si="3"/>
        <v>0</v>
      </c>
      <c r="AC33" s="11">
        <f t="shared" si="3"/>
        <v>0</v>
      </c>
      <c r="AD33" s="11">
        <f t="shared" si="3"/>
        <v>0</v>
      </c>
      <c r="AE33" s="12">
        <f t="shared" si="3"/>
        <v>2400</v>
      </c>
      <c r="AF33" s="31">
        <f t="shared" si="12"/>
        <v>21.06</v>
      </c>
      <c r="AG33" s="37">
        <f t="shared" si="4"/>
        <v>50544</v>
      </c>
      <c r="AH33" s="37">
        <f t="shared" si="13"/>
        <v>-50544</v>
      </c>
      <c r="AI33" s="32">
        <f t="shared" si="14"/>
        <v>0</v>
      </c>
      <c r="AJ33" s="37">
        <f t="shared" si="15"/>
        <v>2400</v>
      </c>
      <c r="AK33" s="37"/>
      <c r="AL33" s="37"/>
      <c r="AM33" s="37"/>
      <c r="AN33" s="44"/>
      <c r="AO33" s="37"/>
      <c r="AP33" s="37"/>
      <c r="AQ33" s="33"/>
      <c r="AR33" s="37">
        <f t="shared" si="16"/>
        <v>2400</v>
      </c>
      <c r="AS33" s="37"/>
      <c r="AT33" s="37">
        <f t="shared" si="17"/>
        <v>-2400</v>
      </c>
    </row>
    <row r="34" spans="1:46" ht="19.5" thickBot="1" x14ac:dyDescent="0.35">
      <c r="A34" s="66" t="s">
        <v>75</v>
      </c>
      <c r="B34" s="67" t="s">
        <v>76</v>
      </c>
      <c r="C34" s="68">
        <v>120</v>
      </c>
      <c r="D34" s="69"/>
      <c r="E34" s="70"/>
      <c r="F34" s="71">
        <f t="shared" si="5"/>
        <v>0</v>
      </c>
      <c r="G34" s="72"/>
      <c r="H34" s="72"/>
      <c r="I34" s="72"/>
      <c r="J34" s="73">
        <f t="shared" si="6"/>
        <v>0</v>
      </c>
      <c r="K34" s="74">
        <v>78.98</v>
      </c>
      <c r="L34" s="75">
        <f t="shared" si="0"/>
        <v>0</v>
      </c>
      <c r="M34" s="37"/>
      <c r="N34" s="37">
        <f t="shared" si="7"/>
        <v>0</v>
      </c>
      <c r="P34" s="66" t="s">
        <v>75</v>
      </c>
      <c r="Q34" s="67" t="s">
        <v>76</v>
      </c>
      <c r="R34" s="68">
        <v>120</v>
      </c>
      <c r="S34" s="26"/>
      <c r="T34" s="46">
        <f t="shared" si="8"/>
        <v>0</v>
      </c>
      <c r="U34" s="26">
        <f t="shared" si="9"/>
        <v>-87</v>
      </c>
      <c r="V34" s="46">
        <f t="shared" si="10"/>
        <v>-0.72499999999999998</v>
      </c>
      <c r="W34" s="13">
        <f t="shared" si="11"/>
        <v>0</v>
      </c>
      <c r="X34" s="13"/>
      <c r="Y34" s="44">
        <f t="shared" si="1"/>
        <v>87</v>
      </c>
      <c r="Z34" s="29">
        <f t="shared" si="1"/>
        <v>0</v>
      </c>
      <c r="AA34" s="30">
        <f t="shared" si="2"/>
        <v>0.72499999999999998</v>
      </c>
      <c r="AB34" s="11">
        <f t="shared" si="3"/>
        <v>0</v>
      </c>
      <c r="AC34" s="11">
        <f t="shared" si="3"/>
        <v>0</v>
      </c>
      <c r="AD34" s="11">
        <f t="shared" si="3"/>
        <v>0</v>
      </c>
      <c r="AE34" s="12">
        <f t="shared" si="3"/>
        <v>87</v>
      </c>
      <c r="AF34" s="31">
        <f t="shared" si="12"/>
        <v>78.98</v>
      </c>
      <c r="AG34" s="37">
        <f t="shared" si="4"/>
        <v>6871.26</v>
      </c>
      <c r="AH34" s="37">
        <f t="shared" si="13"/>
        <v>-6871.26</v>
      </c>
      <c r="AI34" s="32">
        <f t="shared" si="14"/>
        <v>0</v>
      </c>
      <c r="AJ34" s="37">
        <f t="shared" si="15"/>
        <v>87</v>
      </c>
      <c r="AK34" s="37"/>
      <c r="AL34" s="37"/>
      <c r="AM34" s="37"/>
      <c r="AN34" s="44"/>
      <c r="AO34" s="37"/>
      <c r="AP34" s="37"/>
      <c r="AQ34" s="33"/>
      <c r="AR34" s="37">
        <f t="shared" si="16"/>
        <v>87</v>
      </c>
      <c r="AS34" s="37"/>
      <c r="AT34" s="37">
        <f t="shared" si="17"/>
        <v>-87</v>
      </c>
    </row>
    <row r="35" spans="1:46" ht="19.5" thickBot="1" x14ac:dyDescent="0.35">
      <c r="A35" s="66" t="s">
        <v>77</v>
      </c>
      <c r="B35" s="67" t="s">
        <v>78</v>
      </c>
      <c r="C35" s="68">
        <v>60</v>
      </c>
      <c r="D35" s="69"/>
      <c r="E35" s="70"/>
      <c r="F35" s="71">
        <f t="shared" si="5"/>
        <v>0</v>
      </c>
      <c r="G35" s="72"/>
      <c r="H35" s="72"/>
      <c r="I35" s="72"/>
      <c r="J35" s="73">
        <f t="shared" si="6"/>
        <v>0</v>
      </c>
      <c r="K35" s="74">
        <v>154.44</v>
      </c>
      <c r="L35" s="75">
        <f t="shared" si="0"/>
        <v>0</v>
      </c>
      <c r="M35" s="37"/>
      <c r="N35" s="37">
        <f t="shared" si="7"/>
        <v>0</v>
      </c>
      <c r="P35" s="66" t="s">
        <v>77</v>
      </c>
      <c r="Q35" s="67" t="s">
        <v>78</v>
      </c>
      <c r="R35" s="68">
        <v>60</v>
      </c>
      <c r="S35" s="26"/>
      <c r="T35" s="46">
        <f t="shared" si="8"/>
        <v>0</v>
      </c>
      <c r="U35" s="26">
        <f t="shared" si="9"/>
        <v>-164</v>
      </c>
      <c r="V35" s="46">
        <f t="shared" si="10"/>
        <v>-2.7333333333333334</v>
      </c>
      <c r="W35" s="13">
        <f t="shared" si="11"/>
        <v>0</v>
      </c>
      <c r="X35" s="13"/>
      <c r="Y35" s="44">
        <f t="shared" si="1"/>
        <v>164</v>
      </c>
      <c r="Z35" s="29">
        <f t="shared" si="1"/>
        <v>0</v>
      </c>
      <c r="AA35" s="30">
        <f t="shared" si="2"/>
        <v>2.7333333333333334</v>
      </c>
      <c r="AB35" s="11">
        <f t="shared" si="3"/>
        <v>0</v>
      </c>
      <c r="AC35" s="11">
        <f t="shared" si="3"/>
        <v>0</v>
      </c>
      <c r="AD35" s="11">
        <f t="shared" si="3"/>
        <v>0</v>
      </c>
      <c r="AE35" s="12">
        <f t="shared" si="3"/>
        <v>164</v>
      </c>
      <c r="AF35" s="31">
        <f t="shared" si="12"/>
        <v>154.44</v>
      </c>
      <c r="AG35" s="37">
        <f t="shared" si="4"/>
        <v>25328.16</v>
      </c>
      <c r="AH35" s="37">
        <f t="shared" si="13"/>
        <v>-25328.16</v>
      </c>
      <c r="AI35" s="32">
        <f t="shared" si="14"/>
        <v>0</v>
      </c>
      <c r="AJ35" s="37">
        <f t="shared" si="15"/>
        <v>164</v>
      </c>
      <c r="AK35" s="37"/>
      <c r="AL35" s="37"/>
      <c r="AM35" s="37"/>
      <c r="AN35" s="44"/>
      <c r="AO35" s="37"/>
      <c r="AP35" s="37"/>
      <c r="AQ35" s="33"/>
      <c r="AR35" s="37">
        <f t="shared" si="16"/>
        <v>164</v>
      </c>
      <c r="AS35" s="37"/>
      <c r="AT35" s="37">
        <f t="shared" si="17"/>
        <v>-164</v>
      </c>
    </row>
    <row r="36" spans="1:46" ht="19.5" thickBot="1" x14ac:dyDescent="0.35">
      <c r="A36" s="66" t="s">
        <v>79</v>
      </c>
      <c r="B36" s="67" t="s">
        <v>50</v>
      </c>
      <c r="C36" s="68">
        <v>30</v>
      </c>
      <c r="D36" s="69"/>
      <c r="E36" s="70"/>
      <c r="F36" s="71">
        <f t="shared" si="5"/>
        <v>0</v>
      </c>
      <c r="G36" s="72"/>
      <c r="H36" s="72"/>
      <c r="I36" s="72"/>
      <c r="J36" s="73">
        <f t="shared" si="6"/>
        <v>0</v>
      </c>
      <c r="K36" s="74">
        <v>274.95</v>
      </c>
      <c r="L36" s="75">
        <f t="shared" si="0"/>
        <v>0</v>
      </c>
      <c r="M36" s="37"/>
      <c r="N36" s="37">
        <f t="shared" si="7"/>
        <v>0</v>
      </c>
      <c r="P36" s="66" t="s">
        <v>79</v>
      </c>
      <c r="Q36" s="67" t="s">
        <v>50</v>
      </c>
      <c r="R36" s="68">
        <v>30</v>
      </c>
      <c r="S36" s="26"/>
      <c r="T36" s="46">
        <f t="shared" si="8"/>
        <v>0</v>
      </c>
      <c r="U36" s="26">
        <f t="shared" si="9"/>
        <v>-91</v>
      </c>
      <c r="V36" s="46">
        <f t="shared" si="10"/>
        <v>-3.0333333333333332</v>
      </c>
      <c r="W36" s="13">
        <f t="shared" si="11"/>
        <v>0</v>
      </c>
      <c r="X36" s="13"/>
      <c r="Y36" s="44">
        <f t="shared" si="1"/>
        <v>91</v>
      </c>
      <c r="Z36" s="29">
        <f t="shared" si="1"/>
        <v>0</v>
      </c>
      <c r="AA36" s="30">
        <f t="shared" si="2"/>
        <v>3.0333333333333332</v>
      </c>
      <c r="AB36" s="11">
        <f t="shared" si="3"/>
        <v>0</v>
      </c>
      <c r="AC36" s="11">
        <f t="shared" si="3"/>
        <v>0</v>
      </c>
      <c r="AD36" s="11">
        <f t="shared" si="3"/>
        <v>0</v>
      </c>
      <c r="AE36" s="12">
        <f t="shared" si="3"/>
        <v>91</v>
      </c>
      <c r="AF36" s="31">
        <f t="shared" si="12"/>
        <v>274.95</v>
      </c>
      <c r="AG36" s="37">
        <f t="shared" si="4"/>
        <v>25020.45</v>
      </c>
      <c r="AH36" s="37">
        <f t="shared" si="13"/>
        <v>-25020.45</v>
      </c>
      <c r="AI36" s="32">
        <f t="shared" si="14"/>
        <v>0</v>
      </c>
      <c r="AJ36" s="37">
        <f t="shared" si="15"/>
        <v>91</v>
      </c>
      <c r="AK36" s="37"/>
      <c r="AL36" s="37"/>
      <c r="AM36" s="37"/>
      <c r="AN36" s="44"/>
      <c r="AO36" s="37"/>
      <c r="AP36" s="37"/>
      <c r="AQ36" s="33"/>
      <c r="AR36" s="37">
        <f t="shared" si="16"/>
        <v>91</v>
      </c>
      <c r="AS36" s="37"/>
      <c r="AT36" s="37">
        <f t="shared" si="17"/>
        <v>-91</v>
      </c>
    </row>
    <row r="37" spans="1:46" ht="19.5" thickBot="1" x14ac:dyDescent="0.35">
      <c r="A37" s="66" t="s">
        <v>80</v>
      </c>
      <c r="B37" s="67" t="s">
        <v>59</v>
      </c>
      <c r="C37" s="68">
        <v>12</v>
      </c>
      <c r="D37" s="69"/>
      <c r="E37" s="70"/>
      <c r="F37" s="71">
        <f t="shared" si="5"/>
        <v>0</v>
      </c>
      <c r="G37" s="72"/>
      <c r="H37" s="72"/>
      <c r="I37" s="72"/>
      <c r="J37" s="73">
        <f t="shared" si="6"/>
        <v>0</v>
      </c>
      <c r="K37" s="74">
        <v>1023.75</v>
      </c>
      <c r="L37" s="75">
        <f t="shared" si="0"/>
        <v>0</v>
      </c>
      <c r="M37" s="37"/>
      <c r="N37" s="37">
        <f t="shared" si="7"/>
        <v>0</v>
      </c>
      <c r="P37" s="66" t="s">
        <v>80</v>
      </c>
      <c r="Q37" s="67" t="s">
        <v>59</v>
      </c>
      <c r="R37" s="68">
        <v>12</v>
      </c>
      <c r="S37" s="26"/>
      <c r="T37" s="46">
        <f t="shared" si="8"/>
        <v>0</v>
      </c>
      <c r="U37" s="26">
        <f t="shared" si="9"/>
        <v>-36</v>
      </c>
      <c r="V37" s="46">
        <f t="shared" si="10"/>
        <v>-3</v>
      </c>
      <c r="W37" s="13">
        <f t="shared" si="11"/>
        <v>0</v>
      </c>
      <c r="X37" s="13"/>
      <c r="Y37" s="44">
        <f t="shared" ref="Y37:Z66" si="18">+D37+D128+D219+D310+D401+D492+D583+D674+D765+D856+D947+D1038+D1129+D1220+D1311+D1402+D1493+D1584+D1675+D1766+D1857+D1948+D2039+D2130+D2221+D2312+D2403+D2494+D2585+D2676+D2767+D2858+D2949+D3040+D3131+D3222+D3313+D3404+D3495+D3586</f>
        <v>30</v>
      </c>
      <c r="Z37" s="29">
        <f t="shared" si="18"/>
        <v>6</v>
      </c>
      <c r="AA37" s="30">
        <f t="shared" si="2"/>
        <v>3</v>
      </c>
      <c r="AB37" s="11">
        <f t="shared" ref="AB37:AE66" si="19">+G37+G128+G219+G310+G401+G492+G583+G674+G765+G856+G947+G1038+G1129+G1220+G1311+G1402+G1493+G1584+G1675+G1766+G1857+G1948+G2039+G2130+G2221+G2312+G2403+G2494+G2585+G2676+G2767+G2858+G2949+G3040+G3131+G3222+G3313+G3404+G3495+G3586</f>
        <v>0</v>
      </c>
      <c r="AC37" s="11">
        <f t="shared" si="19"/>
        <v>0</v>
      </c>
      <c r="AD37" s="11">
        <f t="shared" si="19"/>
        <v>0</v>
      </c>
      <c r="AE37" s="12">
        <f t="shared" si="19"/>
        <v>36</v>
      </c>
      <c r="AF37" s="31">
        <f t="shared" si="12"/>
        <v>1023.75</v>
      </c>
      <c r="AG37" s="37">
        <f t="shared" si="4"/>
        <v>36855</v>
      </c>
      <c r="AH37" s="37">
        <f t="shared" si="13"/>
        <v>-36855</v>
      </c>
      <c r="AI37" s="32">
        <f t="shared" si="14"/>
        <v>0</v>
      </c>
      <c r="AJ37" s="37">
        <f t="shared" si="15"/>
        <v>36</v>
      </c>
      <c r="AK37" s="37"/>
      <c r="AL37" s="37"/>
      <c r="AM37" s="37"/>
      <c r="AN37" s="44"/>
      <c r="AO37" s="37"/>
      <c r="AP37" s="37"/>
      <c r="AQ37" s="33"/>
      <c r="AR37" s="37">
        <f t="shared" si="16"/>
        <v>36</v>
      </c>
      <c r="AS37" s="37"/>
      <c r="AT37" s="37">
        <f t="shared" si="17"/>
        <v>-36</v>
      </c>
    </row>
    <row r="38" spans="1:46" ht="19.5" thickBot="1" x14ac:dyDescent="0.35">
      <c r="A38" s="76" t="s">
        <v>81</v>
      </c>
      <c r="B38" s="77" t="s">
        <v>82</v>
      </c>
      <c r="C38" s="78">
        <v>18</v>
      </c>
      <c r="D38" s="79"/>
      <c r="E38" s="80"/>
      <c r="F38" s="81">
        <f t="shared" si="5"/>
        <v>0</v>
      </c>
      <c r="G38" s="82"/>
      <c r="H38" s="82"/>
      <c r="I38" s="82"/>
      <c r="J38" s="83">
        <f t="shared" si="6"/>
        <v>0</v>
      </c>
      <c r="K38" s="84">
        <v>558.67999999999995</v>
      </c>
      <c r="L38" s="85">
        <f t="shared" si="0"/>
        <v>0</v>
      </c>
      <c r="M38" s="37"/>
      <c r="N38" s="37">
        <f t="shared" si="7"/>
        <v>0</v>
      </c>
      <c r="P38" s="76" t="s">
        <v>81</v>
      </c>
      <c r="Q38" s="77" t="s">
        <v>82</v>
      </c>
      <c r="R38" s="78">
        <v>18</v>
      </c>
      <c r="S38" s="26"/>
      <c r="T38" s="39">
        <f t="shared" si="8"/>
        <v>0</v>
      </c>
      <c r="U38" s="26">
        <f t="shared" si="9"/>
        <v>-83</v>
      </c>
      <c r="V38" s="39">
        <f t="shared" si="10"/>
        <v>-4.6111111111111107</v>
      </c>
      <c r="W38" s="40">
        <f t="shared" si="11"/>
        <v>0</v>
      </c>
      <c r="X38" s="40"/>
      <c r="Y38" s="44">
        <f t="shared" si="18"/>
        <v>65</v>
      </c>
      <c r="Z38" s="29">
        <f t="shared" si="18"/>
        <v>18</v>
      </c>
      <c r="AA38" s="30">
        <f t="shared" si="2"/>
        <v>4.6111111111111107</v>
      </c>
      <c r="AB38" s="11">
        <f t="shared" si="19"/>
        <v>0</v>
      </c>
      <c r="AC38" s="11">
        <f t="shared" si="19"/>
        <v>0</v>
      </c>
      <c r="AD38" s="11">
        <f t="shared" si="19"/>
        <v>0</v>
      </c>
      <c r="AE38" s="12">
        <f t="shared" si="19"/>
        <v>83</v>
      </c>
      <c r="AF38" s="31">
        <f t="shared" si="12"/>
        <v>558.67999999999995</v>
      </c>
      <c r="AG38" s="37">
        <f t="shared" si="4"/>
        <v>46370.439999999995</v>
      </c>
      <c r="AH38" s="37">
        <f t="shared" si="13"/>
        <v>-46370.439999999995</v>
      </c>
      <c r="AI38" s="32">
        <f t="shared" si="14"/>
        <v>0</v>
      </c>
      <c r="AJ38" s="37">
        <f t="shared" si="15"/>
        <v>83</v>
      </c>
      <c r="AK38" s="37"/>
      <c r="AL38" s="37"/>
      <c r="AM38" s="37"/>
      <c r="AN38" s="44"/>
      <c r="AO38" s="37"/>
      <c r="AP38" s="37"/>
      <c r="AQ38" s="33"/>
      <c r="AR38" s="37">
        <f t="shared" si="16"/>
        <v>83</v>
      </c>
      <c r="AS38" s="37"/>
      <c r="AT38" s="37">
        <f t="shared" si="17"/>
        <v>-83</v>
      </c>
    </row>
    <row r="39" spans="1:46" ht="19.5" thickBot="1" x14ac:dyDescent="0.35">
      <c r="A39" s="76" t="s">
        <v>83</v>
      </c>
      <c r="B39" s="77" t="s">
        <v>59</v>
      </c>
      <c r="C39" s="78">
        <v>12</v>
      </c>
      <c r="D39" s="79"/>
      <c r="E39" s="80"/>
      <c r="F39" s="81">
        <f t="shared" si="5"/>
        <v>0</v>
      </c>
      <c r="G39" s="82"/>
      <c r="H39" s="82"/>
      <c r="I39" s="82"/>
      <c r="J39" s="83">
        <f t="shared" si="6"/>
        <v>0</v>
      </c>
      <c r="K39" s="84">
        <v>1092.2</v>
      </c>
      <c r="L39" s="85">
        <f t="shared" si="0"/>
        <v>0</v>
      </c>
      <c r="M39" s="37"/>
      <c r="N39" s="37">
        <f t="shared" si="7"/>
        <v>0</v>
      </c>
      <c r="P39" s="76" t="s">
        <v>83</v>
      </c>
      <c r="Q39" s="77" t="s">
        <v>59</v>
      </c>
      <c r="R39" s="78">
        <v>12</v>
      </c>
      <c r="S39" s="26"/>
      <c r="T39" s="46">
        <f t="shared" si="8"/>
        <v>0</v>
      </c>
      <c r="U39" s="26">
        <f t="shared" si="9"/>
        <v>-43</v>
      </c>
      <c r="V39" s="46">
        <f t="shared" si="10"/>
        <v>-3.5833333333333335</v>
      </c>
      <c r="W39" s="13">
        <f t="shared" si="11"/>
        <v>0</v>
      </c>
      <c r="X39" s="13"/>
      <c r="Y39" s="44">
        <f t="shared" si="18"/>
        <v>43</v>
      </c>
      <c r="Z39" s="29">
        <f t="shared" si="18"/>
        <v>0</v>
      </c>
      <c r="AA39" s="30">
        <f t="shared" si="2"/>
        <v>3.5833333333333335</v>
      </c>
      <c r="AB39" s="11">
        <f t="shared" si="19"/>
        <v>0</v>
      </c>
      <c r="AC39" s="11">
        <f t="shared" si="19"/>
        <v>0</v>
      </c>
      <c r="AD39" s="11">
        <f t="shared" si="19"/>
        <v>0</v>
      </c>
      <c r="AE39" s="12">
        <f t="shared" si="19"/>
        <v>43</v>
      </c>
      <c r="AF39" s="31">
        <f t="shared" si="12"/>
        <v>1092.2</v>
      </c>
      <c r="AG39" s="37">
        <f t="shared" si="4"/>
        <v>46964.6</v>
      </c>
      <c r="AH39" s="37">
        <f t="shared" si="13"/>
        <v>-46964.6</v>
      </c>
      <c r="AI39" s="32">
        <f t="shared" si="14"/>
        <v>0</v>
      </c>
      <c r="AJ39" s="37">
        <f t="shared" si="15"/>
        <v>43</v>
      </c>
      <c r="AK39" s="37"/>
      <c r="AL39" s="37"/>
      <c r="AM39" s="37"/>
      <c r="AN39" s="44"/>
      <c r="AO39" s="37"/>
      <c r="AP39" s="37"/>
      <c r="AQ39" s="33"/>
      <c r="AR39" s="37">
        <f t="shared" si="16"/>
        <v>43</v>
      </c>
      <c r="AS39" s="37"/>
      <c r="AT39" s="37">
        <f t="shared" si="17"/>
        <v>-43</v>
      </c>
    </row>
    <row r="40" spans="1:46" ht="19.5" thickBot="1" x14ac:dyDescent="0.35">
      <c r="A40" s="76" t="s">
        <v>84</v>
      </c>
      <c r="B40" s="77" t="s">
        <v>85</v>
      </c>
      <c r="C40" s="78">
        <v>4</v>
      </c>
      <c r="D40" s="79"/>
      <c r="E40" s="80"/>
      <c r="F40" s="81">
        <f t="shared" si="5"/>
        <v>0</v>
      </c>
      <c r="G40" s="82"/>
      <c r="H40" s="82"/>
      <c r="I40" s="82"/>
      <c r="J40" s="83">
        <f t="shared" si="6"/>
        <v>0</v>
      </c>
      <c r="K40" s="84">
        <v>2670.53</v>
      </c>
      <c r="L40" s="85">
        <f t="shared" si="0"/>
        <v>0</v>
      </c>
      <c r="M40" s="37"/>
      <c r="N40" s="37">
        <f t="shared" si="7"/>
        <v>0</v>
      </c>
      <c r="P40" s="76" t="s">
        <v>84</v>
      </c>
      <c r="Q40" s="77" t="s">
        <v>85</v>
      </c>
      <c r="R40" s="78">
        <v>4</v>
      </c>
      <c r="S40" s="26"/>
      <c r="T40" s="46">
        <f t="shared" si="8"/>
        <v>0</v>
      </c>
      <c r="U40" s="26">
        <f t="shared" si="9"/>
        <v>0</v>
      </c>
      <c r="V40" s="46">
        <f t="shared" si="10"/>
        <v>0</v>
      </c>
      <c r="W40" s="13">
        <f t="shared" si="11"/>
        <v>0</v>
      </c>
      <c r="X40" s="13"/>
      <c r="Y40" s="44">
        <f t="shared" si="18"/>
        <v>0</v>
      </c>
      <c r="Z40" s="29">
        <f t="shared" si="18"/>
        <v>0</v>
      </c>
      <c r="AA40" s="30">
        <f t="shared" si="2"/>
        <v>0</v>
      </c>
      <c r="AB40" s="11">
        <f t="shared" si="19"/>
        <v>0</v>
      </c>
      <c r="AC40" s="11">
        <f t="shared" si="19"/>
        <v>0</v>
      </c>
      <c r="AD40" s="11">
        <f t="shared" si="19"/>
        <v>0</v>
      </c>
      <c r="AE40" s="12">
        <f t="shared" si="19"/>
        <v>0</v>
      </c>
      <c r="AF40" s="31">
        <f t="shared" si="12"/>
        <v>2670.53</v>
      </c>
      <c r="AG40" s="37">
        <f t="shared" si="4"/>
        <v>0</v>
      </c>
      <c r="AH40" s="37">
        <f t="shared" si="13"/>
        <v>0</v>
      </c>
      <c r="AI40" s="32">
        <f t="shared" si="14"/>
        <v>0</v>
      </c>
      <c r="AJ40" s="37">
        <f t="shared" si="15"/>
        <v>0</v>
      </c>
      <c r="AK40" s="37"/>
      <c r="AL40" s="37"/>
      <c r="AM40" s="37"/>
      <c r="AN40" s="44"/>
      <c r="AO40" s="37"/>
      <c r="AP40" s="37"/>
      <c r="AQ40" s="33"/>
      <c r="AR40" s="37">
        <f t="shared" si="16"/>
        <v>0</v>
      </c>
      <c r="AS40" s="37"/>
      <c r="AT40" s="37">
        <f t="shared" si="17"/>
        <v>0</v>
      </c>
    </row>
    <row r="41" spans="1:46" ht="19.5" thickBot="1" x14ac:dyDescent="0.35">
      <c r="A41" s="86" t="s">
        <v>86</v>
      </c>
      <c r="B41" s="87" t="s">
        <v>87</v>
      </c>
      <c r="C41" s="88">
        <v>48</v>
      </c>
      <c r="D41" s="89"/>
      <c r="E41" s="90"/>
      <c r="F41" s="91">
        <f t="shared" si="5"/>
        <v>0</v>
      </c>
      <c r="G41" s="92"/>
      <c r="H41" s="92"/>
      <c r="I41" s="92"/>
      <c r="J41" s="93">
        <f t="shared" si="6"/>
        <v>0</v>
      </c>
      <c r="K41" s="94">
        <v>46.8</v>
      </c>
      <c r="L41" s="95">
        <f t="shared" si="0"/>
        <v>0</v>
      </c>
      <c r="M41" s="37"/>
      <c r="N41" s="37">
        <f t="shared" si="7"/>
        <v>0</v>
      </c>
      <c r="P41" s="86" t="s">
        <v>86</v>
      </c>
      <c r="Q41" s="87" t="s">
        <v>87</v>
      </c>
      <c r="R41" s="88">
        <v>48</v>
      </c>
      <c r="S41" s="26"/>
      <c r="T41" s="46">
        <f t="shared" si="8"/>
        <v>0</v>
      </c>
      <c r="U41" s="26">
        <f t="shared" si="9"/>
        <v>-29</v>
      </c>
      <c r="V41" s="46">
        <f t="shared" si="10"/>
        <v>-0.60416666666666663</v>
      </c>
      <c r="W41" s="13">
        <f t="shared" si="11"/>
        <v>0</v>
      </c>
      <c r="X41" s="13"/>
      <c r="Y41" s="44">
        <f t="shared" si="18"/>
        <v>29</v>
      </c>
      <c r="Z41" s="29">
        <f t="shared" si="18"/>
        <v>0</v>
      </c>
      <c r="AA41" s="30">
        <f t="shared" si="2"/>
        <v>0.60416666666666663</v>
      </c>
      <c r="AB41" s="11">
        <f t="shared" si="19"/>
        <v>0</v>
      </c>
      <c r="AC41" s="11">
        <f t="shared" si="19"/>
        <v>0</v>
      </c>
      <c r="AD41" s="11">
        <f t="shared" si="19"/>
        <v>0</v>
      </c>
      <c r="AE41" s="12">
        <f t="shared" si="19"/>
        <v>29</v>
      </c>
      <c r="AF41" s="31">
        <f t="shared" si="12"/>
        <v>46.8</v>
      </c>
      <c r="AG41" s="37">
        <f t="shared" si="4"/>
        <v>1357.1999999999998</v>
      </c>
      <c r="AH41" s="37">
        <f t="shared" si="13"/>
        <v>-1357.1999999999998</v>
      </c>
      <c r="AI41" s="32">
        <f t="shared" si="14"/>
        <v>0</v>
      </c>
      <c r="AJ41" s="37">
        <f t="shared" si="15"/>
        <v>29</v>
      </c>
      <c r="AK41" s="37"/>
      <c r="AL41" s="37"/>
      <c r="AM41" s="37"/>
      <c r="AN41" s="44"/>
      <c r="AO41" s="37"/>
      <c r="AP41" s="37"/>
      <c r="AQ41" s="33"/>
      <c r="AR41" s="37">
        <f t="shared" si="16"/>
        <v>29</v>
      </c>
      <c r="AS41" s="37"/>
      <c r="AT41" s="37">
        <f t="shared" si="17"/>
        <v>-29</v>
      </c>
    </row>
    <row r="42" spans="1:46" ht="19.5" thickBot="1" x14ac:dyDescent="0.35">
      <c r="A42" s="86" t="s">
        <v>88</v>
      </c>
      <c r="B42" s="87" t="s">
        <v>87</v>
      </c>
      <c r="C42" s="88">
        <v>48</v>
      </c>
      <c r="D42" s="89"/>
      <c r="E42" s="90"/>
      <c r="F42" s="91">
        <f t="shared" si="5"/>
        <v>0</v>
      </c>
      <c r="G42" s="92"/>
      <c r="H42" s="92"/>
      <c r="I42" s="92"/>
      <c r="J42" s="93">
        <f t="shared" si="6"/>
        <v>0</v>
      </c>
      <c r="K42" s="94">
        <v>46.8</v>
      </c>
      <c r="L42" s="95">
        <f t="shared" si="0"/>
        <v>0</v>
      </c>
      <c r="M42" s="37"/>
      <c r="N42" s="37">
        <f t="shared" si="7"/>
        <v>0</v>
      </c>
      <c r="P42" s="86" t="s">
        <v>88</v>
      </c>
      <c r="Q42" s="87" t="s">
        <v>87</v>
      </c>
      <c r="R42" s="88">
        <v>48</v>
      </c>
      <c r="S42" s="26"/>
      <c r="T42" s="46">
        <f t="shared" si="8"/>
        <v>0</v>
      </c>
      <c r="U42" s="26">
        <f t="shared" si="9"/>
        <v>-13</v>
      </c>
      <c r="V42" s="46">
        <f t="shared" si="10"/>
        <v>-0.27083333333333331</v>
      </c>
      <c r="W42" s="13">
        <f t="shared" si="11"/>
        <v>0</v>
      </c>
      <c r="X42" s="13"/>
      <c r="Y42" s="44">
        <f t="shared" si="18"/>
        <v>13</v>
      </c>
      <c r="Z42" s="29">
        <f t="shared" si="18"/>
        <v>0</v>
      </c>
      <c r="AA42" s="30">
        <f t="shared" si="2"/>
        <v>0.27083333333333331</v>
      </c>
      <c r="AB42" s="11">
        <f t="shared" si="19"/>
        <v>0</v>
      </c>
      <c r="AC42" s="11">
        <f t="shared" si="19"/>
        <v>0</v>
      </c>
      <c r="AD42" s="11">
        <f t="shared" si="19"/>
        <v>0</v>
      </c>
      <c r="AE42" s="12">
        <f t="shared" si="19"/>
        <v>13</v>
      </c>
      <c r="AF42" s="31">
        <f t="shared" si="12"/>
        <v>46.8</v>
      </c>
      <c r="AG42" s="37">
        <f t="shared" si="4"/>
        <v>608.4</v>
      </c>
      <c r="AH42" s="37">
        <f t="shared" si="13"/>
        <v>-608.4</v>
      </c>
      <c r="AI42" s="32">
        <f t="shared" si="14"/>
        <v>0</v>
      </c>
      <c r="AJ42" s="37">
        <f t="shared" si="15"/>
        <v>13</v>
      </c>
      <c r="AK42" s="37"/>
      <c r="AL42" s="37"/>
      <c r="AM42" s="37"/>
      <c r="AN42" s="44"/>
      <c r="AO42" s="37"/>
      <c r="AP42" s="37"/>
      <c r="AQ42" s="33"/>
      <c r="AR42" s="37">
        <f t="shared" si="16"/>
        <v>13</v>
      </c>
      <c r="AS42" s="37"/>
      <c r="AT42" s="37">
        <f t="shared" si="17"/>
        <v>-13</v>
      </c>
    </row>
    <row r="43" spans="1:46" x14ac:dyDescent="0.3">
      <c r="A43" s="96" t="s">
        <v>89</v>
      </c>
      <c r="B43" s="97">
        <v>25</v>
      </c>
      <c r="C43" s="97">
        <v>25</v>
      </c>
      <c r="D43" s="98"/>
      <c r="E43" s="99"/>
      <c r="F43" s="100">
        <f t="shared" si="5"/>
        <v>0</v>
      </c>
      <c r="G43" s="101"/>
      <c r="H43" s="101"/>
      <c r="I43" s="101"/>
      <c r="J43" s="102">
        <f t="shared" si="6"/>
        <v>0</v>
      </c>
      <c r="K43" s="103">
        <v>111.25</v>
      </c>
      <c r="L43" s="104">
        <f t="shared" si="0"/>
        <v>0</v>
      </c>
      <c r="M43" s="37"/>
      <c r="N43" s="37">
        <f t="shared" si="7"/>
        <v>0</v>
      </c>
      <c r="P43" s="96" t="s">
        <v>89</v>
      </c>
      <c r="Q43" s="97">
        <v>25</v>
      </c>
      <c r="R43" s="97">
        <v>25</v>
      </c>
      <c r="S43" s="26"/>
      <c r="T43" s="46">
        <f t="shared" si="8"/>
        <v>0</v>
      </c>
      <c r="U43" s="26">
        <f t="shared" si="9"/>
        <v>-5391</v>
      </c>
      <c r="V43" s="46">
        <f t="shared" si="10"/>
        <v>-215.64</v>
      </c>
      <c r="W43" s="13">
        <f t="shared" si="11"/>
        <v>0</v>
      </c>
      <c r="X43" s="13"/>
      <c r="Y43" s="44">
        <f t="shared" si="18"/>
        <v>5391</v>
      </c>
      <c r="Z43" s="29">
        <f t="shared" si="18"/>
        <v>0</v>
      </c>
      <c r="AA43" s="30">
        <f t="shared" si="2"/>
        <v>215.64</v>
      </c>
      <c r="AB43" s="11">
        <f t="shared" si="19"/>
        <v>0</v>
      </c>
      <c r="AC43" s="11">
        <f t="shared" si="19"/>
        <v>0</v>
      </c>
      <c r="AD43" s="11">
        <f t="shared" si="19"/>
        <v>0</v>
      </c>
      <c r="AE43" s="12">
        <f t="shared" si="19"/>
        <v>5391</v>
      </c>
      <c r="AF43" s="31">
        <f t="shared" si="12"/>
        <v>111.25</v>
      </c>
      <c r="AG43" s="37">
        <f t="shared" si="4"/>
        <v>599748.75</v>
      </c>
      <c r="AH43" s="37">
        <f t="shared" si="13"/>
        <v>-599748.75</v>
      </c>
      <c r="AI43" s="32">
        <f t="shared" si="14"/>
        <v>0</v>
      </c>
      <c r="AJ43" s="37">
        <f t="shared" si="15"/>
        <v>5391</v>
      </c>
      <c r="AK43" s="37"/>
      <c r="AL43" s="37"/>
      <c r="AM43" s="37"/>
      <c r="AN43" s="44"/>
      <c r="AO43" s="37"/>
      <c r="AP43" s="37"/>
      <c r="AQ43" s="33"/>
      <c r="AR43" s="37">
        <f t="shared" si="16"/>
        <v>5391</v>
      </c>
      <c r="AS43" s="37"/>
      <c r="AT43" s="37">
        <f t="shared" si="17"/>
        <v>-5391</v>
      </c>
    </row>
    <row r="44" spans="1:46" x14ac:dyDescent="0.3">
      <c r="A44" s="105" t="s">
        <v>90</v>
      </c>
      <c r="B44" s="106">
        <v>10</v>
      </c>
      <c r="C44" s="106">
        <v>10</v>
      </c>
      <c r="D44" s="98">
        <v>10</v>
      </c>
      <c r="E44" s="99"/>
      <c r="F44" s="100">
        <f t="shared" si="5"/>
        <v>1</v>
      </c>
      <c r="G44" s="101"/>
      <c r="H44" s="101"/>
      <c r="I44" s="101"/>
      <c r="J44" s="102">
        <f t="shared" si="6"/>
        <v>10</v>
      </c>
      <c r="K44" s="103">
        <v>1760</v>
      </c>
      <c r="L44" s="104">
        <f t="shared" si="0"/>
        <v>17600</v>
      </c>
      <c r="M44" s="37"/>
      <c r="N44" s="37">
        <f t="shared" si="7"/>
        <v>0</v>
      </c>
      <c r="P44" s="105" t="s">
        <v>90</v>
      </c>
      <c r="Q44" s="106">
        <v>10</v>
      </c>
      <c r="R44" s="106">
        <v>10</v>
      </c>
      <c r="S44" s="26"/>
      <c r="T44" s="46">
        <f t="shared" si="8"/>
        <v>0</v>
      </c>
      <c r="U44" s="26">
        <f t="shared" si="9"/>
        <v>-198</v>
      </c>
      <c r="V44" s="46">
        <f t="shared" si="10"/>
        <v>-19.8</v>
      </c>
      <c r="W44" s="13">
        <f t="shared" si="11"/>
        <v>0</v>
      </c>
      <c r="X44" s="13"/>
      <c r="Y44" s="44">
        <f t="shared" si="18"/>
        <v>198</v>
      </c>
      <c r="Z44" s="29">
        <f t="shared" si="18"/>
        <v>0</v>
      </c>
      <c r="AA44" s="30">
        <f t="shared" si="2"/>
        <v>19.8</v>
      </c>
      <c r="AB44" s="11">
        <f t="shared" si="19"/>
        <v>0</v>
      </c>
      <c r="AC44" s="11">
        <f t="shared" si="19"/>
        <v>0</v>
      </c>
      <c r="AD44" s="11">
        <f t="shared" si="19"/>
        <v>0</v>
      </c>
      <c r="AE44" s="12">
        <f t="shared" si="19"/>
        <v>198</v>
      </c>
      <c r="AF44" s="31">
        <f t="shared" si="12"/>
        <v>1760</v>
      </c>
      <c r="AG44" s="37">
        <f t="shared" si="4"/>
        <v>348480</v>
      </c>
      <c r="AH44" s="37">
        <f t="shared" si="13"/>
        <v>-348480</v>
      </c>
      <c r="AI44" s="32">
        <f t="shared" si="14"/>
        <v>0</v>
      </c>
      <c r="AJ44" s="37">
        <f t="shared" si="15"/>
        <v>198</v>
      </c>
      <c r="AK44" s="37"/>
      <c r="AL44" s="37"/>
      <c r="AM44" s="37"/>
      <c r="AN44" s="44"/>
      <c r="AO44" s="37"/>
      <c r="AP44" s="37"/>
      <c r="AQ44" s="33"/>
      <c r="AR44" s="37">
        <f t="shared" si="16"/>
        <v>198</v>
      </c>
      <c r="AS44" s="37"/>
      <c r="AT44" s="37">
        <f t="shared" si="17"/>
        <v>-198</v>
      </c>
    </row>
    <row r="45" spans="1:46" x14ac:dyDescent="0.3">
      <c r="A45" s="105" t="s">
        <v>91</v>
      </c>
      <c r="B45" s="106">
        <v>8</v>
      </c>
      <c r="C45" s="106">
        <v>8</v>
      </c>
      <c r="D45" s="98">
        <v>8</v>
      </c>
      <c r="E45" s="99"/>
      <c r="F45" s="100">
        <f t="shared" si="5"/>
        <v>1</v>
      </c>
      <c r="G45" s="101"/>
      <c r="H45" s="101"/>
      <c r="I45" s="101"/>
      <c r="J45" s="102">
        <f t="shared" si="6"/>
        <v>8</v>
      </c>
      <c r="K45" s="103">
        <v>2365</v>
      </c>
      <c r="L45" s="104">
        <f t="shared" si="0"/>
        <v>18920</v>
      </c>
      <c r="M45" s="37"/>
      <c r="N45" s="37">
        <f t="shared" si="7"/>
        <v>0</v>
      </c>
      <c r="P45" s="105" t="s">
        <v>91</v>
      </c>
      <c r="Q45" s="106">
        <v>8</v>
      </c>
      <c r="R45" s="106">
        <v>8</v>
      </c>
      <c r="S45" s="26"/>
      <c r="T45" s="46">
        <f t="shared" si="8"/>
        <v>0</v>
      </c>
      <c r="U45" s="26">
        <f t="shared" si="9"/>
        <v>-77</v>
      </c>
      <c r="V45" s="46">
        <f t="shared" si="10"/>
        <v>-9.625</v>
      </c>
      <c r="W45" s="13">
        <f t="shared" si="11"/>
        <v>0</v>
      </c>
      <c r="X45" s="13"/>
      <c r="Y45" s="44">
        <f t="shared" si="18"/>
        <v>77</v>
      </c>
      <c r="Z45" s="29">
        <f t="shared" si="18"/>
        <v>0</v>
      </c>
      <c r="AA45" s="30">
        <f t="shared" si="2"/>
        <v>9.625</v>
      </c>
      <c r="AB45" s="11">
        <f t="shared" si="19"/>
        <v>0</v>
      </c>
      <c r="AC45" s="11">
        <f t="shared" si="19"/>
        <v>0</v>
      </c>
      <c r="AD45" s="11">
        <f t="shared" si="19"/>
        <v>0</v>
      </c>
      <c r="AE45" s="12">
        <f t="shared" si="19"/>
        <v>77</v>
      </c>
      <c r="AF45" s="31">
        <f t="shared" si="12"/>
        <v>2365</v>
      </c>
      <c r="AG45" s="37">
        <f t="shared" si="4"/>
        <v>182105</v>
      </c>
      <c r="AH45" s="37">
        <f t="shared" si="13"/>
        <v>-182105</v>
      </c>
      <c r="AI45" s="32">
        <f t="shared" si="14"/>
        <v>0</v>
      </c>
      <c r="AJ45" s="37">
        <f t="shared" si="15"/>
        <v>77</v>
      </c>
      <c r="AK45" s="37"/>
      <c r="AL45" s="37"/>
      <c r="AM45" s="37"/>
      <c r="AN45" s="44"/>
      <c r="AO45" s="37"/>
      <c r="AP45" s="37"/>
      <c r="AQ45" s="33"/>
      <c r="AR45" s="37">
        <f t="shared" si="16"/>
        <v>77</v>
      </c>
      <c r="AS45" s="37"/>
      <c r="AT45" s="37">
        <f t="shared" si="17"/>
        <v>-77</v>
      </c>
    </row>
    <row r="46" spans="1:46" x14ac:dyDescent="0.3">
      <c r="A46" s="105" t="s">
        <v>92</v>
      </c>
      <c r="B46" s="106">
        <v>8</v>
      </c>
      <c r="C46" s="106">
        <v>8</v>
      </c>
      <c r="D46" s="98"/>
      <c r="E46" s="99"/>
      <c r="F46" s="100">
        <f t="shared" si="5"/>
        <v>0</v>
      </c>
      <c r="G46" s="101"/>
      <c r="H46" s="101"/>
      <c r="I46" s="101"/>
      <c r="J46" s="102">
        <f t="shared" si="6"/>
        <v>0</v>
      </c>
      <c r="K46" s="103">
        <v>2065</v>
      </c>
      <c r="L46" s="104">
        <f t="shared" si="0"/>
        <v>0</v>
      </c>
      <c r="M46" s="37"/>
      <c r="N46" s="37">
        <f t="shared" si="7"/>
        <v>0</v>
      </c>
      <c r="P46" s="105" t="s">
        <v>92</v>
      </c>
      <c r="Q46" s="106">
        <v>8</v>
      </c>
      <c r="R46" s="106">
        <v>8</v>
      </c>
      <c r="S46" s="26"/>
      <c r="T46" s="46">
        <f t="shared" si="8"/>
        <v>0</v>
      </c>
      <c r="U46" s="26">
        <f t="shared" si="9"/>
        <v>0</v>
      </c>
      <c r="V46" s="46">
        <f t="shared" si="10"/>
        <v>0</v>
      </c>
      <c r="W46" s="13">
        <f t="shared" si="11"/>
        <v>0</v>
      </c>
      <c r="X46" s="13"/>
      <c r="Y46" s="44">
        <f t="shared" si="18"/>
        <v>0</v>
      </c>
      <c r="Z46" s="29">
        <f t="shared" si="18"/>
        <v>0</v>
      </c>
      <c r="AA46" s="30">
        <f t="shared" si="2"/>
        <v>0</v>
      </c>
      <c r="AB46" s="11">
        <f t="shared" si="19"/>
        <v>0</v>
      </c>
      <c r="AC46" s="11">
        <f t="shared" si="19"/>
        <v>0</v>
      </c>
      <c r="AD46" s="11">
        <f t="shared" si="19"/>
        <v>0</v>
      </c>
      <c r="AE46" s="12">
        <f t="shared" si="19"/>
        <v>0</v>
      </c>
      <c r="AF46" s="31">
        <f t="shared" si="12"/>
        <v>2065</v>
      </c>
      <c r="AG46" s="37">
        <f t="shared" si="4"/>
        <v>0</v>
      </c>
      <c r="AH46" s="37">
        <f t="shared" si="13"/>
        <v>0</v>
      </c>
      <c r="AI46" s="32">
        <f t="shared" si="14"/>
        <v>0</v>
      </c>
      <c r="AJ46" s="37">
        <f t="shared" si="15"/>
        <v>0</v>
      </c>
      <c r="AK46" s="37"/>
      <c r="AL46" s="37"/>
      <c r="AM46" s="37"/>
      <c r="AN46" s="44"/>
      <c r="AO46" s="37"/>
      <c r="AP46" s="37"/>
      <c r="AQ46" s="33"/>
      <c r="AR46" s="37">
        <f t="shared" si="16"/>
        <v>0</v>
      </c>
      <c r="AS46" s="37"/>
      <c r="AT46" s="37">
        <f t="shared" si="17"/>
        <v>0</v>
      </c>
    </row>
    <row r="47" spans="1:46" x14ac:dyDescent="0.3">
      <c r="A47" s="105" t="s">
        <v>93</v>
      </c>
      <c r="B47" s="106">
        <v>15</v>
      </c>
      <c r="C47" s="106">
        <v>15</v>
      </c>
      <c r="D47" s="98"/>
      <c r="E47" s="99"/>
      <c r="F47" s="100">
        <f t="shared" si="5"/>
        <v>0</v>
      </c>
      <c r="G47" s="101"/>
      <c r="H47" s="101"/>
      <c r="I47" s="101"/>
      <c r="J47" s="102">
        <f t="shared" si="6"/>
        <v>0</v>
      </c>
      <c r="K47" s="103">
        <v>990</v>
      </c>
      <c r="L47" s="104">
        <f t="shared" si="0"/>
        <v>0</v>
      </c>
      <c r="M47" s="37"/>
      <c r="N47" s="37">
        <f t="shared" si="7"/>
        <v>0</v>
      </c>
      <c r="P47" s="105" t="s">
        <v>93</v>
      </c>
      <c r="Q47" s="106">
        <v>15</v>
      </c>
      <c r="R47" s="106">
        <v>15</v>
      </c>
      <c r="S47" s="26"/>
      <c r="T47" s="46">
        <f t="shared" si="8"/>
        <v>0</v>
      </c>
      <c r="U47" s="26">
        <f t="shared" si="9"/>
        <v>-35</v>
      </c>
      <c r="V47" s="46">
        <f t="shared" si="10"/>
        <v>-2.3333333333333335</v>
      </c>
      <c r="W47" s="13">
        <f t="shared" si="11"/>
        <v>0</v>
      </c>
      <c r="X47" s="13"/>
      <c r="Y47" s="44">
        <f t="shared" si="18"/>
        <v>35</v>
      </c>
      <c r="Z47" s="29">
        <f t="shared" si="18"/>
        <v>0</v>
      </c>
      <c r="AA47" s="30">
        <f t="shared" si="2"/>
        <v>2.3333333333333335</v>
      </c>
      <c r="AB47" s="11">
        <f t="shared" si="19"/>
        <v>0</v>
      </c>
      <c r="AC47" s="11">
        <f t="shared" si="19"/>
        <v>0</v>
      </c>
      <c r="AD47" s="11">
        <f t="shared" si="19"/>
        <v>0</v>
      </c>
      <c r="AE47" s="12">
        <f t="shared" si="19"/>
        <v>35</v>
      </c>
      <c r="AF47" s="31">
        <f t="shared" si="12"/>
        <v>990</v>
      </c>
      <c r="AG47" s="37">
        <f t="shared" si="4"/>
        <v>34650</v>
      </c>
      <c r="AH47" s="37">
        <f t="shared" si="13"/>
        <v>-34650</v>
      </c>
      <c r="AI47" s="32">
        <f t="shared" si="14"/>
        <v>0</v>
      </c>
      <c r="AJ47" s="37">
        <f t="shared" si="15"/>
        <v>35</v>
      </c>
      <c r="AK47" s="37"/>
      <c r="AL47" s="37"/>
      <c r="AM47" s="37"/>
      <c r="AN47" s="44"/>
      <c r="AO47" s="37"/>
      <c r="AP47" s="37"/>
      <c r="AQ47" s="33"/>
      <c r="AR47" s="37">
        <f t="shared" si="16"/>
        <v>35</v>
      </c>
      <c r="AS47" s="37"/>
      <c r="AT47" s="37">
        <f t="shared" si="17"/>
        <v>-35</v>
      </c>
    </row>
    <row r="48" spans="1:46" x14ac:dyDescent="0.3">
      <c r="A48" s="105" t="s">
        <v>94</v>
      </c>
      <c r="B48" s="106">
        <v>15</v>
      </c>
      <c r="C48" s="106">
        <v>15</v>
      </c>
      <c r="D48" s="98">
        <v>15</v>
      </c>
      <c r="E48" s="99"/>
      <c r="F48" s="100">
        <f t="shared" si="5"/>
        <v>1</v>
      </c>
      <c r="G48" s="101"/>
      <c r="H48" s="101"/>
      <c r="I48" s="101"/>
      <c r="J48" s="102">
        <f t="shared" si="6"/>
        <v>15</v>
      </c>
      <c r="K48" s="103">
        <v>1025</v>
      </c>
      <c r="L48" s="104">
        <f t="shared" si="0"/>
        <v>15375</v>
      </c>
      <c r="M48" s="37"/>
      <c r="N48" s="37">
        <f t="shared" si="7"/>
        <v>0</v>
      </c>
      <c r="P48" s="105" t="s">
        <v>94</v>
      </c>
      <c r="Q48" s="106">
        <v>15</v>
      </c>
      <c r="R48" s="106">
        <v>15</v>
      </c>
      <c r="S48" s="26"/>
      <c r="T48" s="46">
        <f t="shared" si="8"/>
        <v>0</v>
      </c>
      <c r="U48" s="26">
        <f t="shared" si="9"/>
        <v>-35</v>
      </c>
      <c r="V48" s="46">
        <f t="shared" si="10"/>
        <v>-2.3333333333333335</v>
      </c>
      <c r="W48" s="13">
        <f t="shared" si="11"/>
        <v>0</v>
      </c>
      <c r="X48" s="13"/>
      <c r="Y48" s="44">
        <f t="shared" si="18"/>
        <v>35</v>
      </c>
      <c r="Z48" s="29">
        <f t="shared" si="18"/>
        <v>0</v>
      </c>
      <c r="AA48" s="30">
        <f t="shared" si="2"/>
        <v>2.3333333333333335</v>
      </c>
      <c r="AB48" s="11">
        <f t="shared" si="19"/>
        <v>0</v>
      </c>
      <c r="AC48" s="11">
        <f t="shared" si="19"/>
        <v>0</v>
      </c>
      <c r="AD48" s="11">
        <f t="shared" si="19"/>
        <v>0</v>
      </c>
      <c r="AE48" s="12">
        <f t="shared" si="19"/>
        <v>35</v>
      </c>
      <c r="AF48" s="31">
        <f t="shared" si="12"/>
        <v>1025</v>
      </c>
      <c r="AG48" s="37">
        <f t="shared" si="4"/>
        <v>35875</v>
      </c>
      <c r="AH48" s="37">
        <f t="shared" si="13"/>
        <v>-35875</v>
      </c>
      <c r="AI48" s="32">
        <f t="shared" si="14"/>
        <v>0</v>
      </c>
      <c r="AJ48" s="37">
        <f t="shared" si="15"/>
        <v>35</v>
      </c>
      <c r="AK48" s="37"/>
      <c r="AL48" s="37"/>
      <c r="AM48" s="37"/>
      <c r="AN48" s="44"/>
      <c r="AO48" s="37"/>
      <c r="AP48" s="37"/>
      <c r="AQ48" s="33"/>
      <c r="AR48" s="37">
        <f t="shared" si="16"/>
        <v>35</v>
      </c>
      <c r="AS48" s="37"/>
      <c r="AT48" s="37">
        <f t="shared" si="17"/>
        <v>-35</v>
      </c>
    </row>
    <row r="49" spans="1:46" x14ac:dyDescent="0.3">
      <c r="A49" s="105" t="s">
        <v>95</v>
      </c>
      <c r="B49" s="106">
        <v>10</v>
      </c>
      <c r="C49" s="106">
        <v>10</v>
      </c>
      <c r="D49" s="98"/>
      <c r="E49" s="99"/>
      <c r="F49" s="100">
        <f t="shared" si="5"/>
        <v>0</v>
      </c>
      <c r="G49" s="101"/>
      <c r="H49" s="101"/>
      <c r="I49" s="101"/>
      <c r="J49" s="102">
        <f t="shared" si="6"/>
        <v>0</v>
      </c>
      <c r="K49" s="103">
        <v>1620</v>
      </c>
      <c r="L49" s="104">
        <f t="shared" si="0"/>
        <v>0</v>
      </c>
      <c r="M49" s="37"/>
      <c r="N49" s="37">
        <f t="shared" si="7"/>
        <v>0</v>
      </c>
      <c r="P49" s="105" t="s">
        <v>95</v>
      </c>
      <c r="Q49" s="106">
        <v>10</v>
      </c>
      <c r="R49" s="106">
        <v>10</v>
      </c>
      <c r="S49" s="26"/>
      <c r="T49" s="46">
        <f t="shared" si="8"/>
        <v>0</v>
      </c>
      <c r="U49" s="26">
        <f t="shared" si="9"/>
        <v>-64</v>
      </c>
      <c r="V49" s="46">
        <f t="shared" si="10"/>
        <v>-6.4</v>
      </c>
      <c r="W49" s="13">
        <f t="shared" si="11"/>
        <v>0</v>
      </c>
      <c r="X49" s="13"/>
      <c r="Y49" s="44">
        <f t="shared" si="18"/>
        <v>64</v>
      </c>
      <c r="Z49" s="29">
        <f t="shared" si="18"/>
        <v>0</v>
      </c>
      <c r="AA49" s="30">
        <f t="shared" si="2"/>
        <v>6.4</v>
      </c>
      <c r="AB49" s="11">
        <f t="shared" si="19"/>
        <v>0</v>
      </c>
      <c r="AC49" s="11">
        <f t="shared" si="19"/>
        <v>0</v>
      </c>
      <c r="AD49" s="11">
        <f t="shared" si="19"/>
        <v>0</v>
      </c>
      <c r="AE49" s="12">
        <f t="shared" si="19"/>
        <v>64</v>
      </c>
      <c r="AF49" s="31">
        <f t="shared" si="12"/>
        <v>1620</v>
      </c>
      <c r="AG49" s="37">
        <f t="shared" si="4"/>
        <v>103680</v>
      </c>
      <c r="AH49" s="37">
        <f t="shared" si="13"/>
        <v>-103680</v>
      </c>
      <c r="AI49" s="32">
        <f t="shared" si="14"/>
        <v>0</v>
      </c>
      <c r="AJ49" s="37">
        <f t="shared" si="15"/>
        <v>64</v>
      </c>
      <c r="AK49" s="37"/>
      <c r="AL49" s="37"/>
      <c r="AM49" s="37"/>
      <c r="AN49" s="44"/>
      <c r="AO49" s="37"/>
      <c r="AP49" s="37"/>
      <c r="AQ49" s="33"/>
      <c r="AR49" s="37">
        <f t="shared" si="16"/>
        <v>64</v>
      </c>
      <c r="AS49" s="37"/>
      <c r="AT49" s="37">
        <f t="shared" si="17"/>
        <v>-64</v>
      </c>
    </row>
    <row r="50" spans="1:46" x14ac:dyDescent="0.3">
      <c r="A50" s="105" t="s">
        <v>96</v>
      </c>
      <c r="B50" s="106">
        <v>8</v>
      </c>
      <c r="C50" s="106">
        <v>8</v>
      </c>
      <c r="D50" s="98"/>
      <c r="E50" s="99"/>
      <c r="F50" s="100">
        <f t="shared" si="5"/>
        <v>0</v>
      </c>
      <c r="G50" s="101"/>
      <c r="H50" s="101"/>
      <c r="I50" s="101"/>
      <c r="J50" s="102">
        <f t="shared" si="6"/>
        <v>0</v>
      </c>
      <c r="K50" s="103">
        <v>2130</v>
      </c>
      <c r="L50" s="104">
        <f t="shared" si="0"/>
        <v>0</v>
      </c>
      <c r="M50" s="37"/>
      <c r="N50" s="37">
        <f t="shared" si="7"/>
        <v>0</v>
      </c>
      <c r="P50" s="105" t="s">
        <v>96</v>
      </c>
      <c r="Q50" s="106">
        <v>8</v>
      </c>
      <c r="R50" s="106">
        <v>8</v>
      </c>
      <c r="S50" s="26"/>
      <c r="T50" s="46">
        <f t="shared" si="8"/>
        <v>0</v>
      </c>
      <c r="U50" s="26">
        <f t="shared" si="9"/>
        <v>0</v>
      </c>
      <c r="V50" s="46">
        <f t="shared" si="10"/>
        <v>0</v>
      </c>
      <c r="W50" s="13">
        <f t="shared" si="11"/>
        <v>0</v>
      </c>
      <c r="X50" s="13"/>
      <c r="Y50" s="44">
        <f t="shared" si="18"/>
        <v>0</v>
      </c>
      <c r="Z50" s="29">
        <f t="shared" si="18"/>
        <v>0</v>
      </c>
      <c r="AA50" s="30">
        <f t="shared" si="2"/>
        <v>0</v>
      </c>
      <c r="AB50" s="11">
        <f t="shared" si="19"/>
        <v>0</v>
      </c>
      <c r="AC50" s="11">
        <f t="shared" si="19"/>
        <v>0</v>
      </c>
      <c r="AD50" s="11">
        <f t="shared" si="19"/>
        <v>0</v>
      </c>
      <c r="AE50" s="12">
        <f t="shared" si="19"/>
        <v>0</v>
      </c>
      <c r="AF50" s="31">
        <f t="shared" si="12"/>
        <v>2130</v>
      </c>
      <c r="AG50" s="37">
        <f t="shared" si="4"/>
        <v>0</v>
      </c>
      <c r="AH50" s="37">
        <f t="shared" si="13"/>
        <v>0</v>
      </c>
      <c r="AI50" s="32">
        <f t="shared" si="14"/>
        <v>0</v>
      </c>
      <c r="AJ50" s="37">
        <f t="shared" si="15"/>
        <v>0</v>
      </c>
      <c r="AK50" s="37"/>
      <c r="AL50" s="37"/>
      <c r="AM50" s="37"/>
      <c r="AN50" s="37"/>
      <c r="AO50" s="37"/>
      <c r="AP50" s="37"/>
      <c r="AQ50" s="33"/>
      <c r="AR50" s="37">
        <f t="shared" si="16"/>
        <v>0</v>
      </c>
      <c r="AS50" s="37"/>
      <c r="AT50" s="37">
        <f t="shared" si="17"/>
        <v>0</v>
      </c>
    </row>
    <row r="51" spans="1:46" x14ac:dyDescent="0.3">
      <c r="A51" s="105" t="s">
        <v>97</v>
      </c>
      <c r="B51" s="106">
        <v>15</v>
      </c>
      <c r="C51" s="106">
        <v>15</v>
      </c>
      <c r="D51" s="98"/>
      <c r="E51" s="99"/>
      <c r="F51" s="100">
        <f t="shared" si="5"/>
        <v>0</v>
      </c>
      <c r="G51" s="101"/>
      <c r="H51" s="101"/>
      <c r="I51" s="101"/>
      <c r="J51" s="102">
        <f t="shared" si="6"/>
        <v>0</v>
      </c>
      <c r="K51" s="103">
        <v>880</v>
      </c>
      <c r="L51" s="104">
        <f t="shared" si="0"/>
        <v>0</v>
      </c>
      <c r="M51" s="37"/>
      <c r="N51" s="37">
        <f t="shared" si="7"/>
        <v>0</v>
      </c>
      <c r="P51" s="105" t="s">
        <v>97</v>
      </c>
      <c r="Q51" s="106">
        <v>15</v>
      </c>
      <c r="R51" s="106">
        <v>15</v>
      </c>
      <c r="S51" s="26"/>
      <c r="T51" s="46">
        <f t="shared" si="8"/>
        <v>0</v>
      </c>
      <c r="U51" s="26">
        <f t="shared" si="9"/>
        <v>-141</v>
      </c>
      <c r="V51" s="46">
        <f t="shared" si="10"/>
        <v>-9.4</v>
      </c>
      <c r="W51" s="13">
        <f t="shared" si="11"/>
        <v>0</v>
      </c>
      <c r="X51" s="13"/>
      <c r="Y51" s="44">
        <f t="shared" si="18"/>
        <v>141</v>
      </c>
      <c r="Z51" s="29">
        <f t="shared" si="18"/>
        <v>0</v>
      </c>
      <c r="AA51" s="30">
        <f t="shared" si="2"/>
        <v>9.4</v>
      </c>
      <c r="AB51" s="11">
        <f t="shared" si="19"/>
        <v>0</v>
      </c>
      <c r="AC51" s="11">
        <f t="shared" si="19"/>
        <v>0</v>
      </c>
      <c r="AD51" s="11">
        <f t="shared" si="19"/>
        <v>0</v>
      </c>
      <c r="AE51" s="12">
        <f t="shared" si="19"/>
        <v>141</v>
      </c>
      <c r="AF51" s="31">
        <f t="shared" si="12"/>
        <v>880</v>
      </c>
      <c r="AG51" s="37">
        <f t="shared" si="4"/>
        <v>124080</v>
      </c>
      <c r="AH51" s="37">
        <f t="shared" si="13"/>
        <v>-124080</v>
      </c>
      <c r="AI51" s="32">
        <f t="shared" si="14"/>
        <v>0</v>
      </c>
      <c r="AJ51" s="37">
        <f t="shared" si="15"/>
        <v>141</v>
      </c>
      <c r="AK51" s="37"/>
      <c r="AL51" s="37"/>
      <c r="AM51" s="37"/>
      <c r="AN51" s="37"/>
      <c r="AO51" s="37"/>
      <c r="AP51" s="37"/>
      <c r="AQ51" s="33"/>
      <c r="AR51" s="37">
        <f t="shared" si="16"/>
        <v>141</v>
      </c>
      <c r="AS51" s="37"/>
      <c r="AT51" s="37">
        <f t="shared" si="17"/>
        <v>-141</v>
      </c>
    </row>
    <row r="52" spans="1:46" x14ac:dyDescent="0.3">
      <c r="A52" s="105" t="s">
        <v>98</v>
      </c>
      <c r="B52" s="106">
        <v>15</v>
      </c>
      <c r="C52" s="106">
        <v>15</v>
      </c>
      <c r="D52" s="98"/>
      <c r="E52" s="99"/>
      <c r="F52" s="100">
        <f t="shared" si="5"/>
        <v>0</v>
      </c>
      <c r="G52" s="101"/>
      <c r="H52" s="101"/>
      <c r="I52" s="101"/>
      <c r="J52" s="102">
        <f t="shared" si="6"/>
        <v>0</v>
      </c>
      <c r="K52" s="103">
        <v>915</v>
      </c>
      <c r="L52" s="104">
        <f t="shared" si="0"/>
        <v>0</v>
      </c>
      <c r="M52" s="37"/>
      <c r="N52" s="37">
        <f t="shared" si="7"/>
        <v>0</v>
      </c>
      <c r="P52" s="105" t="s">
        <v>98</v>
      </c>
      <c r="Q52" s="106">
        <v>15</v>
      </c>
      <c r="R52" s="106">
        <v>15</v>
      </c>
      <c r="S52" s="26"/>
      <c r="T52" s="46">
        <f t="shared" si="8"/>
        <v>0</v>
      </c>
      <c r="U52" s="26">
        <f t="shared" si="9"/>
        <v>-14</v>
      </c>
      <c r="V52" s="46">
        <f t="shared" si="10"/>
        <v>-0.93333333333333335</v>
      </c>
      <c r="W52" s="13">
        <f t="shared" si="11"/>
        <v>0</v>
      </c>
      <c r="X52" s="13"/>
      <c r="Y52" s="44">
        <f t="shared" si="18"/>
        <v>14</v>
      </c>
      <c r="Z52" s="29">
        <f t="shared" si="18"/>
        <v>0</v>
      </c>
      <c r="AA52" s="30">
        <f t="shared" si="2"/>
        <v>0.93333333333333335</v>
      </c>
      <c r="AB52" s="11">
        <f t="shared" si="19"/>
        <v>0</v>
      </c>
      <c r="AC52" s="11">
        <f t="shared" si="19"/>
        <v>0</v>
      </c>
      <c r="AD52" s="11">
        <f t="shared" si="19"/>
        <v>0</v>
      </c>
      <c r="AE52" s="12">
        <f t="shared" si="19"/>
        <v>14</v>
      </c>
      <c r="AF52" s="31">
        <f t="shared" si="12"/>
        <v>915</v>
      </c>
      <c r="AG52" s="37">
        <f t="shared" si="4"/>
        <v>12810</v>
      </c>
      <c r="AH52" s="37">
        <f t="shared" si="13"/>
        <v>-12810</v>
      </c>
      <c r="AI52" s="32">
        <f t="shared" si="14"/>
        <v>0</v>
      </c>
      <c r="AJ52" s="37">
        <f t="shared" si="15"/>
        <v>14</v>
      </c>
      <c r="AK52" s="37"/>
      <c r="AL52" s="37"/>
      <c r="AM52" s="37"/>
      <c r="AN52" s="37"/>
      <c r="AO52" s="37"/>
      <c r="AP52" s="37"/>
      <c r="AQ52" s="33"/>
      <c r="AR52" s="37">
        <f t="shared" si="16"/>
        <v>14</v>
      </c>
      <c r="AS52" s="37"/>
      <c r="AT52" s="37">
        <f t="shared" si="17"/>
        <v>-14</v>
      </c>
    </row>
    <row r="53" spans="1:46" x14ac:dyDescent="0.3">
      <c r="A53" s="105" t="s">
        <v>99</v>
      </c>
      <c r="B53" s="106">
        <v>3</v>
      </c>
      <c r="C53" s="106">
        <v>3</v>
      </c>
      <c r="D53" s="98"/>
      <c r="E53" s="99"/>
      <c r="F53" s="100">
        <f t="shared" si="5"/>
        <v>0</v>
      </c>
      <c r="G53" s="101"/>
      <c r="H53" s="101"/>
      <c r="I53" s="101"/>
      <c r="J53" s="102">
        <f t="shared" si="6"/>
        <v>0</v>
      </c>
      <c r="K53" s="103">
        <v>1970</v>
      </c>
      <c r="L53" s="104">
        <f t="shared" si="0"/>
        <v>0</v>
      </c>
      <c r="M53" s="37"/>
      <c r="N53" s="37">
        <f t="shared" si="7"/>
        <v>0</v>
      </c>
      <c r="P53" s="105" t="s">
        <v>99</v>
      </c>
      <c r="Q53" s="106">
        <v>3</v>
      </c>
      <c r="R53" s="106">
        <v>3</v>
      </c>
      <c r="S53" s="26"/>
      <c r="T53" s="46">
        <f t="shared" si="8"/>
        <v>0</v>
      </c>
      <c r="U53" s="26">
        <f t="shared" si="9"/>
        <v>-2</v>
      </c>
      <c r="V53" s="46">
        <f t="shared" si="10"/>
        <v>-0.66666666666666663</v>
      </c>
      <c r="W53" s="13">
        <f t="shared" si="11"/>
        <v>0</v>
      </c>
      <c r="X53" s="13"/>
      <c r="Y53" s="44">
        <f t="shared" si="18"/>
        <v>2</v>
      </c>
      <c r="Z53" s="29">
        <f t="shared" si="18"/>
        <v>0</v>
      </c>
      <c r="AA53" s="30">
        <f t="shared" si="2"/>
        <v>0.66666666666666663</v>
      </c>
      <c r="AB53" s="11">
        <f t="shared" si="19"/>
        <v>0</v>
      </c>
      <c r="AC53" s="11">
        <f t="shared" si="19"/>
        <v>0</v>
      </c>
      <c r="AD53" s="11">
        <f t="shared" si="19"/>
        <v>0</v>
      </c>
      <c r="AE53" s="12">
        <f t="shared" si="19"/>
        <v>2</v>
      </c>
      <c r="AF53" s="31">
        <f t="shared" si="12"/>
        <v>1970</v>
      </c>
      <c r="AG53" s="37">
        <f t="shared" si="4"/>
        <v>3940</v>
      </c>
      <c r="AH53" s="37">
        <f t="shared" si="13"/>
        <v>-3940</v>
      </c>
      <c r="AI53" s="32">
        <f t="shared" si="14"/>
        <v>0</v>
      </c>
      <c r="AJ53" s="37">
        <f t="shared" si="15"/>
        <v>2</v>
      </c>
      <c r="AK53" s="37"/>
      <c r="AL53" s="37"/>
      <c r="AM53" s="37"/>
      <c r="AN53" s="37"/>
      <c r="AO53" s="37"/>
      <c r="AP53" s="37"/>
      <c r="AQ53" s="33"/>
      <c r="AR53" s="37">
        <f t="shared" si="16"/>
        <v>2</v>
      </c>
      <c r="AS53" s="37"/>
      <c r="AT53" s="37">
        <f t="shared" si="17"/>
        <v>-2</v>
      </c>
    </row>
    <row r="54" spans="1:46" x14ac:dyDescent="0.3">
      <c r="A54" s="105" t="s">
        <v>100</v>
      </c>
      <c r="B54" s="106">
        <v>3</v>
      </c>
      <c r="C54" s="106">
        <v>3</v>
      </c>
      <c r="D54" s="98"/>
      <c r="E54" s="99"/>
      <c r="F54" s="100">
        <f t="shared" si="5"/>
        <v>0</v>
      </c>
      <c r="G54" s="101"/>
      <c r="H54" s="101"/>
      <c r="I54" s="101"/>
      <c r="J54" s="102">
        <f t="shared" si="6"/>
        <v>0</v>
      </c>
      <c r="K54" s="103">
        <v>2035</v>
      </c>
      <c r="L54" s="104">
        <f t="shared" si="0"/>
        <v>0</v>
      </c>
      <c r="M54" s="37"/>
      <c r="N54" s="37">
        <f t="shared" si="7"/>
        <v>0</v>
      </c>
      <c r="P54" s="105" t="s">
        <v>100</v>
      </c>
      <c r="Q54" s="106">
        <v>3</v>
      </c>
      <c r="R54" s="106">
        <v>3</v>
      </c>
      <c r="S54" s="26"/>
      <c r="T54" s="27">
        <f t="shared" si="8"/>
        <v>0</v>
      </c>
      <c r="U54" s="26">
        <f t="shared" si="9"/>
        <v>-41</v>
      </c>
      <c r="V54" s="27">
        <f t="shared" si="10"/>
        <v>-13.666666666666666</v>
      </c>
      <c r="W54" s="28">
        <f t="shared" si="11"/>
        <v>0</v>
      </c>
      <c r="X54" s="28"/>
      <c r="Y54" s="44">
        <f t="shared" si="18"/>
        <v>41</v>
      </c>
      <c r="Z54" s="29">
        <f t="shared" si="18"/>
        <v>0</v>
      </c>
      <c r="AA54" s="30">
        <f t="shared" si="2"/>
        <v>13.666666666666666</v>
      </c>
      <c r="AB54" s="11">
        <f t="shared" si="19"/>
        <v>0</v>
      </c>
      <c r="AC54" s="11">
        <f t="shared" si="19"/>
        <v>0</v>
      </c>
      <c r="AD54" s="11">
        <f t="shared" si="19"/>
        <v>0</v>
      </c>
      <c r="AE54" s="12">
        <f t="shared" si="19"/>
        <v>41</v>
      </c>
      <c r="AF54" s="31">
        <f t="shared" si="12"/>
        <v>2035</v>
      </c>
      <c r="AG54" s="37">
        <f t="shared" si="4"/>
        <v>83435</v>
      </c>
      <c r="AH54" s="37">
        <f t="shared" si="13"/>
        <v>-83435</v>
      </c>
      <c r="AI54" s="32">
        <f t="shared" si="14"/>
        <v>0</v>
      </c>
      <c r="AJ54" s="37">
        <f t="shared" si="15"/>
        <v>41</v>
      </c>
      <c r="AK54" s="37"/>
      <c r="AL54" s="37"/>
      <c r="AM54" s="37"/>
      <c r="AN54" s="37"/>
      <c r="AO54" s="37"/>
      <c r="AP54" s="37"/>
      <c r="AQ54" s="33"/>
      <c r="AR54" s="37">
        <f t="shared" si="16"/>
        <v>41</v>
      </c>
      <c r="AS54" s="37"/>
      <c r="AT54" s="37">
        <f t="shared" si="17"/>
        <v>-41</v>
      </c>
    </row>
    <row r="55" spans="1:46" x14ac:dyDescent="0.3">
      <c r="A55" s="105" t="s">
        <v>101</v>
      </c>
      <c r="B55" s="106">
        <v>8</v>
      </c>
      <c r="C55" s="106">
        <v>8</v>
      </c>
      <c r="D55" s="98"/>
      <c r="E55" s="99"/>
      <c r="F55" s="100">
        <f t="shared" si="5"/>
        <v>0</v>
      </c>
      <c r="G55" s="101"/>
      <c r="H55" s="101"/>
      <c r="I55" s="101"/>
      <c r="J55" s="102">
        <f t="shared" si="6"/>
        <v>0</v>
      </c>
      <c r="K55" s="103">
        <v>2120</v>
      </c>
      <c r="L55" s="104">
        <f t="shared" si="0"/>
        <v>0</v>
      </c>
      <c r="M55" s="37"/>
      <c r="N55" s="37">
        <f t="shared" si="7"/>
        <v>0</v>
      </c>
      <c r="P55" s="105" t="s">
        <v>101</v>
      </c>
      <c r="Q55" s="106">
        <v>8</v>
      </c>
      <c r="R55" s="106">
        <v>8</v>
      </c>
      <c r="S55" s="26"/>
      <c r="T55" s="27">
        <f t="shared" si="8"/>
        <v>0</v>
      </c>
      <c r="U55" s="26">
        <f t="shared" si="9"/>
        <v>-195</v>
      </c>
      <c r="V55" s="27">
        <f t="shared" si="10"/>
        <v>-24.375</v>
      </c>
      <c r="W55" s="28">
        <f t="shared" si="11"/>
        <v>0</v>
      </c>
      <c r="X55" s="28"/>
      <c r="Y55" s="44">
        <f t="shared" si="18"/>
        <v>195</v>
      </c>
      <c r="Z55" s="29">
        <f t="shared" si="18"/>
        <v>0</v>
      </c>
      <c r="AA55" s="30">
        <f t="shared" si="2"/>
        <v>24.375</v>
      </c>
      <c r="AB55" s="11">
        <f t="shared" si="19"/>
        <v>0</v>
      </c>
      <c r="AC55" s="11">
        <f t="shared" si="19"/>
        <v>0</v>
      </c>
      <c r="AD55" s="11">
        <f t="shared" si="19"/>
        <v>0</v>
      </c>
      <c r="AE55" s="12">
        <f t="shared" si="19"/>
        <v>195</v>
      </c>
      <c r="AF55" s="31">
        <f t="shared" si="12"/>
        <v>2120</v>
      </c>
      <c r="AG55" s="37">
        <f t="shared" si="4"/>
        <v>413400</v>
      </c>
      <c r="AH55" s="37">
        <f t="shared" si="13"/>
        <v>-413400</v>
      </c>
      <c r="AI55" s="32">
        <f t="shared" si="14"/>
        <v>0</v>
      </c>
      <c r="AJ55" s="37">
        <f t="shared" si="15"/>
        <v>195</v>
      </c>
      <c r="AK55" s="37"/>
      <c r="AL55" s="37"/>
      <c r="AM55" s="37"/>
      <c r="AN55" s="37"/>
      <c r="AO55" s="37"/>
      <c r="AP55" s="37"/>
      <c r="AQ55" s="33"/>
      <c r="AR55" s="37">
        <f t="shared" si="16"/>
        <v>195</v>
      </c>
      <c r="AS55" s="37"/>
      <c r="AT55" s="37">
        <f t="shared" si="17"/>
        <v>-195</v>
      </c>
    </row>
    <row r="56" spans="1:46" x14ac:dyDescent="0.3">
      <c r="A56" s="105" t="s">
        <v>102</v>
      </c>
      <c r="B56" s="106">
        <v>10</v>
      </c>
      <c r="C56" s="106">
        <v>10</v>
      </c>
      <c r="D56" s="98"/>
      <c r="E56" s="99"/>
      <c r="F56" s="100">
        <f t="shared" si="5"/>
        <v>0</v>
      </c>
      <c r="G56" s="101"/>
      <c r="H56" s="101"/>
      <c r="I56" s="101"/>
      <c r="J56" s="102">
        <f t="shared" si="6"/>
        <v>0</v>
      </c>
      <c r="K56" s="103">
        <v>1980</v>
      </c>
      <c r="L56" s="104">
        <f t="shared" si="0"/>
        <v>0</v>
      </c>
      <c r="M56" s="37"/>
      <c r="N56" s="37">
        <f t="shared" si="7"/>
        <v>0</v>
      </c>
      <c r="P56" s="105" t="s">
        <v>102</v>
      </c>
      <c r="Q56" s="106">
        <v>10</v>
      </c>
      <c r="R56" s="106">
        <v>10</v>
      </c>
      <c r="S56" s="26"/>
      <c r="T56" s="27">
        <f t="shared" si="8"/>
        <v>0</v>
      </c>
      <c r="U56" s="26">
        <f t="shared" si="9"/>
        <v>0</v>
      </c>
      <c r="V56" s="27">
        <f t="shared" si="10"/>
        <v>0</v>
      </c>
      <c r="W56" s="28">
        <f t="shared" si="11"/>
        <v>0</v>
      </c>
      <c r="X56" s="28"/>
      <c r="Y56" s="44">
        <f t="shared" si="18"/>
        <v>0</v>
      </c>
      <c r="Z56" s="29">
        <f t="shared" si="18"/>
        <v>0</v>
      </c>
      <c r="AA56" s="30">
        <f t="shared" si="2"/>
        <v>0</v>
      </c>
      <c r="AB56" s="11">
        <f t="shared" si="19"/>
        <v>0</v>
      </c>
      <c r="AC56" s="11">
        <f t="shared" si="19"/>
        <v>0</v>
      </c>
      <c r="AD56" s="11">
        <f t="shared" si="19"/>
        <v>0</v>
      </c>
      <c r="AE56" s="12">
        <f t="shared" si="19"/>
        <v>0</v>
      </c>
      <c r="AF56" s="31">
        <f t="shared" si="12"/>
        <v>1980</v>
      </c>
      <c r="AG56" s="37">
        <f t="shared" si="4"/>
        <v>0</v>
      </c>
      <c r="AH56" s="37">
        <f t="shared" si="13"/>
        <v>0</v>
      </c>
      <c r="AI56" s="32">
        <f t="shared" si="14"/>
        <v>0</v>
      </c>
      <c r="AJ56" s="37">
        <f t="shared" si="15"/>
        <v>0</v>
      </c>
      <c r="AK56" s="37"/>
      <c r="AL56" s="37"/>
      <c r="AM56" s="37"/>
      <c r="AN56" s="37"/>
      <c r="AO56" s="37"/>
      <c r="AP56" s="37"/>
      <c r="AQ56" s="33"/>
      <c r="AR56" s="37">
        <f t="shared" si="16"/>
        <v>0</v>
      </c>
      <c r="AS56" s="37"/>
      <c r="AT56" s="37">
        <f t="shared" si="17"/>
        <v>0</v>
      </c>
    </row>
    <row r="57" spans="1:46" x14ac:dyDescent="0.3">
      <c r="A57" s="105" t="s">
        <v>103</v>
      </c>
      <c r="B57" s="106">
        <v>12</v>
      </c>
      <c r="C57" s="106">
        <v>12</v>
      </c>
      <c r="D57" s="98"/>
      <c r="E57" s="99"/>
      <c r="F57" s="100">
        <f t="shared" si="5"/>
        <v>0</v>
      </c>
      <c r="G57" s="101"/>
      <c r="H57" s="101"/>
      <c r="I57" s="101"/>
      <c r="J57" s="102">
        <f t="shared" si="6"/>
        <v>0</v>
      </c>
      <c r="K57" s="103">
        <v>875</v>
      </c>
      <c r="L57" s="104">
        <f t="shared" si="0"/>
        <v>0</v>
      </c>
      <c r="M57" s="37"/>
      <c r="N57" s="37">
        <f t="shared" si="7"/>
        <v>0</v>
      </c>
      <c r="P57" s="105" t="s">
        <v>103</v>
      </c>
      <c r="Q57" s="106">
        <v>12</v>
      </c>
      <c r="R57" s="106">
        <v>12</v>
      </c>
      <c r="S57" s="26"/>
      <c r="T57" s="27">
        <f t="shared" si="8"/>
        <v>0</v>
      </c>
      <c r="U57" s="26">
        <f t="shared" si="9"/>
        <v>-5</v>
      </c>
      <c r="V57" s="27">
        <f t="shared" si="10"/>
        <v>-0.41666666666666669</v>
      </c>
      <c r="W57" s="28">
        <f t="shared" si="11"/>
        <v>0</v>
      </c>
      <c r="X57" s="28"/>
      <c r="Y57" s="44">
        <f t="shared" si="18"/>
        <v>5</v>
      </c>
      <c r="Z57" s="29">
        <f t="shared" si="18"/>
        <v>0</v>
      </c>
      <c r="AA57" s="30">
        <f t="shared" si="2"/>
        <v>0.41666666666666669</v>
      </c>
      <c r="AB57" s="11">
        <f t="shared" si="19"/>
        <v>0</v>
      </c>
      <c r="AC57" s="11">
        <f t="shared" si="19"/>
        <v>0</v>
      </c>
      <c r="AD57" s="11">
        <f t="shared" si="19"/>
        <v>0</v>
      </c>
      <c r="AE57" s="12">
        <f t="shared" si="19"/>
        <v>5</v>
      </c>
      <c r="AF57" s="31">
        <f t="shared" si="12"/>
        <v>875</v>
      </c>
      <c r="AG57" s="37">
        <f t="shared" si="4"/>
        <v>4375</v>
      </c>
      <c r="AH57" s="37">
        <f t="shared" si="13"/>
        <v>-4375</v>
      </c>
      <c r="AI57" s="32">
        <f t="shared" si="14"/>
        <v>0</v>
      </c>
      <c r="AJ57" s="37">
        <f t="shared" si="15"/>
        <v>5</v>
      </c>
      <c r="AK57" s="37"/>
      <c r="AL57" s="37"/>
      <c r="AM57" s="37"/>
      <c r="AN57" s="37"/>
      <c r="AO57" s="37"/>
      <c r="AP57" s="37"/>
      <c r="AQ57" s="33"/>
      <c r="AR57" s="37">
        <f t="shared" si="16"/>
        <v>5</v>
      </c>
      <c r="AS57" s="37"/>
      <c r="AT57" s="37">
        <f t="shared" si="17"/>
        <v>-5</v>
      </c>
    </row>
    <row r="58" spans="1:46" ht="19.5" thickBot="1" x14ac:dyDescent="0.35">
      <c r="A58" s="105" t="s">
        <v>104</v>
      </c>
      <c r="B58" s="106">
        <v>3</v>
      </c>
      <c r="C58" s="106">
        <v>3</v>
      </c>
      <c r="D58" s="98"/>
      <c r="E58" s="99"/>
      <c r="F58" s="100">
        <f t="shared" si="5"/>
        <v>0</v>
      </c>
      <c r="G58" s="101"/>
      <c r="H58" s="101"/>
      <c r="I58" s="101"/>
      <c r="J58" s="102">
        <f t="shared" si="6"/>
        <v>0</v>
      </c>
      <c r="K58" s="103">
        <v>2145</v>
      </c>
      <c r="L58" s="104">
        <f t="shared" si="0"/>
        <v>0</v>
      </c>
      <c r="M58" s="37"/>
      <c r="N58" s="37">
        <f t="shared" si="7"/>
        <v>0</v>
      </c>
      <c r="P58" s="105" t="s">
        <v>104</v>
      </c>
      <c r="Q58" s="106">
        <v>3</v>
      </c>
      <c r="R58" s="106">
        <v>3</v>
      </c>
      <c r="S58" s="26"/>
      <c r="T58" s="27">
        <f t="shared" si="8"/>
        <v>0</v>
      </c>
      <c r="U58" s="26">
        <f t="shared" si="9"/>
        <v>0</v>
      </c>
      <c r="V58" s="27">
        <f t="shared" si="10"/>
        <v>0</v>
      </c>
      <c r="W58" s="28">
        <f t="shared" si="11"/>
        <v>0</v>
      </c>
      <c r="X58" s="28"/>
      <c r="Y58" s="44">
        <f t="shared" si="18"/>
        <v>0</v>
      </c>
      <c r="Z58" s="29">
        <f t="shared" si="18"/>
        <v>0</v>
      </c>
      <c r="AA58" s="30">
        <f t="shared" si="2"/>
        <v>0</v>
      </c>
      <c r="AB58" s="11">
        <f t="shared" si="19"/>
        <v>0</v>
      </c>
      <c r="AC58" s="11">
        <f t="shared" si="19"/>
        <v>0</v>
      </c>
      <c r="AD58" s="11">
        <f t="shared" si="19"/>
        <v>0</v>
      </c>
      <c r="AE58" s="12">
        <f t="shared" si="19"/>
        <v>0</v>
      </c>
      <c r="AF58" s="31">
        <f t="shared" si="12"/>
        <v>2145</v>
      </c>
      <c r="AG58" s="37">
        <f t="shared" si="4"/>
        <v>0</v>
      </c>
      <c r="AH58" s="37">
        <f t="shared" si="13"/>
        <v>0</v>
      </c>
      <c r="AI58" s="32">
        <f t="shared" si="14"/>
        <v>0</v>
      </c>
      <c r="AJ58" s="37">
        <f t="shared" si="15"/>
        <v>0</v>
      </c>
      <c r="AK58" s="37"/>
      <c r="AL58" s="37"/>
      <c r="AM58" s="37"/>
      <c r="AN58" s="37"/>
      <c r="AO58" s="37"/>
      <c r="AP58" s="37"/>
      <c r="AQ58" s="33"/>
      <c r="AR58" s="37">
        <f t="shared" si="16"/>
        <v>0</v>
      </c>
      <c r="AS58" s="37"/>
      <c r="AT58" s="37">
        <f t="shared" si="17"/>
        <v>0</v>
      </c>
    </row>
    <row r="59" spans="1:46" ht="19.5" thickBot="1" x14ac:dyDescent="0.35">
      <c r="A59" s="56" t="s">
        <v>105</v>
      </c>
      <c r="B59" s="57" t="s">
        <v>74</v>
      </c>
      <c r="C59" s="58">
        <v>150</v>
      </c>
      <c r="D59" s="59"/>
      <c r="E59" s="60"/>
      <c r="F59" s="61">
        <f t="shared" si="5"/>
        <v>0</v>
      </c>
      <c r="G59" s="62"/>
      <c r="H59" s="62"/>
      <c r="I59" s="62"/>
      <c r="J59" s="63">
        <f t="shared" si="6"/>
        <v>0</v>
      </c>
      <c r="K59" s="64">
        <v>21.06</v>
      </c>
      <c r="L59" s="65">
        <f t="shared" si="0"/>
        <v>0</v>
      </c>
      <c r="M59" s="37"/>
      <c r="N59" s="37">
        <f t="shared" si="7"/>
        <v>0</v>
      </c>
      <c r="P59" s="56" t="s">
        <v>73</v>
      </c>
      <c r="Q59" s="57" t="s">
        <v>74</v>
      </c>
      <c r="R59" s="58">
        <v>150</v>
      </c>
      <c r="S59" s="26"/>
      <c r="T59" s="27">
        <f t="shared" si="8"/>
        <v>0</v>
      </c>
      <c r="U59" s="26">
        <f t="shared" si="9"/>
        <v>0</v>
      </c>
      <c r="V59" s="27">
        <f t="shared" si="10"/>
        <v>0</v>
      </c>
      <c r="W59" s="28">
        <f t="shared" si="11"/>
        <v>0</v>
      </c>
      <c r="X59" s="28"/>
      <c r="Y59" s="44">
        <f t="shared" si="18"/>
        <v>0</v>
      </c>
      <c r="Z59" s="29">
        <f t="shared" si="18"/>
        <v>0</v>
      </c>
      <c r="AA59" s="30">
        <f t="shared" si="2"/>
        <v>0</v>
      </c>
      <c r="AB59" s="11">
        <f t="shared" si="19"/>
        <v>0</v>
      </c>
      <c r="AC59" s="11">
        <f t="shared" si="19"/>
        <v>0</v>
      </c>
      <c r="AD59" s="11">
        <f t="shared" si="19"/>
        <v>0</v>
      </c>
      <c r="AE59" s="12">
        <f t="shared" si="19"/>
        <v>0</v>
      </c>
      <c r="AF59" s="31">
        <f t="shared" si="12"/>
        <v>21.06</v>
      </c>
      <c r="AG59" s="37">
        <f t="shared" si="4"/>
        <v>0</v>
      </c>
      <c r="AH59" s="37">
        <f t="shared" si="13"/>
        <v>0</v>
      </c>
      <c r="AI59" s="32">
        <f t="shared" si="14"/>
        <v>0</v>
      </c>
      <c r="AJ59" s="37">
        <f t="shared" si="15"/>
        <v>0</v>
      </c>
      <c r="AK59" s="37"/>
      <c r="AL59" s="37"/>
      <c r="AM59" s="37"/>
      <c r="AN59" s="44"/>
      <c r="AO59" s="37"/>
      <c r="AP59" s="37"/>
      <c r="AQ59" s="33"/>
      <c r="AR59" s="37">
        <f>SUM(AJ59:AQ59)</f>
        <v>0</v>
      </c>
      <c r="AS59" s="37"/>
      <c r="AT59" s="37">
        <f t="shared" si="17"/>
        <v>0</v>
      </c>
    </row>
    <row r="60" spans="1:46" hidden="1" x14ac:dyDescent="0.3">
      <c r="A60" s="107"/>
      <c r="B60" s="108"/>
      <c r="C60" s="108"/>
      <c r="D60" s="109"/>
      <c r="E60" s="11"/>
      <c r="F60" s="30" t="e">
        <f t="shared" si="5"/>
        <v>#DIV/0!</v>
      </c>
      <c r="G60" s="11"/>
      <c r="H60" s="11"/>
      <c r="I60" s="11"/>
      <c r="J60" s="12">
        <f t="shared" si="6"/>
        <v>0</v>
      </c>
      <c r="K60" s="31">
        <v>116.5</v>
      </c>
      <c r="L60" s="37">
        <f t="shared" si="0"/>
        <v>0</v>
      </c>
      <c r="M60" s="37"/>
      <c r="N60" s="37">
        <f t="shared" si="7"/>
        <v>0</v>
      </c>
      <c r="P60" s="107"/>
      <c r="Q60" s="108"/>
      <c r="R60" s="108"/>
      <c r="S60" s="11"/>
      <c r="T60" s="27" t="e">
        <f t="shared" si="8"/>
        <v>#DIV/0!</v>
      </c>
      <c r="U60" s="26">
        <f t="shared" si="9"/>
        <v>0</v>
      </c>
      <c r="V60" s="27" t="e">
        <f t="shared" si="10"/>
        <v>#DIV/0!</v>
      </c>
      <c r="W60" s="28">
        <f t="shared" si="11"/>
        <v>0</v>
      </c>
      <c r="X60" s="40"/>
      <c r="Y60" s="44">
        <f t="shared" si="18"/>
        <v>0</v>
      </c>
      <c r="Z60" s="29">
        <f t="shared" si="18"/>
        <v>0</v>
      </c>
      <c r="AA60" s="30" t="e">
        <f t="shared" si="2"/>
        <v>#DIV/0!</v>
      </c>
      <c r="AB60" s="11">
        <f t="shared" si="19"/>
        <v>0</v>
      </c>
      <c r="AC60" s="11">
        <f t="shared" si="19"/>
        <v>0</v>
      </c>
      <c r="AD60" s="11">
        <f t="shared" si="19"/>
        <v>0</v>
      </c>
      <c r="AE60" s="12">
        <f t="shared" si="19"/>
        <v>0</v>
      </c>
      <c r="AF60" s="31">
        <f t="shared" si="12"/>
        <v>116.5</v>
      </c>
      <c r="AG60" s="37">
        <f t="shared" si="4"/>
        <v>0</v>
      </c>
      <c r="AH60" s="37">
        <f t="shared" si="13"/>
        <v>0</v>
      </c>
      <c r="AI60" s="32">
        <f t="shared" si="14"/>
        <v>0</v>
      </c>
      <c r="AJ60" s="37">
        <f t="shared" si="15"/>
        <v>0</v>
      </c>
      <c r="AK60" s="37"/>
      <c r="AL60" s="37"/>
      <c r="AM60" s="37"/>
      <c r="AN60" s="37"/>
      <c r="AO60" s="37"/>
      <c r="AP60" s="37"/>
      <c r="AQ60" s="33"/>
      <c r="AR60" s="37">
        <f t="shared" si="16"/>
        <v>0</v>
      </c>
      <c r="AS60" s="37"/>
      <c r="AT60" s="37">
        <f t="shared" si="17"/>
        <v>0</v>
      </c>
    </row>
    <row r="61" spans="1:46" hidden="1" x14ac:dyDescent="0.3">
      <c r="A61" s="107"/>
      <c r="B61" s="108"/>
      <c r="C61" s="108"/>
      <c r="D61" s="110"/>
      <c r="E61" s="11"/>
      <c r="F61" s="30" t="e">
        <f t="shared" si="5"/>
        <v>#DIV/0!</v>
      </c>
      <c r="G61" s="11"/>
      <c r="H61" s="11"/>
      <c r="I61" s="11"/>
      <c r="J61" s="12">
        <f t="shared" si="6"/>
        <v>0</v>
      </c>
      <c r="K61" s="31">
        <v>0</v>
      </c>
      <c r="L61" s="37">
        <f t="shared" si="0"/>
        <v>0</v>
      </c>
      <c r="M61" s="37"/>
      <c r="N61" s="37">
        <f t="shared" si="7"/>
        <v>0</v>
      </c>
      <c r="P61" s="107"/>
      <c r="Q61" s="108"/>
      <c r="R61" s="108"/>
      <c r="S61" s="11"/>
      <c r="T61" s="27" t="e">
        <f t="shared" si="8"/>
        <v>#DIV/0!</v>
      </c>
      <c r="U61" s="26">
        <f t="shared" si="9"/>
        <v>0</v>
      </c>
      <c r="V61" s="27" t="e">
        <f t="shared" si="10"/>
        <v>#DIV/0!</v>
      </c>
      <c r="W61" s="28">
        <f t="shared" si="11"/>
        <v>0</v>
      </c>
      <c r="X61" s="40"/>
      <c r="Y61" s="44">
        <f t="shared" si="18"/>
        <v>0</v>
      </c>
      <c r="Z61" s="29">
        <f t="shared" si="18"/>
        <v>0</v>
      </c>
      <c r="AA61" s="30" t="e">
        <f t="shared" si="2"/>
        <v>#DIV/0!</v>
      </c>
      <c r="AB61" s="11">
        <f t="shared" si="19"/>
        <v>0</v>
      </c>
      <c r="AC61" s="11">
        <f t="shared" si="19"/>
        <v>0</v>
      </c>
      <c r="AD61" s="11">
        <f t="shared" si="19"/>
        <v>0</v>
      </c>
      <c r="AE61" s="12">
        <f t="shared" si="19"/>
        <v>0</v>
      </c>
      <c r="AF61" s="31">
        <f t="shared" si="12"/>
        <v>0</v>
      </c>
      <c r="AG61" s="37">
        <f t="shared" si="4"/>
        <v>0</v>
      </c>
      <c r="AH61" s="37">
        <f t="shared" si="13"/>
        <v>0</v>
      </c>
      <c r="AI61" s="32">
        <f t="shared" si="14"/>
        <v>0</v>
      </c>
      <c r="AJ61" s="37">
        <f t="shared" si="15"/>
        <v>0</v>
      </c>
      <c r="AK61" s="37"/>
      <c r="AL61" s="37"/>
      <c r="AM61" s="37"/>
      <c r="AN61" s="37"/>
      <c r="AO61" s="37"/>
      <c r="AP61" s="37"/>
      <c r="AQ61" s="33"/>
      <c r="AR61" s="37">
        <f t="shared" si="16"/>
        <v>0</v>
      </c>
      <c r="AS61" s="37"/>
      <c r="AT61" s="37">
        <f t="shared" si="17"/>
        <v>0</v>
      </c>
    </row>
    <row r="62" spans="1:46" hidden="1" x14ac:dyDescent="0.3">
      <c r="A62" s="107"/>
      <c r="B62" s="108"/>
      <c r="C62" s="108"/>
      <c r="D62" s="11"/>
      <c r="E62" s="11"/>
      <c r="F62" s="30" t="e">
        <f t="shared" si="5"/>
        <v>#DIV/0!</v>
      </c>
      <c r="G62" s="11"/>
      <c r="H62" s="11"/>
      <c r="I62" s="11"/>
      <c r="J62" s="12">
        <f t="shared" si="6"/>
        <v>0</v>
      </c>
      <c r="K62" s="31">
        <v>23</v>
      </c>
      <c r="L62" s="37">
        <f t="shared" si="0"/>
        <v>0</v>
      </c>
      <c r="M62" s="37"/>
      <c r="N62" s="37">
        <f t="shared" si="7"/>
        <v>0</v>
      </c>
      <c r="P62" s="107"/>
      <c r="Q62" s="108"/>
      <c r="R62" s="108"/>
      <c r="S62" s="11"/>
      <c r="T62" s="27" t="e">
        <f t="shared" si="8"/>
        <v>#DIV/0!</v>
      </c>
      <c r="U62" s="26">
        <f t="shared" si="9"/>
        <v>0</v>
      </c>
      <c r="V62" s="27" t="e">
        <f t="shared" si="10"/>
        <v>#DIV/0!</v>
      </c>
      <c r="W62" s="28">
        <f t="shared" si="11"/>
        <v>0</v>
      </c>
      <c r="X62" s="40"/>
      <c r="Y62" s="44">
        <f t="shared" si="18"/>
        <v>0</v>
      </c>
      <c r="Z62" s="29">
        <f t="shared" si="18"/>
        <v>0</v>
      </c>
      <c r="AA62" s="30" t="e">
        <f t="shared" si="2"/>
        <v>#DIV/0!</v>
      </c>
      <c r="AB62" s="11">
        <f t="shared" si="19"/>
        <v>0</v>
      </c>
      <c r="AC62" s="11">
        <f t="shared" si="19"/>
        <v>0</v>
      </c>
      <c r="AD62" s="11">
        <f t="shared" si="19"/>
        <v>0</v>
      </c>
      <c r="AE62" s="12">
        <f t="shared" si="19"/>
        <v>0</v>
      </c>
      <c r="AF62" s="31">
        <f t="shared" si="12"/>
        <v>23</v>
      </c>
      <c r="AG62" s="37">
        <f t="shared" si="4"/>
        <v>0</v>
      </c>
      <c r="AH62" s="37">
        <f t="shared" si="13"/>
        <v>0</v>
      </c>
      <c r="AI62" s="32">
        <f t="shared" si="14"/>
        <v>0</v>
      </c>
      <c r="AJ62" s="37">
        <f t="shared" si="15"/>
        <v>0</v>
      </c>
      <c r="AK62" s="37"/>
      <c r="AL62" s="37"/>
      <c r="AM62" s="37"/>
      <c r="AN62" s="37"/>
      <c r="AO62" s="37"/>
      <c r="AP62" s="37"/>
      <c r="AQ62" s="33"/>
      <c r="AR62" s="37">
        <f t="shared" si="16"/>
        <v>0</v>
      </c>
      <c r="AS62" s="37"/>
      <c r="AT62" s="37">
        <f t="shared" si="17"/>
        <v>0</v>
      </c>
    </row>
    <row r="63" spans="1:46" hidden="1" x14ac:dyDescent="0.3">
      <c r="A63" s="107"/>
      <c r="B63" s="108"/>
      <c r="C63" s="108"/>
      <c r="D63" s="11"/>
      <c r="E63" s="11"/>
      <c r="F63" s="30" t="e">
        <f t="shared" si="5"/>
        <v>#DIV/0!</v>
      </c>
      <c r="G63" s="11"/>
      <c r="H63" s="11"/>
      <c r="I63" s="11"/>
      <c r="J63" s="12">
        <f t="shared" si="6"/>
        <v>0</v>
      </c>
      <c r="K63" s="31">
        <v>0</v>
      </c>
      <c r="L63" s="37">
        <f t="shared" si="0"/>
        <v>0</v>
      </c>
      <c r="M63" s="37"/>
      <c r="N63" s="37">
        <f t="shared" si="7"/>
        <v>0</v>
      </c>
      <c r="P63" s="107"/>
      <c r="Q63" s="108"/>
      <c r="R63" s="108"/>
      <c r="S63" s="26"/>
      <c r="T63" s="27" t="e">
        <f t="shared" si="8"/>
        <v>#DIV/0!</v>
      </c>
      <c r="U63" s="26">
        <f t="shared" si="9"/>
        <v>0</v>
      </c>
      <c r="V63" s="27" t="e">
        <f t="shared" si="10"/>
        <v>#DIV/0!</v>
      </c>
      <c r="W63" s="28">
        <f t="shared" si="11"/>
        <v>0</v>
      </c>
      <c r="X63" s="40"/>
      <c r="Y63" s="44">
        <f t="shared" si="18"/>
        <v>0</v>
      </c>
      <c r="Z63" s="29">
        <f t="shared" si="18"/>
        <v>0</v>
      </c>
      <c r="AA63" s="30" t="e">
        <f t="shared" si="2"/>
        <v>#DIV/0!</v>
      </c>
      <c r="AB63" s="11">
        <f t="shared" si="19"/>
        <v>0</v>
      </c>
      <c r="AC63" s="11">
        <f t="shared" si="19"/>
        <v>0</v>
      </c>
      <c r="AD63" s="11">
        <f t="shared" si="19"/>
        <v>0</v>
      </c>
      <c r="AE63" s="12">
        <f t="shared" si="19"/>
        <v>0</v>
      </c>
      <c r="AF63" s="31">
        <f t="shared" si="12"/>
        <v>0</v>
      </c>
      <c r="AG63" s="37">
        <f t="shared" si="4"/>
        <v>0</v>
      </c>
      <c r="AH63" s="37">
        <f t="shared" si="13"/>
        <v>0</v>
      </c>
      <c r="AI63" s="32">
        <f t="shared" si="14"/>
        <v>0</v>
      </c>
      <c r="AJ63" s="37">
        <f t="shared" si="15"/>
        <v>0</v>
      </c>
      <c r="AK63" s="37"/>
      <c r="AL63" s="37"/>
      <c r="AM63" s="37"/>
      <c r="AN63" s="37"/>
      <c r="AO63" s="37"/>
      <c r="AP63" s="37"/>
      <c r="AQ63" s="33"/>
      <c r="AR63" s="37">
        <f t="shared" si="16"/>
        <v>0</v>
      </c>
      <c r="AS63" s="37"/>
      <c r="AT63" s="37">
        <f t="shared" si="17"/>
        <v>0</v>
      </c>
    </row>
    <row r="64" spans="1:46" hidden="1" x14ac:dyDescent="0.3">
      <c r="A64" s="11"/>
      <c r="B64" s="10"/>
      <c r="C64" s="10"/>
      <c r="D64" s="11"/>
      <c r="E64" s="11"/>
      <c r="F64" s="30" t="e">
        <f t="shared" si="5"/>
        <v>#DIV/0!</v>
      </c>
      <c r="G64" s="11"/>
      <c r="H64" s="11"/>
      <c r="I64" s="11"/>
      <c r="J64" s="12">
        <f t="shared" si="6"/>
        <v>0</v>
      </c>
      <c r="K64" s="31">
        <v>0</v>
      </c>
      <c r="L64" s="37">
        <f t="shared" si="0"/>
        <v>0</v>
      </c>
      <c r="M64" s="37"/>
      <c r="N64" s="37">
        <f t="shared" si="7"/>
        <v>0</v>
      </c>
      <c r="P64" s="11"/>
      <c r="Q64" s="10"/>
      <c r="R64" s="10"/>
      <c r="S64" s="26"/>
      <c r="T64" s="27" t="e">
        <f t="shared" si="8"/>
        <v>#DIV/0!</v>
      </c>
      <c r="U64" s="26">
        <f t="shared" si="9"/>
        <v>0</v>
      </c>
      <c r="V64" s="27" t="e">
        <f t="shared" si="10"/>
        <v>#DIV/0!</v>
      </c>
      <c r="W64" s="28">
        <f t="shared" si="11"/>
        <v>0</v>
      </c>
      <c r="X64" s="40"/>
      <c r="Y64" s="44">
        <f t="shared" si="18"/>
        <v>0</v>
      </c>
      <c r="Z64" s="29">
        <f t="shared" si="18"/>
        <v>0</v>
      </c>
      <c r="AA64" s="30" t="e">
        <f t="shared" si="2"/>
        <v>#DIV/0!</v>
      </c>
      <c r="AB64" s="11">
        <f t="shared" si="19"/>
        <v>0</v>
      </c>
      <c r="AC64" s="11">
        <f t="shared" si="19"/>
        <v>0</v>
      </c>
      <c r="AD64" s="11">
        <f t="shared" si="19"/>
        <v>0</v>
      </c>
      <c r="AE64" s="12">
        <f t="shared" si="19"/>
        <v>0</v>
      </c>
      <c r="AF64" s="31">
        <f t="shared" si="12"/>
        <v>0</v>
      </c>
      <c r="AG64" s="37">
        <f t="shared" si="4"/>
        <v>0</v>
      </c>
      <c r="AH64" s="37">
        <f t="shared" si="13"/>
        <v>0</v>
      </c>
      <c r="AI64" s="32">
        <f t="shared" si="14"/>
        <v>0</v>
      </c>
      <c r="AJ64" s="37">
        <f t="shared" si="15"/>
        <v>0</v>
      </c>
      <c r="AK64" s="37"/>
      <c r="AL64" s="37"/>
      <c r="AM64" s="37"/>
      <c r="AN64" s="37"/>
      <c r="AO64" s="37"/>
      <c r="AP64" s="37"/>
      <c r="AQ64" s="33"/>
      <c r="AR64" s="37">
        <f t="shared" si="16"/>
        <v>0</v>
      </c>
      <c r="AS64" s="37"/>
      <c r="AT64" s="37">
        <f t="shared" si="17"/>
        <v>0</v>
      </c>
    </row>
    <row r="65" spans="1:46" hidden="1" x14ac:dyDescent="0.3">
      <c r="A65" s="11"/>
      <c r="B65" s="10"/>
      <c r="C65" s="10"/>
      <c r="D65" s="11"/>
      <c r="E65" s="11"/>
      <c r="F65" s="30" t="e">
        <f t="shared" si="5"/>
        <v>#DIV/0!</v>
      </c>
      <c r="G65" s="11"/>
      <c r="H65" s="11"/>
      <c r="I65" s="11"/>
      <c r="J65" s="12">
        <f t="shared" si="6"/>
        <v>0</v>
      </c>
      <c r="K65" s="31">
        <v>0</v>
      </c>
      <c r="L65" s="37">
        <f t="shared" si="0"/>
        <v>0</v>
      </c>
      <c r="M65" s="37"/>
      <c r="N65" s="37">
        <f t="shared" si="7"/>
        <v>0</v>
      </c>
      <c r="P65" s="11"/>
      <c r="Q65" s="10"/>
      <c r="R65" s="10"/>
      <c r="S65" s="11"/>
      <c r="T65" s="27" t="e">
        <f t="shared" si="8"/>
        <v>#DIV/0!</v>
      </c>
      <c r="U65" s="26">
        <f t="shared" si="9"/>
        <v>0</v>
      </c>
      <c r="V65" s="27" t="e">
        <f t="shared" si="10"/>
        <v>#DIV/0!</v>
      </c>
      <c r="W65" s="28">
        <f t="shared" si="11"/>
        <v>0</v>
      </c>
      <c r="X65" s="40"/>
      <c r="Y65" s="44">
        <f t="shared" si="18"/>
        <v>0</v>
      </c>
      <c r="Z65" s="29">
        <f t="shared" si="18"/>
        <v>0</v>
      </c>
      <c r="AA65" s="30" t="e">
        <f t="shared" si="2"/>
        <v>#DIV/0!</v>
      </c>
      <c r="AB65" s="11">
        <f t="shared" si="19"/>
        <v>0</v>
      </c>
      <c r="AC65" s="11">
        <f t="shared" si="19"/>
        <v>0</v>
      </c>
      <c r="AD65" s="11">
        <f t="shared" si="19"/>
        <v>0</v>
      </c>
      <c r="AE65" s="12">
        <f t="shared" si="19"/>
        <v>0</v>
      </c>
      <c r="AF65" s="31">
        <f t="shared" si="12"/>
        <v>0</v>
      </c>
      <c r="AG65" s="37">
        <f t="shared" si="4"/>
        <v>0</v>
      </c>
      <c r="AH65" s="37">
        <f t="shared" si="13"/>
        <v>0</v>
      </c>
      <c r="AI65" s="32">
        <f t="shared" si="14"/>
        <v>0</v>
      </c>
      <c r="AJ65" s="37">
        <f t="shared" si="15"/>
        <v>0</v>
      </c>
      <c r="AK65" s="37"/>
      <c r="AL65" s="37"/>
      <c r="AM65" s="37"/>
      <c r="AN65" s="37"/>
      <c r="AO65" s="37"/>
      <c r="AP65" s="37"/>
      <c r="AQ65" s="33"/>
      <c r="AR65" s="37">
        <f t="shared" si="16"/>
        <v>0</v>
      </c>
      <c r="AS65" s="37"/>
      <c r="AT65" s="37">
        <f t="shared" si="17"/>
        <v>0</v>
      </c>
    </row>
    <row r="66" spans="1:46" hidden="1" x14ac:dyDescent="0.3">
      <c r="A66" s="11"/>
      <c r="B66" s="10"/>
      <c r="C66" s="10"/>
      <c r="D66" s="11"/>
      <c r="E66" s="11"/>
      <c r="F66" s="30" t="e">
        <f t="shared" si="5"/>
        <v>#DIV/0!</v>
      </c>
      <c r="G66" s="11"/>
      <c r="H66" s="11"/>
      <c r="I66" s="11"/>
      <c r="J66" s="12">
        <f t="shared" si="6"/>
        <v>0</v>
      </c>
      <c r="K66" s="31">
        <v>0</v>
      </c>
      <c r="L66" s="37">
        <f t="shared" si="0"/>
        <v>0</v>
      </c>
      <c r="M66" s="37"/>
      <c r="N66" s="37">
        <f t="shared" si="7"/>
        <v>0</v>
      </c>
      <c r="P66" s="11"/>
      <c r="Q66" s="10"/>
      <c r="R66" s="10"/>
      <c r="S66" s="11"/>
      <c r="T66" s="27" t="e">
        <f t="shared" si="8"/>
        <v>#DIV/0!</v>
      </c>
      <c r="U66" s="26">
        <f t="shared" si="9"/>
        <v>0</v>
      </c>
      <c r="V66" s="27" t="e">
        <f t="shared" si="10"/>
        <v>#DIV/0!</v>
      </c>
      <c r="W66" s="28">
        <f t="shared" si="11"/>
        <v>0</v>
      </c>
      <c r="X66" s="40"/>
      <c r="Y66" s="44">
        <f t="shared" si="18"/>
        <v>0</v>
      </c>
      <c r="Z66" s="29">
        <f t="shared" si="18"/>
        <v>0</v>
      </c>
      <c r="AA66" s="30" t="e">
        <f t="shared" si="2"/>
        <v>#DIV/0!</v>
      </c>
      <c r="AB66" s="11">
        <f t="shared" si="19"/>
        <v>0</v>
      </c>
      <c r="AC66" s="11">
        <f t="shared" si="19"/>
        <v>0</v>
      </c>
      <c r="AD66" s="11">
        <f t="shared" si="19"/>
        <v>0</v>
      </c>
      <c r="AE66" s="12">
        <f t="shared" si="19"/>
        <v>0</v>
      </c>
      <c r="AF66" s="31">
        <f t="shared" si="12"/>
        <v>0</v>
      </c>
      <c r="AG66" s="37">
        <f t="shared" si="4"/>
        <v>0</v>
      </c>
      <c r="AH66" s="37">
        <f t="shared" si="13"/>
        <v>0</v>
      </c>
      <c r="AI66" s="32">
        <f t="shared" si="14"/>
        <v>0</v>
      </c>
      <c r="AJ66" s="37">
        <f t="shared" si="15"/>
        <v>0</v>
      </c>
      <c r="AK66" s="37"/>
      <c r="AL66" s="37"/>
      <c r="AM66" s="37"/>
      <c r="AN66" s="37"/>
      <c r="AO66" s="37"/>
      <c r="AP66" s="37"/>
      <c r="AQ66" s="33"/>
      <c r="AR66" s="37">
        <f t="shared" si="16"/>
        <v>0</v>
      </c>
      <c r="AS66" s="37"/>
      <c r="AT66" s="37">
        <f t="shared" si="17"/>
        <v>0</v>
      </c>
    </row>
    <row r="67" spans="1:46" x14ac:dyDescent="0.3">
      <c r="A67" s="11" t="s">
        <v>33</v>
      </c>
      <c r="B67" s="11"/>
      <c r="C67" s="13"/>
      <c r="D67" s="111">
        <f t="shared" ref="D67:J67" si="20">SUM(D5:D66)</f>
        <v>33</v>
      </c>
      <c r="E67" s="111">
        <f t="shared" si="20"/>
        <v>0</v>
      </c>
      <c r="F67" s="111" t="e">
        <f t="shared" si="20"/>
        <v>#DIV/0!</v>
      </c>
      <c r="G67" s="111">
        <f t="shared" si="20"/>
        <v>0</v>
      </c>
      <c r="H67" s="111">
        <f t="shared" si="20"/>
        <v>0</v>
      </c>
      <c r="I67" s="111">
        <f t="shared" si="20"/>
        <v>0</v>
      </c>
      <c r="J67" s="12">
        <f t="shared" si="20"/>
        <v>33</v>
      </c>
      <c r="K67" s="31">
        <v>0</v>
      </c>
      <c r="L67" s="111">
        <f>SUM(L5:L66)</f>
        <v>51895</v>
      </c>
      <c r="M67" s="111">
        <f>SUM(M5:M66)</f>
        <v>0</v>
      </c>
      <c r="N67" s="111">
        <f>SUM(N5:N66)</f>
        <v>0</v>
      </c>
      <c r="P67" s="11" t="s">
        <v>33</v>
      </c>
      <c r="Q67" s="11"/>
      <c r="R67" s="13"/>
      <c r="S67" s="112">
        <f t="shared" ref="S67:AG67" si="21">SUM(S5:S66)</f>
        <v>0</v>
      </c>
      <c r="T67" s="112" t="e">
        <f t="shared" si="21"/>
        <v>#DIV/0!</v>
      </c>
      <c r="U67" s="112">
        <f t="shared" si="21"/>
        <v>-11868</v>
      </c>
      <c r="V67" s="112" t="e">
        <f t="shared" si="21"/>
        <v>#DIV/0!</v>
      </c>
      <c r="W67" s="112">
        <f t="shared" si="21"/>
        <v>0</v>
      </c>
      <c r="X67" s="112">
        <f t="shared" si="21"/>
        <v>0</v>
      </c>
      <c r="Y67" s="112">
        <f t="shared" si="21"/>
        <v>11554</v>
      </c>
      <c r="Z67" s="112">
        <f t="shared" si="21"/>
        <v>314</v>
      </c>
      <c r="AA67" s="112" t="e">
        <f t="shared" si="21"/>
        <v>#DIV/0!</v>
      </c>
      <c r="AB67" s="112">
        <f t="shared" si="21"/>
        <v>0</v>
      </c>
      <c r="AC67" s="112">
        <f t="shared" si="21"/>
        <v>0</v>
      </c>
      <c r="AD67" s="112">
        <f t="shared" si="21"/>
        <v>0</v>
      </c>
      <c r="AE67" s="112">
        <f t="shared" si="21"/>
        <v>11868</v>
      </c>
      <c r="AF67" s="112"/>
      <c r="AG67" s="112">
        <f t="shared" si="21"/>
        <v>3347992.88</v>
      </c>
      <c r="AH67" s="112">
        <f>SUM(AH5:AH66)</f>
        <v>-3347992.88</v>
      </c>
      <c r="AI67" s="112">
        <f>SUM(AI5:AI66)</f>
        <v>0</v>
      </c>
      <c r="AJ67" s="112">
        <f t="shared" ref="AJ67:AS67" si="22">SUM(AJ5:AJ66)</f>
        <v>11868</v>
      </c>
      <c r="AK67" s="112">
        <f t="shared" si="22"/>
        <v>0</v>
      </c>
      <c r="AL67" s="112">
        <f t="shared" si="22"/>
        <v>0</v>
      </c>
      <c r="AM67" s="112">
        <f t="shared" si="22"/>
        <v>0</v>
      </c>
      <c r="AN67" s="112">
        <f t="shared" si="22"/>
        <v>0</v>
      </c>
      <c r="AO67" s="112">
        <f t="shared" si="22"/>
        <v>0</v>
      </c>
      <c r="AP67" s="112">
        <f t="shared" si="22"/>
        <v>0</v>
      </c>
      <c r="AQ67" s="112">
        <f t="shared" si="22"/>
        <v>0</v>
      </c>
      <c r="AR67" s="112">
        <f t="shared" si="22"/>
        <v>11868</v>
      </c>
      <c r="AS67" s="112">
        <f t="shared" si="22"/>
        <v>0</v>
      </c>
      <c r="AT67" s="112">
        <f>SUM(AT5:AT66)</f>
        <v>-11868</v>
      </c>
    </row>
    <row r="68" spans="1:46" hidden="1" x14ac:dyDescent="0.3">
      <c r="A68" s="113"/>
      <c r="B68" s="114"/>
      <c r="C68" s="115"/>
      <c r="D68" s="116"/>
      <c r="E68" s="116"/>
      <c r="F68" s="7" t="s">
        <v>106</v>
      </c>
      <c r="G68" s="7"/>
      <c r="H68" s="7"/>
      <c r="I68" s="7"/>
      <c r="J68" s="7"/>
      <c r="K68" s="117"/>
      <c r="L68" s="117"/>
      <c r="M68" s="7" t="s">
        <v>107</v>
      </c>
      <c r="N68" s="118"/>
      <c r="R68" s="119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</row>
    <row r="69" spans="1:46" ht="32.25" hidden="1" thickBot="1" x14ac:dyDescent="0.55000000000000004">
      <c r="A69" s="113"/>
      <c r="B69" s="114"/>
      <c r="C69" s="115"/>
      <c r="D69" s="116"/>
      <c r="E69" s="116"/>
      <c r="F69" s="121"/>
      <c r="G69" s="121"/>
      <c r="H69" s="121"/>
      <c r="I69" s="121"/>
      <c r="J69" s="121"/>
      <c r="K69" s="122"/>
      <c r="L69" s="121">
        <f>+F69-G69-H69-I69-J69</f>
        <v>0</v>
      </c>
      <c r="M69" s="123"/>
      <c r="N69" s="124"/>
      <c r="R69" s="119"/>
      <c r="S69" s="120"/>
      <c r="T69" s="120"/>
      <c r="U69" s="120"/>
      <c r="V69" s="120"/>
      <c r="W69" s="120"/>
      <c r="X69" s="120" t="s">
        <v>108</v>
      </c>
      <c r="Y69" s="120"/>
      <c r="Z69" s="112"/>
      <c r="AA69" s="112">
        <f>+AG67</f>
        <v>3347992.88</v>
      </c>
      <c r="AB69" s="112"/>
      <c r="AC69" s="120"/>
      <c r="AD69" s="183">
        <f>AG67</f>
        <v>3347992.88</v>
      </c>
      <c r="AE69" s="184"/>
      <c r="AF69" s="120"/>
      <c r="AG69" s="120"/>
      <c r="AH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</row>
    <row r="70" spans="1:46" x14ac:dyDescent="0.3">
      <c r="A70" s="177" t="s">
        <v>109</v>
      </c>
      <c r="B70" s="178"/>
      <c r="C70" s="178"/>
      <c r="D70" s="178"/>
      <c r="E70" s="178"/>
      <c r="F70" s="178"/>
      <c r="G70" s="178"/>
      <c r="H70" s="178"/>
      <c r="I70" s="178"/>
      <c r="J70" s="179"/>
      <c r="K70" s="125"/>
      <c r="L70" s="125">
        <v>2595</v>
      </c>
      <c r="M70" s="126"/>
      <c r="N70" s="127"/>
      <c r="P70" s="177" t="s">
        <v>109</v>
      </c>
      <c r="Q70" s="178"/>
      <c r="R70" s="178"/>
      <c r="S70" s="178"/>
      <c r="T70" s="178"/>
      <c r="U70" s="178"/>
      <c r="V70" s="178"/>
      <c r="W70" s="178"/>
      <c r="X70" s="178"/>
      <c r="Y70" s="179"/>
      <c r="Z70" s="128"/>
      <c r="AA70" s="44">
        <f>+L70+L161+L252+L343+L434+L525+L616+L707+L798+L889+L980+L1071+L1162+L1253+L1344+L1435+L1526+L1617+L1708+L1799+L1890+L1981+L2072+L2163+L2254+L2345+L2436+L2527+L2618+L2709+L2800+L2891+L2982+L3073+L3164+L3255+L3346+L3437+L3528+L3619</f>
        <v>54733</v>
      </c>
      <c r="AB70" s="126"/>
    </row>
    <row r="71" spans="1:46" x14ac:dyDescent="0.3">
      <c r="A71" s="180" t="s">
        <v>110</v>
      </c>
      <c r="B71" s="181"/>
      <c r="C71" s="181"/>
      <c r="D71" s="181"/>
      <c r="E71" s="181"/>
      <c r="F71" s="181"/>
      <c r="G71" s="181"/>
      <c r="H71" s="181"/>
      <c r="I71" s="181"/>
      <c r="J71" s="182"/>
      <c r="K71" s="129"/>
      <c r="L71" s="129"/>
      <c r="M71" s="126"/>
      <c r="N71" s="127"/>
      <c r="P71" s="180" t="s">
        <v>110</v>
      </c>
      <c r="Q71" s="181"/>
      <c r="R71" s="181"/>
      <c r="S71" s="181"/>
      <c r="T71" s="181"/>
      <c r="U71" s="181"/>
      <c r="V71" s="181"/>
      <c r="W71" s="181"/>
      <c r="X71" s="181"/>
      <c r="Y71" s="182"/>
      <c r="Z71" s="128"/>
      <c r="AA71" s="44">
        <f>+L71+L162+L253+L344+L435+L526+L617+L708+L799+L890+L981+L1072+L1163+L1254+L1345+L1436+L1527+L1618+L1709+L1800+L1891+L1982+L2073+L2164+L2255+L2346+L2437+L2528+L2619+L2710+L2801+L2892+L2983+L3074+L3165+L3256+L3347+L3438+L3529+L3620</f>
        <v>-6231</v>
      </c>
      <c r="AB71" s="126"/>
    </row>
    <row r="72" spans="1:46" x14ac:dyDescent="0.3">
      <c r="A72" s="160" t="s">
        <v>111</v>
      </c>
      <c r="B72" s="161"/>
      <c r="C72" s="161"/>
      <c r="D72" s="161"/>
      <c r="E72" s="161"/>
      <c r="F72" s="161"/>
      <c r="G72" s="161"/>
      <c r="H72" s="161"/>
      <c r="I72" s="161"/>
      <c r="J72" s="162"/>
      <c r="K72" s="130"/>
      <c r="L72" s="130"/>
      <c r="M72" s="131">
        <f>+L72/L67%</f>
        <v>0</v>
      </c>
      <c r="N72" s="127"/>
      <c r="P72" s="160" t="s">
        <v>111</v>
      </c>
      <c r="Q72" s="161"/>
      <c r="R72" s="161"/>
      <c r="S72" s="161"/>
      <c r="T72" s="161"/>
      <c r="U72" s="161"/>
      <c r="V72" s="161"/>
      <c r="W72" s="161"/>
      <c r="X72" s="161"/>
      <c r="Y72" s="162"/>
      <c r="Z72" s="128"/>
      <c r="AA72" s="44">
        <f>+L72+L163+L254+L345+L436+L527+L618+L709+L800+L891+L982+L1073+L1164+L1255+L1346+L1437+L1528+L1619+L1710+L1801+L1892+L1983+L2074+L2165+L2256+L2347+L2438+L2529+L2620+L2711+L2802+L2893+L2984+L3075+L3166+L3257+L3348+L3439+L3530+L3621</f>
        <v>0</v>
      </c>
      <c r="AB72" s="126"/>
    </row>
    <row r="73" spans="1:46" x14ac:dyDescent="0.3">
      <c r="A73" s="163" t="s">
        <v>112</v>
      </c>
      <c r="B73" s="164"/>
      <c r="C73" s="164"/>
      <c r="D73" s="164"/>
      <c r="E73" s="164"/>
      <c r="F73" s="164"/>
      <c r="G73" s="164"/>
      <c r="H73" s="164"/>
      <c r="I73" s="164"/>
      <c r="J73" s="165"/>
      <c r="K73" s="132"/>
      <c r="L73" s="133">
        <f>+E89</f>
        <v>0</v>
      </c>
      <c r="M73" s="126"/>
      <c r="N73" s="127"/>
      <c r="P73" s="163" t="s">
        <v>112</v>
      </c>
      <c r="Q73" s="164"/>
      <c r="R73" s="164"/>
      <c r="S73" s="164"/>
      <c r="T73" s="164"/>
      <c r="U73" s="164"/>
      <c r="V73" s="164"/>
      <c r="W73" s="164"/>
      <c r="X73" s="164"/>
      <c r="Y73" s="165"/>
      <c r="Z73" s="128"/>
      <c r="AA73" s="12">
        <f>+T89</f>
        <v>2122886</v>
      </c>
      <c r="AB73" s="126"/>
    </row>
    <row r="74" spans="1:46" x14ac:dyDescent="0.3">
      <c r="A74" s="166" t="s">
        <v>113</v>
      </c>
      <c r="B74" s="167"/>
      <c r="C74" s="167"/>
      <c r="D74" s="167"/>
      <c r="E74" s="167"/>
      <c r="F74" s="167"/>
      <c r="G74" s="167"/>
      <c r="H74" s="167"/>
      <c r="I74" s="167"/>
      <c r="J74" s="168"/>
      <c r="K74" s="134"/>
      <c r="L74" s="135">
        <f>+M89</f>
        <v>0</v>
      </c>
      <c r="M74" s="126"/>
      <c r="N74" s="127"/>
      <c r="P74" s="166" t="s">
        <v>113</v>
      </c>
      <c r="Q74" s="167"/>
      <c r="R74" s="167"/>
      <c r="S74" s="167"/>
      <c r="T74" s="167"/>
      <c r="U74" s="167"/>
      <c r="V74" s="167"/>
      <c r="W74" s="167"/>
      <c r="X74" s="167"/>
      <c r="Y74" s="168"/>
      <c r="Z74" s="128"/>
      <c r="AA74" s="12">
        <f>+AB89</f>
        <v>336625</v>
      </c>
      <c r="AB74" s="126"/>
    </row>
    <row r="75" spans="1:46" x14ac:dyDescent="0.3">
      <c r="A75" s="169"/>
      <c r="B75" s="170"/>
      <c r="C75" s="170"/>
      <c r="D75" s="170"/>
      <c r="E75" s="170"/>
      <c r="F75" s="170"/>
      <c r="G75" s="170"/>
      <c r="H75" s="170"/>
      <c r="I75" s="170"/>
      <c r="J75" s="171"/>
      <c r="K75" s="128"/>
      <c r="L75" s="126"/>
      <c r="M75" s="126"/>
      <c r="N75" s="127"/>
      <c r="P75" s="169"/>
      <c r="Q75" s="170"/>
      <c r="R75" s="170"/>
      <c r="S75" s="170"/>
      <c r="T75" s="170"/>
      <c r="U75" s="170"/>
      <c r="V75" s="170"/>
      <c r="W75" s="170"/>
      <c r="X75" s="170"/>
      <c r="Y75" s="171"/>
      <c r="Z75" s="128"/>
      <c r="AA75" s="44">
        <f>+L75+L166+L257+L348+L439+L530+L621+L712+L803+L894+L985+L1076+L1167+L1258+L1349+L1440+L1531+L1622+L1713+L1804+L1895+L1986+L2077+L2168+L2259+L2350+L2441+L2532+L2623+L2714+L2805+L2896+L2987+L3078+L3169+L3260+L3351+L3442+L3533+L3624</f>
        <v>4596</v>
      </c>
      <c r="AB75" s="126"/>
    </row>
    <row r="76" spans="1:46" x14ac:dyDescent="0.3">
      <c r="A76" s="169"/>
      <c r="B76" s="170"/>
      <c r="C76" s="170"/>
      <c r="D76" s="170"/>
      <c r="E76" s="170"/>
      <c r="F76" s="170"/>
      <c r="G76" s="170"/>
      <c r="H76" s="170"/>
      <c r="I76" s="170"/>
      <c r="J76" s="171"/>
      <c r="K76" s="128"/>
      <c r="L76" s="126"/>
      <c r="M76" s="126"/>
      <c r="N76" s="127"/>
      <c r="P76" s="169"/>
      <c r="Q76" s="170"/>
      <c r="R76" s="170"/>
      <c r="S76" s="170"/>
      <c r="T76" s="170"/>
      <c r="U76" s="170"/>
      <c r="V76" s="170"/>
      <c r="W76" s="170"/>
      <c r="X76" s="170"/>
      <c r="Y76" s="171"/>
      <c r="Z76" s="128"/>
      <c r="AA76" s="44">
        <f>+L76+L167+L258+L349+L440+L531+L622+L713+L804+L895+L986+L1077+L1168+L1259+L1350+L1441+L1532+L1623+L1714+L1805+L1896+L1987+L2078+L2169+L2260+L2351+L2442+L2533+L2624+L2715+L2806+L2897+L2988+L3079+L3170+L3261+L3352+L3443+L3534+L3625</f>
        <v>0</v>
      </c>
      <c r="AB76" s="126"/>
    </row>
    <row r="77" spans="1:46" x14ac:dyDescent="0.3">
      <c r="A77" s="169" t="s">
        <v>114</v>
      </c>
      <c r="B77" s="170"/>
      <c r="C77" s="170"/>
      <c r="D77" s="170"/>
      <c r="E77" s="170"/>
      <c r="F77" s="170"/>
      <c r="G77" s="170"/>
      <c r="H77" s="170"/>
      <c r="I77" s="170"/>
      <c r="J77" s="171"/>
      <c r="K77" s="136"/>
      <c r="L77" s="111">
        <f>+L67-L70-L71-L72-L73+L74-L75-L76</f>
        <v>49300</v>
      </c>
      <c r="M77" s="126"/>
      <c r="N77" s="127"/>
      <c r="P77" s="169" t="s">
        <v>114</v>
      </c>
      <c r="Q77" s="170"/>
      <c r="R77" s="170"/>
      <c r="S77" s="170"/>
      <c r="T77" s="170"/>
      <c r="U77" s="170"/>
      <c r="V77" s="170"/>
      <c r="W77" s="170"/>
      <c r="X77" s="170"/>
      <c r="Y77" s="171"/>
      <c r="Z77" s="136"/>
      <c r="AA77" s="111">
        <f>+AA69-AA70-AA71-AA72-AA73+AA74-AA75-AA76-AA74</f>
        <v>1172008.8799999999</v>
      </c>
      <c r="AB77" s="126"/>
    </row>
    <row r="78" spans="1:46" ht="19.5" thickBot="1" x14ac:dyDescent="0.35">
      <c r="L78" s="3">
        <v>49300</v>
      </c>
      <c r="M78" s="138">
        <f>+L78-L77</f>
        <v>0</v>
      </c>
      <c r="Q78" s="137"/>
      <c r="R78" s="4"/>
      <c r="U78" s="5"/>
      <c r="AB78" s="138">
        <f>+AA78-AA77</f>
        <v>-1172008.8799999999</v>
      </c>
    </row>
    <row r="79" spans="1:46" ht="19.5" thickBot="1" x14ac:dyDescent="0.35">
      <c r="A79" s="157" t="s">
        <v>115</v>
      </c>
      <c r="B79" s="158"/>
      <c r="C79" s="158"/>
      <c r="D79" s="158"/>
      <c r="E79" s="158"/>
      <c r="F79" s="159"/>
      <c r="G79" s="127"/>
      <c r="H79" s="157" t="s">
        <v>116</v>
      </c>
      <c r="I79" s="158"/>
      <c r="J79" s="159"/>
      <c r="K79" s="157" t="s">
        <v>117</v>
      </c>
      <c r="L79" s="158"/>
      <c r="M79" s="159"/>
      <c r="N79" s="139"/>
      <c r="P79" s="157" t="s">
        <v>115</v>
      </c>
      <c r="Q79" s="158"/>
      <c r="R79" s="158"/>
      <c r="S79" s="158"/>
      <c r="T79" s="158"/>
      <c r="U79" s="159"/>
      <c r="V79" s="127"/>
      <c r="W79" s="157" t="s">
        <v>116</v>
      </c>
      <c r="X79" s="158"/>
      <c r="Y79" s="159"/>
      <c r="Z79" s="157" t="s">
        <v>117</v>
      </c>
      <c r="AA79" s="158"/>
      <c r="AB79" s="159"/>
    </row>
    <row r="80" spans="1:46" ht="19.5" thickBot="1" x14ac:dyDescent="0.35">
      <c r="A80" s="140" t="s">
        <v>118</v>
      </c>
      <c r="B80" s="157" t="s">
        <v>119</v>
      </c>
      <c r="C80" s="159"/>
      <c r="D80" s="140" t="s">
        <v>120</v>
      </c>
      <c r="E80" s="157" t="s">
        <v>22</v>
      </c>
      <c r="F80" s="159"/>
      <c r="G80" s="127"/>
      <c r="H80" s="157" t="s">
        <v>119</v>
      </c>
      <c r="I80" s="159"/>
      <c r="J80" s="140" t="s">
        <v>22</v>
      </c>
      <c r="K80" s="157" t="s">
        <v>119</v>
      </c>
      <c r="L80" s="159"/>
      <c r="M80" s="140" t="s">
        <v>22</v>
      </c>
      <c r="N80" s="139"/>
      <c r="P80" s="140" t="s">
        <v>118</v>
      </c>
      <c r="Q80" s="157" t="s">
        <v>119</v>
      </c>
      <c r="R80" s="159"/>
      <c r="S80" s="140" t="s">
        <v>120</v>
      </c>
      <c r="T80" s="157" t="s">
        <v>22</v>
      </c>
      <c r="U80" s="159"/>
      <c r="V80" s="127"/>
      <c r="W80" s="157" t="s">
        <v>119</v>
      </c>
      <c r="X80" s="159"/>
      <c r="Y80" s="140" t="s">
        <v>22</v>
      </c>
      <c r="Z80" s="157" t="s">
        <v>119</v>
      </c>
      <c r="AA80" s="159"/>
      <c r="AB80" s="140" t="s">
        <v>22</v>
      </c>
    </row>
    <row r="81" spans="1:28" ht="19.5" thickBot="1" x14ac:dyDescent="0.35">
      <c r="A81" s="141"/>
      <c r="B81" s="153"/>
      <c r="C81" s="154"/>
      <c r="D81" s="141"/>
      <c r="E81" s="155"/>
      <c r="F81" s="156"/>
      <c r="G81" s="127"/>
      <c r="H81" s="153"/>
      <c r="I81" s="154"/>
      <c r="J81" s="142"/>
      <c r="K81" s="153"/>
      <c r="L81" s="154"/>
      <c r="M81" s="143"/>
      <c r="N81" s="144"/>
      <c r="P81" s="141"/>
      <c r="Q81" s="153"/>
      <c r="R81" s="154"/>
      <c r="S81" s="141"/>
      <c r="T81" s="44">
        <f t="shared" ref="T81:T88" si="23">+E81+E172+E263+E354+E445+E536+E627+E718+E809+E900+E991+E1082+E1173+E1264+E1355+E1446+E1537+E1628+E1719+E1810+E1901+E1992+E2083+E2174+E2265+E2356+E2447+E2538+E2629+E2720+E2811+E2902+E2993+E3084+E3175+E3266+E3357+E3448+E3539+E3630</f>
        <v>1852409</v>
      </c>
      <c r="U81" s="44"/>
      <c r="V81" s="127"/>
      <c r="W81" s="153"/>
      <c r="X81" s="154"/>
      <c r="Y81" s="142"/>
      <c r="Z81" s="153"/>
      <c r="AA81" s="154"/>
      <c r="AB81" s="44">
        <f t="shared" ref="AB81:AB88" si="24">+M81+M172+M263+M354+M445+M536+M627+M718+M809+M900+M991+M1082+M1173+M1264+M1355+M1446+M1537+M1628+M1719+M1810+M1901+M1992+M2083+M2174+M2265+M2356+M2447+M2538+M2629+M2720+M2811+M2902+M2993+M3084+M3175+M3266+M3357+M3448+M3539+M3630</f>
        <v>69570</v>
      </c>
    </row>
    <row r="82" spans="1:28" ht="19.5" thickBot="1" x14ac:dyDescent="0.35">
      <c r="A82" s="141"/>
      <c r="B82" s="153"/>
      <c r="C82" s="154"/>
      <c r="D82" s="141"/>
      <c r="E82" s="155"/>
      <c r="F82" s="156"/>
      <c r="G82" s="127"/>
      <c r="H82" s="153"/>
      <c r="I82" s="154"/>
      <c r="J82" s="142"/>
      <c r="K82" s="153"/>
      <c r="L82" s="154"/>
      <c r="M82" s="143"/>
      <c r="N82" s="144"/>
      <c r="P82" s="141"/>
      <c r="Q82" s="153"/>
      <c r="R82" s="154"/>
      <c r="S82" s="141"/>
      <c r="T82" s="44">
        <f t="shared" si="23"/>
        <v>161470</v>
      </c>
      <c r="U82" s="44"/>
      <c r="V82" s="127"/>
      <c r="W82" s="153"/>
      <c r="X82" s="154"/>
      <c r="Y82" s="142"/>
      <c r="Z82" s="153"/>
      <c r="AA82" s="154"/>
      <c r="AB82" s="44">
        <f t="shared" si="24"/>
        <v>258305</v>
      </c>
    </row>
    <row r="83" spans="1:28" ht="19.5" thickBot="1" x14ac:dyDescent="0.35">
      <c r="A83" s="141"/>
      <c r="B83" s="153"/>
      <c r="C83" s="154"/>
      <c r="D83" s="141"/>
      <c r="E83" s="155"/>
      <c r="F83" s="156"/>
      <c r="G83" s="127"/>
      <c r="H83" s="153"/>
      <c r="I83" s="154"/>
      <c r="J83" s="142"/>
      <c r="K83" s="153"/>
      <c r="L83" s="154"/>
      <c r="M83" s="143"/>
      <c r="N83" s="144"/>
      <c r="P83" s="141"/>
      <c r="Q83" s="153"/>
      <c r="R83" s="154"/>
      <c r="S83" s="141"/>
      <c r="T83" s="44">
        <f t="shared" si="23"/>
        <v>97878</v>
      </c>
      <c r="U83" s="44"/>
      <c r="V83" s="127"/>
      <c r="W83" s="153"/>
      <c r="X83" s="154"/>
      <c r="Y83" s="142"/>
      <c r="Z83" s="153"/>
      <c r="AA83" s="154"/>
      <c r="AB83" s="44">
        <f t="shared" si="24"/>
        <v>8750</v>
      </c>
    </row>
    <row r="84" spans="1:28" ht="19.5" thickBot="1" x14ac:dyDescent="0.35">
      <c r="A84" s="141"/>
      <c r="B84" s="153"/>
      <c r="C84" s="154"/>
      <c r="D84" s="141"/>
      <c r="E84" s="155"/>
      <c r="F84" s="156"/>
      <c r="G84" s="127"/>
      <c r="H84" s="153"/>
      <c r="I84" s="154"/>
      <c r="J84" s="142"/>
      <c r="K84" s="153"/>
      <c r="L84" s="154"/>
      <c r="M84" s="143"/>
      <c r="N84" s="144"/>
      <c r="P84" s="141"/>
      <c r="Q84" s="153"/>
      <c r="R84" s="154"/>
      <c r="S84" s="141"/>
      <c r="T84" s="44">
        <f t="shared" si="23"/>
        <v>4450</v>
      </c>
      <c r="U84" s="44"/>
      <c r="V84" s="127"/>
      <c r="W84" s="153"/>
      <c r="X84" s="154"/>
      <c r="Y84" s="142"/>
      <c r="Z84" s="153"/>
      <c r="AA84" s="154"/>
      <c r="AB84" s="44">
        <f t="shared" si="24"/>
        <v>0</v>
      </c>
    </row>
    <row r="85" spans="1:28" ht="19.5" thickBot="1" x14ac:dyDescent="0.35">
      <c r="A85" s="141"/>
      <c r="B85" s="153"/>
      <c r="C85" s="154"/>
      <c r="D85" s="141"/>
      <c r="E85" s="155"/>
      <c r="F85" s="156"/>
      <c r="G85" s="127"/>
      <c r="H85" s="153"/>
      <c r="I85" s="154"/>
      <c r="J85" s="142"/>
      <c r="K85" s="153"/>
      <c r="L85" s="154"/>
      <c r="M85" s="143"/>
      <c r="N85" s="144"/>
      <c r="P85" s="141"/>
      <c r="Q85" s="153"/>
      <c r="R85" s="154"/>
      <c r="S85" s="141"/>
      <c r="T85" s="44">
        <f t="shared" si="23"/>
        <v>3337</v>
      </c>
      <c r="U85" s="44"/>
      <c r="V85" s="127"/>
      <c r="W85" s="153"/>
      <c r="X85" s="154"/>
      <c r="Y85" s="142"/>
      <c r="Z85" s="153"/>
      <c r="AA85" s="154"/>
      <c r="AB85" s="44">
        <f t="shared" si="24"/>
        <v>0</v>
      </c>
    </row>
    <row r="86" spans="1:28" ht="19.5" thickBot="1" x14ac:dyDescent="0.35">
      <c r="A86" s="141"/>
      <c r="B86" s="153"/>
      <c r="C86" s="154"/>
      <c r="D86" s="141"/>
      <c r="E86" s="155"/>
      <c r="F86" s="156"/>
      <c r="G86" s="127"/>
      <c r="H86" s="153"/>
      <c r="I86" s="154"/>
      <c r="J86" s="142"/>
      <c r="K86" s="153"/>
      <c r="L86" s="154"/>
      <c r="M86" s="143"/>
      <c r="N86" s="144"/>
      <c r="P86" s="141"/>
      <c r="Q86" s="153"/>
      <c r="R86" s="154"/>
      <c r="S86" s="141"/>
      <c r="T86" s="44">
        <f t="shared" si="23"/>
        <v>3338</v>
      </c>
      <c r="U86" s="44"/>
      <c r="V86" s="127"/>
      <c r="W86" s="153"/>
      <c r="X86" s="154"/>
      <c r="Y86" s="142"/>
      <c r="Z86" s="153"/>
      <c r="AA86" s="154"/>
      <c r="AB86" s="44">
        <f t="shared" si="24"/>
        <v>0</v>
      </c>
    </row>
    <row r="87" spans="1:28" ht="19.5" thickBot="1" x14ac:dyDescent="0.35">
      <c r="A87" s="141"/>
      <c r="B87" s="153"/>
      <c r="C87" s="154"/>
      <c r="D87" s="141"/>
      <c r="E87" s="155"/>
      <c r="F87" s="156"/>
      <c r="G87" s="127"/>
      <c r="H87" s="153"/>
      <c r="I87" s="154"/>
      <c r="J87" s="142"/>
      <c r="K87" s="153"/>
      <c r="L87" s="154"/>
      <c r="M87" s="143"/>
      <c r="N87" s="144"/>
      <c r="P87" s="141"/>
      <c r="Q87" s="153"/>
      <c r="R87" s="154"/>
      <c r="S87" s="141"/>
      <c r="T87" s="44">
        <f t="shared" si="23"/>
        <v>4</v>
      </c>
      <c r="U87" s="44"/>
      <c r="V87" s="127"/>
      <c r="W87" s="153"/>
      <c r="X87" s="154"/>
      <c r="Y87" s="142"/>
      <c r="Z87" s="153"/>
      <c r="AA87" s="154"/>
      <c r="AB87" s="44">
        <f t="shared" si="24"/>
        <v>0</v>
      </c>
    </row>
    <row r="88" spans="1:28" ht="19.5" thickBot="1" x14ac:dyDescent="0.35">
      <c r="A88" s="141"/>
      <c r="B88" s="153"/>
      <c r="C88" s="154"/>
      <c r="D88" s="141"/>
      <c r="E88" s="155"/>
      <c r="F88" s="156"/>
      <c r="G88" s="127"/>
      <c r="H88" s="153"/>
      <c r="I88" s="154"/>
      <c r="J88" s="142"/>
      <c r="K88" s="153"/>
      <c r="L88" s="154"/>
      <c r="M88" s="143"/>
      <c r="N88" s="144"/>
      <c r="P88" s="141"/>
      <c r="Q88" s="153"/>
      <c r="R88" s="154"/>
      <c r="S88" s="141"/>
      <c r="T88" s="44">
        <f t="shared" si="23"/>
        <v>0</v>
      </c>
      <c r="U88" s="44"/>
      <c r="V88" s="127"/>
      <c r="W88" s="153"/>
      <c r="X88" s="154"/>
      <c r="Y88" s="142"/>
      <c r="Z88" s="153"/>
      <c r="AA88" s="154"/>
      <c r="AB88" s="44">
        <f t="shared" si="24"/>
        <v>0</v>
      </c>
    </row>
    <row r="89" spans="1:28" ht="19.5" thickBot="1" x14ac:dyDescent="0.35">
      <c r="A89" s="141" t="s">
        <v>121</v>
      </c>
      <c r="B89" s="153"/>
      <c r="C89" s="154"/>
      <c r="D89" s="141"/>
      <c r="E89" s="155">
        <f>SUM(E81:F88)</f>
        <v>0</v>
      </c>
      <c r="F89" s="156"/>
      <c r="G89" s="127"/>
      <c r="H89" s="153" t="s">
        <v>121</v>
      </c>
      <c r="I89" s="154"/>
      <c r="J89" s="140">
        <f>SUM(J81:J88)</f>
        <v>0</v>
      </c>
      <c r="K89" s="153" t="s">
        <v>121</v>
      </c>
      <c r="L89" s="154"/>
      <c r="M89" s="145">
        <f>SUM(M81:M88)</f>
        <v>0</v>
      </c>
      <c r="N89" s="139"/>
      <c r="P89" s="141" t="s">
        <v>121</v>
      </c>
      <c r="Q89" s="153"/>
      <c r="R89" s="154"/>
      <c r="S89" s="141"/>
      <c r="T89" s="155">
        <f>SUM(T81:U88)</f>
        <v>2122886</v>
      </c>
      <c r="U89" s="156"/>
      <c r="V89" s="127"/>
      <c r="W89" s="153" t="s">
        <v>121</v>
      </c>
      <c r="X89" s="154"/>
      <c r="Y89" s="140">
        <f>SUM(Y81:Y88)</f>
        <v>0</v>
      </c>
      <c r="Z89" s="153" t="s">
        <v>121</v>
      </c>
      <c r="AA89" s="154"/>
      <c r="AB89" s="145">
        <f>SUM(AB81:AB88)</f>
        <v>336625</v>
      </c>
    </row>
    <row r="90" spans="1:28" x14ac:dyDescent="0.3">
      <c r="A90" s="146"/>
      <c r="B90" s="146"/>
      <c r="C90" s="146"/>
      <c r="D90" s="146"/>
      <c r="E90" s="139"/>
      <c r="F90" s="139"/>
      <c r="G90" s="127"/>
      <c r="H90" s="146"/>
      <c r="I90" s="146"/>
      <c r="J90" s="139"/>
      <c r="K90" s="146"/>
      <c r="L90" s="146"/>
      <c r="M90" s="139"/>
      <c r="N90" s="139"/>
    </row>
    <row r="91" spans="1:28" x14ac:dyDescent="0.3">
      <c r="A91" s="146"/>
      <c r="B91" s="146"/>
      <c r="C91" s="146"/>
      <c r="D91" s="146"/>
      <c r="E91" s="139"/>
      <c r="F91" s="139"/>
      <c r="G91" s="127"/>
      <c r="H91" s="146"/>
      <c r="I91" s="146"/>
      <c r="J91" s="139"/>
      <c r="K91" s="146"/>
      <c r="L91" s="146"/>
      <c r="M91" s="139"/>
      <c r="N91" s="139"/>
    </row>
    <row r="92" spans="1:28" x14ac:dyDescent="0.3">
      <c r="A92" s="172" t="s">
        <v>0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"/>
      <c r="N92" s="151"/>
    </row>
    <row r="93" spans="1:28" x14ac:dyDescent="0.3">
      <c r="A93" s="1" t="s">
        <v>1</v>
      </c>
      <c r="B93" s="151" t="s">
        <v>122</v>
      </c>
      <c r="J93" s="1" t="s">
        <v>3</v>
      </c>
      <c r="K93" s="173">
        <f>+K2</f>
        <v>0</v>
      </c>
      <c r="L93" s="173"/>
      <c r="M93" s="173"/>
      <c r="N93" s="6"/>
    </row>
    <row r="94" spans="1:28" x14ac:dyDescent="0.3">
      <c r="A94" s="174"/>
      <c r="B94" s="175"/>
      <c r="C94" s="176"/>
      <c r="D94" s="169" t="s">
        <v>6</v>
      </c>
      <c r="E94" s="170"/>
      <c r="F94" s="171"/>
      <c r="G94" s="7" t="s">
        <v>7</v>
      </c>
      <c r="H94" s="7" t="s">
        <v>7</v>
      </c>
      <c r="I94" s="7" t="s">
        <v>8</v>
      </c>
      <c r="J94" s="150" t="s">
        <v>9</v>
      </c>
      <c r="K94" s="7" t="s">
        <v>10</v>
      </c>
      <c r="L94" s="152"/>
      <c r="M94" s="7" t="s">
        <v>11</v>
      </c>
      <c r="N94" s="7" t="s">
        <v>12</v>
      </c>
    </row>
    <row r="95" spans="1:28" x14ac:dyDescent="0.3">
      <c r="A95" s="12" t="s">
        <v>16</v>
      </c>
      <c r="B95" s="7" t="s">
        <v>17</v>
      </c>
      <c r="C95" s="13" t="s">
        <v>18</v>
      </c>
      <c r="D95" s="7">
        <v>1</v>
      </c>
      <c r="E95" s="7">
        <v>2</v>
      </c>
      <c r="F95" s="14" t="s">
        <v>19</v>
      </c>
      <c r="G95" s="7" t="s">
        <v>20</v>
      </c>
      <c r="H95" s="7" t="s">
        <v>20</v>
      </c>
      <c r="I95" s="7"/>
      <c r="J95" s="7" t="s">
        <v>20</v>
      </c>
      <c r="K95" s="7" t="s">
        <v>21</v>
      </c>
      <c r="L95" s="7" t="s">
        <v>22</v>
      </c>
      <c r="M95" s="7" t="s">
        <v>23</v>
      </c>
      <c r="N95" s="7" t="s">
        <v>22</v>
      </c>
    </row>
    <row r="96" spans="1:28" x14ac:dyDescent="0.3">
      <c r="A96" s="16" t="s">
        <v>35</v>
      </c>
      <c r="B96" s="17" t="s">
        <v>36</v>
      </c>
      <c r="C96" s="17">
        <v>72</v>
      </c>
      <c r="D96" s="29"/>
      <c r="E96" s="29"/>
      <c r="F96" s="30">
        <f>+(E96+D96)/C96</f>
        <v>0</v>
      </c>
      <c r="G96" s="32"/>
      <c r="H96" s="32"/>
      <c r="I96" s="32"/>
      <c r="J96" s="34">
        <f>+D96+E96-G96-H96-I96</f>
        <v>0</v>
      </c>
      <c r="K96" s="31">
        <f>+K5</f>
        <v>381.13</v>
      </c>
      <c r="L96" s="24">
        <f t="shared" ref="L96:L157" si="25">+J96*K96</f>
        <v>0</v>
      </c>
      <c r="M96" s="24"/>
      <c r="N96" s="24">
        <f>+K96*I96</f>
        <v>0</v>
      </c>
    </row>
    <row r="97" spans="1:14" x14ac:dyDescent="0.3">
      <c r="A97" s="16" t="s">
        <v>37</v>
      </c>
      <c r="B97" s="17" t="s">
        <v>38</v>
      </c>
      <c r="C97" s="17">
        <v>36</v>
      </c>
      <c r="D97" s="29"/>
      <c r="E97" s="29"/>
      <c r="F97" s="30">
        <f t="shared" ref="F97:F157" si="26">+(E97+D97)/C97</f>
        <v>0</v>
      </c>
      <c r="G97" s="32"/>
      <c r="H97" s="32"/>
      <c r="I97" s="32"/>
      <c r="J97" s="34">
        <f t="shared" ref="J97:J157" si="27">+D97+E97-G97-H97-I97</f>
        <v>0</v>
      </c>
      <c r="K97" s="31">
        <f t="shared" ref="K97:K157" si="28">+K6</f>
        <v>741.2</v>
      </c>
      <c r="L97" s="24">
        <f t="shared" si="25"/>
        <v>0</v>
      </c>
      <c r="M97" s="24"/>
      <c r="N97" s="24">
        <f t="shared" ref="N97:N157" si="29">+K97*I97</f>
        <v>0</v>
      </c>
    </row>
    <row r="98" spans="1:14" x14ac:dyDescent="0.3">
      <c r="A98" s="16" t="s">
        <v>39</v>
      </c>
      <c r="B98" s="17" t="s">
        <v>40</v>
      </c>
      <c r="C98" s="17">
        <v>18</v>
      </c>
      <c r="D98" s="29"/>
      <c r="E98" s="29"/>
      <c r="F98" s="30">
        <f t="shared" si="26"/>
        <v>0</v>
      </c>
      <c r="G98" s="32"/>
      <c r="H98" s="32"/>
      <c r="I98" s="32"/>
      <c r="J98" s="12">
        <f t="shared" si="27"/>
        <v>0</v>
      </c>
      <c r="K98" s="31">
        <f t="shared" si="28"/>
        <v>1263.5999999999999</v>
      </c>
      <c r="L98" s="37">
        <f t="shared" si="25"/>
        <v>0</v>
      </c>
      <c r="M98" s="37"/>
      <c r="N98" s="37">
        <f t="shared" si="29"/>
        <v>0</v>
      </c>
    </row>
    <row r="99" spans="1:14" x14ac:dyDescent="0.3">
      <c r="A99" s="16" t="s">
        <v>41</v>
      </c>
      <c r="B99" s="17" t="s">
        <v>42</v>
      </c>
      <c r="C99" s="17">
        <v>10</v>
      </c>
      <c r="D99" s="29"/>
      <c r="E99" s="29"/>
      <c r="F99" s="30">
        <f t="shared" si="26"/>
        <v>0</v>
      </c>
      <c r="G99" s="32"/>
      <c r="H99" s="32"/>
      <c r="I99" s="32"/>
      <c r="J99" s="34">
        <f t="shared" si="27"/>
        <v>0</v>
      </c>
      <c r="K99" s="31">
        <f t="shared" si="28"/>
        <v>2059.1999999999998</v>
      </c>
      <c r="L99" s="24">
        <f t="shared" si="25"/>
        <v>0</v>
      </c>
      <c r="M99" s="24"/>
      <c r="N99" s="24">
        <f t="shared" si="29"/>
        <v>0</v>
      </c>
    </row>
    <row r="100" spans="1:14" x14ac:dyDescent="0.3">
      <c r="A100" s="16" t="s">
        <v>43</v>
      </c>
      <c r="B100" s="17" t="s">
        <v>36</v>
      </c>
      <c r="C100" s="17">
        <v>72</v>
      </c>
      <c r="D100" s="29"/>
      <c r="E100" s="29"/>
      <c r="F100" s="30">
        <f t="shared" si="26"/>
        <v>0</v>
      </c>
      <c r="G100" s="32"/>
      <c r="H100" s="32"/>
      <c r="I100" s="32"/>
      <c r="J100" s="34">
        <f t="shared" si="27"/>
        <v>0</v>
      </c>
      <c r="K100" s="31">
        <f t="shared" si="28"/>
        <v>409.5</v>
      </c>
      <c r="L100" s="24">
        <f t="shared" si="25"/>
        <v>0</v>
      </c>
      <c r="M100" s="24"/>
      <c r="N100" s="24">
        <f t="shared" si="29"/>
        <v>0</v>
      </c>
    </row>
    <row r="101" spans="1:14" x14ac:dyDescent="0.3">
      <c r="A101" s="16" t="s">
        <v>44</v>
      </c>
      <c r="B101" s="17" t="s">
        <v>38</v>
      </c>
      <c r="C101" s="17">
        <v>36</v>
      </c>
      <c r="D101" s="29"/>
      <c r="E101" s="29"/>
      <c r="F101" s="30">
        <f t="shared" si="26"/>
        <v>0</v>
      </c>
      <c r="G101" s="32"/>
      <c r="H101" s="32"/>
      <c r="I101" s="32"/>
      <c r="J101" s="34">
        <f t="shared" si="27"/>
        <v>0</v>
      </c>
      <c r="K101" s="31">
        <f t="shared" si="28"/>
        <v>803.79</v>
      </c>
      <c r="L101" s="24">
        <f t="shared" si="25"/>
        <v>0</v>
      </c>
      <c r="M101" s="24"/>
      <c r="N101" s="24">
        <f t="shared" si="29"/>
        <v>0</v>
      </c>
    </row>
    <row r="102" spans="1:14" x14ac:dyDescent="0.3">
      <c r="A102" s="16" t="s">
        <v>45</v>
      </c>
      <c r="B102" s="17" t="s">
        <v>36</v>
      </c>
      <c r="C102" s="17">
        <v>72</v>
      </c>
      <c r="D102" s="29"/>
      <c r="E102" s="29"/>
      <c r="F102" s="30">
        <f t="shared" si="26"/>
        <v>0</v>
      </c>
      <c r="G102" s="32"/>
      <c r="H102" s="32"/>
      <c r="I102" s="32"/>
      <c r="J102" s="34">
        <f t="shared" si="27"/>
        <v>0</v>
      </c>
      <c r="K102" s="31">
        <f t="shared" si="28"/>
        <v>409.5</v>
      </c>
      <c r="L102" s="24">
        <f t="shared" si="25"/>
        <v>0</v>
      </c>
      <c r="M102" s="24"/>
      <c r="N102" s="24">
        <f t="shared" si="29"/>
        <v>0</v>
      </c>
    </row>
    <row r="103" spans="1:14" x14ac:dyDescent="0.3">
      <c r="A103" s="16" t="s">
        <v>46</v>
      </c>
      <c r="B103" s="17" t="s">
        <v>38</v>
      </c>
      <c r="C103" s="17">
        <v>36</v>
      </c>
      <c r="D103" s="29"/>
      <c r="E103" s="29"/>
      <c r="F103" s="30">
        <f t="shared" si="26"/>
        <v>0</v>
      </c>
      <c r="G103" s="32"/>
      <c r="H103" s="32"/>
      <c r="I103" s="32"/>
      <c r="J103" s="34">
        <f t="shared" si="27"/>
        <v>0</v>
      </c>
      <c r="K103" s="31">
        <f t="shared" si="28"/>
        <v>803.79</v>
      </c>
      <c r="L103" s="24">
        <f t="shared" si="25"/>
        <v>0</v>
      </c>
      <c r="M103" s="24"/>
      <c r="N103" s="24">
        <f t="shared" si="29"/>
        <v>0</v>
      </c>
    </row>
    <row r="104" spans="1:14" x14ac:dyDescent="0.3">
      <c r="A104" s="16" t="s">
        <v>47</v>
      </c>
      <c r="B104" s="17" t="s">
        <v>48</v>
      </c>
      <c r="C104" s="17">
        <v>8</v>
      </c>
      <c r="D104" s="29"/>
      <c r="E104" s="29"/>
      <c r="F104" s="30">
        <f t="shared" si="26"/>
        <v>0</v>
      </c>
      <c r="G104" s="32"/>
      <c r="H104" s="32"/>
      <c r="I104" s="32"/>
      <c r="J104" s="34">
        <f t="shared" si="27"/>
        <v>0</v>
      </c>
      <c r="K104" s="31">
        <f t="shared" si="28"/>
        <v>2767.05</v>
      </c>
      <c r="L104" s="24">
        <f t="shared" si="25"/>
        <v>0</v>
      </c>
      <c r="M104" s="24"/>
      <c r="N104" s="24">
        <f t="shared" si="29"/>
        <v>0</v>
      </c>
    </row>
    <row r="105" spans="1:14" x14ac:dyDescent="0.3">
      <c r="A105" s="35" t="s">
        <v>49</v>
      </c>
      <c r="B105" s="17" t="s">
        <v>50</v>
      </c>
      <c r="C105" s="38">
        <v>72</v>
      </c>
      <c r="D105" s="29"/>
      <c r="E105" s="29"/>
      <c r="F105" s="30">
        <f t="shared" si="26"/>
        <v>0</v>
      </c>
      <c r="G105" s="32"/>
      <c r="H105" s="32"/>
      <c r="I105" s="32"/>
      <c r="J105" s="12">
        <f t="shared" si="27"/>
        <v>0</v>
      </c>
      <c r="K105" s="31">
        <f t="shared" si="28"/>
        <v>444.6</v>
      </c>
      <c r="L105" s="37">
        <f t="shared" si="25"/>
        <v>0</v>
      </c>
      <c r="M105" s="37"/>
      <c r="N105" s="37">
        <f t="shared" si="29"/>
        <v>0</v>
      </c>
    </row>
    <row r="106" spans="1:14" x14ac:dyDescent="0.3">
      <c r="A106" s="16" t="s">
        <v>51</v>
      </c>
      <c r="B106" s="17" t="s">
        <v>52</v>
      </c>
      <c r="C106" s="17">
        <v>36</v>
      </c>
      <c r="D106" s="29"/>
      <c r="E106" s="29"/>
      <c r="F106" s="30">
        <f t="shared" si="26"/>
        <v>0</v>
      </c>
      <c r="G106" s="32"/>
      <c r="H106" s="32"/>
      <c r="I106" s="32"/>
      <c r="J106" s="34">
        <f t="shared" si="27"/>
        <v>0</v>
      </c>
      <c r="K106" s="31">
        <f t="shared" si="28"/>
        <v>868.73</v>
      </c>
      <c r="L106" s="24">
        <f t="shared" si="25"/>
        <v>0</v>
      </c>
      <c r="M106" s="24"/>
      <c r="N106" s="24">
        <f t="shared" si="29"/>
        <v>0</v>
      </c>
    </row>
    <row r="107" spans="1:14" x14ac:dyDescent="0.3">
      <c r="A107" s="16" t="s">
        <v>53</v>
      </c>
      <c r="B107" s="17" t="s">
        <v>48</v>
      </c>
      <c r="C107" s="17">
        <v>8</v>
      </c>
      <c r="D107" s="29"/>
      <c r="E107" s="29"/>
      <c r="F107" s="30">
        <f t="shared" si="26"/>
        <v>0</v>
      </c>
      <c r="G107" s="32"/>
      <c r="H107" s="32"/>
      <c r="I107" s="32"/>
      <c r="J107" s="34">
        <f t="shared" si="27"/>
        <v>0</v>
      </c>
      <c r="K107" s="31">
        <f t="shared" si="28"/>
        <v>2416.0500000000002</v>
      </c>
      <c r="L107" s="24">
        <f t="shared" si="25"/>
        <v>0</v>
      </c>
      <c r="M107" s="24"/>
      <c r="N107" s="24">
        <f t="shared" si="29"/>
        <v>0</v>
      </c>
    </row>
    <row r="108" spans="1:14" x14ac:dyDescent="0.3">
      <c r="A108" s="16" t="s">
        <v>54</v>
      </c>
      <c r="B108" s="17" t="s">
        <v>50</v>
      </c>
      <c r="C108" s="17">
        <v>72</v>
      </c>
      <c r="D108" s="29"/>
      <c r="E108" s="29"/>
      <c r="F108" s="30">
        <f t="shared" si="26"/>
        <v>0</v>
      </c>
      <c r="G108" s="32"/>
      <c r="H108" s="32"/>
      <c r="I108" s="32"/>
      <c r="J108" s="34">
        <f t="shared" si="27"/>
        <v>0</v>
      </c>
      <c r="K108" s="31">
        <f t="shared" si="28"/>
        <v>377.33</v>
      </c>
      <c r="L108" s="24">
        <f t="shared" si="25"/>
        <v>0</v>
      </c>
      <c r="M108" s="24"/>
      <c r="N108" s="24">
        <f t="shared" si="29"/>
        <v>0</v>
      </c>
    </row>
    <row r="109" spans="1:14" x14ac:dyDescent="0.3">
      <c r="A109" s="16" t="s">
        <v>55</v>
      </c>
      <c r="B109" s="17" t="s">
        <v>56</v>
      </c>
      <c r="C109" s="17">
        <v>15</v>
      </c>
      <c r="D109" s="44"/>
      <c r="E109" s="44"/>
      <c r="F109" s="30">
        <f t="shared" si="26"/>
        <v>0</v>
      </c>
      <c r="G109" s="11"/>
      <c r="H109" s="11"/>
      <c r="I109" s="11"/>
      <c r="J109" s="12">
        <f t="shared" si="27"/>
        <v>0</v>
      </c>
      <c r="K109" s="45">
        <f t="shared" si="28"/>
        <v>1158.3</v>
      </c>
      <c r="L109" s="37">
        <f t="shared" si="25"/>
        <v>0</v>
      </c>
      <c r="M109" s="37"/>
      <c r="N109" s="37">
        <f t="shared" si="29"/>
        <v>0</v>
      </c>
    </row>
    <row r="110" spans="1:14" x14ac:dyDescent="0.3">
      <c r="A110" s="16" t="s">
        <v>57</v>
      </c>
      <c r="B110" s="17" t="s">
        <v>50</v>
      </c>
      <c r="C110" s="17">
        <v>72</v>
      </c>
      <c r="D110" s="29"/>
      <c r="E110" s="29"/>
      <c r="F110" s="30">
        <f t="shared" si="26"/>
        <v>0</v>
      </c>
      <c r="G110" s="32"/>
      <c r="H110" s="32"/>
      <c r="I110" s="32"/>
      <c r="J110" s="34">
        <f t="shared" si="27"/>
        <v>0</v>
      </c>
      <c r="K110" s="31">
        <f t="shared" si="28"/>
        <v>424.13</v>
      </c>
      <c r="L110" s="24">
        <f t="shared" si="25"/>
        <v>0</v>
      </c>
      <c r="M110" s="24"/>
      <c r="N110" s="24">
        <f t="shared" si="29"/>
        <v>0</v>
      </c>
    </row>
    <row r="111" spans="1:14" x14ac:dyDescent="0.3">
      <c r="A111" s="16" t="s">
        <v>58</v>
      </c>
      <c r="B111" s="17" t="s">
        <v>59</v>
      </c>
      <c r="C111" s="17">
        <v>15</v>
      </c>
      <c r="D111" s="29"/>
      <c r="E111" s="29"/>
      <c r="F111" s="30">
        <f t="shared" si="26"/>
        <v>0</v>
      </c>
      <c r="G111" s="32"/>
      <c r="H111" s="32"/>
      <c r="I111" s="32"/>
      <c r="J111" s="34">
        <f t="shared" si="27"/>
        <v>0</v>
      </c>
      <c r="K111" s="31">
        <f t="shared" si="28"/>
        <v>1199.25</v>
      </c>
      <c r="L111" s="24">
        <f t="shared" si="25"/>
        <v>0</v>
      </c>
      <c r="M111" s="24"/>
      <c r="N111" s="24">
        <f t="shared" si="29"/>
        <v>0</v>
      </c>
    </row>
    <row r="112" spans="1:14" x14ac:dyDescent="0.3">
      <c r="A112" s="16" t="s">
        <v>60</v>
      </c>
      <c r="B112" s="17" t="s">
        <v>50</v>
      </c>
      <c r="C112" s="17">
        <v>72</v>
      </c>
      <c r="D112" s="29"/>
      <c r="E112" s="29"/>
      <c r="F112" s="30">
        <f t="shared" si="26"/>
        <v>0</v>
      </c>
      <c r="G112" s="32"/>
      <c r="H112" s="32"/>
      <c r="I112" s="32"/>
      <c r="J112" s="34">
        <f t="shared" si="27"/>
        <v>0</v>
      </c>
      <c r="K112" s="31">
        <f t="shared" si="28"/>
        <v>381.13</v>
      </c>
      <c r="L112" s="24">
        <f t="shared" si="25"/>
        <v>0</v>
      </c>
      <c r="M112" s="24"/>
      <c r="N112" s="24">
        <f t="shared" si="29"/>
        <v>0</v>
      </c>
    </row>
    <row r="113" spans="1:14" x14ac:dyDescent="0.3">
      <c r="A113" s="16" t="s">
        <v>61</v>
      </c>
      <c r="B113" s="17" t="s">
        <v>50</v>
      </c>
      <c r="C113" s="38">
        <v>72</v>
      </c>
      <c r="D113" s="44"/>
      <c r="E113" s="44"/>
      <c r="F113" s="30">
        <f t="shared" si="26"/>
        <v>0</v>
      </c>
      <c r="G113" s="11"/>
      <c r="H113" s="11"/>
      <c r="I113" s="11"/>
      <c r="J113" s="12">
        <f t="shared" si="27"/>
        <v>0</v>
      </c>
      <c r="K113" s="31">
        <f t="shared" si="28"/>
        <v>424.13</v>
      </c>
      <c r="L113" s="37">
        <f t="shared" si="25"/>
        <v>0</v>
      </c>
      <c r="M113" s="37"/>
      <c r="N113" s="37">
        <f t="shared" si="29"/>
        <v>0</v>
      </c>
    </row>
    <row r="114" spans="1:14" x14ac:dyDescent="0.3">
      <c r="A114" s="35" t="s">
        <v>62</v>
      </c>
      <c r="B114" s="17" t="s">
        <v>50</v>
      </c>
      <c r="C114" s="38">
        <v>72</v>
      </c>
      <c r="D114" s="44"/>
      <c r="E114" s="44"/>
      <c r="F114" s="30">
        <f t="shared" si="26"/>
        <v>0</v>
      </c>
      <c r="G114" s="11"/>
      <c r="H114" s="11"/>
      <c r="I114" s="11"/>
      <c r="J114" s="12">
        <f t="shared" si="27"/>
        <v>0</v>
      </c>
      <c r="K114" s="31">
        <f t="shared" si="28"/>
        <v>330.23</v>
      </c>
      <c r="L114" s="37">
        <f t="shared" si="25"/>
        <v>0</v>
      </c>
      <c r="M114" s="37"/>
      <c r="N114" s="37">
        <f t="shared" si="29"/>
        <v>0</v>
      </c>
    </row>
    <row r="115" spans="1:14" x14ac:dyDescent="0.3">
      <c r="A115" s="35" t="s">
        <v>63</v>
      </c>
      <c r="B115" s="17" t="s">
        <v>50</v>
      </c>
      <c r="C115" s="38">
        <v>72</v>
      </c>
      <c r="D115" s="44"/>
      <c r="E115" s="44"/>
      <c r="F115" s="30">
        <f t="shared" si="26"/>
        <v>0</v>
      </c>
      <c r="G115" s="11"/>
      <c r="H115" s="11"/>
      <c r="I115" s="11"/>
      <c r="J115" s="12">
        <f t="shared" si="27"/>
        <v>0</v>
      </c>
      <c r="K115" s="31">
        <f t="shared" si="28"/>
        <v>424.13</v>
      </c>
      <c r="L115" s="37">
        <f t="shared" si="25"/>
        <v>0</v>
      </c>
      <c r="M115" s="37"/>
      <c r="N115" s="37">
        <f t="shared" si="29"/>
        <v>0</v>
      </c>
    </row>
    <row r="116" spans="1:14" x14ac:dyDescent="0.3">
      <c r="A116" s="35" t="s">
        <v>64</v>
      </c>
      <c r="B116" s="17" t="s">
        <v>65</v>
      </c>
      <c r="C116" s="38">
        <v>72</v>
      </c>
      <c r="D116" s="44"/>
      <c r="E116" s="44"/>
      <c r="F116" s="30">
        <f t="shared" si="26"/>
        <v>0</v>
      </c>
      <c r="G116" s="11"/>
      <c r="H116" s="11"/>
      <c r="I116" s="11"/>
      <c r="J116" s="12">
        <f t="shared" si="27"/>
        <v>0</v>
      </c>
      <c r="K116" s="31">
        <f t="shared" si="28"/>
        <v>389.61</v>
      </c>
      <c r="L116" s="37">
        <f t="shared" si="25"/>
        <v>0</v>
      </c>
      <c r="M116" s="37"/>
      <c r="N116" s="37">
        <f t="shared" si="29"/>
        <v>0</v>
      </c>
    </row>
    <row r="117" spans="1:14" x14ac:dyDescent="0.3">
      <c r="A117" s="35" t="s">
        <v>66</v>
      </c>
      <c r="B117" s="17" t="s">
        <v>65</v>
      </c>
      <c r="C117" s="38">
        <v>72</v>
      </c>
      <c r="D117" s="44"/>
      <c r="E117" s="44"/>
      <c r="F117" s="30">
        <f t="shared" si="26"/>
        <v>0</v>
      </c>
      <c r="G117" s="11"/>
      <c r="H117" s="11"/>
      <c r="I117" s="11"/>
      <c r="J117" s="12">
        <f t="shared" si="27"/>
        <v>0</v>
      </c>
      <c r="K117" s="31">
        <f t="shared" si="28"/>
        <v>389.61</v>
      </c>
      <c r="L117" s="37">
        <f t="shared" si="25"/>
        <v>0</v>
      </c>
      <c r="M117" s="37"/>
      <c r="N117" s="37">
        <f t="shared" si="29"/>
        <v>0</v>
      </c>
    </row>
    <row r="118" spans="1:14" x14ac:dyDescent="0.3">
      <c r="A118" s="47" t="s">
        <v>67</v>
      </c>
      <c r="B118" s="48" t="s">
        <v>59</v>
      </c>
      <c r="C118" s="49">
        <v>25</v>
      </c>
      <c r="D118" s="44">
        <v>25</v>
      </c>
      <c r="E118" s="44"/>
      <c r="F118" s="30">
        <f t="shared" si="26"/>
        <v>1</v>
      </c>
      <c r="G118" s="11"/>
      <c r="H118" s="11"/>
      <c r="I118" s="11"/>
      <c r="J118" s="12">
        <f t="shared" si="27"/>
        <v>25</v>
      </c>
      <c r="K118" s="31">
        <f t="shared" si="28"/>
        <v>169.65</v>
      </c>
      <c r="L118" s="37">
        <f t="shared" si="25"/>
        <v>4241.25</v>
      </c>
      <c r="M118" s="37"/>
      <c r="N118" s="37">
        <f t="shared" si="29"/>
        <v>0</v>
      </c>
    </row>
    <row r="119" spans="1:14" x14ac:dyDescent="0.3">
      <c r="A119" s="47" t="s">
        <v>68</v>
      </c>
      <c r="B119" s="48" t="s">
        <v>42</v>
      </c>
      <c r="C119" s="49">
        <v>50</v>
      </c>
      <c r="D119" s="44"/>
      <c r="E119" s="44"/>
      <c r="F119" s="30">
        <f t="shared" si="26"/>
        <v>0</v>
      </c>
      <c r="G119" s="11"/>
      <c r="H119" s="11"/>
      <c r="I119" s="11"/>
      <c r="J119" s="12">
        <f t="shared" si="27"/>
        <v>0</v>
      </c>
      <c r="K119" s="31">
        <f t="shared" si="28"/>
        <v>88.92</v>
      </c>
      <c r="L119" s="37">
        <f t="shared" si="25"/>
        <v>0</v>
      </c>
      <c r="M119" s="37"/>
      <c r="N119" s="37">
        <f t="shared" si="29"/>
        <v>0</v>
      </c>
    </row>
    <row r="120" spans="1:14" x14ac:dyDescent="0.3">
      <c r="A120" s="47" t="s">
        <v>69</v>
      </c>
      <c r="B120" s="48" t="s">
        <v>52</v>
      </c>
      <c r="C120" s="49">
        <v>12</v>
      </c>
      <c r="D120" s="44"/>
      <c r="E120" s="44"/>
      <c r="F120" s="30">
        <f t="shared" si="26"/>
        <v>0</v>
      </c>
      <c r="G120" s="11"/>
      <c r="H120" s="11"/>
      <c r="I120" s="11"/>
      <c r="J120" s="12">
        <f t="shared" si="27"/>
        <v>0</v>
      </c>
      <c r="K120" s="31">
        <f t="shared" si="28"/>
        <v>123.94</v>
      </c>
      <c r="L120" s="37">
        <f t="shared" si="25"/>
        <v>0</v>
      </c>
      <c r="M120" s="37"/>
      <c r="N120" s="37">
        <f t="shared" si="29"/>
        <v>0</v>
      </c>
    </row>
    <row r="121" spans="1:14" ht="19.5" thickBot="1" x14ac:dyDescent="0.35">
      <c r="A121" s="47" t="s">
        <v>70</v>
      </c>
      <c r="B121" s="48" t="s">
        <v>50</v>
      </c>
      <c r="C121" s="49">
        <v>60</v>
      </c>
      <c r="D121" s="44"/>
      <c r="E121" s="44"/>
      <c r="F121" s="30">
        <f t="shared" si="26"/>
        <v>0</v>
      </c>
      <c r="G121" s="11"/>
      <c r="H121" s="11"/>
      <c r="I121" s="11"/>
      <c r="J121" s="12">
        <f t="shared" si="27"/>
        <v>0</v>
      </c>
      <c r="K121" s="31">
        <f t="shared" si="28"/>
        <v>67.180000000000007</v>
      </c>
      <c r="L121" s="37">
        <f t="shared" si="25"/>
        <v>0</v>
      </c>
      <c r="M121" s="37"/>
      <c r="N121" s="37">
        <f t="shared" si="29"/>
        <v>0</v>
      </c>
    </row>
    <row r="122" spans="1:14" ht="19.5" thickBot="1" x14ac:dyDescent="0.35">
      <c r="A122" s="56" t="s">
        <v>71</v>
      </c>
      <c r="B122" s="57" t="s">
        <v>50</v>
      </c>
      <c r="C122" s="58">
        <v>60</v>
      </c>
      <c r="D122" s="44"/>
      <c r="E122" s="44"/>
      <c r="F122" s="30">
        <f t="shared" si="26"/>
        <v>0</v>
      </c>
      <c r="G122" s="11"/>
      <c r="H122" s="11"/>
      <c r="I122" s="11"/>
      <c r="J122" s="12">
        <f t="shared" si="27"/>
        <v>0</v>
      </c>
      <c r="K122" s="31">
        <f t="shared" si="28"/>
        <v>67.180000000000007</v>
      </c>
      <c r="L122" s="37">
        <f t="shared" si="25"/>
        <v>0</v>
      </c>
      <c r="M122" s="37"/>
      <c r="N122" s="37">
        <f t="shared" si="29"/>
        <v>0</v>
      </c>
    </row>
    <row r="123" spans="1:14" ht="19.5" thickBot="1" x14ac:dyDescent="0.35">
      <c r="A123" s="56" t="s">
        <v>72</v>
      </c>
      <c r="B123" s="57" t="s">
        <v>50</v>
      </c>
      <c r="C123" s="58">
        <v>60</v>
      </c>
      <c r="D123" s="44"/>
      <c r="E123" s="44"/>
      <c r="F123" s="30">
        <f t="shared" si="26"/>
        <v>0</v>
      </c>
      <c r="G123" s="11"/>
      <c r="H123" s="11"/>
      <c r="I123" s="11"/>
      <c r="J123" s="12">
        <f t="shared" si="27"/>
        <v>0</v>
      </c>
      <c r="K123" s="31">
        <f t="shared" si="28"/>
        <v>67.180000000000007</v>
      </c>
      <c r="L123" s="37">
        <f t="shared" si="25"/>
        <v>0</v>
      </c>
      <c r="M123" s="37"/>
      <c r="N123" s="37">
        <f t="shared" si="29"/>
        <v>0</v>
      </c>
    </row>
    <row r="124" spans="1:14" ht="19.5" thickBot="1" x14ac:dyDescent="0.35">
      <c r="A124" s="56" t="s">
        <v>73</v>
      </c>
      <c r="B124" s="57" t="s">
        <v>74</v>
      </c>
      <c r="C124" s="58">
        <v>150</v>
      </c>
      <c r="D124" s="44"/>
      <c r="E124" s="44"/>
      <c r="F124" s="30">
        <f t="shared" si="26"/>
        <v>0</v>
      </c>
      <c r="G124" s="11"/>
      <c r="H124" s="11"/>
      <c r="I124" s="11"/>
      <c r="J124" s="12">
        <f t="shared" si="27"/>
        <v>0</v>
      </c>
      <c r="K124" s="31">
        <f t="shared" si="28"/>
        <v>21.06</v>
      </c>
      <c r="L124" s="37">
        <f t="shared" si="25"/>
        <v>0</v>
      </c>
      <c r="M124" s="37"/>
      <c r="N124" s="37">
        <f t="shared" si="29"/>
        <v>0</v>
      </c>
    </row>
    <row r="125" spans="1:14" ht="19.5" thickBot="1" x14ac:dyDescent="0.35">
      <c r="A125" s="66" t="s">
        <v>75</v>
      </c>
      <c r="B125" s="67" t="s">
        <v>76</v>
      </c>
      <c r="C125" s="68">
        <v>120</v>
      </c>
      <c r="D125" s="44"/>
      <c r="E125" s="44"/>
      <c r="F125" s="30">
        <f t="shared" si="26"/>
        <v>0</v>
      </c>
      <c r="G125" s="11"/>
      <c r="H125" s="11"/>
      <c r="I125" s="11"/>
      <c r="J125" s="12">
        <f t="shared" si="27"/>
        <v>0</v>
      </c>
      <c r="K125" s="31">
        <f t="shared" si="28"/>
        <v>78.98</v>
      </c>
      <c r="L125" s="37">
        <f t="shared" si="25"/>
        <v>0</v>
      </c>
      <c r="M125" s="37"/>
      <c r="N125" s="37">
        <f t="shared" si="29"/>
        <v>0</v>
      </c>
    </row>
    <row r="126" spans="1:14" ht="19.5" thickBot="1" x14ac:dyDescent="0.35">
      <c r="A126" s="66" t="s">
        <v>77</v>
      </c>
      <c r="B126" s="67" t="s">
        <v>78</v>
      </c>
      <c r="C126" s="68">
        <v>60</v>
      </c>
      <c r="D126" s="44"/>
      <c r="E126" s="44"/>
      <c r="F126" s="30">
        <f t="shared" si="26"/>
        <v>0</v>
      </c>
      <c r="G126" s="11"/>
      <c r="H126" s="11"/>
      <c r="I126" s="11"/>
      <c r="J126" s="12">
        <f t="shared" si="27"/>
        <v>0</v>
      </c>
      <c r="K126" s="31">
        <f t="shared" si="28"/>
        <v>154.44</v>
      </c>
      <c r="L126" s="37">
        <f t="shared" si="25"/>
        <v>0</v>
      </c>
      <c r="M126" s="37"/>
      <c r="N126" s="37">
        <f t="shared" si="29"/>
        <v>0</v>
      </c>
    </row>
    <row r="127" spans="1:14" ht="19.5" thickBot="1" x14ac:dyDescent="0.35">
      <c r="A127" s="66" t="s">
        <v>79</v>
      </c>
      <c r="B127" s="67" t="s">
        <v>50</v>
      </c>
      <c r="C127" s="68">
        <v>30</v>
      </c>
      <c r="D127" s="44"/>
      <c r="E127" s="44"/>
      <c r="F127" s="30">
        <f t="shared" si="26"/>
        <v>0</v>
      </c>
      <c r="G127" s="11"/>
      <c r="H127" s="11"/>
      <c r="I127" s="11"/>
      <c r="J127" s="12">
        <f t="shared" si="27"/>
        <v>0</v>
      </c>
      <c r="K127" s="31">
        <f t="shared" si="28"/>
        <v>274.95</v>
      </c>
      <c r="L127" s="37">
        <f t="shared" si="25"/>
        <v>0</v>
      </c>
      <c r="M127" s="37"/>
      <c r="N127" s="37">
        <f t="shared" si="29"/>
        <v>0</v>
      </c>
    </row>
    <row r="128" spans="1:14" ht="19.5" thickBot="1" x14ac:dyDescent="0.35">
      <c r="A128" s="66" t="s">
        <v>80</v>
      </c>
      <c r="B128" s="67" t="s">
        <v>59</v>
      </c>
      <c r="C128" s="68">
        <v>12</v>
      </c>
      <c r="D128" s="44"/>
      <c r="E128" s="44"/>
      <c r="F128" s="30">
        <f t="shared" si="26"/>
        <v>0</v>
      </c>
      <c r="G128" s="11"/>
      <c r="H128" s="11"/>
      <c r="I128" s="11"/>
      <c r="J128" s="12">
        <f t="shared" si="27"/>
        <v>0</v>
      </c>
      <c r="K128" s="31">
        <f t="shared" si="28"/>
        <v>1023.75</v>
      </c>
      <c r="L128" s="37">
        <f t="shared" si="25"/>
        <v>0</v>
      </c>
      <c r="M128" s="37"/>
      <c r="N128" s="37">
        <f t="shared" si="29"/>
        <v>0</v>
      </c>
    </row>
    <row r="129" spans="1:14" ht="19.5" thickBot="1" x14ac:dyDescent="0.35">
      <c r="A129" s="76" t="s">
        <v>81</v>
      </c>
      <c r="B129" s="77" t="s">
        <v>82</v>
      </c>
      <c r="C129" s="78">
        <v>18</v>
      </c>
      <c r="D129" s="44"/>
      <c r="E129" s="44"/>
      <c r="F129" s="30">
        <f t="shared" si="26"/>
        <v>0</v>
      </c>
      <c r="G129" s="11"/>
      <c r="H129" s="11"/>
      <c r="I129" s="11"/>
      <c r="J129" s="12">
        <f t="shared" si="27"/>
        <v>0</v>
      </c>
      <c r="K129" s="31">
        <f t="shared" si="28"/>
        <v>558.67999999999995</v>
      </c>
      <c r="L129" s="37">
        <f t="shared" si="25"/>
        <v>0</v>
      </c>
      <c r="M129" s="37"/>
      <c r="N129" s="37">
        <f t="shared" si="29"/>
        <v>0</v>
      </c>
    </row>
    <row r="130" spans="1:14" ht="19.5" thickBot="1" x14ac:dyDescent="0.35">
      <c r="A130" s="76" t="s">
        <v>83</v>
      </c>
      <c r="B130" s="77" t="s">
        <v>59</v>
      </c>
      <c r="C130" s="78">
        <v>12</v>
      </c>
      <c r="D130" s="44"/>
      <c r="E130" s="44"/>
      <c r="F130" s="30">
        <f t="shared" si="26"/>
        <v>0</v>
      </c>
      <c r="G130" s="11"/>
      <c r="H130" s="11"/>
      <c r="I130" s="11"/>
      <c r="J130" s="12">
        <f t="shared" si="27"/>
        <v>0</v>
      </c>
      <c r="K130" s="31">
        <f t="shared" si="28"/>
        <v>1092.2</v>
      </c>
      <c r="L130" s="37">
        <f t="shared" si="25"/>
        <v>0</v>
      </c>
      <c r="M130" s="37"/>
      <c r="N130" s="37">
        <f t="shared" si="29"/>
        <v>0</v>
      </c>
    </row>
    <row r="131" spans="1:14" ht="19.5" thickBot="1" x14ac:dyDescent="0.35">
      <c r="A131" s="76" t="s">
        <v>84</v>
      </c>
      <c r="B131" s="77" t="s">
        <v>85</v>
      </c>
      <c r="C131" s="78">
        <v>4</v>
      </c>
      <c r="D131" s="44"/>
      <c r="E131" s="44"/>
      <c r="F131" s="30">
        <f t="shared" si="26"/>
        <v>0</v>
      </c>
      <c r="G131" s="11"/>
      <c r="H131" s="11"/>
      <c r="I131" s="11"/>
      <c r="J131" s="12">
        <f t="shared" si="27"/>
        <v>0</v>
      </c>
      <c r="K131" s="31">
        <f t="shared" si="28"/>
        <v>2670.53</v>
      </c>
      <c r="L131" s="37">
        <f t="shared" si="25"/>
        <v>0</v>
      </c>
      <c r="M131" s="37"/>
      <c r="N131" s="37">
        <f t="shared" si="29"/>
        <v>0</v>
      </c>
    </row>
    <row r="132" spans="1:14" ht="19.5" thickBot="1" x14ac:dyDescent="0.35">
      <c r="A132" s="86" t="s">
        <v>86</v>
      </c>
      <c r="B132" s="87" t="s">
        <v>87</v>
      </c>
      <c r="C132" s="88">
        <v>48</v>
      </c>
      <c r="D132" s="44"/>
      <c r="E132" s="44"/>
      <c r="F132" s="30">
        <f t="shared" si="26"/>
        <v>0</v>
      </c>
      <c r="G132" s="11"/>
      <c r="H132" s="11"/>
      <c r="I132" s="11"/>
      <c r="J132" s="12">
        <f t="shared" si="27"/>
        <v>0</v>
      </c>
      <c r="K132" s="31">
        <f t="shared" si="28"/>
        <v>46.8</v>
      </c>
      <c r="L132" s="37">
        <f t="shared" si="25"/>
        <v>0</v>
      </c>
      <c r="M132" s="37"/>
      <c r="N132" s="37">
        <f t="shared" si="29"/>
        <v>0</v>
      </c>
    </row>
    <row r="133" spans="1:14" ht="19.5" thickBot="1" x14ac:dyDescent="0.35">
      <c r="A133" s="86" t="s">
        <v>88</v>
      </c>
      <c r="B133" s="87" t="s">
        <v>87</v>
      </c>
      <c r="C133" s="88">
        <v>48</v>
      </c>
      <c r="D133" s="44"/>
      <c r="E133" s="44"/>
      <c r="F133" s="30">
        <f t="shared" si="26"/>
        <v>0</v>
      </c>
      <c r="G133" s="11"/>
      <c r="H133" s="11"/>
      <c r="I133" s="11"/>
      <c r="J133" s="12">
        <f t="shared" si="27"/>
        <v>0</v>
      </c>
      <c r="K133" s="31">
        <f t="shared" si="28"/>
        <v>46.8</v>
      </c>
      <c r="L133" s="37">
        <f t="shared" si="25"/>
        <v>0</v>
      </c>
      <c r="M133" s="37"/>
      <c r="N133" s="37">
        <f t="shared" si="29"/>
        <v>0</v>
      </c>
    </row>
    <row r="134" spans="1:14" x14ac:dyDescent="0.3">
      <c r="A134" s="96" t="s">
        <v>89</v>
      </c>
      <c r="B134" s="97">
        <v>25</v>
      </c>
      <c r="C134" s="97">
        <v>25</v>
      </c>
      <c r="D134" s="44">
        <v>209</v>
      </c>
      <c r="E134" s="44"/>
      <c r="F134" s="30">
        <f t="shared" si="26"/>
        <v>8.36</v>
      </c>
      <c r="G134" s="11"/>
      <c r="H134" s="11"/>
      <c r="I134" s="11"/>
      <c r="J134" s="12">
        <f t="shared" si="27"/>
        <v>209</v>
      </c>
      <c r="K134" s="31">
        <f t="shared" si="28"/>
        <v>111.25</v>
      </c>
      <c r="L134" s="37">
        <f t="shared" si="25"/>
        <v>23251.25</v>
      </c>
      <c r="M134" s="37"/>
      <c r="N134" s="37">
        <f t="shared" si="29"/>
        <v>0</v>
      </c>
    </row>
    <row r="135" spans="1:14" x14ac:dyDescent="0.3">
      <c r="A135" s="105" t="s">
        <v>90</v>
      </c>
      <c r="B135" s="106">
        <v>10</v>
      </c>
      <c r="C135" s="106">
        <v>10</v>
      </c>
      <c r="D135" s="44">
        <v>65</v>
      </c>
      <c r="E135" s="44"/>
      <c r="F135" s="30">
        <f t="shared" si="26"/>
        <v>6.5</v>
      </c>
      <c r="G135" s="11"/>
      <c r="H135" s="11"/>
      <c r="I135" s="11"/>
      <c r="J135" s="12">
        <f t="shared" si="27"/>
        <v>65</v>
      </c>
      <c r="K135" s="31">
        <f t="shared" si="28"/>
        <v>1760</v>
      </c>
      <c r="L135" s="37">
        <f t="shared" si="25"/>
        <v>114400</v>
      </c>
      <c r="M135" s="37"/>
      <c r="N135" s="37">
        <f t="shared" si="29"/>
        <v>0</v>
      </c>
    </row>
    <row r="136" spans="1:14" x14ac:dyDescent="0.3">
      <c r="A136" s="105" t="s">
        <v>91</v>
      </c>
      <c r="B136" s="106">
        <v>8</v>
      </c>
      <c r="C136" s="106">
        <v>8</v>
      </c>
      <c r="D136" s="44">
        <v>14</v>
      </c>
      <c r="E136" s="44"/>
      <c r="F136" s="30">
        <f t="shared" si="26"/>
        <v>1.75</v>
      </c>
      <c r="G136" s="11"/>
      <c r="H136" s="11"/>
      <c r="I136" s="11"/>
      <c r="J136" s="12">
        <f t="shared" si="27"/>
        <v>14</v>
      </c>
      <c r="K136" s="31">
        <f t="shared" si="28"/>
        <v>2365</v>
      </c>
      <c r="L136" s="37">
        <f t="shared" si="25"/>
        <v>33110</v>
      </c>
      <c r="M136" s="37"/>
      <c r="N136" s="37">
        <f t="shared" si="29"/>
        <v>0</v>
      </c>
    </row>
    <row r="137" spans="1:14" x14ac:dyDescent="0.3">
      <c r="A137" s="105" t="s">
        <v>92</v>
      </c>
      <c r="B137" s="106">
        <v>8</v>
      </c>
      <c r="C137" s="106">
        <v>8</v>
      </c>
      <c r="D137" s="44"/>
      <c r="E137" s="44"/>
      <c r="F137" s="30">
        <f t="shared" si="26"/>
        <v>0</v>
      </c>
      <c r="G137" s="11"/>
      <c r="H137" s="11"/>
      <c r="I137" s="11"/>
      <c r="J137" s="12">
        <f t="shared" si="27"/>
        <v>0</v>
      </c>
      <c r="K137" s="31">
        <f t="shared" si="28"/>
        <v>2065</v>
      </c>
      <c r="L137" s="37">
        <f t="shared" si="25"/>
        <v>0</v>
      </c>
      <c r="M137" s="37"/>
      <c r="N137" s="37">
        <f t="shared" si="29"/>
        <v>0</v>
      </c>
    </row>
    <row r="138" spans="1:14" x14ac:dyDescent="0.3">
      <c r="A138" s="105" t="s">
        <v>93</v>
      </c>
      <c r="B138" s="106">
        <v>15</v>
      </c>
      <c r="C138" s="106">
        <v>15</v>
      </c>
      <c r="D138" s="44">
        <v>10</v>
      </c>
      <c r="E138" s="44"/>
      <c r="F138" s="30">
        <f t="shared" si="26"/>
        <v>0.66666666666666663</v>
      </c>
      <c r="G138" s="11"/>
      <c r="H138" s="11"/>
      <c r="I138" s="11"/>
      <c r="J138" s="12">
        <f t="shared" si="27"/>
        <v>10</v>
      </c>
      <c r="K138" s="31">
        <f t="shared" si="28"/>
        <v>990</v>
      </c>
      <c r="L138" s="37">
        <f t="shared" si="25"/>
        <v>9900</v>
      </c>
      <c r="M138" s="37"/>
      <c r="N138" s="37">
        <f t="shared" si="29"/>
        <v>0</v>
      </c>
    </row>
    <row r="139" spans="1:14" x14ac:dyDescent="0.3">
      <c r="A139" s="105" t="s">
        <v>94</v>
      </c>
      <c r="B139" s="106">
        <v>15</v>
      </c>
      <c r="C139" s="106">
        <v>15</v>
      </c>
      <c r="D139" s="44"/>
      <c r="E139" s="44"/>
      <c r="F139" s="30">
        <f t="shared" si="26"/>
        <v>0</v>
      </c>
      <c r="G139" s="11"/>
      <c r="H139" s="11"/>
      <c r="I139" s="11"/>
      <c r="J139" s="12">
        <f t="shared" si="27"/>
        <v>0</v>
      </c>
      <c r="K139" s="31">
        <f t="shared" si="28"/>
        <v>1025</v>
      </c>
      <c r="L139" s="37">
        <f t="shared" si="25"/>
        <v>0</v>
      </c>
      <c r="M139" s="37"/>
      <c r="N139" s="37">
        <f t="shared" si="29"/>
        <v>0</v>
      </c>
    </row>
    <row r="140" spans="1:14" x14ac:dyDescent="0.3">
      <c r="A140" s="105" t="s">
        <v>95</v>
      </c>
      <c r="B140" s="106">
        <v>10</v>
      </c>
      <c r="C140" s="106">
        <v>10</v>
      </c>
      <c r="D140" s="44"/>
      <c r="E140" s="44"/>
      <c r="F140" s="30">
        <f t="shared" si="26"/>
        <v>0</v>
      </c>
      <c r="G140" s="11"/>
      <c r="H140" s="11"/>
      <c r="I140" s="11"/>
      <c r="J140" s="12">
        <f t="shared" si="27"/>
        <v>0</v>
      </c>
      <c r="K140" s="31">
        <f t="shared" si="28"/>
        <v>1620</v>
      </c>
      <c r="L140" s="37">
        <f t="shared" si="25"/>
        <v>0</v>
      </c>
      <c r="M140" s="37"/>
      <c r="N140" s="37">
        <f t="shared" si="29"/>
        <v>0</v>
      </c>
    </row>
    <row r="141" spans="1:14" x14ac:dyDescent="0.3">
      <c r="A141" s="105" t="s">
        <v>96</v>
      </c>
      <c r="B141" s="106">
        <v>8</v>
      </c>
      <c r="C141" s="106">
        <v>8</v>
      </c>
      <c r="D141" s="44"/>
      <c r="E141" s="44"/>
      <c r="F141" s="30">
        <f t="shared" si="26"/>
        <v>0</v>
      </c>
      <c r="G141" s="11"/>
      <c r="H141" s="11"/>
      <c r="I141" s="11"/>
      <c r="J141" s="12">
        <f t="shared" si="27"/>
        <v>0</v>
      </c>
      <c r="K141" s="31">
        <f t="shared" si="28"/>
        <v>2130</v>
      </c>
      <c r="L141" s="37">
        <f t="shared" si="25"/>
        <v>0</v>
      </c>
      <c r="M141" s="37"/>
      <c r="N141" s="37">
        <f t="shared" si="29"/>
        <v>0</v>
      </c>
    </row>
    <row r="142" spans="1:14" x14ac:dyDescent="0.3">
      <c r="A142" s="105" t="s">
        <v>97</v>
      </c>
      <c r="B142" s="106">
        <v>15</v>
      </c>
      <c r="C142" s="106">
        <v>15</v>
      </c>
      <c r="D142" s="44"/>
      <c r="E142" s="44"/>
      <c r="F142" s="30">
        <f t="shared" si="26"/>
        <v>0</v>
      </c>
      <c r="G142" s="11"/>
      <c r="H142" s="11"/>
      <c r="I142" s="11"/>
      <c r="J142" s="12">
        <f t="shared" si="27"/>
        <v>0</v>
      </c>
      <c r="K142" s="31">
        <f t="shared" si="28"/>
        <v>880</v>
      </c>
      <c r="L142" s="37">
        <f t="shared" si="25"/>
        <v>0</v>
      </c>
      <c r="M142" s="37"/>
      <c r="N142" s="37">
        <f t="shared" si="29"/>
        <v>0</v>
      </c>
    </row>
    <row r="143" spans="1:14" x14ac:dyDescent="0.3">
      <c r="A143" s="105" t="s">
        <v>98</v>
      </c>
      <c r="B143" s="106">
        <v>15</v>
      </c>
      <c r="C143" s="106">
        <v>15</v>
      </c>
      <c r="D143" s="44">
        <v>5</v>
      </c>
      <c r="E143" s="44"/>
      <c r="F143" s="30">
        <f t="shared" si="26"/>
        <v>0.33333333333333331</v>
      </c>
      <c r="G143" s="11"/>
      <c r="H143" s="11"/>
      <c r="I143" s="11"/>
      <c r="J143" s="12">
        <f t="shared" si="27"/>
        <v>5</v>
      </c>
      <c r="K143" s="31">
        <f t="shared" si="28"/>
        <v>915</v>
      </c>
      <c r="L143" s="37">
        <f t="shared" si="25"/>
        <v>4575</v>
      </c>
      <c r="M143" s="37"/>
      <c r="N143" s="37">
        <f t="shared" si="29"/>
        <v>0</v>
      </c>
    </row>
    <row r="144" spans="1:14" x14ac:dyDescent="0.3">
      <c r="A144" s="105" t="s">
        <v>99</v>
      </c>
      <c r="B144" s="106">
        <v>3</v>
      </c>
      <c r="C144" s="106">
        <v>3</v>
      </c>
      <c r="D144" s="44"/>
      <c r="E144" s="44"/>
      <c r="F144" s="30">
        <f t="shared" si="26"/>
        <v>0</v>
      </c>
      <c r="G144" s="11"/>
      <c r="H144" s="11"/>
      <c r="I144" s="11"/>
      <c r="J144" s="12">
        <f t="shared" si="27"/>
        <v>0</v>
      </c>
      <c r="K144" s="31">
        <f t="shared" si="28"/>
        <v>1970</v>
      </c>
      <c r="L144" s="37">
        <f t="shared" si="25"/>
        <v>0</v>
      </c>
      <c r="M144" s="37"/>
      <c r="N144" s="37">
        <f t="shared" si="29"/>
        <v>0</v>
      </c>
    </row>
    <row r="145" spans="1:14" x14ac:dyDescent="0.3">
      <c r="A145" s="105" t="s">
        <v>100</v>
      </c>
      <c r="B145" s="106">
        <v>3</v>
      </c>
      <c r="C145" s="106">
        <v>3</v>
      </c>
      <c r="D145" s="44">
        <v>2</v>
      </c>
      <c r="E145" s="44"/>
      <c r="F145" s="30">
        <f t="shared" si="26"/>
        <v>0.66666666666666663</v>
      </c>
      <c r="G145" s="11"/>
      <c r="H145" s="11"/>
      <c r="I145" s="11"/>
      <c r="J145" s="12">
        <f t="shared" si="27"/>
        <v>2</v>
      </c>
      <c r="K145" s="31">
        <f t="shared" si="28"/>
        <v>2035</v>
      </c>
      <c r="L145" s="37">
        <f t="shared" si="25"/>
        <v>4070</v>
      </c>
      <c r="M145" s="37"/>
      <c r="N145" s="37">
        <f t="shared" si="29"/>
        <v>0</v>
      </c>
    </row>
    <row r="146" spans="1:14" x14ac:dyDescent="0.3">
      <c r="A146" s="105" t="s">
        <v>101</v>
      </c>
      <c r="B146" s="106">
        <v>8</v>
      </c>
      <c r="C146" s="106">
        <v>8</v>
      </c>
      <c r="D146" s="44"/>
      <c r="E146" s="44"/>
      <c r="F146" s="30">
        <f t="shared" si="26"/>
        <v>0</v>
      </c>
      <c r="G146" s="11"/>
      <c r="H146" s="11"/>
      <c r="I146" s="11"/>
      <c r="J146" s="12">
        <f t="shared" si="27"/>
        <v>0</v>
      </c>
      <c r="K146" s="31">
        <f t="shared" si="28"/>
        <v>2120</v>
      </c>
      <c r="L146" s="37">
        <f t="shared" si="25"/>
        <v>0</v>
      </c>
      <c r="M146" s="37"/>
      <c r="N146" s="37">
        <f t="shared" si="29"/>
        <v>0</v>
      </c>
    </row>
    <row r="147" spans="1:14" x14ac:dyDescent="0.3">
      <c r="A147" s="105" t="s">
        <v>102</v>
      </c>
      <c r="B147" s="106">
        <v>10</v>
      </c>
      <c r="C147" s="106">
        <v>10</v>
      </c>
      <c r="D147" s="44"/>
      <c r="E147" s="44"/>
      <c r="F147" s="30">
        <f t="shared" si="26"/>
        <v>0</v>
      </c>
      <c r="G147" s="11"/>
      <c r="H147" s="11"/>
      <c r="I147" s="11"/>
      <c r="J147" s="12">
        <f t="shared" si="27"/>
        <v>0</v>
      </c>
      <c r="K147" s="31">
        <f t="shared" si="28"/>
        <v>1980</v>
      </c>
      <c r="L147" s="37">
        <f t="shared" si="25"/>
        <v>0</v>
      </c>
      <c r="M147" s="37"/>
      <c r="N147" s="37">
        <f t="shared" si="29"/>
        <v>0</v>
      </c>
    </row>
    <row r="148" spans="1:14" x14ac:dyDescent="0.3">
      <c r="A148" s="105" t="s">
        <v>103</v>
      </c>
      <c r="B148" s="106">
        <v>12</v>
      </c>
      <c r="C148" s="106">
        <v>12</v>
      </c>
      <c r="D148" s="44">
        <v>5</v>
      </c>
      <c r="E148" s="44"/>
      <c r="F148" s="30">
        <f t="shared" si="26"/>
        <v>0.41666666666666669</v>
      </c>
      <c r="G148" s="11"/>
      <c r="H148" s="11"/>
      <c r="I148" s="11"/>
      <c r="J148" s="12">
        <f t="shared" si="27"/>
        <v>5</v>
      </c>
      <c r="K148" s="31">
        <f t="shared" si="28"/>
        <v>875</v>
      </c>
      <c r="L148" s="37">
        <f t="shared" si="25"/>
        <v>4375</v>
      </c>
      <c r="M148" s="37"/>
      <c r="N148" s="37">
        <f t="shared" si="29"/>
        <v>0</v>
      </c>
    </row>
    <row r="149" spans="1:14" ht="19.5" thickBot="1" x14ac:dyDescent="0.35">
      <c r="A149" s="105" t="s">
        <v>104</v>
      </c>
      <c r="B149" s="106">
        <v>3</v>
      </c>
      <c r="C149" s="106">
        <v>3</v>
      </c>
      <c r="D149" s="44"/>
      <c r="E149" s="44"/>
      <c r="F149" s="30">
        <f t="shared" si="26"/>
        <v>0</v>
      </c>
      <c r="G149" s="11"/>
      <c r="H149" s="11"/>
      <c r="I149" s="11"/>
      <c r="J149" s="12">
        <f t="shared" si="27"/>
        <v>0</v>
      </c>
      <c r="K149" s="31">
        <f t="shared" si="28"/>
        <v>2145</v>
      </c>
      <c r="L149" s="37">
        <f t="shared" si="25"/>
        <v>0</v>
      </c>
      <c r="M149" s="37"/>
      <c r="N149" s="37">
        <f t="shared" si="29"/>
        <v>0</v>
      </c>
    </row>
    <row r="150" spans="1:14" ht="19.5" thickBot="1" x14ac:dyDescent="0.35">
      <c r="A150" s="56" t="s">
        <v>105</v>
      </c>
      <c r="B150" s="57" t="s">
        <v>74</v>
      </c>
      <c r="C150" s="58">
        <v>150</v>
      </c>
      <c r="D150" s="44"/>
      <c r="E150" s="44"/>
      <c r="F150" s="30">
        <f t="shared" si="26"/>
        <v>0</v>
      </c>
      <c r="G150" s="11"/>
      <c r="H150" s="11"/>
      <c r="I150" s="11"/>
      <c r="J150" s="12">
        <f t="shared" si="27"/>
        <v>0</v>
      </c>
      <c r="K150" s="31">
        <f t="shared" si="28"/>
        <v>21.06</v>
      </c>
      <c r="L150" s="37">
        <f t="shared" si="25"/>
        <v>0</v>
      </c>
      <c r="M150" s="37"/>
      <c r="N150" s="37">
        <f t="shared" si="29"/>
        <v>0</v>
      </c>
    </row>
    <row r="151" spans="1:14" x14ac:dyDescent="0.3">
      <c r="A151" s="107"/>
      <c r="B151" s="108"/>
      <c r="C151" s="108"/>
      <c r="D151" s="11"/>
      <c r="E151" s="11"/>
      <c r="F151" s="30" t="e">
        <f t="shared" si="26"/>
        <v>#DIV/0!</v>
      </c>
      <c r="G151" s="11"/>
      <c r="H151" s="11"/>
      <c r="I151" s="11"/>
      <c r="J151" s="12">
        <f t="shared" si="27"/>
        <v>0</v>
      </c>
      <c r="K151" s="31">
        <f t="shared" si="28"/>
        <v>116.5</v>
      </c>
      <c r="L151" s="37">
        <f t="shared" si="25"/>
        <v>0</v>
      </c>
      <c r="M151" s="37"/>
      <c r="N151" s="37">
        <f t="shared" si="29"/>
        <v>0</v>
      </c>
    </row>
    <row r="152" spans="1:14" x14ac:dyDescent="0.3">
      <c r="A152" s="107"/>
      <c r="B152" s="108"/>
      <c r="C152" s="108"/>
      <c r="D152" s="11"/>
      <c r="E152" s="11"/>
      <c r="F152" s="30" t="e">
        <f t="shared" si="26"/>
        <v>#DIV/0!</v>
      </c>
      <c r="G152" s="11"/>
      <c r="H152" s="11"/>
      <c r="I152" s="11"/>
      <c r="J152" s="12">
        <f t="shared" si="27"/>
        <v>0</v>
      </c>
      <c r="K152" s="31">
        <f t="shared" si="28"/>
        <v>0</v>
      </c>
      <c r="L152" s="37">
        <f t="shared" si="25"/>
        <v>0</v>
      </c>
      <c r="M152" s="37"/>
      <c r="N152" s="37">
        <f t="shared" si="29"/>
        <v>0</v>
      </c>
    </row>
    <row r="153" spans="1:14" x14ac:dyDescent="0.3">
      <c r="A153" s="107"/>
      <c r="B153" s="108"/>
      <c r="C153" s="108"/>
      <c r="D153" s="11"/>
      <c r="E153" s="11"/>
      <c r="F153" s="30" t="e">
        <f t="shared" si="26"/>
        <v>#DIV/0!</v>
      </c>
      <c r="G153" s="11"/>
      <c r="H153" s="11"/>
      <c r="I153" s="11"/>
      <c r="J153" s="12">
        <f t="shared" si="27"/>
        <v>0</v>
      </c>
      <c r="K153" s="31">
        <f t="shared" si="28"/>
        <v>23</v>
      </c>
      <c r="L153" s="37">
        <f t="shared" si="25"/>
        <v>0</v>
      </c>
      <c r="M153" s="37"/>
      <c r="N153" s="37">
        <f t="shared" si="29"/>
        <v>0</v>
      </c>
    </row>
    <row r="154" spans="1:14" x14ac:dyDescent="0.3">
      <c r="A154" s="107"/>
      <c r="B154" s="108"/>
      <c r="C154" s="108"/>
      <c r="D154" s="11"/>
      <c r="E154" s="11"/>
      <c r="F154" s="30" t="e">
        <f t="shared" si="26"/>
        <v>#DIV/0!</v>
      </c>
      <c r="G154" s="11"/>
      <c r="H154" s="11"/>
      <c r="I154" s="11"/>
      <c r="J154" s="12">
        <f t="shared" si="27"/>
        <v>0</v>
      </c>
      <c r="K154" s="31">
        <f t="shared" si="28"/>
        <v>0</v>
      </c>
      <c r="L154" s="37">
        <f t="shared" si="25"/>
        <v>0</v>
      </c>
      <c r="M154" s="37"/>
      <c r="N154" s="37">
        <f t="shared" si="29"/>
        <v>0</v>
      </c>
    </row>
    <row r="155" spans="1:14" x14ac:dyDescent="0.3">
      <c r="A155" s="11"/>
      <c r="B155" s="10"/>
      <c r="C155" s="10"/>
      <c r="D155" s="11"/>
      <c r="E155" s="11"/>
      <c r="F155" s="30" t="e">
        <f t="shared" si="26"/>
        <v>#DIV/0!</v>
      </c>
      <c r="G155" s="11"/>
      <c r="H155" s="11"/>
      <c r="I155" s="11"/>
      <c r="J155" s="12">
        <f t="shared" si="27"/>
        <v>0</v>
      </c>
      <c r="K155" s="31">
        <f t="shared" si="28"/>
        <v>0</v>
      </c>
      <c r="L155" s="37">
        <f t="shared" si="25"/>
        <v>0</v>
      </c>
      <c r="M155" s="37"/>
      <c r="N155" s="37">
        <f t="shared" si="29"/>
        <v>0</v>
      </c>
    </row>
    <row r="156" spans="1:14" x14ac:dyDescent="0.3">
      <c r="A156" s="11"/>
      <c r="B156" s="10"/>
      <c r="C156" s="10"/>
      <c r="D156" s="11"/>
      <c r="E156" s="11"/>
      <c r="F156" s="30" t="e">
        <f t="shared" si="26"/>
        <v>#DIV/0!</v>
      </c>
      <c r="G156" s="11"/>
      <c r="H156" s="11"/>
      <c r="I156" s="11"/>
      <c r="J156" s="12">
        <f t="shared" si="27"/>
        <v>0</v>
      </c>
      <c r="K156" s="31">
        <f t="shared" si="28"/>
        <v>0</v>
      </c>
      <c r="L156" s="37">
        <f t="shared" si="25"/>
        <v>0</v>
      </c>
      <c r="M156" s="37"/>
      <c r="N156" s="37">
        <f t="shared" si="29"/>
        <v>0</v>
      </c>
    </row>
    <row r="157" spans="1:14" x14ac:dyDescent="0.3">
      <c r="A157" s="11"/>
      <c r="B157" s="10"/>
      <c r="C157" s="10"/>
      <c r="D157" s="11"/>
      <c r="E157" s="11"/>
      <c r="F157" s="30" t="e">
        <f t="shared" si="26"/>
        <v>#DIV/0!</v>
      </c>
      <c r="G157" s="11"/>
      <c r="H157" s="11"/>
      <c r="I157" s="11"/>
      <c r="J157" s="12">
        <f t="shared" si="27"/>
        <v>0</v>
      </c>
      <c r="K157" s="31">
        <f t="shared" si="28"/>
        <v>0</v>
      </c>
      <c r="L157" s="37">
        <f t="shared" si="25"/>
        <v>0</v>
      </c>
      <c r="M157" s="37"/>
      <c r="N157" s="37">
        <f t="shared" si="29"/>
        <v>0</v>
      </c>
    </row>
    <row r="158" spans="1:14" x14ac:dyDescent="0.3">
      <c r="A158" s="11" t="s">
        <v>33</v>
      </c>
      <c r="B158" s="11"/>
      <c r="C158" s="13"/>
      <c r="D158" s="111">
        <f t="shared" ref="D158:J158" si="30">SUM(D96:D157)</f>
        <v>335</v>
      </c>
      <c r="E158" s="111">
        <f t="shared" si="30"/>
        <v>0</v>
      </c>
      <c r="F158" s="111" t="e">
        <f t="shared" si="30"/>
        <v>#DIV/0!</v>
      </c>
      <c r="G158" s="111">
        <f t="shared" si="30"/>
        <v>0</v>
      </c>
      <c r="H158" s="111">
        <f t="shared" si="30"/>
        <v>0</v>
      </c>
      <c r="I158" s="111">
        <f t="shared" si="30"/>
        <v>0</v>
      </c>
      <c r="J158" s="12">
        <f t="shared" si="30"/>
        <v>335</v>
      </c>
      <c r="K158" s="111"/>
      <c r="L158" s="111">
        <f>SUM(L96:L157)</f>
        <v>197922.5</v>
      </c>
      <c r="M158" s="111">
        <f>SUM(M96:M157)</f>
        <v>0</v>
      </c>
      <c r="N158" s="111">
        <f>SUM(N96:N157)</f>
        <v>0</v>
      </c>
    </row>
    <row r="159" spans="1:14" x14ac:dyDescent="0.3">
      <c r="A159" s="113"/>
      <c r="B159" s="114"/>
      <c r="C159" s="115"/>
      <c r="D159" s="116"/>
      <c r="E159" s="116"/>
      <c r="F159" s="7" t="s">
        <v>106</v>
      </c>
      <c r="G159" s="7" t="s">
        <v>123</v>
      </c>
      <c r="H159" s="7" t="s">
        <v>124</v>
      </c>
      <c r="I159" s="7" t="s">
        <v>125</v>
      </c>
      <c r="J159" s="7" t="s">
        <v>126</v>
      </c>
      <c r="K159" s="117"/>
      <c r="L159" s="117"/>
      <c r="M159" s="7" t="s">
        <v>107</v>
      </c>
      <c r="N159" s="118"/>
    </row>
    <row r="160" spans="1:14" ht="31.5" x14ac:dyDescent="0.5">
      <c r="A160" s="113"/>
      <c r="B160" s="114"/>
      <c r="C160" s="115"/>
      <c r="D160" s="116"/>
      <c r="E160" s="116"/>
      <c r="F160" s="121"/>
      <c r="G160" s="121"/>
      <c r="H160" s="121"/>
      <c r="I160" s="121"/>
      <c r="J160" s="121"/>
      <c r="K160" s="122"/>
      <c r="L160" s="121">
        <f>+F160-G160-H160-I160-J160</f>
        <v>0</v>
      </c>
      <c r="M160" s="123"/>
      <c r="N160" s="124"/>
    </row>
    <row r="161" spans="1:14" x14ac:dyDescent="0.3">
      <c r="A161" s="177" t="s">
        <v>109</v>
      </c>
      <c r="B161" s="178"/>
      <c r="C161" s="178"/>
      <c r="D161" s="178"/>
      <c r="E161" s="178"/>
      <c r="F161" s="178"/>
      <c r="G161" s="178"/>
      <c r="H161" s="178"/>
      <c r="I161" s="178"/>
      <c r="J161" s="179"/>
      <c r="K161" s="125"/>
      <c r="L161" s="12">
        <v>1220</v>
      </c>
      <c r="M161" s="126"/>
      <c r="N161" s="127"/>
    </row>
    <row r="162" spans="1:14" x14ac:dyDescent="0.3">
      <c r="A162" s="180" t="s">
        <v>110</v>
      </c>
      <c r="B162" s="181"/>
      <c r="C162" s="181"/>
      <c r="D162" s="181"/>
      <c r="E162" s="181"/>
      <c r="F162" s="181"/>
      <c r="G162" s="181"/>
      <c r="H162" s="181"/>
      <c r="I162" s="181"/>
      <c r="J162" s="182"/>
      <c r="K162" s="129"/>
      <c r="L162" s="12"/>
      <c r="M162" s="126"/>
      <c r="N162" s="127"/>
    </row>
    <row r="163" spans="1:14" x14ac:dyDescent="0.3">
      <c r="A163" s="160" t="s">
        <v>111</v>
      </c>
      <c r="B163" s="161"/>
      <c r="C163" s="161"/>
      <c r="D163" s="161"/>
      <c r="E163" s="161"/>
      <c r="F163" s="161"/>
      <c r="G163" s="161"/>
      <c r="H163" s="161"/>
      <c r="I163" s="161"/>
      <c r="J163" s="162"/>
      <c r="K163" s="130"/>
      <c r="L163" s="12"/>
      <c r="M163" s="131">
        <f>+L163/L158%</f>
        <v>0</v>
      </c>
      <c r="N163" s="127"/>
    </row>
    <row r="164" spans="1:14" x14ac:dyDescent="0.3">
      <c r="A164" s="163" t="s">
        <v>112</v>
      </c>
      <c r="B164" s="164"/>
      <c r="C164" s="164"/>
      <c r="D164" s="164"/>
      <c r="E164" s="164"/>
      <c r="F164" s="164"/>
      <c r="G164" s="164"/>
      <c r="H164" s="164"/>
      <c r="I164" s="164"/>
      <c r="J164" s="165"/>
      <c r="K164" s="132"/>
      <c r="L164" s="12">
        <f>+E180</f>
        <v>181713</v>
      </c>
      <c r="M164" s="126"/>
      <c r="N164" s="127"/>
    </row>
    <row r="165" spans="1:14" x14ac:dyDescent="0.3">
      <c r="A165" s="166" t="s">
        <v>113</v>
      </c>
      <c r="B165" s="167"/>
      <c r="C165" s="167"/>
      <c r="D165" s="167"/>
      <c r="E165" s="167"/>
      <c r="F165" s="167"/>
      <c r="G165" s="167"/>
      <c r="H165" s="167"/>
      <c r="I165" s="167"/>
      <c r="J165" s="168"/>
      <c r="K165" s="134"/>
      <c r="L165" s="12">
        <f>+M180</f>
        <v>25705</v>
      </c>
      <c r="M165" s="126"/>
      <c r="N165" s="127"/>
    </row>
    <row r="166" spans="1:14" x14ac:dyDescent="0.3">
      <c r="A166" s="169"/>
      <c r="B166" s="170"/>
      <c r="C166" s="170"/>
      <c r="D166" s="170"/>
      <c r="E166" s="170"/>
      <c r="F166" s="170"/>
      <c r="G166" s="170"/>
      <c r="H166" s="170"/>
      <c r="I166" s="170"/>
      <c r="J166" s="171"/>
      <c r="K166" s="128"/>
      <c r="L166" s="126">
        <v>0.5</v>
      </c>
      <c r="M166" s="126"/>
      <c r="N166" s="127"/>
    </row>
    <row r="167" spans="1:14" x14ac:dyDescent="0.3">
      <c r="A167" s="169"/>
      <c r="B167" s="170"/>
      <c r="C167" s="170"/>
      <c r="D167" s="170"/>
      <c r="E167" s="170"/>
      <c r="F167" s="170"/>
      <c r="G167" s="170"/>
      <c r="H167" s="170"/>
      <c r="I167" s="170"/>
      <c r="J167" s="171"/>
      <c r="K167" s="128"/>
      <c r="L167" s="126"/>
      <c r="M167" s="126"/>
      <c r="N167" s="127"/>
    </row>
    <row r="168" spans="1:14" x14ac:dyDescent="0.3">
      <c r="A168" s="169" t="s">
        <v>114</v>
      </c>
      <c r="B168" s="170"/>
      <c r="C168" s="170"/>
      <c r="D168" s="170"/>
      <c r="E168" s="170"/>
      <c r="F168" s="170"/>
      <c r="G168" s="170"/>
      <c r="H168" s="170"/>
      <c r="I168" s="170"/>
      <c r="J168" s="171"/>
      <c r="K168" s="136"/>
      <c r="L168" s="111">
        <f>+L158-L161-L162-L163-L164+L165-L166-L167</f>
        <v>40694</v>
      </c>
      <c r="M168" s="126"/>
      <c r="N168" s="127"/>
    </row>
    <row r="169" spans="1:14" ht="19.5" thickBot="1" x14ac:dyDescent="0.35">
      <c r="L169" s="3">
        <f>14989+19600+6105</f>
        <v>40694</v>
      </c>
      <c r="M169" s="138">
        <f>+L169-L168</f>
        <v>0</v>
      </c>
    </row>
    <row r="170" spans="1:14" ht="19.5" thickBot="1" x14ac:dyDescent="0.35">
      <c r="A170" s="157" t="s">
        <v>115</v>
      </c>
      <c r="B170" s="158"/>
      <c r="C170" s="158"/>
      <c r="D170" s="158"/>
      <c r="E170" s="158"/>
      <c r="F170" s="159"/>
      <c r="G170" s="127"/>
      <c r="H170" s="157" t="s">
        <v>116</v>
      </c>
      <c r="I170" s="158"/>
      <c r="J170" s="159"/>
      <c r="K170" s="157" t="s">
        <v>117</v>
      </c>
      <c r="L170" s="158"/>
      <c r="M170" s="159"/>
      <c r="N170" s="139"/>
    </row>
    <row r="171" spans="1:14" ht="19.5" thickBot="1" x14ac:dyDescent="0.35">
      <c r="A171" s="140" t="s">
        <v>118</v>
      </c>
      <c r="B171" s="157" t="s">
        <v>119</v>
      </c>
      <c r="C171" s="159"/>
      <c r="D171" s="140" t="s">
        <v>120</v>
      </c>
      <c r="E171" s="157" t="s">
        <v>22</v>
      </c>
      <c r="F171" s="159"/>
      <c r="G171" s="127"/>
      <c r="H171" s="157" t="s">
        <v>119</v>
      </c>
      <c r="I171" s="159"/>
      <c r="J171" s="140" t="s">
        <v>22</v>
      </c>
      <c r="K171" s="157" t="s">
        <v>119</v>
      </c>
      <c r="L171" s="159"/>
      <c r="M171" s="140" t="s">
        <v>22</v>
      </c>
      <c r="N171" s="139"/>
    </row>
    <row r="172" spans="1:14" ht="19.5" thickBot="1" x14ac:dyDescent="0.35">
      <c r="A172" s="141"/>
      <c r="B172" s="153"/>
      <c r="C172" s="154"/>
      <c r="D172" s="141"/>
      <c r="E172" s="155">
        <v>181713</v>
      </c>
      <c r="F172" s="156"/>
      <c r="G172" s="127"/>
      <c r="H172" s="153"/>
      <c r="I172" s="154"/>
      <c r="J172" s="142"/>
      <c r="K172" s="153"/>
      <c r="L172" s="154"/>
      <c r="M172" s="143">
        <v>19600</v>
      </c>
      <c r="N172" s="144"/>
    </row>
    <row r="173" spans="1:14" ht="19.5" thickBot="1" x14ac:dyDescent="0.35">
      <c r="A173" s="141"/>
      <c r="B173" s="153"/>
      <c r="C173" s="154"/>
      <c r="D173" s="141"/>
      <c r="E173" s="155"/>
      <c r="F173" s="156"/>
      <c r="G173" s="127"/>
      <c r="H173" s="153"/>
      <c r="I173" s="154"/>
      <c r="J173" s="142"/>
      <c r="K173" s="153"/>
      <c r="L173" s="154"/>
      <c r="M173" s="143">
        <v>6105</v>
      </c>
      <c r="N173" s="144"/>
    </row>
    <row r="174" spans="1:14" ht="19.5" thickBot="1" x14ac:dyDescent="0.35">
      <c r="A174" s="141"/>
      <c r="B174" s="153"/>
      <c r="C174" s="154"/>
      <c r="D174" s="141"/>
      <c r="E174" s="155"/>
      <c r="F174" s="156"/>
      <c r="G174" s="127"/>
      <c r="H174" s="153"/>
      <c r="I174" s="154"/>
      <c r="J174" s="142"/>
      <c r="K174" s="153"/>
      <c r="L174" s="154"/>
      <c r="M174" s="143"/>
      <c r="N174" s="144"/>
    </row>
    <row r="175" spans="1:14" ht="19.5" thickBot="1" x14ac:dyDescent="0.35">
      <c r="A175" s="141"/>
      <c r="B175" s="153"/>
      <c r="C175" s="154"/>
      <c r="D175" s="141"/>
      <c r="E175" s="155"/>
      <c r="F175" s="156"/>
      <c r="G175" s="127"/>
      <c r="H175" s="153"/>
      <c r="I175" s="154"/>
      <c r="J175" s="142"/>
      <c r="K175" s="153"/>
      <c r="L175" s="154"/>
      <c r="M175" s="143"/>
      <c r="N175" s="144"/>
    </row>
    <row r="176" spans="1:14" ht="19.5" thickBot="1" x14ac:dyDescent="0.35">
      <c r="A176" s="141"/>
      <c r="B176" s="153"/>
      <c r="C176" s="154"/>
      <c r="D176" s="141"/>
      <c r="E176" s="155"/>
      <c r="F176" s="156"/>
      <c r="G176" s="127"/>
      <c r="H176" s="153"/>
      <c r="I176" s="154"/>
      <c r="J176" s="142"/>
      <c r="K176" s="153"/>
      <c r="L176" s="154"/>
      <c r="M176" s="143"/>
      <c r="N176" s="144"/>
    </row>
    <row r="177" spans="1:14" ht="19.5" thickBot="1" x14ac:dyDescent="0.35">
      <c r="A177" s="141"/>
      <c r="B177" s="153"/>
      <c r="C177" s="154"/>
      <c r="D177" s="141"/>
      <c r="E177" s="155"/>
      <c r="F177" s="156"/>
      <c r="G177" s="127"/>
      <c r="H177" s="153"/>
      <c r="I177" s="154"/>
      <c r="J177" s="142"/>
      <c r="K177" s="153"/>
      <c r="L177" s="154"/>
      <c r="M177" s="143"/>
      <c r="N177" s="144"/>
    </row>
    <row r="178" spans="1:14" ht="19.5" thickBot="1" x14ac:dyDescent="0.35">
      <c r="A178" s="141"/>
      <c r="B178" s="153"/>
      <c r="C178" s="154"/>
      <c r="D178" s="141"/>
      <c r="E178" s="155"/>
      <c r="F178" s="156"/>
      <c r="G178" s="127"/>
      <c r="H178" s="153"/>
      <c r="I178" s="154"/>
      <c r="J178" s="142"/>
      <c r="K178" s="153"/>
      <c r="L178" s="154"/>
      <c r="M178" s="143"/>
      <c r="N178" s="144"/>
    </row>
    <row r="179" spans="1:14" ht="19.5" thickBot="1" x14ac:dyDescent="0.35">
      <c r="A179" s="141"/>
      <c r="B179" s="153"/>
      <c r="C179" s="154"/>
      <c r="D179" s="141"/>
      <c r="E179" s="155"/>
      <c r="F179" s="156"/>
      <c r="G179" s="127"/>
      <c r="H179" s="153"/>
      <c r="I179" s="154"/>
      <c r="J179" s="142"/>
      <c r="K179" s="153"/>
      <c r="L179" s="154"/>
      <c r="M179" s="143"/>
      <c r="N179" s="144"/>
    </row>
    <row r="180" spans="1:14" ht="19.5" thickBot="1" x14ac:dyDescent="0.35">
      <c r="A180" s="141" t="s">
        <v>121</v>
      </c>
      <c r="B180" s="153"/>
      <c r="C180" s="154"/>
      <c r="D180" s="141"/>
      <c r="E180" s="155">
        <f>SUM(E172:F179)</f>
        <v>181713</v>
      </c>
      <c r="F180" s="156"/>
      <c r="G180" s="127"/>
      <c r="H180" s="153" t="s">
        <v>121</v>
      </c>
      <c r="I180" s="154"/>
      <c r="J180" s="140">
        <f>SUM(J172:J179)</f>
        <v>0</v>
      </c>
      <c r="K180" s="153" t="s">
        <v>121</v>
      </c>
      <c r="L180" s="154"/>
      <c r="M180" s="145">
        <f>SUM(M172:M179)</f>
        <v>25705</v>
      </c>
      <c r="N180" s="139"/>
    </row>
    <row r="183" spans="1:14" x14ac:dyDescent="0.3">
      <c r="A183" s="172" t="s">
        <v>0</v>
      </c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"/>
      <c r="N183" s="151"/>
    </row>
    <row r="184" spans="1:14" x14ac:dyDescent="0.3">
      <c r="A184" s="1" t="s">
        <v>1</v>
      </c>
      <c r="B184" s="151" t="s">
        <v>127</v>
      </c>
      <c r="J184" s="1" t="s">
        <v>3</v>
      </c>
      <c r="K184" s="173">
        <f>+K93</f>
        <v>0</v>
      </c>
      <c r="L184" s="173"/>
      <c r="M184" s="173"/>
      <c r="N184" s="6"/>
    </row>
    <row r="185" spans="1:14" x14ac:dyDescent="0.3">
      <c r="A185" s="174"/>
      <c r="B185" s="175"/>
      <c r="C185" s="176"/>
      <c r="D185" s="169" t="s">
        <v>6</v>
      </c>
      <c r="E185" s="170"/>
      <c r="F185" s="171"/>
      <c r="G185" s="7" t="s">
        <v>7</v>
      </c>
      <c r="H185" s="7" t="s">
        <v>7</v>
      </c>
      <c r="I185" s="7" t="s">
        <v>8</v>
      </c>
      <c r="J185" s="150" t="s">
        <v>9</v>
      </c>
      <c r="K185" s="7" t="s">
        <v>10</v>
      </c>
      <c r="L185" s="152"/>
      <c r="M185" s="7" t="s">
        <v>11</v>
      </c>
      <c r="N185" s="7" t="s">
        <v>12</v>
      </c>
    </row>
    <row r="186" spans="1:14" x14ac:dyDescent="0.3">
      <c r="A186" s="12" t="s">
        <v>16</v>
      </c>
      <c r="B186" s="7" t="s">
        <v>17</v>
      </c>
      <c r="C186" s="13" t="s">
        <v>18</v>
      </c>
      <c r="D186" s="7">
        <v>1</v>
      </c>
      <c r="E186" s="7">
        <v>2</v>
      </c>
      <c r="F186" s="14" t="s">
        <v>19</v>
      </c>
      <c r="G186" s="7" t="s">
        <v>20</v>
      </c>
      <c r="H186" s="7" t="s">
        <v>20</v>
      </c>
      <c r="I186" s="7"/>
      <c r="J186" s="7" t="s">
        <v>20</v>
      </c>
      <c r="K186" s="7" t="s">
        <v>21</v>
      </c>
      <c r="L186" s="7" t="s">
        <v>22</v>
      </c>
      <c r="M186" s="7" t="s">
        <v>23</v>
      </c>
      <c r="N186" s="7" t="s">
        <v>22</v>
      </c>
    </row>
    <row r="187" spans="1:14" x14ac:dyDescent="0.3">
      <c r="A187" s="16" t="s">
        <v>35</v>
      </c>
      <c r="B187" s="17" t="s">
        <v>36</v>
      </c>
      <c r="C187" s="17">
        <v>72</v>
      </c>
      <c r="D187" s="29">
        <v>10</v>
      </c>
      <c r="E187" s="29"/>
      <c r="F187" s="30">
        <f>+(E187+D187)/C187</f>
        <v>0.1388888888888889</v>
      </c>
      <c r="G187" s="32"/>
      <c r="H187" s="32"/>
      <c r="I187" s="32"/>
      <c r="J187" s="34">
        <f>+D187+E187-G187-H187-I187</f>
        <v>10</v>
      </c>
      <c r="K187" s="31">
        <f>+K96</f>
        <v>381.13</v>
      </c>
      <c r="L187" s="24">
        <f t="shared" ref="L187:L248" si="31">+J187*K187</f>
        <v>3811.3</v>
      </c>
      <c r="M187" s="24"/>
      <c r="N187" s="24">
        <f>+K187*I187</f>
        <v>0</v>
      </c>
    </row>
    <row r="188" spans="1:14" x14ac:dyDescent="0.3">
      <c r="A188" s="16" t="s">
        <v>37</v>
      </c>
      <c r="B188" s="17" t="s">
        <v>38</v>
      </c>
      <c r="C188" s="17">
        <v>36</v>
      </c>
      <c r="D188" s="29"/>
      <c r="E188" s="29"/>
      <c r="F188" s="30">
        <f t="shared" ref="F188:F248" si="32">+(E188+D188)/C188</f>
        <v>0</v>
      </c>
      <c r="G188" s="32"/>
      <c r="H188" s="32"/>
      <c r="I188" s="32"/>
      <c r="J188" s="34">
        <f t="shared" ref="J188:J248" si="33">+D188+E188-G188-H188-I188</f>
        <v>0</v>
      </c>
      <c r="K188" s="31">
        <f t="shared" ref="K188:K248" si="34">+K97</f>
        <v>741.2</v>
      </c>
      <c r="L188" s="24">
        <f t="shared" si="31"/>
        <v>0</v>
      </c>
      <c r="M188" s="24"/>
      <c r="N188" s="24">
        <f t="shared" ref="N188:N248" si="35">+K188*I188</f>
        <v>0</v>
      </c>
    </row>
    <row r="189" spans="1:14" x14ac:dyDescent="0.3">
      <c r="A189" s="16" t="s">
        <v>39</v>
      </c>
      <c r="B189" s="17" t="s">
        <v>40</v>
      </c>
      <c r="C189" s="17">
        <v>18</v>
      </c>
      <c r="D189" s="29"/>
      <c r="E189" s="29"/>
      <c r="F189" s="30">
        <f t="shared" si="32"/>
        <v>0</v>
      </c>
      <c r="G189" s="32"/>
      <c r="H189" s="32"/>
      <c r="I189" s="32"/>
      <c r="J189" s="12">
        <f t="shared" si="33"/>
        <v>0</v>
      </c>
      <c r="K189" s="31">
        <f t="shared" si="34"/>
        <v>1263.5999999999999</v>
      </c>
      <c r="L189" s="37">
        <f t="shared" si="31"/>
        <v>0</v>
      </c>
      <c r="M189" s="37"/>
      <c r="N189" s="37">
        <f t="shared" si="35"/>
        <v>0</v>
      </c>
    </row>
    <row r="190" spans="1:14" x14ac:dyDescent="0.3">
      <c r="A190" s="16" t="s">
        <v>41</v>
      </c>
      <c r="B190" s="17" t="s">
        <v>42</v>
      </c>
      <c r="C190" s="17">
        <v>10</v>
      </c>
      <c r="D190" s="29"/>
      <c r="E190" s="29"/>
      <c r="F190" s="30">
        <f t="shared" si="32"/>
        <v>0</v>
      </c>
      <c r="G190" s="32"/>
      <c r="H190" s="32"/>
      <c r="I190" s="32"/>
      <c r="J190" s="34">
        <f t="shared" si="33"/>
        <v>0</v>
      </c>
      <c r="K190" s="31">
        <f t="shared" si="34"/>
        <v>2059.1999999999998</v>
      </c>
      <c r="L190" s="24">
        <f t="shared" si="31"/>
        <v>0</v>
      </c>
      <c r="M190" s="24"/>
      <c r="N190" s="24">
        <f t="shared" si="35"/>
        <v>0</v>
      </c>
    </row>
    <row r="191" spans="1:14" x14ac:dyDescent="0.3">
      <c r="A191" s="16" t="s">
        <v>43</v>
      </c>
      <c r="B191" s="17" t="s">
        <v>36</v>
      </c>
      <c r="C191" s="17">
        <v>72</v>
      </c>
      <c r="D191" s="29"/>
      <c r="E191" s="29"/>
      <c r="F191" s="30">
        <f t="shared" si="32"/>
        <v>0</v>
      </c>
      <c r="G191" s="32"/>
      <c r="H191" s="32"/>
      <c r="I191" s="32"/>
      <c r="J191" s="34">
        <f t="shared" si="33"/>
        <v>0</v>
      </c>
      <c r="K191" s="31">
        <f t="shared" si="34"/>
        <v>409.5</v>
      </c>
      <c r="L191" s="24">
        <f t="shared" si="31"/>
        <v>0</v>
      </c>
      <c r="M191" s="24"/>
      <c r="N191" s="24">
        <f t="shared" si="35"/>
        <v>0</v>
      </c>
    </row>
    <row r="192" spans="1:14" x14ac:dyDescent="0.3">
      <c r="A192" s="16" t="s">
        <v>44</v>
      </c>
      <c r="B192" s="17" t="s">
        <v>38</v>
      </c>
      <c r="C192" s="17">
        <v>36</v>
      </c>
      <c r="D192" s="29"/>
      <c r="E192" s="29"/>
      <c r="F192" s="30">
        <f t="shared" si="32"/>
        <v>0</v>
      </c>
      <c r="G192" s="32"/>
      <c r="H192" s="32"/>
      <c r="I192" s="32"/>
      <c r="J192" s="34">
        <f t="shared" si="33"/>
        <v>0</v>
      </c>
      <c r="K192" s="31">
        <f t="shared" si="34"/>
        <v>803.79</v>
      </c>
      <c r="L192" s="24">
        <f t="shared" si="31"/>
        <v>0</v>
      </c>
      <c r="M192" s="24"/>
      <c r="N192" s="24">
        <f t="shared" si="35"/>
        <v>0</v>
      </c>
    </row>
    <row r="193" spans="1:14" x14ac:dyDescent="0.3">
      <c r="A193" s="16" t="s">
        <v>45</v>
      </c>
      <c r="B193" s="17" t="s">
        <v>36</v>
      </c>
      <c r="C193" s="17">
        <v>72</v>
      </c>
      <c r="D193" s="29">
        <v>13</v>
      </c>
      <c r="E193" s="29"/>
      <c r="F193" s="30">
        <f t="shared" si="32"/>
        <v>0.18055555555555555</v>
      </c>
      <c r="G193" s="32"/>
      <c r="H193" s="32"/>
      <c r="I193" s="32"/>
      <c r="J193" s="34">
        <f t="shared" si="33"/>
        <v>13</v>
      </c>
      <c r="K193" s="31">
        <f t="shared" si="34"/>
        <v>409.5</v>
      </c>
      <c r="L193" s="24">
        <f t="shared" si="31"/>
        <v>5323.5</v>
      </c>
      <c r="M193" s="24"/>
      <c r="N193" s="24">
        <f t="shared" si="35"/>
        <v>0</v>
      </c>
    </row>
    <row r="194" spans="1:14" x14ac:dyDescent="0.3">
      <c r="A194" s="16" t="s">
        <v>46</v>
      </c>
      <c r="B194" s="17" t="s">
        <v>38</v>
      </c>
      <c r="C194" s="17">
        <v>36</v>
      </c>
      <c r="D194" s="29"/>
      <c r="E194" s="29"/>
      <c r="F194" s="30">
        <f t="shared" si="32"/>
        <v>0</v>
      </c>
      <c r="G194" s="32"/>
      <c r="H194" s="32"/>
      <c r="I194" s="32"/>
      <c r="J194" s="34">
        <f t="shared" si="33"/>
        <v>0</v>
      </c>
      <c r="K194" s="31">
        <f t="shared" si="34"/>
        <v>803.79</v>
      </c>
      <c r="L194" s="24">
        <f t="shared" si="31"/>
        <v>0</v>
      </c>
      <c r="M194" s="24"/>
      <c r="N194" s="24">
        <f t="shared" si="35"/>
        <v>0</v>
      </c>
    </row>
    <row r="195" spans="1:14" x14ac:dyDescent="0.3">
      <c r="A195" s="16" t="s">
        <v>47</v>
      </c>
      <c r="B195" s="17" t="s">
        <v>48</v>
      </c>
      <c r="C195" s="17">
        <v>8</v>
      </c>
      <c r="D195" s="29"/>
      <c r="E195" s="29"/>
      <c r="F195" s="30">
        <f t="shared" si="32"/>
        <v>0</v>
      </c>
      <c r="G195" s="32"/>
      <c r="H195" s="32"/>
      <c r="I195" s="32"/>
      <c r="J195" s="34">
        <f t="shared" si="33"/>
        <v>0</v>
      </c>
      <c r="K195" s="31">
        <f t="shared" si="34"/>
        <v>2767.05</v>
      </c>
      <c r="L195" s="24">
        <f t="shared" si="31"/>
        <v>0</v>
      </c>
      <c r="M195" s="24"/>
      <c r="N195" s="24">
        <f t="shared" si="35"/>
        <v>0</v>
      </c>
    </row>
    <row r="196" spans="1:14" x14ac:dyDescent="0.3">
      <c r="A196" s="35" t="s">
        <v>49</v>
      </c>
      <c r="B196" s="17" t="s">
        <v>50</v>
      </c>
      <c r="C196" s="38">
        <v>72</v>
      </c>
      <c r="D196" s="29"/>
      <c r="E196" s="29"/>
      <c r="F196" s="30">
        <f t="shared" si="32"/>
        <v>0</v>
      </c>
      <c r="G196" s="32"/>
      <c r="H196" s="32"/>
      <c r="I196" s="32"/>
      <c r="J196" s="12">
        <f t="shared" si="33"/>
        <v>0</v>
      </c>
      <c r="K196" s="31">
        <f t="shared" si="34"/>
        <v>444.6</v>
      </c>
      <c r="L196" s="37">
        <f t="shared" si="31"/>
        <v>0</v>
      </c>
      <c r="M196" s="37"/>
      <c r="N196" s="37">
        <f t="shared" si="35"/>
        <v>0</v>
      </c>
    </row>
    <row r="197" spans="1:14" x14ac:dyDescent="0.3">
      <c r="A197" s="16" t="s">
        <v>51</v>
      </c>
      <c r="B197" s="17" t="s">
        <v>52</v>
      </c>
      <c r="C197" s="17">
        <v>36</v>
      </c>
      <c r="D197" s="29"/>
      <c r="E197" s="29"/>
      <c r="F197" s="30">
        <f t="shared" si="32"/>
        <v>0</v>
      </c>
      <c r="G197" s="32"/>
      <c r="H197" s="32"/>
      <c r="I197" s="32"/>
      <c r="J197" s="34">
        <f t="shared" si="33"/>
        <v>0</v>
      </c>
      <c r="K197" s="31">
        <f t="shared" si="34"/>
        <v>868.73</v>
      </c>
      <c r="L197" s="24">
        <f t="shared" si="31"/>
        <v>0</v>
      </c>
      <c r="M197" s="24"/>
      <c r="N197" s="24">
        <f t="shared" si="35"/>
        <v>0</v>
      </c>
    </row>
    <row r="198" spans="1:14" x14ac:dyDescent="0.3">
      <c r="A198" s="16" t="s">
        <v>53</v>
      </c>
      <c r="B198" s="17" t="s">
        <v>48</v>
      </c>
      <c r="C198" s="17">
        <v>8</v>
      </c>
      <c r="D198" s="29"/>
      <c r="E198" s="29"/>
      <c r="F198" s="30">
        <f t="shared" si="32"/>
        <v>0</v>
      </c>
      <c r="G198" s="32"/>
      <c r="H198" s="32"/>
      <c r="I198" s="32"/>
      <c r="J198" s="34">
        <f t="shared" si="33"/>
        <v>0</v>
      </c>
      <c r="K198" s="31">
        <f t="shared" si="34"/>
        <v>2416.0500000000002</v>
      </c>
      <c r="L198" s="24">
        <f t="shared" si="31"/>
        <v>0</v>
      </c>
      <c r="M198" s="24"/>
      <c r="N198" s="24">
        <f t="shared" si="35"/>
        <v>0</v>
      </c>
    </row>
    <row r="199" spans="1:14" x14ac:dyDescent="0.3">
      <c r="A199" s="16" t="s">
        <v>54</v>
      </c>
      <c r="B199" s="17" t="s">
        <v>50</v>
      </c>
      <c r="C199" s="17">
        <v>72</v>
      </c>
      <c r="D199" s="29">
        <v>10</v>
      </c>
      <c r="E199" s="29"/>
      <c r="F199" s="30">
        <f t="shared" si="32"/>
        <v>0.1388888888888889</v>
      </c>
      <c r="G199" s="32"/>
      <c r="H199" s="32"/>
      <c r="I199" s="32"/>
      <c r="J199" s="34">
        <f t="shared" si="33"/>
        <v>10</v>
      </c>
      <c r="K199" s="31">
        <f t="shared" si="34"/>
        <v>377.33</v>
      </c>
      <c r="L199" s="24">
        <f t="shared" si="31"/>
        <v>3773.2999999999997</v>
      </c>
      <c r="M199" s="24"/>
      <c r="N199" s="24">
        <f t="shared" si="35"/>
        <v>0</v>
      </c>
    </row>
    <row r="200" spans="1:14" x14ac:dyDescent="0.3">
      <c r="A200" s="16" t="s">
        <v>55</v>
      </c>
      <c r="B200" s="17" t="s">
        <v>56</v>
      </c>
      <c r="C200" s="17">
        <v>15</v>
      </c>
      <c r="D200" s="44"/>
      <c r="E200" s="44"/>
      <c r="F200" s="30">
        <f t="shared" si="32"/>
        <v>0</v>
      </c>
      <c r="G200" s="11"/>
      <c r="H200" s="11"/>
      <c r="I200" s="11"/>
      <c r="J200" s="12">
        <f t="shared" si="33"/>
        <v>0</v>
      </c>
      <c r="K200" s="45">
        <f t="shared" si="34"/>
        <v>1158.3</v>
      </c>
      <c r="L200" s="37">
        <f t="shared" si="31"/>
        <v>0</v>
      </c>
      <c r="M200" s="37"/>
      <c r="N200" s="37">
        <f t="shared" si="35"/>
        <v>0</v>
      </c>
    </row>
    <row r="201" spans="1:14" x14ac:dyDescent="0.3">
      <c r="A201" s="16" t="s">
        <v>57</v>
      </c>
      <c r="B201" s="17" t="s">
        <v>50</v>
      </c>
      <c r="C201" s="17">
        <v>72</v>
      </c>
      <c r="D201" s="29">
        <v>9</v>
      </c>
      <c r="E201" s="29"/>
      <c r="F201" s="30">
        <f t="shared" si="32"/>
        <v>0.125</v>
      </c>
      <c r="G201" s="32"/>
      <c r="H201" s="32"/>
      <c r="I201" s="32"/>
      <c r="J201" s="34">
        <f t="shared" si="33"/>
        <v>9</v>
      </c>
      <c r="K201" s="31">
        <f t="shared" si="34"/>
        <v>424.13</v>
      </c>
      <c r="L201" s="24">
        <f t="shared" si="31"/>
        <v>3817.17</v>
      </c>
      <c r="M201" s="24"/>
      <c r="N201" s="24">
        <f t="shared" si="35"/>
        <v>0</v>
      </c>
    </row>
    <row r="202" spans="1:14" x14ac:dyDescent="0.3">
      <c r="A202" s="16" t="s">
        <v>58</v>
      </c>
      <c r="B202" s="17" t="s">
        <v>59</v>
      </c>
      <c r="C202" s="17">
        <v>15</v>
      </c>
      <c r="D202" s="29"/>
      <c r="E202" s="29"/>
      <c r="F202" s="30">
        <f t="shared" si="32"/>
        <v>0</v>
      </c>
      <c r="G202" s="32"/>
      <c r="H202" s="32"/>
      <c r="I202" s="32"/>
      <c r="J202" s="34">
        <f t="shared" si="33"/>
        <v>0</v>
      </c>
      <c r="K202" s="31">
        <f t="shared" si="34"/>
        <v>1199.25</v>
      </c>
      <c r="L202" s="24">
        <f t="shared" si="31"/>
        <v>0</v>
      </c>
      <c r="M202" s="24"/>
      <c r="N202" s="24">
        <f t="shared" si="35"/>
        <v>0</v>
      </c>
    </row>
    <row r="203" spans="1:14" x14ac:dyDescent="0.3">
      <c r="A203" s="16" t="s">
        <v>60</v>
      </c>
      <c r="B203" s="17" t="s">
        <v>50</v>
      </c>
      <c r="C203" s="17">
        <v>72</v>
      </c>
      <c r="D203" s="29">
        <v>4</v>
      </c>
      <c r="E203" s="29"/>
      <c r="F203" s="30">
        <f t="shared" si="32"/>
        <v>5.5555555555555552E-2</v>
      </c>
      <c r="G203" s="32"/>
      <c r="H203" s="32"/>
      <c r="I203" s="32"/>
      <c r="J203" s="34">
        <f t="shared" si="33"/>
        <v>4</v>
      </c>
      <c r="K203" s="31">
        <f t="shared" si="34"/>
        <v>381.13</v>
      </c>
      <c r="L203" s="24">
        <f t="shared" si="31"/>
        <v>1524.52</v>
      </c>
      <c r="M203" s="24"/>
      <c r="N203" s="24">
        <f t="shared" si="35"/>
        <v>0</v>
      </c>
    </row>
    <row r="204" spans="1:14" x14ac:dyDescent="0.3">
      <c r="A204" s="16" t="s">
        <v>61</v>
      </c>
      <c r="B204" s="17" t="s">
        <v>50</v>
      </c>
      <c r="C204" s="38">
        <v>72</v>
      </c>
      <c r="D204" s="44">
        <v>8</v>
      </c>
      <c r="E204" s="44"/>
      <c r="F204" s="30">
        <f t="shared" si="32"/>
        <v>0.1111111111111111</v>
      </c>
      <c r="G204" s="11"/>
      <c r="H204" s="11"/>
      <c r="I204" s="11"/>
      <c r="J204" s="12">
        <f t="shared" si="33"/>
        <v>8</v>
      </c>
      <c r="K204" s="31">
        <f t="shared" si="34"/>
        <v>424.13</v>
      </c>
      <c r="L204" s="37">
        <f t="shared" si="31"/>
        <v>3393.04</v>
      </c>
      <c r="M204" s="37"/>
      <c r="N204" s="37">
        <f t="shared" si="35"/>
        <v>0</v>
      </c>
    </row>
    <row r="205" spans="1:14" x14ac:dyDescent="0.3">
      <c r="A205" s="35" t="s">
        <v>62</v>
      </c>
      <c r="B205" s="17" t="s">
        <v>50</v>
      </c>
      <c r="C205" s="38">
        <v>72</v>
      </c>
      <c r="D205" s="44">
        <v>6</v>
      </c>
      <c r="E205" s="44"/>
      <c r="F205" s="30">
        <f t="shared" si="32"/>
        <v>8.3333333333333329E-2</v>
      </c>
      <c r="G205" s="11"/>
      <c r="H205" s="11"/>
      <c r="I205" s="11"/>
      <c r="J205" s="12">
        <f t="shared" si="33"/>
        <v>6</v>
      </c>
      <c r="K205" s="31">
        <f t="shared" si="34"/>
        <v>330.23</v>
      </c>
      <c r="L205" s="37">
        <f t="shared" si="31"/>
        <v>1981.38</v>
      </c>
      <c r="M205" s="37"/>
      <c r="N205" s="37">
        <f t="shared" si="35"/>
        <v>0</v>
      </c>
    </row>
    <row r="206" spans="1:14" x14ac:dyDescent="0.3">
      <c r="A206" s="35" t="s">
        <v>63</v>
      </c>
      <c r="B206" s="17" t="s">
        <v>50</v>
      </c>
      <c r="C206" s="38">
        <v>72</v>
      </c>
      <c r="D206" s="44">
        <v>10</v>
      </c>
      <c r="E206" s="44"/>
      <c r="F206" s="30">
        <f t="shared" si="32"/>
        <v>0.1388888888888889</v>
      </c>
      <c r="G206" s="11"/>
      <c r="H206" s="11"/>
      <c r="I206" s="11"/>
      <c r="J206" s="12">
        <f t="shared" si="33"/>
        <v>10</v>
      </c>
      <c r="K206" s="31">
        <f t="shared" si="34"/>
        <v>424.13</v>
      </c>
      <c r="L206" s="37">
        <f t="shared" si="31"/>
        <v>4241.3</v>
      </c>
      <c r="M206" s="37"/>
      <c r="N206" s="37">
        <f t="shared" si="35"/>
        <v>0</v>
      </c>
    </row>
    <row r="207" spans="1:14" x14ac:dyDescent="0.3">
      <c r="A207" s="35" t="s">
        <v>64</v>
      </c>
      <c r="B207" s="17" t="s">
        <v>65</v>
      </c>
      <c r="C207" s="38">
        <v>72</v>
      </c>
      <c r="D207" s="44">
        <v>4</v>
      </c>
      <c r="E207" s="44"/>
      <c r="F207" s="30">
        <f t="shared" si="32"/>
        <v>5.5555555555555552E-2</v>
      </c>
      <c r="G207" s="11"/>
      <c r="H207" s="11"/>
      <c r="I207" s="11"/>
      <c r="J207" s="12">
        <f t="shared" si="33"/>
        <v>4</v>
      </c>
      <c r="K207" s="31">
        <f t="shared" si="34"/>
        <v>389.61</v>
      </c>
      <c r="L207" s="37">
        <f t="shared" si="31"/>
        <v>1558.44</v>
      </c>
      <c r="M207" s="37"/>
      <c r="N207" s="37">
        <f t="shared" si="35"/>
        <v>0</v>
      </c>
    </row>
    <row r="208" spans="1:14" x14ac:dyDescent="0.3">
      <c r="A208" s="35" t="s">
        <v>66</v>
      </c>
      <c r="B208" s="17" t="s">
        <v>65</v>
      </c>
      <c r="C208" s="38">
        <v>72</v>
      </c>
      <c r="D208" s="44">
        <v>2</v>
      </c>
      <c r="E208" s="44"/>
      <c r="F208" s="30">
        <f t="shared" si="32"/>
        <v>2.7777777777777776E-2</v>
      </c>
      <c r="G208" s="11"/>
      <c r="H208" s="11"/>
      <c r="I208" s="11"/>
      <c r="J208" s="12">
        <f t="shared" si="33"/>
        <v>2</v>
      </c>
      <c r="K208" s="31">
        <f t="shared" si="34"/>
        <v>389.61</v>
      </c>
      <c r="L208" s="37">
        <f t="shared" si="31"/>
        <v>779.22</v>
      </c>
      <c r="M208" s="37"/>
      <c r="N208" s="37">
        <f t="shared" si="35"/>
        <v>0</v>
      </c>
    </row>
    <row r="209" spans="1:14" x14ac:dyDescent="0.3">
      <c r="A209" s="47" t="s">
        <v>67</v>
      </c>
      <c r="B209" s="48" t="s">
        <v>59</v>
      </c>
      <c r="C209" s="49">
        <v>25</v>
      </c>
      <c r="D209" s="44"/>
      <c r="E209" s="44"/>
      <c r="F209" s="30">
        <f t="shared" si="32"/>
        <v>0</v>
      </c>
      <c r="G209" s="11"/>
      <c r="H209" s="11"/>
      <c r="I209" s="11"/>
      <c r="J209" s="12">
        <f t="shared" si="33"/>
        <v>0</v>
      </c>
      <c r="K209" s="31">
        <f t="shared" si="34"/>
        <v>169.65</v>
      </c>
      <c r="L209" s="37">
        <f t="shared" si="31"/>
        <v>0</v>
      </c>
      <c r="M209" s="37"/>
      <c r="N209" s="37">
        <f t="shared" si="35"/>
        <v>0</v>
      </c>
    </row>
    <row r="210" spans="1:14" x14ac:dyDescent="0.3">
      <c r="A210" s="47" t="s">
        <v>68</v>
      </c>
      <c r="B210" s="48" t="s">
        <v>42</v>
      </c>
      <c r="C210" s="49">
        <v>50</v>
      </c>
      <c r="D210" s="44"/>
      <c r="E210" s="44"/>
      <c r="F210" s="30">
        <f t="shared" si="32"/>
        <v>0</v>
      </c>
      <c r="G210" s="11"/>
      <c r="H210" s="11"/>
      <c r="I210" s="11"/>
      <c r="J210" s="12">
        <f t="shared" si="33"/>
        <v>0</v>
      </c>
      <c r="K210" s="31">
        <f t="shared" si="34"/>
        <v>88.92</v>
      </c>
      <c r="L210" s="37">
        <f t="shared" si="31"/>
        <v>0</v>
      </c>
      <c r="M210" s="37"/>
      <c r="N210" s="37">
        <f t="shared" si="35"/>
        <v>0</v>
      </c>
    </row>
    <row r="211" spans="1:14" x14ac:dyDescent="0.3">
      <c r="A211" s="47" t="s">
        <v>69</v>
      </c>
      <c r="B211" s="48" t="s">
        <v>52</v>
      </c>
      <c r="C211" s="49">
        <v>12</v>
      </c>
      <c r="D211" s="44"/>
      <c r="E211" s="44"/>
      <c r="F211" s="30">
        <f t="shared" si="32"/>
        <v>0</v>
      </c>
      <c r="G211" s="11"/>
      <c r="H211" s="11"/>
      <c r="I211" s="11"/>
      <c r="J211" s="12">
        <f t="shared" si="33"/>
        <v>0</v>
      </c>
      <c r="K211" s="31">
        <f t="shared" si="34"/>
        <v>123.94</v>
      </c>
      <c r="L211" s="37">
        <f t="shared" si="31"/>
        <v>0</v>
      </c>
      <c r="M211" s="37"/>
      <c r="N211" s="37">
        <f t="shared" si="35"/>
        <v>0</v>
      </c>
    </row>
    <row r="212" spans="1:14" ht="19.5" thickBot="1" x14ac:dyDescent="0.35">
      <c r="A212" s="47" t="s">
        <v>70</v>
      </c>
      <c r="B212" s="48" t="s">
        <v>50</v>
      </c>
      <c r="C212" s="49">
        <v>60</v>
      </c>
      <c r="D212" s="44"/>
      <c r="E212" s="44"/>
      <c r="F212" s="30">
        <f t="shared" si="32"/>
        <v>0</v>
      </c>
      <c r="G212" s="11"/>
      <c r="H212" s="11"/>
      <c r="I212" s="11"/>
      <c r="J212" s="12">
        <f t="shared" si="33"/>
        <v>0</v>
      </c>
      <c r="K212" s="31">
        <f t="shared" si="34"/>
        <v>67.180000000000007</v>
      </c>
      <c r="L212" s="37">
        <f t="shared" si="31"/>
        <v>0</v>
      </c>
      <c r="M212" s="37"/>
      <c r="N212" s="37">
        <f t="shared" si="35"/>
        <v>0</v>
      </c>
    </row>
    <row r="213" spans="1:14" ht="19.5" thickBot="1" x14ac:dyDescent="0.35">
      <c r="A213" s="56" t="s">
        <v>71</v>
      </c>
      <c r="B213" s="57" t="s">
        <v>50</v>
      </c>
      <c r="C213" s="58">
        <v>60</v>
      </c>
      <c r="D213" s="44"/>
      <c r="E213" s="44"/>
      <c r="F213" s="30">
        <f t="shared" si="32"/>
        <v>0</v>
      </c>
      <c r="G213" s="11"/>
      <c r="H213" s="11"/>
      <c r="I213" s="11"/>
      <c r="J213" s="12">
        <f t="shared" si="33"/>
        <v>0</v>
      </c>
      <c r="K213" s="31">
        <f t="shared" si="34"/>
        <v>67.180000000000007</v>
      </c>
      <c r="L213" s="37">
        <f t="shared" si="31"/>
        <v>0</v>
      </c>
      <c r="M213" s="37"/>
      <c r="N213" s="37">
        <f t="shared" si="35"/>
        <v>0</v>
      </c>
    </row>
    <row r="214" spans="1:14" ht="19.5" thickBot="1" x14ac:dyDescent="0.35">
      <c r="A214" s="56" t="s">
        <v>72</v>
      </c>
      <c r="B214" s="57" t="s">
        <v>50</v>
      </c>
      <c r="C214" s="58">
        <v>60</v>
      </c>
      <c r="D214" s="44"/>
      <c r="E214" s="44"/>
      <c r="F214" s="30">
        <f t="shared" si="32"/>
        <v>0</v>
      </c>
      <c r="G214" s="11"/>
      <c r="H214" s="11"/>
      <c r="I214" s="11"/>
      <c r="J214" s="12">
        <f t="shared" si="33"/>
        <v>0</v>
      </c>
      <c r="K214" s="31">
        <f t="shared" si="34"/>
        <v>67.180000000000007</v>
      </c>
      <c r="L214" s="37">
        <f t="shared" si="31"/>
        <v>0</v>
      </c>
      <c r="M214" s="37"/>
      <c r="N214" s="37">
        <f t="shared" si="35"/>
        <v>0</v>
      </c>
    </row>
    <row r="215" spans="1:14" ht="19.5" thickBot="1" x14ac:dyDescent="0.35">
      <c r="A215" s="56" t="s">
        <v>73</v>
      </c>
      <c r="B215" s="57" t="s">
        <v>74</v>
      </c>
      <c r="C215" s="58">
        <v>150</v>
      </c>
      <c r="D215" s="44">
        <v>2100</v>
      </c>
      <c r="E215" s="44"/>
      <c r="F215" s="30">
        <f t="shared" si="32"/>
        <v>14</v>
      </c>
      <c r="G215" s="11"/>
      <c r="H215" s="11"/>
      <c r="I215" s="11"/>
      <c r="J215" s="12">
        <f t="shared" si="33"/>
        <v>2100</v>
      </c>
      <c r="K215" s="31">
        <f t="shared" si="34"/>
        <v>21.06</v>
      </c>
      <c r="L215" s="37">
        <f t="shared" si="31"/>
        <v>44226</v>
      </c>
      <c r="M215" s="37"/>
      <c r="N215" s="37">
        <f t="shared" si="35"/>
        <v>0</v>
      </c>
    </row>
    <row r="216" spans="1:14" ht="19.5" thickBot="1" x14ac:dyDescent="0.35">
      <c r="A216" s="66" t="s">
        <v>75</v>
      </c>
      <c r="B216" s="67" t="s">
        <v>76</v>
      </c>
      <c r="C216" s="68">
        <v>120</v>
      </c>
      <c r="D216" s="44"/>
      <c r="E216" s="44"/>
      <c r="F216" s="30">
        <f t="shared" si="32"/>
        <v>0</v>
      </c>
      <c r="G216" s="11"/>
      <c r="H216" s="11"/>
      <c r="I216" s="11"/>
      <c r="J216" s="12">
        <f t="shared" si="33"/>
        <v>0</v>
      </c>
      <c r="K216" s="31">
        <f t="shared" si="34"/>
        <v>78.98</v>
      </c>
      <c r="L216" s="37">
        <f t="shared" si="31"/>
        <v>0</v>
      </c>
      <c r="M216" s="37"/>
      <c r="N216" s="37">
        <f t="shared" si="35"/>
        <v>0</v>
      </c>
    </row>
    <row r="217" spans="1:14" ht="19.5" thickBot="1" x14ac:dyDescent="0.35">
      <c r="A217" s="66" t="s">
        <v>77</v>
      </c>
      <c r="B217" s="67" t="s">
        <v>78</v>
      </c>
      <c r="C217" s="68">
        <v>60</v>
      </c>
      <c r="D217" s="44">
        <v>20</v>
      </c>
      <c r="E217" s="44"/>
      <c r="F217" s="30">
        <f t="shared" si="32"/>
        <v>0.33333333333333331</v>
      </c>
      <c r="G217" s="11"/>
      <c r="H217" s="11"/>
      <c r="I217" s="11"/>
      <c r="J217" s="12">
        <f t="shared" si="33"/>
        <v>20</v>
      </c>
      <c r="K217" s="31">
        <f t="shared" si="34"/>
        <v>154.44</v>
      </c>
      <c r="L217" s="37">
        <f t="shared" si="31"/>
        <v>3088.8</v>
      </c>
      <c r="M217" s="37"/>
      <c r="N217" s="37">
        <f t="shared" si="35"/>
        <v>0</v>
      </c>
    </row>
    <row r="218" spans="1:14" ht="19.5" thickBot="1" x14ac:dyDescent="0.35">
      <c r="A218" s="66" t="s">
        <v>79</v>
      </c>
      <c r="B218" s="67" t="s">
        <v>50</v>
      </c>
      <c r="C218" s="68">
        <v>30</v>
      </c>
      <c r="D218" s="44">
        <v>6</v>
      </c>
      <c r="E218" s="44"/>
      <c r="F218" s="30">
        <f t="shared" si="32"/>
        <v>0.2</v>
      </c>
      <c r="G218" s="11"/>
      <c r="H218" s="11"/>
      <c r="I218" s="11"/>
      <c r="J218" s="12">
        <f t="shared" si="33"/>
        <v>6</v>
      </c>
      <c r="K218" s="31">
        <f t="shared" si="34"/>
        <v>274.95</v>
      </c>
      <c r="L218" s="37">
        <f t="shared" si="31"/>
        <v>1649.6999999999998</v>
      </c>
      <c r="M218" s="37"/>
      <c r="N218" s="37">
        <f t="shared" si="35"/>
        <v>0</v>
      </c>
    </row>
    <row r="219" spans="1:14" ht="19.5" thickBot="1" x14ac:dyDescent="0.35">
      <c r="A219" s="66" t="s">
        <v>80</v>
      </c>
      <c r="B219" s="67" t="s">
        <v>59</v>
      </c>
      <c r="C219" s="68">
        <v>12</v>
      </c>
      <c r="D219" s="44"/>
      <c r="E219" s="44"/>
      <c r="F219" s="30">
        <f t="shared" si="32"/>
        <v>0</v>
      </c>
      <c r="G219" s="11"/>
      <c r="H219" s="11"/>
      <c r="I219" s="11"/>
      <c r="J219" s="12">
        <f t="shared" si="33"/>
        <v>0</v>
      </c>
      <c r="K219" s="31">
        <f t="shared" si="34"/>
        <v>1023.75</v>
      </c>
      <c r="L219" s="37">
        <f t="shared" si="31"/>
        <v>0</v>
      </c>
      <c r="M219" s="37"/>
      <c r="N219" s="37">
        <f t="shared" si="35"/>
        <v>0</v>
      </c>
    </row>
    <row r="220" spans="1:14" ht="19.5" thickBot="1" x14ac:dyDescent="0.35">
      <c r="A220" s="76" t="s">
        <v>81</v>
      </c>
      <c r="B220" s="77" t="s">
        <v>82</v>
      </c>
      <c r="C220" s="78">
        <v>18</v>
      </c>
      <c r="D220" s="44"/>
      <c r="E220" s="44"/>
      <c r="F220" s="30">
        <f t="shared" si="32"/>
        <v>0</v>
      </c>
      <c r="G220" s="11"/>
      <c r="H220" s="11"/>
      <c r="I220" s="11"/>
      <c r="J220" s="12">
        <f t="shared" si="33"/>
        <v>0</v>
      </c>
      <c r="K220" s="31">
        <f t="shared" si="34"/>
        <v>558.67999999999995</v>
      </c>
      <c r="L220" s="37">
        <f t="shared" si="31"/>
        <v>0</v>
      </c>
      <c r="M220" s="37"/>
      <c r="N220" s="37">
        <f t="shared" si="35"/>
        <v>0</v>
      </c>
    </row>
    <row r="221" spans="1:14" ht="19.5" thickBot="1" x14ac:dyDescent="0.35">
      <c r="A221" s="76" t="s">
        <v>83</v>
      </c>
      <c r="B221" s="77" t="s">
        <v>59</v>
      </c>
      <c r="C221" s="78">
        <v>12</v>
      </c>
      <c r="D221" s="44"/>
      <c r="E221" s="44"/>
      <c r="F221" s="30">
        <f t="shared" si="32"/>
        <v>0</v>
      </c>
      <c r="G221" s="11"/>
      <c r="H221" s="11"/>
      <c r="I221" s="11"/>
      <c r="J221" s="12">
        <f t="shared" si="33"/>
        <v>0</v>
      </c>
      <c r="K221" s="31">
        <f t="shared" si="34"/>
        <v>1092.2</v>
      </c>
      <c r="L221" s="37">
        <f t="shared" si="31"/>
        <v>0</v>
      </c>
      <c r="M221" s="37"/>
      <c r="N221" s="37">
        <f t="shared" si="35"/>
        <v>0</v>
      </c>
    </row>
    <row r="222" spans="1:14" ht="19.5" thickBot="1" x14ac:dyDescent="0.35">
      <c r="A222" s="76" t="s">
        <v>84</v>
      </c>
      <c r="B222" s="77" t="s">
        <v>85</v>
      </c>
      <c r="C222" s="78">
        <v>4</v>
      </c>
      <c r="D222" s="44"/>
      <c r="E222" s="44"/>
      <c r="F222" s="30">
        <f t="shared" si="32"/>
        <v>0</v>
      </c>
      <c r="G222" s="11"/>
      <c r="H222" s="11"/>
      <c r="I222" s="11"/>
      <c r="J222" s="12">
        <f t="shared" si="33"/>
        <v>0</v>
      </c>
      <c r="K222" s="31">
        <f t="shared" si="34"/>
        <v>2670.53</v>
      </c>
      <c r="L222" s="37">
        <f t="shared" si="31"/>
        <v>0</v>
      </c>
      <c r="M222" s="37"/>
      <c r="N222" s="37">
        <f t="shared" si="35"/>
        <v>0</v>
      </c>
    </row>
    <row r="223" spans="1:14" ht="19.5" thickBot="1" x14ac:dyDescent="0.35">
      <c r="A223" s="86" t="s">
        <v>86</v>
      </c>
      <c r="B223" s="87" t="s">
        <v>87</v>
      </c>
      <c r="C223" s="88">
        <v>48</v>
      </c>
      <c r="D223" s="44"/>
      <c r="E223" s="44"/>
      <c r="F223" s="30">
        <f t="shared" si="32"/>
        <v>0</v>
      </c>
      <c r="G223" s="11"/>
      <c r="H223" s="11"/>
      <c r="I223" s="11"/>
      <c r="J223" s="12">
        <f t="shared" si="33"/>
        <v>0</v>
      </c>
      <c r="K223" s="31">
        <f t="shared" si="34"/>
        <v>46.8</v>
      </c>
      <c r="L223" s="37">
        <f t="shared" si="31"/>
        <v>0</v>
      </c>
      <c r="M223" s="37"/>
      <c r="N223" s="37">
        <f t="shared" si="35"/>
        <v>0</v>
      </c>
    </row>
    <row r="224" spans="1:14" ht="19.5" thickBot="1" x14ac:dyDescent="0.35">
      <c r="A224" s="86" t="s">
        <v>88</v>
      </c>
      <c r="B224" s="87" t="s">
        <v>87</v>
      </c>
      <c r="C224" s="88">
        <v>48</v>
      </c>
      <c r="D224" s="44"/>
      <c r="E224" s="44"/>
      <c r="F224" s="30">
        <f t="shared" si="32"/>
        <v>0</v>
      </c>
      <c r="G224" s="11"/>
      <c r="H224" s="11"/>
      <c r="I224" s="11"/>
      <c r="J224" s="12">
        <f t="shared" si="33"/>
        <v>0</v>
      </c>
      <c r="K224" s="31">
        <f t="shared" si="34"/>
        <v>46.8</v>
      </c>
      <c r="L224" s="37">
        <f t="shared" si="31"/>
        <v>0</v>
      </c>
      <c r="M224" s="37"/>
      <c r="N224" s="37">
        <f t="shared" si="35"/>
        <v>0</v>
      </c>
    </row>
    <row r="225" spans="1:14" x14ac:dyDescent="0.3">
      <c r="A225" s="96" t="s">
        <v>89</v>
      </c>
      <c r="B225" s="97">
        <v>25</v>
      </c>
      <c r="C225" s="97">
        <v>25</v>
      </c>
      <c r="D225" s="44">
        <v>3</v>
      </c>
      <c r="E225" s="44"/>
      <c r="F225" s="30">
        <f t="shared" si="32"/>
        <v>0.12</v>
      </c>
      <c r="G225" s="11"/>
      <c r="H225" s="11"/>
      <c r="I225" s="11"/>
      <c r="J225" s="12">
        <f t="shared" si="33"/>
        <v>3</v>
      </c>
      <c r="K225" s="31">
        <f t="shared" si="34"/>
        <v>111.25</v>
      </c>
      <c r="L225" s="37">
        <f t="shared" si="31"/>
        <v>333.75</v>
      </c>
      <c r="M225" s="37"/>
      <c r="N225" s="37">
        <f t="shared" si="35"/>
        <v>0</v>
      </c>
    </row>
    <row r="226" spans="1:14" x14ac:dyDescent="0.3">
      <c r="A226" s="105" t="s">
        <v>90</v>
      </c>
      <c r="B226" s="106">
        <v>10</v>
      </c>
      <c r="C226" s="106">
        <v>10</v>
      </c>
      <c r="D226" s="44">
        <v>79</v>
      </c>
      <c r="E226" s="44"/>
      <c r="F226" s="30">
        <f t="shared" si="32"/>
        <v>7.9</v>
      </c>
      <c r="G226" s="11"/>
      <c r="H226" s="11"/>
      <c r="I226" s="11"/>
      <c r="J226" s="12">
        <f t="shared" si="33"/>
        <v>79</v>
      </c>
      <c r="K226" s="31">
        <f t="shared" si="34"/>
        <v>1760</v>
      </c>
      <c r="L226" s="37">
        <f t="shared" si="31"/>
        <v>139040</v>
      </c>
      <c r="M226" s="37"/>
      <c r="N226" s="37">
        <f t="shared" si="35"/>
        <v>0</v>
      </c>
    </row>
    <row r="227" spans="1:14" x14ac:dyDescent="0.3">
      <c r="A227" s="105" t="s">
        <v>91</v>
      </c>
      <c r="B227" s="106">
        <v>8</v>
      </c>
      <c r="C227" s="106">
        <v>8</v>
      </c>
      <c r="D227" s="44">
        <v>10</v>
      </c>
      <c r="E227" s="44"/>
      <c r="F227" s="30">
        <f t="shared" si="32"/>
        <v>1.25</v>
      </c>
      <c r="G227" s="11"/>
      <c r="H227" s="11"/>
      <c r="I227" s="11"/>
      <c r="J227" s="12">
        <f t="shared" si="33"/>
        <v>10</v>
      </c>
      <c r="K227" s="31">
        <f t="shared" si="34"/>
        <v>2365</v>
      </c>
      <c r="L227" s="37">
        <f t="shared" si="31"/>
        <v>23650</v>
      </c>
      <c r="M227" s="37"/>
      <c r="N227" s="37">
        <f t="shared" si="35"/>
        <v>0</v>
      </c>
    </row>
    <row r="228" spans="1:14" x14ac:dyDescent="0.3">
      <c r="A228" s="105" t="s">
        <v>92</v>
      </c>
      <c r="B228" s="106">
        <v>8</v>
      </c>
      <c r="C228" s="106">
        <v>8</v>
      </c>
      <c r="D228" s="44"/>
      <c r="E228" s="44"/>
      <c r="F228" s="30">
        <f t="shared" si="32"/>
        <v>0</v>
      </c>
      <c r="G228" s="11"/>
      <c r="H228" s="11"/>
      <c r="I228" s="11"/>
      <c r="J228" s="12">
        <f t="shared" si="33"/>
        <v>0</v>
      </c>
      <c r="K228" s="31">
        <f t="shared" si="34"/>
        <v>2065</v>
      </c>
      <c r="L228" s="37">
        <f t="shared" si="31"/>
        <v>0</v>
      </c>
      <c r="M228" s="37"/>
      <c r="N228" s="37">
        <f t="shared" si="35"/>
        <v>0</v>
      </c>
    </row>
    <row r="229" spans="1:14" x14ac:dyDescent="0.3">
      <c r="A229" s="105" t="s">
        <v>93</v>
      </c>
      <c r="B229" s="106">
        <v>15</v>
      </c>
      <c r="C229" s="106">
        <v>15</v>
      </c>
      <c r="D229" s="44">
        <v>2</v>
      </c>
      <c r="E229" s="44"/>
      <c r="F229" s="30">
        <f t="shared" si="32"/>
        <v>0.13333333333333333</v>
      </c>
      <c r="G229" s="11"/>
      <c r="H229" s="11"/>
      <c r="I229" s="11"/>
      <c r="J229" s="12">
        <f t="shared" si="33"/>
        <v>2</v>
      </c>
      <c r="K229" s="31">
        <f t="shared" si="34"/>
        <v>990</v>
      </c>
      <c r="L229" s="37">
        <f t="shared" si="31"/>
        <v>1980</v>
      </c>
      <c r="M229" s="37"/>
      <c r="N229" s="37">
        <f t="shared" si="35"/>
        <v>0</v>
      </c>
    </row>
    <row r="230" spans="1:14" x14ac:dyDescent="0.3">
      <c r="A230" s="105" t="s">
        <v>94</v>
      </c>
      <c r="B230" s="106">
        <v>15</v>
      </c>
      <c r="C230" s="106">
        <v>15</v>
      </c>
      <c r="D230" s="44"/>
      <c r="E230" s="44"/>
      <c r="F230" s="30">
        <f t="shared" si="32"/>
        <v>0</v>
      </c>
      <c r="G230" s="11"/>
      <c r="H230" s="11"/>
      <c r="I230" s="11"/>
      <c r="J230" s="12">
        <f t="shared" si="33"/>
        <v>0</v>
      </c>
      <c r="K230" s="31">
        <f t="shared" si="34"/>
        <v>1025</v>
      </c>
      <c r="L230" s="37">
        <f t="shared" si="31"/>
        <v>0</v>
      </c>
      <c r="M230" s="37"/>
      <c r="N230" s="37">
        <f t="shared" si="35"/>
        <v>0</v>
      </c>
    </row>
    <row r="231" spans="1:14" x14ac:dyDescent="0.3">
      <c r="A231" s="105" t="s">
        <v>95</v>
      </c>
      <c r="B231" s="106">
        <v>10</v>
      </c>
      <c r="C231" s="106">
        <v>10</v>
      </c>
      <c r="D231" s="44">
        <v>14</v>
      </c>
      <c r="E231" s="44"/>
      <c r="F231" s="30">
        <f t="shared" si="32"/>
        <v>1.4</v>
      </c>
      <c r="G231" s="11"/>
      <c r="H231" s="11"/>
      <c r="I231" s="11"/>
      <c r="J231" s="12">
        <f t="shared" si="33"/>
        <v>14</v>
      </c>
      <c r="K231" s="31">
        <f t="shared" si="34"/>
        <v>1620</v>
      </c>
      <c r="L231" s="37">
        <f t="shared" si="31"/>
        <v>22680</v>
      </c>
      <c r="M231" s="37"/>
      <c r="N231" s="37">
        <f t="shared" si="35"/>
        <v>0</v>
      </c>
    </row>
    <row r="232" spans="1:14" x14ac:dyDescent="0.3">
      <c r="A232" s="105" t="s">
        <v>96</v>
      </c>
      <c r="B232" s="106">
        <v>8</v>
      </c>
      <c r="C232" s="106">
        <v>8</v>
      </c>
      <c r="D232" s="44"/>
      <c r="E232" s="44"/>
      <c r="F232" s="30">
        <f t="shared" si="32"/>
        <v>0</v>
      </c>
      <c r="G232" s="11"/>
      <c r="H232" s="11"/>
      <c r="I232" s="11"/>
      <c r="J232" s="12">
        <f t="shared" si="33"/>
        <v>0</v>
      </c>
      <c r="K232" s="31">
        <f t="shared" si="34"/>
        <v>2130</v>
      </c>
      <c r="L232" s="37">
        <f t="shared" si="31"/>
        <v>0</v>
      </c>
      <c r="M232" s="37"/>
      <c r="N232" s="37">
        <f t="shared" si="35"/>
        <v>0</v>
      </c>
    </row>
    <row r="233" spans="1:14" x14ac:dyDescent="0.3">
      <c r="A233" s="105" t="s">
        <v>97</v>
      </c>
      <c r="B233" s="106">
        <v>15</v>
      </c>
      <c r="C233" s="106">
        <v>15</v>
      </c>
      <c r="D233" s="44">
        <v>3</v>
      </c>
      <c r="E233" s="44"/>
      <c r="F233" s="30">
        <f t="shared" si="32"/>
        <v>0.2</v>
      </c>
      <c r="G233" s="11"/>
      <c r="H233" s="11"/>
      <c r="I233" s="11"/>
      <c r="J233" s="12">
        <f t="shared" si="33"/>
        <v>3</v>
      </c>
      <c r="K233" s="31">
        <f t="shared" si="34"/>
        <v>880</v>
      </c>
      <c r="L233" s="37">
        <f t="shared" si="31"/>
        <v>2640</v>
      </c>
      <c r="M233" s="37"/>
      <c r="N233" s="37">
        <f t="shared" si="35"/>
        <v>0</v>
      </c>
    </row>
    <row r="234" spans="1:14" x14ac:dyDescent="0.3">
      <c r="A234" s="105" t="s">
        <v>98</v>
      </c>
      <c r="B234" s="106">
        <v>15</v>
      </c>
      <c r="C234" s="106">
        <v>15</v>
      </c>
      <c r="D234" s="44">
        <v>8</v>
      </c>
      <c r="E234" s="44"/>
      <c r="F234" s="30">
        <f t="shared" si="32"/>
        <v>0.53333333333333333</v>
      </c>
      <c r="G234" s="11"/>
      <c r="H234" s="11"/>
      <c r="I234" s="11"/>
      <c r="J234" s="12">
        <f t="shared" si="33"/>
        <v>8</v>
      </c>
      <c r="K234" s="31">
        <f t="shared" si="34"/>
        <v>915</v>
      </c>
      <c r="L234" s="37">
        <f t="shared" si="31"/>
        <v>7320</v>
      </c>
      <c r="M234" s="37"/>
      <c r="N234" s="37">
        <f t="shared" si="35"/>
        <v>0</v>
      </c>
    </row>
    <row r="235" spans="1:14" x14ac:dyDescent="0.3">
      <c r="A235" s="105" t="s">
        <v>99</v>
      </c>
      <c r="B235" s="106">
        <v>3</v>
      </c>
      <c r="C235" s="106">
        <v>3</v>
      </c>
      <c r="D235" s="44"/>
      <c r="E235" s="44"/>
      <c r="F235" s="30">
        <f t="shared" si="32"/>
        <v>0</v>
      </c>
      <c r="G235" s="11"/>
      <c r="H235" s="11"/>
      <c r="I235" s="11"/>
      <c r="J235" s="12">
        <f t="shared" si="33"/>
        <v>0</v>
      </c>
      <c r="K235" s="31">
        <f t="shared" si="34"/>
        <v>1970</v>
      </c>
      <c r="L235" s="37">
        <f t="shared" si="31"/>
        <v>0</v>
      </c>
      <c r="M235" s="37"/>
      <c r="N235" s="37">
        <f t="shared" si="35"/>
        <v>0</v>
      </c>
    </row>
    <row r="236" spans="1:14" x14ac:dyDescent="0.3">
      <c r="A236" s="105" t="s">
        <v>100</v>
      </c>
      <c r="B236" s="106">
        <v>3</v>
      </c>
      <c r="C236" s="106">
        <v>3</v>
      </c>
      <c r="D236" s="44">
        <v>1</v>
      </c>
      <c r="E236" s="44"/>
      <c r="F236" s="30">
        <f t="shared" si="32"/>
        <v>0.33333333333333331</v>
      </c>
      <c r="G236" s="11"/>
      <c r="H236" s="11"/>
      <c r="I236" s="11"/>
      <c r="J236" s="12">
        <f t="shared" si="33"/>
        <v>1</v>
      </c>
      <c r="K236" s="31">
        <f t="shared" si="34"/>
        <v>2035</v>
      </c>
      <c r="L236" s="37">
        <f t="shared" si="31"/>
        <v>2035</v>
      </c>
      <c r="M236" s="37"/>
      <c r="N236" s="37">
        <f t="shared" si="35"/>
        <v>0</v>
      </c>
    </row>
    <row r="237" spans="1:14" x14ac:dyDescent="0.3">
      <c r="A237" s="105" t="s">
        <v>101</v>
      </c>
      <c r="B237" s="106">
        <v>8</v>
      </c>
      <c r="C237" s="106">
        <v>8</v>
      </c>
      <c r="D237" s="44">
        <v>38</v>
      </c>
      <c r="E237" s="44"/>
      <c r="F237" s="30">
        <f t="shared" si="32"/>
        <v>4.75</v>
      </c>
      <c r="G237" s="11"/>
      <c r="H237" s="11"/>
      <c r="I237" s="11"/>
      <c r="J237" s="12">
        <f t="shared" si="33"/>
        <v>38</v>
      </c>
      <c r="K237" s="31">
        <f t="shared" si="34"/>
        <v>2120</v>
      </c>
      <c r="L237" s="37">
        <f t="shared" si="31"/>
        <v>80560</v>
      </c>
      <c r="M237" s="37"/>
      <c r="N237" s="37">
        <f t="shared" si="35"/>
        <v>0</v>
      </c>
    </row>
    <row r="238" spans="1:14" x14ac:dyDescent="0.3">
      <c r="A238" s="105" t="s">
        <v>102</v>
      </c>
      <c r="B238" s="106">
        <v>10</v>
      </c>
      <c r="C238" s="106">
        <v>10</v>
      </c>
      <c r="D238" s="44"/>
      <c r="E238" s="44"/>
      <c r="F238" s="30">
        <f t="shared" si="32"/>
        <v>0</v>
      </c>
      <c r="G238" s="11"/>
      <c r="H238" s="11"/>
      <c r="I238" s="11"/>
      <c r="J238" s="12">
        <f t="shared" si="33"/>
        <v>0</v>
      </c>
      <c r="K238" s="31">
        <f t="shared" si="34"/>
        <v>1980</v>
      </c>
      <c r="L238" s="37">
        <f t="shared" si="31"/>
        <v>0</v>
      </c>
      <c r="M238" s="37"/>
      <c r="N238" s="37">
        <f t="shared" si="35"/>
        <v>0</v>
      </c>
    </row>
    <row r="239" spans="1:14" x14ac:dyDescent="0.3">
      <c r="A239" s="105" t="s">
        <v>103</v>
      </c>
      <c r="B239" s="106">
        <v>12</v>
      </c>
      <c r="C239" s="106">
        <v>12</v>
      </c>
      <c r="D239" s="44"/>
      <c r="E239" s="44"/>
      <c r="F239" s="30">
        <f t="shared" si="32"/>
        <v>0</v>
      </c>
      <c r="G239" s="11"/>
      <c r="H239" s="11"/>
      <c r="I239" s="11"/>
      <c r="J239" s="12">
        <f t="shared" si="33"/>
        <v>0</v>
      </c>
      <c r="K239" s="31">
        <f t="shared" si="34"/>
        <v>875</v>
      </c>
      <c r="L239" s="37">
        <f t="shared" si="31"/>
        <v>0</v>
      </c>
      <c r="M239" s="37"/>
      <c r="N239" s="37">
        <f t="shared" si="35"/>
        <v>0</v>
      </c>
    </row>
    <row r="240" spans="1:14" ht="19.5" thickBot="1" x14ac:dyDescent="0.35">
      <c r="A240" s="105" t="s">
        <v>104</v>
      </c>
      <c r="B240" s="106">
        <v>3</v>
      </c>
      <c r="C240" s="106">
        <v>3</v>
      </c>
      <c r="D240" s="44"/>
      <c r="E240" s="44"/>
      <c r="F240" s="30">
        <f t="shared" si="32"/>
        <v>0</v>
      </c>
      <c r="G240" s="11"/>
      <c r="H240" s="11"/>
      <c r="I240" s="11"/>
      <c r="J240" s="12">
        <f t="shared" si="33"/>
        <v>0</v>
      </c>
      <c r="K240" s="31">
        <f t="shared" si="34"/>
        <v>2145</v>
      </c>
      <c r="L240" s="37">
        <f t="shared" si="31"/>
        <v>0</v>
      </c>
      <c r="M240" s="37"/>
      <c r="N240" s="37">
        <f t="shared" si="35"/>
        <v>0</v>
      </c>
    </row>
    <row r="241" spans="1:14" ht="19.5" thickBot="1" x14ac:dyDescent="0.35">
      <c r="A241" s="56" t="s">
        <v>105</v>
      </c>
      <c r="B241" s="57" t="s">
        <v>74</v>
      </c>
      <c r="C241" s="58">
        <v>150</v>
      </c>
      <c r="D241" s="44"/>
      <c r="E241" s="44"/>
      <c r="F241" s="30">
        <f t="shared" si="32"/>
        <v>0</v>
      </c>
      <c r="G241" s="11"/>
      <c r="H241" s="11"/>
      <c r="I241" s="11"/>
      <c r="J241" s="12">
        <f t="shared" si="33"/>
        <v>0</v>
      </c>
      <c r="K241" s="31">
        <f t="shared" si="34"/>
        <v>21.06</v>
      </c>
      <c r="L241" s="37">
        <f t="shared" si="31"/>
        <v>0</v>
      </c>
      <c r="M241" s="37"/>
      <c r="N241" s="37">
        <f t="shared" si="35"/>
        <v>0</v>
      </c>
    </row>
    <row r="242" spans="1:14" x14ac:dyDescent="0.3">
      <c r="A242" s="107"/>
      <c r="B242" s="108"/>
      <c r="C242" s="108"/>
      <c r="D242" s="11"/>
      <c r="E242" s="11"/>
      <c r="F242" s="30" t="e">
        <f t="shared" si="32"/>
        <v>#DIV/0!</v>
      </c>
      <c r="G242" s="11"/>
      <c r="H242" s="11"/>
      <c r="I242" s="11"/>
      <c r="J242" s="12">
        <f t="shared" si="33"/>
        <v>0</v>
      </c>
      <c r="K242" s="31">
        <f t="shared" si="34"/>
        <v>116.5</v>
      </c>
      <c r="L242" s="37">
        <f t="shared" si="31"/>
        <v>0</v>
      </c>
      <c r="M242" s="37"/>
      <c r="N242" s="37">
        <f t="shared" si="35"/>
        <v>0</v>
      </c>
    </row>
    <row r="243" spans="1:14" x14ac:dyDescent="0.3">
      <c r="A243" s="107"/>
      <c r="B243" s="108"/>
      <c r="C243" s="108"/>
      <c r="D243" s="11"/>
      <c r="E243" s="11"/>
      <c r="F243" s="30" t="e">
        <f t="shared" si="32"/>
        <v>#DIV/0!</v>
      </c>
      <c r="G243" s="11"/>
      <c r="H243" s="11"/>
      <c r="I243" s="11"/>
      <c r="J243" s="12">
        <f t="shared" si="33"/>
        <v>0</v>
      </c>
      <c r="K243" s="31">
        <f t="shared" si="34"/>
        <v>0</v>
      </c>
      <c r="L243" s="37">
        <f t="shared" si="31"/>
        <v>0</v>
      </c>
      <c r="M243" s="37"/>
      <c r="N243" s="37">
        <f t="shared" si="35"/>
        <v>0</v>
      </c>
    </row>
    <row r="244" spans="1:14" x14ac:dyDescent="0.3">
      <c r="A244" s="107"/>
      <c r="B244" s="108"/>
      <c r="C244" s="108"/>
      <c r="D244" s="11"/>
      <c r="E244" s="11"/>
      <c r="F244" s="30" t="e">
        <f t="shared" si="32"/>
        <v>#DIV/0!</v>
      </c>
      <c r="G244" s="11"/>
      <c r="H244" s="11"/>
      <c r="I244" s="11"/>
      <c r="J244" s="12">
        <f t="shared" si="33"/>
        <v>0</v>
      </c>
      <c r="K244" s="31">
        <f t="shared" si="34"/>
        <v>23</v>
      </c>
      <c r="L244" s="37">
        <f t="shared" si="31"/>
        <v>0</v>
      </c>
      <c r="M244" s="37"/>
      <c r="N244" s="37">
        <f t="shared" si="35"/>
        <v>0</v>
      </c>
    </row>
    <row r="245" spans="1:14" x14ac:dyDescent="0.3">
      <c r="A245" s="107"/>
      <c r="B245" s="108"/>
      <c r="C245" s="108"/>
      <c r="D245" s="11"/>
      <c r="E245" s="11"/>
      <c r="F245" s="30" t="e">
        <f t="shared" si="32"/>
        <v>#DIV/0!</v>
      </c>
      <c r="G245" s="11"/>
      <c r="H245" s="11"/>
      <c r="I245" s="11"/>
      <c r="J245" s="12">
        <f t="shared" si="33"/>
        <v>0</v>
      </c>
      <c r="K245" s="31">
        <f t="shared" si="34"/>
        <v>0</v>
      </c>
      <c r="L245" s="37">
        <f t="shared" si="31"/>
        <v>0</v>
      </c>
      <c r="M245" s="37"/>
      <c r="N245" s="37">
        <f t="shared" si="35"/>
        <v>0</v>
      </c>
    </row>
    <row r="246" spans="1:14" x14ac:dyDescent="0.3">
      <c r="A246" s="11"/>
      <c r="B246" s="10"/>
      <c r="C246" s="10"/>
      <c r="D246" s="11"/>
      <c r="E246" s="11"/>
      <c r="F246" s="30" t="e">
        <f t="shared" si="32"/>
        <v>#DIV/0!</v>
      </c>
      <c r="G246" s="11"/>
      <c r="H246" s="11"/>
      <c r="I246" s="11"/>
      <c r="J246" s="12">
        <f t="shared" si="33"/>
        <v>0</v>
      </c>
      <c r="K246" s="31">
        <f t="shared" si="34"/>
        <v>0</v>
      </c>
      <c r="L246" s="37">
        <f t="shared" si="31"/>
        <v>0</v>
      </c>
      <c r="M246" s="37"/>
      <c r="N246" s="37">
        <f t="shared" si="35"/>
        <v>0</v>
      </c>
    </row>
    <row r="247" spans="1:14" x14ac:dyDescent="0.3">
      <c r="A247" s="11"/>
      <c r="B247" s="10"/>
      <c r="C247" s="10"/>
      <c r="D247" s="11"/>
      <c r="E247" s="11"/>
      <c r="F247" s="30" t="e">
        <f t="shared" si="32"/>
        <v>#DIV/0!</v>
      </c>
      <c r="G247" s="11"/>
      <c r="H247" s="11"/>
      <c r="I247" s="11"/>
      <c r="J247" s="12">
        <f t="shared" si="33"/>
        <v>0</v>
      </c>
      <c r="K247" s="31">
        <f t="shared" si="34"/>
        <v>0</v>
      </c>
      <c r="L247" s="37">
        <f t="shared" si="31"/>
        <v>0</v>
      </c>
      <c r="M247" s="37"/>
      <c r="N247" s="37">
        <f t="shared" si="35"/>
        <v>0</v>
      </c>
    </row>
    <row r="248" spans="1:14" x14ac:dyDescent="0.3">
      <c r="A248" s="11"/>
      <c r="B248" s="10"/>
      <c r="C248" s="10"/>
      <c r="D248" s="11"/>
      <c r="E248" s="11"/>
      <c r="F248" s="30" t="e">
        <f t="shared" si="32"/>
        <v>#DIV/0!</v>
      </c>
      <c r="G248" s="11"/>
      <c r="H248" s="11"/>
      <c r="I248" s="11"/>
      <c r="J248" s="12">
        <f t="shared" si="33"/>
        <v>0</v>
      </c>
      <c r="K248" s="31">
        <f t="shared" si="34"/>
        <v>0</v>
      </c>
      <c r="L248" s="37">
        <f t="shared" si="31"/>
        <v>0</v>
      </c>
      <c r="M248" s="37"/>
      <c r="N248" s="37">
        <f t="shared" si="35"/>
        <v>0</v>
      </c>
    </row>
    <row r="249" spans="1:14" x14ac:dyDescent="0.3">
      <c r="A249" s="11" t="s">
        <v>33</v>
      </c>
      <c r="B249" s="11"/>
      <c r="C249" s="13"/>
      <c r="D249" s="111">
        <f t="shared" ref="D249:J249" si="36">SUM(D187:D248)</f>
        <v>2360</v>
      </c>
      <c r="E249" s="111">
        <f t="shared" si="36"/>
        <v>0</v>
      </c>
      <c r="F249" s="111" t="e">
        <f t="shared" si="36"/>
        <v>#DIV/0!</v>
      </c>
      <c r="G249" s="111">
        <f t="shared" si="36"/>
        <v>0</v>
      </c>
      <c r="H249" s="111">
        <f t="shared" si="36"/>
        <v>0</v>
      </c>
      <c r="I249" s="111">
        <f t="shared" si="36"/>
        <v>0</v>
      </c>
      <c r="J249" s="12">
        <f t="shared" si="36"/>
        <v>2360</v>
      </c>
      <c r="K249" s="111"/>
      <c r="L249" s="111">
        <f>SUM(L187:L248)</f>
        <v>359406.42</v>
      </c>
      <c r="M249" s="111">
        <f>SUM(M187:M248)</f>
        <v>0</v>
      </c>
      <c r="N249" s="111">
        <f>SUM(N187:N248)</f>
        <v>0</v>
      </c>
    </row>
    <row r="250" spans="1:14" x14ac:dyDescent="0.3">
      <c r="A250" s="113"/>
      <c r="B250" s="114"/>
      <c r="C250" s="115"/>
      <c r="D250" s="116"/>
      <c r="E250" s="116"/>
      <c r="F250" s="7" t="s">
        <v>106</v>
      </c>
      <c r="G250" s="7" t="s">
        <v>123</v>
      </c>
      <c r="H250" s="7" t="s">
        <v>124</v>
      </c>
      <c r="I250" s="7" t="s">
        <v>125</v>
      </c>
      <c r="J250" s="7" t="s">
        <v>126</v>
      </c>
      <c r="K250" s="117"/>
      <c r="L250" s="117"/>
      <c r="M250" s="7" t="s">
        <v>107</v>
      </c>
      <c r="N250" s="118"/>
    </row>
    <row r="251" spans="1:14" ht="31.5" x14ac:dyDescent="0.5">
      <c r="A251" s="113"/>
      <c r="B251" s="114"/>
      <c r="C251" s="115"/>
      <c r="D251" s="116"/>
      <c r="E251" s="116"/>
      <c r="F251" s="121"/>
      <c r="G251" s="121"/>
      <c r="H251" s="121"/>
      <c r="I251" s="121"/>
      <c r="J251" s="121"/>
      <c r="K251" s="122"/>
      <c r="L251" s="121">
        <f>+F251-G251-H251-I251-J251</f>
        <v>0</v>
      </c>
      <c r="M251" s="123"/>
      <c r="N251" s="124"/>
    </row>
    <row r="252" spans="1:14" x14ac:dyDescent="0.3">
      <c r="A252" s="177" t="s">
        <v>109</v>
      </c>
      <c r="B252" s="178"/>
      <c r="C252" s="178"/>
      <c r="D252" s="178"/>
      <c r="E252" s="178"/>
      <c r="F252" s="178"/>
      <c r="G252" s="178"/>
      <c r="H252" s="178"/>
      <c r="I252" s="178"/>
      <c r="J252" s="179"/>
      <c r="K252" s="125"/>
      <c r="L252" s="12">
        <v>2156</v>
      </c>
      <c r="M252" s="126"/>
      <c r="N252" s="127"/>
    </row>
    <row r="253" spans="1:14" x14ac:dyDescent="0.3">
      <c r="A253" s="180" t="s">
        <v>110</v>
      </c>
      <c r="B253" s="181"/>
      <c r="C253" s="181"/>
      <c r="D253" s="181"/>
      <c r="E253" s="181"/>
      <c r="F253" s="181"/>
      <c r="G253" s="181"/>
      <c r="H253" s="181"/>
      <c r="I253" s="181"/>
      <c r="J253" s="182"/>
      <c r="K253" s="129"/>
      <c r="L253" s="12">
        <v>-1134</v>
      </c>
      <c r="M253" s="126"/>
      <c r="N253" s="127"/>
    </row>
    <row r="254" spans="1:14" x14ac:dyDescent="0.3">
      <c r="A254" s="160" t="s">
        <v>111</v>
      </c>
      <c r="B254" s="161"/>
      <c r="C254" s="161"/>
      <c r="D254" s="161"/>
      <c r="E254" s="161"/>
      <c r="F254" s="161"/>
      <c r="G254" s="161"/>
      <c r="H254" s="161"/>
      <c r="I254" s="161"/>
      <c r="J254" s="162"/>
      <c r="K254" s="130"/>
      <c r="L254" s="12"/>
      <c r="M254" s="131">
        <f>+L254/L249%</f>
        <v>0</v>
      </c>
      <c r="N254" s="127"/>
    </row>
    <row r="255" spans="1:14" x14ac:dyDescent="0.3">
      <c r="A255" s="163" t="s">
        <v>112</v>
      </c>
      <c r="B255" s="164"/>
      <c r="C255" s="164"/>
      <c r="D255" s="164"/>
      <c r="E255" s="164"/>
      <c r="F255" s="164"/>
      <c r="G255" s="164"/>
      <c r="H255" s="164"/>
      <c r="I255" s="164"/>
      <c r="J255" s="165"/>
      <c r="K255" s="132"/>
      <c r="L255" s="12">
        <f>+E271</f>
        <v>289748</v>
      </c>
      <c r="M255" s="126"/>
      <c r="N255" s="127"/>
    </row>
    <row r="256" spans="1:14" x14ac:dyDescent="0.3">
      <c r="A256" s="166" t="s">
        <v>113</v>
      </c>
      <c r="B256" s="167"/>
      <c r="C256" s="167"/>
      <c r="D256" s="167"/>
      <c r="E256" s="167"/>
      <c r="F256" s="167"/>
      <c r="G256" s="167"/>
      <c r="H256" s="167"/>
      <c r="I256" s="167"/>
      <c r="J256" s="168"/>
      <c r="K256" s="134"/>
      <c r="L256" s="12">
        <f>+M271</f>
        <v>0</v>
      </c>
      <c r="M256" s="126"/>
      <c r="N256" s="127"/>
    </row>
    <row r="257" spans="1:14" x14ac:dyDescent="0.3">
      <c r="A257" s="169"/>
      <c r="B257" s="170"/>
      <c r="C257" s="170"/>
      <c r="D257" s="170"/>
      <c r="E257" s="170"/>
      <c r="F257" s="170"/>
      <c r="G257" s="170"/>
      <c r="H257" s="170"/>
      <c r="I257" s="170"/>
      <c r="J257" s="171"/>
      <c r="K257" s="128"/>
      <c r="L257" s="126">
        <v>1</v>
      </c>
      <c r="M257" s="126"/>
      <c r="N257" s="127"/>
    </row>
    <row r="258" spans="1:14" x14ac:dyDescent="0.3">
      <c r="A258" s="169"/>
      <c r="B258" s="170"/>
      <c r="C258" s="170"/>
      <c r="D258" s="170"/>
      <c r="E258" s="170"/>
      <c r="F258" s="170"/>
      <c r="G258" s="170"/>
      <c r="H258" s="170"/>
      <c r="I258" s="170"/>
      <c r="J258" s="171"/>
      <c r="K258" s="128"/>
      <c r="L258" s="126"/>
      <c r="M258" s="126"/>
      <c r="N258" s="127"/>
    </row>
    <row r="259" spans="1:14" x14ac:dyDescent="0.3">
      <c r="A259" s="169" t="s">
        <v>114</v>
      </c>
      <c r="B259" s="170"/>
      <c r="C259" s="170"/>
      <c r="D259" s="170"/>
      <c r="E259" s="170"/>
      <c r="F259" s="170"/>
      <c r="G259" s="170"/>
      <c r="H259" s="170"/>
      <c r="I259" s="170"/>
      <c r="J259" s="171"/>
      <c r="K259" s="136"/>
      <c r="L259" s="111">
        <f>+L249-L252-L253-L254-L255+L256-L257-L258</f>
        <v>68635.419999999984</v>
      </c>
      <c r="M259" s="126"/>
      <c r="N259" s="127"/>
    </row>
    <row r="260" spans="1:14" ht="19.5" thickBot="1" x14ac:dyDescent="0.35">
      <c r="L260" s="3">
        <v>68635</v>
      </c>
      <c r="M260" s="138">
        <f>+L260-L259</f>
        <v>-0.41999999998370185</v>
      </c>
    </row>
    <row r="261" spans="1:14" ht="19.5" thickBot="1" x14ac:dyDescent="0.35">
      <c r="A261" s="157" t="s">
        <v>115</v>
      </c>
      <c r="B261" s="158"/>
      <c r="C261" s="158"/>
      <c r="D261" s="158"/>
      <c r="E261" s="158"/>
      <c r="F261" s="159"/>
      <c r="G261" s="127"/>
      <c r="H261" s="157" t="s">
        <v>116</v>
      </c>
      <c r="I261" s="158"/>
      <c r="J261" s="159"/>
      <c r="K261" s="157" t="s">
        <v>117</v>
      </c>
      <c r="L261" s="158"/>
      <c r="M261" s="159"/>
      <c r="N261" s="139"/>
    </row>
    <row r="262" spans="1:14" ht="19.5" thickBot="1" x14ac:dyDescent="0.35">
      <c r="A262" s="140" t="s">
        <v>118</v>
      </c>
      <c r="B262" s="157" t="s">
        <v>119</v>
      </c>
      <c r="C262" s="159"/>
      <c r="D262" s="140" t="s">
        <v>120</v>
      </c>
      <c r="E262" s="157" t="s">
        <v>22</v>
      </c>
      <c r="F262" s="159"/>
      <c r="G262" s="127"/>
      <c r="H262" s="157" t="s">
        <v>119</v>
      </c>
      <c r="I262" s="159"/>
      <c r="J262" s="140" t="s">
        <v>22</v>
      </c>
      <c r="K262" s="157" t="s">
        <v>119</v>
      </c>
      <c r="L262" s="159"/>
      <c r="M262" s="140" t="s">
        <v>22</v>
      </c>
      <c r="N262" s="139"/>
    </row>
    <row r="263" spans="1:14" ht="19.5" thickBot="1" x14ac:dyDescent="0.35">
      <c r="A263" s="141"/>
      <c r="B263" s="153"/>
      <c r="C263" s="154"/>
      <c r="D263" s="141"/>
      <c r="E263" s="155">
        <v>289748</v>
      </c>
      <c r="F263" s="156"/>
      <c r="G263" s="127"/>
      <c r="H263" s="153"/>
      <c r="I263" s="154"/>
      <c r="J263" s="142"/>
      <c r="K263" s="153"/>
      <c r="L263" s="154"/>
      <c r="M263" s="143"/>
      <c r="N263" s="144"/>
    </row>
    <row r="264" spans="1:14" ht="19.5" thickBot="1" x14ac:dyDescent="0.35">
      <c r="A264" s="141"/>
      <c r="B264" s="153"/>
      <c r="C264" s="154"/>
      <c r="D264" s="141"/>
      <c r="E264" s="155"/>
      <c r="F264" s="156"/>
      <c r="G264" s="127"/>
      <c r="H264" s="153"/>
      <c r="I264" s="154"/>
      <c r="J264" s="142"/>
      <c r="K264" s="153"/>
      <c r="L264" s="154"/>
      <c r="M264" s="143"/>
      <c r="N264" s="144"/>
    </row>
    <row r="265" spans="1:14" ht="19.5" thickBot="1" x14ac:dyDescent="0.35">
      <c r="A265" s="141"/>
      <c r="B265" s="153"/>
      <c r="C265" s="154"/>
      <c r="D265" s="141"/>
      <c r="E265" s="155"/>
      <c r="F265" s="156"/>
      <c r="G265" s="127"/>
      <c r="H265" s="153"/>
      <c r="I265" s="154"/>
      <c r="J265" s="142"/>
      <c r="K265" s="153"/>
      <c r="L265" s="154"/>
      <c r="M265" s="143"/>
      <c r="N265" s="144"/>
    </row>
    <row r="266" spans="1:14" ht="19.5" thickBot="1" x14ac:dyDescent="0.35">
      <c r="A266" s="141"/>
      <c r="B266" s="153"/>
      <c r="C266" s="154"/>
      <c r="D266" s="141"/>
      <c r="E266" s="155"/>
      <c r="F266" s="156"/>
      <c r="G266" s="127"/>
      <c r="H266" s="153"/>
      <c r="I266" s="154"/>
      <c r="J266" s="142"/>
      <c r="K266" s="153"/>
      <c r="L266" s="154"/>
      <c r="M266" s="143"/>
      <c r="N266" s="144"/>
    </row>
    <row r="267" spans="1:14" ht="19.5" thickBot="1" x14ac:dyDescent="0.35">
      <c r="A267" s="141"/>
      <c r="B267" s="153"/>
      <c r="C267" s="154"/>
      <c r="D267" s="141"/>
      <c r="E267" s="155"/>
      <c r="F267" s="156"/>
      <c r="G267" s="127"/>
      <c r="H267" s="153"/>
      <c r="I267" s="154"/>
      <c r="J267" s="142"/>
      <c r="K267" s="153"/>
      <c r="L267" s="154"/>
      <c r="M267" s="143"/>
      <c r="N267" s="144"/>
    </row>
    <row r="268" spans="1:14" ht="19.5" thickBot="1" x14ac:dyDescent="0.35">
      <c r="A268" s="141"/>
      <c r="B268" s="153"/>
      <c r="C268" s="154"/>
      <c r="D268" s="141"/>
      <c r="E268" s="155"/>
      <c r="F268" s="156"/>
      <c r="G268" s="127"/>
      <c r="H268" s="153"/>
      <c r="I268" s="154"/>
      <c r="J268" s="142"/>
      <c r="K268" s="153"/>
      <c r="L268" s="154"/>
      <c r="M268" s="143"/>
      <c r="N268" s="144"/>
    </row>
    <row r="269" spans="1:14" ht="19.5" thickBot="1" x14ac:dyDescent="0.35">
      <c r="A269" s="141"/>
      <c r="B269" s="153"/>
      <c r="C269" s="154"/>
      <c r="D269" s="141"/>
      <c r="E269" s="155"/>
      <c r="F269" s="156"/>
      <c r="G269" s="127"/>
      <c r="H269" s="153"/>
      <c r="I269" s="154"/>
      <c r="J269" s="142"/>
      <c r="K269" s="153"/>
      <c r="L269" s="154"/>
      <c r="M269" s="143"/>
      <c r="N269" s="144"/>
    </row>
    <row r="270" spans="1:14" ht="19.5" thickBot="1" x14ac:dyDescent="0.35">
      <c r="A270" s="141"/>
      <c r="B270" s="153"/>
      <c r="C270" s="154"/>
      <c r="D270" s="141"/>
      <c r="E270" s="155"/>
      <c r="F270" s="156"/>
      <c r="G270" s="127"/>
      <c r="H270" s="153"/>
      <c r="I270" s="154"/>
      <c r="J270" s="142"/>
      <c r="K270" s="153"/>
      <c r="L270" s="154"/>
      <c r="M270" s="143"/>
      <c r="N270" s="144"/>
    </row>
    <row r="271" spans="1:14" ht="19.5" thickBot="1" x14ac:dyDescent="0.35">
      <c r="A271" s="141" t="s">
        <v>121</v>
      </c>
      <c r="B271" s="153"/>
      <c r="C271" s="154"/>
      <c r="D271" s="141"/>
      <c r="E271" s="155">
        <f>SUM(E263:F270)</f>
        <v>289748</v>
      </c>
      <c r="F271" s="156"/>
      <c r="G271" s="127"/>
      <c r="H271" s="153" t="s">
        <v>121</v>
      </c>
      <c r="I271" s="154"/>
      <c r="J271" s="140">
        <f>SUM(J263:J270)</f>
        <v>0</v>
      </c>
      <c r="K271" s="153" t="s">
        <v>121</v>
      </c>
      <c r="L271" s="154"/>
      <c r="M271" s="145">
        <f>SUM(M263:M270)</f>
        <v>0</v>
      </c>
      <c r="N271" s="139"/>
    </row>
    <row r="274" spans="1:14" x14ac:dyDescent="0.3">
      <c r="A274" s="172" t="s">
        <v>0</v>
      </c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"/>
      <c r="N274" s="151"/>
    </row>
    <row r="275" spans="1:14" x14ac:dyDescent="0.3">
      <c r="A275" s="1" t="s">
        <v>1</v>
      </c>
      <c r="B275" s="151" t="s">
        <v>128</v>
      </c>
      <c r="J275" s="1" t="s">
        <v>3</v>
      </c>
      <c r="K275" s="173">
        <f>+K184</f>
        <v>0</v>
      </c>
      <c r="L275" s="173"/>
      <c r="M275" s="173"/>
      <c r="N275" s="6"/>
    </row>
    <row r="276" spans="1:14" x14ac:dyDescent="0.3">
      <c r="A276" s="174"/>
      <c r="B276" s="175"/>
      <c r="C276" s="176"/>
      <c r="D276" s="169" t="s">
        <v>6</v>
      </c>
      <c r="E276" s="170"/>
      <c r="F276" s="171"/>
      <c r="G276" s="7" t="s">
        <v>7</v>
      </c>
      <c r="H276" s="7" t="s">
        <v>7</v>
      </c>
      <c r="I276" s="7" t="s">
        <v>8</v>
      </c>
      <c r="J276" s="150" t="s">
        <v>9</v>
      </c>
      <c r="K276" s="7" t="s">
        <v>10</v>
      </c>
      <c r="L276" s="152"/>
      <c r="M276" s="7" t="s">
        <v>11</v>
      </c>
      <c r="N276" s="7" t="s">
        <v>12</v>
      </c>
    </row>
    <row r="277" spans="1:14" x14ac:dyDescent="0.3">
      <c r="A277" s="12" t="s">
        <v>16</v>
      </c>
      <c r="B277" s="7" t="s">
        <v>17</v>
      </c>
      <c r="C277" s="13" t="s">
        <v>18</v>
      </c>
      <c r="D277" s="7">
        <v>1</v>
      </c>
      <c r="E277" s="7">
        <v>2</v>
      </c>
      <c r="F277" s="14" t="s">
        <v>19</v>
      </c>
      <c r="G277" s="7" t="s">
        <v>20</v>
      </c>
      <c r="H277" s="7" t="s">
        <v>20</v>
      </c>
      <c r="I277" s="7"/>
      <c r="J277" s="7" t="s">
        <v>20</v>
      </c>
      <c r="K277" s="7" t="s">
        <v>21</v>
      </c>
      <c r="L277" s="7" t="s">
        <v>22</v>
      </c>
      <c r="M277" s="7" t="s">
        <v>23</v>
      </c>
      <c r="N277" s="7" t="s">
        <v>22</v>
      </c>
    </row>
    <row r="278" spans="1:14" x14ac:dyDescent="0.3">
      <c r="A278" s="16" t="s">
        <v>35</v>
      </c>
      <c r="B278" s="17" t="s">
        <v>36</v>
      </c>
      <c r="C278" s="17">
        <v>72</v>
      </c>
      <c r="D278" s="29"/>
      <c r="E278" s="29"/>
      <c r="F278" s="30">
        <f>+(E278+D278)/C278</f>
        <v>0</v>
      </c>
      <c r="G278" s="32"/>
      <c r="H278" s="32"/>
      <c r="I278" s="32"/>
      <c r="J278" s="34">
        <f>+D278+E278-G278-H278-I278</f>
        <v>0</v>
      </c>
      <c r="K278" s="31">
        <f t="shared" ref="K278:K339" si="37">+K187</f>
        <v>381.13</v>
      </c>
      <c r="L278" s="24">
        <f t="shared" ref="L278:L339" si="38">+J278*K278</f>
        <v>0</v>
      </c>
      <c r="M278" s="24"/>
      <c r="N278" s="24">
        <f>+K278*I278</f>
        <v>0</v>
      </c>
    </row>
    <row r="279" spans="1:14" x14ac:dyDescent="0.3">
      <c r="A279" s="16" t="s">
        <v>37</v>
      </c>
      <c r="B279" s="17" t="s">
        <v>38</v>
      </c>
      <c r="C279" s="17">
        <v>36</v>
      </c>
      <c r="D279" s="29"/>
      <c r="E279" s="29"/>
      <c r="F279" s="30">
        <f t="shared" ref="F279:F339" si="39">+(E279+D279)/C279</f>
        <v>0</v>
      </c>
      <c r="G279" s="32"/>
      <c r="H279" s="32"/>
      <c r="I279" s="32"/>
      <c r="J279" s="34">
        <f t="shared" ref="J279:J339" si="40">+D279+E279-G279-H279-I279</f>
        <v>0</v>
      </c>
      <c r="K279" s="31">
        <f t="shared" si="37"/>
        <v>741.2</v>
      </c>
      <c r="L279" s="24">
        <f t="shared" si="38"/>
        <v>0</v>
      </c>
      <c r="M279" s="24"/>
      <c r="N279" s="24">
        <f t="shared" ref="N279:N339" si="41">+K279*I279</f>
        <v>0</v>
      </c>
    </row>
    <row r="280" spans="1:14" x14ac:dyDescent="0.3">
      <c r="A280" s="16" t="s">
        <v>39</v>
      </c>
      <c r="B280" s="17" t="s">
        <v>40</v>
      </c>
      <c r="C280" s="17">
        <v>18</v>
      </c>
      <c r="D280" s="29"/>
      <c r="E280" s="29"/>
      <c r="F280" s="30">
        <f t="shared" si="39"/>
        <v>0</v>
      </c>
      <c r="G280" s="32"/>
      <c r="H280" s="32"/>
      <c r="I280" s="32"/>
      <c r="J280" s="12">
        <f t="shared" si="40"/>
        <v>0</v>
      </c>
      <c r="K280" s="31">
        <f t="shared" si="37"/>
        <v>1263.5999999999999</v>
      </c>
      <c r="L280" s="37">
        <f t="shared" si="38"/>
        <v>0</v>
      </c>
      <c r="M280" s="37"/>
      <c r="N280" s="37">
        <f t="shared" si="41"/>
        <v>0</v>
      </c>
    </row>
    <row r="281" spans="1:14" x14ac:dyDescent="0.3">
      <c r="A281" s="16" t="s">
        <v>41</v>
      </c>
      <c r="B281" s="17" t="s">
        <v>42</v>
      </c>
      <c r="C281" s="17">
        <v>10</v>
      </c>
      <c r="D281" s="29"/>
      <c r="E281" s="29"/>
      <c r="F281" s="30">
        <f t="shared" si="39"/>
        <v>0</v>
      </c>
      <c r="G281" s="32"/>
      <c r="H281" s="32"/>
      <c r="I281" s="32"/>
      <c r="J281" s="34">
        <f t="shared" si="40"/>
        <v>0</v>
      </c>
      <c r="K281" s="31">
        <f t="shared" si="37"/>
        <v>2059.1999999999998</v>
      </c>
      <c r="L281" s="24">
        <f t="shared" si="38"/>
        <v>0</v>
      </c>
      <c r="M281" s="24"/>
      <c r="N281" s="24">
        <f t="shared" si="41"/>
        <v>0</v>
      </c>
    </row>
    <row r="282" spans="1:14" x14ac:dyDescent="0.3">
      <c r="A282" s="16" t="s">
        <v>43</v>
      </c>
      <c r="B282" s="17" t="s">
        <v>36</v>
      </c>
      <c r="C282" s="17">
        <v>72</v>
      </c>
      <c r="D282" s="29"/>
      <c r="E282" s="29"/>
      <c r="F282" s="30">
        <f t="shared" si="39"/>
        <v>0</v>
      </c>
      <c r="G282" s="32"/>
      <c r="H282" s="32"/>
      <c r="I282" s="32"/>
      <c r="J282" s="34">
        <f t="shared" si="40"/>
        <v>0</v>
      </c>
      <c r="K282" s="31">
        <f t="shared" si="37"/>
        <v>409.5</v>
      </c>
      <c r="L282" s="24">
        <f t="shared" si="38"/>
        <v>0</v>
      </c>
      <c r="M282" s="24"/>
      <c r="N282" s="24">
        <f t="shared" si="41"/>
        <v>0</v>
      </c>
    </row>
    <row r="283" spans="1:14" x14ac:dyDescent="0.3">
      <c r="A283" s="16" t="s">
        <v>44</v>
      </c>
      <c r="B283" s="17" t="s">
        <v>38</v>
      </c>
      <c r="C283" s="17">
        <v>36</v>
      </c>
      <c r="D283" s="29"/>
      <c r="E283" s="29"/>
      <c r="F283" s="30">
        <f t="shared" si="39"/>
        <v>0</v>
      </c>
      <c r="G283" s="32"/>
      <c r="H283" s="32"/>
      <c r="I283" s="32"/>
      <c r="J283" s="34">
        <f t="shared" si="40"/>
        <v>0</v>
      </c>
      <c r="K283" s="31">
        <f t="shared" si="37"/>
        <v>803.79</v>
      </c>
      <c r="L283" s="24">
        <f t="shared" si="38"/>
        <v>0</v>
      </c>
      <c r="M283" s="24"/>
      <c r="N283" s="24">
        <f t="shared" si="41"/>
        <v>0</v>
      </c>
    </row>
    <row r="284" spans="1:14" x14ac:dyDescent="0.3">
      <c r="A284" s="16" t="s">
        <v>45</v>
      </c>
      <c r="B284" s="17" t="s">
        <v>36</v>
      </c>
      <c r="C284" s="17">
        <v>72</v>
      </c>
      <c r="D284" s="29"/>
      <c r="E284" s="29"/>
      <c r="F284" s="30">
        <f t="shared" si="39"/>
        <v>0</v>
      </c>
      <c r="G284" s="32"/>
      <c r="H284" s="32"/>
      <c r="I284" s="32"/>
      <c r="J284" s="34">
        <f t="shared" si="40"/>
        <v>0</v>
      </c>
      <c r="K284" s="31">
        <f t="shared" si="37"/>
        <v>409.5</v>
      </c>
      <c r="L284" s="24">
        <f t="shared" si="38"/>
        <v>0</v>
      </c>
      <c r="M284" s="24"/>
      <c r="N284" s="24">
        <f t="shared" si="41"/>
        <v>0</v>
      </c>
    </row>
    <row r="285" spans="1:14" x14ac:dyDescent="0.3">
      <c r="A285" s="16" t="s">
        <v>46</v>
      </c>
      <c r="B285" s="17" t="s">
        <v>38</v>
      </c>
      <c r="C285" s="17">
        <v>36</v>
      </c>
      <c r="D285" s="29"/>
      <c r="E285" s="29"/>
      <c r="F285" s="30">
        <f t="shared" si="39"/>
        <v>0</v>
      </c>
      <c r="G285" s="32"/>
      <c r="H285" s="32"/>
      <c r="I285" s="32"/>
      <c r="J285" s="34">
        <f t="shared" si="40"/>
        <v>0</v>
      </c>
      <c r="K285" s="31">
        <f t="shared" si="37"/>
        <v>803.79</v>
      </c>
      <c r="L285" s="24">
        <f t="shared" si="38"/>
        <v>0</v>
      </c>
      <c r="M285" s="24"/>
      <c r="N285" s="24">
        <f t="shared" si="41"/>
        <v>0</v>
      </c>
    </row>
    <row r="286" spans="1:14" x14ac:dyDescent="0.3">
      <c r="A286" s="16" t="s">
        <v>47</v>
      </c>
      <c r="B286" s="17" t="s">
        <v>48</v>
      </c>
      <c r="C286" s="17">
        <v>8</v>
      </c>
      <c r="D286" s="29"/>
      <c r="E286" s="29"/>
      <c r="F286" s="30">
        <f t="shared" si="39"/>
        <v>0</v>
      </c>
      <c r="G286" s="32"/>
      <c r="H286" s="32"/>
      <c r="I286" s="32"/>
      <c r="J286" s="34">
        <f t="shared" si="40"/>
        <v>0</v>
      </c>
      <c r="K286" s="31">
        <f t="shared" si="37"/>
        <v>2767.05</v>
      </c>
      <c r="L286" s="24">
        <f t="shared" si="38"/>
        <v>0</v>
      </c>
      <c r="M286" s="24"/>
      <c r="N286" s="24">
        <f t="shared" si="41"/>
        <v>0</v>
      </c>
    </row>
    <row r="287" spans="1:14" x14ac:dyDescent="0.3">
      <c r="A287" s="35" t="s">
        <v>49</v>
      </c>
      <c r="B287" s="17" t="s">
        <v>50</v>
      </c>
      <c r="C287" s="38">
        <v>72</v>
      </c>
      <c r="D287" s="29"/>
      <c r="E287" s="29"/>
      <c r="F287" s="30">
        <f t="shared" si="39"/>
        <v>0</v>
      </c>
      <c r="G287" s="32"/>
      <c r="H287" s="32"/>
      <c r="I287" s="32"/>
      <c r="J287" s="12">
        <f t="shared" si="40"/>
        <v>0</v>
      </c>
      <c r="K287" s="31">
        <f t="shared" si="37"/>
        <v>444.6</v>
      </c>
      <c r="L287" s="37">
        <f t="shared" si="38"/>
        <v>0</v>
      </c>
      <c r="M287" s="37"/>
      <c r="N287" s="37">
        <f t="shared" si="41"/>
        <v>0</v>
      </c>
    </row>
    <row r="288" spans="1:14" x14ac:dyDescent="0.3">
      <c r="A288" s="16" t="s">
        <v>51</v>
      </c>
      <c r="B288" s="17" t="s">
        <v>52</v>
      </c>
      <c r="C288" s="17">
        <v>36</v>
      </c>
      <c r="D288" s="29"/>
      <c r="E288" s="29"/>
      <c r="F288" s="30">
        <f t="shared" si="39"/>
        <v>0</v>
      </c>
      <c r="G288" s="32"/>
      <c r="H288" s="32"/>
      <c r="I288" s="32"/>
      <c r="J288" s="34">
        <f t="shared" si="40"/>
        <v>0</v>
      </c>
      <c r="K288" s="31">
        <f t="shared" si="37"/>
        <v>868.73</v>
      </c>
      <c r="L288" s="24">
        <f t="shared" si="38"/>
        <v>0</v>
      </c>
      <c r="M288" s="24"/>
      <c r="N288" s="24">
        <f t="shared" si="41"/>
        <v>0</v>
      </c>
    </row>
    <row r="289" spans="1:14" x14ac:dyDescent="0.3">
      <c r="A289" s="16" t="s">
        <v>53</v>
      </c>
      <c r="B289" s="17" t="s">
        <v>48</v>
      </c>
      <c r="C289" s="17">
        <v>8</v>
      </c>
      <c r="D289" s="29"/>
      <c r="E289" s="29"/>
      <c r="F289" s="30">
        <f t="shared" si="39"/>
        <v>0</v>
      </c>
      <c r="G289" s="32"/>
      <c r="H289" s="32"/>
      <c r="I289" s="32"/>
      <c r="J289" s="34">
        <f t="shared" si="40"/>
        <v>0</v>
      </c>
      <c r="K289" s="31">
        <f t="shared" si="37"/>
        <v>2416.0500000000002</v>
      </c>
      <c r="L289" s="24">
        <f t="shared" si="38"/>
        <v>0</v>
      </c>
      <c r="M289" s="24"/>
      <c r="N289" s="24">
        <f t="shared" si="41"/>
        <v>0</v>
      </c>
    </row>
    <row r="290" spans="1:14" x14ac:dyDescent="0.3">
      <c r="A290" s="16" t="s">
        <v>54</v>
      </c>
      <c r="B290" s="17" t="s">
        <v>50</v>
      </c>
      <c r="C290" s="17">
        <v>72</v>
      </c>
      <c r="D290" s="29"/>
      <c r="E290" s="29"/>
      <c r="F290" s="30">
        <f t="shared" si="39"/>
        <v>0</v>
      </c>
      <c r="G290" s="32"/>
      <c r="H290" s="32"/>
      <c r="I290" s="32"/>
      <c r="J290" s="34">
        <f t="shared" si="40"/>
        <v>0</v>
      </c>
      <c r="K290" s="31">
        <f t="shared" si="37"/>
        <v>377.33</v>
      </c>
      <c r="L290" s="24">
        <f t="shared" si="38"/>
        <v>0</v>
      </c>
      <c r="M290" s="24"/>
      <c r="N290" s="24">
        <f t="shared" si="41"/>
        <v>0</v>
      </c>
    </row>
    <row r="291" spans="1:14" x14ac:dyDescent="0.3">
      <c r="A291" s="16" t="s">
        <v>55</v>
      </c>
      <c r="B291" s="17" t="s">
        <v>56</v>
      </c>
      <c r="C291" s="17">
        <v>15</v>
      </c>
      <c r="D291" s="44"/>
      <c r="E291" s="44"/>
      <c r="F291" s="30">
        <f t="shared" si="39"/>
        <v>0</v>
      </c>
      <c r="G291" s="11"/>
      <c r="H291" s="11"/>
      <c r="I291" s="11"/>
      <c r="J291" s="12">
        <f t="shared" si="40"/>
        <v>0</v>
      </c>
      <c r="K291" s="45">
        <f t="shared" si="37"/>
        <v>1158.3</v>
      </c>
      <c r="L291" s="37">
        <f t="shared" si="38"/>
        <v>0</v>
      </c>
      <c r="M291" s="37"/>
      <c r="N291" s="37">
        <f t="shared" si="41"/>
        <v>0</v>
      </c>
    </row>
    <row r="292" spans="1:14" x14ac:dyDescent="0.3">
      <c r="A292" s="16" t="s">
        <v>57</v>
      </c>
      <c r="B292" s="17" t="s">
        <v>50</v>
      </c>
      <c r="C292" s="17">
        <v>72</v>
      </c>
      <c r="D292" s="29"/>
      <c r="E292" s="29"/>
      <c r="F292" s="30">
        <f t="shared" si="39"/>
        <v>0</v>
      </c>
      <c r="G292" s="32"/>
      <c r="H292" s="32"/>
      <c r="I292" s="32"/>
      <c r="J292" s="34">
        <f t="shared" si="40"/>
        <v>0</v>
      </c>
      <c r="K292" s="31">
        <f t="shared" si="37"/>
        <v>424.13</v>
      </c>
      <c r="L292" s="24">
        <f t="shared" si="38"/>
        <v>0</v>
      </c>
      <c r="M292" s="24"/>
      <c r="N292" s="24">
        <f t="shared" si="41"/>
        <v>0</v>
      </c>
    </row>
    <row r="293" spans="1:14" x14ac:dyDescent="0.3">
      <c r="A293" s="16" t="s">
        <v>58</v>
      </c>
      <c r="B293" s="17" t="s">
        <v>59</v>
      </c>
      <c r="C293" s="17">
        <v>15</v>
      </c>
      <c r="D293" s="29"/>
      <c r="E293" s="29"/>
      <c r="F293" s="30">
        <f t="shared" si="39"/>
        <v>0</v>
      </c>
      <c r="G293" s="32"/>
      <c r="H293" s="32"/>
      <c r="I293" s="32"/>
      <c r="J293" s="34">
        <f t="shared" si="40"/>
        <v>0</v>
      </c>
      <c r="K293" s="31">
        <f t="shared" si="37"/>
        <v>1199.25</v>
      </c>
      <c r="L293" s="24">
        <f t="shared" si="38"/>
        <v>0</v>
      </c>
      <c r="M293" s="24"/>
      <c r="N293" s="24">
        <f t="shared" si="41"/>
        <v>0</v>
      </c>
    </row>
    <row r="294" spans="1:14" x14ac:dyDescent="0.3">
      <c r="A294" s="16" t="s">
        <v>60</v>
      </c>
      <c r="B294" s="17" t="s">
        <v>50</v>
      </c>
      <c r="C294" s="17">
        <v>72</v>
      </c>
      <c r="D294" s="29"/>
      <c r="E294" s="29"/>
      <c r="F294" s="30">
        <f t="shared" si="39"/>
        <v>0</v>
      </c>
      <c r="G294" s="32"/>
      <c r="H294" s="32"/>
      <c r="I294" s="32"/>
      <c r="J294" s="34">
        <f t="shared" si="40"/>
        <v>0</v>
      </c>
      <c r="K294" s="31">
        <f t="shared" si="37"/>
        <v>381.13</v>
      </c>
      <c r="L294" s="24">
        <f t="shared" si="38"/>
        <v>0</v>
      </c>
      <c r="M294" s="24"/>
      <c r="N294" s="24">
        <f t="shared" si="41"/>
        <v>0</v>
      </c>
    </row>
    <row r="295" spans="1:14" x14ac:dyDescent="0.3">
      <c r="A295" s="16" t="s">
        <v>61</v>
      </c>
      <c r="B295" s="17" t="s">
        <v>50</v>
      </c>
      <c r="C295" s="38">
        <v>72</v>
      </c>
      <c r="D295" s="44"/>
      <c r="E295" s="44"/>
      <c r="F295" s="30">
        <f t="shared" si="39"/>
        <v>0</v>
      </c>
      <c r="G295" s="11"/>
      <c r="H295" s="11"/>
      <c r="I295" s="11"/>
      <c r="J295" s="12">
        <f t="shared" si="40"/>
        <v>0</v>
      </c>
      <c r="K295" s="31">
        <f t="shared" si="37"/>
        <v>424.13</v>
      </c>
      <c r="L295" s="37">
        <f t="shared" si="38"/>
        <v>0</v>
      </c>
      <c r="M295" s="37"/>
      <c r="N295" s="37">
        <f t="shared" si="41"/>
        <v>0</v>
      </c>
    </row>
    <row r="296" spans="1:14" x14ac:dyDescent="0.3">
      <c r="A296" s="35" t="s">
        <v>62</v>
      </c>
      <c r="B296" s="17" t="s">
        <v>50</v>
      </c>
      <c r="C296" s="38">
        <v>72</v>
      </c>
      <c r="D296" s="44"/>
      <c r="E296" s="44"/>
      <c r="F296" s="30">
        <f t="shared" si="39"/>
        <v>0</v>
      </c>
      <c r="G296" s="11"/>
      <c r="H296" s="11"/>
      <c r="I296" s="11"/>
      <c r="J296" s="12">
        <f t="shared" si="40"/>
        <v>0</v>
      </c>
      <c r="K296" s="31">
        <f t="shared" si="37"/>
        <v>330.23</v>
      </c>
      <c r="L296" s="37">
        <f t="shared" si="38"/>
        <v>0</v>
      </c>
      <c r="M296" s="37"/>
      <c r="N296" s="37">
        <f t="shared" si="41"/>
        <v>0</v>
      </c>
    </row>
    <row r="297" spans="1:14" x14ac:dyDescent="0.3">
      <c r="A297" s="35" t="s">
        <v>63</v>
      </c>
      <c r="B297" s="17" t="s">
        <v>50</v>
      </c>
      <c r="C297" s="38">
        <v>72</v>
      </c>
      <c r="D297" s="44"/>
      <c r="E297" s="44"/>
      <c r="F297" s="30">
        <f t="shared" si="39"/>
        <v>0</v>
      </c>
      <c r="G297" s="11"/>
      <c r="H297" s="11"/>
      <c r="I297" s="11"/>
      <c r="J297" s="12">
        <f t="shared" si="40"/>
        <v>0</v>
      </c>
      <c r="K297" s="31">
        <f t="shared" si="37"/>
        <v>424.13</v>
      </c>
      <c r="L297" s="37">
        <f t="shared" si="38"/>
        <v>0</v>
      </c>
      <c r="M297" s="37"/>
      <c r="N297" s="37">
        <f t="shared" si="41"/>
        <v>0</v>
      </c>
    </row>
    <row r="298" spans="1:14" x14ac:dyDescent="0.3">
      <c r="A298" s="35" t="s">
        <v>64</v>
      </c>
      <c r="B298" s="17" t="s">
        <v>65</v>
      </c>
      <c r="C298" s="38">
        <v>72</v>
      </c>
      <c r="D298" s="44"/>
      <c r="E298" s="44"/>
      <c r="F298" s="30">
        <f t="shared" si="39"/>
        <v>0</v>
      </c>
      <c r="G298" s="11"/>
      <c r="H298" s="11"/>
      <c r="I298" s="11"/>
      <c r="J298" s="12">
        <f t="shared" si="40"/>
        <v>0</v>
      </c>
      <c r="K298" s="31">
        <f t="shared" si="37"/>
        <v>389.61</v>
      </c>
      <c r="L298" s="37">
        <f t="shared" si="38"/>
        <v>0</v>
      </c>
      <c r="M298" s="37"/>
      <c r="N298" s="37">
        <f t="shared" si="41"/>
        <v>0</v>
      </c>
    </row>
    <row r="299" spans="1:14" x14ac:dyDescent="0.3">
      <c r="A299" s="35" t="s">
        <v>66</v>
      </c>
      <c r="B299" s="17" t="s">
        <v>65</v>
      </c>
      <c r="C299" s="38">
        <v>72</v>
      </c>
      <c r="D299" s="44"/>
      <c r="E299" s="44"/>
      <c r="F299" s="30">
        <f t="shared" si="39"/>
        <v>0</v>
      </c>
      <c r="G299" s="11"/>
      <c r="H299" s="11"/>
      <c r="I299" s="11"/>
      <c r="J299" s="12">
        <f t="shared" si="40"/>
        <v>0</v>
      </c>
      <c r="K299" s="31">
        <f t="shared" si="37"/>
        <v>389.61</v>
      </c>
      <c r="L299" s="37">
        <f t="shared" si="38"/>
        <v>0</v>
      </c>
      <c r="M299" s="37"/>
      <c r="N299" s="37">
        <f t="shared" si="41"/>
        <v>0</v>
      </c>
    </row>
    <row r="300" spans="1:14" x14ac:dyDescent="0.3">
      <c r="A300" s="47" t="s">
        <v>67</v>
      </c>
      <c r="B300" s="48" t="s">
        <v>59</v>
      </c>
      <c r="C300" s="49">
        <v>25</v>
      </c>
      <c r="D300" s="44"/>
      <c r="E300" s="44"/>
      <c r="F300" s="30">
        <f t="shared" si="39"/>
        <v>0</v>
      </c>
      <c r="G300" s="11"/>
      <c r="H300" s="11"/>
      <c r="I300" s="11"/>
      <c r="J300" s="12">
        <f t="shared" si="40"/>
        <v>0</v>
      </c>
      <c r="K300" s="31">
        <f t="shared" si="37"/>
        <v>169.65</v>
      </c>
      <c r="L300" s="37">
        <f t="shared" si="38"/>
        <v>0</v>
      </c>
      <c r="M300" s="37"/>
      <c r="N300" s="37">
        <f t="shared" si="41"/>
        <v>0</v>
      </c>
    </row>
    <row r="301" spans="1:14" x14ac:dyDescent="0.3">
      <c r="A301" s="47" t="s">
        <v>68</v>
      </c>
      <c r="B301" s="48" t="s">
        <v>42</v>
      </c>
      <c r="C301" s="49">
        <v>50</v>
      </c>
      <c r="D301" s="44"/>
      <c r="E301" s="44"/>
      <c r="F301" s="30">
        <f t="shared" si="39"/>
        <v>0</v>
      </c>
      <c r="G301" s="11"/>
      <c r="H301" s="11"/>
      <c r="I301" s="11"/>
      <c r="J301" s="12">
        <f t="shared" si="40"/>
        <v>0</v>
      </c>
      <c r="K301" s="31">
        <f t="shared" si="37"/>
        <v>88.92</v>
      </c>
      <c r="L301" s="37">
        <f t="shared" si="38"/>
        <v>0</v>
      </c>
      <c r="M301" s="37"/>
      <c r="N301" s="37">
        <f t="shared" si="41"/>
        <v>0</v>
      </c>
    </row>
    <row r="302" spans="1:14" x14ac:dyDescent="0.3">
      <c r="A302" s="47" t="s">
        <v>69</v>
      </c>
      <c r="B302" s="48" t="s">
        <v>52</v>
      </c>
      <c r="C302" s="49">
        <v>12</v>
      </c>
      <c r="D302" s="44"/>
      <c r="E302" s="44"/>
      <c r="F302" s="30">
        <f t="shared" si="39"/>
        <v>0</v>
      </c>
      <c r="G302" s="11"/>
      <c r="H302" s="11"/>
      <c r="I302" s="11"/>
      <c r="J302" s="12">
        <f t="shared" si="40"/>
        <v>0</v>
      </c>
      <c r="K302" s="31">
        <f t="shared" si="37"/>
        <v>123.94</v>
      </c>
      <c r="L302" s="37">
        <f t="shared" si="38"/>
        <v>0</v>
      </c>
      <c r="M302" s="37"/>
      <c r="N302" s="37">
        <f t="shared" si="41"/>
        <v>0</v>
      </c>
    </row>
    <row r="303" spans="1:14" ht="19.5" thickBot="1" x14ac:dyDescent="0.35">
      <c r="A303" s="47" t="s">
        <v>70</v>
      </c>
      <c r="B303" s="48" t="s">
        <v>50</v>
      </c>
      <c r="C303" s="49">
        <v>60</v>
      </c>
      <c r="D303" s="44"/>
      <c r="E303" s="44"/>
      <c r="F303" s="30">
        <f t="shared" si="39"/>
        <v>0</v>
      </c>
      <c r="G303" s="11"/>
      <c r="H303" s="11"/>
      <c r="I303" s="11"/>
      <c r="J303" s="12">
        <f t="shared" si="40"/>
        <v>0</v>
      </c>
      <c r="K303" s="31">
        <f t="shared" si="37"/>
        <v>67.180000000000007</v>
      </c>
      <c r="L303" s="37">
        <f t="shared" si="38"/>
        <v>0</v>
      </c>
      <c r="M303" s="37"/>
      <c r="N303" s="37">
        <f t="shared" si="41"/>
        <v>0</v>
      </c>
    </row>
    <row r="304" spans="1:14" ht="19.5" thickBot="1" x14ac:dyDescent="0.35">
      <c r="A304" s="56" t="s">
        <v>71</v>
      </c>
      <c r="B304" s="57" t="s">
        <v>50</v>
      </c>
      <c r="C304" s="58">
        <v>60</v>
      </c>
      <c r="D304" s="44"/>
      <c r="E304" s="44"/>
      <c r="F304" s="30">
        <f t="shared" si="39"/>
        <v>0</v>
      </c>
      <c r="G304" s="11"/>
      <c r="H304" s="11"/>
      <c r="I304" s="11"/>
      <c r="J304" s="12">
        <f t="shared" si="40"/>
        <v>0</v>
      </c>
      <c r="K304" s="31">
        <f t="shared" si="37"/>
        <v>67.180000000000007</v>
      </c>
      <c r="L304" s="37">
        <f t="shared" si="38"/>
        <v>0</v>
      </c>
      <c r="M304" s="37"/>
      <c r="N304" s="37">
        <f t="shared" si="41"/>
        <v>0</v>
      </c>
    </row>
    <row r="305" spans="1:14" ht="19.5" thickBot="1" x14ac:dyDescent="0.35">
      <c r="A305" s="56" t="s">
        <v>72</v>
      </c>
      <c r="B305" s="57" t="s">
        <v>50</v>
      </c>
      <c r="C305" s="58">
        <v>60</v>
      </c>
      <c r="D305" s="44"/>
      <c r="E305" s="44"/>
      <c r="F305" s="30">
        <f t="shared" si="39"/>
        <v>0</v>
      </c>
      <c r="G305" s="11"/>
      <c r="H305" s="11"/>
      <c r="I305" s="11"/>
      <c r="J305" s="12">
        <f t="shared" si="40"/>
        <v>0</v>
      </c>
      <c r="K305" s="31">
        <f t="shared" si="37"/>
        <v>67.180000000000007</v>
      </c>
      <c r="L305" s="37">
        <f t="shared" si="38"/>
        <v>0</v>
      </c>
      <c r="M305" s="37"/>
      <c r="N305" s="37">
        <f t="shared" si="41"/>
        <v>0</v>
      </c>
    </row>
    <row r="306" spans="1:14" ht="19.5" thickBot="1" x14ac:dyDescent="0.35">
      <c r="A306" s="56" t="s">
        <v>73</v>
      </c>
      <c r="B306" s="57" t="s">
        <v>74</v>
      </c>
      <c r="C306" s="58">
        <v>150</v>
      </c>
      <c r="D306" s="44">
        <v>300</v>
      </c>
      <c r="E306" s="44"/>
      <c r="F306" s="30">
        <f t="shared" si="39"/>
        <v>2</v>
      </c>
      <c r="G306" s="11"/>
      <c r="H306" s="11"/>
      <c r="I306" s="11"/>
      <c r="J306" s="12">
        <f t="shared" si="40"/>
        <v>300</v>
      </c>
      <c r="K306" s="31">
        <f t="shared" si="37"/>
        <v>21.06</v>
      </c>
      <c r="L306" s="37">
        <f t="shared" si="38"/>
        <v>6318</v>
      </c>
      <c r="M306" s="37"/>
      <c r="N306" s="37">
        <f t="shared" si="41"/>
        <v>0</v>
      </c>
    </row>
    <row r="307" spans="1:14" ht="19.5" thickBot="1" x14ac:dyDescent="0.35">
      <c r="A307" s="66" t="s">
        <v>75</v>
      </c>
      <c r="B307" s="67" t="s">
        <v>76</v>
      </c>
      <c r="C307" s="68">
        <v>120</v>
      </c>
      <c r="D307" s="44"/>
      <c r="E307" s="44"/>
      <c r="F307" s="30">
        <f t="shared" si="39"/>
        <v>0</v>
      </c>
      <c r="G307" s="11"/>
      <c r="H307" s="11"/>
      <c r="I307" s="11"/>
      <c r="J307" s="12">
        <f t="shared" si="40"/>
        <v>0</v>
      </c>
      <c r="K307" s="31">
        <f t="shared" si="37"/>
        <v>78.98</v>
      </c>
      <c r="L307" s="37">
        <f t="shared" si="38"/>
        <v>0</v>
      </c>
      <c r="M307" s="37"/>
      <c r="N307" s="37">
        <f t="shared" si="41"/>
        <v>0</v>
      </c>
    </row>
    <row r="308" spans="1:14" ht="19.5" thickBot="1" x14ac:dyDescent="0.35">
      <c r="A308" s="66" t="s">
        <v>77</v>
      </c>
      <c r="B308" s="67" t="s">
        <v>78</v>
      </c>
      <c r="C308" s="68">
        <v>60</v>
      </c>
      <c r="D308" s="44"/>
      <c r="E308" s="44"/>
      <c r="F308" s="30">
        <f t="shared" si="39"/>
        <v>0</v>
      </c>
      <c r="G308" s="11"/>
      <c r="H308" s="11"/>
      <c r="I308" s="11"/>
      <c r="J308" s="12">
        <f t="shared" si="40"/>
        <v>0</v>
      </c>
      <c r="K308" s="31">
        <f t="shared" si="37"/>
        <v>154.44</v>
      </c>
      <c r="L308" s="37">
        <f t="shared" si="38"/>
        <v>0</v>
      </c>
      <c r="M308" s="37"/>
      <c r="N308" s="37">
        <f t="shared" si="41"/>
        <v>0</v>
      </c>
    </row>
    <row r="309" spans="1:14" ht="19.5" thickBot="1" x14ac:dyDescent="0.35">
      <c r="A309" s="66" t="s">
        <v>79</v>
      </c>
      <c r="B309" s="67" t="s">
        <v>50</v>
      </c>
      <c r="C309" s="68">
        <v>30</v>
      </c>
      <c r="D309" s="44"/>
      <c r="E309" s="44"/>
      <c r="F309" s="30">
        <f t="shared" si="39"/>
        <v>0</v>
      </c>
      <c r="G309" s="11"/>
      <c r="H309" s="11"/>
      <c r="I309" s="11"/>
      <c r="J309" s="12">
        <f t="shared" si="40"/>
        <v>0</v>
      </c>
      <c r="K309" s="31">
        <f t="shared" si="37"/>
        <v>274.95</v>
      </c>
      <c r="L309" s="37">
        <f t="shared" si="38"/>
        <v>0</v>
      </c>
      <c r="M309" s="37"/>
      <c r="N309" s="37">
        <f t="shared" si="41"/>
        <v>0</v>
      </c>
    </row>
    <row r="310" spans="1:14" ht="19.5" thickBot="1" x14ac:dyDescent="0.35">
      <c r="A310" s="66" t="s">
        <v>80</v>
      </c>
      <c r="B310" s="67" t="s">
        <v>59</v>
      </c>
      <c r="C310" s="68">
        <v>12</v>
      </c>
      <c r="D310" s="44"/>
      <c r="E310" s="44"/>
      <c r="F310" s="30">
        <f t="shared" si="39"/>
        <v>0</v>
      </c>
      <c r="G310" s="11"/>
      <c r="H310" s="11"/>
      <c r="I310" s="11"/>
      <c r="J310" s="12">
        <f t="shared" si="40"/>
        <v>0</v>
      </c>
      <c r="K310" s="31">
        <f t="shared" si="37"/>
        <v>1023.75</v>
      </c>
      <c r="L310" s="37">
        <f t="shared" si="38"/>
        <v>0</v>
      </c>
      <c r="M310" s="37"/>
      <c r="N310" s="37">
        <f t="shared" si="41"/>
        <v>0</v>
      </c>
    </row>
    <row r="311" spans="1:14" ht="19.5" thickBot="1" x14ac:dyDescent="0.35">
      <c r="A311" s="76" t="s">
        <v>81</v>
      </c>
      <c r="B311" s="77" t="s">
        <v>82</v>
      </c>
      <c r="C311" s="78">
        <v>18</v>
      </c>
      <c r="D311" s="44"/>
      <c r="E311" s="44"/>
      <c r="F311" s="30">
        <f t="shared" si="39"/>
        <v>0</v>
      </c>
      <c r="G311" s="11"/>
      <c r="H311" s="11"/>
      <c r="I311" s="11"/>
      <c r="J311" s="12">
        <f t="shared" si="40"/>
        <v>0</v>
      </c>
      <c r="K311" s="31">
        <f t="shared" si="37"/>
        <v>558.67999999999995</v>
      </c>
      <c r="L311" s="37">
        <f t="shared" si="38"/>
        <v>0</v>
      </c>
      <c r="M311" s="37"/>
      <c r="N311" s="37">
        <f t="shared" si="41"/>
        <v>0</v>
      </c>
    </row>
    <row r="312" spans="1:14" ht="19.5" thickBot="1" x14ac:dyDescent="0.35">
      <c r="A312" s="76" t="s">
        <v>83</v>
      </c>
      <c r="B312" s="77" t="s">
        <v>59</v>
      </c>
      <c r="C312" s="78">
        <v>12</v>
      </c>
      <c r="D312" s="44"/>
      <c r="E312" s="44"/>
      <c r="F312" s="30">
        <f t="shared" si="39"/>
        <v>0</v>
      </c>
      <c r="G312" s="11"/>
      <c r="H312" s="11"/>
      <c r="I312" s="11"/>
      <c r="J312" s="12">
        <f t="shared" si="40"/>
        <v>0</v>
      </c>
      <c r="K312" s="31">
        <f t="shared" si="37"/>
        <v>1092.2</v>
      </c>
      <c r="L312" s="37">
        <f t="shared" si="38"/>
        <v>0</v>
      </c>
      <c r="M312" s="37"/>
      <c r="N312" s="37">
        <f t="shared" si="41"/>
        <v>0</v>
      </c>
    </row>
    <row r="313" spans="1:14" ht="19.5" thickBot="1" x14ac:dyDescent="0.35">
      <c r="A313" s="76" t="s">
        <v>84</v>
      </c>
      <c r="B313" s="77" t="s">
        <v>85</v>
      </c>
      <c r="C313" s="78">
        <v>4</v>
      </c>
      <c r="D313" s="44"/>
      <c r="E313" s="44"/>
      <c r="F313" s="30">
        <f t="shared" si="39"/>
        <v>0</v>
      </c>
      <c r="G313" s="11"/>
      <c r="H313" s="11"/>
      <c r="I313" s="11"/>
      <c r="J313" s="12">
        <f t="shared" si="40"/>
        <v>0</v>
      </c>
      <c r="K313" s="31">
        <f t="shared" si="37"/>
        <v>2670.53</v>
      </c>
      <c r="L313" s="37">
        <f t="shared" si="38"/>
        <v>0</v>
      </c>
      <c r="M313" s="37"/>
      <c r="N313" s="37">
        <f t="shared" si="41"/>
        <v>0</v>
      </c>
    </row>
    <row r="314" spans="1:14" ht="19.5" thickBot="1" x14ac:dyDescent="0.35">
      <c r="A314" s="86" t="s">
        <v>86</v>
      </c>
      <c r="B314" s="87" t="s">
        <v>87</v>
      </c>
      <c r="C314" s="88">
        <v>48</v>
      </c>
      <c r="D314" s="44"/>
      <c r="E314" s="44"/>
      <c r="F314" s="30">
        <f t="shared" si="39"/>
        <v>0</v>
      </c>
      <c r="G314" s="11"/>
      <c r="H314" s="11"/>
      <c r="I314" s="11"/>
      <c r="J314" s="12">
        <f t="shared" si="40"/>
        <v>0</v>
      </c>
      <c r="K314" s="31">
        <f t="shared" si="37"/>
        <v>46.8</v>
      </c>
      <c r="L314" s="37">
        <f t="shared" si="38"/>
        <v>0</v>
      </c>
      <c r="M314" s="37"/>
      <c r="N314" s="37">
        <f t="shared" si="41"/>
        <v>0</v>
      </c>
    </row>
    <row r="315" spans="1:14" ht="19.5" thickBot="1" x14ac:dyDescent="0.35">
      <c r="A315" s="86" t="s">
        <v>88</v>
      </c>
      <c r="B315" s="87" t="s">
        <v>87</v>
      </c>
      <c r="C315" s="88">
        <v>48</v>
      </c>
      <c r="D315" s="44"/>
      <c r="E315" s="44"/>
      <c r="F315" s="30">
        <f t="shared" si="39"/>
        <v>0</v>
      </c>
      <c r="G315" s="11"/>
      <c r="H315" s="11"/>
      <c r="I315" s="11"/>
      <c r="J315" s="12">
        <f t="shared" si="40"/>
        <v>0</v>
      </c>
      <c r="K315" s="31">
        <f t="shared" si="37"/>
        <v>46.8</v>
      </c>
      <c r="L315" s="37">
        <f t="shared" si="38"/>
        <v>0</v>
      </c>
      <c r="M315" s="37"/>
      <c r="N315" s="37">
        <f t="shared" si="41"/>
        <v>0</v>
      </c>
    </row>
    <row r="316" spans="1:14" x14ac:dyDescent="0.3">
      <c r="A316" s="96" t="s">
        <v>89</v>
      </c>
      <c r="B316" s="97">
        <v>25</v>
      </c>
      <c r="C316" s="97">
        <v>25</v>
      </c>
      <c r="D316" s="44">
        <v>157</v>
      </c>
      <c r="E316" s="44"/>
      <c r="F316" s="30">
        <f t="shared" si="39"/>
        <v>6.28</v>
      </c>
      <c r="G316" s="11"/>
      <c r="H316" s="11"/>
      <c r="I316" s="11"/>
      <c r="J316" s="12">
        <f t="shared" si="40"/>
        <v>157</v>
      </c>
      <c r="K316" s="31">
        <f t="shared" si="37"/>
        <v>111.25</v>
      </c>
      <c r="L316" s="37">
        <f t="shared" si="38"/>
        <v>17466.25</v>
      </c>
      <c r="M316" s="37"/>
      <c r="N316" s="37">
        <f t="shared" si="41"/>
        <v>0</v>
      </c>
    </row>
    <row r="317" spans="1:14" x14ac:dyDescent="0.3">
      <c r="A317" s="105" t="s">
        <v>90</v>
      </c>
      <c r="B317" s="106">
        <v>10</v>
      </c>
      <c r="C317" s="106">
        <v>10</v>
      </c>
      <c r="D317" s="44">
        <v>4</v>
      </c>
      <c r="E317" s="44"/>
      <c r="F317" s="30">
        <f t="shared" si="39"/>
        <v>0.4</v>
      </c>
      <c r="G317" s="11"/>
      <c r="H317" s="11"/>
      <c r="I317" s="11"/>
      <c r="J317" s="12">
        <f t="shared" si="40"/>
        <v>4</v>
      </c>
      <c r="K317" s="31">
        <f t="shared" si="37"/>
        <v>1760</v>
      </c>
      <c r="L317" s="37">
        <f t="shared" si="38"/>
        <v>7040</v>
      </c>
      <c r="M317" s="37"/>
      <c r="N317" s="37">
        <f t="shared" si="41"/>
        <v>0</v>
      </c>
    </row>
    <row r="318" spans="1:14" x14ac:dyDescent="0.3">
      <c r="A318" s="105" t="s">
        <v>91</v>
      </c>
      <c r="B318" s="106">
        <v>8</v>
      </c>
      <c r="C318" s="106">
        <v>8</v>
      </c>
      <c r="D318" s="44">
        <v>4</v>
      </c>
      <c r="E318" s="44"/>
      <c r="F318" s="30">
        <f t="shared" si="39"/>
        <v>0.5</v>
      </c>
      <c r="G318" s="11"/>
      <c r="H318" s="11"/>
      <c r="I318" s="11"/>
      <c r="J318" s="12">
        <f t="shared" si="40"/>
        <v>4</v>
      </c>
      <c r="K318" s="31">
        <f t="shared" si="37"/>
        <v>2365</v>
      </c>
      <c r="L318" s="37">
        <f t="shared" si="38"/>
        <v>9460</v>
      </c>
      <c r="M318" s="37"/>
      <c r="N318" s="37">
        <f t="shared" si="41"/>
        <v>0</v>
      </c>
    </row>
    <row r="319" spans="1:14" x14ac:dyDescent="0.3">
      <c r="A319" s="105" t="s">
        <v>92</v>
      </c>
      <c r="B319" s="106">
        <v>8</v>
      </c>
      <c r="C319" s="106">
        <v>8</v>
      </c>
      <c r="D319" s="44"/>
      <c r="E319" s="44"/>
      <c r="F319" s="30">
        <f t="shared" si="39"/>
        <v>0</v>
      </c>
      <c r="G319" s="11"/>
      <c r="H319" s="11"/>
      <c r="I319" s="11"/>
      <c r="J319" s="12">
        <f t="shared" si="40"/>
        <v>0</v>
      </c>
      <c r="K319" s="31">
        <f t="shared" si="37"/>
        <v>2065</v>
      </c>
      <c r="L319" s="37">
        <f t="shared" si="38"/>
        <v>0</v>
      </c>
      <c r="M319" s="37"/>
      <c r="N319" s="37">
        <f t="shared" si="41"/>
        <v>0</v>
      </c>
    </row>
    <row r="320" spans="1:14" x14ac:dyDescent="0.3">
      <c r="A320" s="105" t="s">
        <v>93</v>
      </c>
      <c r="B320" s="106">
        <v>15</v>
      </c>
      <c r="C320" s="106">
        <v>15</v>
      </c>
      <c r="D320" s="44">
        <v>10</v>
      </c>
      <c r="E320" s="44"/>
      <c r="F320" s="30">
        <f t="shared" si="39"/>
        <v>0.66666666666666663</v>
      </c>
      <c r="G320" s="11"/>
      <c r="H320" s="11"/>
      <c r="I320" s="11"/>
      <c r="J320" s="12">
        <f t="shared" si="40"/>
        <v>10</v>
      </c>
      <c r="K320" s="31">
        <f t="shared" si="37"/>
        <v>990</v>
      </c>
      <c r="L320" s="37">
        <f t="shared" si="38"/>
        <v>9900</v>
      </c>
      <c r="M320" s="37"/>
      <c r="N320" s="37">
        <f t="shared" si="41"/>
        <v>0</v>
      </c>
    </row>
    <row r="321" spans="1:14" x14ac:dyDescent="0.3">
      <c r="A321" s="105" t="s">
        <v>94</v>
      </c>
      <c r="B321" s="106">
        <v>15</v>
      </c>
      <c r="C321" s="106">
        <v>15</v>
      </c>
      <c r="D321" s="44">
        <v>1</v>
      </c>
      <c r="E321" s="44"/>
      <c r="F321" s="30">
        <f t="shared" si="39"/>
        <v>6.6666666666666666E-2</v>
      </c>
      <c r="G321" s="11"/>
      <c r="H321" s="11"/>
      <c r="I321" s="11"/>
      <c r="J321" s="12">
        <f t="shared" si="40"/>
        <v>1</v>
      </c>
      <c r="K321" s="31">
        <f t="shared" si="37"/>
        <v>1025</v>
      </c>
      <c r="L321" s="37">
        <f t="shared" si="38"/>
        <v>1025</v>
      </c>
      <c r="M321" s="37"/>
      <c r="N321" s="37">
        <f t="shared" si="41"/>
        <v>0</v>
      </c>
    </row>
    <row r="322" spans="1:14" x14ac:dyDescent="0.3">
      <c r="A322" s="105" t="s">
        <v>95</v>
      </c>
      <c r="B322" s="106">
        <v>10</v>
      </c>
      <c r="C322" s="106">
        <v>10</v>
      </c>
      <c r="D322" s="44">
        <v>50</v>
      </c>
      <c r="E322" s="44"/>
      <c r="F322" s="30">
        <f t="shared" si="39"/>
        <v>5</v>
      </c>
      <c r="G322" s="11"/>
      <c r="H322" s="11"/>
      <c r="I322" s="11"/>
      <c r="J322" s="12">
        <f t="shared" si="40"/>
        <v>50</v>
      </c>
      <c r="K322" s="31">
        <f t="shared" si="37"/>
        <v>1620</v>
      </c>
      <c r="L322" s="37">
        <f t="shared" si="38"/>
        <v>81000</v>
      </c>
      <c r="M322" s="37"/>
      <c r="N322" s="37">
        <f t="shared" si="41"/>
        <v>0</v>
      </c>
    </row>
    <row r="323" spans="1:14" x14ac:dyDescent="0.3">
      <c r="A323" s="105" t="s">
        <v>96</v>
      </c>
      <c r="B323" s="106">
        <v>8</v>
      </c>
      <c r="C323" s="106">
        <v>8</v>
      </c>
      <c r="D323" s="44"/>
      <c r="E323" s="44"/>
      <c r="F323" s="30">
        <f t="shared" si="39"/>
        <v>0</v>
      </c>
      <c r="G323" s="11"/>
      <c r="H323" s="11"/>
      <c r="I323" s="11"/>
      <c r="J323" s="12">
        <f t="shared" si="40"/>
        <v>0</v>
      </c>
      <c r="K323" s="31">
        <f t="shared" si="37"/>
        <v>2130</v>
      </c>
      <c r="L323" s="37">
        <f t="shared" si="38"/>
        <v>0</v>
      </c>
      <c r="M323" s="37"/>
      <c r="N323" s="37">
        <f t="shared" si="41"/>
        <v>0</v>
      </c>
    </row>
    <row r="324" spans="1:14" x14ac:dyDescent="0.3">
      <c r="A324" s="105" t="s">
        <v>97</v>
      </c>
      <c r="B324" s="106">
        <v>15</v>
      </c>
      <c r="C324" s="106">
        <v>15</v>
      </c>
      <c r="D324" s="44">
        <v>135</v>
      </c>
      <c r="E324" s="44"/>
      <c r="F324" s="30">
        <f t="shared" si="39"/>
        <v>9</v>
      </c>
      <c r="G324" s="11"/>
      <c r="H324" s="11"/>
      <c r="I324" s="11"/>
      <c r="J324" s="12">
        <f t="shared" si="40"/>
        <v>135</v>
      </c>
      <c r="K324" s="31">
        <f t="shared" si="37"/>
        <v>880</v>
      </c>
      <c r="L324" s="37">
        <f t="shared" si="38"/>
        <v>118800</v>
      </c>
      <c r="M324" s="37"/>
      <c r="N324" s="37">
        <f t="shared" si="41"/>
        <v>0</v>
      </c>
    </row>
    <row r="325" spans="1:14" x14ac:dyDescent="0.3">
      <c r="A325" s="105" t="s">
        <v>98</v>
      </c>
      <c r="B325" s="106">
        <v>15</v>
      </c>
      <c r="C325" s="106">
        <v>15</v>
      </c>
      <c r="D325" s="44"/>
      <c r="E325" s="44"/>
      <c r="F325" s="30">
        <f t="shared" si="39"/>
        <v>0</v>
      </c>
      <c r="G325" s="11"/>
      <c r="H325" s="11"/>
      <c r="I325" s="11"/>
      <c r="J325" s="12">
        <f t="shared" si="40"/>
        <v>0</v>
      </c>
      <c r="K325" s="31">
        <f t="shared" si="37"/>
        <v>915</v>
      </c>
      <c r="L325" s="37">
        <f t="shared" si="38"/>
        <v>0</v>
      </c>
      <c r="M325" s="37"/>
      <c r="N325" s="37">
        <f t="shared" si="41"/>
        <v>0</v>
      </c>
    </row>
    <row r="326" spans="1:14" x14ac:dyDescent="0.3">
      <c r="A326" s="105" t="s">
        <v>99</v>
      </c>
      <c r="B326" s="106">
        <v>3</v>
      </c>
      <c r="C326" s="106">
        <v>3</v>
      </c>
      <c r="D326" s="44"/>
      <c r="E326" s="44"/>
      <c r="F326" s="30">
        <f t="shared" si="39"/>
        <v>0</v>
      </c>
      <c r="G326" s="11"/>
      <c r="H326" s="11"/>
      <c r="I326" s="11"/>
      <c r="J326" s="12">
        <f t="shared" si="40"/>
        <v>0</v>
      </c>
      <c r="K326" s="31">
        <f t="shared" si="37"/>
        <v>1970</v>
      </c>
      <c r="L326" s="37">
        <f t="shared" si="38"/>
        <v>0</v>
      </c>
      <c r="M326" s="37"/>
      <c r="N326" s="37">
        <f t="shared" si="41"/>
        <v>0</v>
      </c>
    </row>
    <row r="327" spans="1:14" x14ac:dyDescent="0.3">
      <c r="A327" s="105" t="s">
        <v>100</v>
      </c>
      <c r="B327" s="106">
        <v>3</v>
      </c>
      <c r="C327" s="106">
        <v>3</v>
      </c>
      <c r="D327" s="44">
        <v>20</v>
      </c>
      <c r="E327" s="44"/>
      <c r="F327" s="30">
        <f t="shared" si="39"/>
        <v>6.666666666666667</v>
      </c>
      <c r="G327" s="11"/>
      <c r="H327" s="11"/>
      <c r="I327" s="11"/>
      <c r="J327" s="12">
        <f t="shared" si="40"/>
        <v>20</v>
      </c>
      <c r="K327" s="31">
        <f t="shared" si="37"/>
        <v>2035</v>
      </c>
      <c r="L327" s="37">
        <f t="shared" si="38"/>
        <v>40700</v>
      </c>
      <c r="M327" s="37"/>
      <c r="N327" s="37">
        <f t="shared" si="41"/>
        <v>0</v>
      </c>
    </row>
    <row r="328" spans="1:14" x14ac:dyDescent="0.3">
      <c r="A328" s="105" t="s">
        <v>101</v>
      </c>
      <c r="B328" s="106">
        <v>8</v>
      </c>
      <c r="C328" s="106">
        <v>8</v>
      </c>
      <c r="D328" s="44">
        <v>155</v>
      </c>
      <c r="E328" s="44"/>
      <c r="F328" s="30">
        <f t="shared" si="39"/>
        <v>19.375</v>
      </c>
      <c r="G328" s="11"/>
      <c r="H328" s="11"/>
      <c r="I328" s="11"/>
      <c r="J328" s="12">
        <f t="shared" si="40"/>
        <v>155</v>
      </c>
      <c r="K328" s="31">
        <f t="shared" si="37"/>
        <v>2120</v>
      </c>
      <c r="L328" s="37">
        <f t="shared" si="38"/>
        <v>328600</v>
      </c>
      <c r="M328" s="37"/>
      <c r="N328" s="37">
        <f t="shared" si="41"/>
        <v>0</v>
      </c>
    </row>
    <row r="329" spans="1:14" x14ac:dyDescent="0.3">
      <c r="A329" s="105" t="s">
        <v>102</v>
      </c>
      <c r="B329" s="106">
        <v>10</v>
      </c>
      <c r="C329" s="106">
        <v>10</v>
      </c>
      <c r="D329" s="44"/>
      <c r="E329" s="44"/>
      <c r="F329" s="30">
        <f t="shared" si="39"/>
        <v>0</v>
      </c>
      <c r="G329" s="11"/>
      <c r="H329" s="11"/>
      <c r="I329" s="11"/>
      <c r="J329" s="12">
        <f t="shared" si="40"/>
        <v>0</v>
      </c>
      <c r="K329" s="31">
        <f t="shared" si="37"/>
        <v>1980</v>
      </c>
      <c r="L329" s="37">
        <f t="shared" si="38"/>
        <v>0</v>
      </c>
      <c r="M329" s="37"/>
      <c r="N329" s="37">
        <f t="shared" si="41"/>
        <v>0</v>
      </c>
    </row>
    <row r="330" spans="1:14" x14ac:dyDescent="0.3">
      <c r="A330" s="105" t="s">
        <v>103</v>
      </c>
      <c r="B330" s="106">
        <v>12</v>
      </c>
      <c r="C330" s="106">
        <v>12</v>
      </c>
      <c r="D330" s="44"/>
      <c r="E330" s="44"/>
      <c r="F330" s="30">
        <f t="shared" si="39"/>
        <v>0</v>
      </c>
      <c r="G330" s="11"/>
      <c r="H330" s="11"/>
      <c r="I330" s="11"/>
      <c r="J330" s="12">
        <f t="shared" si="40"/>
        <v>0</v>
      </c>
      <c r="K330" s="31">
        <f t="shared" si="37"/>
        <v>875</v>
      </c>
      <c r="L330" s="37">
        <f t="shared" si="38"/>
        <v>0</v>
      </c>
      <c r="M330" s="37"/>
      <c r="N330" s="37">
        <f t="shared" si="41"/>
        <v>0</v>
      </c>
    </row>
    <row r="331" spans="1:14" ht="19.5" thickBot="1" x14ac:dyDescent="0.35">
      <c r="A331" s="105" t="s">
        <v>104</v>
      </c>
      <c r="B331" s="106">
        <v>3</v>
      </c>
      <c r="C331" s="106">
        <v>3</v>
      </c>
      <c r="D331" s="44"/>
      <c r="E331" s="44"/>
      <c r="F331" s="30">
        <f t="shared" si="39"/>
        <v>0</v>
      </c>
      <c r="G331" s="11"/>
      <c r="H331" s="11"/>
      <c r="I331" s="11"/>
      <c r="J331" s="12">
        <f t="shared" si="40"/>
        <v>0</v>
      </c>
      <c r="K331" s="31">
        <f t="shared" si="37"/>
        <v>2145</v>
      </c>
      <c r="L331" s="37">
        <f t="shared" si="38"/>
        <v>0</v>
      </c>
      <c r="M331" s="37"/>
      <c r="N331" s="37">
        <f t="shared" si="41"/>
        <v>0</v>
      </c>
    </row>
    <row r="332" spans="1:14" ht="19.5" thickBot="1" x14ac:dyDescent="0.35">
      <c r="A332" s="56" t="s">
        <v>105</v>
      </c>
      <c r="B332" s="57" t="s">
        <v>74</v>
      </c>
      <c r="C332" s="58">
        <v>150</v>
      </c>
      <c r="D332" s="44"/>
      <c r="E332" s="44"/>
      <c r="F332" s="30">
        <f t="shared" si="39"/>
        <v>0</v>
      </c>
      <c r="G332" s="11"/>
      <c r="H332" s="11"/>
      <c r="I332" s="11"/>
      <c r="J332" s="12">
        <f t="shared" si="40"/>
        <v>0</v>
      </c>
      <c r="K332" s="31">
        <f t="shared" si="37"/>
        <v>21.06</v>
      </c>
      <c r="L332" s="37">
        <f t="shared" si="38"/>
        <v>0</v>
      </c>
      <c r="M332" s="37"/>
      <c r="N332" s="37">
        <f t="shared" si="41"/>
        <v>0</v>
      </c>
    </row>
    <row r="333" spans="1:14" x14ac:dyDescent="0.3">
      <c r="A333" s="107"/>
      <c r="B333" s="108"/>
      <c r="C333" s="108"/>
      <c r="D333" s="11"/>
      <c r="E333" s="11"/>
      <c r="F333" s="30" t="e">
        <f t="shared" si="39"/>
        <v>#DIV/0!</v>
      </c>
      <c r="G333" s="11"/>
      <c r="H333" s="11"/>
      <c r="I333" s="11"/>
      <c r="J333" s="12">
        <f t="shared" si="40"/>
        <v>0</v>
      </c>
      <c r="K333" s="31">
        <f t="shared" si="37"/>
        <v>116.5</v>
      </c>
      <c r="L333" s="37">
        <f t="shared" si="38"/>
        <v>0</v>
      </c>
      <c r="M333" s="37"/>
      <c r="N333" s="37">
        <f t="shared" si="41"/>
        <v>0</v>
      </c>
    </row>
    <row r="334" spans="1:14" x14ac:dyDescent="0.3">
      <c r="A334" s="107"/>
      <c r="B334" s="108"/>
      <c r="C334" s="108"/>
      <c r="D334" s="11"/>
      <c r="E334" s="11"/>
      <c r="F334" s="30" t="e">
        <f t="shared" si="39"/>
        <v>#DIV/0!</v>
      </c>
      <c r="G334" s="11"/>
      <c r="H334" s="11"/>
      <c r="I334" s="11"/>
      <c r="J334" s="12">
        <f t="shared" si="40"/>
        <v>0</v>
      </c>
      <c r="K334" s="31">
        <f t="shared" si="37"/>
        <v>0</v>
      </c>
      <c r="L334" s="37">
        <f t="shared" si="38"/>
        <v>0</v>
      </c>
      <c r="M334" s="37"/>
      <c r="N334" s="37">
        <f t="shared" si="41"/>
        <v>0</v>
      </c>
    </row>
    <row r="335" spans="1:14" x14ac:dyDescent="0.3">
      <c r="A335" s="107"/>
      <c r="B335" s="108"/>
      <c r="C335" s="108"/>
      <c r="D335" s="11"/>
      <c r="E335" s="11"/>
      <c r="F335" s="30" t="e">
        <f t="shared" si="39"/>
        <v>#DIV/0!</v>
      </c>
      <c r="G335" s="11"/>
      <c r="H335" s="11"/>
      <c r="I335" s="11"/>
      <c r="J335" s="12">
        <f t="shared" si="40"/>
        <v>0</v>
      </c>
      <c r="K335" s="31">
        <f t="shared" si="37"/>
        <v>23</v>
      </c>
      <c r="L335" s="37">
        <f t="shared" si="38"/>
        <v>0</v>
      </c>
      <c r="M335" s="37"/>
      <c r="N335" s="37">
        <f t="shared" si="41"/>
        <v>0</v>
      </c>
    </row>
    <row r="336" spans="1:14" x14ac:dyDescent="0.3">
      <c r="A336" s="107"/>
      <c r="B336" s="108"/>
      <c r="C336" s="108"/>
      <c r="D336" s="11"/>
      <c r="E336" s="11"/>
      <c r="F336" s="30" t="e">
        <f t="shared" si="39"/>
        <v>#DIV/0!</v>
      </c>
      <c r="G336" s="11"/>
      <c r="H336" s="11"/>
      <c r="I336" s="11"/>
      <c r="J336" s="12">
        <f t="shared" si="40"/>
        <v>0</v>
      </c>
      <c r="K336" s="31">
        <f t="shared" si="37"/>
        <v>0</v>
      </c>
      <c r="L336" s="37">
        <f t="shared" si="38"/>
        <v>0</v>
      </c>
      <c r="M336" s="37"/>
      <c r="N336" s="37">
        <f t="shared" si="41"/>
        <v>0</v>
      </c>
    </row>
    <row r="337" spans="1:14" x14ac:dyDescent="0.3">
      <c r="A337" s="11"/>
      <c r="B337" s="10"/>
      <c r="C337" s="10"/>
      <c r="D337" s="11"/>
      <c r="E337" s="11"/>
      <c r="F337" s="30" t="e">
        <f t="shared" si="39"/>
        <v>#DIV/0!</v>
      </c>
      <c r="G337" s="11"/>
      <c r="H337" s="11"/>
      <c r="I337" s="11"/>
      <c r="J337" s="12">
        <f t="shared" si="40"/>
        <v>0</v>
      </c>
      <c r="K337" s="31">
        <f t="shared" si="37"/>
        <v>0</v>
      </c>
      <c r="L337" s="37">
        <f t="shared" si="38"/>
        <v>0</v>
      </c>
      <c r="M337" s="37"/>
      <c r="N337" s="37">
        <f t="shared" si="41"/>
        <v>0</v>
      </c>
    </row>
    <row r="338" spans="1:14" x14ac:dyDescent="0.3">
      <c r="A338" s="11"/>
      <c r="B338" s="10"/>
      <c r="C338" s="10"/>
      <c r="D338" s="11"/>
      <c r="E338" s="11"/>
      <c r="F338" s="30" t="e">
        <f t="shared" si="39"/>
        <v>#DIV/0!</v>
      </c>
      <c r="G338" s="11"/>
      <c r="H338" s="11"/>
      <c r="I338" s="11"/>
      <c r="J338" s="12">
        <f t="shared" si="40"/>
        <v>0</v>
      </c>
      <c r="K338" s="31">
        <f t="shared" si="37"/>
        <v>0</v>
      </c>
      <c r="L338" s="37">
        <f t="shared" si="38"/>
        <v>0</v>
      </c>
      <c r="M338" s="37"/>
      <c r="N338" s="37">
        <f t="shared" si="41"/>
        <v>0</v>
      </c>
    </row>
    <row r="339" spans="1:14" x14ac:dyDescent="0.3">
      <c r="A339" s="11"/>
      <c r="B339" s="10"/>
      <c r="C339" s="10"/>
      <c r="D339" s="11"/>
      <c r="E339" s="11"/>
      <c r="F339" s="30" t="e">
        <f t="shared" si="39"/>
        <v>#DIV/0!</v>
      </c>
      <c r="G339" s="11"/>
      <c r="H339" s="11"/>
      <c r="I339" s="11"/>
      <c r="J339" s="12">
        <f t="shared" si="40"/>
        <v>0</v>
      </c>
      <c r="K339" s="31">
        <f t="shared" si="37"/>
        <v>0</v>
      </c>
      <c r="L339" s="37">
        <f t="shared" si="38"/>
        <v>0</v>
      </c>
      <c r="M339" s="37"/>
      <c r="N339" s="37">
        <f t="shared" si="41"/>
        <v>0</v>
      </c>
    </row>
    <row r="340" spans="1:14" x14ac:dyDescent="0.3">
      <c r="A340" s="11" t="s">
        <v>33</v>
      </c>
      <c r="B340" s="11"/>
      <c r="C340" s="13"/>
      <c r="D340" s="111">
        <f t="shared" ref="D340:J340" si="42">SUM(D278:D339)</f>
        <v>836</v>
      </c>
      <c r="E340" s="111">
        <f t="shared" si="42"/>
        <v>0</v>
      </c>
      <c r="F340" s="111" t="e">
        <f t="shared" si="42"/>
        <v>#DIV/0!</v>
      </c>
      <c r="G340" s="111">
        <f t="shared" si="42"/>
        <v>0</v>
      </c>
      <c r="H340" s="111">
        <f t="shared" si="42"/>
        <v>0</v>
      </c>
      <c r="I340" s="111">
        <f t="shared" si="42"/>
        <v>0</v>
      </c>
      <c r="J340" s="12">
        <f t="shared" si="42"/>
        <v>836</v>
      </c>
      <c r="K340" s="111"/>
      <c r="L340" s="111">
        <f>SUM(L278:L339)</f>
        <v>620309.25</v>
      </c>
      <c r="M340" s="111">
        <f>SUM(M278:M339)</f>
        <v>0</v>
      </c>
      <c r="N340" s="111">
        <f>SUM(N278:N339)</f>
        <v>0</v>
      </c>
    </row>
    <row r="341" spans="1:14" x14ac:dyDescent="0.3">
      <c r="A341" s="113"/>
      <c r="B341" s="114"/>
      <c r="C341" s="115"/>
      <c r="D341" s="116"/>
      <c r="E341" s="116"/>
      <c r="F341" s="7" t="s">
        <v>106</v>
      </c>
      <c r="G341" s="7" t="s">
        <v>123</v>
      </c>
      <c r="H341" s="7" t="s">
        <v>124</v>
      </c>
      <c r="I341" s="7" t="s">
        <v>125</v>
      </c>
      <c r="J341" s="7" t="s">
        <v>126</v>
      </c>
      <c r="K341" s="117"/>
      <c r="L341" s="117"/>
      <c r="M341" s="7" t="s">
        <v>107</v>
      </c>
      <c r="N341" s="118"/>
    </row>
    <row r="342" spans="1:14" ht="31.5" x14ac:dyDescent="0.5">
      <c r="A342" s="113"/>
      <c r="B342" s="114"/>
      <c r="C342" s="115"/>
      <c r="D342" s="116"/>
      <c r="E342" s="116"/>
      <c r="F342" s="121"/>
      <c r="G342" s="121"/>
      <c r="H342" s="121"/>
      <c r="I342" s="121"/>
      <c r="J342" s="121"/>
      <c r="K342" s="122"/>
      <c r="L342" s="121">
        <f>+F342-G342-H342-I342-J342</f>
        <v>0</v>
      </c>
      <c r="M342" s="123"/>
      <c r="N342" s="124"/>
    </row>
    <row r="343" spans="1:14" x14ac:dyDescent="0.3">
      <c r="A343" s="177" t="s">
        <v>109</v>
      </c>
      <c r="B343" s="178"/>
      <c r="C343" s="178"/>
      <c r="D343" s="178"/>
      <c r="E343" s="178"/>
      <c r="F343" s="178"/>
      <c r="G343" s="178"/>
      <c r="H343" s="178"/>
      <c r="I343" s="178"/>
      <c r="J343" s="179"/>
      <c r="K343" s="125"/>
      <c r="L343" s="12">
        <f>4049+2</f>
        <v>4051</v>
      </c>
      <c r="M343" s="126"/>
      <c r="N343" s="127"/>
    </row>
    <row r="344" spans="1:14" x14ac:dyDescent="0.3">
      <c r="A344" s="180" t="s">
        <v>110</v>
      </c>
      <c r="B344" s="181"/>
      <c r="C344" s="181"/>
      <c r="D344" s="181"/>
      <c r="E344" s="181"/>
      <c r="F344" s="181"/>
      <c r="G344" s="181"/>
      <c r="H344" s="181"/>
      <c r="I344" s="181"/>
      <c r="J344" s="182"/>
      <c r="K344" s="129"/>
      <c r="L344" s="12"/>
      <c r="M344" s="126"/>
      <c r="N344" s="127"/>
    </row>
    <row r="345" spans="1:14" x14ac:dyDescent="0.3">
      <c r="A345" s="160" t="s">
        <v>111</v>
      </c>
      <c r="B345" s="161"/>
      <c r="C345" s="161"/>
      <c r="D345" s="161"/>
      <c r="E345" s="161"/>
      <c r="F345" s="161"/>
      <c r="G345" s="161"/>
      <c r="H345" s="161"/>
      <c r="I345" s="161"/>
      <c r="J345" s="162"/>
      <c r="K345" s="130"/>
      <c r="L345" s="12"/>
      <c r="M345" s="131">
        <f>+L345/L340%</f>
        <v>0</v>
      </c>
      <c r="N345" s="127"/>
    </row>
    <row r="346" spans="1:14" x14ac:dyDescent="0.3">
      <c r="A346" s="163" t="s">
        <v>112</v>
      </c>
      <c r="B346" s="164"/>
      <c r="C346" s="164"/>
      <c r="D346" s="164"/>
      <c r="E346" s="164"/>
      <c r="F346" s="164"/>
      <c r="G346" s="164"/>
      <c r="H346" s="164"/>
      <c r="I346" s="164"/>
      <c r="J346" s="165"/>
      <c r="K346" s="132"/>
      <c r="L346" s="12">
        <f>+E362</f>
        <v>513452</v>
      </c>
      <c r="M346" s="126"/>
      <c r="N346" s="127"/>
    </row>
    <row r="347" spans="1:14" x14ac:dyDescent="0.3">
      <c r="A347" s="166" t="s">
        <v>113</v>
      </c>
      <c r="B347" s="167"/>
      <c r="C347" s="167"/>
      <c r="D347" s="167"/>
      <c r="E347" s="167"/>
      <c r="F347" s="167"/>
      <c r="G347" s="167"/>
      <c r="H347" s="167"/>
      <c r="I347" s="167"/>
      <c r="J347" s="168"/>
      <c r="K347" s="134"/>
      <c r="L347" s="12">
        <f>+M362</f>
        <v>0</v>
      </c>
      <c r="M347" s="126"/>
      <c r="N347" s="127"/>
    </row>
    <row r="348" spans="1:14" x14ac:dyDescent="0.3">
      <c r="A348" s="169"/>
      <c r="B348" s="170"/>
      <c r="C348" s="170"/>
      <c r="D348" s="170"/>
      <c r="E348" s="170"/>
      <c r="F348" s="170"/>
      <c r="G348" s="170"/>
      <c r="H348" s="170"/>
      <c r="I348" s="170"/>
      <c r="J348" s="171"/>
      <c r="K348" s="128"/>
      <c r="L348" s="126">
        <v>46</v>
      </c>
      <c r="M348" s="126"/>
      <c r="N348" s="127"/>
    </row>
    <row r="349" spans="1:14" x14ac:dyDescent="0.3">
      <c r="A349" s="169"/>
      <c r="B349" s="170"/>
      <c r="C349" s="170"/>
      <c r="D349" s="170"/>
      <c r="E349" s="170"/>
      <c r="F349" s="170"/>
      <c r="G349" s="170"/>
      <c r="H349" s="170"/>
      <c r="I349" s="170"/>
      <c r="J349" s="171"/>
      <c r="K349" s="128"/>
      <c r="L349" s="126"/>
      <c r="M349" s="126"/>
      <c r="N349" s="127"/>
    </row>
    <row r="350" spans="1:14" x14ac:dyDescent="0.3">
      <c r="A350" s="169" t="s">
        <v>114</v>
      </c>
      <c r="B350" s="170"/>
      <c r="C350" s="170"/>
      <c r="D350" s="170"/>
      <c r="E350" s="170"/>
      <c r="F350" s="170"/>
      <c r="G350" s="170"/>
      <c r="H350" s="170"/>
      <c r="I350" s="170"/>
      <c r="J350" s="171"/>
      <c r="K350" s="136"/>
      <c r="L350" s="111">
        <f>+L340-L343-L344-L345-L346+L347-L348-L349</f>
        <v>102760.25</v>
      </c>
      <c r="M350" s="126"/>
      <c r="N350" s="127"/>
    </row>
    <row r="351" spans="1:14" ht="19.5" thickBot="1" x14ac:dyDescent="0.35">
      <c r="L351" s="3">
        <v>102760</v>
      </c>
      <c r="M351" s="138">
        <f>+L351-L350</f>
        <v>-0.25</v>
      </c>
    </row>
    <row r="352" spans="1:14" ht="19.5" thickBot="1" x14ac:dyDescent="0.35">
      <c r="A352" s="157" t="s">
        <v>115</v>
      </c>
      <c r="B352" s="158"/>
      <c r="C352" s="158"/>
      <c r="D352" s="158"/>
      <c r="E352" s="158"/>
      <c r="F352" s="159"/>
      <c r="G352" s="127"/>
      <c r="H352" s="157" t="s">
        <v>116</v>
      </c>
      <c r="I352" s="158"/>
      <c r="J352" s="159"/>
      <c r="K352" s="157" t="s">
        <v>117</v>
      </c>
      <c r="L352" s="158"/>
      <c r="M352" s="159"/>
      <c r="N352" s="139"/>
    </row>
    <row r="353" spans="1:14" ht="19.5" thickBot="1" x14ac:dyDescent="0.35">
      <c r="A353" s="140" t="s">
        <v>118</v>
      </c>
      <c r="B353" s="157" t="s">
        <v>119</v>
      </c>
      <c r="C353" s="159"/>
      <c r="D353" s="140" t="s">
        <v>120</v>
      </c>
      <c r="E353" s="157" t="s">
        <v>22</v>
      </c>
      <c r="F353" s="159"/>
      <c r="G353" s="127"/>
      <c r="H353" s="157" t="s">
        <v>119</v>
      </c>
      <c r="I353" s="159"/>
      <c r="J353" s="140" t="s">
        <v>22</v>
      </c>
      <c r="K353" s="157" t="s">
        <v>119</v>
      </c>
      <c r="L353" s="159"/>
      <c r="M353" s="140" t="s">
        <v>22</v>
      </c>
      <c r="N353" s="139"/>
    </row>
    <row r="354" spans="1:14" ht="19.5" thickBot="1" x14ac:dyDescent="0.35">
      <c r="A354" s="141"/>
      <c r="B354" s="153"/>
      <c r="C354" s="154"/>
      <c r="D354" s="141"/>
      <c r="E354" s="155">
        <v>491400</v>
      </c>
      <c r="F354" s="156"/>
      <c r="G354" s="127"/>
      <c r="H354" s="153"/>
      <c r="I354" s="154"/>
      <c r="J354" s="142"/>
      <c r="K354" s="153"/>
      <c r="L354" s="154"/>
      <c r="M354" s="143"/>
      <c r="N354" s="144"/>
    </row>
    <row r="355" spans="1:14" ht="19.5" thickBot="1" x14ac:dyDescent="0.35">
      <c r="A355" s="141"/>
      <c r="B355" s="153"/>
      <c r="C355" s="154"/>
      <c r="D355" s="141"/>
      <c r="E355" s="155">
        <v>16050</v>
      </c>
      <c r="F355" s="156"/>
      <c r="G355" s="127"/>
      <c r="H355" s="153"/>
      <c r="I355" s="154"/>
      <c r="J355" s="142"/>
      <c r="K355" s="153"/>
      <c r="L355" s="154"/>
      <c r="M355" s="143"/>
      <c r="N355" s="144"/>
    </row>
    <row r="356" spans="1:14" ht="19.5" thickBot="1" x14ac:dyDescent="0.35">
      <c r="A356" s="141"/>
      <c r="B356" s="153"/>
      <c r="C356" s="154"/>
      <c r="D356" s="141"/>
      <c r="E356" s="155">
        <v>6002</v>
      </c>
      <c r="F356" s="156"/>
      <c r="G356" s="127"/>
      <c r="H356" s="153"/>
      <c r="I356" s="154"/>
      <c r="J356" s="142"/>
      <c r="K356" s="153"/>
      <c r="L356" s="154"/>
      <c r="M356" s="143"/>
      <c r="N356" s="144"/>
    </row>
    <row r="357" spans="1:14" ht="19.5" thickBot="1" x14ac:dyDescent="0.35">
      <c r="A357" s="141"/>
      <c r="B357" s="153"/>
      <c r="C357" s="154"/>
      <c r="D357" s="141"/>
      <c r="E357" s="155"/>
      <c r="F357" s="156"/>
      <c r="G357" s="127"/>
      <c r="H357" s="153"/>
      <c r="I357" s="154"/>
      <c r="J357" s="142"/>
      <c r="K357" s="153"/>
      <c r="L357" s="154"/>
      <c r="M357" s="143"/>
      <c r="N357" s="144"/>
    </row>
    <row r="358" spans="1:14" ht="19.5" thickBot="1" x14ac:dyDescent="0.35">
      <c r="A358" s="141"/>
      <c r="B358" s="153"/>
      <c r="C358" s="154"/>
      <c r="D358" s="141"/>
      <c r="E358" s="155"/>
      <c r="F358" s="156"/>
      <c r="G358" s="127"/>
      <c r="H358" s="153"/>
      <c r="I358" s="154"/>
      <c r="J358" s="142"/>
      <c r="K358" s="153"/>
      <c r="L358" s="154"/>
      <c r="M358" s="143"/>
      <c r="N358" s="144"/>
    </row>
    <row r="359" spans="1:14" ht="19.5" thickBot="1" x14ac:dyDescent="0.35">
      <c r="A359" s="141"/>
      <c r="B359" s="153"/>
      <c r="C359" s="154"/>
      <c r="D359" s="141"/>
      <c r="E359" s="155"/>
      <c r="F359" s="156"/>
      <c r="G359" s="127"/>
      <c r="H359" s="153"/>
      <c r="I359" s="154"/>
      <c r="J359" s="142"/>
      <c r="K359" s="153"/>
      <c r="L359" s="154"/>
      <c r="M359" s="143"/>
      <c r="N359" s="144"/>
    </row>
    <row r="360" spans="1:14" ht="19.5" thickBot="1" x14ac:dyDescent="0.35">
      <c r="A360" s="141"/>
      <c r="B360" s="153"/>
      <c r="C360" s="154"/>
      <c r="D360" s="141"/>
      <c r="E360" s="155"/>
      <c r="F360" s="156"/>
      <c r="G360" s="127"/>
      <c r="H360" s="153"/>
      <c r="I360" s="154"/>
      <c r="J360" s="142"/>
      <c r="K360" s="153"/>
      <c r="L360" s="154"/>
      <c r="M360" s="143"/>
      <c r="N360" s="144"/>
    </row>
    <row r="361" spans="1:14" ht="19.5" thickBot="1" x14ac:dyDescent="0.35">
      <c r="A361" s="141"/>
      <c r="B361" s="153"/>
      <c r="C361" s="154"/>
      <c r="D361" s="141"/>
      <c r="E361" s="155"/>
      <c r="F361" s="156"/>
      <c r="G361" s="127"/>
      <c r="H361" s="153"/>
      <c r="I361" s="154"/>
      <c r="J361" s="142"/>
      <c r="K361" s="153"/>
      <c r="L361" s="154"/>
      <c r="M361" s="143"/>
      <c r="N361" s="144"/>
    </row>
    <row r="362" spans="1:14" ht="19.5" thickBot="1" x14ac:dyDescent="0.35">
      <c r="A362" s="141" t="s">
        <v>121</v>
      </c>
      <c r="B362" s="153"/>
      <c r="C362" s="154"/>
      <c r="D362" s="141"/>
      <c r="E362" s="155">
        <f>SUM(E354:F361)</f>
        <v>513452</v>
      </c>
      <c r="F362" s="156"/>
      <c r="G362" s="127"/>
      <c r="H362" s="153" t="s">
        <v>121</v>
      </c>
      <c r="I362" s="154"/>
      <c r="J362" s="140">
        <f>SUM(J354:J361)</f>
        <v>0</v>
      </c>
      <c r="K362" s="153" t="s">
        <v>121</v>
      </c>
      <c r="L362" s="154"/>
      <c r="M362" s="145">
        <f>SUM(M354:M361)</f>
        <v>0</v>
      </c>
      <c r="N362" s="139"/>
    </row>
    <row r="365" spans="1:14" x14ac:dyDescent="0.3">
      <c r="A365" s="172" t="s">
        <v>0</v>
      </c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"/>
      <c r="N365" s="151"/>
    </row>
    <row r="366" spans="1:14" x14ac:dyDescent="0.3">
      <c r="A366" s="1" t="s">
        <v>1</v>
      </c>
      <c r="B366" s="151" t="s">
        <v>129</v>
      </c>
      <c r="J366" s="1" t="s">
        <v>3</v>
      </c>
      <c r="K366" s="173">
        <f>+K275</f>
        <v>0</v>
      </c>
      <c r="L366" s="173"/>
      <c r="M366" s="173"/>
      <c r="N366" s="6"/>
    </row>
    <row r="367" spans="1:14" x14ac:dyDescent="0.3">
      <c r="A367" s="174"/>
      <c r="B367" s="175"/>
      <c r="C367" s="176"/>
      <c r="D367" s="169" t="s">
        <v>6</v>
      </c>
      <c r="E367" s="170"/>
      <c r="F367" s="171"/>
      <c r="G367" s="7" t="s">
        <v>7</v>
      </c>
      <c r="H367" s="7" t="s">
        <v>7</v>
      </c>
      <c r="I367" s="7" t="s">
        <v>8</v>
      </c>
      <c r="J367" s="150" t="s">
        <v>9</v>
      </c>
      <c r="K367" s="7" t="s">
        <v>10</v>
      </c>
      <c r="L367" s="152"/>
      <c r="M367" s="7" t="s">
        <v>11</v>
      </c>
      <c r="N367" s="7" t="s">
        <v>12</v>
      </c>
    </row>
    <row r="368" spans="1:14" x14ac:dyDescent="0.3">
      <c r="A368" s="12" t="s">
        <v>16</v>
      </c>
      <c r="B368" s="7" t="s">
        <v>17</v>
      </c>
      <c r="C368" s="13" t="s">
        <v>18</v>
      </c>
      <c r="D368" s="7">
        <v>1</v>
      </c>
      <c r="E368" s="7">
        <v>2</v>
      </c>
      <c r="F368" s="14" t="s">
        <v>19</v>
      </c>
      <c r="G368" s="7" t="s">
        <v>20</v>
      </c>
      <c r="H368" s="7" t="s">
        <v>20</v>
      </c>
      <c r="I368" s="7"/>
      <c r="J368" s="7" t="s">
        <v>20</v>
      </c>
      <c r="K368" s="7" t="s">
        <v>21</v>
      </c>
      <c r="L368" s="7" t="s">
        <v>22</v>
      </c>
      <c r="M368" s="7" t="s">
        <v>23</v>
      </c>
      <c r="N368" s="7" t="s">
        <v>22</v>
      </c>
    </row>
    <row r="369" spans="1:14" x14ac:dyDescent="0.3">
      <c r="A369" s="16" t="s">
        <v>35</v>
      </c>
      <c r="B369" s="17" t="s">
        <v>36</v>
      </c>
      <c r="C369" s="17">
        <v>72</v>
      </c>
      <c r="D369" s="29"/>
      <c r="E369" s="29"/>
      <c r="F369" s="30">
        <f>+(E369+D369)/C369</f>
        <v>0</v>
      </c>
      <c r="G369" s="32"/>
      <c r="H369" s="32"/>
      <c r="I369" s="32"/>
      <c r="J369" s="34">
        <f>+D369+E369-G369-H369-I369</f>
        <v>0</v>
      </c>
      <c r="K369" s="31">
        <f>+K278</f>
        <v>381.13</v>
      </c>
      <c r="L369" s="24">
        <f t="shared" ref="L369:L430" si="43">+J369*K369</f>
        <v>0</v>
      </c>
      <c r="M369" s="24"/>
      <c r="N369" s="24">
        <f>+K369*I369</f>
        <v>0</v>
      </c>
    </row>
    <row r="370" spans="1:14" x14ac:dyDescent="0.3">
      <c r="A370" s="16" t="s">
        <v>37</v>
      </c>
      <c r="B370" s="17" t="s">
        <v>38</v>
      </c>
      <c r="C370" s="17">
        <v>36</v>
      </c>
      <c r="D370" s="29"/>
      <c r="E370" s="29"/>
      <c r="F370" s="30">
        <f t="shared" ref="F370:F430" si="44">+(E370+D370)/C370</f>
        <v>0</v>
      </c>
      <c r="G370" s="32"/>
      <c r="H370" s="32"/>
      <c r="I370" s="32"/>
      <c r="J370" s="34">
        <f t="shared" ref="J370:J430" si="45">+D370+E370-G370-H370-I370</f>
        <v>0</v>
      </c>
      <c r="K370" s="31">
        <f t="shared" ref="K370:K430" si="46">+K279</f>
        <v>741.2</v>
      </c>
      <c r="L370" s="24">
        <f t="shared" si="43"/>
        <v>0</v>
      </c>
      <c r="M370" s="24"/>
      <c r="N370" s="24">
        <f t="shared" ref="N370:N430" si="47">+K370*I370</f>
        <v>0</v>
      </c>
    </row>
    <row r="371" spans="1:14" x14ac:dyDescent="0.3">
      <c r="A371" s="16" t="s">
        <v>39</v>
      </c>
      <c r="B371" s="17" t="s">
        <v>40</v>
      </c>
      <c r="C371" s="17">
        <v>18</v>
      </c>
      <c r="D371" s="29"/>
      <c r="E371" s="29"/>
      <c r="F371" s="30">
        <f t="shared" si="44"/>
        <v>0</v>
      </c>
      <c r="G371" s="32"/>
      <c r="H371" s="32"/>
      <c r="I371" s="32"/>
      <c r="J371" s="12">
        <f t="shared" si="45"/>
        <v>0</v>
      </c>
      <c r="K371" s="31">
        <f t="shared" si="46"/>
        <v>1263.5999999999999</v>
      </c>
      <c r="L371" s="37">
        <f t="shared" si="43"/>
        <v>0</v>
      </c>
      <c r="M371" s="37"/>
      <c r="N371" s="37">
        <f t="shared" si="47"/>
        <v>0</v>
      </c>
    </row>
    <row r="372" spans="1:14" x14ac:dyDescent="0.3">
      <c r="A372" s="16" t="s">
        <v>41</v>
      </c>
      <c r="B372" s="17" t="s">
        <v>42</v>
      </c>
      <c r="C372" s="17">
        <v>10</v>
      </c>
      <c r="D372" s="29"/>
      <c r="E372" s="29"/>
      <c r="F372" s="30">
        <f t="shared" si="44"/>
        <v>0</v>
      </c>
      <c r="G372" s="32"/>
      <c r="H372" s="32"/>
      <c r="I372" s="32"/>
      <c r="J372" s="34">
        <f t="shared" si="45"/>
        <v>0</v>
      </c>
      <c r="K372" s="31">
        <f t="shared" si="46"/>
        <v>2059.1999999999998</v>
      </c>
      <c r="L372" s="24">
        <f t="shared" si="43"/>
        <v>0</v>
      </c>
      <c r="M372" s="24"/>
      <c r="N372" s="24">
        <f t="shared" si="47"/>
        <v>0</v>
      </c>
    </row>
    <row r="373" spans="1:14" x14ac:dyDescent="0.3">
      <c r="A373" s="16" t="s">
        <v>43</v>
      </c>
      <c r="B373" s="17" t="s">
        <v>36</v>
      </c>
      <c r="C373" s="17">
        <v>72</v>
      </c>
      <c r="D373" s="29"/>
      <c r="E373" s="29"/>
      <c r="F373" s="30">
        <f t="shared" si="44"/>
        <v>0</v>
      </c>
      <c r="G373" s="32"/>
      <c r="H373" s="32"/>
      <c r="I373" s="32"/>
      <c r="J373" s="34">
        <f t="shared" si="45"/>
        <v>0</v>
      </c>
      <c r="K373" s="31">
        <f t="shared" si="46"/>
        <v>409.5</v>
      </c>
      <c r="L373" s="24">
        <f t="shared" si="43"/>
        <v>0</v>
      </c>
      <c r="M373" s="24"/>
      <c r="N373" s="24">
        <f t="shared" si="47"/>
        <v>0</v>
      </c>
    </row>
    <row r="374" spans="1:14" x14ac:dyDescent="0.3">
      <c r="A374" s="16" t="s">
        <v>44</v>
      </c>
      <c r="B374" s="17" t="s">
        <v>38</v>
      </c>
      <c r="C374" s="17">
        <v>36</v>
      </c>
      <c r="D374" s="29"/>
      <c r="E374" s="29"/>
      <c r="F374" s="30">
        <f t="shared" si="44"/>
        <v>0</v>
      </c>
      <c r="G374" s="32"/>
      <c r="H374" s="32"/>
      <c r="I374" s="32"/>
      <c r="J374" s="34">
        <f t="shared" si="45"/>
        <v>0</v>
      </c>
      <c r="K374" s="31">
        <f t="shared" si="46"/>
        <v>803.79</v>
      </c>
      <c r="L374" s="24">
        <f t="shared" si="43"/>
        <v>0</v>
      </c>
      <c r="M374" s="24"/>
      <c r="N374" s="24">
        <f t="shared" si="47"/>
        <v>0</v>
      </c>
    </row>
    <row r="375" spans="1:14" x14ac:dyDescent="0.3">
      <c r="A375" s="16" t="s">
        <v>45</v>
      </c>
      <c r="B375" s="17" t="s">
        <v>36</v>
      </c>
      <c r="C375" s="17">
        <v>72</v>
      </c>
      <c r="D375" s="29"/>
      <c r="E375" s="29"/>
      <c r="F375" s="30">
        <f t="shared" si="44"/>
        <v>0</v>
      </c>
      <c r="G375" s="32"/>
      <c r="H375" s="32"/>
      <c r="I375" s="32"/>
      <c r="J375" s="34">
        <f t="shared" si="45"/>
        <v>0</v>
      </c>
      <c r="K375" s="31">
        <f t="shared" si="46"/>
        <v>409.5</v>
      </c>
      <c r="L375" s="24">
        <f t="shared" si="43"/>
        <v>0</v>
      </c>
      <c r="M375" s="24"/>
      <c r="N375" s="24">
        <f t="shared" si="47"/>
        <v>0</v>
      </c>
    </row>
    <row r="376" spans="1:14" x14ac:dyDescent="0.3">
      <c r="A376" s="16" t="s">
        <v>46</v>
      </c>
      <c r="B376" s="17" t="s">
        <v>38</v>
      </c>
      <c r="C376" s="17">
        <v>36</v>
      </c>
      <c r="D376" s="29"/>
      <c r="E376" s="29"/>
      <c r="F376" s="30">
        <f t="shared" si="44"/>
        <v>0</v>
      </c>
      <c r="G376" s="32"/>
      <c r="H376" s="32"/>
      <c r="I376" s="32"/>
      <c r="J376" s="34">
        <f t="shared" si="45"/>
        <v>0</v>
      </c>
      <c r="K376" s="31">
        <f t="shared" si="46"/>
        <v>803.79</v>
      </c>
      <c r="L376" s="24">
        <f t="shared" si="43"/>
        <v>0</v>
      </c>
      <c r="M376" s="24"/>
      <c r="N376" s="24">
        <f t="shared" si="47"/>
        <v>0</v>
      </c>
    </row>
    <row r="377" spans="1:14" x14ac:dyDescent="0.3">
      <c r="A377" s="16" t="s">
        <v>47</v>
      </c>
      <c r="B377" s="17" t="s">
        <v>48</v>
      </c>
      <c r="C377" s="17">
        <v>8</v>
      </c>
      <c r="D377" s="29"/>
      <c r="E377" s="29"/>
      <c r="F377" s="30">
        <f t="shared" si="44"/>
        <v>0</v>
      </c>
      <c r="G377" s="32"/>
      <c r="H377" s="32"/>
      <c r="I377" s="32"/>
      <c r="J377" s="34">
        <f t="shared" si="45"/>
        <v>0</v>
      </c>
      <c r="K377" s="31">
        <f t="shared" si="46"/>
        <v>2767.05</v>
      </c>
      <c r="L377" s="24">
        <f t="shared" si="43"/>
        <v>0</v>
      </c>
      <c r="M377" s="24"/>
      <c r="N377" s="24">
        <f t="shared" si="47"/>
        <v>0</v>
      </c>
    </row>
    <row r="378" spans="1:14" x14ac:dyDescent="0.3">
      <c r="A378" s="35" t="s">
        <v>49</v>
      </c>
      <c r="B378" s="17" t="s">
        <v>50</v>
      </c>
      <c r="C378" s="38">
        <v>72</v>
      </c>
      <c r="D378" s="29"/>
      <c r="E378" s="29"/>
      <c r="F378" s="30">
        <f t="shared" si="44"/>
        <v>0</v>
      </c>
      <c r="G378" s="32"/>
      <c r="H378" s="32"/>
      <c r="I378" s="32"/>
      <c r="J378" s="12">
        <f t="shared" si="45"/>
        <v>0</v>
      </c>
      <c r="K378" s="31">
        <f t="shared" si="46"/>
        <v>444.6</v>
      </c>
      <c r="L378" s="37">
        <f t="shared" si="43"/>
        <v>0</v>
      </c>
      <c r="M378" s="37"/>
      <c r="N378" s="37">
        <f t="shared" si="47"/>
        <v>0</v>
      </c>
    </row>
    <row r="379" spans="1:14" x14ac:dyDescent="0.3">
      <c r="A379" s="16" t="s">
        <v>51</v>
      </c>
      <c r="B379" s="17" t="s">
        <v>52</v>
      </c>
      <c r="C379" s="17">
        <v>36</v>
      </c>
      <c r="D379" s="29"/>
      <c r="E379" s="29"/>
      <c r="F379" s="30">
        <f t="shared" si="44"/>
        <v>0</v>
      </c>
      <c r="G379" s="32"/>
      <c r="H379" s="32"/>
      <c r="I379" s="32"/>
      <c r="J379" s="34">
        <f t="shared" si="45"/>
        <v>0</v>
      </c>
      <c r="K379" s="31">
        <f t="shared" si="46"/>
        <v>868.73</v>
      </c>
      <c r="L379" s="24">
        <f t="shared" si="43"/>
        <v>0</v>
      </c>
      <c r="M379" s="24"/>
      <c r="N379" s="24">
        <f t="shared" si="47"/>
        <v>0</v>
      </c>
    </row>
    <row r="380" spans="1:14" x14ac:dyDescent="0.3">
      <c r="A380" s="16" t="s">
        <v>53</v>
      </c>
      <c r="B380" s="17" t="s">
        <v>48</v>
      </c>
      <c r="C380" s="17">
        <v>8</v>
      </c>
      <c r="D380" s="29"/>
      <c r="E380" s="29"/>
      <c r="F380" s="30">
        <f t="shared" si="44"/>
        <v>0</v>
      </c>
      <c r="G380" s="32"/>
      <c r="H380" s="32"/>
      <c r="I380" s="32"/>
      <c r="J380" s="34">
        <f t="shared" si="45"/>
        <v>0</v>
      </c>
      <c r="K380" s="31">
        <f t="shared" si="46"/>
        <v>2416.0500000000002</v>
      </c>
      <c r="L380" s="24">
        <f t="shared" si="43"/>
        <v>0</v>
      </c>
      <c r="M380" s="24"/>
      <c r="N380" s="24">
        <f t="shared" si="47"/>
        <v>0</v>
      </c>
    </row>
    <row r="381" spans="1:14" x14ac:dyDescent="0.3">
      <c r="A381" s="16" t="s">
        <v>54</v>
      </c>
      <c r="B381" s="17" t="s">
        <v>50</v>
      </c>
      <c r="C381" s="17">
        <v>72</v>
      </c>
      <c r="D381" s="29"/>
      <c r="E381" s="29"/>
      <c r="F381" s="30">
        <f t="shared" si="44"/>
        <v>0</v>
      </c>
      <c r="G381" s="32"/>
      <c r="H381" s="32"/>
      <c r="I381" s="32"/>
      <c r="J381" s="34">
        <f t="shared" si="45"/>
        <v>0</v>
      </c>
      <c r="K381" s="31">
        <f t="shared" si="46"/>
        <v>377.33</v>
      </c>
      <c r="L381" s="24">
        <f t="shared" si="43"/>
        <v>0</v>
      </c>
      <c r="M381" s="24"/>
      <c r="N381" s="24">
        <f t="shared" si="47"/>
        <v>0</v>
      </c>
    </row>
    <row r="382" spans="1:14" x14ac:dyDescent="0.3">
      <c r="A382" s="16" t="s">
        <v>55</v>
      </c>
      <c r="B382" s="17" t="s">
        <v>56</v>
      </c>
      <c r="C382" s="17">
        <v>15</v>
      </c>
      <c r="D382" s="44"/>
      <c r="E382" s="44"/>
      <c r="F382" s="30">
        <f t="shared" si="44"/>
        <v>0</v>
      </c>
      <c r="G382" s="11"/>
      <c r="H382" s="11"/>
      <c r="I382" s="11"/>
      <c r="J382" s="12">
        <f t="shared" si="45"/>
        <v>0</v>
      </c>
      <c r="K382" s="45">
        <f t="shared" si="46"/>
        <v>1158.3</v>
      </c>
      <c r="L382" s="37">
        <f t="shared" si="43"/>
        <v>0</v>
      </c>
      <c r="M382" s="37"/>
      <c r="N382" s="37">
        <f t="shared" si="47"/>
        <v>0</v>
      </c>
    </row>
    <row r="383" spans="1:14" x14ac:dyDescent="0.3">
      <c r="A383" s="16" t="s">
        <v>57</v>
      </c>
      <c r="B383" s="17" t="s">
        <v>50</v>
      </c>
      <c r="C383" s="17">
        <v>72</v>
      </c>
      <c r="D383" s="29"/>
      <c r="E383" s="29"/>
      <c r="F383" s="30">
        <f t="shared" si="44"/>
        <v>0</v>
      </c>
      <c r="G383" s="32"/>
      <c r="H383" s="32"/>
      <c r="I383" s="32"/>
      <c r="J383" s="34">
        <f t="shared" si="45"/>
        <v>0</v>
      </c>
      <c r="K383" s="31">
        <f t="shared" si="46"/>
        <v>424.13</v>
      </c>
      <c r="L383" s="24">
        <f t="shared" si="43"/>
        <v>0</v>
      </c>
      <c r="M383" s="24"/>
      <c r="N383" s="24">
        <f t="shared" si="47"/>
        <v>0</v>
      </c>
    </row>
    <row r="384" spans="1:14" x14ac:dyDescent="0.3">
      <c r="A384" s="16" t="s">
        <v>58</v>
      </c>
      <c r="B384" s="17" t="s">
        <v>59</v>
      </c>
      <c r="C384" s="17">
        <v>15</v>
      </c>
      <c r="D384" s="29"/>
      <c r="E384" s="29"/>
      <c r="F384" s="30">
        <f t="shared" si="44"/>
        <v>0</v>
      </c>
      <c r="G384" s="32"/>
      <c r="H384" s="32"/>
      <c r="I384" s="32"/>
      <c r="J384" s="34">
        <f t="shared" si="45"/>
        <v>0</v>
      </c>
      <c r="K384" s="31">
        <f t="shared" si="46"/>
        <v>1199.25</v>
      </c>
      <c r="L384" s="24">
        <f t="shared" si="43"/>
        <v>0</v>
      </c>
      <c r="M384" s="24"/>
      <c r="N384" s="24">
        <f t="shared" si="47"/>
        <v>0</v>
      </c>
    </row>
    <row r="385" spans="1:14" x14ac:dyDescent="0.3">
      <c r="A385" s="16" t="s">
        <v>60</v>
      </c>
      <c r="B385" s="17" t="s">
        <v>50</v>
      </c>
      <c r="C385" s="17">
        <v>72</v>
      </c>
      <c r="D385" s="29"/>
      <c r="E385" s="29"/>
      <c r="F385" s="30">
        <f t="shared" si="44"/>
        <v>0</v>
      </c>
      <c r="G385" s="32"/>
      <c r="H385" s="32"/>
      <c r="I385" s="32"/>
      <c r="J385" s="34">
        <f t="shared" si="45"/>
        <v>0</v>
      </c>
      <c r="K385" s="31">
        <f t="shared" si="46"/>
        <v>381.13</v>
      </c>
      <c r="L385" s="24">
        <f t="shared" si="43"/>
        <v>0</v>
      </c>
      <c r="M385" s="24"/>
      <c r="N385" s="24">
        <f t="shared" si="47"/>
        <v>0</v>
      </c>
    </row>
    <row r="386" spans="1:14" x14ac:dyDescent="0.3">
      <c r="A386" s="16" t="s">
        <v>61</v>
      </c>
      <c r="B386" s="17" t="s">
        <v>50</v>
      </c>
      <c r="C386" s="38">
        <v>72</v>
      </c>
      <c r="D386" s="44"/>
      <c r="E386" s="44"/>
      <c r="F386" s="30">
        <f t="shared" si="44"/>
        <v>0</v>
      </c>
      <c r="G386" s="11"/>
      <c r="H386" s="11"/>
      <c r="I386" s="11"/>
      <c r="J386" s="12">
        <f t="shared" si="45"/>
        <v>0</v>
      </c>
      <c r="K386" s="31">
        <f t="shared" si="46"/>
        <v>424.13</v>
      </c>
      <c r="L386" s="37">
        <f t="shared" si="43"/>
        <v>0</v>
      </c>
      <c r="M386" s="37"/>
      <c r="N386" s="37">
        <f t="shared" si="47"/>
        <v>0</v>
      </c>
    </row>
    <row r="387" spans="1:14" x14ac:dyDescent="0.3">
      <c r="A387" s="35" t="s">
        <v>62</v>
      </c>
      <c r="B387" s="17" t="s">
        <v>50</v>
      </c>
      <c r="C387" s="38">
        <v>72</v>
      </c>
      <c r="D387" s="44"/>
      <c r="E387" s="44"/>
      <c r="F387" s="30">
        <f t="shared" si="44"/>
        <v>0</v>
      </c>
      <c r="G387" s="11"/>
      <c r="H387" s="11"/>
      <c r="I387" s="11"/>
      <c r="J387" s="12">
        <f t="shared" si="45"/>
        <v>0</v>
      </c>
      <c r="K387" s="31">
        <f t="shared" si="46"/>
        <v>330.23</v>
      </c>
      <c r="L387" s="37">
        <f t="shared" si="43"/>
        <v>0</v>
      </c>
      <c r="M387" s="37"/>
      <c r="N387" s="37">
        <f t="shared" si="47"/>
        <v>0</v>
      </c>
    </row>
    <row r="388" spans="1:14" x14ac:dyDescent="0.3">
      <c r="A388" s="35" t="s">
        <v>63</v>
      </c>
      <c r="B388" s="17" t="s">
        <v>50</v>
      </c>
      <c r="C388" s="38">
        <v>72</v>
      </c>
      <c r="D388" s="44"/>
      <c r="E388" s="44"/>
      <c r="F388" s="30">
        <f t="shared" si="44"/>
        <v>0</v>
      </c>
      <c r="G388" s="11"/>
      <c r="H388" s="11"/>
      <c r="I388" s="11"/>
      <c r="J388" s="12">
        <f t="shared" si="45"/>
        <v>0</v>
      </c>
      <c r="K388" s="31">
        <f t="shared" si="46"/>
        <v>424.13</v>
      </c>
      <c r="L388" s="37">
        <f t="shared" si="43"/>
        <v>0</v>
      </c>
      <c r="M388" s="37"/>
      <c r="N388" s="37">
        <f t="shared" si="47"/>
        <v>0</v>
      </c>
    </row>
    <row r="389" spans="1:14" x14ac:dyDescent="0.3">
      <c r="A389" s="35" t="s">
        <v>64</v>
      </c>
      <c r="B389" s="17" t="s">
        <v>65</v>
      </c>
      <c r="C389" s="38">
        <v>72</v>
      </c>
      <c r="D389" s="44"/>
      <c r="E389" s="44"/>
      <c r="F389" s="30">
        <f t="shared" si="44"/>
        <v>0</v>
      </c>
      <c r="G389" s="11"/>
      <c r="H389" s="11"/>
      <c r="I389" s="11"/>
      <c r="J389" s="12">
        <f t="shared" si="45"/>
        <v>0</v>
      </c>
      <c r="K389" s="31">
        <f t="shared" si="46"/>
        <v>389.61</v>
      </c>
      <c r="L389" s="37">
        <f t="shared" si="43"/>
        <v>0</v>
      </c>
      <c r="M389" s="37"/>
      <c r="N389" s="37">
        <f t="shared" si="47"/>
        <v>0</v>
      </c>
    </row>
    <row r="390" spans="1:14" x14ac:dyDescent="0.3">
      <c r="A390" s="35" t="s">
        <v>66</v>
      </c>
      <c r="B390" s="17" t="s">
        <v>65</v>
      </c>
      <c r="C390" s="38">
        <v>72</v>
      </c>
      <c r="D390" s="44"/>
      <c r="E390" s="44"/>
      <c r="F390" s="30">
        <f t="shared" si="44"/>
        <v>0</v>
      </c>
      <c r="G390" s="11"/>
      <c r="H390" s="11"/>
      <c r="I390" s="11"/>
      <c r="J390" s="12">
        <f t="shared" si="45"/>
        <v>0</v>
      </c>
      <c r="K390" s="31">
        <f t="shared" si="46"/>
        <v>389.61</v>
      </c>
      <c r="L390" s="37">
        <f t="shared" si="43"/>
        <v>0</v>
      </c>
      <c r="M390" s="37"/>
      <c r="N390" s="37">
        <f t="shared" si="47"/>
        <v>0</v>
      </c>
    </row>
    <row r="391" spans="1:14" x14ac:dyDescent="0.3">
      <c r="A391" s="47" t="s">
        <v>67</v>
      </c>
      <c r="B391" s="48" t="s">
        <v>59</v>
      </c>
      <c r="C391" s="49">
        <v>25</v>
      </c>
      <c r="D391" s="44"/>
      <c r="E391" s="44"/>
      <c r="F391" s="30">
        <f t="shared" si="44"/>
        <v>0</v>
      </c>
      <c r="G391" s="11"/>
      <c r="H391" s="11"/>
      <c r="I391" s="11"/>
      <c r="J391" s="12">
        <f t="shared" si="45"/>
        <v>0</v>
      </c>
      <c r="K391" s="31">
        <f t="shared" si="46"/>
        <v>169.65</v>
      </c>
      <c r="L391" s="37">
        <f t="shared" si="43"/>
        <v>0</v>
      </c>
      <c r="M391" s="37"/>
      <c r="N391" s="37">
        <f t="shared" si="47"/>
        <v>0</v>
      </c>
    </row>
    <row r="392" spans="1:14" x14ac:dyDescent="0.3">
      <c r="A392" s="47" t="s">
        <v>68</v>
      </c>
      <c r="B392" s="48" t="s">
        <v>42</v>
      </c>
      <c r="C392" s="49">
        <v>50</v>
      </c>
      <c r="D392" s="44"/>
      <c r="E392" s="44"/>
      <c r="F392" s="30">
        <f t="shared" si="44"/>
        <v>0</v>
      </c>
      <c r="G392" s="11"/>
      <c r="H392" s="11"/>
      <c r="I392" s="11"/>
      <c r="J392" s="12">
        <f t="shared" si="45"/>
        <v>0</v>
      </c>
      <c r="K392" s="31">
        <f t="shared" si="46"/>
        <v>88.92</v>
      </c>
      <c r="L392" s="37">
        <f t="shared" si="43"/>
        <v>0</v>
      </c>
      <c r="M392" s="37"/>
      <c r="N392" s="37">
        <f t="shared" si="47"/>
        <v>0</v>
      </c>
    </row>
    <row r="393" spans="1:14" x14ac:dyDescent="0.3">
      <c r="A393" s="47" t="s">
        <v>69</v>
      </c>
      <c r="B393" s="48" t="s">
        <v>52</v>
      </c>
      <c r="C393" s="49">
        <v>12</v>
      </c>
      <c r="D393" s="44"/>
      <c r="E393" s="44"/>
      <c r="F393" s="30">
        <f t="shared" si="44"/>
        <v>0</v>
      </c>
      <c r="G393" s="11"/>
      <c r="H393" s="11"/>
      <c r="I393" s="11"/>
      <c r="J393" s="12">
        <f t="shared" si="45"/>
        <v>0</v>
      </c>
      <c r="K393" s="31">
        <f t="shared" si="46"/>
        <v>123.94</v>
      </c>
      <c r="L393" s="37">
        <f t="shared" si="43"/>
        <v>0</v>
      </c>
      <c r="M393" s="37"/>
      <c r="N393" s="37">
        <f t="shared" si="47"/>
        <v>0</v>
      </c>
    </row>
    <row r="394" spans="1:14" ht="19.5" thickBot="1" x14ac:dyDescent="0.35">
      <c r="A394" s="47" t="s">
        <v>70</v>
      </c>
      <c r="B394" s="48" t="s">
        <v>50</v>
      </c>
      <c r="C394" s="49">
        <v>60</v>
      </c>
      <c r="D394" s="44"/>
      <c r="E394" s="44"/>
      <c r="F394" s="30">
        <f t="shared" si="44"/>
        <v>0</v>
      </c>
      <c r="G394" s="11"/>
      <c r="H394" s="11"/>
      <c r="I394" s="11"/>
      <c r="J394" s="12">
        <f t="shared" si="45"/>
        <v>0</v>
      </c>
      <c r="K394" s="31">
        <f t="shared" si="46"/>
        <v>67.180000000000007</v>
      </c>
      <c r="L394" s="37">
        <f t="shared" si="43"/>
        <v>0</v>
      </c>
      <c r="M394" s="37"/>
      <c r="N394" s="37">
        <f t="shared" si="47"/>
        <v>0</v>
      </c>
    </row>
    <row r="395" spans="1:14" ht="19.5" thickBot="1" x14ac:dyDescent="0.35">
      <c r="A395" s="56" t="s">
        <v>71</v>
      </c>
      <c r="B395" s="57" t="s">
        <v>50</v>
      </c>
      <c r="C395" s="58">
        <v>60</v>
      </c>
      <c r="D395" s="44"/>
      <c r="E395" s="44"/>
      <c r="F395" s="30">
        <f t="shared" si="44"/>
        <v>0</v>
      </c>
      <c r="G395" s="11"/>
      <c r="H395" s="11"/>
      <c r="I395" s="11"/>
      <c r="J395" s="12">
        <f t="shared" si="45"/>
        <v>0</v>
      </c>
      <c r="K395" s="31">
        <f t="shared" si="46"/>
        <v>67.180000000000007</v>
      </c>
      <c r="L395" s="37">
        <f t="shared" si="43"/>
        <v>0</v>
      </c>
      <c r="M395" s="37"/>
      <c r="N395" s="37">
        <f t="shared" si="47"/>
        <v>0</v>
      </c>
    </row>
    <row r="396" spans="1:14" ht="19.5" thickBot="1" x14ac:dyDescent="0.35">
      <c r="A396" s="56" t="s">
        <v>72</v>
      </c>
      <c r="B396" s="57" t="s">
        <v>50</v>
      </c>
      <c r="C396" s="58">
        <v>60</v>
      </c>
      <c r="D396" s="44"/>
      <c r="E396" s="44"/>
      <c r="F396" s="30">
        <f t="shared" si="44"/>
        <v>0</v>
      </c>
      <c r="G396" s="11"/>
      <c r="H396" s="11"/>
      <c r="I396" s="11"/>
      <c r="J396" s="12">
        <f t="shared" si="45"/>
        <v>0</v>
      </c>
      <c r="K396" s="31">
        <f t="shared" si="46"/>
        <v>67.180000000000007</v>
      </c>
      <c r="L396" s="37">
        <f t="shared" si="43"/>
        <v>0</v>
      </c>
      <c r="M396" s="37"/>
      <c r="N396" s="37">
        <f t="shared" si="47"/>
        <v>0</v>
      </c>
    </row>
    <row r="397" spans="1:14" ht="19.5" thickBot="1" x14ac:dyDescent="0.35">
      <c r="A397" s="56" t="s">
        <v>73</v>
      </c>
      <c r="B397" s="57" t="s">
        <v>74</v>
      </c>
      <c r="C397" s="58">
        <v>150</v>
      </c>
      <c r="D397" s="44"/>
      <c r="E397" s="44"/>
      <c r="F397" s="30">
        <f t="shared" si="44"/>
        <v>0</v>
      </c>
      <c r="G397" s="11"/>
      <c r="H397" s="11"/>
      <c r="I397" s="11"/>
      <c r="J397" s="12">
        <f t="shared" si="45"/>
        <v>0</v>
      </c>
      <c r="K397" s="31">
        <f t="shared" si="46"/>
        <v>21.06</v>
      </c>
      <c r="L397" s="37">
        <f t="shared" si="43"/>
        <v>0</v>
      </c>
      <c r="M397" s="37"/>
      <c r="N397" s="37">
        <f t="shared" si="47"/>
        <v>0</v>
      </c>
    </row>
    <row r="398" spans="1:14" ht="19.5" thickBot="1" x14ac:dyDescent="0.35">
      <c r="A398" s="66" t="s">
        <v>75</v>
      </c>
      <c r="B398" s="67" t="s">
        <v>76</v>
      </c>
      <c r="C398" s="68">
        <v>120</v>
      </c>
      <c r="D398" s="44"/>
      <c r="E398" s="44"/>
      <c r="F398" s="30">
        <f t="shared" si="44"/>
        <v>0</v>
      </c>
      <c r="G398" s="11"/>
      <c r="H398" s="11"/>
      <c r="I398" s="11"/>
      <c r="J398" s="12">
        <f t="shared" si="45"/>
        <v>0</v>
      </c>
      <c r="K398" s="31">
        <f t="shared" si="46"/>
        <v>78.98</v>
      </c>
      <c r="L398" s="37">
        <f t="shared" si="43"/>
        <v>0</v>
      </c>
      <c r="M398" s="37"/>
      <c r="N398" s="37">
        <f t="shared" si="47"/>
        <v>0</v>
      </c>
    </row>
    <row r="399" spans="1:14" ht="19.5" thickBot="1" x14ac:dyDescent="0.35">
      <c r="A399" s="66" t="s">
        <v>77</v>
      </c>
      <c r="B399" s="67" t="s">
        <v>78</v>
      </c>
      <c r="C399" s="68">
        <v>60</v>
      </c>
      <c r="D399" s="44"/>
      <c r="E399" s="44"/>
      <c r="F399" s="30">
        <f t="shared" si="44"/>
        <v>0</v>
      </c>
      <c r="G399" s="11"/>
      <c r="H399" s="11"/>
      <c r="I399" s="11"/>
      <c r="J399" s="12">
        <f t="shared" si="45"/>
        <v>0</v>
      </c>
      <c r="K399" s="31">
        <f t="shared" si="46"/>
        <v>154.44</v>
      </c>
      <c r="L399" s="37">
        <f t="shared" si="43"/>
        <v>0</v>
      </c>
      <c r="M399" s="37"/>
      <c r="N399" s="37">
        <f t="shared" si="47"/>
        <v>0</v>
      </c>
    </row>
    <row r="400" spans="1:14" ht="19.5" thickBot="1" x14ac:dyDescent="0.35">
      <c r="A400" s="66" t="s">
        <v>79</v>
      </c>
      <c r="B400" s="67" t="s">
        <v>50</v>
      </c>
      <c r="C400" s="68">
        <v>30</v>
      </c>
      <c r="D400" s="44"/>
      <c r="E400" s="44"/>
      <c r="F400" s="30">
        <f t="shared" si="44"/>
        <v>0</v>
      </c>
      <c r="G400" s="11"/>
      <c r="H400" s="11"/>
      <c r="I400" s="11"/>
      <c r="J400" s="12">
        <f t="shared" si="45"/>
        <v>0</v>
      </c>
      <c r="K400" s="31">
        <f t="shared" si="46"/>
        <v>274.95</v>
      </c>
      <c r="L400" s="37">
        <f t="shared" si="43"/>
        <v>0</v>
      </c>
      <c r="M400" s="37"/>
      <c r="N400" s="37">
        <f t="shared" si="47"/>
        <v>0</v>
      </c>
    </row>
    <row r="401" spans="1:14" ht="19.5" thickBot="1" x14ac:dyDescent="0.35">
      <c r="A401" s="66" t="s">
        <v>80</v>
      </c>
      <c r="B401" s="67" t="s">
        <v>59</v>
      </c>
      <c r="C401" s="68">
        <v>12</v>
      </c>
      <c r="D401" s="44"/>
      <c r="E401" s="44"/>
      <c r="F401" s="30">
        <f t="shared" si="44"/>
        <v>0</v>
      </c>
      <c r="G401" s="11"/>
      <c r="H401" s="11"/>
      <c r="I401" s="11"/>
      <c r="J401" s="12">
        <f t="shared" si="45"/>
        <v>0</v>
      </c>
      <c r="K401" s="31">
        <f t="shared" si="46"/>
        <v>1023.75</v>
      </c>
      <c r="L401" s="37">
        <f t="shared" si="43"/>
        <v>0</v>
      </c>
      <c r="M401" s="37"/>
      <c r="N401" s="37">
        <f t="shared" si="47"/>
        <v>0</v>
      </c>
    </row>
    <row r="402" spans="1:14" ht="19.5" thickBot="1" x14ac:dyDescent="0.35">
      <c r="A402" s="76" t="s">
        <v>81</v>
      </c>
      <c r="B402" s="77" t="s">
        <v>82</v>
      </c>
      <c r="C402" s="78">
        <v>18</v>
      </c>
      <c r="D402" s="44"/>
      <c r="E402" s="44"/>
      <c r="F402" s="30">
        <f t="shared" si="44"/>
        <v>0</v>
      </c>
      <c r="G402" s="11"/>
      <c r="H402" s="11"/>
      <c r="I402" s="11"/>
      <c r="J402" s="12">
        <f t="shared" si="45"/>
        <v>0</v>
      </c>
      <c r="K402" s="31">
        <f t="shared" si="46"/>
        <v>558.67999999999995</v>
      </c>
      <c r="L402" s="37">
        <f t="shared" si="43"/>
        <v>0</v>
      </c>
      <c r="M402" s="37"/>
      <c r="N402" s="37">
        <f t="shared" si="47"/>
        <v>0</v>
      </c>
    </row>
    <row r="403" spans="1:14" ht="19.5" thickBot="1" x14ac:dyDescent="0.35">
      <c r="A403" s="76" t="s">
        <v>83</v>
      </c>
      <c r="B403" s="77" t="s">
        <v>59</v>
      </c>
      <c r="C403" s="78">
        <v>12</v>
      </c>
      <c r="D403" s="44"/>
      <c r="E403" s="44"/>
      <c r="F403" s="30">
        <f t="shared" si="44"/>
        <v>0</v>
      </c>
      <c r="G403" s="11"/>
      <c r="H403" s="11"/>
      <c r="I403" s="11"/>
      <c r="J403" s="12">
        <f t="shared" si="45"/>
        <v>0</v>
      </c>
      <c r="K403" s="31">
        <f t="shared" si="46"/>
        <v>1092.2</v>
      </c>
      <c r="L403" s="37">
        <f t="shared" si="43"/>
        <v>0</v>
      </c>
      <c r="M403" s="37"/>
      <c r="N403" s="37">
        <f t="shared" si="47"/>
        <v>0</v>
      </c>
    </row>
    <row r="404" spans="1:14" ht="19.5" thickBot="1" x14ac:dyDescent="0.35">
      <c r="A404" s="76" t="s">
        <v>84</v>
      </c>
      <c r="B404" s="77" t="s">
        <v>85</v>
      </c>
      <c r="C404" s="78">
        <v>4</v>
      </c>
      <c r="D404" s="44"/>
      <c r="E404" s="44"/>
      <c r="F404" s="30">
        <f t="shared" si="44"/>
        <v>0</v>
      </c>
      <c r="G404" s="11"/>
      <c r="H404" s="11"/>
      <c r="I404" s="11"/>
      <c r="J404" s="12">
        <f t="shared" si="45"/>
        <v>0</v>
      </c>
      <c r="K404" s="31">
        <f t="shared" si="46"/>
        <v>2670.53</v>
      </c>
      <c r="L404" s="37">
        <f t="shared" si="43"/>
        <v>0</v>
      </c>
      <c r="M404" s="37"/>
      <c r="N404" s="37">
        <f t="shared" si="47"/>
        <v>0</v>
      </c>
    </row>
    <row r="405" spans="1:14" ht="19.5" thickBot="1" x14ac:dyDescent="0.35">
      <c r="A405" s="86" t="s">
        <v>86</v>
      </c>
      <c r="B405" s="87" t="s">
        <v>87</v>
      </c>
      <c r="C405" s="88">
        <v>48</v>
      </c>
      <c r="D405" s="44"/>
      <c r="E405" s="44"/>
      <c r="F405" s="30">
        <f t="shared" si="44"/>
        <v>0</v>
      </c>
      <c r="G405" s="11"/>
      <c r="H405" s="11"/>
      <c r="I405" s="11"/>
      <c r="J405" s="12">
        <f t="shared" si="45"/>
        <v>0</v>
      </c>
      <c r="K405" s="31">
        <f t="shared" si="46"/>
        <v>46.8</v>
      </c>
      <c r="L405" s="37">
        <f t="shared" si="43"/>
        <v>0</v>
      </c>
      <c r="M405" s="37"/>
      <c r="N405" s="37">
        <f t="shared" si="47"/>
        <v>0</v>
      </c>
    </row>
    <row r="406" spans="1:14" ht="19.5" thickBot="1" x14ac:dyDescent="0.35">
      <c r="A406" s="86" t="s">
        <v>88</v>
      </c>
      <c r="B406" s="87" t="s">
        <v>87</v>
      </c>
      <c r="C406" s="88">
        <v>48</v>
      </c>
      <c r="D406" s="44"/>
      <c r="E406" s="44"/>
      <c r="F406" s="30">
        <f t="shared" si="44"/>
        <v>0</v>
      </c>
      <c r="G406" s="11"/>
      <c r="H406" s="11"/>
      <c r="I406" s="11"/>
      <c r="J406" s="12">
        <f t="shared" si="45"/>
        <v>0</v>
      </c>
      <c r="K406" s="31">
        <f t="shared" si="46"/>
        <v>46.8</v>
      </c>
      <c r="L406" s="37">
        <f t="shared" si="43"/>
        <v>0</v>
      </c>
      <c r="M406" s="37"/>
      <c r="N406" s="37">
        <f t="shared" si="47"/>
        <v>0</v>
      </c>
    </row>
    <row r="407" spans="1:14" x14ac:dyDescent="0.3">
      <c r="A407" s="96" t="s">
        <v>89</v>
      </c>
      <c r="B407" s="97">
        <v>25</v>
      </c>
      <c r="C407" s="97">
        <v>25</v>
      </c>
      <c r="D407" s="44">
        <v>30</v>
      </c>
      <c r="E407" s="44"/>
      <c r="F407" s="30">
        <f t="shared" si="44"/>
        <v>1.2</v>
      </c>
      <c r="G407" s="11"/>
      <c r="H407" s="11"/>
      <c r="I407" s="11"/>
      <c r="J407" s="12">
        <f t="shared" si="45"/>
        <v>30</v>
      </c>
      <c r="K407" s="31">
        <f t="shared" si="46"/>
        <v>111.25</v>
      </c>
      <c r="L407" s="37">
        <f t="shared" si="43"/>
        <v>3337.5</v>
      </c>
      <c r="M407" s="37"/>
      <c r="N407" s="37">
        <f t="shared" si="47"/>
        <v>0</v>
      </c>
    </row>
    <row r="408" spans="1:14" x14ac:dyDescent="0.3">
      <c r="A408" s="105" t="s">
        <v>90</v>
      </c>
      <c r="B408" s="106">
        <v>10</v>
      </c>
      <c r="C408" s="106">
        <v>10</v>
      </c>
      <c r="D408" s="44">
        <v>30</v>
      </c>
      <c r="E408" s="44"/>
      <c r="F408" s="30">
        <f t="shared" si="44"/>
        <v>3</v>
      </c>
      <c r="G408" s="11"/>
      <c r="H408" s="11"/>
      <c r="I408" s="11"/>
      <c r="J408" s="12">
        <f t="shared" si="45"/>
        <v>30</v>
      </c>
      <c r="K408" s="31">
        <f t="shared" si="46"/>
        <v>1760</v>
      </c>
      <c r="L408" s="37">
        <f t="shared" si="43"/>
        <v>52800</v>
      </c>
      <c r="M408" s="37"/>
      <c r="N408" s="37">
        <f t="shared" si="47"/>
        <v>0</v>
      </c>
    </row>
    <row r="409" spans="1:14" x14ac:dyDescent="0.3">
      <c r="A409" s="105" t="s">
        <v>91</v>
      </c>
      <c r="B409" s="106">
        <v>8</v>
      </c>
      <c r="C409" s="106">
        <v>8</v>
      </c>
      <c r="D409" s="44">
        <v>39</v>
      </c>
      <c r="E409" s="44"/>
      <c r="F409" s="30">
        <f t="shared" si="44"/>
        <v>4.875</v>
      </c>
      <c r="G409" s="11"/>
      <c r="H409" s="11"/>
      <c r="I409" s="11"/>
      <c r="J409" s="12">
        <f t="shared" si="45"/>
        <v>39</v>
      </c>
      <c r="K409" s="31">
        <f t="shared" si="46"/>
        <v>2365</v>
      </c>
      <c r="L409" s="37">
        <f t="shared" si="43"/>
        <v>92235</v>
      </c>
      <c r="M409" s="37"/>
      <c r="N409" s="37">
        <f t="shared" si="47"/>
        <v>0</v>
      </c>
    </row>
    <row r="410" spans="1:14" x14ac:dyDescent="0.3">
      <c r="A410" s="105" t="s">
        <v>92</v>
      </c>
      <c r="B410" s="106">
        <v>8</v>
      </c>
      <c r="C410" s="106">
        <v>8</v>
      </c>
      <c r="D410" s="44"/>
      <c r="E410" s="44"/>
      <c r="F410" s="30">
        <f t="shared" si="44"/>
        <v>0</v>
      </c>
      <c r="G410" s="11"/>
      <c r="H410" s="11"/>
      <c r="I410" s="11"/>
      <c r="J410" s="12">
        <f t="shared" si="45"/>
        <v>0</v>
      </c>
      <c r="K410" s="31">
        <f t="shared" si="46"/>
        <v>2065</v>
      </c>
      <c r="L410" s="37">
        <f t="shared" si="43"/>
        <v>0</v>
      </c>
      <c r="M410" s="37"/>
      <c r="N410" s="37">
        <f t="shared" si="47"/>
        <v>0</v>
      </c>
    </row>
    <row r="411" spans="1:14" x14ac:dyDescent="0.3">
      <c r="A411" s="105" t="s">
        <v>93</v>
      </c>
      <c r="B411" s="106">
        <v>15</v>
      </c>
      <c r="C411" s="106">
        <v>15</v>
      </c>
      <c r="D411" s="44">
        <v>7</v>
      </c>
      <c r="E411" s="44"/>
      <c r="F411" s="30">
        <f t="shared" si="44"/>
        <v>0.46666666666666667</v>
      </c>
      <c r="G411" s="11"/>
      <c r="H411" s="11"/>
      <c r="I411" s="11"/>
      <c r="J411" s="12">
        <f t="shared" si="45"/>
        <v>7</v>
      </c>
      <c r="K411" s="31">
        <f t="shared" si="46"/>
        <v>990</v>
      </c>
      <c r="L411" s="37">
        <f t="shared" si="43"/>
        <v>6930</v>
      </c>
      <c r="M411" s="37"/>
      <c r="N411" s="37">
        <f t="shared" si="47"/>
        <v>0</v>
      </c>
    </row>
    <row r="412" spans="1:14" x14ac:dyDescent="0.3">
      <c r="A412" s="105" t="s">
        <v>94</v>
      </c>
      <c r="B412" s="106">
        <v>15</v>
      </c>
      <c r="C412" s="106">
        <v>15</v>
      </c>
      <c r="D412" s="44">
        <v>19</v>
      </c>
      <c r="E412" s="44"/>
      <c r="F412" s="30">
        <f t="shared" si="44"/>
        <v>1.2666666666666666</v>
      </c>
      <c r="G412" s="11"/>
      <c r="H412" s="11"/>
      <c r="I412" s="11"/>
      <c r="J412" s="12">
        <f t="shared" si="45"/>
        <v>19</v>
      </c>
      <c r="K412" s="31">
        <f t="shared" si="46"/>
        <v>1025</v>
      </c>
      <c r="L412" s="37">
        <f t="shared" si="43"/>
        <v>19475</v>
      </c>
      <c r="M412" s="37"/>
      <c r="N412" s="37">
        <f t="shared" si="47"/>
        <v>0</v>
      </c>
    </row>
    <row r="413" spans="1:14" x14ac:dyDescent="0.3">
      <c r="A413" s="105" t="s">
        <v>95</v>
      </c>
      <c r="B413" s="106">
        <v>10</v>
      </c>
      <c r="C413" s="106">
        <v>10</v>
      </c>
      <c r="D413" s="44"/>
      <c r="E413" s="44"/>
      <c r="F413" s="30">
        <f t="shared" si="44"/>
        <v>0</v>
      </c>
      <c r="G413" s="11"/>
      <c r="H413" s="11"/>
      <c r="I413" s="11"/>
      <c r="J413" s="12">
        <f t="shared" si="45"/>
        <v>0</v>
      </c>
      <c r="K413" s="31">
        <f t="shared" si="46"/>
        <v>1620</v>
      </c>
      <c r="L413" s="37">
        <f t="shared" si="43"/>
        <v>0</v>
      </c>
      <c r="M413" s="37"/>
      <c r="N413" s="37">
        <f t="shared" si="47"/>
        <v>0</v>
      </c>
    </row>
    <row r="414" spans="1:14" x14ac:dyDescent="0.3">
      <c r="A414" s="105" t="s">
        <v>96</v>
      </c>
      <c r="B414" s="106">
        <v>8</v>
      </c>
      <c r="C414" s="106">
        <v>8</v>
      </c>
      <c r="D414" s="44"/>
      <c r="E414" s="44"/>
      <c r="F414" s="30">
        <f t="shared" si="44"/>
        <v>0</v>
      </c>
      <c r="G414" s="11"/>
      <c r="H414" s="11"/>
      <c r="I414" s="11"/>
      <c r="J414" s="12">
        <f t="shared" si="45"/>
        <v>0</v>
      </c>
      <c r="K414" s="31">
        <f t="shared" si="46"/>
        <v>2130</v>
      </c>
      <c r="L414" s="37">
        <f t="shared" si="43"/>
        <v>0</v>
      </c>
      <c r="M414" s="37"/>
      <c r="N414" s="37">
        <f t="shared" si="47"/>
        <v>0</v>
      </c>
    </row>
    <row r="415" spans="1:14" x14ac:dyDescent="0.3">
      <c r="A415" s="105" t="s">
        <v>97</v>
      </c>
      <c r="B415" s="106">
        <v>15</v>
      </c>
      <c r="C415" s="106">
        <v>15</v>
      </c>
      <c r="D415" s="44">
        <v>2</v>
      </c>
      <c r="E415" s="44"/>
      <c r="F415" s="30">
        <f t="shared" si="44"/>
        <v>0.13333333333333333</v>
      </c>
      <c r="G415" s="11"/>
      <c r="H415" s="11"/>
      <c r="I415" s="11"/>
      <c r="J415" s="12">
        <f t="shared" si="45"/>
        <v>2</v>
      </c>
      <c r="K415" s="31">
        <f t="shared" si="46"/>
        <v>880</v>
      </c>
      <c r="L415" s="37">
        <f t="shared" si="43"/>
        <v>1760</v>
      </c>
      <c r="M415" s="37"/>
      <c r="N415" s="37">
        <f t="shared" si="47"/>
        <v>0</v>
      </c>
    </row>
    <row r="416" spans="1:14" x14ac:dyDescent="0.3">
      <c r="A416" s="105" t="s">
        <v>98</v>
      </c>
      <c r="B416" s="106">
        <v>15</v>
      </c>
      <c r="C416" s="106">
        <v>15</v>
      </c>
      <c r="D416" s="44"/>
      <c r="E416" s="44"/>
      <c r="F416" s="30">
        <f t="shared" si="44"/>
        <v>0</v>
      </c>
      <c r="G416" s="11"/>
      <c r="H416" s="11"/>
      <c r="I416" s="11"/>
      <c r="J416" s="12">
        <f t="shared" si="45"/>
        <v>0</v>
      </c>
      <c r="K416" s="31">
        <f t="shared" si="46"/>
        <v>915</v>
      </c>
      <c r="L416" s="37">
        <f t="shared" si="43"/>
        <v>0</v>
      </c>
      <c r="M416" s="37"/>
      <c r="N416" s="37">
        <f t="shared" si="47"/>
        <v>0</v>
      </c>
    </row>
    <row r="417" spans="1:14" x14ac:dyDescent="0.3">
      <c r="A417" s="105" t="s">
        <v>99</v>
      </c>
      <c r="B417" s="106">
        <v>3</v>
      </c>
      <c r="C417" s="106">
        <v>3</v>
      </c>
      <c r="D417" s="44"/>
      <c r="E417" s="44"/>
      <c r="F417" s="30">
        <f t="shared" si="44"/>
        <v>0</v>
      </c>
      <c r="G417" s="11"/>
      <c r="H417" s="11"/>
      <c r="I417" s="11"/>
      <c r="J417" s="12">
        <f t="shared" si="45"/>
        <v>0</v>
      </c>
      <c r="K417" s="31">
        <f t="shared" si="46"/>
        <v>1970</v>
      </c>
      <c r="L417" s="37">
        <f t="shared" si="43"/>
        <v>0</v>
      </c>
      <c r="M417" s="37"/>
      <c r="N417" s="37">
        <f t="shared" si="47"/>
        <v>0</v>
      </c>
    </row>
    <row r="418" spans="1:14" x14ac:dyDescent="0.3">
      <c r="A418" s="105" t="s">
        <v>100</v>
      </c>
      <c r="B418" s="106">
        <v>3</v>
      </c>
      <c r="C418" s="106">
        <v>3</v>
      </c>
      <c r="D418" s="44">
        <v>3</v>
      </c>
      <c r="E418" s="44"/>
      <c r="F418" s="30">
        <f t="shared" si="44"/>
        <v>1</v>
      </c>
      <c r="G418" s="11"/>
      <c r="H418" s="11"/>
      <c r="I418" s="11"/>
      <c r="J418" s="12">
        <f t="shared" si="45"/>
        <v>3</v>
      </c>
      <c r="K418" s="31">
        <f t="shared" si="46"/>
        <v>2035</v>
      </c>
      <c r="L418" s="37">
        <f t="shared" si="43"/>
        <v>6105</v>
      </c>
      <c r="M418" s="37"/>
      <c r="N418" s="37">
        <f t="shared" si="47"/>
        <v>0</v>
      </c>
    </row>
    <row r="419" spans="1:14" x14ac:dyDescent="0.3">
      <c r="A419" s="105" t="s">
        <v>101</v>
      </c>
      <c r="B419" s="106">
        <v>8</v>
      </c>
      <c r="C419" s="106">
        <v>8</v>
      </c>
      <c r="D419" s="44"/>
      <c r="E419" s="44"/>
      <c r="F419" s="30">
        <f t="shared" si="44"/>
        <v>0</v>
      </c>
      <c r="G419" s="11"/>
      <c r="H419" s="11"/>
      <c r="I419" s="11"/>
      <c r="J419" s="12">
        <f t="shared" si="45"/>
        <v>0</v>
      </c>
      <c r="K419" s="31">
        <f t="shared" si="46"/>
        <v>2120</v>
      </c>
      <c r="L419" s="37">
        <f t="shared" si="43"/>
        <v>0</v>
      </c>
      <c r="M419" s="37"/>
      <c r="N419" s="37">
        <f t="shared" si="47"/>
        <v>0</v>
      </c>
    </row>
    <row r="420" spans="1:14" x14ac:dyDescent="0.3">
      <c r="A420" s="105" t="s">
        <v>102</v>
      </c>
      <c r="B420" s="106">
        <v>10</v>
      </c>
      <c r="C420" s="106">
        <v>10</v>
      </c>
      <c r="D420" s="44"/>
      <c r="E420" s="44"/>
      <c r="F420" s="30">
        <f t="shared" si="44"/>
        <v>0</v>
      </c>
      <c r="G420" s="11"/>
      <c r="H420" s="11"/>
      <c r="I420" s="11"/>
      <c r="J420" s="12">
        <f t="shared" si="45"/>
        <v>0</v>
      </c>
      <c r="K420" s="31">
        <f t="shared" si="46"/>
        <v>1980</v>
      </c>
      <c r="L420" s="37">
        <f t="shared" si="43"/>
        <v>0</v>
      </c>
      <c r="M420" s="37"/>
      <c r="N420" s="37">
        <f t="shared" si="47"/>
        <v>0</v>
      </c>
    </row>
    <row r="421" spans="1:14" x14ac:dyDescent="0.3">
      <c r="A421" s="105" t="s">
        <v>103</v>
      </c>
      <c r="B421" s="106">
        <v>12</v>
      </c>
      <c r="C421" s="106">
        <v>12</v>
      </c>
      <c r="D421" s="44"/>
      <c r="E421" s="44"/>
      <c r="F421" s="30">
        <f t="shared" si="44"/>
        <v>0</v>
      </c>
      <c r="G421" s="11"/>
      <c r="H421" s="11"/>
      <c r="I421" s="11"/>
      <c r="J421" s="12">
        <f t="shared" si="45"/>
        <v>0</v>
      </c>
      <c r="K421" s="31">
        <f t="shared" si="46"/>
        <v>875</v>
      </c>
      <c r="L421" s="37">
        <f t="shared" si="43"/>
        <v>0</v>
      </c>
      <c r="M421" s="37"/>
      <c r="N421" s="37">
        <f t="shared" si="47"/>
        <v>0</v>
      </c>
    </row>
    <row r="422" spans="1:14" ht="19.5" thickBot="1" x14ac:dyDescent="0.35">
      <c r="A422" s="105" t="s">
        <v>104</v>
      </c>
      <c r="B422" s="106">
        <v>3</v>
      </c>
      <c r="C422" s="106">
        <v>3</v>
      </c>
      <c r="D422" s="44"/>
      <c r="E422" s="44"/>
      <c r="F422" s="30">
        <f t="shared" si="44"/>
        <v>0</v>
      </c>
      <c r="G422" s="11"/>
      <c r="H422" s="11"/>
      <c r="I422" s="11"/>
      <c r="J422" s="12">
        <f t="shared" si="45"/>
        <v>0</v>
      </c>
      <c r="K422" s="31">
        <f t="shared" si="46"/>
        <v>2145</v>
      </c>
      <c r="L422" s="37">
        <f t="shared" si="43"/>
        <v>0</v>
      </c>
      <c r="M422" s="37"/>
      <c r="N422" s="37">
        <f t="shared" si="47"/>
        <v>0</v>
      </c>
    </row>
    <row r="423" spans="1:14" ht="19.5" thickBot="1" x14ac:dyDescent="0.35">
      <c r="A423" s="56" t="s">
        <v>105</v>
      </c>
      <c r="B423" s="57" t="s">
        <v>74</v>
      </c>
      <c r="C423" s="58">
        <v>150</v>
      </c>
      <c r="D423" s="44"/>
      <c r="E423" s="44"/>
      <c r="F423" s="30">
        <f t="shared" si="44"/>
        <v>0</v>
      </c>
      <c r="G423" s="11"/>
      <c r="H423" s="11"/>
      <c r="I423" s="11"/>
      <c r="J423" s="12">
        <f t="shared" si="45"/>
        <v>0</v>
      </c>
      <c r="K423" s="31">
        <f t="shared" si="46"/>
        <v>21.06</v>
      </c>
      <c r="L423" s="37">
        <f t="shared" si="43"/>
        <v>0</v>
      </c>
      <c r="M423" s="37"/>
      <c r="N423" s="37">
        <f t="shared" si="47"/>
        <v>0</v>
      </c>
    </row>
    <row r="424" spans="1:14" x14ac:dyDescent="0.3">
      <c r="A424" s="107"/>
      <c r="B424" s="108"/>
      <c r="C424" s="108"/>
      <c r="D424" s="11"/>
      <c r="E424" s="11"/>
      <c r="F424" s="30" t="e">
        <f t="shared" si="44"/>
        <v>#DIV/0!</v>
      </c>
      <c r="G424" s="11"/>
      <c r="H424" s="11"/>
      <c r="I424" s="11"/>
      <c r="J424" s="12">
        <f t="shared" si="45"/>
        <v>0</v>
      </c>
      <c r="K424" s="31">
        <f t="shared" si="46"/>
        <v>116.5</v>
      </c>
      <c r="L424" s="37">
        <f t="shared" si="43"/>
        <v>0</v>
      </c>
      <c r="M424" s="37"/>
      <c r="N424" s="37">
        <f t="shared" si="47"/>
        <v>0</v>
      </c>
    </row>
    <row r="425" spans="1:14" x14ac:dyDescent="0.3">
      <c r="A425" s="107"/>
      <c r="B425" s="108"/>
      <c r="C425" s="108"/>
      <c r="D425" s="11"/>
      <c r="E425" s="11"/>
      <c r="F425" s="30" t="e">
        <f t="shared" si="44"/>
        <v>#DIV/0!</v>
      </c>
      <c r="G425" s="11"/>
      <c r="H425" s="11"/>
      <c r="I425" s="11"/>
      <c r="J425" s="12">
        <f t="shared" si="45"/>
        <v>0</v>
      </c>
      <c r="K425" s="31">
        <f t="shared" si="46"/>
        <v>0</v>
      </c>
      <c r="L425" s="37">
        <f t="shared" si="43"/>
        <v>0</v>
      </c>
      <c r="M425" s="37"/>
      <c r="N425" s="37">
        <f t="shared" si="47"/>
        <v>0</v>
      </c>
    </row>
    <row r="426" spans="1:14" x14ac:dyDescent="0.3">
      <c r="A426" s="107"/>
      <c r="B426" s="108"/>
      <c r="C426" s="108"/>
      <c r="D426" s="11"/>
      <c r="E426" s="11"/>
      <c r="F426" s="30" t="e">
        <f t="shared" si="44"/>
        <v>#DIV/0!</v>
      </c>
      <c r="G426" s="11"/>
      <c r="H426" s="11"/>
      <c r="I426" s="11"/>
      <c r="J426" s="12">
        <f t="shared" si="45"/>
        <v>0</v>
      </c>
      <c r="K426" s="31">
        <f t="shared" si="46"/>
        <v>23</v>
      </c>
      <c r="L426" s="37">
        <f t="shared" si="43"/>
        <v>0</v>
      </c>
      <c r="M426" s="37"/>
      <c r="N426" s="37">
        <f t="shared" si="47"/>
        <v>0</v>
      </c>
    </row>
    <row r="427" spans="1:14" x14ac:dyDescent="0.3">
      <c r="A427" s="107"/>
      <c r="B427" s="108"/>
      <c r="C427" s="108"/>
      <c r="D427" s="11"/>
      <c r="E427" s="11"/>
      <c r="F427" s="30" t="e">
        <f t="shared" si="44"/>
        <v>#DIV/0!</v>
      </c>
      <c r="G427" s="11"/>
      <c r="H427" s="11"/>
      <c r="I427" s="11"/>
      <c r="J427" s="12">
        <f t="shared" si="45"/>
        <v>0</v>
      </c>
      <c r="K427" s="31">
        <f t="shared" si="46"/>
        <v>0</v>
      </c>
      <c r="L427" s="37">
        <f t="shared" si="43"/>
        <v>0</v>
      </c>
      <c r="M427" s="37"/>
      <c r="N427" s="37">
        <f t="shared" si="47"/>
        <v>0</v>
      </c>
    </row>
    <row r="428" spans="1:14" x14ac:dyDescent="0.3">
      <c r="A428" s="11"/>
      <c r="B428" s="10"/>
      <c r="C428" s="10"/>
      <c r="D428" s="11"/>
      <c r="E428" s="11"/>
      <c r="F428" s="30" t="e">
        <f t="shared" si="44"/>
        <v>#DIV/0!</v>
      </c>
      <c r="G428" s="11"/>
      <c r="H428" s="11"/>
      <c r="I428" s="11"/>
      <c r="J428" s="12">
        <f t="shared" si="45"/>
        <v>0</v>
      </c>
      <c r="K428" s="31">
        <f t="shared" si="46"/>
        <v>0</v>
      </c>
      <c r="L428" s="37">
        <f t="shared" si="43"/>
        <v>0</v>
      </c>
      <c r="M428" s="37"/>
      <c r="N428" s="37">
        <f t="shared" si="47"/>
        <v>0</v>
      </c>
    </row>
    <row r="429" spans="1:14" x14ac:dyDescent="0.3">
      <c r="A429" s="11"/>
      <c r="B429" s="10"/>
      <c r="C429" s="10"/>
      <c r="D429" s="11"/>
      <c r="E429" s="11"/>
      <c r="F429" s="30" t="e">
        <f t="shared" si="44"/>
        <v>#DIV/0!</v>
      </c>
      <c r="G429" s="11"/>
      <c r="H429" s="11"/>
      <c r="I429" s="11"/>
      <c r="J429" s="12">
        <f t="shared" si="45"/>
        <v>0</v>
      </c>
      <c r="K429" s="31">
        <f t="shared" si="46"/>
        <v>0</v>
      </c>
      <c r="L429" s="37">
        <f t="shared" si="43"/>
        <v>0</v>
      </c>
      <c r="M429" s="37"/>
      <c r="N429" s="37">
        <f t="shared" si="47"/>
        <v>0</v>
      </c>
    </row>
    <row r="430" spans="1:14" x14ac:dyDescent="0.3">
      <c r="A430" s="11"/>
      <c r="B430" s="10"/>
      <c r="C430" s="10"/>
      <c r="D430" s="11"/>
      <c r="E430" s="11"/>
      <c r="F430" s="30" t="e">
        <f t="shared" si="44"/>
        <v>#DIV/0!</v>
      </c>
      <c r="G430" s="11"/>
      <c r="H430" s="11"/>
      <c r="I430" s="11"/>
      <c r="J430" s="12">
        <f t="shared" si="45"/>
        <v>0</v>
      </c>
      <c r="K430" s="31">
        <f t="shared" si="46"/>
        <v>0</v>
      </c>
      <c r="L430" s="37">
        <f t="shared" si="43"/>
        <v>0</v>
      </c>
      <c r="M430" s="37"/>
      <c r="N430" s="37">
        <f t="shared" si="47"/>
        <v>0</v>
      </c>
    </row>
    <row r="431" spans="1:14" x14ac:dyDescent="0.3">
      <c r="A431" s="11" t="s">
        <v>33</v>
      </c>
      <c r="B431" s="11"/>
      <c r="C431" s="13"/>
      <c r="D431" s="111">
        <f t="shared" ref="D431:J431" si="48">SUM(D369:D430)</f>
        <v>130</v>
      </c>
      <c r="E431" s="111">
        <f t="shared" si="48"/>
        <v>0</v>
      </c>
      <c r="F431" s="111" t="e">
        <f t="shared" si="48"/>
        <v>#DIV/0!</v>
      </c>
      <c r="G431" s="111">
        <f t="shared" si="48"/>
        <v>0</v>
      </c>
      <c r="H431" s="111">
        <f t="shared" si="48"/>
        <v>0</v>
      </c>
      <c r="I431" s="111">
        <f t="shared" si="48"/>
        <v>0</v>
      </c>
      <c r="J431" s="12">
        <f t="shared" si="48"/>
        <v>130</v>
      </c>
      <c r="K431" s="111"/>
      <c r="L431" s="111">
        <f>SUM(L369:L430)</f>
        <v>182642.5</v>
      </c>
      <c r="M431" s="111">
        <f>SUM(M369:M430)</f>
        <v>0</v>
      </c>
      <c r="N431" s="111">
        <f>SUM(N369:N430)</f>
        <v>0</v>
      </c>
    </row>
    <row r="432" spans="1:14" x14ac:dyDescent="0.3">
      <c r="A432" s="113"/>
      <c r="B432" s="114"/>
      <c r="C432" s="115"/>
      <c r="D432" s="116"/>
      <c r="E432" s="116"/>
      <c r="F432" s="7" t="s">
        <v>106</v>
      </c>
      <c r="G432" s="7" t="s">
        <v>123</v>
      </c>
      <c r="H432" s="7" t="s">
        <v>124</v>
      </c>
      <c r="I432" s="7" t="s">
        <v>125</v>
      </c>
      <c r="J432" s="7" t="s">
        <v>126</v>
      </c>
      <c r="K432" s="117"/>
      <c r="L432" s="117"/>
      <c r="M432" s="7" t="s">
        <v>107</v>
      </c>
      <c r="N432" s="118"/>
    </row>
    <row r="433" spans="1:14" ht="31.5" x14ac:dyDescent="0.5">
      <c r="A433" s="113"/>
      <c r="B433" s="114"/>
      <c r="C433" s="115"/>
      <c r="D433" s="116"/>
      <c r="E433" s="116"/>
      <c r="F433" s="121"/>
      <c r="G433" s="121"/>
      <c r="H433" s="121"/>
      <c r="I433" s="121"/>
      <c r="J433" s="121"/>
      <c r="K433" s="122"/>
      <c r="L433" s="121">
        <f>+F433-G433-H433-I433-J433</f>
        <v>0</v>
      </c>
      <c r="M433" s="123"/>
      <c r="N433" s="124"/>
    </row>
    <row r="434" spans="1:14" x14ac:dyDescent="0.3">
      <c r="A434" s="177" t="s">
        <v>109</v>
      </c>
      <c r="B434" s="178"/>
      <c r="C434" s="178"/>
      <c r="D434" s="178"/>
      <c r="E434" s="178"/>
      <c r="F434" s="178"/>
      <c r="G434" s="178"/>
      <c r="H434" s="178"/>
      <c r="I434" s="178"/>
      <c r="J434" s="179"/>
      <c r="K434" s="125"/>
      <c r="L434" s="12">
        <v>4515</v>
      </c>
      <c r="M434" s="126"/>
      <c r="N434" s="127"/>
    </row>
    <row r="435" spans="1:14" x14ac:dyDescent="0.3">
      <c r="A435" s="180" t="s">
        <v>110</v>
      </c>
      <c r="B435" s="181"/>
      <c r="C435" s="181"/>
      <c r="D435" s="181"/>
      <c r="E435" s="181"/>
      <c r="F435" s="181"/>
      <c r="G435" s="181"/>
      <c r="H435" s="181"/>
      <c r="I435" s="181"/>
      <c r="J435" s="182"/>
      <c r="K435" s="129"/>
      <c r="L435" s="12"/>
      <c r="M435" s="126"/>
      <c r="N435" s="127"/>
    </row>
    <row r="436" spans="1:14" x14ac:dyDescent="0.3">
      <c r="A436" s="160" t="s">
        <v>111</v>
      </c>
      <c r="B436" s="161"/>
      <c r="C436" s="161"/>
      <c r="D436" s="161"/>
      <c r="E436" s="161"/>
      <c r="F436" s="161"/>
      <c r="G436" s="161"/>
      <c r="H436" s="161"/>
      <c r="I436" s="161"/>
      <c r="J436" s="162"/>
      <c r="K436" s="130"/>
      <c r="L436" s="12"/>
      <c r="M436" s="131">
        <f>+L436/L431%</f>
        <v>0</v>
      </c>
      <c r="N436" s="127"/>
    </row>
    <row r="437" spans="1:14" x14ac:dyDescent="0.3">
      <c r="A437" s="163" t="s">
        <v>112</v>
      </c>
      <c r="B437" s="164"/>
      <c r="C437" s="164"/>
      <c r="D437" s="164"/>
      <c r="E437" s="164"/>
      <c r="F437" s="164"/>
      <c r="G437" s="164"/>
      <c r="H437" s="164"/>
      <c r="I437" s="164"/>
      <c r="J437" s="165"/>
      <c r="K437" s="132"/>
      <c r="L437" s="12">
        <f>+E453</f>
        <v>111295</v>
      </c>
      <c r="M437" s="126"/>
      <c r="N437" s="127"/>
    </row>
    <row r="438" spans="1:14" x14ac:dyDescent="0.3">
      <c r="A438" s="166" t="s">
        <v>113</v>
      </c>
      <c r="B438" s="167"/>
      <c r="C438" s="167"/>
      <c r="D438" s="167"/>
      <c r="E438" s="167"/>
      <c r="F438" s="167"/>
      <c r="G438" s="167"/>
      <c r="H438" s="167"/>
      <c r="I438" s="167"/>
      <c r="J438" s="168"/>
      <c r="K438" s="134"/>
      <c r="L438" s="12">
        <f>+M453</f>
        <v>19600</v>
      </c>
      <c r="M438" s="126"/>
      <c r="N438" s="127"/>
    </row>
    <row r="439" spans="1:14" x14ac:dyDescent="0.3">
      <c r="A439" s="169"/>
      <c r="B439" s="170"/>
      <c r="C439" s="170"/>
      <c r="D439" s="170"/>
      <c r="E439" s="170"/>
      <c r="F439" s="170"/>
      <c r="G439" s="170"/>
      <c r="H439" s="170"/>
      <c r="I439" s="170"/>
      <c r="J439" s="171"/>
      <c r="K439" s="128"/>
      <c r="L439" s="126">
        <v>0.5</v>
      </c>
      <c r="M439" s="126"/>
      <c r="N439" s="127"/>
    </row>
    <row r="440" spans="1:14" x14ac:dyDescent="0.3">
      <c r="A440" s="169"/>
      <c r="B440" s="170"/>
      <c r="C440" s="170"/>
      <c r="D440" s="170"/>
      <c r="E440" s="170"/>
      <c r="F440" s="170"/>
      <c r="G440" s="170"/>
      <c r="H440" s="170"/>
      <c r="I440" s="170"/>
      <c r="J440" s="171"/>
      <c r="K440" s="128"/>
      <c r="L440" s="126"/>
      <c r="M440" s="126"/>
      <c r="N440" s="127"/>
    </row>
    <row r="441" spans="1:14" x14ac:dyDescent="0.3">
      <c r="A441" s="169" t="s">
        <v>114</v>
      </c>
      <c r="B441" s="170"/>
      <c r="C441" s="170"/>
      <c r="D441" s="170"/>
      <c r="E441" s="170"/>
      <c r="F441" s="170"/>
      <c r="G441" s="170"/>
      <c r="H441" s="170"/>
      <c r="I441" s="170"/>
      <c r="J441" s="171"/>
      <c r="K441" s="136"/>
      <c r="L441" s="111">
        <f>+L431-L434-L435-L436-L437+L438-L439-L440</f>
        <v>86432</v>
      </c>
      <c r="M441" s="126"/>
      <c r="N441" s="127"/>
    </row>
    <row r="442" spans="1:14" ht="19.5" thickBot="1" x14ac:dyDescent="0.35">
      <c r="L442" s="3">
        <f>66832+19600</f>
        <v>86432</v>
      </c>
      <c r="M442" s="138">
        <f>+L442-L441</f>
        <v>0</v>
      </c>
    </row>
    <row r="443" spans="1:14" ht="19.5" thickBot="1" x14ac:dyDescent="0.35">
      <c r="A443" s="157" t="s">
        <v>115</v>
      </c>
      <c r="B443" s="158"/>
      <c r="C443" s="158"/>
      <c r="D443" s="158"/>
      <c r="E443" s="158"/>
      <c r="F443" s="159"/>
      <c r="G443" s="127"/>
      <c r="H443" s="157" t="s">
        <v>116</v>
      </c>
      <c r="I443" s="158"/>
      <c r="J443" s="159"/>
      <c r="K443" s="157" t="s">
        <v>117</v>
      </c>
      <c r="L443" s="158"/>
      <c r="M443" s="159"/>
      <c r="N443" s="139"/>
    </row>
    <row r="444" spans="1:14" ht="19.5" thickBot="1" x14ac:dyDescent="0.35">
      <c r="A444" s="140" t="s">
        <v>118</v>
      </c>
      <c r="B444" s="157" t="s">
        <v>119</v>
      </c>
      <c r="C444" s="159"/>
      <c r="D444" s="140" t="s">
        <v>120</v>
      </c>
      <c r="E444" s="157" t="s">
        <v>22</v>
      </c>
      <c r="F444" s="159"/>
      <c r="G444" s="127"/>
      <c r="H444" s="157" t="s">
        <v>119</v>
      </c>
      <c r="I444" s="159"/>
      <c r="J444" s="140" t="s">
        <v>22</v>
      </c>
      <c r="K444" s="157" t="s">
        <v>119</v>
      </c>
      <c r="L444" s="159"/>
      <c r="M444" s="140" t="s">
        <v>22</v>
      </c>
      <c r="N444" s="139"/>
    </row>
    <row r="445" spans="1:14" ht="19.5" thickBot="1" x14ac:dyDescent="0.35">
      <c r="A445" s="141"/>
      <c r="B445" s="153"/>
      <c r="C445" s="154"/>
      <c r="D445" s="141"/>
      <c r="E445" s="155">
        <v>86999</v>
      </c>
      <c r="F445" s="156"/>
      <c r="G445" s="127"/>
      <c r="H445" s="153"/>
      <c r="I445" s="154"/>
      <c r="J445" s="142"/>
      <c r="K445" s="153"/>
      <c r="L445" s="154"/>
      <c r="M445" s="143">
        <v>19600</v>
      </c>
      <c r="N445" s="144"/>
    </row>
    <row r="446" spans="1:14" ht="19.5" thickBot="1" x14ac:dyDescent="0.35">
      <c r="A446" s="141"/>
      <c r="B446" s="153"/>
      <c r="C446" s="154"/>
      <c r="D446" s="141"/>
      <c r="E446" s="155">
        <v>24296</v>
      </c>
      <c r="F446" s="156"/>
      <c r="G446" s="127"/>
      <c r="H446" s="153"/>
      <c r="I446" s="154"/>
      <c r="J446" s="142"/>
      <c r="K446" s="153"/>
      <c r="L446" s="154"/>
      <c r="M446" s="143"/>
      <c r="N446" s="144"/>
    </row>
    <row r="447" spans="1:14" ht="19.5" thickBot="1" x14ac:dyDescent="0.35">
      <c r="A447" s="141"/>
      <c r="B447" s="153"/>
      <c r="C447" s="154"/>
      <c r="D447" s="141"/>
      <c r="E447" s="155"/>
      <c r="F447" s="156"/>
      <c r="G447" s="127"/>
      <c r="H447" s="153"/>
      <c r="I447" s="154"/>
      <c r="J447" s="142"/>
      <c r="K447" s="153"/>
      <c r="L447" s="154"/>
      <c r="M447" s="143"/>
      <c r="N447" s="144"/>
    </row>
    <row r="448" spans="1:14" ht="19.5" thickBot="1" x14ac:dyDescent="0.35">
      <c r="A448" s="141"/>
      <c r="B448" s="153"/>
      <c r="C448" s="154"/>
      <c r="D448" s="141"/>
      <c r="E448" s="155"/>
      <c r="F448" s="156"/>
      <c r="G448" s="127"/>
      <c r="H448" s="153"/>
      <c r="I448" s="154"/>
      <c r="J448" s="142"/>
      <c r="K448" s="153"/>
      <c r="L448" s="154"/>
      <c r="M448" s="143"/>
      <c r="N448" s="144"/>
    </row>
    <row r="449" spans="1:14" ht="19.5" thickBot="1" x14ac:dyDescent="0.35">
      <c r="A449" s="141"/>
      <c r="B449" s="153"/>
      <c r="C449" s="154"/>
      <c r="D449" s="141"/>
      <c r="E449" s="155"/>
      <c r="F449" s="156"/>
      <c r="G449" s="127"/>
      <c r="H449" s="153"/>
      <c r="I449" s="154"/>
      <c r="J449" s="142"/>
      <c r="K449" s="153"/>
      <c r="L449" s="154"/>
      <c r="M449" s="143"/>
      <c r="N449" s="144"/>
    </row>
    <row r="450" spans="1:14" ht="19.5" thickBot="1" x14ac:dyDescent="0.35">
      <c r="A450" s="141"/>
      <c r="B450" s="153"/>
      <c r="C450" s="154"/>
      <c r="D450" s="141"/>
      <c r="E450" s="155"/>
      <c r="F450" s="156"/>
      <c r="G450" s="127"/>
      <c r="H450" s="153"/>
      <c r="I450" s="154"/>
      <c r="J450" s="142"/>
      <c r="K450" s="153"/>
      <c r="L450" s="154"/>
      <c r="M450" s="143"/>
      <c r="N450" s="144"/>
    </row>
    <row r="451" spans="1:14" ht="19.5" thickBot="1" x14ac:dyDescent="0.35">
      <c r="A451" s="141"/>
      <c r="B451" s="153"/>
      <c r="C451" s="154"/>
      <c r="D451" s="141"/>
      <c r="E451" s="155"/>
      <c r="F451" s="156"/>
      <c r="G451" s="127"/>
      <c r="H451" s="153"/>
      <c r="I451" s="154"/>
      <c r="J451" s="142"/>
      <c r="K451" s="153"/>
      <c r="L451" s="154"/>
      <c r="M451" s="143"/>
      <c r="N451" s="144"/>
    </row>
    <row r="452" spans="1:14" ht="19.5" thickBot="1" x14ac:dyDescent="0.35">
      <c r="A452" s="141"/>
      <c r="B452" s="153"/>
      <c r="C452" s="154"/>
      <c r="D452" s="141"/>
      <c r="E452" s="155"/>
      <c r="F452" s="156"/>
      <c r="G452" s="127"/>
      <c r="H452" s="153"/>
      <c r="I452" s="154"/>
      <c r="J452" s="142"/>
      <c r="K452" s="153"/>
      <c r="L452" s="154"/>
      <c r="M452" s="143"/>
      <c r="N452" s="144"/>
    </row>
    <row r="453" spans="1:14" ht="19.5" thickBot="1" x14ac:dyDescent="0.35">
      <c r="A453" s="141" t="s">
        <v>121</v>
      </c>
      <c r="B453" s="153"/>
      <c r="C453" s="154"/>
      <c r="D453" s="141"/>
      <c r="E453" s="155">
        <f>SUM(E445:F452)</f>
        <v>111295</v>
      </c>
      <c r="F453" s="156"/>
      <c r="G453" s="127"/>
      <c r="H453" s="153" t="s">
        <v>121</v>
      </c>
      <c r="I453" s="154"/>
      <c r="J453" s="140">
        <f>SUM(J445:J452)</f>
        <v>0</v>
      </c>
      <c r="K453" s="153" t="s">
        <v>121</v>
      </c>
      <c r="L453" s="154"/>
      <c r="M453" s="145">
        <f>SUM(M445:M452)</f>
        <v>19600</v>
      </c>
      <c r="N453" s="139"/>
    </row>
    <row r="456" spans="1:14" x14ac:dyDescent="0.3">
      <c r="A456" s="172" t="s">
        <v>0</v>
      </c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"/>
      <c r="N456" s="151"/>
    </row>
    <row r="457" spans="1:14" x14ac:dyDescent="0.3">
      <c r="A457" s="1" t="s">
        <v>1</v>
      </c>
      <c r="B457" s="151" t="s">
        <v>130</v>
      </c>
      <c r="J457" s="1" t="s">
        <v>3</v>
      </c>
      <c r="K457" s="173">
        <f>+K366</f>
        <v>0</v>
      </c>
      <c r="L457" s="173"/>
      <c r="M457" s="173"/>
      <c r="N457" s="6"/>
    </row>
    <row r="458" spans="1:14" x14ac:dyDescent="0.3">
      <c r="A458" s="174"/>
      <c r="B458" s="175"/>
      <c r="C458" s="176"/>
      <c r="D458" s="169" t="s">
        <v>6</v>
      </c>
      <c r="E458" s="170"/>
      <c r="F458" s="171"/>
      <c r="G458" s="7" t="s">
        <v>7</v>
      </c>
      <c r="H458" s="7" t="s">
        <v>7</v>
      </c>
      <c r="I458" s="7" t="s">
        <v>8</v>
      </c>
      <c r="J458" s="150" t="s">
        <v>9</v>
      </c>
      <c r="K458" s="7" t="s">
        <v>10</v>
      </c>
      <c r="L458" s="152"/>
      <c r="M458" s="7" t="s">
        <v>11</v>
      </c>
      <c r="N458" s="7" t="s">
        <v>12</v>
      </c>
    </row>
    <row r="459" spans="1:14" x14ac:dyDescent="0.3">
      <c r="A459" s="12" t="s">
        <v>16</v>
      </c>
      <c r="B459" s="7" t="s">
        <v>17</v>
      </c>
      <c r="C459" s="13" t="s">
        <v>18</v>
      </c>
      <c r="D459" s="7">
        <v>1</v>
      </c>
      <c r="E459" s="7">
        <v>2</v>
      </c>
      <c r="F459" s="14" t="s">
        <v>19</v>
      </c>
      <c r="G459" s="7" t="s">
        <v>20</v>
      </c>
      <c r="H459" s="7" t="s">
        <v>20</v>
      </c>
      <c r="I459" s="7"/>
      <c r="J459" s="7" t="s">
        <v>20</v>
      </c>
      <c r="K459" s="7" t="s">
        <v>21</v>
      </c>
      <c r="L459" s="7" t="s">
        <v>22</v>
      </c>
      <c r="M459" s="7" t="s">
        <v>23</v>
      </c>
      <c r="N459" s="7" t="s">
        <v>22</v>
      </c>
    </row>
    <row r="460" spans="1:14" x14ac:dyDescent="0.3">
      <c r="A460" s="16" t="s">
        <v>35</v>
      </c>
      <c r="B460" s="17" t="s">
        <v>36</v>
      </c>
      <c r="C460" s="17">
        <v>72</v>
      </c>
      <c r="D460" s="29">
        <v>36</v>
      </c>
      <c r="E460" s="29">
        <v>24</v>
      </c>
      <c r="F460" s="30">
        <f>+(E460+D460)/C460</f>
        <v>0.83333333333333337</v>
      </c>
      <c r="G460" s="32"/>
      <c r="H460" s="32"/>
      <c r="I460" s="32"/>
      <c r="J460" s="34">
        <f>+D460+E460-G460-H460-I460</f>
        <v>60</v>
      </c>
      <c r="K460" s="31">
        <f>+K369</f>
        <v>381.13</v>
      </c>
      <c r="L460" s="24">
        <f t="shared" ref="L460:L521" si="49">+J460*K460</f>
        <v>22867.8</v>
      </c>
      <c r="M460" s="24"/>
      <c r="N460" s="24">
        <f>+K460*I460</f>
        <v>0</v>
      </c>
    </row>
    <row r="461" spans="1:14" x14ac:dyDescent="0.3">
      <c r="A461" s="16" t="s">
        <v>37</v>
      </c>
      <c r="B461" s="17" t="s">
        <v>38</v>
      </c>
      <c r="C461" s="17">
        <v>36</v>
      </c>
      <c r="D461" s="29">
        <v>12</v>
      </c>
      <c r="E461" s="29"/>
      <c r="F461" s="30">
        <f t="shared" ref="F461:F521" si="50">+(E461+D461)/C461</f>
        <v>0.33333333333333331</v>
      </c>
      <c r="G461" s="32"/>
      <c r="H461" s="32"/>
      <c r="I461" s="32"/>
      <c r="J461" s="34">
        <f t="shared" ref="J461:J521" si="51">+D461+E461-G461-H461-I461</f>
        <v>12</v>
      </c>
      <c r="K461" s="31">
        <f t="shared" ref="K461:K521" si="52">+K370</f>
        <v>741.2</v>
      </c>
      <c r="L461" s="24">
        <f t="shared" si="49"/>
        <v>8894.4000000000015</v>
      </c>
      <c r="M461" s="24"/>
      <c r="N461" s="24">
        <f t="shared" ref="N461:N521" si="53">+K461*I461</f>
        <v>0</v>
      </c>
    </row>
    <row r="462" spans="1:14" x14ac:dyDescent="0.3">
      <c r="A462" s="16" t="s">
        <v>39</v>
      </c>
      <c r="B462" s="17" t="s">
        <v>40</v>
      </c>
      <c r="C462" s="17">
        <v>18</v>
      </c>
      <c r="D462" s="29"/>
      <c r="E462" s="29"/>
      <c r="F462" s="30">
        <f t="shared" si="50"/>
        <v>0</v>
      </c>
      <c r="G462" s="32"/>
      <c r="H462" s="32"/>
      <c r="I462" s="32"/>
      <c r="J462" s="12">
        <f t="shared" si="51"/>
        <v>0</v>
      </c>
      <c r="K462" s="31">
        <f t="shared" si="52"/>
        <v>1263.5999999999999</v>
      </c>
      <c r="L462" s="37">
        <f t="shared" si="49"/>
        <v>0</v>
      </c>
      <c r="M462" s="37"/>
      <c r="N462" s="37">
        <f t="shared" si="53"/>
        <v>0</v>
      </c>
    </row>
    <row r="463" spans="1:14" x14ac:dyDescent="0.3">
      <c r="A463" s="16" t="s">
        <v>41</v>
      </c>
      <c r="B463" s="17" t="s">
        <v>42</v>
      </c>
      <c r="C463" s="17">
        <v>10</v>
      </c>
      <c r="D463" s="29">
        <v>3</v>
      </c>
      <c r="E463" s="29">
        <v>8</v>
      </c>
      <c r="F463" s="30">
        <f t="shared" si="50"/>
        <v>1.1000000000000001</v>
      </c>
      <c r="G463" s="32"/>
      <c r="H463" s="32"/>
      <c r="I463" s="32"/>
      <c r="J463" s="34">
        <f t="shared" si="51"/>
        <v>11</v>
      </c>
      <c r="K463" s="31">
        <f t="shared" si="52"/>
        <v>2059.1999999999998</v>
      </c>
      <c r="L463" s="24">
        <f t="shared" si="49"/>
        <v>22651.199999999997</v>
      </c>
      <c r="M463" s="24"/>
      <c r="N463" s="24">
        <f t="shared" si="53"/>
        <v>0</v>
      </c>
    </row>
    <row r="464" spans="1:14" x14ac:dyDescent="0.3">
      <c r="A464" s="16" t="s">
        <v>43</v>
      </c>
      <c r="B464" s="17" t="s">
        <v>36</v>
      </c>
      <c r="C464" s="17">
        <v>72</v>
      </c>
      <c r="D464" s="29"/>
      <c r="E464" s="29">
        <v>10</v>
      </c>
      <c r="F464" s="30">
        <f t="shared" si="50"/>
        <v>0.1388888888888889</v>
      </c>
      <c r="G464" s="32"/>
      <c r="H464" s="32"/>
      <c r="I464" s="32"/>
      <c r="J464" s="34">
        <f t="shared" si="51"/>
        <v>10</v>
      </c>
      <c r="K464" s="31">
        <f t="shared" si="52"/>
        <v>409.5</v>
      </c>
      <c r="L464" s="24">
        <f t="shared" si="49"/>
        <v>4095</v>
      </c>
      <c r="M464" s="24"/>
      <c r="N464" s="24">
        <f t="shared" si="53"/>
        <v>0</v>
      </c>
    </row>
    <row r="465" spans="1:14" x14ac:dyDescent="0.3">
      <c r="A465" s="16" t="s">
        <v>44</v>
      </c>
      <c r="B465" s="17" t="s">
        <v>38</v>
      </c>
      <c r="C465" s="17">
        <v>36</v>
      </c>
      <c r="D465" s="29"/>
      <c r="E465" s="29">
        <v>10</v>
      </c>
      <c r="F465" s="30">
        <f t="shared" si="50"/>
        <v>0.27777777777777779</v>
      </c>
      <c r="G465" s="32"/>
      <c r="H465" s="32"/>
      <c r="I465" s="32"/>
      <c r="J465" s="34">
        <f t="shared" si="51"/>
        <v>10</v>
      </c>
      <c r="K465" s="31">
        <f t="shared" si="52"/>
        <v>803.79</v>
      </c>
      <c r="L465" s="24">
        <f t="shared" si="49"/>
        <v>8037.9</v>
      </c>
      <c r="M465" s="24"/>
      <c r="N465" s="24">
        <f t="shared" si="53"/>
        <v>0</v>
      </c>
    </row>
    <row r="466" spans="1:14" x14ac:dyDescent="0.3">
      <c r="A466" s="16" t="s">
        <v>45</v>
      </c>
      <c r="B466" s="17" t="s">
        <v>36</v>
      </c>
      <c r="C466" s="17">
        <v>72</v>
      </c>
      <c r="D466" s="29">
        <v>36</v>
      </c>
      <c r="E466" s="29">
        <v>24</v>
      </c>
      <c r="F466" s="30">
        <f t="shared" si="50"/>
        <v>0.83333333333333337</v>
      </c>
      <c r="G466" s="32"/>
      <c r="H466" s="32"/>
      <c r="I466" s="32"/>
      <c r="J466" s="34">
        <f t="shared" si="51"/>
        <v>60</v>
      </c>
      <c r="K466" s="31">
        <f t="shared" si="52"/>
        <v>409.5</v>
      </c>
      <c r="L466" s="24">
        <f t="shared" si="49"/>
        <v>24570</v>
      </c>
      <c r="M466" s="24"/>
      <c r="N466" s="24">
        <f t="shared" si="53"/>
        <v>0</v>
      </c>
    </row>
    <row r="467" spans="1:14" x14ac:dyDescent="0.3">
      <c r="A467" s="16" t="s">
        <v>46</v>
      </c>
      <c r="B467" s="17" t="s">
        <v>38</v>
      </c>
      <c r="C467" s="17">
        <v>36</v>
      </c>
      <c r="D467" s="29">
        <v>20</v>
      </c>
      <c r="E467" s="29"/>
      <c r="F467" s="30">
        <f t="shared" si="50"/>
        <v>0.55555555555555558</v>
      </c>
      <c r="G467" s="32"/>
      <c r="H467" s="32"/>
      <c r="I467" s="32"/>
      <c r="J467" s="34">
        <f t="shared" si="51"/>
        <v>20</v>
      </c>
      <c r="K467" s="31">
        <f t="shared" si="52"/>
        <v>803.79</v>
      </c>
      <c r="L467" s="24">
        <f t="shared" si="49"/>
        <v>16075.8</v>
      </c>
      <c r="M467" s="24"/>
      <c r="N467" s="24">
        <f t="shared" si="53"/>
        <v>0</v>
      </c>
    </row>
    <row r="468" spans="1:14" x14ac:dyDescent="0.3">
      <c r="A468" s="16" t="s">
        <v>47</v>
      </c>
      <c r="B468" s="17" t="s">
        <v>48</v>
      </c>
      <c r="C468" s="17">
        <v>8</v>
      </c>
      <c r="D468" s="29">
        <v>6</v>
      </c>
      <c r="E468" s="29">
        <v>4</v>
      </c>
      <c r="F468" s="30">
        <f t="shared" si="50"/>
        <v>1.25</v>
      </c>
      <c r="G468" s="32"/>
      <c r="H468" s="32"/>
      <c r="I468" s="32"/>
      <c r="J468" s="34">
        <f t="shared" si="51"/>
        <v>10</v>
      </c>
      <c r="K468" s="31">
        <f t="shared" si="52"/>
        <v>2767.05</v>
      </c>
      <c r="L468" s="24">
        <f t="shared" si="49"/>
        <v>27670.5</v>
      </c>
      <c r="M468" s="24"/>
      <c r="N468" s="24">
        <f t="shared" si="53"/>
        <v>0</v>
      </c>
    </row>
    <row r="469" spans="1:14" x14ac:dyDescent="0.3">
      <c r="A469" s="35" t="s">
        <v>49</v>
      </c>
      <c r="B469" s="17" t="s">
        <v>50</v>
      </c>
      <c r="C469" s="38">
        <v>72</v>
      </c>
      <c r="D469" s="29"/>
      <c r="E469" s="29">
        <v>12</v>
      </c>
      <c r="F469" s="30">
        <f t="shared" si="50"/>
        <v>0.16666666666666666</v>
      </c>
      <c r="G469" s="32"/>
      <c r="H469" s="32"/>
      <c r="I469" s="32"/>
      <c r="J469" s="12">
        <f t="shared" si="51"/>
        <v>12</v>
      </c>
      <c r="K469" s="31">
        <f t="shared" si="52"/>
        <v>444.6</v>
      </c>
      <c r="L469" s="37">
        <f t="shared" si="49"/>
        <v>5335.2000000000007</v>
      </c>
      <c r="M469" s="37"/>
      <c r="N469" s="37">
        <f t="shared" si="53"/>
        <v>0</v>
      </c>
    </row>
    <row r="470" spans="1:14" x14ac:dyDescent="0.3">
      <c r="A470" s="16" t="s">
        <v>51</v>
      </c>
      <c r="B470" s="17" t="s">
        <v>52</v>
      </c>
      <c r="C470" s="17">
        <v>36</v>
      </c>
      <c r="D470" s="29">
        <v>15</v>
      </c>
      <c r="E470" s="29"/>
      <c r="F470" s="30">
        <f t="shared" si="50"/>
        <v>0.41666666666666669</v>
      </c>
      <c r="G470" s="32"/>
      <c r="H470" s="32"/>
      <c r="I470" s="32"/>
      <c r="J470" s="34">
        <f t="shared" si="51"/>
        <v>15</v>
      </c>
      <c r="K470" s="31">
        <f t="shared" si="52"/>
        <v>868.73</v>
      </c>
      <c r="L470" s="24">
        <f t="shared" si="49"/>
        <v>13030.95</v>
      </c>
      <c r="M470" s="24"/>
      <c r="N470" s="24">
        <f t="shared" si="53"/>
        <v>0</v>
      </c>
    </row>
    <row r="471" spans="1:14" x14ac:dyDescent="0.3">
      <c r="A471" s="16" t="s">
        <v>53</v>
      </c>
      <c r="B471" s="17" t="s">
        <v>48</v>
      </c>
      <c r="C471" s="17">
        <v>8</v>
      </c>
      <c r="D471" s="29">
        <v>2</v>
      </c>
      <c r="E471" s="29"/>
      <c r="F471" s="30">
        <f t="shared" si="50"/>
        <v>0.25</v>
      </c>
      <c r="G471" s="32"/>
      <c r="H471" s="32"/>
      <c r="I471" s="32"/>
      <c r="J471" s="34">
        <f t="shared" si="51"/>
        <v>2</v>
      </c>
      <c r="K471" s="31">
        <f t="shared" si="52"/>
        <v>2416.0500000000002</v>
      </c>
      <c r="L471" s="24">
        <f t="shared" si="49"/>
        <v>4832.1000000000004</v>
      </c>
      <c r="M471" s="24"/>
      <c r="N471" s="24">
        <f t="shared" si="53"/>
        <v>0</v>
      </c>
    </row>
    <row r="472" spans="1:14" x14ac:dyDescent="0.3">
      <c r="A472" s="16" t="s">
        <v>54</v>
      </c>
      <c r="B472" s="17" t="s">
        <v>50</v>
      </c>
      <c r="C472" s="17">
        <v>72</v>
      </c>
      <c r="D472" s="29">
        <v>40</v>
      </c>
      <c r="E472" s="29">
        <v>24</v>
      </c>
      <c r="F472" s="30">
        <f t="shared" si="50"/>
        <v>0.88888888888888884</v>
      </c>
      <c r="G472" s="32"/>
      <c r="H472" s="32"/>
      <c r="I472" s="32"/>
      <c r="J472" s="34">
        <f t="shared" si="51"/>
        <v>64</v>
      </c>
      <c r="K472" s="31">
        <f t="shared" si="52"/>
        <v>377.33</v>
      </c>
      <c r="L472" s="24">
        <f t="shared" si="49"/>
        <v>24149.119999999999</v>
      </c>
      <c r="M472" s="24"/>
      <c r="N472" s="24">
        <f t="shared" si="53"/>
        <v>0</v>
      </c>
    </row>
    <row r="473" spans="1:14" x14ac:dyDescent="0.3">
      <c r="A473" s="16" t="s">
        <v>55</v>
      </c>
      <c r="B473" s="17" t="s">
        <v>56</v>
      </c>
      <c r="C473" s="17">
        <v>15</v>
      </c>
      <c r="D473" s="44"/>
      <c r="E473" s="44">
        <v>6</v>
      </c>
      <c r="F473" s="30">
        <f t="shared" si="50"/>
        <v>0.4</v>
      </c>
      <c r="G473" s="11"/>
      <c r="H473" s="11"/>
      <c r="I473" s="11"/>
      <c r="J473" s="12">
        <f t="shared" si="51"/>
        <v>6</v>
      </c>
      <c r="K473" s="45">
        <f t="shared" si="52"/>
        <v>1158.3</v>
      </c>
      <c r="L473" s="37">
        <f t="shared" si="49"/>
        <v>6949.7999999999993</v>
      </c>
      <c r="M473" s="37"/>
      <c r="N473" s="37">
        <f t="shared" si="53"/>
        <v>0</v>
      </c>
    </row>
    <row r="474" spans="1:14" x14ac:dyDescent="0.3">
      <c r="A474" s="16" t="s">
        <v>57</v>
      </c>
      <c r="B474" s="17" t="s">
        <v>50</v>
      </c>
      <c r="C474" s="17">
        <v>72</v>
      </c>
      <c r="D474" s="29">
        <v>24</v>
      </c>
      <c r="E474" s="29">
        <v>60</v>
      </c>
      <c r="F474" s="30">
        <f t="shared" si="50"/>
        <v>1.1666666666666667</v>
      </c>
      <c r="G474" s="32"/>
      <c r="H474" s="32"/>
      <c r="I474" s="32"/>
      <c r="J474" s="34">
        <f t="shared" si="51"/>
        <v>84</v>
      </c>
      <c r="K474" s="31">
        <f t="shared" si="52"/>
        <v>424.13</v>
      </c>
      <c r="L474" s="24">
        <f t="shared" si="49"/>
        <v>35626.92</v>
      </c>
      <c r="M474" s="24"/>
      <c r="N474" s="24">
        <f t="shared" si="53"/>
        <v>0</v>
      </c>
    </row>
    <row r="475" spans="1:14" x14ac:dyDescent="0.3">
      <c r="A475" s="16" t="s">
        <v>58</v>
      </c>
      <c r="B475" s="17" t="s">
        <v>59</v>
      </c>
      <c r="C475" s="17">
        <v>15</v>
      </c>
      <c r="D475" s="29"/>
      <c r="E475" s="29">
        <v>12</v>
      </c>
      <c r="F475" s="30">
        <f t="shared" si="50"/>
        <v>0.8</v>
      </c>
      <c r="G475" s="32"/>
      <c r="H475" s="32"/>
      <c r="I475" s="32"/>
      <c r="J475" s="34">
        <f t="shared" si="51"/>
        <v>12</v>
      </c>
      <c r="K475" s="31">
        <f t="shared" si="52"/>
        <v>1199.25</v>
      </c>
      <c r="L475" s="24">
        <f t="shared" si="49"/>
        <v>14391</v>
      </c>
      <c r="M475" s="24"/>
      <c r="N475" s="24">
        <f t="shared" si="53"/>
        <v>0</v>
      </c>
    </row>
    <row r="476" spans="1:14" x14ac:dyDescent="0.3">
      <c r="A476" s="16" t="s">
        <v>60</v>
      </c>
      <c r="B476" s="17" t="s">
        <v>50</v>
      </c>
      <c r="C476" s="17">
        <v>72</v>
      </c>
      <c r="D476" s="29"/>
      <c r="E476" s="29"/>
      <c r="F476" s="30">
        <f t="shared" si="50"/>
        <v>0</v>
      </c>
      <c r="G476" s="32"/>
      <c r="H476" s="32"/>
      <c r="I476" s="32"/>
      <c r="J476" s="34">
        <f t="shared" si="51"/>
        <v>0</v>
      </c>
      <c r="K476" s="31">
        <f t="shared" si="52"/>
        <v>381.13</v>
      </c>
      <c r="L476" s="24">
        <f t="shared" si="49"/>
        <v>0</v>
      </c>
      <c r="M476" s="24"/>
      <c r="N476" s="24">
        <f t="shared" si="53"/>
        <v>0</v>
      </c>
    </row>
    <row r="477" spans="1:14" x14ac:dyDescent="0.3">
      <c r="A477" s="16" t="s">
        <v>61</v>
      </c>
      <c r="B477" s="17" t="s">
        <v>50</v>
      </c>
      <c r="C477" s="38">
        <v>72</v>
      </c>
      <c r="D477" s="44">
        <v>24</v>
      </c>
      <c r="E477" s="44">
        <v>36</v>
      </c>
      <c r="F477" s="30">
        <f t="shared" si="50"/>
        <v>0.83333333333333337</v>
      </c>
      <c r="G477" s="11"/>
      <c r="H477" s="11"/>
      <c r="I477" s="11"/>
      <c r="J477" s="12">
        <f t="shared" si="51"/>
        <v>60</v>
      </c>
      <c r="K477" s="31">
        <f t="shared" si="52"/>
        <v>424.13</v>
      </c>
      <c r="L477" s="37">
        <f t="shared" si="49"/>
        <v>25447.8</v>
      </c>
      <c r="M477" s="37"/>
      <c r="N477" s="37">
        <f t="shared" si="53"/>
        <v>0</v>
      </c>
    </row>
    <row r="478" spans="1:14" x14ac:dyDescent="0.3">
      <c r="A478" s="35" t="s">
        <v>62</v>
      </c>
      <c r="B478" s="17" t="s">
        <v>50</v>
      </c>
      <c r="C478" s="38">
        <v>72</v>
      </c>
      <c r="D478" s="44"/>
      <c r="E478" s="44">
        <v>30</v>
      </c>
      <c r="F478" s="30">
        <f t="shared" si="50"/>
        <v>0.41666666666666669</v>
      </c>
      <c r="G478" s="11"/>
      <c r="H478" s="11"/>
      <c r="I478" s="11"/>
      <c r="J478" s="12">
        <f t="shared" si="51"/>
        <v>30</v>
      </c>
      <c r="K478" s="31">
        <f t="shared" si="52"/>
        <v>330.23</v>
      </c>
      <c r="L478" s="37">
        <f t="shared" si="49"/>
        <v>9906.9000000000015</v>
      </c>
      <c r="M478" s="37"/>
      <c r="N478" s="37">
        <f t="shared" si="53"/>
        <v>0</v>
      </c>
    </row>
    <row r="479" spans="1:14" x14ac:dyDescent="0.3">
      <c r="A479" s="35" t="s">
        <v>63</v>
      </c>
      <c r="B479" s="17" t="s">
        <v>50</v>
      </c>
      <c r="C479" s="38">
        <v>72</v>
      </c>
      <c r="D479" s="44">
        <v>12</v>
      </c>
      <c r="E479" s="44"/>
      <c r="F479" s="30">
        <f t="shared" si="50"/>
        <v>0.16666666666666666</v>
      </c>
      <c r="G479" s="11"/>
      <c r="H479" s="11"/>
      <c r="I479" s="11"/>
      <c r="J479" s="12">
        <f t="shared" si="51"/>
        <v>12</v>
      </c>
      <c r="K479" s="31">
        <f t="shared" si="52"/>
        <v>424.13</v>
      </c>
      <c r="L479" s="37">
        <f t="shared" si="49"/>
        <v>5089.5599999999995</v>
      </c>
      <c r="M479" s="37"/>
      <c r="N479" s="37">
        <f t="shared" si="53"/>
        <v>0</v>
      </c>
    </row>
    <row r="480" spans="1:14" x14ac:dyDescent="0.3">
      <c r="A480" s="35" t="s">
        <v>64</v>
      </c>
      <c r="B480" s="17" t="s">
        <v>65</v>
      </c>
      <c r="C480" s="38">
        <v>72</v>
      </c>
      <c r="D480" s="44"/>
      <c r="E480" s="44">
        <v>18</v>
      </c>
      <c r="F480" s="30">
        <f t="shared" si="50"/>
        <v>0.25</v>
      </c>
      <c r="G480" s="11"/>
      <c r="H480" s="11"/>
      <c r="I480" s="11"/>
      <c r="J480" s="12">
        <f t="shared" si="51"/>
        <v>18</v>
      </c>
      <c r="K480" s="31">
        <f t="shared" si="52"/>
        <v>389.61</v>
      </c>
      <c r="L480" s="37">
        <f t="shared" si="49"/>
        <v>7012.9800000000005</v>
      </c>
      <c r="M480" s="37"/>
      <c r="N480" s="37">
        <f t="shared" si="53"/>
        <v>0</v>
      </c>
    </row>
    <row r="481" spans="1:14" x14ac:dyDescent="0.3">
      <c r="A481" s="35" t="s">
        <v>66</v>
      </c>
      <c r="B481" s="17" t="s">
        <v>65</v>
      </c>
      <c r="C481" s="38">
        <v>72</v>
      </c>
      <c r="D481" s="44"/>
      <c r="E481" s="44">
        <v>12</v>
      </c>
      <c r="F481" s="30">
        <f t="shared" si="50"/>
        <v>0.16666666666666666</v>
      </c>
      <c r="G481" s="11"/>
      <c r="H481" s="11"/>
      <c r="I481" s="11"/>
      <c r="J481" s="12">
        <f t="shared" si="51"/>
        <v>12</v>
      </c>
      <c r="K481" s="31">
        <f t="shared" si="52"/>
        <v>389.61</v>
      </c>
      <c r="L481" s="37">
        <f t="shared" si="49"/>
        <v>4675.32</v>
      </c>
      <c r="M481" s="37"/>
      <c r="N481" s="37">
        <f t="shared" si="53"/>
        <v>0</v>
      </c>
    </row>
    <row r="482" spans="1:14" x14ac:dyDescent="0.3">
      <c r="A482" s="47" t="s">
        <v>67</v>
      </c>
      <c r="B482" s="48" t="s">
        <v>59</v>
      </c>
      <c r="C482" s="49">
        <v>25</v>
      </c>
      <c r="D482" s="44"/>
      <c r="E482" s="44"/>
      <c r="F482" s="30">
        <f t="shared" si="50"/>
        <v>0</v>
      </c>
      <c r="G482" s="11"/>
      <c r="H482" s="11"/>
      <c r="I482" s="11"/>
      <c r="J482" s="12">
        <f t="shared" si="51"/>
        <v>0</v>
      </c>
      <c r="K482" s="31">
        <f t="shared" si="52"/>
        <v>169.65</v>
      </c>
      <c r="L482" s="37">
        <f t="shared" si="49"/>
        <v>0</v>
      </c>
      <c r="M482" s="37"/>
      <c r="N482" s="37">
        <f t="shared" si="53"/>
        <v>0</v>
      </c>
    </row>
    <row r="483" spans="1:14" x14ac:dyDescent="0.3">
      <c r="A483" s="47" t="s">
        <v>68</v>
      </c>
      <c r="B483" s="48" t="s">
        <v>42</v>
      </c>
      <c r="C483" s="49">
        <v>50</v>
      </c>
      <c r="D483" s="44"/>
      <c r="E483" s="44"/>
      <c r="F483" s="30">
        <f t="shared" si="50"/>
        <v>0</v>
      </c>
      <c r="G483" s="11"/>
      <c r="H483" s="11"/>
      <c r="I483" s="11"/>
      <c r="J483" s="12">
        <f t="shared" si="51"/>
        <v>0</v>
      </c>
      <c r="K483" s="31">
        <f t="shared" si="52"/>
        <v>88.92</v>
      </c>
      <c r="L483" s="37">
        <f t="shared" si="49"/>
        <v>0</v>
      </c>
      <c r="M483" s="37"/>
      <c r="N483" s="37">
        <f t="shared" si="53"/>
        <v>0</v>
      </c>
    </row>
    <row r="484" spans="1:14" x14ac:dyDescent="0.3">
      <c r="A484" s="47" t="s">
        <v>69</v>
      </c>
      <c r="B484" s="48" t="s">
        <v>52</v>
      </c>
      <c r="C484" s="49">
        <v>12</v>
      </c>
      <c r="D484" s="44"/>
      <c r="E484" s="44"/>
      <c r="F484" s="30">
        <f t="shared" si="50"/>
        <v>0</v>
      </c>
      <c r="G484" s="11"/>
      <c r="H484" s="11"/>
      <c r="I484" s="11"/>
      <c r="J484" s="12">
        <f t="shared" si="51"/>
        <v>0</v>
      </c>
      <c r="K484" s="31">
        <f t="shared" si="52"/>
        <v>123.94</v>
      </c>
      <c r="L484" s="37">
        <f t="shared" si="49"/>
        <v>0</v>
      </c>
      <c r="M484" s="37"/>
      <c r="N484" s="37">
        <f t="shared" si="53"/>
        <v>0</v>
      </c>
    </row>
    <row r="485" spans="1:14" ht="19.5" thickBot="1" x14ac:dyDescent="0.35">
      <c r="A485" s="47" t="s">
        <v>70</v>
      </c>
      <c r="B485" s="48" t="s">
        <v>50</v>
      </c>
      <c r="C485" s="49">
        <v>60</v>
      </c>
      <c r="D485" s="44"/>
      <c r="E485" s="44"/>
      <c r="F485" s="30">
        <f t="shared" si="50"/>
        <v>0</v>
      </c>
      <c r="G485" s="11"/>
      <c r="H485" s="11"/>
      <c r="I485" s="11"/>
      <c r="J485" s="12">
        <f t="shared" si="51"/>
        <v>0</v>
      </c>
      <c r="K485" s="31">
        <f t="shared" si="52"/>
        <v>67.180000000000007</v>
      </c>
      <c r="L485" s="37">
        <f t="shared" si="49"/>
        <v>0</v>
      </c>
      <c r="M485" s="37"/>
      <c r="N485" s="37">
        <f t="shared" si="53"/>
        <v>0</v>
      </c>
    </row>
    <row r="486" spans="1:14" ht="19.5" thickBot="1" x14ac:dyDescent="0.35">
      <c r="A486" s="56" t="s">
        <v>71</v>
      </c>
      <c r="B486" s="57" t="s">
        <v>50</v>
      </c>
      <c r="C486" s="58">
        <v>60</v>
      </c>
      <c r="D486" s="44"/>
      <c r="E486" s="44"/>
      <c r="F486" s="30">
        <f t="shared" si="50"/>
        <v>0</v>
      </c>
      <c r="G486" s="11"/>
      <c r="H486" s="11"/>
      <c r="I486" s="11"/>
      <c r="J486" s="12">
        <f t="shared" si="51"/>
        <v>0</v>
      </c>
      <c r="K486" s="31">
        <f t="shared" si="52"/>
        <v>67.180000000000007</v>
      </c>
      <c r="L486" s="37">
        <f t="shared" si="49"/>
        <v>0</v>
      </c>
      <c r="M486" s="37"/>
      <c r="N486" s="37">
        <f t="shared" si="53"/>
        <v>0</v>
      </c>
    </row>
    <row r="487" spans="1:14" ht="19.5" thickBot="1" x14ac:dyDescent="0.35">
      <c r="A487" s="56" t="s">
        <v>72</v>
      </c>
      <c r="B487" s="57" t="s">
        <v>50</v>
      </c>
      <c r="C487" s="58">
        <v>60</v>
      </c>
      <c r="D487" s="44">
        <v>1</v>
      </c>
      <c r="E487" s="44"/>
      <c r="F487" s="30">
        <f t="shared" si="50"/>
        <v>1.6666666666666666E-2</v>
      </c>
      <c r="G487" s="11"/>
      <c r="H487" s="11"/>
      <c r="I487" s="11"/>
      <c r="J487" s="12">
        <f t="shared" si="51"/>
        <v>1</v>
      </c>
      <c r="K487" s="31">
        <f t="shared" si="52"/>
        <v>67.180000000000007</v>
      </c>
      <c r="L487" s="37">
        <f t="shared" si="49"/>
        <v>67.180000000000007</v>
      </c>
      <c r="M487" s="37"/>
      <c r="N487" s="37">
        <f t="shared" si="53"/>
        <v>0</v>
      </c>
    </row>
    <row r="488" spans="1:14" ht="19.5" thickBot="1" x14ac:dyDescent="0.35">
      <c r="A488" s="56" t="s">
        <v>73</v>
      </c>
      <c r="B488" s="57" t="s">
        <v>74</v>
      </c>
      <c r="C488" s="58">
        <v>150</v>
      </c>
      <c r="D488" s="44"/>
      <c r="E488" s="44"/>
      <c r="F488" s="30">
        <f t="shared" si="50"/>
        <v>0</v>
      </c>
      <c r="G488" s="11"/>
      <c r="H488" s="11"/>
      <c r="I488" s="11"/>
      <c r="J488" s="12">
        <f t="shared" si="51"/>
        <v>0</v>
      </c>
      <c r="K488" s="31">
        <f t="shared" si="52"/>
        <v>21.06</v>
      </c>
      <c r="L488" s="37">
        <f t="shared" si="49"/>
        <v>0</v>
      </c>
      <c r="M488" s="37"/>
      <c r="N488" s="37">
        <f t="shared" si="53"/>
        <v>0</v>
      </c>
    </row>
    <row r="489" spans="1:14" ht="19.5" thickBot="1" x14ac:dyDescent="0.35">
      <c r="A489" s="66" t="s">
        <v>75</v>
      </c>
      <c r="B489" s="67" t="s">
        <v>76</v>
      </c>
      <c r="C489" s="68">
        <v>120</v>
      </c>
      <c r="D489" s="44"/>
      <c r="E489" s="44"/>
      <c r="F489" s="30">
        <f t="shared" si="50"/>
        <v>0</v>
      </c>
      <c r="G489" s="11"/>
      <c r="H489" s="11"/>
      <c r="I489" s="11"/>
      <c r="J489" s="12">
        <f t="shared" si="51"/>
        <v>0</v>
      </c>
      <c r="K489" s="31">
        <f t="shared" si="52"/>
        <v>78.98</v>
      </c>
      <c r="L489" s="37">
        <f t="shared" si="49"/>
        <v>0</v>
      </c>
      <c r="M489" s="37"/>
      <c r="N489" s="37">
        <f t="shared" si="53"/>
        <v>0</v>
      </c>
    </row>
    <row r="490" spans="1:14" ht="19.5" thickBot="1" x14ac:dyDescent="0.35">
      <c r="A490" s="66" t="s">
        <v>77</v>
      </c>
      <c r="B490" s="67" t="s">
        <v>78</v>
      </c>
      <c r="C490" s="68">
        <v>60</v>
      </c>
      <c r="D490" s="44"/>
      <c r="E490" s="44"/>
      <c r="F490" s="30">
        <f t="shared" si="50"/>
        <v>0</v>
      </c>
      <c r="G490" s="11"/>
      <c r="H490" s="11"/>
      <c r="I490" s="11"/>
      <c r="J490" s="12">
        <f t="shared" si="51"/>
        <v>0</v>
      </c>
      <c r="K490" s="31">
        <f t="shared" si="52"/>
        <v>154.44</v>
      </c>
      <c r="L490" s="37">
        <f t="shared" si="49"/>
        <v>0</v>
      </c>
      <c r="M490" s="37"/>
      <c r="N490" s="37">
        <f t="shared" si="53"/>
        <v>0</v>
      </c>
    </row>
    <row r="491" spans="1:14" ht="19.5" thickBot="1" x14ac:dyDescent="0.35">
      <c r="A491" s="66" t="s">
        <v>79</v>
      </c>
      <c r="B491" s="67" t="s">
        <v>50</v>
      </c>
      <c r="C491" s="68">
        <v>30</v>
      </c>
      <c r="D491" s="44"/>
      <c r="E491" s="44"/>
      <c r="F491" s="30">
        <f t="shared" si="50"/>
        <v>0</v>
      </c>
      <c r="G491" s="11"/>
      <c r="H491" s="11"/>
      <c r="I491" s="11"/>
      <c r="J491" s="12">
        <f t="shared" si="51"/>
        <v>0</v>
      </c>
      <c r="K491" s="31">
        <f t="shared" si="52"/>
        <v>274.95</v>
      </c>
      <c r="L491" s="37">
        <f t="shared" si="49"/>
        <v>0</v>
      </c>
      <c r="M491" s="37"/>
      <c r="N491" s="37">
        <f t="shared" si="53"/>
        <v>0</v>
      </c>
    </row>
    <row r="492" spans="1:14" ht="19.5" thickBot="1" x14ac:dyDescent="0.35">
      <c r="A492" s="66" t="s">
        <v>80</v>
      </c>
      <c r="B492" s="67" t="s">
        <v>59</v>
      </c>
      <c r="C492" s="68">
        <v>12</v>
      </c>
      <c r="D492" s="44"/>
      <c r="E492" s="44">
        <v>6</v>
      </c>
      <c r="F492" s="30">
        <f t="shared" si="50"/>
        <v>0.5</v>
      </c>
      <c r="G492" s="11"/>
      <c r="H492" s="11"/>
      <c r="I492" s="11"/>
      <c r="J492" s="12">
        <f t="shared" si="51"/>
        <v>6</v>
      </c>
      <c r="K492" s="31">
        <f t="shared" si="52"/>
        <v>1023.75</v>
      </c>
      <c r="L492" s="37">
        <f t="shared" si="49"/>
        <v>6142.5</v>
      </c>
      <c r="M492" s="37"/>
      <c r="N492" s="37">
        <f t="shared" si="53"/>
        <v>0</v>
      </c>
    </row>
    <row r="493" spans="1:14" ht="19.5" thickBot="1" x14ac:dyDescent="0.35">
      <c r="A493" s="76" t="s">
        <v>81</v>
      </c>
      <c r="B493" s="77" t="s">
        <v>82</v>
      </c>
      <c r="C493" s="78">
        <v>18</v>
      </c>
      <c r="D493" s="44">
        <v>18</v>
      </c>
      <c r="E493" s="44">
        <v>18</v>
      </c>
      <c r="F493" s="30">
        <f t="shared" si="50"/>
        <v>2</v>
      </c>
      <c r="G493" s="11"/>
      <c r="H493" s="11"/>
      <c r="I493" s="11"/>
      <c r="J493" s="12">
        <f t="shared" si="51"/>
        <v>36</v>
      </c>
      <c r="K493" s="31">
        <f t="shared" si="52"/>
        <v>558.67999999999995</v>
      </c>
      <c r="L493" s="37">
        <f t="shared" si="49"/>
        <v>20112.48</v>
      </c>
      <c r="M493" s="37"/>
      <c r="N493" s="37">
        <f t="shared" si="53"/>
        <v>0</v>
      </c>
    </row>
    <row r="494" spans="1:14" ht="19.5" thickBot="1" x14ac:dyDescent="0.35">
      <c r="A494" s="76" t="s">
        <v>83</v>
      </c>
      <c r="B494" s="77" t="s">
        <v>59</v>
      </c>
      <c r="C494" s="78">
        <v>12</v>
      </c>
      <c r="D494" s="44">
        <v>6</v>
      </c>
      <c r="E494" s="44"/>
      <c r="F494" s="30">
        <f t="shared" si="50"/>
        <v>0.5</v>
      </c>
      <c r="G494" s="11"/>
      <c r="H494" s="11"/>
      <c r="I494" s="11"/>
      <c r="J494" s="12">
        <f t="shared" si="51"/>
        <v>6</v>
      </c>
      <c r="K494" s="31">
        <f t="shared" si="52"/>
        <v>1092.2</v>
      </c>
      <c r="L494" s="37">
        <f t="shared" si="49"/>
        <v>6553.2000000000007</v>
      </c>
      <c r="M494" s="37"/>
      <c r="N494" s="37">
        <f t="shared" si="53"/>
        <v>0</v>
      </c>
    </row>
    <row r="495" spans="1:14" ht="19.5" thickBot="1" x14ac:dyDescent="0.35">
      <c r="A495" s="76" t="s">
        <v>84</v>
      </c>
      <c r="B495" s="77" t="s">
        <v>85</v>
      </c>
      <c r="C495" s="78">
        <v>4</v>
      </c>
      <c r="D495" s="44"/>
      <c r="E495" s="44"/>
      <c r="F495" s="30">
        <f t="shared" si="50"/>
        <v>0</v>
      </c>
      <c r="G495" s="11"/>
      <c r="H495" s="11"/>
      <c r="I495" s="11"/>
      <c r="J495" s="12">
        <f t="shared" si="51"/>
        <v>0</v>
      </c>
      <c r="K495" s="31">
        <f t="shared" si="52"/>
        <v>2670.53</v>
      </c>
      <c r="L495" s="37">
        <f t="shared" si="49"/>
        <v>0</v>
      </c>
      <c r="M495" s="37"/>
      <c r="N495" s="37">
        <f t="shared" si="53"/>
        <v>0</v>
      </c>
    </row>
    <row r="496" spans="1:14" ht="19.5" thickBot="1" x14ac:dyDescent="0.35">
      <c r="A496" s="86" t="s">
        <v>86</v>
      </c>
      <c r="B496" s="87" t="s">
        <v>87</v>
      </c>
      <c r="C496" s="88">
        <v>48</v>
      </c>
      <c r="D496" s="44"/>
      <c r="E496" s="44"/>
      <c r="F496" s="30">
        <f t="shared" si="50"/>
        <v>0</v>
      </c>
      <c r="G496" s="11"/>
      <c r="H496" s="11"/>
      <c r="I496" s="11"/>
      <c r="J496" s="12">
        <f t="shared" si="51"/>
        <v>0</v>
      </c>
      <c r="K496" s="31">
        <f t="shared" si="52"/>
        <v>46.8</v>
      </c>
      <c r="L496" s="37">
        <f t="shared" si="49"/>
        <v>0</v>
      </c>
      <c r="M496" s="37"/>
      <c r="N496" s="37">
        <f t="shared" si="53"/>
        <v>0</v>
      </c>
    </row>
    <row r="497" spans="1:14" ht="19.5" thickBot="1" x14ac:dyDescent="0.35">
      <c r="A497" s="86" t="s">
        <v>88</v>
      </c>
      <c r="B497" s="87" t="s">
        <v>87</v>
      </c>
      <c r="C497" s="88">
        <v>48</v>
      </c>
      <c r="D497" s="44"/>
      <c r="E497" s="44"/>
      <c r="F497" s="30">
        <f t="shared" si="50"/>
        <v>0</v>
      </c>
      <c r="G497" s="11"/>
      <c r="H497" s="11"/>
      <c r="I497" s="11"/>
      <c r="J497" s="12">
        <f t="shared" si="51"/>
        <v>0</v>
      </c>
      <c r="K497" s="31">
        <f t="shared" si="52"/>
        <v>46.8</v>
      </c>
      <c r="L497" s="37">
        <f t="shared" si="49"/>
        <v>0</v>
      </c>
      <c r="M497" s="37"/>
      <c r="N497" s="37">
        <f t="shared" si="53"/>
        <v>0</v>
      </c>
    </row>
    <row r="498" spans="1:14" x14ac:dyDescent="0.3">
      <c r="A498" s="96" t="s">
        <v>89</v>
      </c>
      <c r="B498" s="97">
        <v>25</v>
      </c>
      <c r="C498" s="97">
        <v>25</v>
      </c>
      <c r="D498" s="44">
        <v>111</v>
      </c>
      <c r="E498" s="44"/>
      <c r="F498" s="30">
        <f t="shared" si="50"/>
        <v>4.4400000000000004</v>
      </c>
      <c r="G498" s="11"/>
      <c r="H498" s="11"/>
      <c r="I498" s="11"/>
      <c r="J498" s="12">
        <f t="shared" si="51"/>
        <v>111</v>
      </c>
      <c r="K498" s="31">
        <f t="shared" si="52"/>
        <v>111.25</v>
      </c>
      <c r="L498" s="37">
        <f t="shared" si="49"/>
        <v>12348.75</v>
      </c>
      <c r="M498" s="37"/>
      <c r="N498" s="37">
        <f t="shared" si="53"/>
        <v>0</v>
      </c>
    </row>
    <row r="499" spans="1:14" x14ac:dyDescent="0.3">
      <c r="A499" s="105" t="s">
        <v>90</v>
      </c>
      <c r="B499" s="106">
        <v>10</v>
      </c>
      <c r="C499" s="106">
        <v>10</v>
      </c>
      <c r="D499" s="44"/>
      <c r="E499" s="44"/>
      <c r="F499" s="30">
        <f t="shared" si="50"/>
        <v>0</v>
      </c>
      <c r="G499" s="11"/>
      <c r="H499" s="11"/>
      <c r="I499" s="11"/>
      <c r="J499" s="12">
        <f t="shared" si="51"/>
        <v>0</v>
      </c>
      <c r="K499" s="31">
        <f t="shared" si="52"/>
        <v>1760</v>
      </c>
      <c r="L499" s="37">
        <f t="shared" si="49"/>
        <v>0</v>
      </c>
      <c r="M499" s="37"/>
      <c r="N499" s="37">
        <f t="shared" si="53"/>
        <v>0</v>
      </c>
    </row>
    <row r="500" spans="1:14" x14ac:dyDescent="0.3">
      <c r="A500" s="105" t="s">
        <v>91</v>
      </c>
      <c r="B500" s="106">
        <v>8</v>
      </c>
      <c r="C500" s="106">
        <v>8</v>
      </c>
      <c r="D500" s="44"/>
      <c r="E500" s="44"/>
      <c r="F500" s="30">
        <f t="shared" si="50"/>
        <v>0</v>
      </c>
      <c r="G500" s="11"/>
      <c r="H500" s="11"/>
      <c r="I500" s="11"/>
      <c r="J500" s="12">
        <f t="shared" si="51"/>
        <v>0</v>
      </c>
      <c r="K500" s="31">
        <f t="shared" si="52"/>
        <v>2365</v>
      </c>
      <c r="L500" s="37">
        <f t="shared" si="49"/>
        <v>0</v>
      </c>
      <c r="M500" s="37"/>
      <c r="N500" s="37">
        <f t="shared" si="53"/>
        <v>0</v>
      </c>
    </row>
    <row r="501" spans="1:14" x14ac:dyDescent="0.3">
      <c r="A501" s="105" t="s">
        <v>92</v>
      </c>
      <c r="B501" s="106">
        <v>8</v>
      </c>
      <c r="C501" s="106">
        <v>8</v>
      </c>
      <c r="D501" s="44"/>
      <c r="E501" s="44"/>
      <c r="F501" s="30">
        <f t="shared" si="50"/>
        <v>0</v>
      </c>
      <c r="G501" s="11"/>
      <c r="H501" s="11"/>
      <c r="I501" s="11"/>
      <c r="J501" s="12">
        <f t="shared" si="51"/>
        <v>0</v>
      </c>
      <c r="K501" s="31">
        <f t="shared" si="52"/>
        <v>2065</v>
      </c>
      <c r="L501" s="37">
        <f t="shared" si="49"/>
        <v>0</v>
      </c>
      <c r="M501" s="37"/>
      <c r="N501" s="37">
        <f t="shared" si="53"/>
        <v>0</v>
      </c>
    </row>
    <row r="502" spans="1:14" x14ac:dyDescent="0.3">
      <c r="A502" s="105" t="s">
        <v>93</v>
      </c>
      <c r="B502" s="106">
        <v>15</v>
      </c>
      <c r="C502" s="106">
        <v>15</v>
      </c>
      <c r="D502" s="44"/>
      <c r="E502" s="44"/>
      <c r="F502" s="30">
        <f t="shared" si="50"/>
        <v>0</v>
      </c>
      <c r="G502" s="11"/>
      <c r="H502" s="11"/>
      <c r="I502" s="11"/>
      <c r="J502" s="12">
        <f t="shared" si="51"/>
        <v>0</v>
      </c>
      <c r="K502" s="31">
        <f t="shared" si="52"/>
        <v>990</v>
      </c>
      <c r="L502" s="37">
        <f t="shared" si="49"/>
        <v>0</v>
      </c>
      <c r="M502" s="37"/>
      <c r="N502" s="37">
        <f t="shared" si="53"/>
        <v>0</v>
      </c>
    </row>
    <row r="503" spans="1:14" x14ac:dyDescent="0.3">
      <c r="A503" s="105" t="s">
        <v>94</v>
      </c>
      <c r="B503" s="106">
        <v>15</v>
      </c>
      <c r="C503" s="106">
        <v>15</v>
      </c>
      <c r="D503" s="44"/>
      <c r="E503" s="44"/>
      <c r="F503" s="30">
        <f t="shared" si="50"/>
        <v>0</v>
      </c>
      <c r="G503" s="11"/>
      <c r="H503" s="11"/>
      <c r="I503" s="11"/>
      <c r="J503" s="12">
        <f t="shared" si="51"/>
        <v>0</v>
      </c>
      <c r="K503" s="31">
        <f t="shared" si="52"/>
        <v>1025</v>
      </c>
      <c r="L503" s="37">
        <f t="shared" si="49"/>
        <v>0</v>
      </c>
      <c r="M503" s="37"/>
      <c r="N503" s="37">
        <f t="shared" si="53"/>
        <v>0</v>
      </c>
    </row>
    <row r="504" spans="1:14" x14ac:dyDescent="0.3">
      <c r="A504" s="105" t="s">
        <v>95</v>
      </c>
      <c r="B504" s="106">
        <v>10</v>
      </c>
      <c r="C504" s="106">
        <v>10</v>
      </c>
      <c r="D504" s="44"/>
      <c r="E504" s="44"/>
      <c r="F504" s="30">
        <f t="shared" si="50"/>
        <v>0</v>
      </c>
      <c r="G504" s="11"/>
      <c r="H504" s="11"/>
      <c r="I504" s="11"/>
      <c r="J504" s="12">
        <f t="shared" si="51"/>
        <v>0</v>
      </c>
      <c r="K504" s="31">
        <f t="shared" si="52"/>
        <v>1620</v>
      </c>
      <c r="L504" s="37">
        <f t="shared" si="49"/>
        <v>0</v>
      </c>
      <c r="M504" s="37"/>
      <c r="N504" s="37">
        <f t="shared" si="53"/>
        <v>0</v>
      </c>
    </row>
    <row r="505" spans="1:14" x14ac:dyDescent="0.3">
      <c r="A505" s="105" t="s">
        <v>96</v>
      </c>
      <c r="B505" s="106">
        <v>8</v>
      </c>
      <c r="C505" s="106">
        <v>8</v>
      </c>
      <c r="D505" s="44"/>
      <c r="E505" s="44"/>
      <c r="F505" s="30">
        <f t="shared" si="50"/>
        <v>0</v>
      </c>
      <c r="G505" s="11"/>
      <c r="H505" s="11"/>
      <c r="I505" s="11"/>
      <c r="J505" s="12">
        <f t="shared" si="51"/>
        <v>0</v>
      </c>
      <c r="K505" s="31">
        <f t="shared" si="52"/>
        <v>2130</v>
      </c>
      <c r="L505" s="37">
        <f t="shared" si="49"/>
        <v>0</v>
      </c>
      <c r="M505" s="37"/>
      <c r="N505" s="37">
        <f t="shared" si="53"/>
        <v>0</v>
      </c>
    </row>
    <row r="506" spans="1:14" x14ac:dyDescent="0.3">
      <c r="A506" s="105" t="s">
        <v>97</v>
      </c>
      <c r="B506" s="106">
        <v>15</v>
      </c>
      <c r="C506" s="106">
        <v>15</v>
      </c>
      <c r="D506" s="44"/>
      <c r="E506" s="44"/>
      <c r="F506" s="30">
        <f t="shared" si="50"/>
        <v>0</v>
      </c>
      <c r="G506" s="11"/>
      <c r="H506" s="11"/>
      <c r="I506" s="11"/>
      <c r="J506" s="12">
        <f t="shared" si="51"/>
        <v>0</v>
      </c>
      <c r="K506" s="31">
        <f t="shared" si="52"/>
        <v>880</v>
      </c>
      <c r="L506" s="37">
        <f t="shared" si="49"/>
        <v>0</v>
      </c>
      <c r="M506" s="37"/>
      <c r="N506" s="37">
        <f t="shared" si="53"/>
        <v>0</v>
      </c>
    </row>
    <row r="507" spans="1:14" x14ac:dyDescent="0.3">
      <c r="A507" s="105" t="s">
        <v>98</v>
      </c>
      <c r="B507" s="106">
        <v>15</v>
      </c>
      <c r="C507" s="106">
        <v>15</v>
      </c>
      <c r="D507" s="44"/>
      <c r="E507" s="44"/>
      <c r="F507" s="30">
        <f t="shared" si="50"/>
        <v>0</v>
      </c>
      <c r="G507" s="11"/>
      <c r="H507" s="11"/>
      <c r="I507" s="11"/>
      <c r="J507" s="12">
        <f t="shared" si="51"/>
        <v>0</v>
      </c>
      <c r="K507" s="31">
        <f t="shared" si="52"/>
        <v>915</v>
      </c>
      <c r="L507" s="37">
        <f t="shared" si="49"/>
        <v>0</v>
      </c>
      <c r="M507" s="37"/>
      <c r="N507" s="37">
        <f t="shared" si="53"/>
        <v>0</v>
      </c>
    </row>
    <row r="508" spans="1:14" x14ac:dyDescent="0.3">
      <c r="A508" s="105" t="s">
        <v>99</v>
      </c>
      <c r="B508" s="106">
        <v>3</v>
      </c>
      <c r="C508" s="106">
        <v>3</v>
      </c>
      <c r="D508" s="44"/>
      <c r="E508" s="44"/>
      <c r="F508" s="30">
        <f t="shared" si="50"/>
        <v>0</v>
      </c>
      <c r="G508" s="11"/>
      <c r="H508" s="11"/>
      <c r="I508" s="11"/>
      <c r="J508" s="12">
        <f t="shared" si="51"/>
        <v>0</v>
      </c>
      <c r="K508" s="31">
        <f t="shared" si="52"/>
        <v>1970</v>
      </c>
      <c r="L508" s="37">
        <f t="shared" si="49"/>
        <v>0</v>
      </c>
      <c r="M508" s="37"/>
      <c r="N508" s="37">
        <f t="shared" si="53"/>
        <v>0</v>
      </c>
    </row>
    <row r="509" spans="1:14" x14ac:dyDescent="0.3">
      <c r="A509" s="105" t="s">
        <v>100</v>
      </c>
      <c r="B509" s="106">
        <v>3</v>
      </c>
      <c r="C509" s="106">
        <v>3</v>
      </c>
      <c r="D509" s="44"/>
      <c r="E509" s="44"/>
      <c r="F509" s="30">
        <f t="shared" si="50"/>
        <v>0</v>
      </c>
      <c r="G509" s="11"/>
      <c r="H509" s="11"/>
      <c r="I509" s="11"/>
      <c r="J509" s="12">
        <f t="shared" si="51"/>
        <v>0</v>
      </c>
      <c r="K509" s="31">
        <f t="shared" si="52"/>
        <v>2035</v>
      </c>
      <c r="L509" s="37">
        <f t="shared" si="49"/>
        <v>0</v>
      </c>
      <c r="M509" s="37"/>
      <c r="N509" s="37">
        <f t="shared" si="53"/>
        <v>0</v>
      </c>
    </row>
    <row r="510" spans="1:14" x14ac:dyDescent="0.3">
      <c r="A510" s="105" t="s">
        <v>101</v>
      </c>
      <c r="B510" s="106">
        <v>8</v>
      </c>
      <c r="C510" s="106">
        <v>8</v>
      </c>
      <c r="D510" s="44"/>
      <c r="E510" s="44"/>
      <c r="F510" s="30">
        <f t="shared" si="50"/>
        <v>0</v>
      </c>
      <c r="G510" s="11"/>
      <c r="H510" s="11"/>
      <c r="I510" s="11"/>
      <c r="J510" s="12">
        <f t="shared" si="51"/>
        <v>0</v>
      </c>
      <c r="K510" s="31">
        <f t="shared" si="52"/>
        <v>2120</v>
      </c>
      <c r="L510" s="37">
        <f t="shared" si="49"/>
        <v>0</v>
      </c>
      <c r="M510" s="37"/>
      <c r="N510" s="37">
        <f t="shared" si="53"/>
        <v>0</v>
      </c>
    </row>
    <row r="511" spans="1:14" x14ac:dyDescent="0.3">
      <c r="A511" s="105" t="s">
        <v>102</v>
      </c>
      <c r="B511" s="106">
        <v>10</v>
      </c>
      <c r="C511" s="106">
        <v>10</v>
      </c>
      <c r="D511" s="44"/>
      <c r="E511" s="44"/>
      <c r="F511" s="30">
        <f t="shared" si="50"/>
        <v>0</v>
      </c>
      <c r="G511" s="11"/>
      <c r="H511" s="11"/>
      <c r="I511" s="11"/>
      <c r="J511" s="12">
        <f t="shared" si="51"/>
        <v>0</v>
      </c>
      <c r="K511" s="31">
        <f t="shared" si="52"/>
        <v>1980</v>
      </c>
      <c r="L511" s="37">
        <f t="shared" si="49"/>
        <v>0</v>
      </c>
      <c r="M511" s="37"/>
      <c r="N511" s="37">
        <f t="shared" si="53"/>
        <v>0</v>
      </c>
    </row>
    <row r="512" spans="1:14" x14ac:dyDescent="0.3">
      <c r="A512" s="105" t="s">
        <v>103</v>
      </c>
      <c r="B512" s="106">
        <v>12</v>
      </c>
      <c r="C512" s="106">
        <v>12</v>
      </c>
      <c r="D512" s="44"/>
      <c r="E512" s="44"/>
      <c r="F512" s="30">
        <f t="shared" si="50"/>
        <v>0</v>
      </c>
      <c r="G512" s="11"/>
      <c r="H512" s="11"/>
      <c r="I512" s="11"/>
      <c r="J512" s="12">
        <f t="shared" si="51"/>
        <v>0</v>
      </c>
      <c r="K512" s="31">
        <f t="shared" si="52"/>
        <v>875</v>
      </c>
      <c r="L512" s="37">
        <f t="shared" si="49"/>
        <v>0</v>
      </c>
      <c r="M512" s="37"/>
      <c r="N512" s="37">
        <f t="shared" si="53"/>
        <v>0</v>
      </c>
    </row>
    <row r="513" spans="1:14" ht="19.5" thickBot="1" x14ac:dyDescent="0.35">
      <c r="A513" s="105" t="s">
        <v>104</v>
      </c>
      <c r="B513" s="106">
        <v>3</v>
      </c>
      <c r="C513" s="106">
        <v>3</v>
      </c>
      <c r="D513" s="44"/>
      <c r="E513" s="44"/>
      <c r="F513" s="30">
        <f t="shared" si="50"/>
        <v>0</v>
      </c>
      <c r="G513" s="11"/>
      <c r="H513" s="11"/>
      <c r="I513" s="11"/>
      <c r="J513" s="12">
        <f t="shared" si="51"/>
        <v>0</v>
      </c>
      <c r="K513" s="31">
        <f t="shared" si="52"/>
        <v>2145</v>
      </c>
      <c r="L513" s="37">
        <f t="shared" si="49"/>
        <v>0</v>
      </c>
      <c r="M513" s="37"/>
      <c r="N513" s="37">
        <f t="shared" si="53"/>
        <v>0</v>
      </c>
    </row>
    <row r="514" spans="1:14" ht="19.5" thickBot="1" x14ac:dyDescent="0.35">
      <c r="A514" s="56" t="s">
        <v>105</v>
      </c>
      <c r="B514" s="57" t="s">
        <v>74</v>
      </c>
      <c r="C514" s="58">
        <v>150</v>
      </c>
      <c r="D514" s="44"/>
      <c r="E514" s="44"/>
      <c r="F514" s="30">
        <f t="shared" si="50"/>
        <v>0</v>
      </c>
      <c r="G514" s="11"/>
      <c r="H514" s="11"/>
      <c r="I514" s="11"/>
      <c r="J514" s="12">
        <f t="shared" si="51"/>
        <v>0</v>
      </c>
      <c r="K514" s="31">
        <f t="shared" si="52"/>
        <v>21.06</v>
      </c>
      <c r="L514" s="37">
        <f t="shared" si="49"/>
        <v>0</v>
      </c>
      <c r="M514" s="37"/>
      <c r="N514" s="37">
        <f t="shared" si="53"/>
        <v>0</v>
      </c>
    </row>
    <row r="515" spans="1:14" x14ac:dyDescent="0.3">
      <c r="A515" s="107"/>
      <c r="B515" s="108"/>
      <c r="C515" s="108"/>
      <c r="D515" s="11"/>
      <c r="E515" s="11"/>
      <c r="F515" s="30" t="e">
        <f t="shared" si="50"/>
        <v>#DIV/0!</v>
      </c>
      <c r="G515" s="11"/>
      <c r="H515" s="11"/>
      <c r="I515" s="11"/>
      <c r="J515" s="12">
        <f t="shared" si="51"/>
        <v>0</v>
      </c>
      <c r="K515" s="31">
        <f t="shared" si="52"/>
        <v>116.5</v>
      </c>
      <c r="L515" s="37">
        <f t="shared" si="49"/>
        <v>0</v>
      </c>
      <c r="M515" s="37"/>
      <c r="N515" s="37">
        <f t="shared" si="53"/>
        <v>0</v>
      </c>
    </row>
    <row r="516" spans="1:14" x14ac:dyDescent="0.3">
      <c r="A516" s="107"/>
      <c r="B516" s="108"/>
      <c r="C516" s="108"/>
      <c r="D516" s="11"/>
      <c r="E516" s="11"/>
      <c r="F516" s="30" t="e">
        <f t="shared" si="50"/>
        <v>#DIV/0!</v>
      </c>
      <c r="G516" s="11"/>
      <c r="H516" s="11"/>
      <c r="I516" s="11"/>
      <c r="J516" s="12">
        <f t="shared" si="51"/>
        <v>0</v>
      </c>
      <c r="K516" s="31">
        <f t="shared" si="52"/>
        <v>0</v>
      </c>
      <c r="L516" s="37">
        <f t="shared" si="49"/>
        <v>0</v>
      </c>
      <c r="M516" s="37"/>
      <c r="N516" s="37">
        <f t="shared" si="53"/>
        <v>0</v>
      </c>
    </row>
    <row r="517" spans="1:14" x14ac:dyDescent="0.3">
      <c r="A517" s="107"/>
      <c r="B517" s="108"/>
      <c r="C517" s="108"/>
      <c r="D517" s="11"/>
      <c r="E517" s="11"/>
      <c r="F517" s="30" t="e">
        <f t="shared" si="50"/>
        <v>#DIV/0!</v>
      </c>
      <c r="G517" s="11"/>
      <c r="H517" s="11"/>
      <c r="I517" s="11"/>
      <c r="J517" s="12">
        <f t="shared" si="51"/>
        <v>0</v>
      </c>
      <c r="K517" s="31">
        <f t="shared" si="52"/>
        <v>23</v>
      </c>
      <c r="L517" s="37">
        <f t="shared" si="49"/>
        <v>0</v>
      </c>
      <c r="M517" s="37"/>
      <c r="N517" s="37">
        <f t="shared" si="53"/>
        <v>0</v>
      </c>
    </row>
    <row r="518" spans="1:14" x14ac:dyDescent="0.3">
      <c r="A518" s="107"/>
      <c r="B518" s="108"/>
      <c r="C518" s="108"/>
      <c r="D518" s="11"/>
      <c r="E518" s="11"/>
      <c r="F518" s="30" t="e">
        <f t="shared" si="50"/>
        <v>#DIV/0!</v>
      </c>
      <c r="G518" s="11"/>
      <c r="H518" s="11"/>
      <c r="I518" s="11"/>
      <c r="J518" s="12">
        <f t="shared" si="51"/>
        <v>0</v>
      </c>
      <c r="K518" s="31">
        <f t="shared" si="52"/>
        <v>0</v>
      </c>
      <c r="L518" s="37">
        <f t="shared" si="49"/>
        <v>0</v>
      </c>
      <c r="M518" s="37"/>
      <c r="N518" s="37">
        <f t="shared" si="53"/>
        <v>0</v>
      </c>
    </row>
    <row r="519" spans="1:14" x14ac:dyDescent="0.3">
      <c r="A519" s="11"/>
      <c r="B519" s="10"/>
      <c r="C519" s="10"/>
      <c r="D519" s="11"/>
      <c r="E519" s="11"/>
      <c r="F519" s="30" t="e">
        <f t="shared" si="50"/>
        <v>#DIV/0!</v>
      </c>
      <c r="G519" s="11"/>
      <c r="H519" s="11"/>
      <c r="I519" s="11"/>
      <c r="J519" s="12">
        <f t="shared" si="51"/>
        <v>0</v>
      </c>
      <c r="K519" s="31">
        <f t="shared" si="52"/>
        <v>0</v>
      </c>
      <c r="L519" s="37">
        <f t="shared" si="49"/>
        <v>0</v>
      </c>
      <c r="M519" s="37"/>
      <c r="N519" s="37">
        <f t="shared" si="53"/>
        <v>0</v>
      </c>
    </row>
    <row r="520" spans="1:14" x14ac:dyDescent="0.3">
      <c r="A520" s="11"/>
      <c r="B520" s="10"/>
      <c r="C520" s="10"/>
      <c r="D520" s="11"/>
      <c r="E520" s="11"/>
      <c r="F520" s="30" t="e">
        <f t="shared" si="50"/>
        <v>#DIV/0!</v>
      </c>
      <c r="G520" s="11"/>
      <c r="H520" s="11"/>
      <c r="I520" s="11"/>
      <c r="J520" s="12">
        <f t="shared" si="51"/>
        <v>0</v>
      </c>
      <c r="K520" s="31">
        <f t="shared" si="52"/>
        <v>0</v>
      </c>
      <c r="L520" s="37">
        <f t="shared" si="49"/>
        <v>0</v>
      </c>
      <c r="M520" s="37"/>
      <c r="N520" s="37">
        <f t="shared" si="53"/>
        <v>0</v>
      </c>
    </row>
    <row r="521" spans="1:14" x14ac:dyDescent="0.3">
      <c r="A521" s="11"/>
      <c r="B521" s="10"/>
      <c r="C521" s="10"/>
      <c r="D521" s="11"/>
      <c r="E521" s="11"/>
      <c r="F521" s="30" t="e">
        <f t="shared" si="50"/>
        <v>#DIV/0!</v>
      </c>
      <c r="G521" s="11"/>
      <c r="H521" s="11"/>
      <c r="I521" s="11"/>
      <c r="J521" s="12">
        <f t="shared" si="51"/>
        <v>0</v>
      </c>
      <c r="K521" s="31">
        <f t="shared" si="52"/>
        <v>0</v>
      </c>
      <c r="L521" s="37">
        <f t="shared" si="49"/>
        <v>0</v>
      </c>
      <c r="M521" s="37"/>
      <c r="N521" s="37">
        <f t="shared" si="53"/>
        <v>0</v>
      </c>
    </row>
    <row r="522" spans="1:14" x14ac:dyDescent="0.3">
      <c r="A522" s="11" t="s">
        <v>33</v>
      </c>
      <c r="B522" s="11"/>
      <c r="C522" s="13"/>
      <c r="D522" s="111">
        <f t="shared" ref="D522:J522" si="54">SUM(D460:D521)</f>
        <v>366</v>
      </c>
      <c r="E522" s="111">
        <f t="shared" si="54"/>
        <v>314</v>
      </c>
      <c r="F522" s="111" t="e">
        <f t="shared" si="54"/>
        <v>#DIV/0!</v>
      </c>
      <c r="G522" s="111">
        <f t="shared" si="54"/>
        <v>0</v>
      </c>
      <c r="H522" s="111">
        <f t="shared" si="54"/>
        <v>0</v>
      </c>
      <c r="I522" s="111">
        <f t="shared" si="54"/>
        <v>0</v>
      </c>
      <c r="J522" s="12">
        <f t="shared" si="54"/>
        <v>680</v>
      </c>
      <c r="K522" s="111"/>
      <c r="L522" s="111">
        <f>SUM(L460:L521)</f>
        <v>336534.36</v>
      </c>
      <c r="M522" s="111">
        <f>SUM(M460:M521)</f>
        <v>0</v>
      </c>
      <c r="N522" s="111">
        <f>SUM(N460:N521)</f>
        <v>0</v>
      </c>
    </row>
    <row r="523" spans="1:14" x14ac:dyDescent="0.3">
      <c r="A523" s="113"/>
      <c r="B523" s="114"/>
      <c r="C523" s="115"/>
      <c r="D523" s="116"/>
      <c r="E523" s="116"/>
      <c r="F523" s="7" t="s">
        <v>106</v>
      </c>
      <c r="G523" s="7" t="s">
        <v>123</v>
      </c>
      <c r="H523" s="7" t="s">
        <v>124</v>
      </c>
      <c r="I523" s="7" t="s">
        <v>125</v>
      </c>
      <c r="J523" s="7" t="s">
        <v>126</v>
      </c>
      <c r="K523" s="117"/>
      <c r="L523" s="117"/>
      <c r="M523" s="7" t="s">
        <v>107</v>
      </c>
      <c r="N523" s="118"/>
    </row>
    <row r="524" spans="1:14" ht="31.5" x14ac:dyDescent="0.5">
      <c r="A524" s="113"/>
      <c r="B524" s="114"/>
      <c r="C524" s="115"/>
      <c r="D524" s="116"/>
      <c r="E524" s="116"/>
      <c r="F524" s="121"/>
      <c r="G524" s="121"/>
      <c r="H524" s="121"/>
      <c r="I524" s="121"/>
      <c r="J524" s="121"/>
      <c r="K524" s="122"/>
      <c r="L524" s="121">
        <f>+F524-G524-H524-I524-J524</f>
        <v>0</v>
      </c>
      <c r="M524" s="123"/>
      <c r="N524" s="124"/>
    </row>
    <row r="525" spans="1:14" x14ac:dyDescent="0.3">
      <c r="A525" s="177" t="s">
        <v>109</v>
      </c>
      <c r="B525" s="178"/>
      <c r="C525" s="178"/>
      <c r="D525" s="178"/>
      <c r="E525" s="178"/>
      <c r="F525" s="178"/>
      <c r="G525" s="178"/>
      <c r="H525" s="178"/>
      <c r="I525" s="178"/>
      <c r="J525" s="179"/>
      <c r="K525" s="125"/>
      <c r="L525" s="12">
        <v>7533</v>
      </c>
      <c r="M525" s="126"/>
      <c r="N525" s="127"/>
    </row>
    <row r="526" spans="1:14" x14ac:dyDescent="0.3">
      <c r="A526" s="180" t="s">
        <v>110</v>
      </c>
      <c r="B526" s="181"/>
      <c r="C526" s="181"/>
      <c r="D526" s="181"/>
      <c r="E526" s="181"/>
      <c r="F526" s="181"/>
      <c r="G526" s="181"/>
      <c r="H526" s="181"/>
      <c r="I526" s="181"/>
      <c r="J526" s="182"/>
      <c r="K526" s="129"/>
      <c r="L526" s="12"/>
      <c r="M526" s="126"/>
      <c r="N526" s="127"/>
    </row>
    <row r="527" spans="1:14" x14ac:dyDescent="0.3">
      <c r="A527" s="160" t="s">
        <v>111</v>
      </c>
      <c r="B527" s="161"/>
      <c r="C527" s="161"/>
      <c r="D527" s="161"/>
      <c r="E527" s="161"/>
      <c r="F527" s="161"/>
      <c r="G527" s="161"/>
      <c r="H527" s="161"/>
      <c r="I527" s="161"/>
      <c r="J527" s="162"/>
      <c r="K527" s="130"/>
      <c r="L527" s="12"/>
      <c r="M527" s="131">
        <f>+L527/L522%</f>
        <v>0</v>
      </c>
      <c r="N527" s="127"/>
    </row>
    <row r="528" spans="1:14" x14ac:dyDescent="0.3">
      <c r="A528" s="163" t="s">
        <v>112</v>
      </c>
      <c r="B528" s="164"/>
      <c r="C528" s="164"/>
      <c r="D528" s="164"/>
      <c r="E528" s="164"/>
      <c r="F528" s="164"/>
      <c r="G528" s="164"/>
      <c r="H528" s="164"/>
      <c r="I528" s="164"/>
      <c r="J528" s="165"/>
      <c r="K528" s="132"/>
      <c r="L528" s="12">
        <f>+E544</f>
        <v>326479</v>
      </c>
      <c r="M528" s="126"/>
      <c r="N528" s="127"/>
    </row>
    <row r="529" spans="1:14" x14ac:dyDescent="0.3">
      <c r="A529" s="166" t="s">
        <v>113</v>
      </c>
      <c r="B529" s="167"/>
      <c r="C529" s="167"/>
      <c r="D529" s="167"/>
      <c r="E529" s="167"/>
      <c r="F529" s="167"/>
      <c r="G529" s="167"/>
      <c r="H529" s="167"/>
      <c r="I529" s="167"/>
      <c r="J529" s="168"/>
      <c r="K529" s="134"/>
      <c r="L529" s="12">
        <f>+M544</f>
        <v>0</v>
      </c>
      <c r="M529" s="126"/>
      <c r="N529" s="127"/>
    </row>
    <row r="530" spans="1:14" x14ac:dyDescent="0.3">
      <c r="A530" s="169"/>
      <c r="B530" s="170"/>
      <c r="C530" s="170"/>
      <c r="D530" s="170"/>
      <c r="E530" s="170"/>
      <c r="F530" s="170"/>
      <c r="G530" s="170"/>
      <c r="H530" s="170"/>
      <c r="I530" s="170"/>
      <c r="J530" s="171"/>
      <c r="K530" s="128"/>
      <c r="L530" s="126">
        <v>1296</v>
      </c>
      <c r="M530" s="126"/>
      <c r="N530" s="127"/>
    </row>
    <row r="531" spans="1:14" x14ac:dyDescent="0.3">
      <c r="A531" s="169"/>
      <c r="B531" s="170"/>
      <c r="C531" s="170"/>
      <c r="D531" s="170"/>
      <c r="E531" s="170"/>
      <c r="F531" s="170"/>
      <c r="G531" s="170"/>
      <c r="H531" s="170"/>
      <c r="I531" s="170"/>
      <c r="J531" s="171"/>
      <c r="K531" s="128"/>
      <c r="L531" s="126"/>
      <c r="M531" s="126"/>
      <c r="N531" s="127"/>
    </row>
    <row r="532" spans="1:14" x14ac:dyDescent="0.3">
      <c r="A532" s="169" t="s">
        <v>114</v>
      </c>
      <c r="B532" s="170"/>
      <c r="C532" s="170"/>
      <c r="D532" s="170"/>
      <c r="E532" s="170"/>
      <c r="F532" s="170"/>
      <c r="G532" s="170"/>
      <c r="H532" s="170"/>
      <c r="I532" s="170"/>
      <c r="J532" s="171"/>
      <c r="K532" s="136"/>
      <c r="L532" s="111">
        <f>+L522-L525-L526-L527-L528+L529-L530-L531</f>
        <v>1226.359999999986</v>
      </c>
      <c r="M532" s="126"/>
      <c r="N532" s="127"/>
    </row>
    <row r="533" spans="1:14" ht="19.5" thickBot="1" x14ac:dyDescent="0.35">
      <c r="L533" s="3">
        <v>1226</v>
      </c>
      <c r="M533" s="138">
        <f>+L533-L532</f>
        <v>-0.35999999998603016</v>
      </c>
    </row>
    <row r="534" spans="1:14" ht="19.5" thickBot="1" x14ac:dyDescent="0.35">
      <c r="A534" s="157" t="s">
        <v>115</v>
      </c>
      <c r="B534" s="158"/>
      <c r="C534" s="158"/>
      <c r="D534" s="158"/>
      <c r="E534" s="158"/>
      <c r="F534" s="159"/>
      <c r="G534" s="127"/>
      <c r="H534" s="157" t="s">
        <v>116</v>
      </c>
      <c r="I534" s="158"/>
      <c r="J534" s="159"/>
      <c r="K534" s="157" t="s">
        <v>117</v>
      </c>
      <c r="L534" s="158"/>
      <c r="M534" s="159"/>
      <c r="N534" s="139"/>
    </row>
    <row r="535" spans="1:14" ht="19.5" thickBot="1" x14ac:dyDescent="0.35">
      <c r="A535" s="140" t="s">
        <v>118</v>
      </c>
      <c r="B535" s="157" t="s">
        <v>119</v>
      </c>
      <c r="C535" s="159"/>
      <c r="D535" s="140" t="s">
        <v>120</v>
      </c>
      <c r="E535" s="157" t="s">
        <v>22</v>
      </c>
      <c r="F535" s="159"/>
      <c r="G535" s="127"/>
      <c r="H535" s="157" t="s">
        <v>119</v>
      </c>
      <c r="I535" s="159"/>
      <c r="J535" s="140" t="s">
        <v>22</v>
      </c>
      <c r="K535" s="157" t="s">
        <v>119</v>
      </c>
      <c r="L535" s="159"/>
      <c r="M535" s="140" t="s">
        <v>22</v>
      </c>
      <c r="N535" s="139"/>
    </row>
    <row r="536" spans="1:14" ht="19.5" thickBot="1" x14ac:dyDescent="0.35">
      <c r="A536" s="141"/>
      <c r="B536" s="153"/>
      <c r="C536" s="154"/>
      <c r="D536" s="141"/>
      <c r="E536" s="155">
        <v>147187</v>
      </c>
      <c r="F536" s="156"/>
      <c r="G536" s="127"/>
      <c r="H536" s="153"/>
      <c r="I536" s="154"/>
      <c r="J536" s="142"/>
      <c r="K536" s="153"/>
      <c r="L536" s="154"/>
      <c r="M536" s="143"/>
      <c r="N536" s="144"/>
    </row>
    <row r="537" spans="1:14" ht="19.5" thickBot="1" x14ac:dyDescent="0.35">
      <c r="A537" s="141"/>
      <c r="B537" s="153"/>
      <c r="C537" s="154"/>
      <c r="D537" s="141"/>
      <c r="E537" s="155">
        <v>87221</v>
      </c>
      <c r="F537" s="156"/>
      <c r="G537" s="127"/>
      <c r="H537" s="153"/>
      <c r="I537" s="154"/>
      <c r="J537" s="142"/>
      <c r="K537" s="153"/>
      <c r="L537" s="154"/>
      <c r="M537" s="143"/>
      <c r="N537" s="144"/>
    </row>
    <row r="538" spans="1:14" ht="19.5" thickBot="1" x14ac:dyDescent="0.35">
      <c r="A538" s="141"/>
      <c r="B538" s="153"/>
      <c r="C538" s="154"/>
      <c r="D538" s="141"/>
      <c r="E538" s="155">
        <v>80942</v>
      </c>
      <c r="F538" s="156"/>
      <c r="G538" s="127"/>
      <c r="H538" s="153"/>
      <c r="I538" s="154"/>
      <c r="J538" s="142"/>
      <c r="K538" s="153"/>
      <c r="L538" s="154"/>
      <c r="M538" s="143"/>
      <c r="N538" s="144"/>
    </row>
    <row r="539" spans="1:14" ht="19.5" thickBot="1" x14ac:dyDescent="0.35">
      <c r="A539" s="141"/>
      <c r="B539" s="153"/>
      <c r="C539" s="154"/>
      <c r="D539" s="141"/>
      <c r="E539" s="155">
        <v>4450</v>
      </c>
      <c r="F539" s="156"/>
      <c r="G539" s="127"/>
      <c r="H539" s="153"/>
      <c r="I539" s="154"/>
      <c r="J539" s="142"/>
      <c r="K539" s="153"/>
      <c r="L539" s="154"/>
      <c r="M539" s="143"/>
      <c r="N539" s="144"/>
    </row>
    <row r="540" spans="1:14" ht="19.5" thickBot="1" x14ac:dyDescent="0.35">
      <c r="A540" s="141"/>
      <c r="B540" s="153"/>
      <c r="C540" s="154"/>
      <c r="D540" s="141"/>
      <c r="E540" s="155">
        <v>3337</v>
      </c>
      <c r="F540" s="156"/>
      <c r="G540" s="127"/>
      <c r="H540" s="153"/>
      <c r="I540" s="154"/>
      <c r="J540" s="142"/>
      <c r="K540" s="153"/>
      <c r="L540" s="154"/>
      <c r="M540" s="143"/>
      <c r="N540" s="144"/>
    </row>
    <row r="541" spans="1:14" ht="19.5" thickBot="1" x14ac:dyDescent="0.35">
      <c r="A541" s="141"/>
      <c r="B541" s="153"/>
      <c r="C541" s="154"/>
      <c r="D541" s="141"/>
      <c r="E541" s="155">
        <v>3338</v>
      </c>
      <c r="F541" s="156"/>
      <c r="G541" s="127"/>
      <c r="H541" s="153"/>
      <c r="I541" s="154"/>
      <c r="J541" s="142"/>
      <c r="K541" s="153"/>
      <c r="L541" s="154"/>
      <c r="M541" s="143"/>
      <c r="N541" s="144"/>
    </row>
    <row r="542" spans="1:14" ht="19.5" thickBot="1" x14ac:dyDescent="0.35">
      <c r="A542" s="141"/>
      <c r="B542" s="153"/>
      <c r="C542" s="154"/>
      <c r="D542" s="141"/>
      <c r="E542" s="155">
        <v>4</v>
      </c>
      <c r="F542" s="156"/>
      <c r="G542" s="127"/>
      <c r="H542" s="153"/>
      <c r="I542" s="154"/>
      <c r="J542" s="142"/>
      <c r="K542" s="153"/>
      <c r="L542" s="154"/>
      <c r="M542" s="143"/>
      <c r="N542" s="144"/>
    </row>
    <row r="543" spans="1:14" ht="19.5" thickBot="1" x14ac:dyDescent="0.35">
      <c r="A543" s="141"/>
      <c r="B543" s="153"/>
      <c r="C543" s="154"/>
      <c r="D543" s="141"/>
      <c r="E543" s="155"/>
      <c r="F543" s="156"/>
      <c r="G543" s="127"/>
      <c r="H543" s="153"/>
      <c r="I543" s="154"/>
      <c r="J543" s="142"/>
      <c r="K543" s="153"/>
      <c r="L543" s="154"/>
      <c r="M543" s="143"/>
      <c r="N543" s="144"/>
    </row>
    <row r="544" spans="1:14" ht="19.5" thickBot="1" x14ac:dyDescent="0.35">
      <c r="A544" s="141" t="s">
        <v>121</v>
      </c>
      <c r="B544" s="153"/>
      <c r="C544" s="154"/>
      <c r="D544" s="141"/>
      <c r="E544" s="155">
        <f>SUM(E536:F543)</f>
        <v>326479</v>
      </c>
      <c r="F544" s="156"/>
      <c r="G544" s="127"/>
      <c r="H544" s="153" t="s">
        <v>121</v>
      </c>
      <c r="I544" s="154"/>
      <c r="J544" s="140">
        <f>SUM(J536:J543)</f>
        <v>0</v>
      </c>
      <c r="K544" s="153" t="s">
        <v>121</v>
      </c>
      <c r="L544" s="154"/>
      <c r="M544" s="145">
        <f>SUM(M536:M543)</f>
        <v>0</v>
      </c>
      <c r="N544" s="139"/>
    </row>
    <row r="547" spans="1:14" x14ac:dyDescent="0.3">
      <c r="A547" s="172" t="s">
        <v>0</v>
      </c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"/>
      <c r="N547" s="151"/>
    </row>
    <row r="548" spans="1:14" x14ac:dyDescent="0.3">
      <c r="A548" s="1" t="s">
        <v>1</v>
      </c>
      <c r="B548" s="151" t="s">
        <v>131</v>
      </c>
      <c r="J548" s="1" t="s">
        <v>3</v>
      </c>
      <c r="K548" s="173">
        <f>+K457</f>
        <v>0</v>
      </c>
      <c r="L548" s="173"/>
      <c r="M548" s="173"/>
      <c r="N548" s="6"/>
    </row>
    <row r="549" spans="1:14" x14ac:dyDescent="0.3">
      <c r="A549" s="174"/>
      <c r="B549" s="175"/>
      <c r="C549" s="176"/>
      <c r="D549" s="169" t="s">
        <v>6</v>
      </c>
      <c r="E549" s="170"/>
      <c r="F549" s="171"/>
      <c r="G549" s="7" t="s">
        <v>7</v>
      </c>
      <c r="H549" s="7" t="s">
        <v>7</v>
      </c>
      <c r="I549" s="7" t="s">
        <v>8</v>
      </c>
      <c r="J549" s="150" t="s">
        <v>9</v>
      </c>
      <c r="K549" s="7" t="s">
        <v>10</v>
      </c>
      <c r="L549" s="152"/>
      <c r="M549" s="7" t="s">
        <v>11</v>
      </c>
      <c r="N549" s="7" t="s">
        <v>12</v>
      </c>
    </row>
    <row r="550" spans="1:14" x14ac:dyDescent="0.3">
      <c r="A550" s="12" t="s">
        <v>16</v>
      </c>
      <c r="B550" s="7" t="s">
        <v>17</v>
      </c>
      <c r="C550" s="13" t="s">
        <v>18</v>
      </c>
      <c r="D550" s="7">
        <v>1</v>
      </c>
      <c r="E550" s="7">
        <v>2</v>
      </c>
      <c r="F550" s="14" t="s">
        <v>19</v>
      </c>
      <c r="G550" s="7" t="s">
        <v>20</v>
      </c>
      <c r="H550" s="7" t="s">
        <v>20</v>
      </c>
      <c r="I550" s="7"/>
      <c r="J550" s="7" t="s">
        <v>20</v>
      </c>
      <c r="K550" s="7" t="s">
        <v>21</v>
      </c>
      <c r="L550" s="7" t="s">
        <v>22</v>
      </c>
      <c r="M550" s="7" t="s">
        <v>23</v>
      </c>
      <c r="N550" s="7" t="s">
        <v>22</v>
      </c>
    </row>
    <row r="551" spans="1:14" x14ac:dyDescent="0.3">
      <c r="A551" s="16" t="s">
        <v>35</v>
      </c>
      <c r="B551" s="17" t="s">
        <v>36</v>
      </c>
      <c r="C551" s="17">
        <v>72</v>
      </c>
      <c r="D551" s="29">
        <v>72</v>
      </c>
      <c r="E551" s="29"/>
      <c r="F551" s="30">
        <f>+(E551+D551)/C551</f>
        <v>1</v>
      </c>
      <c r="G551" s="32"/>
      <c r="H551" s="32"/>
      <c r="I551" s="32"/>
      <c r="J551" s="34">
        <f>+D551+E551-G551-H551-I551</f>
        <v>72</v>
      </c>
      <c r="K551" s="31">
        <f>+K460</f>
        <v>381.13</v>
      </c>
      <c r="L551" s="24">
        <f t="shared" ref="L551:L612" si="55">+J551*K551</f>
        <v>27441.360000000001</v>
      </c>
      <c r="M551" s="24"/>
      <c r="N551" s="24">
        <f>+K551*I551</f>
        <v>0</v>
      </c>
    </row>
    <row r="552" spans="1:14" x14ac:dyDescent="0.3">
      <c r="A552" s="16" t="s">
        <v>37</v>
      </c>
      <c r="B552" s="17" t="s">
        <v>38</v>
      </c>
      <c r="C552" s="17">
        <v>36</v>
      </c>
      <c r="D552" s="29">
        <v>36</v>
      </c>
      <c r="E552" s="29"/>
      <c r="F552" s="30">
        <f t="shared" ref="F552:F612" si="56">+(E552+D552)/C552</f>
        <v>1</v>
      </c>
      <c r="G552" s="32"/>
      <c r="H552" s="32"/>
      <c r="I552" s="32"/>
      <c r="J552" s="34">
        <f t="shared" ref="J552:J612" si="57">+D552+E552-G552-H552-I552</f>
        <v>36</v>
      </c>
      <c r="K552" s="31">
        <f t="shared" ref="K552:K612" si="58">+K461</f>
        <v>741.2</v>
      </c>
      <c r="L552" s="24">
        <f t="shared" si="55"/>
        <v>26683.200000000001</v>
      </c>
      <c r="M552" s="24"/>
      <c r="N552" s="24">
        <f t="shared" ref="N552:N612" si="59">+K552*I552</f>
        <v>0</v>
      </c>
    </row>
    <row r="553" spans="1:14" x14ac:dyDescent="0.3">
      <c r="A553" s="16" t="s">
        <v>39</v>
      </c>
      <c r="B553" s="17" t="s">
        <v>40</v>
      </c>
      <c r="C553" s="17">
        <v>18</v>
      </c>
      <c r="D553" s="29"/>
      <c r="E553" s="29"/>
      <c r="F553" s="30">
        <f t="shared" si="56"/>
        <v>0</v>
      </c>
      <c r="G553" s="32"/>
      <c r="H553" s="32"/>
      <c r="I553" s="32"/>
      <c r="J553" s="12">
        <f t="shared" si="57"/>
        <v>0</v>
      </c>
      <c r="K553" s="31">
        <f t="shared" si="58"/>
        <v>1263.5999999999999</v>
      </c>
      <c r="L553" s="37">
        <f t="shared" si="55"/>
        <v>0</v>
      </c>
      <c r="M553" s="37"/>
      <c r="N553" s="37">
        <f t="shared" si="59"/>
        <v>0</v>
      </c>
    </row>
    <row r="554" spans="1:14" x14ac:dyDescent="0.3">
      <c r="A554" s="16" t="s">
        <v>41</v>
      </c>
      <c r="B554" s="17" t="s">
        <v>42</v>
      </c>
      <c r="C554" s="17">
        <v>10</v>
      </c>
      <c r="D554" s="29">
        <v>40</v>
      </c>
      <c r="E554" s="29"/>
      <c r="F554" s="30">
        <f t="shared" si="56"/>
        <v>4</v>
      </c>
      <c r="G554" s="32"/>
      <c r="H554" s="32"/>
      <c r="I554" s="32"/>
      <c r="J554" s="34">
        <f t="shared" si="57"/>
        <v>40</v>
      </c>
      <c r="K554" s="31">
        <f t="shared" si="58"/>
        <v>2059.1999999999998</v>
      </c>
      <c r="L554" s="24">
        <f t="shared" si="55"/>
        <v>82368</v>
      </c>
      <c r="M554" s="24"/>
      <c r="N554" s="24">
        <f t="shared" si="59"/>
        <v>0</v>
      </c>
    </row>
    <row r="555" spans="1:14" x14ac:dyDescent="0.3">
      <c r="A555" s="16" t="s">
        <v>43</v>
      </c>
      <c r="B555" s="17" t="s">
        <v>36</v>
      </c>
      <c r="C555" s="17">
        <v>72</v>
      </c>
      <c r="D555" s="29"/>
      <c r="E555" s="29"/>
      <c r="F555" s="30">
        <f t="shared" si="56"/>
        <v>0</v>
      </c>
      <c r="G555" s="32"/>
      <c r="H555" s="32"/>
      <c r="I555" s="32"/>
      <c r="J555" s="34">
        <f t="shared" si="57"/>
        <v>0</v>
      </c>
      <c r="K555" s="31">
        <f t="shared" si="58"/>
        <v>409.5</v>
      </c>
      <c r="L555" s="24">
        <f t="shared" si="55"/>
        <v>0</v>
      </c>
      <c r="M555" s="24"/>
      <c r="N555" s="24">
        <f t="shared" si="59"/>
        <v>0</v>
      </c>
    </row>
    <row r="556" spans="1:14" x14ac:dyDescent="0.3">
      <c r="A556" s="16" t="s">
        <v>44</v>
      </c>
      <c r="B556" s="17" t="s">
        <v>38</v>
      </c>
      <c r="C556" s="17">
        <v>36</v>
      </c>
      <c r="D556" s="29"/>
      <c r="E556" s="29"/>
      <c r="F556" s="30">
        <f t="shared" si="56"/>
        <v>0</v>
      </c>
      <c r="G556" s="32"/>
      <c r="H556" s="32"/>
      <c r="I556" s="32"/>
      <c r="J556" s="34">
        <f t="shared" si="57"/>
        <v>0</v>
      </c>
      <c r="K556" s="31">
        <f t="shared" si="58"/>
        <v>803.79</v>
      </c>
      <c r="L556" s="24">
        <f t="shared" si="55"/>
        <v>0</v>
      </c>
      <c r="M556" s="24"/>
      <c r="N556" s="24">
        <f t="shared" si="59"/>
        <v>0</v>
      </c>
    </row>
    <row r="557" spans="1:14" x14ac:dyDescent="0.3">
      <c r="A557" s="16" t="s">
        <v>45</v>
      </c>
      <c r="B557" s="17" t="s">
        <v>36</v>
      </c>
      <c r="C557" s="17">
        <v>72</v>
      </c>
      <c r="D557" s="29">
        <v>72</v>
      </c>
      <c r="E557" s="29"/>
      <c r="F557" s="30">
        <f t="shared" si="56"/>
        <v>1</v>
      </c>
      <c r="G557" s="32"/>
      <c r="H557" s="32"/>
      <c r="I557" s="32"/>
      <c r="J557" s="34">
        <f t="shared" si="57"/>
        <v>72</v>
      </c>
      <c r="K557" s="31">
        <f t="shared" si="58"/>
        <v>409.5</v>
      </c>
      <c r="L557" s="24">
        <f t="shared" si="55"/>
        <v>29484</v>
      </c>
      <c r="M557" s="24"/>
      <c r="N557" s="24">
        <f t="shared" si="59"/>
        <v>0</v>
      </c>
    </row>
    <row r="558" spans="1:14" x14ac:dyDescent="0.3">
      <c r="A558" s="16" t="s">
        <v>46</v>
      </c>
      <c r="B558" s="17" t="s">
        <v>38</v>
      </c>
      <c r="C558" s="17">
        <v>36</v>
      </c>
      <c r="D558" s="29">
        <v>36</v>
      </c>
      <c r="E558" s="29"/>
      <c r="F558" s="30">
        <f t="shared" si="56"/>
        <v>1</v>
      </c>
      <c r="G558" s="32"/>
      <c r="H558" s="32"/>
      <c r="I558" s="32"/>
      <c r="J558" s="34">
        <f t="shared" si="57"/>
        <v>36</v>
      </c>
      <c r="K558" s="31">
        <f t="shared" si="58"/>
        <v>803.79</v>
      </c>
      <c r="L558" s="24">
        <f t="shared" si="55"/>
        <v>28936.44</v>
      </c>
      <c r="M558" s="24"/>
      <c r="N558" s="24">
        <f t="shared" si="59"/>
        <v>0</v>
      </c>
    </row>
    <row r="559" spans="1:14" x14ac:dyDescent="0.3">
      <c r="A559" s="16" t="s">
        <v>47</v>
      </c>
      <c r="B559" s="17" t="s">
        <v>48</v>
      </c>
      <c r="C559" s="17">
        <v>8</v>
      </c>
      <c r="D559" s="29">
        <v>40</v>
      </c>
      <c r="E559" s="29"/>
      <c r="F559" s="30">
        <f t="shared" si="56"/>
        <v>5</v>
      </c>
      <c r="G559" s="32"/>
      <c r="H559" s="32"/>
      <c r="I559" s="32"/>
      <c r="J559" s="34">
        <f t="shared" si="57"/>
        <v>40</v>
      </c>
      <c r="K559" s="31">
        <f t="shared" si="58"/>
        <v>2767.05</v>
      </c>
      <c r="L559" s="24">
        <f t="shared" si="55"/>
        <v>110682</v>
      </c>
      <c r="M559" s="24"/>
      <c r="N559" s="24">
        <f t="shared" si="59"/>
        <v>0</v>
      </c>
    </row>
    <row r="560" spans="1:14" x14ac:dyDescent="0.3">
      <c r="A560" s="35" t="s">
        <v>49</v>
      </c>
      <c r="B560" s="17" t="s">
        <v>50</v>
      </c>
      <c r="C560" s="38">
        <v>72</v>
      </c>
      <c r="D560" s="29">
        <v>36</v>
      </c>
      <c r="E560" s="29"/>
      <c r="F560" s="30">
        <f t="shared" si="56"/>
        <v>0.5</v>
      </c>
      <c r="G560" s="32"/>
      <c r="H560" s="32"/>
      <c r="I560" s="32"/>
      <c r="J560" s="12">
        <f t="shared" si="57"/>
        <v>36</v>
      </c>
      <c r="K560" s="31">
        <f t="shared" si="58"/>
        <v>444.6</v>
      </c>
      <c r="L560" s="37">
        <f t="shared" si="55"/>
        <v>16005.6</v>
      </c>
      <c r="M560" s="37"/>
      <c r="N560" s="37">
        <f t="shared" si="59"/>
        <v>0</v>
      </c>
    </row>
    <row r="561" spans="1:14" x14ac:dyDescent="0.3">
      <c r="A561" s="16" t="s">
        <v>51</v>
      </c>
      <c r="B561" s="17" t="s">
        <v>52</v>
      </c>
      <c r="C561" s="17">
        <v>36</v>
      </c>
      <c r="D561" s="29">
        <v>36</v>
      </c>
      <c r="E561" s="29"/>
      <c r="F561" s="30">
        <f t="shared" si="56"/>
        <v>1</v>
      </c>
      <c r="G561" s="32"/>
      <c r="H561" s="32"/>
      <c r="I561" s="32"/>
      <c r="J561" s="34">
        <f t="shared" si="57"/>
        <v>36</v>
      </c>
      <c r="K561" s="31">
        <f t="shared" si="58"/>
        <v>868.73</v>
      </c>
      <c r="L561" s="24">
        <f t="shared" si="55"/>
        <v>31274.28</v>
      </c>
      <c r="M561" s="24"/>
      <c r="N561" s="24">
        <f t="shared" si="59"/>
        <v>0</v>
      </c>
    </row>
    <row r="562" spans="1:14" x14ac:dyDescent="0.3">
      <c r="A562" s="16" t="s">
        <v>53</v>
      </c>
      <c r="B562" s="17" t="s">
        <v>48</v>
      </c>
      <c r="C562" s="17">
        <v>8</v>
      </c>
      <c r="D562" s="29"/>
      <c r="E562" s="29"/>
      <c r="F562" s="30">
        <f t="shared" si="56"/>
        <v>0</v>
      </c>
      <c r="G562" s="32"/>
      <c r="H562" s="32"/>
      <c r="I562" s="32"/>
      <c r="J562" s="34">
        <f t="shared" si="57"/>
        <v>0</v>
      </c>
      <c r="K562" s="31">
        <f t="shared" si="58"/>
        <v>2416.0500000000002</v>
      </c>
      <c r="L562" s="24">
        <f t="shared" si="55"/>
        <v>0</v>
      </c>
      <c r="M562" s="24"/>
      <c r="N562" s="24">
        <f t="shared" si="59"/>
        <v>0</v>
      </c>
    </row>
    <row r="563" spans="1:14" x14ac:dyDescent="0.3">
      <c r="A563" s="16" t="s">
        <v>54</v>
      </c>
      <c r="B563" s="17" t="s">
        <v>50</v>
      </c>
      <c r="C563" s="17">
        <v>72</v>
      </c>
      <c r="D563" s="29">
        <v>72</v>
      </c>
      <c r="E563" s="29"/>
      <c r="F563" s="30">
        <f t="shared" si="56"/>
        <v>1</v>
      </c>
      <c r="G563" s="32"/>
      <c r="H563" s="32"/>
      <c r="I563" s="32"/>
      <c r="J563" s="34">
        <f t="shared" si="57"/>
        <v>72</v>
      </c>
      <c r="K563" s="31">
        <f t="shared" si="58"/>
        <v>377.33</v>
      </c>
      <c r="L563" s="24">
        <f t="shared" si="55"/>
        <v>27167.759999999998</v>
      </c>
      <c r="M563" s="24"/>
      <c r="N563" s="24">
        <f t="shared" si="59"/>
        <v>0</v>
      </c>
    </row>
    <row r="564" spans="1:14" x14ac:dyDescent="0.3">
      <c r="A564" s="16" t="s">
        <v>55</v>
      </c>
      <c r="B564" s="17" t="s">
        <v>56</v>
      </c>
      <c r="C564" s="17">
        <v>15</v>
      </c>
      <c r="D564" s="44"/>
      <c r="E564" s="44"/>
      <c r="F564" s="30">
        <f t="shared" si="56"/>
        <v>0</v>
      </c>
      <c r="G564" s="11"/>
      <c r="H564" s="11"/>
      <c r="I564" s="11"/>
      <c r="J564" s="12">
        <f t="shared" si="57"/>
        <v>0</v>
      </c>
      <c r="K564" s="45">
        <f t="shared" si="58"/>
        <v>1158.3</v>
      </c>
      <c r="L564" s="37">
        <f t="shared" si="55"/>
        <v>0</v>
      </c>
      <c r="M564" s="37"/>
      <c r="N564" s="37">
        <f t="shared" si="59"/>
        <v>0</v>
      </c>
    </row>
    <row r="565" spans="1:14" x14ac:dyDescent="0.3">
      <c r="A565" s="16" t="s">
        <v>57</v>
      </c>
      <c r="B565" s="17" t="s">
        <v>50</v>
      </c>
      <c r="C565" s="17">
        <v>72</v>
      </c>
      <c r="D565" s="29">
        <v>72</v>
      </c>
      <c r="E565" s="29"/>
      <c r="F565" s="30">
        <f t="shared" si="56"/>
        <v>1</v>
      </c>
      <c r="G565" s="32"/>
      <c r="H565" s="32"/>
      <c r="I565" s="32"/>
      <c r="J565" s="34">
        <f t="shared" si="57"/>
        <v>72</v>
      </c>
      <c r="K565" s="31">
        <f t="shared" si="58"/>
        <v>424.13</v>
      </c>
      <c r="L565" s="24">
        <f t="shared" si="55"/>
        <v>30537.360000000001</v>
      </c>
      <c r="M565" s="24"/>
      <c r="N565" s="24">
        <f t="shared" si="59"/>
        <v>0</v>
      </c>
    </row>
    <row r="566" spans="1:14" x14ac:dyDescent="0.3">
      <c r="A566" s="16" t="s">
        <v>58</v>
      </c>
      <c r="B566" s="17" t="s">
        <v>59</v>
      </c>
      <c r="C566" s="17">
        <v>15</v>
      </c>
      <c r="D566" s="29"/>
      <c r="E566" s="29"/>
      <c r="F566" s="30">
        <f t="shared" si="56"/>
        <v>0</v>
      </c>
      <c r="G566" s="32"/>
      <c r="H566" s="32"/>
      <c r="I566" s="32"/>
      <c r="J566" s="34">
        <f t="shared" si="57"/>
        <v>0</v>
      </c>
      <c r="K566" s="31">
        <f t="shared" si="58"/>
        <v>1199.25</v>
      </c>
      <c r="L566" s="24">
        <f t="shared" si="55"/>
        <v>0</v>
      </c>
      <c r="M566" s="24"/>
      <c r="N566" s="24">
        <f t="shared" si="59"/>
        <v>0</v>
      </c>
    </row>
    <row r="567" spans="1:14" x14ac:dyDescent="0.3">
      <c r="A567" s="16" t="s">
        <v>60</v>
      </c>
      <c r="B567" s="17" t="s">
        <v>50</v>
      </c>
      <c r="C567" s="17">
        <v>72</v>
      </c>
      <c r="D567" s="29"/>
      <c r="E567" s="29"/>
      <c r="F567" s="30">
        <f t="shared" si="56"/>
        <v>0</v>
      </c>
      <c r="G567" s="32"/>
      <c r="H567" s="32"/>
      <c r="I567" s="32"/>
      <c r="J567" s="34">
        <f t="shared" si="57"/>
        <v>0</v>
      </c>
      <c r="K567" s="31">
        <f t="shared" si="58"/>
        <v>381.13</v>
      </c>
      <c r="L567" s="24">
        <f t="shared" si="55"/>
        <v>0</v>
      </c>
      <c r="M567" s="24"/>
      <c r="N567" s="24">
        <f t="shared" si="59"/>
        <v>0</v>
      </c>
    </row>
    <row r="568" spans="1:14" x14ac:dyDescent="0.3">
      <c r="A568" s="16" t="s">
        <v>61</v>
      </c>
      <c r="B568" s="17" t="s">
        <v>50</v>
      </c>
      <c r="C568" s="38">
        <v>72</v>
      </c>
      <c r="D568" s="44"/>
      <c r="E568" s="44"/>
      <c r="F568" s="30">
        <f t="shared" si="56"/>
        <v>0</v>
      </c>
      <c r="G568" s="11"/>
      <c r="H568" s="11"/>
      <c r="I568" s="11"/>
      <c r="J568" s="12">
        <f t="shared" si="57"/>
        <v>0</v>
      </c>
      <c r="K568" s="31">
        <f t="shared" si="58"/>
        <v>424.13</v>
      </c>
      <c r="L568" s="37">
        <f t="shared" si="55"/>
        <v>0</v>
      </c>
      <c r="M568" s="37"/>
      <c r="N568" s="37">
        <f t="shared" si="59"/>
        <v>0</v>
      </c>
    </row>
    <row r="569" spans="1:14" x14ac:dyDescent="0.3">
      <c r="A569" s="35" t="s">
        <v>62</v>
      </c>
      <c r="B569" s="17" t="s">
        <v>50</v>
      </c>
      <c r="C569" s="38">
        <v>72</v>
      </c>
      <c r="D569" s="44"/>
      <c r="E569" s="44"/>
      <c r="F569" s="30">
        <f t="shared" si="56"/>
        <v>0</v>
      </c>
      <c r="G569" s="11"/>
      <c r="H569" s="11"/>
      <c r="I569" s="11"/>
      <c r="J569" s="12">
        <f t="shared" si="57"/>
        <v>0</v>
      </c>
      <c r="K569" s="31">
        <f t="shared" si="58"/>
        <v>330.23</v>
      </c>
      <c r="L569" s="37">
        <f t="shared" si="55"/>
        <v>0</v>
      </c>
      <c r="M569" s="37"/>
      <c r="N569" s="37">
        <f t="shared" si="59"/>
        <v>0</v>
      </c>
    </row>
    <row r="570" spans="1:14" x14ac:dyDescent="0.3">
      <c r="A570" s="35" t="s">
        <v>63</v>
      </c>
      <c r="B570" s="17" t="s">
        <v>50</v>
      </c>
      <c r="C570" s="38">
        <v>72</v>
      </c>
      <c r="D570" s="44"/>
      <c r="E570" s="44"/>
      <c r="F570" s="30">
        <f t="shared" si="56"/>
        <v>0</v>
      </c>
      <c r="G570" s="11"/>
      <c r="H570" s="11"/>
      <c r="I570" s="11"/>
      <c r="J570" s="12">
        <f t="shared" si="57"/>
        <v>0</v>
      </c>
      <c r="K570" s="31">
        <f t="shared" si="58"/>
        <v>424.13</v>
      </c>
      <c r="L570" s="37">
        <f t="shared" si="55"/>
        <v>0</v>
      </c>
      <c r="M570" s="37"/>
      <c r="N570" s="37">
        <f t="shared" si="59"/>
        <v>0</v>
      </c>
    </row>
    <row r="571" spans="1:14" x14ac:dyDescent="0.3">
      <c r="A571" s="35" t="s">
        <v>64</v>
      </c>
      <c r="B571" s="17" t="s">
        <v>65</v>
      </c>
      <c r="C571" s="38">
        <v>72</v>
      </c>
      <c r="D571" s="44">
        <v>12</v>
      </c>
      <c r="E571" s="44"/>
      <c r="F571" s="30">
        <f t="shared" si="56"/>
        <v>0.16666666666666666</v>
      </c>
      <c r="G571" s="11"/>
      <c r="H571" s="11"/>
      <c r="I571" s="11"/>
      <c r="J571" s="12">
        <f t="shared" si="57"/>
        <v>12</v>
      </c>
      <c r="K571" s="31">
        <f t="shared" si="58"/>
        <v>389.61</v>
      </c>
      <c r="L571" s="37">
        <f t="shared" si="55"/>
        <v>4675.32</v>
      </c>
      <c r="M571" s="37"/>
      <c r="N571" s="37">
        <f t="shared" si="59"/>
        <v>0</v>
      </c>
    </row>
    <row r="572" spans="1:14" x14ac:dyDescent="0.3">
      <c r="A572" s="35" t="s">
        <v>66</v>
      </c>
      <c r="B572" s="17" t="s">
        <v>65</v>
      </c>
      <c r="C572" s="38">
        <v>72</v>
      </c>
      <c r="D572" s="44">
        <v>12</v>
      </c>
      <c r="E572" s="44"/>
      <c r="F572" s="30">
        <f t="shared" si="56"/>
        <v>0.16666666666666666</v>
      </c>
      <c r="G572" s="11"/>
      <c r="H572" s="11"/>
      <c r="I572" s="11"/>
      <c r="J572" s="12">
        <f t="shared" si="57"/>
        <v>12</v>
      </c>
      <c r="K572" s="31">
        <f t="shared" si="58"/>
        <v>389.61</v>
      </c>
      <c r="L572" s="37">
        <f t="shared" si="55"/>
        <v>4675.32</v>
      </c>
      <c r="M572" s="37"/>
      <c r="N572" s="37">
        <f t="shared" si="59"/>
        <v>0</v>
      </c>
    </row>
    <row r="573" spans="1:14" x14ac:dyDescent="0.3">
      <c r="A573" s="47" t="s">
        <v>67</v>
      </c>
      <c r="B573" s="48" t="s">
        <v>59</v>
      </c>
      <c r="C573" s="49">
        <v>25</v>
      </c>
      <c r="D573" s="44"/>
      <c r="E573" s="44"/>
      <c r="F573" s="30">
        <f t="shared" si="56"/>
        <v>0</v>
      </c>
      <c r="G573" s="11"/>
      <c r="H573" s="11"/>
      <c r="I573" s="11"/>
      <c r="J573" s="12">
        <f t="shared" si="57"/>
        <v>0</v>
      </c>
      <c r="K573" s="31">
        <f t="shared" si="58"/>
        <v>169.65</v>
      </c>
      <c r="L573" s="37">
        <f t="shared" si="55"/>
        <v>0</v>
      </c>
      <c r="M573" s="37"/>
      <c r="N573" s="37">
        <f t="shared" si="59"/>
        <v>0</v>
      </c>
    </row>
    <row r="574" spans="1:14" x14ac:dyDescent="0.3">
      <c r="A574" s="47" t="s">
        <v>68</v>
      </c>
      <c r="B574" s="48" t="s">
        <v>42</v>
      </c>
      <c r="C574" s="49">
        <v>50</v>
      </c>
      <c r="D574" s="44">
        <v>6</v>
      </c>
      <c r="E574" s="44"/>
      <c r="F574" s="30">
        <f t="shared" si="56"/>
        <v>0.12</v>
      </c>
      <c r="G574" s="11"/>
      <c r="H574" s="11"/>
      <c r="I574" s="11"/>
      <c r="J574" s="12">
        <f t="shared" si="57"/>
        <v>6</v>
      </c>
      <c r="K574" s="31">
        <f t="shared" si="58"/>
        <v>88.92</v>
      </c>
      <c r="L574" s="37">
        <f t="shared" si="55"/>
        <v>533.52</v>
      </c>
      <c r="M574" s="37"/>
      <c r="N574" s="37">
        <f t="shared" si="59"/>
        <v>0</v>
      </c>
    </row>
    <row r="575" spans="1:14" x14ac:dyDescent="0.3">
      <c r="A575" s="47" t="s">
        <v>69</v>
      </c>
      <c r="B575" s="48" t="s">
        <v>52</v>
      </c>
      <c r="C575" s="49">
        <v>12</v>
      </c>
      <c r="D575" s="44"/>
      <c r="E575" s="44"/>
      <c r="F575" s="30">
        <f t="shared" si="56"/>
        <v>0</v>
      </c>
      <c r="G575" s="11"/>
      <c r="H575" s="11"/>
      <c r="I575" s="11"/>
      <c r="J575" s="12">
        <f t="shared" si="57"/>
        <v>0</v>
      </c>
      <c r="K575" s="31">
        <f t="shared" si="58"/>
        <v>123.94</v>
      </c>
      <c r="L575" s="37">
        <f t="shared" si="55"/>
        <v>0</v>
      </c>
      <c r="M575" s="37"/>
      <c r="N575" s="37">
        <f t="shared" si="59"/>
        <v>0</v>
      </c>
    </row>
    <row r="576" spans="1:14" ht="19.5" thickBot="1" x14ac:dyDescent="0.35">
      <c r="A576" s="47" t="s">
        <v>70</v>
      </c>
      <c r="B576" s="48" t="s">
        <v>50</v>
      </c>
      <c r="C576" s="49">
        <v>60</v>
      </c>
      <c r="D576" s="44"/>
      <c r="E576" s="44"/>
      <c r="F576" s="30">
        <f t="shared" si="56"/>
        <v>0</v>
      </c>
      <c r="G576" s="11"/>
      <c r="H576" s="11"/>
      <c r="I576" s="11"/>
      <c r="J576" s="12">
        <f t="shared" si="57"/>
        <v>0</v>
      </c>
      <c r="K576" s="31">
        <f t="shared" si="58"/>
        <v>67.180000000000007</v>
      </c>
      <c r="L576" s="37">
        <f t="shared" si="55"/>
        <v>0</v>
      </c>
      <c r="M576" s="37"/>
      <c r="N576" s="37">
        <f t="shared" si="59"/>
        <v>0</v>
      </c>
    </row>
    <row r="577" spans="1:14" ht="19.5" thickBot="1" x14ac:dyDescent="0.35">
      <c r="A577" s="56" t="s">
        <v>71</v>
      </c>
      <c r="B577" s="57" t="s">
        <v>50</v>
      </c>
      <c r="C577" s="58">
        <v>60</v>
      </c>
      <c r="D577" s="44"/>
      <c r="E577" s="44"/>
      <c r="F577" s="30">
        <f t="shared" si="56"/>
        <v>0</v>
      </c>
      <c r="G577" s="11"/>
      <c r="H577" s="11"/>
      <c r="I577" s="11"/>
      <c r="J577" s="12">
        <f t="shared" si="57"/>
        <v>0</v>
      </c>
      <c r="K577" s="31">
        <f t="shared" si="58"/>
        <v>67.180000000000007</v>
      </c>
      <c r="L577" s="37">
        <f t="shared" si="55"/>
        <v>0</v>
      </c>
      <c r="M577" s="37"/>
      <c r="N577" s="37">
        <f t="shared" si="59"/>
        <v>0</v>
      </c>
    </row>
    <row r="578" spans="1:14" ht="19.5" thickBot="1" x14ac:dyDescent="0.35">
      <c r="A578" s="56" t="s">
        <v>72</v>
      </c>
      <c r="B578" s="57" t="s">
        <v>50</v>
      </c>
      <c r="C578" s="58">
        <v>60</v>
      </c>
      <c r="D578" s="44"/>
      <c r="E578" s="44"/>
      <c r="F578" s="30">
        <f t="shared" si="56"/>
        <v>0</v>
      </c>
      <c r="G578" s="11"/>
      <c r="H578" s="11"/>
      <c r="I578" s="11"/>
      <c r="J578" s="12">
        <f t="shared" si="57"/>
        <v>0</v>
      </c>
      <c r="K578" s="31">
        <f t="shared" si="58"/>
        <v>67.180000000000007</v>
      </c>
      <c r="L578" s="37">
        <f t="shared" si="55"/>
        <v>0</v>
      </c>
      <c r="M578" s="37"/>
      <c r="N578" s="37">
        <f t="shared" si="59"/>
        <v>0</v>
      </c>
    </row>
    <row r="579" spans="1:14" ht="19.5" thickBot="1" x14ac:dyDescent="0.35">
      <c r="A579" s="56" t="s">
        <v>73</v>
      </c>
      <c r="B579" s="57" t="s">
        <v>74</v>
      </c>
      <c r="C579" s="58">
        <v>150</v>
      </c>
      <c r="D579" s="44"/>
      <c r="E579" s="44"/>
      <c r="F579" s="30">
        <f t="shared" si="56"/>
        <v>0</v>
      </c>
      <c r="G579" s="11"/>
      <c r="H579" s="11"/>
      <c r="I579" s="11"/>
      <c r="J579" s="12">
        <f t="shared" si="57"/>
        <v>0</v>
      </c>
      <c r="K579" s="31">
        <f t="shared" si="58"/>
        <v>21.06</v>
      </c>
      <c r="L579" s="37">
        <f t="shared" si="55"/>
        <v>0</v>
      </c>
      <c r="M579" s="37"/>
      <c r="N579" s="37">
        <f t="shared" si="59"/>
        <v>0</v>
      </c>
    </row>
    <row r="580" spans="1:14" ht="19.5" thickBot="1" x14ac:dyDescent="0.35">
      <c r="A580" s="66" t="s">
        <v>75</v>
      </c>
      <c r="B580" s="67" t="s">
        <v>76</v>
      </c>
      <c r="C580" s="68">
        <v>120</v>
      </c>
      <c r="D580" s="44"/>
      <c r="E580" s="44"/>
      <c r="F580" s="30">
        <f t="shared" si="56"/>
        <v>0</v>
      </c>
      <c r="G580" s="11"/>
      <c r="H580" s="11"/>
      <c r="I580" s="11"/>
      <c r="J580" s="12">
        <f t="shared" si="57"/>
        <v>0</v>
      </c>
      <c r="K580" s="31">
        <f t="shared" si="58"/>
        <v>78.98</v>
      </c>
      <c r="L580" s="37">
        <f t="shared" si="55"/>
        <v>0</v>
      </c>
      <c r="M580" s="37"/>
      <c r="N580" s="37">
        <f t="shared" si="59"/>
        <v>0</v>
      </c>
    </row>
    <row r="581" spans="1:14" ht="19.5" thickBot="1" x14ac:dyDescent="0.35">
      <c r="A581" s="66" t="s">
        <v>77</v>
      </c>
      <c r="B581" s="67" t="s">
        <v>78</v>
      </c>
      <c r="C581" s="68">
        <v>60</v>
      </c>
      <c r="D581" s="44"/>
      <c r="E581" s="44"/>
      <c r="F581" s="30">
        <f t="shared" si="56"/>
        <v>0</v>
      </c>
      <c r="G581" s="11"/>
      <c r="H581" s="11"/>
      <c r="I581" s="11"/>
      <c r="J581" s="12">
        <f t="shared" si="57"/>
        <v>0</v>
      </c>
      <c r="K581" s="31">
        <f t="shared" si="58"/>
        <v>154.44</v>
      </c>
      <c r="L581" s="37">
        <f t="shared" si="55"/>
        <v>0</v>
      </c>
      <c r="M581" s="37"/>
      <c r="N581" s="37">
        <f t="shared" si="59"/>
        <v>0</v>
      </c>
    </row>
    <row r="582" spans="1:14" ht="19.5" thickBot="1" x14ac:dyDescent="0.35">
      <c r="A582" s="66" t="s">
        <v>79</v>
      </c>
      <c r="B582" s="67" t="s">
        <v>50</v>
      </c>
      <c r="C582" s="68">
        <v>30</v>
      </c>
      <c r="D582" s="44"/>
      <c r="E582" s="44"/>
      <c r="F582" s="30">
        <f t="shared" si="56"/>
        <v>0</v>
      </c>
      <c r="G582" s="11"/>
      <c r="H582" s="11"/>
      <c r="I582" s="11"/>
      <c r="J582" s="12">
        <f t="shared" si="57"/>
        <v>0</v>
      </c>
      <c r="K582" s="31">
        <f t="shared" si="58"/>
        <v>274.95</v>
      </c>
      <c r="L582" s="37">
        <f t="shared" si="55"/>
        <v>0</v>
      </c>
      <c r="M582" s="37"/>
      <c r="N582" s="37">
        <f t="shared" si="59"/>
        <v>0</v>
      </c>
    </row>
    <row r="583" spans="1:14" ht="19.5" thickBot="1" x14ac:dyDescent="0.35">
      <c r="A583" s="66" t="s">
        <v>80</v>
      </c>
      <c r="B583" s="67" t="s">
        <v>59</v>
      </c>
      <c r="C583" s="68">
        <v>12</v>
      </c>
      <c r="D583" s="44">
        <v>30</v>
      </c>
      <c r="E583" s="44"/>
      <c r="F583" s="30">
        <f t="shared" si="56"/>
        <v>2.5</v>
      </c>
      <c r="G583" s="11"/>
      <c r="H583" s="11"/>
      <c r="I583" s="11"/>
      <c r="J583" s="12">
        <f t="shared" si="57"/>
        <v>30</v>
      </c>
      <c r="K583" s="31">
        <f t="shared" si="58"/>
        <v>1023.75</v>
      </c>
      <c r="L583" s="37">
        <f t="shared" si="55"/>
        <v>30712.5</v>
      </c>
      <c r="M583" s="37"/>
      <c r="N583" s="37">
        <f t="shared" si="59"/>
        <v>0</v>
      </c>
    </row>
    <row r="584" spans="1:14" ht="19.5" thickBot="1" x14ac:dyDescent="0.35">
      <c r="A584" s="76" t="s">
        <v>81</v>
      </c>
      <c r="B584" s="77" t="s">
        <v>82</v>
      </c>
      <c r="C584" s="78">
        <v>18</v>
      </c>
      <c r="D584" s="44"/>
      <c r="E584" s="44"/>
      <c r="F584" s="30">
        <f t="shared" si="56"/>
        <v>0</v>
      </c>
      <c r="G584" s="11"/>
      <c r="H584" s="11"/>
      <c r="I584" s="11"/>
      <c r="J584" s="12">
        <f t="shared" si="57"/>
        <v>0</v>
      </c>
      <c r="K584" s="31">
        <f t="shared" si="58"/>
        <v>558.67999999999995</v>
      </c>
      <c r="L584" s="37">
        <f t="shared" si="55"/>
        <v>0</v>
      </c>
      <c r="M584" s="37"/>
      <c r="N584" s="37">
        <f t="shared" si="59"/>
        <v>0</v>
      </c>
    </row>
    <row r="585" spans="1:14" ht="19.5" thickBot="1" x14ac:dyDescent="0.35">
      <c r="A585" s="76" t="s">
        <v>83</v>
      </c>
      <c r="B585" s="77" t="s">
        <v>59</v>
      </c>
      <c r="C585" s="78">
        <v>12</v>
      </c>
      <c r="D585" s="44"/>
      <c r="E585" s="44"/>
      <c r="F585" s="30">
        <f t="shared" si="56"/>
        <v>0</v>
      </c>
      <c r="G585" s="11"/>
      <c r="H585" s="11"/>
      <c r="I585" s="11"/>
      <c r="J585" s="12">
        <f t="shared" si="57"/>
        <v>0</v>
      </c>
      <c r="K585" s="31">
        <f t="shared" si="58"/>
        <v>1092.2</v>
      </c>
      <c r="L585" s="37">
        <f t="shared" si="55"/>
        <v>0</v>
      </c>
      <c r="M585" s="37"/>
      <c r="N585" s="37">
        <f t="shared" si="59"/>
        <v>0</v>
      </c>
    </row>
    <row r="586" spans="1:14" ht="19.5" thickBot="1" x14ac:dyDescent="0.35">
      <c r="A586" s="76" t="s">
        <v>84</v>
      </c>
      <c r="B586" s="77" t="s">
        <v>85</v>
      </c>
      <c r="C586" s="78">
        <v>4</v>
      </c>
      <c r="D586" s="44"/>
      <c r="E586" s="44"/>
      <c r="F586" s="30">
        <f t="shared" si="56"/>
        <v>0</v>
      </c>
      <c r="G586" s="11"/>
      <c r="H586" s="11"/>
      <c r="I586" s="11"/>
      <c r="J586" s="12">
        <f t="shared" si="57"/>
        <v>0</v>
      </c>
      <c r="K586" s="31">
        <f t="shared" si="58"/>
        <v>2670.53</v>
      </c>
      <c r="L586" s="37">
        <f t="shared" si="55"/>
        <v>0</v>
      </c>
      <c r="M586" s="37"/>
      <c r="N586" s="37">
        <f t="shared" si="59"/>
        <v>0</v>
      </c>
    </row>
    <row r="587" spans="1:14" ht="19.5" thickBot="1" x14ac:dyDescent="0.35">
      <c r="A587" s="86" t="s">
        <v>86</v>
      </c>
      <c r="B587" s="87" t="s">
        <v>87</v>
      </c>
      <c r="C587" s="88">
        <v>48</v>
      </c>
      <c r="D587" s="44"/>
      <c r="E587" s="44"/>
      <c r="F587" s="30">
        <f t="shared" si="56"/>
        <v>0</v>
      </c>
      <c r="G587" s="11"/>
      <c r="H587" s="11"/>
      <c r="I587" s="11"/>
      <c r="J587" s="12">
        <f t="shared" si="57"/>
        <v>0</v>
      </c>
      <c r="K587" s="31">
        <f t="shared" si="58"/>
        <v>46.8</v>
      </c>
      <c r="L587" s="37">
        <f t="shared" si="55"/>
        <v>0</v>
      </c>
      <c r="M587" s="37"/>
      <c r="N587" s="37">
        <f t="shared" si="59"/>
        <v>0</v>
      </c>
    </row>
    <row r="588" spans="1:14" ht="19.5" thickBot="1" x14ac:dyDescent="0.35">
      <c r="A588" s="86" t="s">
        <v>88</v>
      </c>
      <c r="B588" s="87" t="s">
        <v>87</v>
      </c>
      <c r="C588" s="88">
        <v>48</v>
      </c>
      <c r="D588" s="44">
        <v>2</v>
      </c>
      <c r="E588" s="44"/>
      <c r="F588" s="30">
        <f t="shared" si="56"/>
        <v>4.1666666666666664E-2</v>
      </c>
      <c r="G588" s="11"/>
      <c r="H588" s="11"/>
      <c r="I588" s="11"/>
      <c r="J588" s="12">
        <f t="shared" si="57"/>
        <v>2</v>
      </c>
      <c r="K588" s="31">
        <f t="shared" si="58"/>
        <v>46.8</v>
      </c>
      <c r="L588" s="37">
        <f t="shared" si="55"/>
        <v>93.6</v>
      </c>
      <c r="M588" s="37"/>
      <c r="N588" s="37">
        <f t="shared" si="59"/>
        <v>0</v>
      </c>
    </row>
    <row r="589" spans="1:14" x14ac:dyDescent="0.3">
      <c r="A589" s="96" t="s">
        <v>89</v>
      </c>
      <c r="B589" s="97">
        <v>25</v>
      </c>
      <c r="C589" s="97">
        <v>25</v>
      </c>
      <c r="D589" s="44">
        <v>110</v>
      </c>
      <c r="E589" s="44"/>
      <c r="F589" s="30">
        <f t="shared" si="56"/>
        <v>4.4000000000000004</v>
      </c>
      <c r="G589" s="11"/>
      <c r="H589" s="11"/>
      <c r="I589" s="11"/>
      <c r="J589" s="12">
        <f t="shared" si="57"/>
        <v>110</v>
      </c>
      <c r="K589" s="31">
        <f t="shared" si="58"/>
        <v>111.25</v>
      </c>
      <c r="L589" s="37">
        <f t="shared" si="55"/>
        <v>12237.5</v>
      </c>
      <c r="M589" s="37"/>
      <c r="N589" s="37">
        <f t="shared" si="59"/>
        <v>0</v>
      </c>
    </row>
    <row r="590" spans="1:14" x14ac:dyDescent="0.3">
      <c r="A590" s="105" t="s">
        <v>90</v>
      </c>
      <c r="B590" s="106">
        <v>10</v>
      </c>
      <c r="C590" s="106">
        <v>10</v>
      </c>
      <c r="D590" s="44"/>
      <c r="E590" s="44"/>
      <c r="F590" s="30">
        <f t="shared" si="56"/>
        <v>0</v>
      </c>
      <c r="G590" s="11"/>
      <c r="H590" s="11"/>
      <c r="I590" s="11"/>
      <c r="J590" s="12">
        <f t="shared" si="57"/>
        <v>0</v>
      </c>
      <c r="K590" s="31">
        <f t="shared" si="58"/>
        <v>1760</v>
      </c>
      <c r="L590" s="37">
        <f t="shared" si="55"/>
        <v>0</v>
      </c>
      <c r="M590" s="37"/>
      <c r="N590" s="37">
        <f t="shared" si="59"/>
        <v>0</v>
      </c>
    </row>
    <row r="591" spans="1:14" x14ac:dyDescent="0.3">
      <c r="A591" s="105" t="s">
        <v>91</v>
      </c>
      <c r="B591" s="106">
        <v>8</v>
      </c>
      <c r="C591" s="106">
        <v>8</v>
      </c>
      <c r="D591" s="44"/>
      <c r="E591" s="44"/>
      <c r="F591" s="30">
        <f t="shared" si="56"/>
        <v>0</v>
      </c>
      <c r="G591" s="11"/>
      <c r="H591" s="11"/>
      <c r="I591" s="11"/>
      <c r="J591" s="12">
        <f t="shared" si="57"/>
        <v>0</v>
      </c>
      <c r="K591" s="31">
        <f t="shared" si="58"/>
        <v>2365</v>
      </c>
      <c r="L591" s="37">
        <f t="shared" si="55"/>
        <v>0</v>
      </c>
      <c r="M591" s="37"/>
      <c r="N591" s="37">
        <f t="shared" si="59"/>
        <v>0</v>
      </c>
    </row>
    <row r="592" spans="1:14" x14ac:dyDescent="0.3">
      <c r="A592" s="105" t="s">
        <v>92</v>
      </c>
      <c r="B592" s="106">
        <v>8</v>
      </c>
      <c r="C592" s="106">
        <v>8</v>
      </c>
      <c r="D592" s="44"/>
      <c r="E592" s="44"/>
      <c r="F592" s="30">
        <f t="shared" si="56"/>
        <v>0</v>
      </c>
      <c r="G592" s="11"/>
      <c r="H592" s="11"/>
      <c r="I592" s="11"/>
      <c r="J592" s="12">
        <f t="shared" si="57"/>
        <v>0</v>
      </c>
      <c r="K592" s="31">
        <f t="shared" si="58"/>
        <v>2065</v>
      </c>
      <c r="L592" s="37">
        <f t="shared" si="55"/>
        <v>0</v>
      </c>
      <c r="M592" s="37"/>
      <c r="N592" s="37">
        <f t="shared" si="59"/>
        <v>0</v>
      </c>
    </row>
    <row r="593" spans="1:14" x14ac:dyDescent="0.3">
      <c r="A593" s="105" t="s">
        <v>93</v>
      </c>
      <c r="B593" s="106">
        <v>15</v>
      </c>
      <c r="C593" s="106">
        <v>15</v>
      </c>
      <c r="D593" s="44"/>
      <c r="E593" s="44"/>
      <c r="F593" s="30">
        <f t="shared" si="56"/>
        <v>0</v>
      </c>
      <c r="G593" s="11"/>
      <c r="H593" s="11"/>
      <c r="I593" s="11"/>
      <c r="J593" s="12">
        <f t="shared" si="57"/>
        <v>0</v>
      </c>
      <c r="K593" s="31">
        <f t="shared" si="58"/>
        <v>990</v>
      </c>
      <c r="L593" s="37">
        <f t="shared" si="55"/>
        <v>0</v>
      </c>
      <c r="M593" s="37"/>
      <c r="N593" s="37">
        <f t="shared" si="59"/>
        <v>0</v>
      </c>
    </row>
    <row r="594" spans="1:14" x14ac:dyDescent="0.3">
      <c r="A594" s="105" t="s">
        <v>94</v>
      </c>
      <c r="B594" s="106">
        <v>15</v>
      </c>
      <c r="C594" s="106">
        <v>15</v>
      </c>
      <c r="D594" s="44"/>
      <c r="E594" s="44"/>
      <c r="F594" s="30">
        <f t="shared" si="56"/>
        <v>0</v>
      </c>
      <c r="G594" s="11"/>
      <c r="H594" s="11"/>
      <c r="I594" s="11"/>
      <c r="J594" s="12">
        <f t="shared" si="57"/>
        <v>0</v>
      </c>
      <c r="K594" s="31">
        <f t="shared" si="58"/>
        <v>1025</v>
      </c>
      <c r="L594" s="37">
        <f t="shared" si="55"/>
        <v>0</v>
      </c>
      <c r="M594" s="37"/>
      <c r="N594" s="37">
        <f t="shared" si="59"/>
        <v>0</v>
      </c>
    </row>
    <row r="595" spans="1:14" x14ac:dyDescent="0.3">
      <c r="A595" s="105" t="s">
        <v>95</v>
      </c>
      <c r="B595" s="106">
        <v>10</v>
      </c>
      <c r="C595" s="106">
        <v>10</v>
      </c>
      <c r="D595" s="44"/>
      <c r="E595" s="44"/>
      <c r="F595" s="30">
        <f t="shared" si="56"/>
        <v>0</v>
      </c>
      <c r="G595" s="11"/>
      <c r="H595" s="11"/>
      <c r="I595" s="11"/>
      <c r="J595" s="12">
        <f t="shared" si="57"/>
        <v>0</v>
      </c>
      <c r="K595" s="31">
        <f t="shared" si="58"/>
        <v>1620</v>
      </c>
      <c r="L595" s="37">
        <f t="shared" si="55"/>
        <v>0</v>
      </c>
      <c r="M595" s="37"/>
      <c r="N595" s="37">
        <f t="shared" si="59"/>
        <v>0</v>
      </c>
    </row>
    <row r="596" spans="1:14" x14ac:dyDescent="0.3">
      <c r="A596" s="105" t="s">
        <v>96</v>
      </c>
      <c r="B596" s="106">
        <v>8</v>
      </c>
      <c r="C596" s="106">
        <v>8</v>
      </c>
      <c r="D596" s="44"/>
      <c r="E596" s="44"/>
      <c r="F596" s="30">
        <f t="shared" si="56"/>
        <v>0</v>
      </c>
      <c r="G596" s="11"/>
      <c r="H596" s="11"/>
      <c r="I596" s="11"/>
      <c r="J596" s="12">
        <f t="shared" si="57"/>
        <v>0</v>
      </c>
      <c r="K596" s="31">
        <f t="shared" si="58"/>
        <v>2130</v>
      </c>
      <c r="L596" s="37">
        <f t="shared" si="55"/>
        <v>0</v>
      </c>
      <c r="M596" s="37"/>
      <c r="N596" s="37">
        <f t="shared" si="59"/>
        <v>0</v>
      </c>
    </row>
    <row r="597" spans="1:14" x14ac:dyDescent="0.3">
      <c r="A597" s="105" t="s">
        <v>97</v>
      </c>
      <c r="B597" s="106">
        <v>15</v>
      </c>
      <c r="C597" s="106">
        <v>15</v>
      </c>
      <c r="D597" s="44"/>
      <c r="E597" s="44"/>
      <c r="F597" s="30">
        <f t="shared" si="56"/>
        <v>0</v>
      </c>
      <c r="G597" s="11"/>
      <c r="H597" s="11"/>
      <c r="I597" s="11"/>
      <c r="J597" s="12">
        <f t="shared" si="57"/>
        <v>0</v>
      </c>
      <c r="K597" s="31">
        <f t="shared" si="58"/>
        <v>880</v>
      </c>
      <c r="L597" s="37">
        <f t="shared" si="55"/>
        <v>0</v>
      </c>
      <c r="M597" s="37"/>
      <c r="N597" s="37">
        <f t="shared" si="59"/>
        <v>0</v>
      </c>
    </row>
    <row r="598" spans="1:14" x14ac:dyDescent="0.3">
      <c r="A598" s="105" t="s">
        <v>98</v>
      </c>
      <c r="B598" s="106">
        <v>15</v>
      </c>
      <c r="C598" s="106">
        <v>15</v>
      </c>
      <c r="D598" s="44"/>
      <c r="E598" s="44"/>
      <c r="F598" s="30">
        <f t="shared" si="56"/>
        <v>0</v>
      </c>
      <c r="G598" s="11"/>
      <c r="H598" s="11"/>
      <c r="I598" s="11"/>
      <c r="J598" s="12">
        <f t="shared" si="57"/>
        <v>0</v>
      </c>
      <c r="K598" s="31">
        <f t="shared" si="58"/>
        <v>915</v>
      </c>
      <c r="L598" s="37">
        <f t="shared" si="55"/>
        <v>0</v>
      </c>
      <c r="M598" s="37"/>
      <c r="N598" s="37">
        <f t="shared" si="59"/>
        <v>0</v>
      </c>
    </row>
    <row r="599" spans="1:14" x14ac:dyDescent="0.3">
      <c r="A599" s="105" t="s">
        <v>99</v>
      </c>
      <c r="B599" s="106">
        <v>3</v>
      </c>
      <c r="C599" s="106">
        <v>3</v>
      </c>
      <c r="D599" s="44"/>
      <c r="E599" s="44"/>
      <c r="F599" s="30">
        <f t="shared" si="56"/>
        <v>0</v>
      </c>
      <c r="G599" s="11"/>
      <c r="H599" s="11"/>
      <c r="I599" s="11"/>
      <c r="J599" s="12">
        <f t="shared" si="57"/>
        <v>0</v>
      </c>
      <c r="K599" s="31">
        <f t="shared" si="58"/>
        <v>1970</v>
      </c>
      <c r="L599" s="37">
        <f t="shared" si="55"/>
        <v>0</v>
      </c>
      <c r="M599" s="37"/>
      <c r="N599" s="37">
        <f t="shared" si="59"/>
        <v>0</v>
      </c>
    </row>
    <row r="600" spans="1:14" x14ac:dyDescent="0.3">
      <c r="A600" s="105" t="s">
        <v>100</v>
      </c>
      <c r="B600" s="106">
        <v>3</v>
      </c>
      <c r="C600" s="106">
        <v>3</v>
      </c>
      <c r="D600" s="44"/>
      <c r="E600" s="44"/>
      <c r="F600" s="30">
        <f t="shared" si="56"/>
        <v>0</v>
      </c>
      <c r="G600" s="11"/>
      <c r="H600" s="11"/>
      <c r="I600" s="11"/>
      <c r="J600" s="12">
        <f t="shared" si="57"/>
        <v>0</v>
      </c>
      <c r="K600" s="31">
        <f t="shared" si="58"/>
        <v>2035</v>
      </c>
      <c r="L600" s="37">
        <f t="shared" si="55"/>
        <v>0</v>
      </c>
      <c r="M600" s="37"/>
      <c r="N600" s="37">
        <f t="shared" si="59"/>
        <v>0</v>
      </c>
    </row>
    <row r="601" spans="1:14" x14ac:dyDescent="0.3">
      <c r="A601" s="105" t="s">
        <v>101</v>
      </c>
      <c r="B601" s="106">
        <v>8</v>
      </c>
      <c r="C601" s="106">
        <v>8</v>
      </c>
      <c r="D601" s="44"/>
      <c r="E601" s="44"/>
      <c r="F601" s="30">
        <f t="shared" si="56"/>
        <v>0</v>
      </c>
      <c r="G601" s="11"/>
      <c r="H601" s="11"/>
      <c r="I601" s="11"/>
      <c r="J601" s="12">
        <f t="shared" si="57"/>
        <v>0</v>
      </c>
      <c r="K601" s="31">
        <f t="shared" si="58"/>
        <v>2120</v>
      </c>
      <c r="L601" s="37">
        <f t="shared" si="55"/>
        <v>0</v>
      </c>
      <c r="M601" s="37"/>
      <c r="N601" s="37">
        <f t="shared" si="59"/>
        <v>0</v>
      </c>
    </row>
    <row r="602" spans="1:14" x14ac:dyDescent="0.3">
      <c r="A602" s="105" t="s">
        <v>102</v>
      </c>
      <c r="B602" s="106">
        <v>10</v>
      </c>
      <c r="C602" s="106">
        <v>10</v>
      </c>
      <c r="D602" s="44"/>
      <c r="E602" s="44"/>
      <c r="F602" s="30">
        <f t="shared" si="56"/>
        <v>0</v>
      </c>
      <c r="G602" s="11"/>
      <c r="H602" s="11"/>
      <c r="I602" s="11"/>
      <c r="J602" s="12">
        <f t="shared" si="57"/>
        <v>0</v>
      </c>
      <c r="K602" s="31">
        <f t="shared" si="58"/>
        <v>1980</v>
      </c>
      <c r="L602" s="37">
        <f t="shared" si="55"/>
        <v>0</v>
      </c>
      <c r="M602" s="37"/>
      <c r="N602" s="37">
        <f t="shared" si="59"/>
        <v>0</v>
      </c>
    </row>
    <row r="603" spans="1:14" x14ac:dyDescent="0.3">
      <c r="A603" s="105" t="s">
        <v>103</v>
      </c>
      <c r="B603" s="106">
        <v>12</v>
      </c>
      <c r="C603" s="106">
        <v>12</v>
      </c>
      <c r="D603" s="44"/>
      <c r="E603" s="44"/>
      <c r="F603" s="30">
        <f t="shared" si="56"/>
        <v>0</v>
      </c>
      <c r="G603" s="11"/>
      <c r="H603" s="11"/>
      <c r="I603" s="11"/>
      <c r="J603" s="12">
        <f t="shared" si="57"/>
        <v>0</v>
      </c>
      <c r="K603" s="31">
        <f t="shared" si="58"/>
        <v>875</v>
      </c>
      <c r="L603" s="37">
        <f t="shared" si="55"/>
        <v>0</v>
      </c>
      <c r="M603" s="37"/>
      <c r="N603" s="37">
        <f t="shared" si="59"/>
        <v>0</v>
      </c>
    </row>
    <row r="604" spans="1:14" ht="19.5" thickBot="1" x14ac:dyDescent="0.35">
      <c r="A604" s="105" t="s">
        <v>104</v>
      </c>
      <c r="B604" s="106">
        <v>3</v>
      </c>
      <c r="C604" s="106">
        <v>3</v>
      </c>
      <c r="D604" s="44"/>
      <c r="E604" s="44"/>
      <c r="F604" s="30">
        <f t="shared" si="56"/>
        <v>0</v>
      </c>
      <c r="G604" s="11"/>
      <c r="H604" s="11"/>
      <c r="I604" s="11"/>
      <c r="J604" s="12">
        <f t="shared" si="57"/>
        <v>0</v>
      </c>
      <c r="K604" s="31">
        <f t="shared" si="58"/>
        <v>2145</v>
      </c>
      <c r="L604" s="37">
        <f t="shared" si="55"/>
        <v>0</v>
      </c>
      <c r="M604" s="37"/>
      <c r="N604" s="37">
        <f t="shared" si="59"/>
        <v>0</v>
      </c>
    </row>
    <row r="605" spans="1:14" ht="19.5" thickBot="1" x14ac:dyDescent="0.35">
      <c r="A605" s="56" t="s">
        <v>105</v>
      </c>
      <c r="B605" s="57" t="s">
        <v>74</v>
      </c>
      <c r="C605" s="58">
        <v>150</v>
      </c>
      <c r="D605" s="44"/>
      <c r="E605" s="44"/>
      <c r="F605" s="30">
        <f t="shared" si="56"/>
        <v>0</v>
      </c>
      <c r="G605" s="11"/>
      <c r="H605" s="11"/>
      <c r="I605" s="11"/>
      <c r="J605" s="12">
        <f t="shared" si="57"/>
        <v>0</v>
      </c>
      <c r="K605" s="31">
        <f t="shared" si="58"/>
        <v>21.06</v>
      </c>
      <c r="L605" s="37">
        <f t="shared" si="55"/>
        <v>0</v>
      </c>
      <c r="M605" s="37"/>
      <c r="N605" s="37">
        <f t="shared" si="59"/>
        <v>0</v>
      </c>
    </row>
    <row r="606" spans="1:14" x14ac:dyDescent="0.3">
      <c r="A606" s="107"/>
      <c r="B606" s="108"/>
      <c r="C606" s="108"/>
      <c r="D606" s="11"/>
      <c r="E606" s="11"/>
      <c r="F606" s="30" t="e">
        <f t="shared" si="56"/>
        <v>#DIV/0!</v>
      </c>
      <c r="G606" s="11"/>
      <c r="H606" s="11"/>
      <c r="I606" s="11"/>
      <c r="J606" s="12">
        <f t="shared" si="57"/>
        <v>0</v>
      </c>
      <c r="K606" s="31">
        <f t="shared" si="58"/>
        <v>116.5</v>
      </c>
      <c r="L606" s="37">
        <f t="shared" si="55"/>
        <v>0</v>
      </c>
      <c r="M606" s="37"/>
      <c r="N606" s="37">
        <f t="shared" si="59"/>
        <v>0</v>
      </c>
    </row>
    <row r="607" spans="1:14" x14ac:dyDescent="0.3">
      <c r="A607" s="107"/>
      <c r="B607" s="108"/>
      <c r="C607" s="108"/>
      <c r="D607" s="11"/>
      <c r="E607" s="11"/>
      <c r="F607" s="30" t="e">
        <f t="shared" si="56"/>
        <v>#DIV/0!</v>
      </c>
      <c r="G607" s="11"/>
      <c r="H607" s="11"/>
      <c r="I607" s="11"/>
      <c r="J607" s="12">
        <f t="shared" si="57"/>
        <v>0</v>
      </c>
      <c r="K607" s="31">
        <f t="shared" si="58"/>
        <v>0</v>
      </c>
      <c r="L607" s="37">
        <f t="shared" si="55"/>
        <v>0</v>
      </c>
      <c r="M607" s="37"/>
      <c r="N607" s="37">
        <f t="shared" si="59"/>
        <v>0</v>
      </c>
    </row>
    <row r="608" spans="1:14" x14ac:dyDescent="0.3">
      <c r="A608" s="107"/>
      <c r="B608" s="108"/>
      <c r="C608" s="108"/>
      <c r="D608" s="11"/>
      <c r="E608" s="11"/>
      <c r="F608" s="30" t="e">
        <f t="shared" si="56"/>
        <v>#DIV/0!</v>
      </c>
      <c r="G608" s="11"/>
      <c r="H608" s="11"/>
      <c r="I608" s="11"/>
      <c r="J608" s="12">
        <f t="shared" si="57"/>
        <v>0</v>
      </c>
      <c r="K608" s="31">
        <f t="shared" si="58"/>
        <v>23</v>
      </c>
      <c r="L608" s="37">
        <f t="shared" si="55"/>
        <v>0</v>
      </c>
      <c r="M608" s="37"/>
      <c r="N608" s="37">
        <f t="shared" si="59"/>
        <v>0</v>
      </c>
    </row>
    <row r="609" spans="1:14" x14ac:dyDescent="0.3">
      <c r="A609" s="107"/>
      <c r="B609" s="108"/>
      <c r="C609" s="108"/>
      <c r="D609" s="11"/>
      <c r="E609" s="11"/>
      <c r="F609" s="30" t="e">
        <f t="shared" si="56"/>
        <v>#DIV/0!</v>
      </c>
      <c r="G609" s="11"/>
      <c r="H609" s="11"/>
      <c r="I609" s="11"/>
      <c r="J609" s="12">
        <f t="shared" si="57"/>
        <v>0</v>
      </c>
      <c r="K609" s="31">
        <f t="shared" si="58"/>
        <v>0</v>
      </c>
      <c r="L609" s="37">
        <f t="shared" si="55"/>
        <v>0</v>
      </c>
      <c r="M609" s="37"/>
      <c r="N609" s="37">
        <f t="shared" si="59"/>
        <v>0</v>
      </c>
    </row>
    <row r="610" spans="1:14" x14ac:dyDescent="0.3">
      <c r="A610" s="11"/>
      <c r="B610" s="10"/>
      <c r="C610" s="10"/>
      <c r="D610" s="11"/>
      <c r="E610" s="11"/>
      <c r="F610" s="30" t="e">
        <f t="shared" si="56"/>
        <v>#DIV/0!</v>
      </c>
      <c r="G610" s="11"/>
      <c r="H610" s="11"/>
      <c r="I610" s="11"/>
      <c r="J610" s="12">
        <f t="shared" si="57"/>
        <v>0</v>
      </c>
      <c r="K610" s="31">
        <f t="shared" si="58"/>
        <v>0</v>
      </c>
      <c r="L610" s="37">
        <f t="shared" si="55"/>
        <v>0</v>
      </c>
      <c r="M610" s="37"/>
      <c r="N610" s="37">
        <f t="shared" si="59"/>
        <v>0</v>
      </c>
    </row>
    <row r="611" spans="1:14" x14ac:dyDescent="0.3">
      <c r="A611" s="11"/>
      <c r="B611" s="10"/>
      <c r="C611" s="10"/>
      <c r="D611" s="11"/>
      <c r="E611" s="11"/>
      <c r="F611" s="30" t="e">
        <f t="shared" si="56"/>
        <v>#DIV/0!</v>
      </c>
      <c r="G611" s="11"/>
      <c r="H611" s="11"/>
      <c r="I611" s="11"/>
      <c r="J611" s="12">
        <f t="shared" si="57"/>
        <v>0</v>
      </c>
      <c r="K611" s="31">
        <f t="shared" si="58"/>
        <v>0</v>
      </c>
      <c r="L611" s="37">
        <f t="shared" si="55"/>
        <v>0</v>
      </c>
      <c r="M611" s="37"/>
      <c r="N611" s="37">
        <f t="shared" si="59"/>
        <v>0</v>
      </c>
    </row>
    <row r="612" spans="1:14" x14ac:dyDescent="0.3">
      <c r="A612" s="11"/>
      <c r="B612" s="10"/>
      <c r="C612" s="10"/>
      <c r="D612" s="11"/>
      <c r="E612" s="11"/>
      <c r="F612" s="30" t="e">
        <f t="shared" si="56"/>
        <v>#DIV/0!</v>
      </c>
      <c r="G612" s="11"/>
      <c r="H612" s="11"/>
      <c r="I612" s="11"/>
      <c r="J612" s="12">
        <f t="shared" si="57"/>
        <v>0</v>
      </c>
      <c r="K612" s="31">
        <f t="shared" si="58"/>
        <v>0</v>
      </c>
      <c r="L612" s="37">
        <f t="shared" si="55"/>
        <v>0</v>
      </c>
      <c r="M612" s="37"/>
      <c r="N612" s="37">
        <f t="shared" si="59"/>
        <v>0</v>
      </c>
    </row>
    <row r="613" spans="1:14" x14ac:dyDescent="0.3">
      <c r="A613" s="11" t="s">
        <v>33</v>
      </c>
      <c r="B613" s="11"/>
      <c r="C613" s="13"/>
      <c r="D613" s="111">
        <f t="shared" ref="D613:J613" si="60">SUM(D551:D612)</f>
        <v>684</v>
      </c>
      <c r="E613" s="111">
        <f t="shared" si="60"/>
        <v>0</v>
      </c>
      <c r="F613" s="111" t="e">
        <f t="shared" si="60"/>
        <v>#DIV/0!</v>
      </c>
      <c r="G613" s="111">
        <f t="shared" si="60"/>
        <v>0</v>
      </c>
      <c r="H613" s="111">
        <f t="shared" si="60"/>
        <v>0</v>
      </c>
      <c r="I613" s="111">
        <f t="shared" si="60"/>
        <v>0</v>
      </c>
      <c r="J613" s="12">
        <f t="shared" si="60"/>
        <v>684</v>
      </c>
      <c r="K613" s="111"/>
      <c r="L613" s="111">
        <f>SUM(L551:L612)</f>
        <v>463507.76</v>
      </c>
      <c r="M613" s="111">
        <f>SUM(M551:M612)</f>
        <v>0</v>
      </c>
      <c r="N613" s="111">
        <f>SUM(N551:N612)</f>
        <v>0</v>
      </c>
    </row>
    <row r="614" spans="1:14" x14ac:dyDescent="0.3">
      <c r="A614" s="113"/>
      <c r="B614" s="114"/>
      <c r="C614" s="115"/>
      <c r="D614" s="116"/>
      <c r="E614" s="116"/>
      <c r="F614" s="7" t="s">
        <v>106</v>
      </c>
      <c r="G614" s="7" t="s">
        <v>123</v>
      </c>
      <c r="H614" s="7" t="s">
        <v>124</v>
      </c>
      <c r="I614" s="7" t="s">
        <v>125</v>
      </c>
      <c r="J614" s="7" t="s">
        <v>126</v>
      </c>
      <c r="K614" s="117"/>
      <c r="L614" s="117"/>
      <c r="M614" s="7" t="s">
        <v>107</v>
      </c>
      <c r="N614" s="118"/>
    </row>
    <row r="615" spans="1:14" ht="31.5" x14ac:dyDescent="0.5">
      <c r="A615" s="113"/>
      <c r="B615" s="114"/>
      <c r="C615" s="115"/>
      <c r="D615" s="116"/>
      <c r="E615" s="116"/>
      <c r="F615" s="121"/>
      <c r="G615" s="121"/>
      <c r="H615" s="121"/>
      <c r="I615" s="121"/>
      <c r="J615" s="121"/>
      <c r="K615" s="122"/>
      <c r="L615" s="121">
        <f>+F615-G615-H615-I615-J615</f>
        <v>0</v>
      </c>
      <c r="M615" s="123"/>
      <c r="N615" s="124"/>
    </row>
    <row r="616" spans="1:14" x14ac:dyDescent="0.3">
      <c r="A616" s="177" t="s">
        <v>109</v>
      </c>
      <c r="B616" s="178"/>
      <c r="C616" s="178"/>
      <c r="D616" s="178"/>
      <c r="E616" s="178"/>
      <c r="F616" s="178"/>
      <c r="G616" s="178"/>
      <c r="H616" s="178"/>
      <c r="I616" s="178"/>
      <c r="J616" s="179"/>
      <c r="K616" s="125"/>
      <c r="L616" s="12">
        <v>12043</v>
      </c>
      <c r="M616" s="126"/>
      <c r="N616" s="127"/>
    </row>
    <row r="617" spans="1:14" x14ac:dyDescent="0.3">
      <c r="A617" s="180" t="s">
        <v>110</v>
      </c>
      <c r="B617" s="181"/>
      <c r="C617" s="181"/>
      <c r="D617" s="181"/>
      <c r="E617" s="181"/>
      <c r="F617" s="181"/>
      <c r="G617" s="181"/>
      <c r="H617" s="181"/>
      <c r="I617" s="181"/>
      <c r="J617" s="182"/>
      <c r="K617" s="129"/>
      <c r="L617" s="12"/>
      <c r="M617" s="126"/>
      <c r="N617" s="127"/>
    </row>
    <row r="618" spans="1:14" x14ac:dyDescent="0.3">
      <c r="A618" s="160" t="s">
        <v>111</v>
      </c>
      <c r="B618" s="161"/>
      <c r="C618" s="161"/>
      <c r="D618" s="161"/>
      <c r="E618" s="161"/>
      <c r="F618" s="161"/>
      <c r="G618" s="161"/>
      <c r="H618" s="161"/>
      <c r="I618" s="161"/>
      <c r="J618" s="162"/>
      <c r="K618" s="130"/>
      <c r="L618" s="12"/>
      <c r="M618" s="131">
        <f>+L618/L613%</f>
        <v>0</v>
      </c>
      <c r="N618" s="127"/>
    </row>
    <row r="619" spans="1:14" x14ac:dyDescent="0.3">
      <c r="A619" s="163" t="s">
        <v>112</v>
      </c>
      <c r="B619" s="164"/>
      <c r="C619" s="164"/>
      <c r="D619" s="164"/>
      <c r="E619" s="164"/>
      <c r="F619" s="164"/>
      <c r="G619" s="164"/>
      <c r="H619" s="164"/>
      <c r="I619" s="164"/>
      <c r="J619" s="165"/>
      <c r="K619" s="132"/>
      <c r="L619" s="12">
        <f>+E635</f>
        <v>447209</v>
      </c>
      <c r="M619" s="126"/>
      <c r="N619" s="127"/>
    </row>
    <row r="620" spans="1:14" x14ac:dyDescent="0.3">
      <c r="A620" s="166" t="s">
        <v>113</v>
      </c>
      <c r="B620" s="167"/>
      <c r="C620" s="167"/>
      <c r="D620" s="167"/>
      <c r="E620" s="167"/>
      <c r="F620" s="167"/>
      <c r="G620" s="167"/>
      <c r="H620" s="167"/>
      <c r="I620" s="167"/>
      <c r="J620" s="168"/>
      <c r="K620" s="134"/>
      <c r="L620" s="12">
        <f>+M635</f>
        <v>0</v>
      </c>
      <c r="M620" s="126"/>
      <c r="N620" s="127"/>
    </row>
    <row r="621" spans="1:14" x14ac:dyDescent="0.3">
      <c r="A621" s="169"/>
      <c r="B621" s="170"/>
      <c r="C621" s="170"/>
      <c r="D621" s="170"/>
      <c r="E621" s="170"/>
      <c r="F621" s="170"/>
      <c r="G621" s="170"/>
      <c r="H621" s="170"/>
      <c r="I621" s="170"/>
      <c r="J621" s="171"/>
      <c r="K621" s="128"/>
      <c r="L621" s="126">
        <v>2058</v>
      </c>
      <c r="M621" s="126"/>
      <c r="N621" s="127"/>
    </row>
    <row r="622" spans="1:14" x14ac:dyDescent="0.3">
      <c r="A622" s="169"/>
      <c r="B622" s="170"/>
      <c r="C622" s="170"/>
      <c r="D622" s="170"/>
      <c r="E622" s="170"/>
      <c r="F622" s="170"/>
      <c r="G622" s="170"/>
      <c r="H622" s="170"/>
      <c r="I622" s="170"/>
      <c r="J622" s="171"/>
      <c r="K622" s="128"/>
      <c r="L622" s="126"/>
      <c r="M622" s="126"/>
      <c r="N622" s="127"/>
    </row>
    <row r="623" spans="1:14" x14ac:dyDescent="0.3">
      <c r="A623" s="169" t="s">
        <v>114</v>
      </c>
      <c r="B623" s="170"/>
      <c r="C623" s="170"/>
      <c r="D623" s="170"/>
      <c r="E623" s="170"/>
      <c r="F623" s="170"/>
      <c r="G623" s="170"/>
      <c r="H623" s="170"/>
      <c r="I623" s="170"/>
      <c r="J623" s="171"/>
      <c r="K623" s="136"/>
      <c r="L623" s="111">
        <f>+L613-L616-L617-L618-L619+L620-L621-L622</f>
        <v>2197.7600000000093</v>
      </c>
      <c r="M623" s="126"/>
      <c r="N623" s="127"/>
    </row>
    <row r="624" spans="1:14" ht="19.5" thickBot="1" x14ac:dyDescent="0.35">
      <c r="L624" s="3">
        <v>2198</v>
      </c>
      <c r="M624" s="138">
        <f>+L624-L623</f>
        <v>0.23999999999068677</v>
      </c>
    </row>
    <row r="625" spans="1:14" ht="19.5" thickBot="1" x14ac:dyDescent="0.35">
      <c r="A625" s="157" t="s">
        <v>115</v>
      </c>
      <c r="B625" s="158"/>
      <c r="C625" s="158"/>
      <c r="D625" s="158"/>
      <c r="E625" s="158"/>
      <c r="F625" s="159"/>
      <c r="G625" s="127"/>
      <c r="H625" s="157" t="s">
        <v>116</v>
      </c>
      <c r="I625" s="158"/>
      <c r="J625" s="159"/>
      <c r="K625" s="157" t="s">
        <v>117</v>
      </c>
      <c r="L625" s="158"/>
      <c r="M625" s="159"/>
      <c r="N625" s="139"/>
    </row>
    <row r="626" spans="1:14" ht="19.5" thickBot="1" x14ac:dyDescent="0.35">
      <c r="A626" s="140" t="s">
        <v>118</v>
      </c>
      <c r="B626" s="157" t="s">
        <v>119</v>
      </c>
      <c r="C626" s="159"/>
      <c r="D626" s="140" t="s">
        <v>120</v>
      </c>
      <c r="E626" s="157" t="s">
        <v>22</v>
      </c>
      <c r="F626" s="159"/>
      <c r="G626" s="127"/>
      <c r="H626" s="157" t="s">
        <v>119</v>
      </c>
      <c r="I626" s="159"/>
      <c r="J626" s="140" t="s">
        <v>22</v>
      </c>
      <c r="K626" s="157" t="s">
        <v>119</v>
      </c>
      <c r="L626" s="159"/>
      <c r="M626" s="140" t="s">
        <v>22</v>
      </c>
      <c r="N626" s="139"/>
    </row>
    <row r="627" spans="1:14" ht="19.5" thickBot="1" x14ac:dyDescent="0.35">
      <c r="A627" s="141"/>
      <c r="B627" s="153"/>
      <c r="C627" s="154"/>
      <c r="D627" s="141"/>
      <c r="E627" s="155">
        <v>447209</v>
      </c>
      <c r="F627" s="156"/>
      <c r="G627" s="127"/>
      <c r="H627" s="153"/>
      <c r="I627" s="154"/>
      <c r="J627" s="142"/>
      <c r="K627" s="153"/>
      <c r="L627" s="154"/>
      <c r="M627" s="143"/>
      <c r="N627" s="144"/>
    </row>
    <row r="628" spans="1:14" ht="19.5" thickBot="1" x14ac:dyDescent="0.35">
      <c r="A628" s="141"/>
      <c r="B628" s="153"/>
      <c r="C628" s="154"/>
      <c r="D628" s="141"/>
      <c r="E628" s="155"/>
      <c r="F628" s="156"/>
      <c r="G628" s="127"/>
      <c r="H628" s="153"/>
      <c r="I628" s="154"/>
      <c r="J628" s="142"/>
      <c r="K628" s="153"/>
      <c r="L628" s="154"/>
      <c r="M628" s="143"/>
      <c r="N628" s="144"/>
    </row>
    <row r="629" spans="1:14" ht="19.5" thickBot="1" x14ac:dyDescent="0.35">
      <c r="A629" s="141"/>
      <c r="B629" s="153"/>
      <c r="C629" s="154"/>
      <c r="D629" s="141"/>
      <c r="E629" s="155"/>
      <c r="F629" s="156"/>
      <c r="G629" s="127"/>
      <c r="H629" s="153"/>
      <c r="I629" s="154"/>
      <c r="J629" s="142"/>
      <c r="K629" s="153"/>
      <c r="L629" s="154"/>
      <c r="M629" s="143"/>
      <c r="N629" s="144"/>
    </row>
    <row r="630" spans="1:14" ht="19.5" thickBot="1" x14ac:dyDescent="0.35">
      <c r="A630" s="141"/>
      <c r="B630" s="153"/>
      <c r="C630" s="154"/>
      <c r="D630" s="141"/>
      <c r="E630" s="155"/>
      <c r="F630" s="156"/>
      <c r="G630" s="127"/>
      <c r="H630" s="153"/>
      <c r="I630" s="154"/>
      <c r="J630" s="142"/>
      <c r="K630" s="153"/>
      <c r="L630" s="154"/>
      <c r="M630" s="143"/>
      <c r="N630" s="144"/>
    </row>
    <row r="631" spans="1:14" ht="19.5" thickBot="1" x14ac:dyDescent="0.35">
      <c r="A631" s="141"/>
      <c r="B631" s="153"/>
      <c r="C631" s="154"/>
      <c r="D631" s="141"/>
      <c r="E631" s="155"/>
      <c r="F631" s="156"/>
      <c r="G631" s="127"/>
      <c r="H631" s="153"/>
      <c r="I631" s="154"/>
      <c r="J631" s="142"/>
      <c r="K631" s="153"/>
      <c r="L631" s="154"/>
      <c r="M631" s="143"/>
      <c r="N631" s="144"/>
    </row>
    <row r="632" spans="1:14" ht="19.5" thickBot="1" x14ac:dyDescent="0.35">
      <c r="A632" s="141"/>
      <c r="B632" s="153"/>
      <c r="C632" s="154"/>
      <c r="D632" s="141"/>
      <c r="E632" s="155"/>
      <c r="F632" s="156"/>
      <c r="G632" s="127"/>
      <c r="H632" s="153"/>
      <c r="I632" s="154"/>
      <c r="J632" s="142"/>
      <c r="K632" s="153"/>
      <c r="L632" s="154"/>
      <c r="M632" s="143"/>
      <c r="N632" s="144"/>
    </row>
    <row r="633" spans="1:14" ht="19.5" thickBot="1" x14ac:dyDescent="0.35">
      <c r="A633" s="141"/>
      <c r="B633" s="153"/>
      <c r="C633" s="154"/>
      <c r="D633" s="141"/>
      <c r="E633" s="155"/>
      <c r="F633" s="156"/>
      <c r="G633" s="127"/>
      <c r="H633" s="153"/>
      <c r="I633" s="154"/>
      <c r="J633" s="142"/>
      <c r="K633" s="153"/>
      <c r="L633" s="154"/>
      <c r="M633" s="143"/>
      <c r="N633" s="144"/>
    </row>
    <row r="634" spans="1:14" ht="19.5" thickBot="1" x14ac:dyDescent="0.35">
      <c r="A634" s="141"/>
      <c r="B634" s="153"/>
      <c r="C634" s="154"/>
      <c r="D634" s="141"/>
      <c r="E634" s="155"/>
      <c r="F634" s="156"/>
      <c r="G634" s="127"/>
      <c r="H634" s="153"/>
      <c r="I634" s="154"/>
      <c r="J634" s="142"/>
      <c r="K634" s="153"/>
      <c r="L634" s="154"/>
      <c r="M634" s="143"/>
      <c r="N634" s="144"/>
    </row>
    <row r="635" spans="1:14" ht="19.5" thickBot="1" x14ac:dyDescent="0.35">
      <c r="A635" s="141" t="s">
        <v>121</v>
      </c>
      <c r="B635" s="153"/>
      <c r="C635" s="154"/>
      <c r="D635" s="141"/>
      <c r="E635" s="155">
        <f>SUM(E627:F634)</f>
        <v>447209</v>
      </c>
      <c r="F635" s="156"/>
      <c r="G635" s="127"/>
      <c r="H635" s="153" t="s">
        <v>121</v>
      </c>
      <c r="I635" s="154"/>
      <c r="J635" s="140">
        <f>SUM(J627:J634)</f>
        <v>0</v>
      </c>
      <c r="K635" s="153" t="s">
        <v>121</v>
      </c>
      <c r="L635" s="154"/>
      <c r="M635" s="145">
        <f>SUM(M627:M634)</f>
        <v>0</v>
      </c>
      <c r="N635" s="139"/>
    </row>
    <row r="638" spans="1:14" x14ac:dyDescent="0.3">
      <c r="A638" s="172" t="s">
        <v>0</v>
      </c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"/>
      <c r="N638" s="151"/>
    </row>
    <row r="639" spans="1:14" x14ac:dyDescent="0.3">
      <c r="A639" s="1" t="s">
        <v>1</v>
      </c>
      <c r="B639" s="151" t="s">
        <v>132</v>
      </c>
      <c r="J639" s="1" t="s">
        <v>3</v>
      </c>
      <c r="K639" s="173">
        <f>+K548</f>
        <v>0</v>
      </c>
      <c r="L639" s="173"/>
      <c r="M639" s="173"/>
      <c r="N639" s="6"/>
    </row>
    <row r="640" spans="1:14" x14ac:dyDescent="0.3">
      <c r="A640" s="174"/>
      <c r="B640" s="175"/>
      <c r="C640" s="176"/>
      <c r="D640" s="169" t="s">
        <v>6</v>
      </c>
      <c r="E640" s="170"/>
      <c r="F640" s="171"/>
      <c r="G640" s="7" t="s">
        <v>7</v>
      </c>
      <c r="H640" s="7" t="s">
        <v>7</v>
      </c>
      <c r="I640" s="7" t="s">
        <v>8</v>
      </c>
      <c r="J640" s="150" t="s">
        <v>9</v>
      </c>
      <c r="K640" s="7" t="s">
        <v>10</v>
      </c>
      <c r="L640" s="152"/>
      <c r="M640" s="7" t="s">
        <v>11</v>
      </c>
      <c r="N640" s="7" t="s">
        <v>12</v>
      </c>
    </row>
    <row r="641" spans="1:14" x14ac:dyDescent="0.3">
      <c r="A641" s="12" t="s">
        <v>16</v>
      </c>
      <c r="B641" s="7" t="s">
        <v>17</v>
      </c>
      <c r="C641" s="13" t="s">
        <v>18</v>
      </c>
      <c r="D641" s="7">
        <v>1</v>
      </c>
      <c r="E641" s="7">
        <v>2</v>
      </c>
      <c r="F641" s="14" t="s">
        <v>19</v>
      </c>
      <c r="G641" s="7" t="s">
        <v>20</v>
      </c>
      <c r="H641" s="7" t="s">
        <v>20</v>
      </c>
      <c r="I641" s="7"/>
      <c r="J641" s="7" t="s">
        <v>20</v>
      </c>
      <c r="K641" s="7" t="s">
        <v>21</v>
      </c>
      <c r="L641" s="7" t="s">
        <v>22</v>
      </c>
      <c r="M641" s="7" t="s">
        <v>23</v>
      </c>
      <c r="N641" s="7" t="s">
        <v>22</v>
      </c>
    </row>
    <row r="642" spans="1:14" x14ac:dyDescent="0.3">
      <c r="A642" s="16" t="s">
        <v>35</v>
      </c>
      <c r="B642" s="17" t="s">
        <v>36</v>
      </c>
      <c r="C642" s="17">
        <v>72</v>
      </c>
      <c r="D642" s="29"/>
      <c r="E642" s="29"/>
      <c r="F642" s="30">
        <f>+(E642+D642)/C642</f>
        <v>0</v>
      </c>
      <c r="G642" s="32"/>
      <c r="H642" s="32"/>
      <c r="I642" s="32"/>
      <c r="J642" s="34">
        <f>+D642+E642-G642-H642-I642</f>
        <v>0</v>
      </c>
      <c r="K642" s="31">
        <f>+K551</f>
        <v>381.13</v>
      </c>
      <c r="L642" s="24">
        <f t="shared" ref="L642:L703" si="61">+J642*K642</f>
        <v>0</v>
      </c>
      <c r="M642" s="24"/>
      <c r="N642" s="24">
        <f>+K642*I642</f>
        <v>0</v>
      </c>
    </row>
    <row r="643" spans="1:14" x14ac:dyDescent="0.3">
      <c r="A643" s="16" t="s">
        <v>37</v>
      </c>
      <c r="B643" s="17" t="s">
        <v>38</v>
      </c>
      <c r="C643" s="17">
        <v>36</v>
      </c>
      <c r="D643" s="29"/>
      <c r="E643" s="29"/>
      <c r="F643" s="30">
        <f t="shared" ref="F643:F703" si="62">+(E643+D643)/C643</f>
        <v>0</v>
      </c>
      <c r="G643" s="32"/>
      <c r="H643" s="32"/>
      <c r="I643" s="32"/>
      <c r="J643" s="34">
        <f t="shared" ref="J643:J703" si="63">+D643+E643-G643-H643-I643</f>
        <v>0</v>
      </c>
      <c r="K643" s="31">
        <f t="shared" ref="K643:K703" si="64">+K552</f>
        <v>741.2</v>
      </c>
      <c r="L643" s="24">
        <f t="shared" si="61"/>
        <v>0</v>
      </c>
      <c r="M643" s="24"/>
      <c r="N643" s="24">
        <f t="shared" ref="N643:N703" si="65">+K643*I643</f>
        <v>0</v>
      </c>
    </row>
    <row r="644" spans="1:14" x14ac:dyDescent="0.3">
      <c r="A644" s="16" t="s">
        <v>39</v>
      </c>
      <c r="B644" s="17" t="s">
        <v>40</v>
      </c>
      <c r="C644" s="17">
        <v>18</v>
      </c>
      <c r="D644" s="29"/>
      <c r="E644" s="29"/>
      <c r="F644" s="30">
        <f t="shared" si="62"/>
        <v>0</v>
      </c>
      <c r="G644" s="32"/>
      <c r="H644" s="32"/>
      <c r="I644" s="32"/>
      <c r="J644" s="12">
        <f t="shared" si="63"/>
        <v>0</v>
      </c>
      <c r="K644" s="31">
        <f t="shared" si="64"/>
        <v>1263.5999999999999</v>
      </c>
      <c r="L644" s="37">
        <f t="shared" si="61"/>
        <v>0</v>
      </c>
      <c r="M644" s="37"/>
      <c r="N644" s="37">
        <f t="shared" si="65"/>
        <v>0</v>
      </c>
    </row>
    <row r="645" spans="1:14" x14ac:dyDescent="0.3">
      <c r="A645" s="16" t="s">
        <v>41</v>
      </c>
      <c r="B645" s="17" t="s">
        <v>42</v>
      </c>
      <c r="C645" s="17">
        <v>10</v>
      </c>
      <c r="D645" s="29"/>
      <c r="E645" s="29"/>
      <c r="F645" s="30">
        <f t="shared" si="62"/>
        <v>0</v>
      </c>
      <c r="G645" s="32"/>
      <c r="H645" s="32"/>
      <c r="I645" s="32"/>
      <c r="J645" s="34">
        <f t="shared" si="63"/>
        <v>0</v>
      </c>
      <c r="K645" s="31">
        <f t="shared" si="64"/>
        <v>2059.1999999999998</v>
      </c>
      <c r="L645" s="24">
        <f t="shared" si="61"/>
        <v>0</v>
      </c>
      <c r="M645" s="24"/>
      <c r="N645" s="24">
        <f t="shared" si="65"/>
        <v>0</v>
      </c>
    </row>
    <row r="646" spans="1:14" x14ac:dyDescent="0.3">
      <c r="A646" s="16" t="s">
        <v>43</v>
      </c>
      <c r="B646" s="17" t="s">
        <v>36</v>
      </c>
      <c r="C646" s="17">
        <v>72</v>
      </c>
      <c r="D646" s="29"/>
      <c r="E646" s="29"/>
      <c r="F646" s="30">
        <f t="shared" si="62"/>
        <v>0</v>
      </c>
      <c r="G646" s="32"/>
      <c r="H646" s="32"/>
      <c r="I646" s="32"/>
      <c r="J646" s="34">
        <f t="shared" si="63"/>
        <v>0</v>
      </c>
      <c r="K646" s="31">
        <f t="shared" si="64"/>
        <v>409.5</v>
      </c>
      <c r="L646" s="24">
        <f t="shared" si="61"/>
        <v>0</v>
      </c>
      <c r="M646" s="24"/>
      <c r="N646" s="24">
        <f t="shared" si="65"/>
        <v>0</v>
      </c>
    </row>
    <row r="647" spans="1:14" x14ac:dyDescent="0.3">
      <c r="A647" s="16" t="s">
        <v>44</v>
      </c>
      <c r="B647" s="17" t="s">
        <v>38</v>
      </c>
      <c r="C647" s="17">
        <v>36</v>
      </c>
      <c r="D647" s="29"/>
      <c r="E647" s="29"/>
      <c r="F647" s="30">
        <f t="shared" si="62"/>
        <v>0</v>
      </c>
      <c r="G647" s="32"/>
      <c r="H647" s="32"/>
      <c r="I647" s="32"/>
      <c r="J647" s="34">
        <f t="shared" si="63"/>
        <v>0</v>
      </c>
      <c r="K647" s="31">
        <f t="shared" si="64"/>
        <v>803.79</v>
      </c>
      <c r="L647" s="24">
        <f t="shared" si="61"/>
        <v>0</v>
      </c>
      <c r="M647" s="24"/>
      <c r="N647" s="24">
        <f t="shared" si="65"/>
        <v>0</v>
      </c>
    </row>
    <row r="648" spans="1:14" x14ac:dyDescent="0.3">
      <c r="A648" s="16" t="s">
        <v>45</v>
      </c>
      <c r="B648" s="17" t="s">
        <v>36</v>
      </c>
      <c r="C648" s="17">
        <v>72</v>
      </c>
      <c r="D648" s="29"/>
      <c r="E648" s="29"/>
      <c r="F648" s="30">
        <f t="shared" si="62"/>
        <v>0</v>
      </c>
      <c r="G648" s="32"/>
      <c r="H648" s="32"/>
      <c r="I648" s="32"/>
      <c r="J648" s="34">
        <f t="shared" si="63"/>
        <v>0</v>
      </c>
      <c r="K648" s="31">
        <f t="shared" si="64"/>
        <v>409.5</v>
      </c>
      <c r="L648" s="24">
        <f t="shared" si="61"/>
        <v>0</v>
      </c>
      <c r="M648" s="24"/>
      <c r="N648" s="24">
        <f t="shared" si="65"/>
        <v>0</v>
      </c>
    </row>
    <row r="649" spans="1:14" x14ac:dyDescent="0.3">
      <c r="A649" s="16" t="s">
        <v>46</v>
      </c>
      <c r="B649" s="17" t="s">
        <v>38</v>
      </c>
      <c r="C649" s="17">
        <v>36</v>
      </c>
      <c r="D649" s="29"/>
      <c r="E649" s="29"/>
      <c r="F649" s="30">
        <f t="shared" si="62"/>
        <v>0</v>
      </c>
      <c r="G649" s="32"/>
      <c r="H649" s="32"/>
      <c r="I649" s="32"/>
      <c r="J649" s="34">
        <f t="shared" si="63"/>
        <v>0</v>
      </c>
      <c r="K649" s="31">
        <f t="shared" si="64"/>
        <v>803.79</v>
      </c>
      <c r="L649" s="24">
        <f t="shared" si="61"/>
        <v>0</v>
      </c>
      <c r="M649" s="24"/>
      <c r="N649" s="24">
        <f t="shared" si="65"/>
        <v>0</v>
      </c>
    </row>
    <row r="650" spans="1:14" x14ac:dyDescent="0.3">
      <c r="A650" s="16" t="s">
        <v>47</v>
      </c>
      <c r="B650" s="17" t="s">
        <v>48</v>
      </c>
      <c r="C650" s="17">
        <v>8</v>
      </c>
      <c r="D650" s="29"/>
      <c r="E650" s="29"/>
      <c r="F650" s="30">
        <f t="shared" si="62"/>
        <v>0</v>
      </c>
      <c r="G650" s="32"/>
      <c r="H650" s="32"/>
      <c r="I650" s="32"/>
      <c r="J650" s="34">
        <f t="shared" si="63"/>
        <v>0</v>
      </c>
      <c r="K650" s="31">
        <f t="shared" si="64"/>
        <v>2767.05</v>
      </c>
      <c r="L650" s="24">
        <f t="shared" si="61"/>
        <v>0</v>
      </c>
      <c r="M650" s="24"/>
      <c r="N650" s="24">
        <f t="shared" si="65"/>
        <v>0</v>
      </c>
    </row>
    <row r="651" spans="1:14" x14ac:dyDescent="0.3">
      <c r="A651" s="35" t="s">
        <v>49</v>
      </c>
      <c r="B651" s="17" t="s">
        <v>50</v>
      </c>
      <c r="C651" s="38">
        <v>72</v>
      </c>
      <c r="D651" s="29"/>
      <c r="E651" s="29"/>
      <c r="F651" s="30">
        <f t="shared" si="62"/>
        <v>0</v>
      </c>
      <c r="G651" s="32"/>
      <c r="H651" s="32"/>
      <c r="I651" s="32"/>
      <c r="J651" s="12">
        <f t="shared" si="63"/>
        <v>0</v>
      </c>
      <c r="K651" s="31">
        <f t="shared" si="64"/>
        <v>444.6</v>
      </c>
      <c r="L651" s="37">
        <f t="shared" si="61"/>
        <v>0</v>
      </c>
      <c r="M651" s="37"/>
      <c r="N651" s="37">
        <f t="shared" si="65"/>
        <v>0</v>
      </c>
    </row>
    <row r="652" spans="1:14" x14ac:dyDescent="0.3">
      <c r="A652" s="16" t="s">
        <v>51</v>
      </c>
      <c r="B652" s="17" t="s">
        <v>52</v>
      </c>
      <c r="C652" s="17">
        <v>36</v>
      </c>
      <c r="D652" s="29"/>
      <c r="E652" s="29"/>
      <c r="F652" s="30">
        <f t="shared" si="62"/>
        <v>0</v>
      </c>
      <c r="G652" s="32"/>
      <c r="H652" s="32"/>
      <c r="I652" s="32"/>
      <c r="J652" s="34">
        <f t="shared" si="63"/>
        <v>0</v>
      </c>
      <c r="K652" s="31">
        <f t="shared" si="64"/>
        <v>868.73</v>
      </c>
      <c r="L652" s="24">
        <f t="shared" si="61"/>
        <v>0</v>
      </c>
      <c r="M652" s="24"/>
      <c r="N652" s="24">
        <f t="shared" si="65"/>
        <v>0</v>
      </c>
    </row>
    <row r="653" spans="1:14" x14ac:dyDescent="0.3">
      <c r="A653" s="16" t="s">
        <v>53</v>
      </c>
      <c r="B653" s="17" t="s">
        <v>48</v>
      </c>
      <c r="C653" s="17">
        <v>8</v>
      </c>
      <c r="D653" s="29"/>
      <c r="E653" s="29"/>
      <c r="F653" s="30">
        <f t="shared" si="62"/>
        <v>0</v>
      </c>
      <c r="G653" s="32"/>
      <c r="H653" s="32"/>
      <c r="I653" s="32"/>
      <c r="J653" s="34">
        <f t="shared" si="63"/>
        <v>0</v>
      </c>
      <c r="K653" s="31">
        <f t="shared" si="64"/>
        <v>2416.0500000000002</v>
      </c>
      <c r="L653" s="24">
        <f t="shared" si="61"/>
        <v>0</v>
      </c>
      <c r="M653" s="24"/>
      <c r="N653" s="24">
        <f t="shared" si="65"/>
        <v>0</v>
      </c>
    </row>
    <row r="654" spans="1:14" x14ac:dyDescent="0.3">
      <c r="A654" s="16" t="s">
        <v>54</v>
      </c>
      <c r="B654" s="17" t="s">
        <v>50</v>
      </c>
      <c r="C654" s="17">
        <v>72</v>
      </c>
      <c r="D654" s="29"/>
      <c r="E654" s="29"/>
      <c r="F654" s="30">
        <f t="shared" si="62"/>
        <v>0</v>
      </c>
      <c r="G654" s="32"/>
      <c r="H654" s="32"/>
      <c r="I654" s="32"/>
      <c r="J654" s="34">
        <f t="shared" si="63"/>
        <v>0</v>
      </c>
      <c r="K654" s="31">
        <f t="shared" si="64"/>
        <v>377.33</v>
      </c>
      <c r="L654" s="24">
        <f t="shared" si="61"/>
        <v>0</v>
      </c>
      <c r="M654" s="24"/>
      <c r="N654" s="24">
        <f t="shared" si="65"/>
        <v>0</v>
      </c>
    </row>
    <row r="655" spans="1:14" x14ac:dyDescent="0.3">
      <c r="A655" s="16" t="s">
        <v>55</v>
      </c>
      <c r="B655" s="17" t="s">
        <v>56</v>
      </c>
      <c r="C655" s="17">
        <v>15</v>
      </c>
      <c r="D655" s="44">
        <v>1</v>
      </c>
      <c r="E655" s="44"/>
      <c r="F655" s="30">
        <f t="shared" si="62"/>
        <v>6.6666666666666666E-2</v>
      </c>
      <c r="G655" s="11"/>
      <c r="H655" s="11"/>
      <c r="I655" s="11"/>
      <c r="J655" s="12">
        <f t="shared" si="63"/>
        <v>1</v>
      </c>
      <c r="K655" s="45">
        <f t="shared" si="64"/>
        <v>1158.3</v>
      </c>
      <c r="L655" s="37">
        <f t="shared" si="61"/>
        <v>1158.3</v>
      </c>
      <c r="M655" s="37"/>
      <c r="N655" s="37">
        <f t="shared" si="65"/>
        <v>0</v>
      </c>
    </row>
    <row r="656" spans="1:14" x14ac:dyDescent="0.3">
      <c r="A656" s="16" t="s">
        <v>57</v>
      </c>
      <c r="B656" s="17" t="s">
        <v>50</v>
      </c>
      <c r="C656" s="17">
        <v>72</v>
      </c>
      <c r="D656" s="29"/>
      <c r="E656" s="29"/>
      <c r="F656" s="30">
        <f t="shared" si="62"/>
        <v>0</v>
      </c>
      <c r="G656" s="32"/>
      <c r="H656" s="32"/>
      <c r="I656" s="32"/>
      <c r="J656" s="34">
        <f t="shared" si="63"/>
        <v>0</v>
      </c>
      <c r="K656" s="31">
        <f t="shared" si="64"/>
        <v>424.13</v>
      </c>
      <c r="L656" s="24">
        <f t="shared" si="61"/>
        <v>0</v>
      </c>
      <c r="M656" s="24"/>
      <c r="N656" s="24">
        <f t="shared" si="65"/>
        <v>0</v>
      </c>
    </row>
    <row r="657" spans="1:14" x14ac:dyDescent="0.3">
      <c r="A657" s="16" t="s">
        <v>58</v>
      </c>
      <c r="B657" s="17" t="s">
        <v>59</v>
      </c>
      <c r="C657" s="17">
        <v>15</v>
      </c>
      <c r="D657" s="29"/>
      <c r="E657" s="29"/>
      <c r="F657" s="30">
        <f t="shared" si="62"/>
        <v>0</v>
      </c>
      <c r="G657" s="32"/>
      <c r="H657" s="32"/>
      <c r="I657" s="32"/>
      <c r="J657" s="34">
        <f t="shared" si="63"/>
        <v>0</v>
      </c>
      <c r="K657" s="31">
        <f t="shared" si="64"/>
        <v>1199.25</v>
      </c>
      <c r="L657" s="24">
        <f t="shared" si="61"/>
        <v>0</v>
      </c>
      <c r="M657" s="24"/>
      <c r="N657" s="24">
        <f t="shared" si="65"/>
        <v>0</v>
      </c>
    </row>
    <row r="658" spans="1:14" x14ac:dyDescent="0.3">
      <c r="A658" s="16" t="s">
        <v>60</v>
      </c>
      <c r="B658" s="17" t="s">
        <v>50</v>
      </c>
      <c r="C658" s="17">
        <v>72</v>
      </c>
      <c r="D658" s="29"/>
      <c r="E658" s="29"/>
      <c r="F658" s="30">
        <f t="shared" si="62"/>
        <v>0</v>
      </c>
      <c r="G658" s="32"/>
      <c r="H658" s="32"/>
      <c r="I658" s="32"/>
      <c r="J658" s="34">
        <f t="shared" si="63"/>
        <v>0</v>
      </c>
      <c r="K658" s="31">
        <f t="shared" si="64"/>
        <v>381.13</v>
      </c>
      <c r="L658" s="24">
        <f t="shared" si="61"/>
        <v>0</v>
      </c>
      <c r="M658" s="24"/>
      <c r="N658" s="24">
        <f t="shared" si="65"/>
        <v>0</v>
      </c>
    </row>
    <row r="659" spans="1:14" x14ac:dyDescent="0.3">
      <c r="A659" s="16" t="s">
        <v>61</v>
      </c>
      <c r="B659" s="17" t="s">
        <v>50</v>
      </c>
      <c r="C659" s="38">
        <v>72</v>
      </c>
      <c r="D659" s="44"/>
      <c r="E659" s="44"/>
      <c r="F659" s="30">
        <f t="shared" si="62"/>
        <v>0</v>
      </c>
      <c r="G659" s="11"/>
      <c r="H659" s="11"/>
      <c r="I659" s="11"/>
      <c r="J659" s="12">
        <f t="shared" si="63"/>
        <v>0</v>
      </c>
      <c r="K659" s="31">
        <f t="shared" si="64"/>
        <v>424.13</v>
      </c>
      <c r="L659" s="37">
        <f t="shared" si="61"/>
        <v>0</v>
      </c>
      <c r="M659" s="37"/>
      <c r="N659" s="37">
        <f t="shared" si="65"/>
        <v>0</v>
      </c>
    </row>
    <row r="660" spans="1:14" x14ac:dyDescent="0.3">
      <c r="A660" s="35" t="s">
        <v>62</v>
      </c>
      <c r="B660" s="17" t="s">
        <v>50</v>
      </c>
      <c r="C660" s="38">
        <v>72</v>
      </c>
      <c r="D660" s="44"/>
      <c r="E660" s="44"/>
      <c r="F660" s="30">
        <f t="shared" si="62"/>
        <v>0</v>
      </c>
      <c r="G660" s="11"/>
      <c r="H660" s="11"/>
      <c r="I660" s="11"/>
      <c r="J660" s="12">
        <f t="shared" si="63"/>
        <v>0</v>
      </c>
      <c r="K660" s="31">
        <f t="shared" si="64"/>
        <v>330.23</v>
      </c>
      <c r="L660" s="37">
        <f t="shared" si="61"/>
        <v>0</v>
      </c>
      <c r="M660" s="37"/>
      <c r="N660" s="37">
        <f t="shared" si="65"/>
        <v>0</v>
      </c>
    </row>
    <row r="661" spans="1:14" x14ac:dyDescent="0.3">
      <c r="A661" s="35" t="s">
        <v>63</v>
      </c>
      <c r="B661" s="17" t="s">
        <v>50</v>
      </c>
      <c r="C661" s="38">
        <v>72</v>
      </c>
      <c r="D661" s="44"/>
      <c r="E661" s="44"/>
      <c r="F661" s="30">
        <f t="shared" si="62"/>
        <v>0</v>
      </c>
      <c r="G661" s="11"/>
      <c r="H661" s="11"/>
      <c r="I661" s="11"/>
      <c r="J661" s="12">
        <f t="shared" si="63"/>
        <v>0</v>
      </c>
      <c r="K661" s="31">
        <f t="shared" si="64"/>
        <v>424.13</v>
      </c>
      <c r="L661" s="37">
        <f t="shared" si="61"/>
        <v>0</v>
      </c>
      <c r="M661" s="37"/>
      <c r="N661" s="37">
        <f t="shared" si="65"/>
        <v>0</v>
      </c>
    </row>
    <row r="662" spans="1:14" x14ac:dyDescent="0.3">
      <c r="A662" s="35" t="s">
        <v>64</v>
      </c>
      <c r="B662" s="17" t="s">
        <v>65</v>
      </c>
      <c r="C662" s="38">
        <v>72</v>
      </c>
      <c r="D662" s="44"/>
      <c r="E662" s="44"/>
      <c r="F662" s="30">
        <f t="shared" si="62"/>
        <v>0</v>
      </c>
      <c r="G662" s="11"/>
      <c r="H662" s="11"/>
      <c r="I662" s="11"/>
      <c r="J662" s="12">
        <f t="shared" si="63"/>
        <v>0</v>
      </c>
      <c r="K662" s="31">
        <f t="shared" si="64"/>
        <v>389.61</v>
      </c>
      <c r="L662" s="37">
        <f t="shared" si="61"/>
        <v>0</v>
      </c>
      <c r="M662" s="37"/>
      <c r="N662" s="37">
        <f t="shared" si="65"/>
        <v>0</v>
      </c>
    </row>
    <row r="663" spans="1:14" x14ac:dyDescent="0.3">
      <c r="A663" s="35" t="s">
        <v>66</v>
      </c>
      <c r="B663" s="17" t="s">
        <v>65</v>
      </c>
      <c r="C663" s="38">
        <v>72</v>
      </c>
      <c r="D663" s="44"/>
      <c r="E663" s="44"/>
      <c r="F663" s="30">
        <f t="shared" si="62"/>
        <v>0</v>
      </c>
      <c r="G663" s="11"/>
      <c r="H663" s="11"/>
      <c r="I663" s="11"/>
      <c r="J663" s="12">
        <f t="shared" si="63"/>
        <v>0</v>
      </c>
      <c r="K663" s="31">
        <f t="shared" si="64"/>
        <v>389.61</v>
      </c>
      <c r="L663" s="37">
        <f t="shared" si="61"/>
        <v>0</v>
      </c>
      <c r="M663" s="37"/>
      <c r="N663" s="37">
        <f t="shared" si="65"/>
        <v>0</v>
      </c>
    </row>
    <row r="664" spans="1:14" x14ac:dyDescent="0.3">
      <c r="A664" s="47" t="s">
        <v>67</v>
      </c>
      <c r="B664" s="48" t="s">
        <v>59</v>
      </c>
      <c r="C664" s="49">
        <v>25</v>
      </c>
      <c r="D664" s="44"/>
      <c r="E664" s="44"/>
      <c r="F664" s="30">
        <f t="shared" si="62"/>
        <v>0</v>
      </c>
      <c r="G664" s="11"/>
      <c r="H664" s="11"/>
      <c r="I664" s="11"/>
      <c r="J664" s="12">
        <f t="shared" si="63"/>
        <v>0</v>
      </c>
      <c r="K664" s="31">
        <f t="shared" si="64"/>
        <v>169.65</v>
      </c>
      <c r="L664" s="37">
        <f t="shared" si="61"/>
        <v>0</v>
      </c>
      <c r="M664" s="37"/>
      <c r="N664" s="37">
        <f t="shared" si="65"/>
        <v>0</v>
      </c>
    </row>
    <row r="665" spans="1:14" x14ac:dyDescent="0.3">
      <c r="A665" s="47" t="s">
        <v>68</v>
      </c>
      <c r="B665" s="48" t="s">
        <v>42</v>
      </c>
      <c r="C665" s="49">
        <v>50</v>
      </c>
      <c r="D665" s="44"/>
      <c r="E665" s="44"/>
      <c r="F665" s="30">
        <f t="shared" si="62"/>
        <v>0</v>
      </c>
      <c r="G665" s="11"/>
      <c r="H665" s="11"/>
      <c r="I665" s="11"/>
      <c r="J665" s="12">
        <f t="shared" si="63"/>
        <v>0</v>
      </c>
      <c r="K665" s="31">
        <f t="shared" si="64"/>
        <v>88.92</v>
      </c>
      <c r="L665" s="37">
        <f t="shared" si="61"/>
        <v>0</v>
      </c>
      <c r="M665" s="37"/>
      <c r="N665" s="37">
        <f t="shared" si="65"/>
        <v>0</v>
      </c>
    </row>
    <row r="666" spans="1:14" x14ac:dyDescent="0.3">
      <c r="A666" s="47" t="s">
        <v>69</v>
      </c>
      <c r="B666" s="48" t="s">
        <v>52</v>
      </c>
      <c r="C666" s="49">
        <v>12</v>
      </c>
      <c r="D666" s="44"/>
      <c r="E666" s="44"/>
      <c r="F666" s="30">
        <f t="shared" si="62"/>
        <v>0</v>
      </c>
      <c r="G666" s="11"/>
      <c r="H666" s="11"/>
      <c r="I666" s="11"/>
      <c r="J666" s="12">
        <f t="shared" si="63"/>
        <v>0</v>
      </c>
      <c r="K666" s="31">
        <f t="shared" si="64"/>
        <v>123.94</v>
      </c>
      <c r="L666" s="37">
        <f t="shared" si="61"/>
        <v>0</v>
      </c>
      <c r="M666" s="37"/>
      <c r="N666" s="37">
        <f t="shared" si="65"/>
        <v>0</v>
      </c>
    </row>
    <row r="667" spans="1:14" ht="19.5" thickBot="1" x14ac:dyDescent="0.35">
      <c r="A667" s="47" t="s">
        <v>70</v>
      </c>
      <c r="B667" s="48" t="s">
        <v>50</v>
      </c>
      <c r="C667" s="49">
        <v>60</v>
      </c>
      <c r="D667" s="44"/>
      <c r="E667" s="44"/>
      <c r="F667" s="30">
        <f t="shared" si="62"/>
        <v>0</v>
      </c>
      <c r="G667" s="11"/>
      <c r="H667" s="11"/>
      <c r="I667" s="11"/>
      <c r="J667" s="12">
        <f t="shared" si="63"/>
        <v>0</v>
      </c>
      <c r="K667" s="31">
        <f t="shared" si="64"/>
        <v>67.180000000000007</v>
      </c>
      <c r="L667" s="37">
        <f t="shared" si="61"/>
        <v>0</v>
      </c>
      <c r="M667" s="37"/>
      <c r="N667" s="37">
        <f t="shared" si="65"/>
        <v>0</v>
      </c>
    </row>
    <row r="668" spans="1:14" ht="19.5" thickBot="1" x14ac:dyDescent="0.35">
      <c r="A668" s="56" t="s">
        <v>71</v>
      </c>
      <c r="B668" s="57" t="s">
        <v>50</v>
      </c>
      <c r="C668" s="58">
        <v>60</v>
      </c>
      <c r="D668" s="44"/>
      <c r="E668" s="44"/>
      <c r="F668" s="30">
        <f t="shared" si="62"/>
        <v>0</v>
      </c>
      <c r="G668" s="11"/>
      <c r="H668" s="11"/>
      <c r="I668" s="11"/>
      <c r="J668" s="12">
        <f t="shared" si="63"/>
        <v>0</v>
      </c>
      <c r="K668" s="31">
        <f t="shared" si="64"/>
        <v>67.180000000000007</v>
      </c>
      <c r="L668" s="37">
        <f t="shared" si="61"/>
        <v>0</v>
      </c>
      <c r="M668" s="37"/>
      <c r="N668" s="37">
        <f t="shared" si="65"/>
        <v>0</v>
      </c>
    </row>
    <row r="669" spans="1:14" ht="19.5" thickBot="1" x14ac:dyDescent="0.35">
      <c r="A669" s="56" t="s">
        <v>72</v>
      </c>
      <c r="B669" s="57" t="s">
        <v>50</v>
      </c>
      <c r="C669" s="58">
        <v>60</v>
      </c>
      <c r="D669" s="44"/>
      <c r="E669" s="44"/>
      <c r="F669" s="30">
        <f t="shared" si="62"/>
        <v>0</v>
      </c>
      <c r="G669" s="11"/>
      <c r="H669" s="11"/>
      <c r="I669" s="11"/>
      <c r="J669" s="12">
        <f t="shared" si="63"/>
        <v>0</v>
      </c>
      <c r="K669" s="31">
        <f t="shared" si="64"/>
        <v>67.180000000000007</v>
      </c>
      <c r="L669" s="37">
        <f t="shared" si="61"/>
        <v>0</v>
      </c>
      <c r="M669" s="37"/>
      <c r="N669" s="37">
        <f t="shared" si="65"/>
        <v>0</v>
      </c>
    </row>
    <row r="670" spans="1:14" ht="19.5" thickBot="1" x14ac:dyDescent="0.35">
      <c r="A670" s="56" t="s">
        <v>73</v>
      </c>
      <c r="B670" s="57" t="s">
        <v>74</v>
      </c>
      <c r="C670" s="58">
        <v>150</v>
      </c>
      <c r="D670" s="44"/>
      <c r="E670" s="44"/>
      <c r="F670" s="30">
        <f t="shared" si="62"/>
        <v>0</v>
      </c>
      <c r="G670" s="11"/>
      <c r="H670" s="11"/>
      <c r="I670" s="11"/>
      <c r="J670" s="12">
        <f t="shared" si="63"/>
        <v>0</v>
      </c>
      <c r="K670" s="31">
        <f t="shared" si="64"/>
        <v>21.06</v>
      </c>
      <c r="L670" s="37">
        <f t="shared" si="61"/>
        <v>0</v>
      </c>
      <c r="M670" s="37"/>
      <c r="N670" s="37">
        <f t="shared" si="65"/>
        <v>0</v>
      </c>
    </row>
    <row r="671" spans="1:14" ht="19.5" thickBot="1" x14ac:dyDescent="0.35">
      <c r="A671" s="66" t="s">
        <v>75</v>
      </c>
      <c r="B671" s="67" t="s">
        <v>76</v>
      </c>
      <c r="C671" s="68">
        <v>120</v>
      </c>
      <c r="D671" s="44"/>
      <c r="E671" s="44"/>
      <c r="F671" s="30">
        <f t="shared" si="62"/>
        <v>0</v>
      </c>
      <c r="G671" s="11"/>
      <c r="H671" s="11"/>
      <c r="I671" s="11"/>
      <c r="J671" s="12">
        <f t="shared" si="63"/>
        <v>0</v>
      </c>
      <c r="K671" s="31">
        <f t="shared" si="64"/>
        <v>78.98</v>
      </c>
      <c r="L671" s="37">
        <f t="shared" si="61"/>
        <v>0</v>
      </c>
      <c r="M671" s="37"/>
      <c r="N671" s="37">
        <f t="shared" si="65"/>
        <v>0</v>
      </c>
    </row>
    <row r="672" spans="1:14" ht="19.5" thickBot="1" x14ac:dyDescent="0.35">
      <c r="A672" s="66" t="s">
        <v>77</v>
      </c>
      <c r="B672" s="67" t="s">
        <v>78</v>
      </c>
      <c r="C672" s="68">
        <v>60</v>
      </c>
      <c r="D672" s="44"/>
      <c r="E672" s="44"/>
      <c r="F672" s="30">
        <f t="shared" si="62"/>
        <v>0</v>
      </c>
      <c r="G672" s="11"/>
      <c r="H672" s="11"/>
      <c r="I672" s="11"/>
      <c r="J672" s="12">
        <f t="shared" si="63"/>
        <v>0</v>
      </c>
      <c r="K672" s="31">
        <f t="shared" si="64"/>
        <v>154.44</v>
      </c>
      <c r="L672" s="37">
        <f t="shared" si="61"/>
        <v>0</v>
      </c>
      <c r="M672" s="37"/>
      <c r="N672" s="37">
        <f t="shared" si="65"/>
        <v>0</v>
      </c>
    </row>
    <row r="673" spans="1:14" ht="19.5" thickBot="1" x14ac:dyDescent="0.35">
      <c r="A673" s="66" t="s">
        <v>79</v>
      </c>
      <c r="B673" s="67" t="s">
        <v>50</v>
      </c>
      <c r="C673" s="68">
        <v>30</v>
      </c>
      <c r="D673" s="44"/>
      <c r="E673" s="44"/>
      <c r="F673" s="30">
        <f t="shared" si="62"/>
        <v>0</v>
      </c>
      <c r="G673" s="11"/>
      <c r="H673" s="11"/>
      <c r="I673" s="11"/>
      <c r="J673" s="12">
        <f t="shared" si="63"/>
        <v>0</v>
      </c>
      <c r="K673" s="31">
        <f t="shared" si="64"/>
        <v>274.95</v>
      </c>
      <c r="L673" s="37">
        <f t="shared" si="61"/>
        <v>0</v>
      </c>
      <c r="M673" s="37"/>
      <c r="N673" s="37">
        <f t="shared" si="65"/>
        <v>0</v>
      </c>
    </row>
    <row r="674" spans="1:14" ht="19.5" thickBot="1" x14ac:dyDescent="0.35">
      <c r="A674" s="66" t="s">
        <v>80</v>
      </c>
      <c r="B674" s="67" t="s">
        <v>59</v>
      </c>
      <c r="C674" s="68">
        <v>12</v>
      </c>
      <c r="D674" s="44"/>
      <c r="E674" s="44"/>
      <c r="F674" s="30">
        <f t="shared" si="62"/>
        <v>0</v>
      </c>
      <c r="G674" s="11"/>
      <c r="H674" s="11"/>
      <c r="I674" s="11"/>
      <c r="J674" s="12">
        <f t="shared" si="63"/>
        <v>0</v>
      </c>
      <c r="K674" s="31">
        <f t="shared" si="64"/>
        <v>1023.75</v>
      </c>
      <c r="L674" s="37">
        <f t="shared" si="61"/>
        <v>0</v>
      </c>
      <c r="M674" s="37"/>
      <c r="N674" s="37">
        <f t="shared" si="65"/>
        <v>0</v>
      </c>
    </row>
    <row r="675" spans="1:14" ht="19.5" thickBot="1" x14ac:dyDescent="0.35">
      <c r="A675" s="76" t="s">
        <v>81</v>
      </c>
      <c r="B675" s="77" t="s">
        <v>82</v>
      </c>
      <c r="C675" s="78">
        <v>18</v>
      </c>
      <c r="D675" s="44">
        <v>1</v>
      </c>
      <c r="E675" s="44"/>
      <c r="F675" s="30">
        <f t="shared" si="62"/>
        <v>5.5555555555555552E-2</v>
      </c>
      <c r="G675" s="11"/>
      <c r="H675" s="11"/>
      <c r="I675" s="11"/>
      <c r="J675" s="12">
        <f t="shared" si="63"/>
        <v>1</v>
      </c>
      <c r="K675" s="31">
        <f t="shared" si="64"/>
        <v>558.67999999999995</v>
      </c>
      <c r="L675" s="37">
        <f t="shared" si="61"/>
        <v>558.67999999999995</v>
      </c>
      <c r="M675" s="37"/>
      <c r="N675" s="37">
        <f t="shared" si="65"/>
        <v>0</v>
      </c>
    </row>
    <row r="676" spans="1:14" ht="19.5" thickBot="1" x14ac:dyDescent="0.35">
      <c r="A676" s="76" t="s">
        <v>83</v>
      </c>
      <c r="B676" s="77" t="s">
        <v>59</v>
      </c>
      <c r="C676" s="78">
        <v>12</v>
      </c>
      <c r="D676" s="44"/>
      <c r="E676" s="44"/>
      <c r="F676" s="30">
        <f t="shared" si="62"/>
        <v>0</v>
      </c>
      <c r="G676" s="11"/>
      <c r="H676" s="11"/>
      <c r="I676" s="11"/>
      <c r="J676" s="12">
        <f t="shared" si="63"/>
        <v>0</v>
      </c>
      <c r="K676" s="31">
        <f t="shared" si="64"/>
        <v>1092.2</v>
      </c>
      <c r="L676" s="37">
        <f t="shared" si="61"/>
        <v>0</v>
      </c>
      <c r="M676" s="37"/>
      <c r="N676" s="37">
        <f t="shared" si="65"/>
        <v>0</v>
      </c>
    </row>
    <row r="677" spans="1:14" ht="19.5" thickBot="1" x14ac:dyDescent="0.35">
      <c r="A677" s="76" t="s">
        <v>84</v>
      </c>
      <c r="B677" s="77" t="s">
        <v>85</v>
      </c>
      <c r="C677" s="78">
        <v>4</v>
      </c>
      <c r="D677" s="44"/>
      <c r="E677" s="44"/>
      <c r="F677" s="30">
        <f t="shared" si="62"/>
        <v>0</v>
      </c>
      <c r="G677" s="11"/>
      <c r="H677" s="11"/>
      <c r="I677" s="11"/>
      <c r="J677" s="12">
        <f t="shared" si="63"/>
        <v>0</v>
      </c>
      <c r="K677" s="31">
        <f t="shared" si="64"/>
        <v>2670.53</v>
      </c>
      <c r="L677" s="37">
        <f t="shared" si="61"/>
        <v>0</v>
      </c>
      <c r="M677" s="37"/>
      <c r="N677" s="37">
        <f t="shared" si="65"/>
        <v>0</v>
      </c>
    </row>
    <row r="678" spans="1:14" ht="19.5" thickBot="1" x14ac:dyDescent="0.35">
      <c r="A678" s="86" t="s">
        <v>86</v>
      </c>
      <c r="B678" s="87" t="s">
        <v>87</v>
      </c>
      <c r="C678" s="88">
        <v>48</v>
      </c>
      <c r="D678" s="44"/>
      <c r="E678" s="44"/>
      <c r="F678" s="30">
        <f t="shared" si="62"/>
        <v>0</v>
      </c>
      <c r="G678" s="11"/>
      <c r="H678" s="11"/>
      <c r="I678" s="11"/>
      <c r="J678" s="12">
        <f t="shared" si="63"/>
        <v>0</v>
      </c>
      <c r="K678" s="31">
        <f t="shared" si="64"/>
        <v>46.8</v>
      </c>
      <c r="L678" s="37">
        <f t="shared" si="61"/>
        <v>0</v>
      </c>
      <c r="M678" s="37"/>
      <c r="N678" s="37">
        <f t="shared" si="65"/>
        <v>0</v>
      </c>
    </row>
    <row r="679" spans="1:14" ht="19.5" thickBot="1" x14ac:dyDescent="0.35">
      <c r="A679" s="86" t="s">
        <v>88</v>
      </c>
      <c r="B679" s="87" t="s">
        <v>87</v>
      </c>
      <c r="C679" s="88">
        <v>48</v>
      </c>
      <c r="D679" s="44"/>
      <c r="E679" s="44"/>
      <c r="F679" s="30">
        <f t="shared" si="62"/>
        <v>0</v>
      </c>
      <c r="G679" s="11"/>
      <c r="H679" s="11"/>
      <c r="I679" s="11"/>
      <c r="J679" s="12">
        <f t="shared" si="63"/>
        <v>0</v>
      </c>
      <c r="K679" s="31">
        <f t="shared" si="64"/>
        <v>46.8</v>
      </c>
      <c r="L679" s="37">
        <f t="shared" si="61"/>
        <v>0</v>
      </c>
      <c r="M679" s="37"/>
      <c r="N679" s="37">
        <f t="shared" si="65"/>
        <v>0</v>
      </c>
    </row>
    <row r="680" spans="1:14" x14ac:dyDescent="0.3">
      <c r="A680" s="96" t="s">
        <v>89</v>
      </c>
      <c r="B680" s="97">
        <v>25</v>
      </c>
      <c r="C680" s="97">
        <v>25</v>
      </c>
      <c r="D680" s="44">
        <v>25</v>
      </c>
      <c r="E680" s="44"/>
      <c r="F680" s="30">
        <f t="shared" si="62"/>
        <v>1</v>
      </c>
      <c r="G680" s="11"/>
      <c r="H680" s="11"/>
      <c r="I680" s="11"/>
      <c r="J680" s="12">
        <f t="shared" si="63"/>
        <v>25</v>
      </c>
      <c r="K680" s="31">
        <f t="shared" si="64"/>
        <v>111.25</v>
      </c>
      <c r="L680" s="37">
        <f t="shared" si="61"/>
        <v>2781.25</v>
      </c>
      <c r="M680" s="37"/>
      <c r="N680" s="37">
        <f t="shared" si="65"/>
        <v>0</v>
      </c>
    </row>
    <row r="681" spans="1:14" x14ac:dyDescent="0.3">
      <c r="A681" s="105" t="s">
        <v>90</v>
      </c>
      <c r="B681" s="106">
        <v>10</v>
      </c>
      <c r="C681" s="106">
        <v>10</v>
      </c>
      <c r="D681" s="44"/>
      <c r="E681" s="44"/>
      <c r="F681" s="30">
        <f t="shared" si="62"/>
        <v>0</v>
      </c>
      <c r="G681" s="11"/>
      <c r="H681" s="11"/>
      <c r="I681" s="11"/>
      <c r="J681" s="12">
        <f t="shared" si="63"/>
        <v>0</v>
      </c>
      <c r="K681" s="31">
        <f t="shared" si="64"/>
        <v>1760</v>
      </c>
      <c r="L681" s="37">
        <f t="shared" si="61"/>
        <v>0</v>
      </c>
      <c r="M681" s="37"/>
      <c r="N681" s="37">
        <f t="shared" si="65"/>
        <v>0</v>
      </c>
    </row>
    <row r="682" spans="1:14" x14ac:dyDescent="0.3">
      <c r="A682" s="105" t="s">
        <v>91</v>
      </c>
      <c r="B682" s="106">
        <v>8</v>
      </c>
      <c r="C682" s="106">
        <v>8</v>
      </c>
      <c r="D682" s="44"/>
      <c r="E682" s="44"/>
      <c r="F682" s="30">
        <f t="shared" si="62"/>
        <v>0</v>
      </c>
      <c r="G682" s="11"/>
      <c r="H682" s="11"/>
      <c r="I682" s="11"/>
      <c r="J682" s="12">
        <f t="shared" si="63"/>
        <v>0</v>
      </c>
      <c r="K682" s="31">
        <f t="shared" si="64"/>
        <v>2365</v>
      </c>
      <c r="L682" s="37">
        <f t="shared" si="61"/>
        <v>0</v>
      </c>
      <c r="M682" s="37"/>
      <c r="N682" s="37">
        <f t="shared" si="65"/>
        <v>0</v>
      </c>
    </row>
    <row r="683" spans="1:14" x14ac:dyDescent="0.3">
      <c r="A683" s="105" t="s">
        <v>92</v>
      </c>
      <c r="B683" s="106">
        <v>8</v>
      </c>
      <c r="C683" s="106">
        <v>8</v>
      </c>
      <c r="D683" s="44"/>
      <c r="E683" s="44"/>
      <c r="F683" s="30">
        <f t="shared" si="62"/>
        <v>0</v>
      </c>
      <c r="G683" s="11"/>
      <c r="H683" s="11"/>
      <c r="I683" s="11"/>
      <c r="J683" s="12">
        <f t="shared" si="63"/>
        <v>0</v>
      </c>
      <c r="K683" s="31">
        <f t="shared" si="64"/>
        <v>2065</v>
      </c>
      <c r="L683" s="37">
        <f t="shared" si="61"/>
        <v>0</v>
      </c>
      <c r="M683" s="37"/>
      <c r="N683" s="37">
        <f t="shared" si="65"/>
        <v>0</v>
      </c>
    </row>
    <row r="684" spans="1:14" x14ac:dyDescent="0.3">
      <c r="A684" s="105" t="s">
        <v>93</v>
      </c>
      <c r="B684" s="106">
        <v>15</v>
      </c>
      <c r="C684" s="106">
        <v>15</v>
      </c>
      <c r="D684" s="44"/>
      <c r="E684" s="44"/>
      <c r="F684" s="30">
        <f t="shared" si="62"/>
        <v>0</v>
      </c>
      <c r="G684" s="11"/>
      <c r="H684" s="11"/>
      <c r="I684" s="11"/>
      <c r="J684" s="12">
        <f t="shared" si="63"/>
        <v>0</v>
      </c>
      <c r="K684" s="31">
        <f t="shared" si="64"/>
        <v>990</v>
      </c>
      <c r="L684" s="37">
        <f t="shared" si="61"/>
        <v>0</v>
      </c>
      <c r="M684" s="37"/>
      <c r="N684" s="37">
        <f t="shared" si="65"/>
        <v>0</v>
      </c>
    </row>
    <row r="685" spans="1:14" x14ac:dyDescent="0.3">
      <c r="A685" s="105" t="s">
        <v>94</v>
      </c>
      <c r="B685" s="106">
        <v>15</v>
      </c>
      <c r="C685" s="106">
        <v>15</v>
      </c>
      <c r="D685" s="44"/>
      <c r="E685" s="44"/>
      <c r="F685" s="30">
        <f t="shared" si="62"/>
        <v>0</v>
      </c>
      <c r="G685" s="11"/>
      <c r="H685" s="11"/>
      <c r="I685" s="11"/>
      <c r="J685" s="12">
        <f t="shared" si="63"/>
        <v>0</v>
      </c>
      <c r="K685" s="31">
        <f t="shared" si="64"/>
        <v>1025</v>
      </c>
      <c r="L685" s="37">
        <f t="shared" si="61"/>
        <v>0</v>
      </c>
      <c r="M685" s="37"/>
      <c r="N685" s="37">
        <f t="shared" si="65"/>
        <v>0</v>
      </c>
    </row>
    <row r="686" spans="1:14" x14ac:dyDescent="0.3">
      <c r="A686" s="105" t="s">
        <v>95</v>
      </c>
      <c r="B686" s="106">
        <v>10</v>
      </c>
      <c r="C686" s="106">
        <v>10</v>
      </c>
      <c r="D686" s="44"/>
      <c r="E686" s="44"/>
      <c r="F686" s="30">
        <f t="shared" si="62"/>
        <v>0</v>
      </c>
      <c r="G686" s="11"/>
      <c r="H686" s="11"/>
      <c r="I686" s="11"/>
      <c r="J686" s="12">
        <f t="shared" si="63"/>
        <v>0</v>
      </c>
      <c r="K686" s="31">
        <f t="shared" si="64"/>
        <v>1620</v>
      </c>
      <c r="L686" s="37">
        <f t="shared" si="61"/>
        <v>0</v>
      </c>
      <c r="M686" s="37"/>
      <c r="N686" s="37">
        <f t="shared" si="65"/>
        <v>0</v>
      </c>
    </row>
    <row r="687" spans="1:14" x14ac:dyDescent="0.3">
      <c r="A687" s="105" t="s">
        <v>96</v>
      </c>
      <c r="B687" s="106">
        <v>8</v>
      </c>
      <c r="C687" s="106">
        <v>8</v>
      </c>
      <c r="D687" s="44"/>
      <c r="E687" s="44"/>
      <c r="F687" s="30">
        <f t="shared" si="62"/>
        <v>0</v>
      </c>
      <c r="G687" s="11"/>
      <c r="H687" s="11"/>
      <c r="I687" s="11"/>
      <c r="J687" s="12">
        <f t="shared" si="63"/>
        <v>0</v>
      </c>
      <c r="K687" s="31">
        <f t="shared" si="64"/>
        <v>2130</v>
      </c>
      <c r="L687" s="37">
        <f t="shared" si="61"/>
        <v>0</v>
      </c>
      <c r="M687" s="37"/>
      <c r="N687" s="37">
        <f t="shared" si="65"/>
        <v>0</v>
      </c>
    </row>
    <row r="688" spans="1:14" x14ac:dyDescent="0.3">
      <c r="A688" s="105" t="s">
        <v>97</v>
      </c>
      <c r="B688" s="106">
        <v>15</v>
      </c>
      <c r="C688" s="106">
        <v>15</v>
      </c>
      <c r="D688" s="44"/>
      <c r="E688" s="44"/>
      <c r="F688" s="30">
        <f t="shared" si="62"/>
        <v>0</v>
      </c>
      <c r="G688" s="11"/>
      <c r="H688" s="11"/>
      <c r="I688" s="11"/>
      <c r="J688" s="12">
        <f t="shared" si="63"/>
        <v>0</v>
      </c>
      <c r="K688" s="31">
        <f t="shared" si="64"/>
        <v>880</v>
      </c>
      <c r="L688" s="37">
        <f t="shared" si="61"/>
        <v>0</v>
      </c>
      <c r="M688" s="37"/>
      <c r="N688" s="37">
        <f t="shared" si="65"/>
        <v>0</v>
      </c>
    </row>
    <row r="689" spans="1:14" x14ac:dyDescent="0.3">
      <c r="A689" s="105" t="s">
        <v>98</v>
      </c>
      <c r="B689" s="106">
        <v>15</v>
      </c>
      <c r="C689" s="106">
        <v>15</v>
      </c>
      <c r="D689" s="44"/>
      <c r="E689" s="44"/>
      <c r="F689" s="30">
        <f t="shared" si="62"/>
        <v>0</v>
      </c>
      <c r="G689" s="11"/>
      <c r="H689" s="11"/>
      <c r="I689" s="11"/>
      <c r="J689" s="12">
        <f t="shared" si="63"/>
        <v>0</v>
      </c>
      <c r="K689" s="31">
        <f t="shared" si="64"/>
        <v>915</v>
      </c>
      <c r="L689" s="37">
        <f t="shared" si="61"/>
        <v>0</v>
      </c>
      <c r="M689" s="37"/>
      <c r="N689" s="37">
        <f t="shared" si="65"/>
        <v>0</v>
      </c>
    </row>
    <row r="690" spans="1:14" x14ac:dyDescent="0.3">
      <c r="A690" s="105" t="s">
        <v>99</v>
      </c>
      <c r="B690" s="106">
        <v>3</v>
      </c>
      <c r="C690" s="106">
        <v>3</v>
      </c>
      <c r="D690" s="44"/>
      <c r="E690" s="44"/>
      <c r="F690" s="30">
        <f t="shared" si="62"/>
        <v>0</v>
      </c>
      <c r="G690" s="11"/>
      <c r="H690" s="11"/>
      <c r="I690" s="11"/>
      <c r="J690" s="12">
        <f t="shared" si="63"/>
        <v>0</v>
      </c>
      <c r="K690" s="31">
        <f t="shared" si="64"/>
        <v>1970</v>
      </c>
      <c r="L690" s="37">
        <f t="shared" si="61"/>
        <v>0</v>
      </c>
      <c r="M690" s="37"/>
      <c r="N690" s="37">
        <f t="shared" si="65"/>
        <v>0</v>
      </c>
    </row>
    <row r="691" spans="1:14" x14ac:dyDescent="0.3">
      <c r="A691" s="105" t="s">
        <v>100</v>
      </c>
      <c r="B691" s="106">
        <v>3</v>
      </c>
      <c r="C691" s="106">
        <v>3</v>
      </c>
      <c r="D691" s="44"/>
      <c r="E691" s="44"/>
      <c r="F691" s="30">
        <f t="shared" si="62"/>
        <v>0</v>
      </c>
      <c r="G691" s="11"/>
      <c r="H691" s="11"/>
      <c r="I691" s="11"/>
      <c r="J691" s="12">
        <f t="shared" si="63"/>
        <v>0</v>
      </c>
      <c r="K691" s="31">
        <f t="shared" si="64"/>
        <v>2035</v>
      </c>
      <c r="L691" s="37">
        <f t="shared" si="61"/>
        <v>0</v>
      </c>
      <c r="M691" s="37"/>
      <c r="N691" s="37">
        <f t="shared" si="65"/>
        <v>0</v>
      </c>
    </row>
    <row r="692" spans="1:14" x14ac:dyDescent="0.3">
      <c r="A692" s="105" t="s">
        <v>101</v>
      </c>
      <c r="B692" s="106">
        <v>8</v>
      </c>
      <c r="C692" s="106">
        <v>8</v>
      </c>
      <c r="D692" s="44"/>
      <c r="E692" s="44"/>
      <c r="F692" s="30">
        <f t="shared" si="62"/>
        <v>0</v>
      </c>
      <c r="G692" s="11"/>
      <c r="H692" s="11"/>
      <c r="I692" s="11"/>
      <c r="J692" s="12">
        <f t="shared" si="63"/>
        <v>0</v>
      </c>
      <c r="K692" s="31">
        <f t="shared" si="64"/>
        <v>2120</v>
      </c>
      <c r="L692" s="37">
        <f t="shared" si="61"/>
        <v>0</v>
      </c>
      <c r="M692" s="37"/>
      <c r="N692" s="37">
        <f t="shared" si="65"/>
        <v>0</v>
      </c>
    </row>
    <row r="693" spans="1:14" x14ac:dyDescent="0.3">
      <c r="A693" s="105" t="s">
        <v>102</v>
      </c>
      <c r="B693" s="106">
        <v>10</v>
      </c>
      <c r="C693" s="106">
        <v>10</v>
      </c>
      <c r="D693" s="44"/>
      <c r="E693" s="44"/>
      <c r="F693" s="30">
        <f t="shared" si="62"/>
        <v>0</v>
      </c>
      <c r="G693" s="11"/>
      <c r="H693" s="11"/>
      <c r="I693" s="11"/>
      <c r="J693" s="12">
        <f t="shared" si="63"/>
        <v>0</v>
      </c>
      <c r="K693" s="31">
        <f t="shared" si="64"/>
        <v>1980</v>
      </c>
      <c r="L693" s="37">
        <f t="shared" si="61"/>
        <v>0</v>
      </c>
      <c r="M693" s="37"/>
      <c r="N693" s="37">
        <f t="shared" si="65"/>
        <v>0</v>
      </c>
    </row>
    <row r="694" spans="1:14" x14ac:dyDescent="0.3">
      <c r="A694" s="105" t="s">
        <v>103</v>
      </c>
      <c r="B694" s="106">
        <v>12</v>
      </c>
      <c r="C694" s="106">
        <v>12</v>
      </c>
      <c r="D694" s="44"/>
      <c r="E694" s="44"/>
      <c r="F694" s="30">
        <f t="shared" si="62"/>
        <v>0</v>
      </c>
      <c r="G694" s="11"/>
      <c r="H694" s="11"/>
      <c r="I694" s="11"/>
      <c r="J694" s="12">
        <f t="shared" si="63"/>
        <v>0</v>
      </c>
      <c r="K694" s="31">
        <f t="shared" si="64"/>
        <v>875</v>
      </c>
      <c r="L694" s="37">
        <f t="shared" si="61"/>
        <v>0</v>
      </c>
      <c r="M694" s="37"/>
      <c r="N694" s="37">
        <f t="shared" si="65"/>
        <v>0</v>
      </c>
    </row>
    <row r="695" spans="1:14" ht="19.5" thickBot="1" x14ac:dyDescent="0.35">
      <c r="A695" s="105" t="s">
        <v>104</v>
      </c>
      <c r="B695" s="106">
        <v>3</v>
      </c>
      <c r="C695" s="106">
        <v>3</v>
      </c>
      <c r="D695" s="44"/>
      <c r="E695" s="44"/>
      <c r="F695" s="30">
        <f t="shared" si="62"/>
        <v>0</v>
      </c>
      <c r="G695" s="11"/>
      <c r="H695" s="11"/>
      <c r="I695" s="11"/>
      <c r="J695" s="12">
        <f t="shared" si="63"/>
        <v>0</v>
      </c>
      <c r="K695" s="31">
        <f t="shared" si="64"/>
        <v>2145</v>
      </c>
      <c r="L695" s="37">
        <f t="shared" si="61"/>
        <v>0</v>
      </c>
      <c r="M695" s="37"/>
      <c r="N695" s="37">
        <f t="shared" si="65"/>
        <v>0</v>
      </c>
    </row>
    <row r="696" spans="1:14" ht="19.5" thickBot="1" x14ac:dyDescent="0.35">
      <c r="A696" s="56" t="s">
        <v>105</v>
      </c>
      <c r="B696" s="57" t="s">
        <v>74</v>
      </c>
      <c r="C696" s="58">
        <v>150</v>
      </c>
      <c r="D696" s="44"/>
      <c r="E696" s="44"/>
      <c r="F696" s="30">
        <f t="shared" si="62"/>
        <v>0</v>
      </c>
      <c r="G696" s="11"/>
      <c r="H696" s="11"/>
      <c r="I696" s="11"/>
      <c r="J696" s="12">
        <f t="shared" si="63"/>
        <v>0</v>
      </c>
      <c r="K696" s="31">
        <f t="shared" si="64"/>
        <v>21.06</v>
      </c>
      <c r="L696" s="37">
        <f t="shared" si="61"/>
        <v>0</v>
      </c>
      <c r="M696" s="37"/>
      <c r="N696" s="37">
        <f t="shared" si="65"/>
        <v>0</v>
      </c>
    </row>
    <row r="697" spans="1:14" x14ac:dyDescent="0.3">
      <c r="A697" s="107"/>
      <c r="B697" s="108"/>
      <c r="C697" s="108"/>
      <c r="D697" s="11"/>
      <c r="E697" s="11"/>
      <c r="F697" s="30" t="e">
        <f t="shared" si="62"/>
        <v>#DIV/0!</v>
      </c>
      <c r="G697" s="11"/>
      <c r="H697" s="11"/>
      <c r="I697" s="11"/>
      <c r="J697" s="12">
        <f t="shared" si="63"/>
        <v>0</v>
      </c>
      <c r="K697" s="31">
        <f t="shared" si="64"/>
        <v>116.5</v>
      </c>
      <c r="L697" s="37">
        <f t="shared" si="61"/>
        <v>0</v>
      </c>
      <c r="M697" s="37"/>
      <c r="N697" s="37">
        <f t="shared" si="65"/>
        <v>0</v>
      </c>
    </row>
    <row r="698" spans="1:14" x14ac:dyDescent="0.3">
      <c r="A698" s="107"/>
      <c r="B698" s="108"/>
      <c r="C698" s="108"/>
      <c r="D698" s="11"/>
      <c r="E698" s="11"/>
      <c r="F698" s="30" t="e">
        <f t="shared" si="62"/>
        <v>#DIV/0!</v>
      </c>
      <c r="G698" s="11"/>
      <c r="H698" s="11"/>
      <c r="I698" s="11"/>
      <c r="J698" s="12">
        <f t="shared" si="63"/>
        <v>0</v>
      </c>
      <c r="K698" s="31">
        <f t="shared" si="64"/>
        <v>0</v>
      </c>
      <c r="L698" s="37">
        <f t="shared" si="61"/>
        <v>0</v>
      </c>
      <c r="M698" s="37"/>
      <c r="N698" s="37">
        <f t="shared" si="65"/>
        <v>0</v>
      </c>
    </row>
    <row r="699" spans="1:14" x14ac:dyDescent="0.3">
      <c r="A699" s="107"/>
      <c r="B699" s="108"/>
      <c r="C699" s="108"/>
      <c r="D699" s="11"/>
      <c r="E699" s="11"/>
      <c r="F699" s="30" t="e">
        <f t="shared" si="62"/>
        <v>#DIV/0!</v>
      </c>
      <c r="G699" s="11"/>
      <c r="H699" s="11"/>
      <c r="I699" s="11"/>
      <c r="J699" s="12">
        <f t="shared" si="63"/>
        <v>0</v>
      </c>
      <c r="K699" s="31">
        <f t="shared" si="64"/>
        <v>23</v>
      </c>
      <c r="L699" s="37">
        <f t="shared" si="61"/>
        <v>0</v>
      </c>
      <c r="M699" s="37"/>
      <c r="N699" s="37">
        <f t="shared" si="65"/>
        <v>0</v>
      </c>
    </row>
    <row r="700" spans="1:14" x14ac:dyDescent="0.3">
      <c r="A700" s="107"/>
      <c r="B700" s="108"/>
      <c r="C700" s="108"/>
      <c r="D700" s="11"/>
      <c r="E700" s="11"/>
      <c r="F700" s="30" t="e">
        <f t="shared" si="62"/>
        <v>#DIV/0!</v>
      </c>
      <c r="G700" s="11"/>
      <c r="H700" s="11"/>
      <c r="I700" s="11"/>
      <c r="J700" s="12">
        <f t="shared" si="63"/>
        <v>0</v>
      </c>
      <c r="K700" s="31">
        <f t="shared" si="64"/>
        <v>0</v>
      </c>
      <c r="L700" s="37">
        <f t="shared" si="61"/>
        <v>0</v>
      </c>
      <c r="M700" s="37"/>
      <c r="N700" s="37">
        <f t="shared" si="65"/>
        <v>0</v>
      </c>
    </row>
    <row r="701" spans="1:14" x14ac:dyDescent="0.3">
      <c r="A701" s="11"/>
      <c r="B701" s="10"/>
      <c r="C701" s="10"/>
      <c r="D701" s="11"/>
      <c r="E701" s="11"/>
      <c r="F701" s="30" t="e">
        <f t="shared" si="62"/>
        <v>#DIV/0!</v>
      </c>
      <c r="G701" s="11"/>
      <c r="H701" s="11"/>
      <c r="I701" s="11"/>
      <c r="J701" s="12">
        <f t="shared" si="63"/>
        <v>0</v>
      </c>
      <c r="K701" s="31">
        <f t="shared" si="64"/>
        <v>0</v>
      </c>
      <c r="L701" s="37">
        <f t="shared" si="61"/>
        <v>0</v>
      </c>
      <c r="M701" s="37"/>
      <c r="N701" s="37">
        <f t="shared" si="65"/>
        <v>0</v>
      </c>
    </row>
    <row r="702" spans="1:14" x14ac:dyDescent="0.3">
      <c r="A702" s="11"/>
      <c r="B702" s="10"/>
      <c r="C702" s="10"/>
      <c r="D702" s="11"/>
      <c r="E702" s="11"/>
      <c r="F702" s="30" t="e">
        <f t="shared" si="62"/>
        <v>#DIV/0!</v>
      </c>
      <c r="G702" s="11"/>
      <c r="H702" s="11"/>
      <c r="I702" s="11"/>
      <c r="J702" s="12">
        <f t="shared" si="63"/>
        <v>0</v>
      </c>
      <c r="K702" s="31">
        <f t="shared" si="64"/>
        <v>0</v>
      </c>
      <c r="L702" s="37">
        <f t="shared" si="61"/>
        <v>0</v>
      </c>
      <c r="M702" s="37"/>
      <c r="N702" s="37">
        <f t="shared" si="65"/>
        <v>0</v>
      </c>
    </row>
    <row r="703" spans="1:14" x14ac:dyDescent="0.3">
      <c r="A703" s="11"/>
      <c r="B703" s="10"/>
      <c r="C703" s="10"/>
      <c r="D703" s="11"/>
      <c r="E703" s="11"/>
      <c r="F703" s="30" t="e">
        <f t="shared" si="62"/>
        <v>#DIV/0!</v>
      </c>
      <c r="G703" s="11"/>
      <c r="H703" s="11"/>
      <c r="I703" s="11"/>
      <c r="J703" s="12">
        <f t="shared" si="63"/>
        <v>0</v>
      </c>
      <c r="K703" s="31">
        <f t="shared" si="64"/>
        <v>0</v>
      </c>
      <c r="L703" s="37">
        <f t="shared" si="61"/>
        <v>0</v>
      </c>
      <c r="M703" s="37"/>
      <c r="N703" s="37">
        <f t="shared" si="65"/>
        <v>0</v>
      </c>
    </row>
    <row r="704" spans="1:14" x14ac:dyDescent="0.3">
      <c r="A704" s="11" t="s">
        <v>33</v>
      </c>
      <c r="B704" s="11"/>
      <c r="C704" s="13"/>
      <c r="D704" s="111">
        <f t="shared" ref="D704:J704" si="66">SUM(D642:D703)</f>
        <v>27</v>
      </c>
      <c r="E704" s="111">
        <f t="shared" si="66"/>
        <v>0</v>
      </c>
      <c r="F704" s="111" t="e">
        <f t="shared" si="66"/>
        <v>#DIV/0!</v>
      </c>
      <c r="G704" s="111">
        <f t="shared" si="66"/>
        <v>0</v>
      </c>
      <c r="H704" s="111">
        <f t="shared" si="66"/>
        <v>0</v>
      </c>
      <c r="I704" s="111">
        <f t="shared" si="66"/>
        <v>0</v>
      </c>
      <c r="J704" s="12">
        <f t="shared" si="66"/>
        <v>27</v>
      </c>
      <c r="K704" s="111"/>
      <c r="L704" s="111">
        <f>SUM(L642:L703)</f>
        <v>4498.2299999999996</v>
      </c>
      <c r="M704" s="111">
        <f>SUM(M642:M703)</f>
        <v>0</v>
      </c>
      <c r="N704" s="111">
        <f>SUM(N642:N703)</f>
        <v>0</v>
      </c>
    </row>
    <row r="705" spans="1:14" x14ac:dyDescent="0.3">
      <c r="A705" s="113"/>
      <c r="B705" s="114"/>
      <c r="C705" s="115"/>
      <c r="D705" s="116"/>
      <c r="E705" s="116"/>
      <c r="F705" s="7" t="s">
        <v>106</v>
      </c>
      <c r="G705" s="7" t="s">
        <v>123</v>
      </c>
      <c r="H705" s="7" t="s">
        <v>124</v>
      </c>
      <c r="I705" s="7" t="s">
        <v>125</v>
      </c>
      <c r="J705" s="7" t="s">
        <v>126</v>
      </c>
      <c r="K705" s="117"/>
      <c r="L705" s="117"/>
      <c r="M705" s="7" t="s">
        <v>107</v>
      </c>
      <c r="N705" s="118"/>
    </row>
    <row r="706" spans="1:14" ht="31.5" x14ac:dyDescent="0.5">
      <c r="A706" s="113"/>
      <c r="B706" s="114"/>
      <c r="C706" s="115"/>
      <c r="D706" s="116"/>
      <c r="E706" s="116"/>
      <c r="F706" s="121"/>
      <c r="G706" s="121"/>
      <c r="H706" s="121"/>
      <c r="I706" s="121"/>
      <c r="J706" s="121"/>
      <c r="K706" s="122"/>
      <c r="L706" s="121">
        <f>+F706-G706-H706-I706-J706</f>
        <v>0</v>
      </c>
      <c r="M706" s="123"/>
      <c r="N706" s="124"/>
    </row>
    <row r="707" spans="1:14" x14ac:dyDescent="0.3">
      <c r="A707" s="177" t="s">
        <v>109</v>
      </c>
      <c r="B707" s="178"/>
      <c r="C707" s="178"/>
      <c r="D707" s="178"/>
      <c r="E707" s="178"/>
      <c r="F707" s="178"/>
      <c r="G707" s="178"/>
      <c r="H707" s="178"/>
      <c r="I707" s="178"/>
      <c r="J707" s="179"/>
      <c r="K707" s="125"/>
      <c r="L707" s="12"/>
      <c r="M707" s="126"/>
      <c r="N707" s="127"/>
    </row>
    <row r="708" spans="1:14" x14ac:dyDescent="0.3">
      <c r="A708" s="180" t="s">
        <v>110</v>
      </c>
      <c r="B708" s="181"/>
      <c r="C708" s="181"/>
      <c r="D708" s="181"/>
      <c r="E708" s="181"/>
      <c r="F708" s="181"/>
      <c r="G708" s="181"/>
      <c r="H708" s="181"/>
      <c r="I708" s="181"/>
      <c r="J708" s="182"/>
      <c r="K708" s="129"/>
      <c r="L708" s="12"/>
      <c r="M708" s="126"/>
      <c r="N708" s="127"/>
    </row>
    <row r="709" spans="1:14" x14ac:dyDescent="0.3">
      <c r="A709" s="160" t="s">
        <v>111</v>
      </c>
      <c r="B709" s="161"/>
      <c r="C709" s="161"/>
      <c r="D709" s="161"/>
      <c r="E709" s="161"/>
      <c r="F709" s="161"/>
      <c r="G709" s="161"/>
      <c r="H709" s="161"/>
      <c r="I709" s="161"/>
      <c r="J709" s="162"/>
      <c r="K709" s="130"/>
      <c r="L709" s="12"/>
      <c r="M709" s="131">
        <f>+L709/L704%</f>
        <v>0</v>
      </c>
      <c r="N709" s="127"/>
    </row>
    <row r="710" spans="1:14" x14ac:dyDescent="0.3">
      <c r="A710" s="163" t="s">
        <v>112</v>
      </c>
      <c r="B710" s="164"/>
      <c r="C710" s="164"/>
      <c r="D710" s="164"/>
      <c r="E710" s="164"/>
      <c r="F710" s="164"/>
      <c r="G710" s="164"/>
      <c r="H710" s="164"/>
      <c r="I710" s="164"/>
      <c r="J710" s="165"/>
      <c r="K710" s="132"/>
      <c r="L710" s="12">
        <f>+E726</f>
        <v>0</v>
      </c>
      <c r="M710" s="126"/>
      <c r="N710" s="127"/>
    </row>
    <row r="711" spans="1:14" x14ac:dyDescent="0.3">
      <c r="A711" s="166" t="s">
        <v>113</v>
      </c>
      <c r="B711" s="167"/>
      <c r="C711" s="167"/>
      <c r="D711" s="167"/>
      <c r="E711" s="167"/>
      <c r="F711" s="167"/>
      <c r="G711" s="167"/>
      <c r="H711" s="167"/>
      <c r="I711" s="167"/>
      <c r="J711" s="168"/>
      <c r="K711" s="134"/>
      <c r="L711" s="12">
        <f>+M726</f>
        <v>0</v>
      </c>
      <c r="M711" s="126"/>
      <c r="N711" s="127"/>
    </row>
    <row r="712" spans="1:14" x14ac:dyDescent="0.3">
      <c r="A712" s="169"/>
      <c r="B712" s="170"/>
      <c r="C712" s="170"/>
      <c r="D712" s="170"/>
      <c r="E712" s="170"/>
      <c r="F712" s="170"/>
      <c r="G712" s="170"/>
      <c r="H712" s="170"/>
      <c r="I712" s="170"/>
      <c r="J712" s="171"/>
      <c r="K712" s="128"/>
      <c r="L712" s="126">
        <v>-377</v>
      </c>
      <c r="M712" s="126"/>
      <c r="N712" s="127"/>
    </row>
    <row r="713" spans="1:14" x14ac:dyDescent="0.3">
      <c r="A713" s="169"/>
      <c r="B713" s="170"/>
      <c r="C713" s="170"/>
      <c r="D713" s="170"/>
      <c r="E713" s="170"/>
      <c r="F713" s="170"/>
      <c r="G713" s="170"/>
      <c r="H713" s="170"/>
      <c r="I713" s="170"/>
      <c r="J713" s="171"/>
      <c r="K713" s="128"/>
      <c r="L713" s="126"/>
      <c r="M713" s="126"/>
      <c r="N713" s="127"/>
    </row>
    <row r="714" spans="1:14" x14ac:dyDescent="0.3">
      <c r="A714" s="169" t="s">
        <v>114</v>
      </c>
      <c r="B714" s="170"/>
      <c r="C714" s="170"/>
      <c r="D714" s="170"/>
      <c r="E714" s="170"/>
      <c r="F714" s="170"/>
      <c r="G714" s="170"/>
      <c r="H714" s="170"/>
      <c r="I714" s="170"/>
      <c r="J714" s="171"/>
      <c r="K714" s="136"/>
      <c r="L714" s="111">
        <f>+L704-L707-L708-L709-L710+L711-L712-L713</f>
        <v>4875.2299999999996</v>
      </c>
      <c r="M714" s="126"/>
      <c r="N714" s="127"/>
    </row>
    <row r="715" spans="1:14" ht="19.5" thickBot="1" x14ac:dyDescent="0.35">
      <c r="L715" s="3">
        <v>4875</v>
      </c>
      <c r="M715" s="138">
        <f>+L715-L714</f>
        <v>-0.22999999999956344</v>
      </c>
    </row>
    <row r="716" spans="1:14" ht="19.5" thickBot="1" x14ac:dyDescent="0.35">
      <c r="A716" s="157" t="s">
        <v>115</v>
      </c>
      <c r="B716" s="158"/>
      <c r="C716" s="158"/>
      <c r="D716" s="158"/>
      <c r="E716" s="158"/>
      <c r="F716" s="159"/>
      <c r="G716" s="127"/>
      <c r="H716" s="157" t="s">
        <v>116</v>
      </c>
      <c r="I716" s="158"/>
      <c r="J716" s="159"/>
      <c r="K716" s="157" t="s">
        <v>117</v>
      </c>
      <c r="L716" s="158"/>
      <c r="M716" s="159"/>
      <c r="N716" s="139"/>
    </row>
    <row r="717" spans="1:14" ht="19.5" thickBot="1" x14ac:dyDescent="0.35">
      <c r="A717" s="140" t="s">
        <v>118</v>
      </c>
      <c r="B717" s="157" t="s">
        <v>119</v>
      </c>
      <c r="C717" s="159"/>
      <c r="D717" s="140" t="s">
        <v>120</v>
      </c>
      <c r="E717" s="157" t="s">
        <v>22</v>
      </c>
      <c r="F717" s="159"/>
      <c r="G717" s="127"/>
      <c r="H717" s="157" t="s">
        <v>119</v>
      </c>
      <c r="I717" s="159"/>
      <c r="J717" s="140" t="s">
        <v>22</v>
      </c>
      <c r="K717" s="157" t="s">
        <v>119</v>
      </c>
      <c r="L717" s="159"/>
      <c r="M717" s="140" t="s">
        <v>22</v>
      </c>
      <c r="N717" s="139"/>
    </row>
    <row r="718" spans="1:14" ht="19.5" thickBot="1" x14ac:dyDescent="0.35">
      <c r="A718" s="141"/>
      <c r="B718" s="153"/>
      <c r="C718" s="154"/>
      <c r="D718" s="141"/>
      <c r="E718" s="155"/>
      <c r="F718" s="156"/>
      <c r="G718" s="127"/>
      <c r="H718" s="153"/>
      <c r="I718" s="154"/>
      <c r="J718" s="142"/>
      <c r="K718" s="153"/>
      <c r="L718" s="154"/>
      <c r="M718" s="143"/>
      <c r="N718" s="144"/>
    </row>
    <row r="719" spans="1:14" ht="19.5" thickBot="1" x14ac:dyDescent="0.35">
      <c r="A719" s="141"/>
      <c r="B719" s="153"/>
      <c r="C719" s="154"/>
      <c r="D719" s="141"/>
      <c r="E719" s="155"/>
      <c r="F719" s="156"/>
      <c r="G719" s="127"/>
      <c r="H719" s="153"/>
      <c r="I719" s="154"/>
      <c r="J719" s="142"/>
      <c r="K719" s="153"/>
      <c r="L719" s="154"/>
      <c r="M719" s="143"/>
      <c r="N719" s="144"/>
    </row>
    <row r="720" spans="1:14" ht="19.5" thickBot="1" x14ac:dyDescent="0.35">
      <c r="A720" s="141"/>
      <c r="B720" s="153"/>
      <c r="C720" s="154"/>
      <c r="D720" s="141"/>
      <c r="E720" s="155"/>
      <c r="F720" s="156"/>
      <c r="G720" s="127"/>
      <c r="H720" s="153"/>
      <c r="I720" s="154"/>
      <c r="J720" s="142"/>
      <c r="K720" s="153"/>
      <c r="L720" s="154"/>
      <c r="M720" s="143"/>
      <c r="N720" s="144"/>
    </row>
    <row r="721" spans="1:14" ht="19.5" thickBot="1" x14ac:dyDescent="0.35">
      <c r="A721" s="141"/>
      <c r="B721" s="153"/>
      <c r="C721" s="154"/>
      <c r="D721" s="141"/>
      <c r="E721" s="155"/>
      <c r="F721" s="156"/>
      <c r="G721" s="127"/>
      <c r="H721" s="153"/>
      <c r="I721" s="154"/>
      <c r="J721" s="142"/>
      <c r="K721" s="153"/>
      <c r="L721" s="154"/>
      <c r="M721" s="143"/>
      <c r="N721" s="144"/>
    </row>
    <row r="722" spans="1:14" ht="19.5" thickBot="1" x14ac:dyDescent="0.35">
      <c r="A722" s="141"/>
      <c r="B722" s="153"/>
      <c r="C722" s="154"/>
      <c r="D722" s="141"/>
      <c r="E722" s="155"/>
      <c r="F722" s="156"/>
      <c r="G722" s="127"/>
      <c r="H722" s="153"/>
      <c r="I722" s="154"/>
      <c r="J722" s="142"/>
      <c r="K722" s="153"/>
      <c r="L722" s="154"/>
      <c r="M722" s="143"/>
      <c r="N722" s="144"/>
    </row>
    <row r="723" spans="1:14" ht="19.5" thickBot="1" x14ac:dyDescent="0.35">
      <c r="A723" s="141"/>
      <c r="B723" s="153"/>
      <c r="C723" s="154"/>
      <c r="D723" s="141"/>
      <c r="E723" s="155"/>
      <c r="F723" s="156"/>
      <c r="G723" s="127"/>
      <c r="H723" s="153"/>
      <c r="I723" s="154"/>
      <c r="J723" s="142"/>
      <c r="K723" s="153"/>
      <c r="L723" s="154"/>
      <c r="M723" s="143"/>
      <c r="N723" s="144"/>
    </row>
    <row r="724" spans="1:14" ht="19.5" thickBot="1" x14ac:dyDescent="0.35">
      <c r="A724" s="141"/>
      <c r="B724" s="153"/>
      <c r="C724" s="154"/>
      <c r="D724" s="141"/>
      <c r="E724" s="155"/>
      <c r="F724" s="156"/>
      <c r="G724" s="127"/>
      <c r="H724" s="153"/>
      <c r="I724" s="154"/>
      <c r="J724" s="142"/>
      <c r="K724" s="153"/>
      <c r="L724" s="154"/>
      <c r="M724" s="143"/>
      <c r="N724" s="144"/>
    </row>
    <row r="725" spans="1:14" ht="19.5" thickBot="1" x14ac:dyDescent="0.35">
      <c r="A725" s="141"/>
      <c r="B725" s="153"/>
      <c r="C725" s="154"/>
      <c r="D725" s="141"/>
      <c r="E725" s="155"/>
      <c r="F725" s="156"/>
      <c r="G725" s="127"/>
      <c r="H725" s="153"/>
      <c r="I725" s="154"/>
      <c r="J725" s="142"/>
      <c r="K725" s="153"/>
      <c r="L725" s="154"/>
      <c r="M725" s="143"/>
      <c r="N725" s="144"/>
    </row>
    <row r="726" spans="1:14" ht="19.5" thickBot="1" x14ac:dyDescent="0.35">
      <c r="A726" s="141" t="s">
        <v>121</v>
      </c>
      <c r="B726" s="153"/>
      <c r="C726" s="154"/>
      <c r="D726" s="141"/>
      <c r="E726" s="155">
        <f>SUM(E718:F725)</f>
        <v>0</v>
      </c>
      <c r="F726" s="156"/>
      <c r="G726" s="127"/>
      <c r="H726" s="153" t="s">
        <v>121</v>
      </c>
      <c r="I726" s="154"/>
      <c r="J726" s="140">
        <f>SUM(J718:J725)</f>
        <v>0</v>
      </c>
      <c r="K726" s="153" t="s">
        <v>121</v>
      </c>
      <c r="L726" s="154"/>
      <c r="M726" s="145">
        <f>SUM(M718:M725)</f>
        <v>0</v>
      </c>
      <c r="N726" s="139"/>
    </row>
    <row r="729" spans="1:14" x14ac:dyDescent="0.3">
      <c r="A729" s="172" t="s">
        <v>0</v>
      </c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"/>
      <c r="N729" s="151"/>
    </row>
    <row r="730" spans="1:14" x14ac:dyDescent="0.3">
      <c r="A730" s="1" t="s">
        <v>1</v>
      </c>
      <c r="B730" s="151" t="s">
        <v>133</v>
      </c>
      <c r="J730" s="1" t="s">
        <v>3</v>
      </c>
      <c r="K730" s="173">
        <f>+K639</f>
        <v>0</v>
      </c>
      <c r="L730" s="173"/>
      <c r="M730" s="173"/>
      <c r="N730" s="6"/>
    </row>
    <row r="731" spans="1:14" x14ac:dyDescent="0.3">
      <c r="A731" s="174"/>
      <c r="B731" s="175"/>
      <c r="C731" s="176"/>
      <c r="D731" s="169" t="s">
        <v>6</v>
      </c>
      <c r="E731" s="170"/>
      <c r="F731" s="171"/>
      <c r="G731" s="7" t="s">
        <v>7</v>
      </c>
      <c r="H731" s="7" t="s">
        <v>7</v>
      </c>
      <c r="I731" s="7" t="s">
        <v>8</v>
      </c>
      <c r="J731" s="150" t="s">
        <v>9</v>
      </c>
      <c r="K731" s="7" t="s">
        <v>10</v>
      </c>
      <c r="L731" s="152"/>
      <c r="M731" s="7" t="s">
        <v>11</v>
      </c>
      <c r="N731" s="7" t="s">
        <v>12</v>
      </c>
    </row>
    <row r="732" spans="1:14" x14ac:dyDescent="0.3">
      <c r="A732" s="12" t="s">
        <v>16</v>
      </c>
      <c r="B732" s="7" t="s">
        <v>17</v>
      </c>
      <c r="C732" s="13" t="s">
        <v>18</v>
      </c>
      <c r="D732" s="7">
        <v>1</v>
      </c>
      <c r="E732" s="7">
        <v>2</v>
      </c>
      <c r="F732" s="14" t="s">
        <v>19</v>
      </c>
      <c r="G732" s="7" t="s">
        <v>20</v>
      </c>
      <c r="H732" s="7" t="s">
        <v>20</v>
      </c>
      <c r="I732" s="7"/>
      <c r="J732" s="7" t="s">
        <v>20</v>
      </c>
      <c r="K732" s="7" t="s">
        <v>21</v>
      </c>
      <c r="L732" s="7" t="s">
        <v>22</v>
      </c>
      <c r="M732" s="7" t="s">
        <v>23</v>
      </c>
      <c r="N732" s="7" t="s">
        <v>22</v>
      </c>
    </row>
    <row r="733" spans="1:14" x14ac:dyDescent="0.3">
      <c r="A733" s="16" t="s">
        <v>35</v>
      </c>
      <c r="B733" s="17" t="s">
        <v>36</v>
      </c>
      <c r="C733" s="17">
        <v>72</v>
      </c>
      <c r="D733" s="29">
        <v>11</v>
      </c>
      <c r="E733" s="29"/>
      <c r="F733" s="30">
        <f>+(E733+D733)/C733</f>
        <v>0.15277777777777779</v>
      </c>
      <c r="G733" s="32"/>
      <c r="H733" s="32"/>
      <c r="I733" s="32"/>
      <c r="J733" s="34">
        <f>+D733+E733-G733-H733-I733</f>
        <v>11</v>
      </c>
      <c r="K733" s="31">
        <f>+K642</f>
        <v>381.13</v>
      </c>
      <c r="L733" s="24">
        <f t="shared" ref="L733:L794" si="67">+J733*K733</f>
        <v>4192.43</v>
      </c>
      <c r="M733" s="24"/>
      <c r="N733" s="24">
        <f>+K733*I733</f>
        <v>0</v>
      </c>
    </row>
    <row r="734" spans="1:14" x14ac:dyDescent="0.3">
      <c r="A734" s="16" t="s">
        <v>37</v>
      </c>
      <c r="B734" s="17" t="s">
        <v>38</v>
      </c>
      <c r="C734" s="17">
        <v>36</v>
      </c>
      <c r="D734" s="29">
        <v>2</v>
      </c>
      <c r="E734" s="29"/>
      <c r="F734" s="30">
        <f t="shared" ref="F734:F794" si="68">+(E734+D734)/C734</f>
        <v>5.5555555555555552E-2</v>
      </c>
      <c r="G734" s="32"/>
      <c r="H734" s="32"/>
      <c r="I734" s="32"/>
      <c r="J734" s="34">
        <f t="shared" ref="J734:J794" si="69">+D734+E734-G734-H734-I734</f>
        <v>2</v>
      </c>
      <c r="K734" s="31">
        <f t="shared" ref="K734:K794" si="70">+K643</f>
        <v>741.2</v>
      </c>
      <c r="L734" s="24">
        <f t="shared" si="67"/>
        <v>1482.4</v>
      </c>
      <c r="M734" s="24"/>
      <c r="N734" s="24">
        <f t="shared" ref="N734:N794" si="71">+K734*I734</f>
        <v>0</v>
      </c>
    </row>
    <row r="735" spans="1:14" x14ac:dyDescent="0.3">
      <c r="A735" s="16" t="s">
        <v>39</v>
      </c>
      <c r="B735" s="17" t="s">
        <v>40</v>
      </c>
      <c r="C735" s="17">
        <v>18</v>
      </c>
      <c r="D735" s="29"/>
      <c r="E735" s="29"/>
      <c r="F735" s="30">
        <f t="shared" si="68"/>
        <v>0</v>
      </c>
      <c r="G735" s="32"/>
      <c r="H735" s="32"/>
      <c r="I735" s="32"/>
      <c r="J735" s="12">
        <f t="shared" si="69"/>
        <v>0</v>
      </c>
      <c r="K735" s="31">
        <f t="shared" si="70"/>
        <v>1263.5999999999999</v>
      </c>
      <c r="L735" s="37">
        <f t="shared" si="67"/>
        <v>0</v>
      </c>
      <c r="M735" s="37"/>
      <c r="N735" s="37">
        <f t="shared" si="71"/>
        <v>0</v>
      </c>
    </row>
    <row r="736" spans="1:14" x14ac:dyDescent="0.3">
      <c r="A736" s="16" t="s">
        <v>41</v>
      </c>
      <c r="B736" s="17" t="s">
        <v>42</v>
      </c>
      <c r="C736" s="17">
        <v>10</v>
      </c>
      <c r="D736" s="29"/>
      <c r="E736" s="29"/>
      <c r="F736" s="30">
        <f t="shared" si="68"/>
        <v>0</v>
      </c>
      <c r="G736" s="32"/>
      <c r="H736" s="32"/>
      <c r="I736" s="32"/>
      <c r="J736" s="34">
        <f t="shared" si="69"/>
        <v>0</v>
      </c>
      <c r="K736" s="31">
        <f t="shared" si="70"/>
        <v>2059.1999999999998</v>
      </c>
      <c r="L736" s="24">
        <f t="shared" si="67"/>
        <v>0</v>
      </c>
      <c r="M736" s="24"/>
      <c r="N736" s="24">
        <f t="shared" si="71"/>
        <v>0</v>
      </c>
    </row>
    <row r="737" spans="1:14" x14ac:dyDescent="0.3">
      <c r="A737" s="16" t="s">
        <v>43</v>
      </c>
      <c r="B737" s="17" t="s">
        <v>36</v>
      </c>
      <c r="C737" s="17">
        <v>72</v>
      </c>
      <c r="D737" s="29"/>
      <c r="E737" s="29"/>
      <c r="F737" s="30">
        <f t="shared" si="68"/>
        <v>0</v>
      </c>
      <c r="G737" s="32"/>
      <c r="H737" s="32"/>
      <c r="I737" s="32"/>
      <c r="J737" s="34">
        <f t="shared" si="69"/>
        <v>0</v>
      </c>
      <c r="K737" s="31">
        <f t="shared" si="70"/>
        <v>409.5</v>
      </c>
      <c r="L737" s="24">
        <f t="shared" si="67"/>
        <v>0</v>
      </c>
      <c r="M737" s="24"/>
      <c r="N737" s="24">
        <f t="shared" si="71"/>
        <v>0</v>
      </c>
    </row>
    <row r="738" spans="1:14" x14ac:dyDescent="0.3">
      <c r="A738" s="16" t="s">
        <v>44</v>
      </c>
      <c r="B738" s="17" t="s">
        <v>38</v>
      </c>
      <c r="C738" s="17">
        <v>36</v>
      </c>
      <c r="D738" s="29"/>
      <c r="E738" s="29"/>
      <c r="F738" s="30">
        <f t="shared" si="68"/>
        <v>0</v>
      </c>
      <c r="G738" s="32"/>
      <c r="H738" s="32"/>
      <c r="I738" s="32"/>
      <c r="J738" s="34">
        <f t="shared" si="69"/>
        <v>0</v>
      </c>
      <c r="K738" s="31">
        <f t="shared" si="70"/>
        <v>803.79</v>
      </c>
      <c r="L738" s="24">
        <f t="shared" si="67"/>
        <v>0</v>
      </c>
      <c r="M738" s="24"/>
      <c r="N738" s="24">
        <f t="shared" si="71"/>
        <v>0</v>
      </c>
    </row>
    <row r="739" spans="1:14" x14ac:dyDescent="0.3">
      <c r="A739" s="16" t="s">
        <v>45</v>
      </c>
      <c r="B739" s="17" t="s">
        <v>36</v>
      </c>
      <c r="C739" s="17">
        <v>72</v>
      </c>
      <c r="D739" s="29">
        <v>14</v>
      </c>
      <c r="E739" s="29"/>
      <c r="F739" s="30">
        <f t="shared" si="68"/>
        <v>0.19444444444444445</v>
      </c>
      <c r="G739" s="32"/>
      <c r="H739" s="32"/>
      <c r="I739" s="32"/>
      <c r="J739" s="34">
        <f t="shared" si="69"/>
        <v>14</v>
      </c>
      <c r="K739" s="31">
        <f t="shared" si="70"/>
        <v>409.5</v>
      </c>
      <c r="L739" s="24">
        <f t="shared" si="67"/>
        <v>5733</v>
      </c>
      <c r="M739" s="24"/>
      <c r="N739" s="24">
        <f t="shared" si="71"/>
        <v>0</v>
      </c>
    </row>
    <row r="740" spans="1:14" x14ac:dyDescent="0.3">
      <c r="A740" s="16" t="s">
        <v>46</v>
      </c>
      <c r="B740" s="17" t="s">
        <v>38</v>
      </c>
      <c r="C740" s="17">
        <v>36</v>
      </c>
      <c r="D740" s="29"/>
      <c r="E740" s="29"/>
      <c r="F740" s="30">
        <f t="shared" si="68"/>
        <v>0</v>
      </c>
      <c r="G740" s="32"/>
      <c r="H740" s="32"/>
      <c r="I740" s="32"/>
      <c r="J740" s="34">
        <f t="shared" si="69"/>
        <v>0</v>
      </c>
      <c r="K740" s="31">
        <f t="shared" si="70"/>
        <v>803.79</v>
      </c>
      <c r="L740" s="24">
        <f t="shared" si="67"/>
        <v>0</v>
      </c>
      <c r="M740" s="24"/>
      <c r="N740" s="24">
        <f t="shared" si="71"/>
        <v>0</v>
      </c>
    </row>
    <row r="741" spans="1:14" x14ac:dyDescent="0.3">
      <c r="A741" s="16" t="s">
        <v>47</v>
      </c>
      <c r="B741" s="17" t="s">
        <v>48</v>
      </c>
      <c r="C741" s="17">
        <v>8</v>
      </c>
      <c r="D741" s="29"/>
      <c r="E741" s="29"/>
      <c r="F741" s="30">
        <f t="shared" si="68"/>
        <v>0</v>
      </c>
      <c r="G741" s="32"/>
      <c r="H741" s="32"/>
      <c r="I741" s="32"/>
      <c r="J741" s="34">
        <f t="shared" si="69"/>
        <v>0</v>
      </c>
      <c r="K741" s="31">
        <f t="shared" si="70"/>
        <v>2767.05</v>
      </c>
      <c r="L741" s="24">
        <f t="shared" si="67"/>
        <v>0</v>
      </c>
      <c r="M741" s="24"/>
      <c r="N741" s="24">
        <f t="shared" si="71"/>
        <v>0</v>
      </c>
    </row>
    <row r="742" spans="1:14" x14ac:dyDescent="0.3">
      <c r="A742" s="35" t="s">
        <v>49</v>
      </c>
      <c r="B742" s="17" t="s">
        <v>50</v>
      </c>
      <c r="C742" s="38">
        <v>72</v>
      </c>
      <c r="D742" s="29"/>
      <c r="E742" s="29"/>
      <c r="F742" s="30">
        <f t="shared" si="68"/>
        <v>0</v>
      </c>
      <c r="G742" s="32"/>
      <c r="H742" s="32"/>
      <c r="I742" s="32"/>
      <c r="J742" s="12">
        <f t="shared" si="69"/>
        <v>0</v>
      </c>
      <c r="K742" s="31">
        <f t="shared" si="70"/>
        <v>444.6</v>
      </c>
      <c r="L742" s="37">
        <f t="shared" si="67"/>
        <v>0</v>
      </c>
      <c r="M742" s="37"/>
      <c r="N742" s="37">
        <f t="shared" si="71"/>
        <v>0</v>
      </c>
    </row>
    <row r="743" spans="1:14" x14ac:dyDescent="0.3">
      <c r="A743" s="16" t="s">
        <v>51</v>
      </c>
      <c r="B743" s="17" t="s">
        <v>52</v>
      </c>
      <c r="C743" s="17">
        <v>36</v>
      </c>
      <c r="D743" s="29"/>
      <c r="E743" s="29"/>
      <c r="F743" s="30">
        <f t="shared" si="68"/>
        <v>0</v>
      </c>
      <c r="G743" s="32"/>
      <c r="H743" s="32"/>
      <c r="I743" s="32"/>
      <c r="J743" s="34">
        <f t="shared" si="69"/>
        <v>0</v>
      </c>
      <c r="K743" s="31">
        <f t="shared" si="70"/>
        <v>868.73</v>
      </c>
      <c r="L743" s="24">
        <f t="shared" si="67"/>
        <v>0</v>
      </c>
      <c r="M743" s="24"/>
      <c r="N743" s="24">
        <f t="shared" si="71"/>
        <v>0</v>
      </c>
    </row>
    <row r="744" spans="1:14" x14ac:dyDescent="0.3">
      <c r="A744" s="16" t="s">
        <v>53</v>
      </c>
      <c r="B744" s="17" t="s">
        <v>48</v>
      </c>
      <c r="C744" s="17">
        <v>8</v>
      </c>
      <c r="D744" s="29"/>
      <c r="E744" s="29"/>
      <c r="F744" s="30">
        <f t="shared" si="68"/>
        <v>0</v>
      </c>
      <c r="G744" s="32"/>
      <c r="H744" s="32"/>
      <c r="I744" s="32"/>
      <c r="J744" s="34">
        <f t="shared" si="69"/>
        <v>0</v>
      </c>
      <c r="K744" s="31">
        <f t="shared" si="70"/>
        <v>2416.0500000000002</v>
      </c>
      <c r="L744" s="24">
        <f t="shared" si="67"/>
        <v>0</v>
      </c>
      <c r="M744" s="24"/>
      <c r="N744" s="24">
        <f t="shared" si="71"/>
        <v>0</v>
      </c>
    </row>
    <row r="745" spans="1:14" x14ac:dyDescent="0.3">
      <c r="A745" s="16" t="s">
        <v>54</v>
      </c>
      <c r="B745" s="17" t="s">
        <v>50</v>
      </c>
      <c r="C745" s="17">
        <v>72</v>
      </c>
      <c r="D745" s="29">
        <v>15</v>
      </c>
      <c r="E745" s="29"/>
      <c r="F745" s="30">
        <f t="shared" si="68"/>
        <v>0.20833333333333334</v>
      </c>
      <c r="G745" s="32"/>
      <c r="H745" s="32"/>
      <c r="I745" s="32"/>
      <c r="J745" s="34">
        <f t="shared" si="69"/>
        <v>15</v>
      </c>
      <c r="K745" s="31">
        <f t="shared" si="70"/>
        <v>377.33</v>
      </c>
      <c r="L745" s="24">
        <f t="shared" si="67"/>
        <v>5659.95</v>
      </c>
      <c r="M745" s="24"/>
      <c r="N745" s="24">
        <f t="shared" si="71"/>
        <v>0</v>
      </c>
    </row>
    <row r="746" spans="1:14" x14ac:dyDescent="0.3">
      <c r="A746" s="16" t="s">
        <v>55</v>
      </c>
      <c r="B746" s="17" t="s">
        <v>56</v>
      </c>
      <c r="C746" s="17">
        <v>15</v>
      </c>
      <c r="D746" s="44"/>
      <c r="E746" s="44"/>
      <c r="F746" s="30">
        <f t="shared" si="68"/>
        <v>0</v>
      </c>
      <c r="G746" s="11"/>
      <c r="H746" s="11"/>
      <c r="I746" s="11"/>
      <c r="J746" s="12">
        <f t="shared" si="69"/>
        <v>0</v>
      </c>
      <c r="K746" s="45">
        <f t="shared" si="70"/>
        <v>1158.3</v>
      </c>
      <c r="L746" s="37">
        <f t="shared" si="67"/>
        <v>0</v>
      </c>
      <c r="M746" s="37"/>
      <c r="N746" s="37">
        <f t="shared" si="71"/>
        <v>0</v>
      </c>
    </row>
    <row r="747" spans="1:14" x14ac:dyDescent="0.3">
      <c r="A747" s="16" t="s">
        <v>57</v>
      </c>
      <c r="B747" s="17" t="s">
        <v>50</v>
      </c>
      <c r="C747" s="17">
        <v>72</v>
      </c>
      <c r="D747" s="29">
        <v>6</v>
      </c>
      <c r="E747" s="29"/>
      <c r="F747" s="30">
        <f t="shared" si="68"/>
        <v>8.3333333333333329E-2</v>
      </c>
      <c r="G747" s="32"/>
      <c r="H747" s="32"/>
      <c r="I747" s="32"/>
      <c r="J747" s="34">
        <f t="shared" si="69"/>
        <v>6</v>
      </c>
      <c r="K747" s="31">
        <f t="shared" si="70"/>
        <v>424.13</v>
      </c>
      <c r="L747" s="24">
        <f t="shared" si="67"/>
        <v>2544.7799999999997</v>
      </c>
      <c r="M747" s="24"/>
      <c r="N747" s="24">
        <f t="shared" si="71"/>
        <v>0</v>
      </c>
    </row>
    <row r="748" spans="1:14" x14ac:dyDescent="0.3">
      <c r="A748" s="16" t="s">
        <v>58</v>
      </c>
      <c r="B748" s="17" t="s">
        <v>59</v>
      </c>
      <c r="C748" s="17">
        <v>15</v>
      </c>
      <c r="D748" s="29"/>
      <c r="E748" s="29"/>
      <c r="F748" s="30">
        <f t="shared" si="68"/>
        <v>0</v>
      </c>
      <c r="G748" s="32"/>
      <c r="H748" s="32"/>
      <c r="I748" s="32"/>
      <c r="J748" s="34">
        <f t="shared" si="69"/>
        <v>0</v>
      </c>
      <c r="K748" s="31">
        <f t="shared" si="70"/>
        <v>1199.25</v>
      </c>
      <c r="L748" s="24">
        <f t="shared" si="67"/>
        <v>0</v>
      </c>
      <c r="M748" s="24"/>
      <c r="N748" s="24">
        <f t="shared" si="71"/>
        <v>0</v>
      </c>
    </row>
    <row r="749" spans="1:14" x14ac:dyDescent="0.3">
      <c r="A749" s="16" t="s">
        <v>60</v>
      </c>
      <c r="B749" s="17" t="s">
        <v>50</v>
      </c>
      <c r="C749" s="17">
        <v>72</v>
      </c>
      <c r="D749" s="29">
        <v>3</v>
      </c>
      <c r="E749" s="29"/>
      <c r="F749" s="30">
        <f t="shared" si="68"/>
        <v>4.1666666666666664E-2</v>
      </c>
      <c r="G749" s="32"/>
      <c r="H749" s="32"/>
      <c r="I749" s="32"/>
      <c r="J749" s="34">
        <f t="shared" si="69"/>
        <v>3</v>
      </c>
      <c r="K749" s="31">
        <f t="shared" si="70"/>
        <v>381.13</v>
      </c>
      <c r="L749" s="24">
        <f t="shared" si="67"/>
        <v>1143.3899999999999</v>
      </c>
      <c r="M749" s="24"/>
      <c r="N749" s="24">
        <f t="shared" si="71"/>
        <v>0</v>
      </c>
    </row>
    <row r="750" spans="1:14" x14ac:dyDescent="0.3">
      <c r="A750" s="16" t="s">
        <v>61</v>
      </c>
      <c r="B750" s="17" t="s">
        <v>50</v>
      </c>
      <c r="C750" s="38">
        <v>72</v>
      </c>
      <c r="D750" s="44">
        <v>2</v>
      </c>
      <c r="E750" s="44"/>
      <c r="F750" s="30">
        <f t="shared" si="68"/>
        <v>2.7777777777777776E-2</v>
      </c>
      <c r="G750" s="11"/>
      <c r="H750" s="11"/>
      <c r="I750" s="11"/>
      <c r="J750" s="12">
        <f t="shared" si="69"/>
        <v>2</v>
      </c>
      <c r="K750" s="31">
        <f t="shared" si="70"/>
        <v>424.13</v>
      </c>
      <c r="L750" s="37">
        <f t="shared" si="67"/>
        <v>848.26</v>
      </c>
      <c r="M750" s="37"/>
      <c r="N750" s="37">
        <f t="shared" si="71"/>
        <v>0</v>
      </c>
    </row>
    <row r="751" spans="1:14" x14ac:dyDescent="0.3">
      <c r="A751" s="35" t="s">
        <v>62</v>
      </c>
      <c r="B751" s="17" t="s">
        <v>50</v>
      </c>
      <c r="C751" s="38">
        <v>72</v>
      </c>
      <c r="D751" s="44">
        <v>2</v>
      </c>
      <c r="E751" s="44"/>
      <c r="F751" s="30">
        <f t="shared" si="68"/>
        <v>2.7777777777777776E-2</v>
      </c>
      <c r="G751" s="11"/>
      <c r="H751" s="11"/>
      <c r="I751" s="11"/>
      <c r="J751" s="12">
        <f t="shared" si="69"/>
        <v>2</v>
      </c>
      <c r="K751" s="31">
        <f t="shared" si="70"/>
        <v>330.23</v>
      </c>
      <c r="L751" s="37">
        <f t="shared" si="67"/>
        <v>660.46</v>
      </c>
      <c r="M751" s="37"/>
      <c r="N751" s="37">
        <f t="shared" si="71"/>
        <v>0</v>
      </c>
    </row>
    <row r="752" spans="1:14" x14ac:dyDescent="0.3">
      <c r="A752" s="35" t="s">
        <v>63</v>
      </c>
      <c r="B752" s="17" t="s">
        <v>50</v>
      </c>
      <c r="C752" s="38">
        <v>72</v>
      </c>
      <c r="D752" s="44"/>
      <c r="E752" s="44"/>
      <c r="F752" s="30">
        <f t="shared" si="68"/>
        <v>0</v>
      </c>
      <c r="G752" s="11"/>
      <c r="H752" s="11"/>
      <c r="I752" s="11"/>
      <c r="J752" s="12">
        <f t="shared" si="69"/>
        <v>0</v>
      </c>
      <c r="K752" s="31">
        <f t="shared" si="70"/>
        <v>424.13</v>
      </c>
      <c r="L752" s="37">
        <f t="shared" si="67"/>
        <v>0</v>
      </c>
      <c r="M752" s="37"/>
      <c r="N752" s="37">
        <f t="shared" si="71"/>
        <v>0</v>
      </c>
    </row>
    <row r="753" spans="1:14" x14ac:dyDescent="0.3">
      <c r="A753" s="35" t="s">
        <v>64</v>
      </c>
      <c r="B753" s="17" t="s">
        <v>65</v>
      </c>
      <c r="C753" s="38">
        <v>72</v>
      </c>
      <c r="D753" s="44"/>
      <c r="E753" s="44"/>
      <c r="F753" s="30">
        <f t="shared" si="68"/>
        <v>0</v>
      </c>
      <c r="G753" s="11"/>
      <c r="H753" s="11"/>
      <c r="I753" s="11"/>
      <c r="J753" s="12">
        <f t="shared" si="69"/>
        <v>0</v>
      </c>
      <c r="K753" s="31">
        <f t="shared" si="70"/>
        <v>389.61</v>
      </c>
      <c r="L753" s="37">
        <f t="shared" si="67"/>
        <v>0</v>
      </c>
      <c r="M753" s="37"/>
      <c r="N753" s="37">
        <f t="shared" si="71"/>
        <v>0</v>
      </c>
    </row>
    <row r="754" spans="1:14" x14ac:dyDescent="0.3">
      <c r="A754" s="35" t="s">
        <v>66</v>
      </c>
      <c r="B754" s="17" t="s">
        <v>65</v>
      </c>
      <c r="C754" s="38">
        <v>72</v>
      </c>
      <c r="D754" s="44"/>
      <c r="E754" s="44"/>
      <c r="F754" s="30">
        <f t="shared" si="68"/>
        <v>0</v>
      </c>
      <c r="G754" s="11"/>
      <c r="H754" s="11"/>
      <c r="I754" s="11"/>
      <c r="J754" s="12">
        <f t="shared" si="69"/>
        <v>0</v>
      </c>
      <c r="K754" s="31">
        <f t="shared" si="70"/>
        <v>389.61</v>
      </c>
      <c r="L754" s="37">
        <f t="shared" si="67"/>
        <v>0</v>
      </c>
      <c r="M754" s="37"/>
      <c r="N754" s="37">
        <f t="shared" si="71"/>
        <v>0</v>
      </c>
    </row>
    <row r="755" spans="1:14" x14ac:dyDescent="0.3">
      <c r="A755" s="47" t="s">
        <v>67</v>
      </c>
      <c r="B755" s="48" t="s">
        <v>59</v>
      </c>
      <c r="C755" s="49">
        <v>25</v>
      </c>
      <c r="D755" s="44">
        <v>3</v>
      </c>
      <c r="E755" s="44"/>
      <c r="F755" s="30">
        <f t="shared" si="68"/>
        <v>0.12</v>
      </c>
      <c r="G755" s="11"/>
      <c r="H755" s="11"/>
      <c r="I755" s="11"/>
      <c r="J755" s="12">
        <f t="shared" si="69"/>
        <v>3</v>
      </c>
      <c r="K755" s="31">
        <f t="shared" si="70"/>
        <v>169.65</v>
      </c>
      <c r="L755" s="37">
        <f t="shared" si="67"/>
        <v>508.95000000000005</v>
      </c>
      <c r="M755" s="37"/>
      <c r="N755" s="37">
        <f t="shared" si="71"/>
        <v>0</v>
      </c>
    </row>
    <row r="756" spans="1:14" x14ac:dyDescent="0.3">
      <c r="A756" s="47" t="s">
        <v>68</v>
      </c>
      <c r="B756" s="48" t="s">
        <v>42</v>
      </c>
      <c r="C756" s="49">
        <v>50</v>
      </c>
      <c r="D756" s="44">
        <v>21</v>
      </c>
      <c r="E756" s="44"/>
      <c r="F756" s="30">
        <f t="shared" si="68"/>
        <v>0.42</v>
      </c>
      <c r="G756" s="11"/>
      <c r="H756" s="11"/>
      <c r="I756" s="11"/>
      <c r="J756" s="12">
        <f t="shared" si="69"/>
        <v>21</v>
      </c>
      <c r="K756" s="31">
        <f t="shared" si="70"/>
        <v>88.92</v>
      </c>
      <c r="L756" s="37">
        <f t="shared" si="67"/>
        <v>1867.32</v>
      </c>
      <c r="M756" s="37"/>
      <c r="N756" s="37">
        <f t="shared" si="71"/>
        <v>0</v>
      </c>
    </row>
    <row r="757" spans="1:14" x14ac:dyDescent="0.3">
      <c r="A757" s="47" t="s">
        <v>69</v>
      </c>
      <c r="B757" s="48" t="s">
        <v>52</v>
      </c>
      <c r="C757" s="49">
        <v>12</v>
      </c>
      <c r="D757" s="44">
        <v>5</v>
      </c>
      <c r="E757" s="44"/>
      <c r="F757" s="30">
        <f t="shared" si="68"/>
        <v>0.41666666666666669</v>
      </c>
      <c r="G757" s="11"/>
      <c r="H757" s="11"/>
      <c r="I757" s="11"/>
      <c r="J757" s="12">
        <f t="shared" si="69"/>
        <v>5</v>
      </c>
      <c r="K757" s="31">
        <f t="shared" si="70"/>
        <v>123.94</v>
      </c>
      <c r="L757" s="37">
        <f t="shared" si="67"/>
        <v>619.70000000000005</v>
      </c>
      <c r="M757" s="37"/>
      <c r="N757" s="37">
        <f t="shared" si="71"/>
        <v>0</v>
      </c>
    </row>
    <row r="758" spans="1:14" ht="19.5" thickBot="1" x14ac:dyDescent="0.35">
      <c r="A758" s="47" t="s">
        <v>70</v>
      </c>
      <c r="B758" s="48" t="s">
        <v>50</v>
      </c>
      <c r="C758" s="49">
        <v>60</v>
      </c>
      <c r="D758" s="44">
        <v>10</v>
      </c>
      <c r="E758" s="44"/>
      <c r="F758" s="30">
        <f t="shared" si="68"/>
        <v>0.16666666666666666</v>
      </c>
      <c r="G758" s="11"/>
      <c r="H758" s="11"/>
      <c r="I758" s="11"/>
      <c r="J758" s="12">
        <f t="shared" si="69"/>
        <v>10</v>
      </c>
      <c r="K758" s="31">
        <f t="shared" si="70"/>
        <v>67.180000000000007</v>
      </c>
      <c r="L758" s="37">
        <f t="shared" si="67"/>
        <v>671.80000000000007</v>
      </c>
      <c r="M758" s="37"/>
      <c r="N758" s="37">
        <f t="shared" si="71"/>
        <v>0</v>
      </c>
    </row>
    <row r="759" spans="1:14" ht="19.5" thickBot="1" x14ac:dyDescent="0.35">
      <c r="A759" s="56" t="s">
        <v>71</v>
      </c>
      <c r="B759" s="57" t="s">
        <v>50</v>
      </c>
      <c r="C759" s="58">
        <v>60</v>
      </c>
      <c r="D759" s="44">
        <v>18</v>
      </c>
      <c r="E759" s="44"/>
      <c r="F759" s="30">
        <f t="shared" si="68"/>
        <v>0.3</v>
      </c>
      <c r="G759" s="11"/>
      <c r="H759" s="11"/>
      <c r="I759" s="11"/>
      <c r="J759" s="12">
        <f t="shared" si="69"/>
        <v>18</v>
      </c>
      <c r="K759" s="31">
        <f t="shared" si="70"/>
        <v>67.180000000000007</v>
      </c>
      <c r="L759" s="37">
        <f t="shared" si="67"/>
        <v>1209.2400000000002</v>
      </c>
      <c r="M759" s="37"/>
      <c r="N759" s="37">
        <f t="shared" si="71"/>
        <v>0</v>
      </c>
    </row>
    <row r="760" spans="1:14" ht="19.5" thickBot="1" x14ac:dyDescent="0.35">
      <c r="A760" s="56" t="s">
        <v>72</v>
      </c>
      <c r="B760" s="57" t="s">
        <v>50</v>
      </c>
      <c r="C760" s="58">
        <v>60</v>
      </c>
      <c r="D760" s="44">
        <v>6</v>
      </c>
      <c r="E760" s="44"/>
      <c r="F760" s="30">
        <f t="shared" si="68"/>
        <v>0.1</v>
      </c>
      <c r="G760" s="11"/>
      <c r="H760" s="11"/>
      <c r="I760" s="11"/>
      <c r="J760" s="12">
        <f t="shared" si="69"/>
        <v>6</v>
      </c>
      <c r="K760" s="31">
        <f t="shared" si="70"/>
        <v>67.180000000000007</v>
      </c>
      <c r="L760" s="37">
        <f t="shared" si="67"/>
        <v>403.08000000000004</v>
      </c>
      <c r="M760" s="37"/>
      <c r="N760" s="37">
        <f t="shared" si="71"/>
        <v>0</v>
      </c>
    </row>
    <row r="761" spans="1:14" ht="19.5" thickBot="1" x14ac:dyDescent="0.35">
      <c r="A761" s="56" t="s">
        <v>73</v>
      </c>
      <c r="B761" s="57" t="s">
        <v>74</v>
      </c>
      <c r="C761" s="58">
        <v>150</v>
      </c>
      <c r="D761" s="44"/>
      <c r="E761" s="44"/>
      <c r="F761" s="30">
        <f t="shared" si="68"/>
        <v>0</v>
      </c>
      <c r="G761" s="11"/>
      <c r="H761" s="11"/>
      <c r="I761" s="11"/>
      <c r="J761" s="12">
        <f t="shared" si="69"/>
        <v>0</v>
      </c>
      <c r="K761" s="31">
        <f t="shared" si="70"/>
        <v>21.06</v>
      </c>
      <c r="L761" s="37">
        <f t="shared" si="67"/>
        <v>0</v>
      </c>
      <c r="M761" s="37"/>
      <c r="N761" s="37">
        <f t="shared" si="71"/>
        <v>0</v>
      </c>
    </row>
    <row r="762" spans="1:14" ht="19.5" thickBot="1" x14ac:dyDescent="0.35">
      <c r="A762" s="66" t="s">
        <v>75</v>
      </c>
      <c r="B762" s="67" t="s">
        <v>76</v>
      </c>
      <c r="C762" s="68">
        <v>120</v>
      </c>
      <c r="D762" s="44"/>
      <c r="E762" s="44"/>
      <c r="F762" s="30">
        <f t="shared" si="68"/>
        <v>0</v>
      </c>
      <c r="G762" s="11"/>
      <c r="H762" s="11"/>
      <c r="I762" s="11"/>
      <c r="J762" s="12">
        <f t="shared" si="69"/>
        <v>0</v>
      </c>
      <c r="K762" s="31">
        <f t="shared" si="70"/>
        <v>78.98</v>
      </c>
      <c r="L762" s="37">
        <f t="shared" si="67"/>
        <v>0</v>
      </c>
      <c r="M762" s="37"/>
      <c r="N762" s="37">
        <f t="shared" si="71"/>
        <v>0</v>
      </c>
    </row>
    <row r="763" spans="1:14" ht="19.5" thickBot="1" x14ac:dyDescent="0.35">
      <c r="A763" s="66" t="s">
        <v>77</v>
      </c>
      <c r="B763" s="67" t="s">
        <v>78</v>
      </c>
      <c r="C763" s="68">
        <v>60</v>
      </c>
      <c r="D763" s="44">
        <v>18</v>
      </c>
      <c r="E763" s="44"/>
      <c r="F763" s="30">
        <f t="shared" si="68"/>
        <v>0.3</v>
      </c>
      <c r="G763" s="11"/>
      <c r="H763" s="11"/>
      <c r="I763" s="11"/>
      <c r="J763" s="12">
        <f t="shared" si="69"/>
        <v>18</v>
      </c>
      <c r="K763" s="31">
        <f t="shared" si="70"/>
        <v>154.44</v>
      </c>
      <c r="L763" s="37">
        <f t="shared" si="67"/>
        <v>2779.92</v>
      </c>
      <c r="M763" s="37"/>
      <c r="N763" s="37">
        <f t="shared" si="71"/>
        <v>0</v>
      </c>
    </row>
    <row r="764" spans="1:14" ht="19.5" thickBot="1" x14ac:dyDescent="0.35">
      <c r="A764" s="66" t="s">
        <v>79</v>
      </c>
      <c r="B764" s="67" t="s">
        <v>50</v>
      </c>
      <c r="C764" s="68">
        <v>30</v>
      </c>
      <c r="D764" s="44">
        <v>22</v>
      </c>
      <c r="E764" s="44"/>
      <c r="F764" s="30">
        <f t="shared" si="68"/>
        <v>0.73333333333333328</v>
      </c>
      <c r="G764" s="11"/>
      <c r="H764" s="11"/>
      <c r="I764" s="11"/>
      <c r="J764" s="12">
        <f t="shared" si="69"/>
        <v>22</v>
      </c>
      <c r="K764" s="31">
        <f t="shared" si="70"/>
        <v>274.95</v>
      </c>
      <c r="L764" s="37">
        <f t="shared" si="67"/>
        <v>6048.9</v>
      </c>
      <c r="M764" s="37"/>
      <c r="N764" s="37">
        <f t="shared" si="71"/>
        <v>0</v>
      </c>
    </row>
    <row r="765" spans="1:14" ht="19.5" thickBot="1" x14ac:dyDescent="0.35">
      <c r="A765" s="66" t="s">
        <v>80</v>
      </c>
      <c r="B765" s="67" t="s">
        <v>59</v>
      </c>
      <c r="C765" s="68">
        <v>12</v>
      </c>
      <c r="D765" s="44"/>
      <c r="E765" s="44"/>
      <c r="F765" s="30">
        <f t="shared" si="68"/>
        <v>0</v>
      </c>
      <c r="G765" s="11"/>
      <c r="H765" s="11"/>
      <c r="I765" s="11"/>
      <c r="J765" s="12">
        <f t="shared" si="69"/>
        <v>0</v>
      </c>
      <c r="K765" s="31">
        <f t="shared" si="70"/>
        <v>1023.75</v>
      </c>
      <c r="L765" s="37">
        <f t="shared" si="67"/>
        <v>0</v>
      </c>
      <c r="M765" s="37"/>
      <c r="N765" s="37">
        <f t="shared" si="71"/>
        <v>0</v>
      </c>
    </row>
    <row r="766" spans="1:14" ht="19.5" thickBot="1" x14ac:dyDescent="0.35">
      <c r="A766" s="76" t="s">
        <v>81</v>
      </c>
      <c r="B766" s="77" t="s">
        <v>82</v>
      </c>
      <c r="C766" s="78">
        <v>18</v>
      </c>
      <c r="D766" s="44">
        <v>1</v>
      </c>
      <c r="E766" s="44"/>
      <c r="F766" s="30">
        <f t="shared" si="68"/>
        <v>5.5555555555555552E-2</v>
      </c>
      <c r="G766" s="11"/>
      <c r="H766" s="11"/>
      <c r="I766" s="11"/>
      <c r="J766" s="12">
        <f t="shared" si="69"/>
        <v>1</v>
      </c>
      <c r="K766" s="31">
        <f t="shared" si="70"/>
        <v>558.67999999999995</v>
      </c>
      <c r="L766" s="37">
        <f t="shared" si="67"/>
        <v>558.67999999999995</v>
      </c>
      <c r="M766" s="37"/>
      <c r="N766" s="37">
        <f t="shared" si="71"/>
        <v>0</v>
      </c>
    </row>
    <row r="767" spans="1:14" ht="19.5" thickBot="1" x14ac:dyDescent="0.35">
      <c r="A767" s="76" t="s">
        <v>83</v>
      </c>
      <c r="B767" s="77" t="s">
        <v>59</v>
      </c>
      <c r="C767" s="78">
        <v>12</v>
      </c>
      <c r="D767" s="44">
        <v>2</v>
      </c>
      <c r="E767" s="44"/>
      <c r="F767" s="30">
        <f t="shared" si="68"/>
        <v>0.16666666666666666</v>
      </c>
      <c r="G767" s="11"/>
      <c r="H767" s="11"/>
      <c r="I767" s="11"/>
      <c r="J767" s="12">
        <f t="shared" si="69"/>
        <v>2</v>
      </c>
      <c r="K767" s="31">
        <f t="shared" si="70"/>
        <v>1092.2</v>
      </c>
      <c r="L767" s="37">
        <f t="shared" si="67"/>
        <v>2184.4</v>
      </c>
      <c r="M767" s="37"/>
      <c r="N767" s="37">
        <f t="shared" si="71"/>
        <v>0</v>
      </c>
    </row>
    <row r="768" spans="1:14" ht="19.5" thickBot="1" x14ac:dyDescent="0.35">
      <c r="A768" s="76" t="s">
        <v>84</v>
      </c>
      <c r="B768" s="77" t="s">
        <v>85</v>
      </c>
      <c r="C768" s="78">
        <v>4</v>
      </c>
      <c r="D768" s="44"/>
      <c r="E768" s="44"/>
      <c r="F768" s="30">
        <f t="shared" si="68"/>
        <v>0</v>
      </c>
      <c r="G768" s="11"/>
      <c r="H768" s="11"/>
      <c r="I768" s="11"/>
      <c r="J768" s="12">
        <f t="shared" si="69"/>
        <v>0</v>
      </c>
      <c r="K768" s="31">
        <f t="shared" si="70"/>
        <v>2670.53</v>
      </c>
      <c r="L768" s="37">
        <f t="shared" si="67"/>
        <v>0</v>
      </c>
      <c r="M768" s="37"/>
      <c r="N768" s="37">
        <f t="shared" si="71"/>
        <v>0</v>
      </c>
    </row>
    <row r="769" spans="1:14" ht="19.5" thickBot="1" x14ac:dyDescent="0.35">
      <c r="A769" s="86" t="s">
        <v>86</v>
      </c>
      <c r="B769" s="87" t="s">
        <v>87</v>
      </c>
      <c r="C769" s="88">
        <v>48</v>
      </c>
      <c r="D769" s="44"/>
      <c r="E769" s="44"/>
      <c r="F769" s="30">
        <f t="shared" si="68"/>
        <v>0</v>
      </c>
      <c r="G769" s="11"/>
      <c r="H769" s="11"/>
      <c r="I769" s="11"/>
      <c r="J769" s="12">
        <f t="shared" si="69"/>
        <v>0</v>
      </c>
      <c r="K769" s="31">
        <f t="shared" si="70"/>
        <v>46.8</v>
      </c>
      <c r="L769" s="37">
        <f t="shared" si="67"/>
        <v>0</v>
      </c>
      <c r="M769" s="37"/>
      <c r="N769" s="37">
        <f t="shared" si="71"/>
        <v>0</v>
      </c>
    </row>
    <row r="770" spans="1:14" ht="19.5" thickBot="1" x14ac:dyDescent="0.35">
      <c r="A770" s="86" t="s">
        <v>88</v>
      </c>
      <c r="B770" s="87" t="s">
        <v>87</v>
      </c>
      <c r="C770" s="88">
        <v>48</v>
      </c>
      <c r="D770" s="44"/>
      <c r="E770" s="44"/>
      <c r="F770" s="30">
        <f t="shared" si="68"/>
        <v>0</v>
      </c>
      <c r="G770" s="11"/>
      <c r="H770" s="11"/>
      <c r="I770" s="11"/>
      <c r="J770" s="12">
        <f t="shared" si="69"/>
        <v>0</v>
      </c>
      <c r="K770" s="31">
        <f t="shared" si="70"/>
        <v>46.8</v>
      </c>
      <c r="L770" s="37">
        <f t="shared" si="67"/>
        <v>0</v>
      </c>
      <c r="M770" s="37"/>
      <c r="N770" s="37">
        <f t="shared" si="71"/>
        <v>0</v>
      </c>
    </row>
    <row r="771" spans="1:14" x14ac:dyDescent="0.3">
      <c r="A771" s="96" t="s">
        <v>89</v>
      </c>
      <c r="B771" s="97">
        <v>25</v>
      </c>
      <c r="C771" s="97">
        <v>25</v>
      </c>
      <c r="D771" s="44">
        <v>410</v>
      </c>
      <c r="E771" s="44"/>
      <c r="F771" s="30">
        <f t="shared" si="68"/>
        <v>16.399999999999999</v>
      </c>
      <c r="G771" s="11"/>
      <c r="H771" s="11"/>
      <c r="I771" s="11"/>
      <c r="J771" s="12">
        <f t="shared" si="69"/>
        <v>410</v>
      </c>
      <c r="K771" s="31">
        <f t="shared" si="70"/>
        <v>111.25</v>
      </c>
      <c r="L771" s="37">
        <f t="shared" si="67"/>
        <v>45612.5</v>
      </c>
      <c r="M771" s="37"/>
      <c r="N771" s="37">
        <f t="shared" si="71"/>
        <v>0</v>
      </c>
    </row>
    <row r="772" spans="1:14" x14ac:dyDescent="0.3">
      <c r="A772" s="105" t="s">
        <v>90</v>
      </c>
      <c r="B772" s="106">
        <v>10</v>
      </c>
      <c r="C772" s="106">
        <v>10</v>
      </c>
      <c r="D772" s="44"/>
      <c r="E772" s="44"/>
      <c r="F772" s="30">
        <f t="shared" si="68"/>
        <v>0</v>
      </c>
      <c r="G772" s="11"/>
      <c r="H772" s="11"/>
      <c r="I772" s="11"/>
      <c r="J772" s="12">
        <f t="shared" si="69"/>
        <v>0</v>
      </c>
      <c r="K772" s="31">
        <f t="shared" si="70"/>
        <v>1760</v>
      </c>
      <c r="L772" s="37">
        <f t="shared" si="67"/>
        <v>0</v>
      </c>
      <c r="M772" s="37"/>
      <c r="N772" s="37">
        <f t="shared" si="71"/>
        <v>0</v>
      </c>
    </row>
    <row r="773" spans="1:14" x14ac:dyDescent="0.3">
      <c r="A773" s="105" t="s">
        <v>91</v>
      </c>
      <c r="B773" s="106">
        <v>8</v>
      </c>
      <c r="C773" s="106">
        <v>8</v>
      </c>
      <c r="D773" s="44"/>
      <c r="E773" s="44"/>
      <c r="F773" s="30">
        <f t="shared" si="68"/>
        <v>0</v>
      </c>
      <c r="G773" s="11"/>
      <c r="H773" s="11"/>
      <c r="I773" s="11"/>
      <c r="J773" s="12">
        <f t="shared" si="69"/>
        <v>0</v>
      </c>
      <c r="K773" s="31">
        <f t="shared" si="70"/>
        <v>2365</v>
      </c>
      <c r="L773" s="37">
        <f t="shared" si="67"/>
        <v>0</v>
      </c>
      <c r="M773" s="37"/>
      <c r="N773" s="37">
        <f t="shared" si="71"/>
        <v>0</v>
      </c>
    </row>
    <row r="774" spans="1:14" x14ac:dyDescent="0.3">
      <c r="A774" s="105" t="s">
        <v>92</v>
      </c>
      <c r="B774" s="106">
        <v>8</v>
      </c>
      <c r="C774" s="106">
        <v>8</v>
      </c>
      <c r="D774" s="44"/>
      <c r="E774" s="44"/>
      <c r="F774" s="30">
        <f t="shared" si="68"/>
        <v>0</v>
      </c>
      <c r="G774" s="11"/>
      <c r="H774" s="11"/>
      <c r="I774" s="11"/>
      <c r="J774" s="12">
        <f t="shared" si="69"/>
        <v>0</v>
      </c>
      <c r="K774" s="31">
        <f t="shared" si="70"/>
        <v>2065</v>
      </c>
      <c r="L774" s="37">
        <f t="shared" si="67"/>
        <v>0</v>
      </c>
      <c r="M774" s="37"/>
      <c r="N774" s="37">
        <f t="shared" si="71"/>
        <v>0</v>
      </c>
    </row>
    <row r="775" spans="1:14" x14ac:dyDescent="0.3">
      <c r="A775" s="105" t="s">
        <v>93</v>
      </c>
      <c r="B775" s="106">
        <v>15</v>
      </c>
      <c r="C775" s="106">
        <v>15</v>
      </c>
      <c r="D775" s="44">
        <v>1</v>
      </c>
      <c r="E775" s="44"/>
      <c r="F775" s="30">
        <f t="shared" si="68"/>
        <v>6.6666666666666666E-2</v>
      </c>
      <c r="G775" s="11"/>
      <c r="H775" s="11"/>
      <c r="I775" s="11"/>
      <c r="J775" s="12">
        <f t="shared" si="69"/>
        <v>1</v>
      </c>
      <c r="K775" s="31">
        <f t="shared" si="70"/>
        <v>990</v>
      </c>
      <c r="L775" s="37">
        <f t="shared" si="67"/>
        <v>990</v>
      </c>
      <c r="M775" s="37"/>
      <c r="N775" s="37">
        <f t="shared" si="71"/>
        <v>0</v>
      </c>
    </row>
    <row r="776" spans="1:14" x14ac:dyDescent="0.3">
      <c r="A776" s="105" t="s">
        <v>94</v>
      </c>
      <c r="B776" s="106">
        <v>15</v>
      </c>
      <c r="C776" s="106">
        <v>15</v>
      </c>
      <c r="D776" s="44"/>
      <c r="E776" s="44"/>
      <c r="F776" s="30">
        <f t="shared" si="68"/>
        <v>0</v>
      </c>
      <c r="G776" s="11"/>
      <c r="H776" s="11"/>
      <c r="I776" s="11"/>
      <c r="J776" s="12">
        <f t="shared" si="69"/>
        <v>0</v>
      </c>
      <c r="K776" s="31">
        <f t="shared" si="70"/>
        <v>1025</v>
      </c>
      <c r="L776" s="37">
        <f t="shared" si="67"/>
        <v>0</v>
      </c>
      <c r="M776" s="37"/>
      <c r="N776" s="37">
        <f t="shared" si="71"/>
        <v>0</v>
      </c>
    </row>
    <row r="777" spans="1:14" x14ac:dyDescent="0.3">
      <c r="A777" s="105" t="s">
        <v>95</v>
      </c>
      <c r="B777" s="106">
        <v>10</v>
      </c>
      <c r="C777" s="106">
        <v>10</v>
      </c>
      <c r="D777" s="44"/>
      <c r="E777" s="44"/>
      <c r="F777" s="30">
        <f t="shared" si="68"/>
        <v>0</v>
      </c>
      <c r="G777" s="11"/>
      <c r="H777" s="11"/>
      <c r="I777" s="11"/>
      <c r="J777" s="12">
        <f t="shared" si="69"/>
        <v>0</v>
      </c>
      <c r="K777" s="31">
        <f t="shared" si="70"/>
        <v>1620</v>
      </c>
      <c r="L777" s="37">
        <f t="shared" si="67"/>
        <v>0</v>
      </c>
      <c r="M777" s="37"/>
      <c r="N777" s="37">
        <f t="shared" si="71"/>
        <v>0</v>
      </c>
    </row>
    <row r="778" spans="1:14" x14ac:dyDescent="0.3">
      <c r="A778" s="105" t="s">
        <v>96</v>
      </c>
      <c r="B778" s="106">
        <v>8</v>
      </c>
      <c r="C778" s="106">
        <v>8</v>
      </c>
      <c r="D778" s="44"/>
      <c r="E778" s="44"/>
      <c r="F778" s="30">
        <f t="shared" si="68"/>
        <v>0</v>
      </c>
      <c r="G778" s="11"/>
      <c r="H778" s="11"/>
      <c r="I778" s="11"/>
      <c r="J778" s="12">
        <f t="shared" si="69"/>
        <v>0</v>
      </c>
      <c r="K778" s="31">
        <f t="shared" si="70"/>
        <v>2130</v>
      </c>
      <c r="L778" s="37">
        <f t="shared" si="67"/>
        <v>0</v>
      </c>
      <c r="M778" s="37"/>
      <c r="N778" s="37">
        <f t="shared" si="71"/>
        <v>0</v>
      </c>
    </row>
    <row r="779" spans="1:14" x14ac:dyDescent="0.3">
      <c r="A779" s="105" t="s">
        <v>97</v>
      </c>
      <c r="B779" s="106">
        <v>15</v>
      </c>
      <c r="C779" s="106">
        <v>15</v>
      </c>
      <c r="D779" s="44"/>
      <c r="E779" s="44"/>
      <c r="F779" s="30">
        <f t="shared" si="68"/>
        <v>0</v>
      </c>
      <c r="G779" s="11"/>
      <c r="H779" s="11"/>
      <c r="I779" s="11"/>
      <c r="J779" s="12">
        <f t="shared" si="69"/>
        <v>0</v>
      </c>
      <c r="K779" s="31">
        <f t="shared" si="70"/>
        <v>880</v>
      </c>
      <c r="L779" s="37">
        <f t="shared" si="67"/>
        <v>0</v>
      </c>
      <c r="M779" s="37"/>
      <c r="N779" s="37">
        <f t="shared" si="71"/>
        <v>0</v>
      </c>
    </row>
    <row r="780" spans="1:14" x14ac:dyDescent="0.3">
      <c r="A780" s="105" t="s">
        <v>98</v>
      </c>
      <c r="B780" s="106">
        <v>15</v>
      </c>
      <c r="C780" s="106">
        <v>15</v>
      </c>
      <c r="D780" s="44"/>
      <c r="E780" s="44"/>
      <c r="F780" s="30">
        <f t="shared" si="68"/>
        <v>0</v>
      </c>
      <c r="G780" s="11"/>
      <c r="H780" s="11"/>
      <c r="I780" s="11"/>
      <c r="J780" s="12">
        <f t="shared" si="69"/>
        <v>0</v>
      </c>
      <c r="K780" s="31">
        <f t="shared" si="70"/>
        <v>915</v>
      </c>
      <c r="L780" s="37">
        <f t="shared" si="67"/>
        <v>0</v>
      </c>
      <c r="M780" s="37"/>
      <c r="N780" s="37">
        <f t="shared" si="71"/>
        <v>0</v>
      </c>
    </row>
    <row r="781" spans="1:14" x14ac:dyDescent="0.3">
      <c r="A781" s="105" t="s">
        <v>99</v>
      </c>
      <c r="B781" s="106">
        <v>3</v>
      </c>
      <c r="C781" s="106">
        <v>3</v>
      </c>
      <c r="D781" s="44"/>
      <c r="E781" s="44"/>
      <c r="F781" s="30">
        <f t="shared" si="68"/>
        <v>0</v>
      </c>
      <c r="G781" s="11"/>
      <c r="H781" s="11"/>
      <c r="I781" s="11"/>
      <c r="J781" s="12">
        <f t="shared" si="69"/>
        <v>0</v>
      </c>
      <c r="K781" s="31">
        <f t="shared" si="70"/>
        <v>1970</v>
      </c>
      <c r="L781" s="37">
        <f t="shared" si="67"/>
        <v>0</v>
      </c>
      <c r="M781" s="37"/>
      <c r="N781" s="37">
        <f t="shared" si="71"/>
        <v>0</v>
      </c>
    </row>
    <row r="782" spans="1:14" x14ac:dyDescent="0.3">
      <c r="A782" s="105" t="s">
        <v>100</v>
      </c>
      <c r="B782" s="106">
        <v>3</v>
      </c>
      <c r="C782" s="106">
        <v>3</v>
      </c>
      <c r="D782" s="44"/>
      <c r="E782" s="44"/>
      <c r="F782" s="30">
        <f t="shared" si="68"/>
        <v>0</v>
      </c>
      <c r="G782" s="11"/>
      <c r="H782" s="11"/>
      <c r="I782" s="11"/>
      <c r="J782" s="12">
        <f t="shared" si="69"/>
        <v>0</v>
      </c>
      <c r="K782" s="31">
        <f t="shared" si="70"/>
        <v>2035</v>
      </c>
      <c r="L782" s="37">
        <f t="shared" si="67"/>
        <v>0</v>
      </c>
      <c r="M782" s="37"/>
      <c r="N782" s="37">
        <f t="shared" si="71"/>
        <v>0</v>
      </c>
    </row>
    <row r="783" spans="1:14" x14ac:dyDescent="0.3">
      <c r="A783" s="105" t="s">
        <v>101</v>
      </c>
      <c r="B783" s="106">
        <v>8</v>
      </c>
      <c r="C783" s="106">
        <v>8</v>
      </c>
      <c r="D783" s="44"/>
      <c r="E783" s="44"/>
      <c r="F783" s="30">
        <f t="shared" si="68"/>
        <v>0</v>
      </c>
      <c r="G783" s="11"/>
      <c r="H783" s="11"/>
      <c r="I783" s="11"/>
      <c r="J783" s="12">
        <f t="shared" si="69"/>
        <v>0</v>
      </c>
      <c r="K783" s="31">
        <f t="shared" si="70"/>
        <v>2120</v>
      </c>
      <c r="L783" s="37">
        <f t="shared" si="67"/>
        <v>0</v>
      </c>
      <c r="M783" s="37"/>
      <c r="N783" s="37">
        <f t="shared" si="71"/>
        <v>0</v>
      </c>
    </row>
    <row r="784" spans="1:14" x14ac:dyDescent="0.3">
      <c r="A784" s="105" t="s">
        <v>102</v>
      </c>
      <c r="B784" s="106">
        <v>10</v>
      </c>
      <c r="C784" s="106">
        <v>10</v>
      </c>
      <c r="D784" s="44"/>
      <c r="E784" s="44"/>
      <c r="F784" s="30">
        <f t="shared" si="68"/>
        <v>0</v>
      </c>
      <c r="G784" s="11"/>
      <c r="H784" s="11"/>
      <c r="I784" s="11"/>
      <c r="J784" s="12">
        <f t="shared" si="69"/>
        <v>0</v>
      </c>
      <c r="K784" s="31">
        <f t="shared" si="70"/>
        <v>1980</v>
      </c>
      <c r="L784" s="37">
        <f t="shared" si="67"/>
        <v>0</v>
      </c>
      <c r="M784" s="37"/>
      <c r="N784" s="37">
        <f t="shared" si="71"/>
        <v>0</v>
      </c>
    </row>
    <row r="785" spans="1:14" x14ac:dyDescent="0.3">
      <c r="A785" s="105" t="s">
        <v>103</v>
      </c>
      <c r="B785" s="106">
        <v>12</v>
      </c>
      <c r="C785" s="106">
        <v>12</v>
      </c>
      <c r="D785" s="44"/>
      <c r="E785" s="44"/>
      <c r="F785" s="30">
        <f t="shared" si="68"/>
        <v>0</v>
      </c>
      <c r="G785" s="11"/>
      <c r="H785" s="11"/>
      <c r="I785" s="11"/>
      <c r="J785" s="12">
        <f t="shared" si="69"/>
        <v>0</v>
      </c>
      <c r="K785" s="31">
        <f t="shared" si="70"/>
        <v>875</v>
      </c>
      <c r="L785" s="37">
        <f t="shared" si="67"/>
        <v>0</v>
      </c>
      <c r="M785" s="37"/>
      <c r="N785" s="37">
        <f t="shared" si="71"/>
        <v>0</v>
      </c>
    </row>
    <row r="786" spans="1:14" ht="19.5" thickBot="1" x14ac:dyDescent="0.35">
      <c r="A786" s="105" t="s">
        <v>104</v>
      </c>
      <c r="B786" s="106">
        <v>3</v>
      </c>
      <c r="C786" s="106">
        <v>3</v>
      </c>
      <c r="D786" s="44"/>
      <c r="E786" s="44"/>
      <c r="F786" s="30">
        <f t="shared" si="68"/>
        <v>0</v>
      </c>
      <c r="G786" s="11"/>
      <c r="H786" s="11"/>
      <c r="I786" s="11"/>
      <c r="J786" s="12">
        <f t="shared" si="69"/>
        <v>0</v>
      </c>
      <c r="K786" s="31">
        <f t="shared" si="70"/>
        <v>2145</v>
      </c>
      <c r="L786" s="37">
        <f t="shared" si="67"/>
        <v>0</v>
      </c>
      <c r="M786" s="37"/>
      <c r="N786" s="37">
        <f t="shared" si="71"/>
        <v>0</v>
      </c>
    </row>
    <row r="787" spans="1:14" ht="19.5" thickBot="1" x14ac:dyDescent="0.35">
      <c r="A787" s="56" t="s">
        <v>105</v>
      </c>
      <c r="B787" s="57" t="s">
        <v>74</v>
      </c>
      <c r="C787" s="58">
        <v>150</v>
      </c>
      <c r="D787" s="44"/>
      <c r="E787" s="44"/>
      <c r="F787" s="30">
        <f t="shared" si="68"/>
        <v>0</v>
      </c>
      <c r="G787" s="11"/>
      <c r="H787" s="11"/>
      <c r="I787" s="11"/>
      <c r="J787" s="12">
        <f t="shared" si="69"/>
        <v>0</v>
      </c>
      <c r="K787" s="31">
        <f t="shared" si="70"/>
        <v>21.06</v>
      </c>
      <c r="L787" s="37">
        <f t="shared" si="67"/>
        <v>0</v>
      </c>
      <c r="M787" s="37"/>
      <c r="N787" s="37">
        <f t="shared" si="71"/>
        <v>0</v>
      </c>
    </row>
    <row r="788" spans="1:14" x14ac:dyDescent="0.3">
      <c r="A788" s="107"/>
      <c r="B788" s="108"/>
      <c r="C788" s="108"/>
      <c r="D788" s="11"/>
      <c r="E788" s="11"/>
      <c r="F788" s="30" t="e">
        <f t="shared" si="68"/>
        <v>#DIV/0!</v>
      </c>
      <c r="G788" s="11"/>
      <c r="H788" s="11"/>
      <c r="I788" s="11"/>
      <c r="J788" s="12">
        <f t="shared" si="69"/>
        <v>0</v>
      </c>
      <c r="K788" s="31">
        <f t="shared" si="70"/>
        <v>116.5</v>
      </c>
      <c r="L788" s="37">
        <f t="shared" si="67"/>
        <v>0</v>
      </c>
      <c r="M788" s="37"/>
      <c r="N788" s="37">
        <f t="shared" si="71"/>
        <v>0</v>
      </c>
    </row>
    <row r="789" spans="1:14" x14ac:dyDescent="0.3">
      <c r="A789" s="107"/>
      <c r="B789" s="108"/>
      <c r="C789" s="108"/>
      <c r="D789" s="11"/>
      <c r="E789" s="11"/>
      <c r="F789" s="30" t="e">
        <f t="shared" si="68"/>
        <v>#DIV/0!</v>
      </c>
      <c r="G789" s="11"/>
      <c r="H789" s="11"/>
      <c r="I789" s="11"/>
      <c r="J789" s="12">
        <f t="shared" si="69"/>
        <v>0</v>
      </c>
      <c r="K789" s="31">
        <f t="shared" si="70"/>
        <v>0</v>
      </c>
      <c r="L789" s="37">
        <f t="shared" si="67"/>
        <v>0</v>
      </c>
      <c r="M789" s="37"/>
      <c r="N789" s="37">
        <f t="shared" si="71"/>
        <v>0</v>
      </c>
    </row>
    <row r="790" spans="1:14" x14ac:dyDescent="0.3">
      <c r="A790" s="107"/>
      <c r="B790" s="108"/>
      <c r="C790" s="108"/>
      <c r="D790" s="11"/>
      <c r="E790" s="11"/>
      <c r="F790" s="30" t="e">
        <f t="shared" si="68"/>
        <v>#DIV/0!</v>
      </c>
      <c r="G790" s="11"/>
      <c r="H790" s="11"/>
      <c r="I790" s="11"/>
      <c r="J790" s="12">
        <f t="shared" si="69"/>
        <v>0</v>
      </c>
      <c r="K790" s="31">
        <f t="shared" si="70"/>
        <v>23</v>
      </c>
      <c r="L790" s="37">
        <f t="shared" si="67"/>
        <v>0</v>
      </c>
      <c r="M790" s="37"/>
      <c r="N790" s="37">
        <f t="shared" si="71"/>
        <v>0</v>
      </c>
    </row>
    <row r="791" spans="1:14" x14ac:dyDescent="0.3">
      <c r="A791" s="107"/>
      <c r="B791" s="108"/>
      <c r="C791" s="108"/>
      <c r="D791" s="11"/>
      <c r="E791" s="11"/>
      <c r="F791" s="30" t="e">
        <f t="shared" si="68"/>
        <v>#DIV/0!</v>
      </c>
      <c r="G791" s="11"/>
      <c r="H791" s="11"/>
      <c r="I791" s="11"/>
      <c r="J791" s="12">
        <f t="shared" si="69"/>
        <v>0</v>
      </c>
      <c r="K791" s="31">
        <f t="shared" si="70"/>
        <v>0</v>
      </c>
      <c r="L791" s="37">
        <f t="shared" si="67"/>
        <v>0</v>
      </c>
      <c r="M791" s="37"/>
      <c r="N791" s="37">
        <f t="shared" si="71"/>
        <v>0</v>
      </c>
    </row>
    <row r="792" spans="1:14" x14ac:dyDescent="0.3">
      <c r="A792" s="11"/>
      <c r="B792" s="10"/>
      <c r="C792" s="10"/>
      <c r="D792" s="11"/>
      <c r="E792" s="11"/>
      <c r="F792" s="30" t="e">
        <f t="shared" si="68"/>
        <v>#DIV/0!</v>
      </c>
      <c r="G792" s="11"/>
      <c r="H792" s="11"/>
      <c r="I792" s="11"/>
      <c r="J792" s="12">
        <f t="shared" si="69"/>
        <v>0</v>
      </c>
      <c r="K792" s="31">
        <f t="shared" si="70"/>
        <v>0</v>
      </c>
      <c r="L792" s="37">
        <f t="shared" si="67"/>
        <v>0</v>
      </c>
      <c r="M792" s="37"/>
      <c r="N792" s="37">
        <f t="shared" si="71"/>
        <v>0</v>
      </c>
    </row>
    <row r="793" spans="1:14" x14ac:dyDescent="0.3">
      <c r="A793" s="11"/>
      <c r="B793" s="10"/>
      <c r="C793" s="10"/>
      <c r="D793" s="11"/>
      <c r="E793" s="11"/>
      <c r="F793" s="30" t="e">
        <f t="shared" si="68"/>
        <v>#DIV/0!</v>
      </c>
      <c r="G793" s="11"/>
      <c r="H793" s="11"/>
      <c r="I793" s="11"/>
      <c r="J793" s="12">
        <f t="shared" si="69"/>
        <v>0</v>
      </c>
      <c r="K793" s="31">
        <f t="shared" si="70"/>
        <v>0</v>
      </c>
      <c r="L793" s="37">
        <f t="shared" si="67"/>
        <v>0</v>
      </c>
      <c r="M793" s="37"/>
      <c r="N793" s="37">
        <f t="shared" si="71"/>
        <v>0</v>
      </c>
    </row>
    <row r="794" spans="1:14" x14ac:dyDescent="0.3">
      <c r="A794" s="11"/>
      <c r="B794" s="10"/>
      <c r="C794" s="10"/>
      <c r="D794" s="11"/>
      <c r="E794" s="11"/>
      <c r="F794" s="30" t="e">
        <f t="shared" si="68"/>
        <v>#DIV/0!</v>
      </c>
      <c r="G794" s="11"/>
      <c r="H794" s="11"/>
      <c r="I794" s="11"/>
      <c r="J794" s="12">
        <f t="shared" si="69"/>
        <v>0</v>
      </c>
      <c r="K794" s="31">
        <f t="shared" si="70"/>
        <v>0</v>
      </c>
      <c r="L794" s="37">
        <f t="shared" si="67"/>
        <v>0</v>
      </c>
      <c r="M794" s="37"/>
      <c r="N794" s="37">
        <f t="shared" si="71"/>
        <v>0</v>
      </c>
    </row>
    <row r="795" spans="1:14" x14ac:dyDescent="0.3">
      <c r="A795" s="11" t="s">
        <v>33</v>
      </c>
      <c r="B795" s="11"/>
      <c r="C795" s="13"/>
      <c r="D795" s="111">
        <f t="shared" ref="D795:J795" si="72">SUM(D733:D794)</f>
        <v>572</v>
      </c>
      <c r="E795" s="111">
        <f t="shared" si="72"/>
        <v>0</v>
      </c>
      <c r="F795" s="111" t="e">
        <f t="shared" si="72"/>
        <v>#DIV/0!</v>
      </c>
      <c r="G795" s="111">
        <f t="shared" si="72"/>
        <v>0</v>
      </c>
      <c r="H795" s="111">
        <f t="shared" si="72"/>
        <v>0</v>
      </c>
      <c r="I795" s="111">
        <f t="shared" si="72"/>
        <v>0</v>
      </c>
      <c r="J795" s="12">
        <f t="shared" si="72"/>
        <v>572</v>
      </c>
      <c r="K795" s="111"/>
      <c r="L795" s="111">
        <f>SUM(L733:L794)</f>
        <v>85719.16</v>
      </c>
      <c r="M795" s="111">
        <f>SUM(M733:M794)</f>
        <v>0</v>
      </c>
      <c r="N795" s="111">
        <f>SUM(N733:N794)</f>
        <v>0</v>
      </c>
    </row>
    <row r="796" spans="1:14" x14ac:dyDescent="0.3">
      <c r="A796" s="113"/>
      <c r="B796" s="114"/>
      <c r="C796" s="115"/>
      <c r="D796" s="116"/>
      <c r="E796" s="116"/>
      <c r="F796" s="7" t="s">
        <v>106</v>
      </c>
      <c r="G796" s="7" t="s">
        <v>123</v>
      </c>
      <c r="H796" s="7" t="s">
        <v>124</v>
      </c>
      <c r="I796" s="7" t="s">
        <v>125</v>
      </c>
      <c r="J796" s="7" t="s">
        <v>126</v>
      </c>
      <c r="K796" s="117"/>
      <c r="L796" s="117"/>
      <c r="M796" s="7" t="s">
        <v>107</v>
      </c>
      <c r="N796" s="118"/>
    </row>
    <row r="797" spans="1:14" ht="31.5" x14ac:dyDescent="0.5">
      <c r="A797" s="113"/>
      <c r="B797" s="114"/>
      <c r="C797" s="115"/>
      <c r="D797" s="116"/>
      <c r="E797" s="116"/>
      <c r="F797" s="121"/>
      <c r="G797" s="121"/>
      <c r="H797" s="121"/>
      <c r="I797" s="121"/>
      <c r="J797" s="121"/>
      <c r="K797" s="122"/>
      <c r="L797" s="121">
        <f>+F797-G797-H797-I797-J797</f>
        <v>0</v>
      </c>
      <c r="M797" s="123"/>
      <c r="N797" s="124"/>
    </row>
    <row r="798" spans="1:14" x14ac:dyDescent="0.3">
      <c r="A798" s="177" t="s">
        <v>109</v>
      </c>
      <c r="B798" s="178"/>
      <c r="C798" s="178"/>
      <c r="D798" s="178"/>
      <c r="E798" s="178"/>
      <c r="F798" s="178"/>
      <c r="G798" s="178"/>
      <c r="H798" s="178"/>
      <c r="I798" s="178"/>
      <c r="J798" s="179"/>
      <c r="K798" s="125"/>
      <c r="L798" s="12">
        <v>1109</v>
      </c>
      <c r="M798" s="126"/>
      <c r="N798" s="127"/>
    </row>
    <row r="799" spans="1:14" x14ac:dyDescent="0.3">
      <c r="A799" s="180" t="s">
        <v>110</v>
      </c>
      <c r="B799" s="181"/>
      <c r="C799" s="181"/>
      <c r="D799" s="181"/>
      <c r="E799" s="181"/>
      <c r="F799" s="181"/>
      <c r="G799" s="181"/>
      <c r="H799" s="181"/>
      <c r="I799" s="181"/>
      <c r="J799" s="182"/>
      <c r="K799" s="129"/>
      <c r="L799" s="12">
        <v>-401</v>
      </c>
      <c r="M799" s="126"/>
      <c r="N799" s="127"/>
    </row>
    <row r="800" spans="1:14" x14ac:dyDescent="0.3">
      <c r="A800" s="160" t="s">
        <v>111</v>
      </c>
      <c r="B800" s="161"/>
      <c r="C800" s="161"/>
      <c r="D800" s="161"/>
      <c r="E800" s="161"/>
      <c r="F800" s="161"/>
      <c r="G800" s="161"/>
      <c r="H800" s="161"/>
      <c r="I800" s="161"/>
      <c r="J800" s="162"/>
      <c r="K800" s="130"/>
      <c r="L800" s="12"/>
      <c r="M800" s="131">
        <f>+L800/L795%</f>
        <v>0</v>
      </c>
      <c r="N800" s="127"/>
    </row>
    <row r="801" spans="1:14" x14ac:dyDescent="0.3">
      <c r="A801" s="163" t="s">
        <v>112</v>
      </c>
      <c r="B801" s="164"/>
      <c r="C801" s="164"/>
      <c r="D801" s="164"/>
      <c r="E801" s="164"/>
      <c r="F801" s="164"/>
      <c r="G801" s="164"/>
      <c r="H801" s="164"/>
      <c r="I801" s="164"/>
      <c r="J801" s="165"/>
      <c r="K801" s="132"/>
      <c r="L801" s="12">
        <f>+E817</f>
        <v>21372</v>
      </c>
      <c r="M801" s="126"/>
      <c r="N801" s="127"/>
    </row>
    <row r="802" spans="1:14" x14ac:dyDescent="0.3">
      <c r="A802" s="166" t="s">
        <v>113</v>
      </c>
      <c r="B802" s="167"/>
      <c r="C802" s="167"/>
      <c r="D802" s="167"/>
      <c r="E802" s="167"/>
      <c r="F802" s="167"/>
      <c r="G802" s="167"/>
      <c r="H802" s="167"/>
      <c r="I802" s="167"/>
      <c r="J802" s="168"/>
      <c r="K802" s="134"/>
      <c r="L802" s="12">
        <f>+M817</f>
        <v>0</v>
      </c>
      <c r="M802" s="126"/>
      <c r="N802" s="127"/>
    </row>
    <row r="803" spans="1:14" x14ac:dyDescent="0.3">
      <c r="A803" s="169"/>
      <c r="B803" s="170"/>
      <c r="C803" s="170"/>
      <c r="D803" s="170"/>
      <c r="E803" s="170"/>
      <c r="F803" s="170"/>
      <c r="G803" s="170"/>
      <c r="H803" s="170"/>
      <c r="I803" s="170"/>
      <c r="J803" s="171"/>
      <c r="K803" s="128"/>
      <c r="L803" s="126">
        <v>73</v>
      </c>
      <c r="M803" s="126"/>
      <c r="N803" s="127"/>
    </row>
    <row r="804" spans="1:14" x14ac:dyDescent="0.3">
      <c r="A804" s="169"/>
      <c r="B804" s="170"/>
      <c r="C804" s="170"/>
      <c r="D804" s="170"/>
      <c r="E804" s="170"/>
      <c r="F804" s="170"/>
      <c r="G804" s="170"/>
      <c r="H804" s="170"/>
      <c r="I804" s="170"/>
      <c r="J804" s="171"/>
      <c r="K804" s="128"/>
      <c r="L804" s="126"/>
      <c r="M804" s="126"/>
      <c r="N804" s="127"/>
    </row>
    <row r="805" spans="1:14" x14ac:dyDescent="0.3">
      <c r="A805" s="169" t="s">
        <v>114</v>
      </c>
      <c r="B805" s="170"/>
      <c r="C805" s="170"/>
      <c r="D805" s="170"/>
      <c r="E805" s="170"/>
      <c r="F805" s="170"/>
      <c r="G805" s="170"/>
      <c r="H805" s="170"/>
      <c r="I805" s="170"/>
      <c r="J805" s="171"/>
      <c r="K805" s="136"/>
      <c r="L805" s="111">
        <f>+L795-L798-L799-L800-L801+L802-L803-L804</f>
        <v>63566.16</v>
      </c>
      <c r="M805" s="126"/>
      <c r="N805" s="127"/>
    </row>
    <row r="806" spans="1:14" ht="19.5" thickBot="1" x14ac:dyDescent="0.35">
      <c r="L806" s="3">
        <v>63566</v>
      </c>
      <c r="M806" s="138">
        <f>+L806-L805</f>
        <v>-0.16000000000349246</v>
      </c>
    </row>
    <row r="807" spans="1:14" ht="19.5" thickBot="1" x14ac:dyDescent="0.35">
      <c r="A807" s="157" t="s">
        <v>115</v>
      </c>
      <c r="B807" s="158"/>
      <c r="C807" s="158"/>
      <c r="D807" s="158"/>
      <c r="E807" s="158"/>
      <c r="F807" s="159"/>
      <c r="G807" s="127"/>
      <c r="H807" s="157" t="s">
        <v>116</v>
      </c>
      <c r="I807" s="158"/>
      <c r="J807" s="159"/>
      <c r="K807" s="157" t="s">
        <v>117</v>
      </c>
      <c r="L807" s="158"/>
      <c r="M807" s="159"/>
      <c r="N807" s="139"/>
    </row>
    <row r="808" spans="1:14" ht="19.5" thickBot="1" x14ac:dyDescent="0.35">
      <c r="A808" s="140" t="s">
        <v>118</v>
      </c>
      <c r="B808" s="157" t="s">
        <v>119</v>
      </c>
      <c r="C808" s="159"/>
      <c r="D808" s="140" t="s">
        <v>120</v>
      </c>
      <c r="E808" s="157" t="s">
        <v>22</v>
      </c>
      <c r="F808" s="159"/>
      <c r="G808" s="127"/>
      <c r="H808" s="157" t="s">
        <v>119</v>
      </c>
      <c r="I808" s="159"/>
      <c r="J808" s="140" t="s">
        <v>22</v>
      </c>
      <c r="K808" s="157" t="s">
        <v>119</v>
      </c>
      <c r="L808" s="159"/>
      <c r="M808" s="140" t="s">
        <v>22</v>
      </c>
      <c r="N808" s="139"/>
    </row>
    <row r="809" spans="1:14" ht="19.5" thickBot="1" x14ac:dyDescent="0.35">
      <c r="A809" s="141"/>
      <c r="B809" s="153"/>
      <c r="C809" s="154"/>
      <c r="D809" s="141"/>
      <c r="E809" s="155">
        <v>21372</v>
      </c>
      <c r="F809" s="156"/>
      <c r="G809" s="127"/>
      <c r="H809" s="153"/>
      <c r="I809" s="154"/>
      <c r="J809" s="142"/>
      <c r="K809" s="153"/>
      <c r="L809" s="154"/>
      <c r="M809" s="143"/>
      <c r="N809" s="144"/>
    </row>
    <row r="810" spans="1:14" ht="19.5" thickBot="1" x14ac:dyDescent="0.35">
      <c r="A810" s="141"/>
      <c r="B810" s="153"/>
      <c r="C810" s="154"/>
      <c r="D810" s="141"/>
      <c r="E810" s="155"/>
      <c r="F810" s="156"/>
      <c r="G810" s="127"/>
      <c r="H810" s="153"/>
      <c r="I810" s="154"/>
      <c r="J810" s="142"/>
      <c r="K810" s="153"/>
      <c r="L810" s="154"/>
      <c r="M810" s="143"/>
      <c r="N810" s="144"/>
    </row>
    <row r="811" spans="1:14" ht="19.5" thickBot="1" x14ac:dyDescent="0.35">
      <c r="A811" s="141"/>
      <c r="B811" s="153"/>
      <c r="C811" s="154"/>
      <c r="D811" s="141"/>
      <c r="E811" s="155"/>
      <c r="F811" s="156"/>
      <c r="G811" s="127"/>
      <c r="H811" s="153"/>
      <c r="I811" s="154"/>
      <c r="J811" s="142"/>
      <c r="K811" s="153"/>
      <c r="L811" s="154"/>
      <c r="M811" s="143"/>
      <c r="N811" s="144"/>
    </row>
    <row r="812" spans="1:14" ht="19.5" thickBot="1" x14ac:dyDescent="0.35">
      <c r="A812" s="141"/>
      <c r="B812" s="153"/>
      <c r="C812" s="154"/>
      <c r="D812" s="141"/>
      <c r="E812" s="155"/>
      <c r="F812" s="156"/>
      <c r="G812" s="127"/>
      <c r="H812" s="153"/>
      <c r="I812" s="154"/>
      <c r="J812" s="142"/>
      <c r="K812" s="153"/>
      <c r="L812" s="154"/>
      <c r="M812" s="143"/>
      <c r="N812" s="144"/>
    </row>
    <row r="813" spans="1:14" ht="19.5" thickBot="1" x14ac:dyDescent="0.35">
      <c r="A813" s="141"/>
      <c r="B813" s="153"/>
      <c r="C813" s="154"/>
      <c r="D813" s="141"/>
      <c r="E813" s="155"/>
      <c r="F813" s="156"/>
      <c r="G813" s="127"/>
      <c r="H813" s="153"/>
      <c r="I813" s="154"/>
      <c r="J813" s="142"/>
      <c r="K813" s="153"/>
      <c r="L813" s="154"/>
      <c r="M813" s="143"/>
      <c r="N813" s="144"/>
    </row>
    <row r="814" spans="1:14" ht="19.5" thickBot="1" x14ac:dyDescent="0.35">
      <c r="A814" s="141"/>
      <c r="B814" s="153"/>
      <c r="C814" s="154"/>
      <c r="D814" s="141"/>
      <c r="E814" s="155"/>
      <c r="F814" s="156"/>
      <c r="G814" s="127"/>
      <c r="H814" s="153"/>
      <c r="I814" s="154"/>
      <c r="J814" s="142"/>
      <c r="K814" s="153"/>
      <c r="L814" s="154"/>
      <c r="M814" s="143"/>
      <c r="N814" s="144"/>
    </row>
    <row r="815" spans="1:14" ht="19.5" thickBot="1" x14ac:dyDescent="0.35">
      <c r="A815" s="141"/>
      <c r="B815" s="153"/>
      <c r="C815" s="154"/>
      <c r="D815" s="141"/>
      <c r="E815" s="155"/>
      <c r="F815" s="156"/>
      <c r="G815" s="127"/>
      <c r="H815" s="153"/>
      <c r="I815" s="154"/>
      <c r="J815" s="142"/>
      <c r="K815" s="153"/>
      <c r="L815" s="154"/>
      <c r="M815" s="143"/>
      <c r="N815" s="144"/>
    </row>
    <row r="816" spans="1:14" ht="19.5" thickBot="1" x14ac:dyDescent="0.35">
      <c r="A816" s="141"/>
      <c r="B816" s="153"/>
      <c r="C816" s="154"/>
      <c r="D816" s="141"/>
      <c r="E816" s="155"/>
      <c r="F816" s="156"/>
      <c r="G816" s="127"/>
      <c r="H816" s="153"/>
      <c r="I816" s="154"/>
      <c r="J816" s="142"/>
      <c r="K816" s="153"/>
      <c r="L816" s="154"/>
      <c r="M816" s="143"/>
      <c r="N816" s="144"/>
    </row>
    <row r="817" spans="1:14" ht="19.5" thickBot="1" x14ac:dyDescent="0.35">
      <c r="A817" s="141" t="s">
        <v>121</v>
      </c>
      <c r="B817" s="153"/>
      <c r="C817" s="154"/>
      <c r="D817" s="141"/>
      <c r="E817" s="155">
        <f>SUM(E809:F816)</f>
        <v>21372</v>
      </c>
      <c r="F817" s="156"/>
      <c r="G817" s="127"/>
      <c r="H817" s="153" t="s">
        <v>121</v>
      </c>
      <c r="I817" s="154"/>
      <c r="J817" s="140">
        <f>SUM(J809:J816)</f>
        <v>0</v>
      </c>
      <c r="K817" s="153" t="s">
        <v>121</v>
      </c>
      <c r="L817" s="154"/>
      <c r="M817" s="145">
        <f>SUM(M809:M816)</f>
        <v>0</v>
      </c>
      <c r="N817" s="139"/>
    </row>
    <row r="820" spans="1:14" x14ac:dyDescent="0.3">
      <c r="A820" s="172" t="s">
        <v>0</v>
      </c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"/>
      <c r="N820" s="151"/>
    </row>
    <row r="821" spans="1:14" x14ac:dyDescent="0.3">
      <c r="A821" s="1" t="s">
        <v>1</v>
      </c>
      <c r="B821" s="151" t="s">
        <v>134</v>
      </c>
      <c r="J821" s="1" t="s">
        <v>3</v>
      </c>
      <c r="K821" s="173">
        <f>+K730</f>
        <v>0</v>
      </c>
      <c r="L821" s="173"/>
      <c r="M821" s="173"/>
      <c r="N821" s="6"/>
    </row>
    <row r="822" spans="1:14" x14ac:dyDescent="0.3">
      <c r="A822" s="174"/>
      <c r="B822" s="175"/>
      <c r="C822" s="176"/>
      <c r="D822" s="169" t="s">
        <v>6</v>
      </c>
      <c r="E822" s="170"/>
      <c r="F822" s="171"/>
      <c r="G822" s="7" t="s">
        <v>7</v>
      </c>
      <c r="H822" s="7" t="s">
        <v>7</v>
      </c>
      <c r="I822" s="7" t="s">
        <v>8</v>
      </c>
      <c r="J822" s="150" t="s">
        <v>9</v>
      </c>
      <c r="K822" s="7" t="s">
        <v>10</v>
      </c>
      <c r="L822" s="152"/>
      <c r="M822" s="7" t="s">
        <v>11</v>
      </c>
      <c r="N822" s="7" t="s">
        <v>12</v>
      </c>
    </row>
    <row r="823" spans="1:14" x14ac:dyDescent="0.3">
      <c r="A823" s="12" t="s">
        <v>16</v>
      </c>
      <c r="B823" s="7" t="s">
        <v>17</v>
      </c>
      <c r="C823" s="13" t="s">
        <v>18</v>
      </c>
      <c r="D823" s="7">
        <v>1</v>
      </c>
      <c r="E823" s="7">
        <v>2</v>
      </c>
      <c r="F823" s="14" t="s">
        <v>19</v>
      </c>
      <c r="G823" s="7" t="s">
        <v>20</v>
      </c>
      <c r="H823" s="7" t="s">
        <v>20</v>
      </c>
      <c r="I823" s="7"/>
      <c r="J823" s="7" t="s">
        <v>20</v>
      </c>
      <c r="K823" s="7" t="s">
        <v>21</v>
      </c>
      <c r="L823" s="7" t="s">
        <v>22</v>
      </c>
      <c r="M823" s="7" t="s">
        <v>23</v>
      </c>
      <c r="N823" s="7" t="s">
        <v>22</v>
      </c>
    </row>
    <row r="824" spans="1:14" x14ac:dyDescent="0.3">
      <c r="A824" s="16" t="s">
        <v>35</v>
      </c>
      <c r="B824" s="17" t="s">
        <v>36</v>
      </c>
      <c r="C824" s="17">
        <v>72</v>
      </c>
      <c r="D824" s="29">
        <v>1</v>
      </c>
      <c r="E824" s="29"/>
      <c r="F824" s="30">
        <f>+(E824+D824)/C824</f>
        <v>1.3888888888888888E-2</v>
      </c>
      <c r="G824" s="32"/>
      <c r="H824" s="32"/>
      <c r="I824" s="32"/>
      <c r="J824" s="34">
        <f>+D824+E824-G824-H824-I824</f>
        <v>1</v>
      </c>
      <c r="K824" s="31">
        <f>+K733</f>
        <v>381.13</v>
      </c>
      <c r="L824" s="24">
        <f t="shared" ref="L824:L885" si="73">+J824*K824</f>
        <v>381.13</v>
      </c>
      <c r="M824" s="24"/>
      <c r="N824" s="24">
        <f>+K824*I824</f>
        <v>0</v>
      </c>
    </row>
    <row r="825" spans="1:14" x14ac:dyDescent="0.3">
      <c r="A825" s="16" t="s">
        <v>37</v>
      </c>
      <c r="B825" s="17" t="s">
        <v>38</v>
      </c>
      <c r="C825" s="17">
        <v>36</v>
      </c>
      <c r="D825" s="29"/>
      <c r="E825" s="29"/>
      <c r="F825" s="30">
        <f t="shared" ref="F825:F885" si="74">+(E825+D825)/C825</f>
        <v>0</v>
      </c>
      <c r="G825" s="32"/>
      <c r="H825" s="32"/>
      <c r="I825" s="32"/>
      <c r="J825" s="34">
        <f t="shared" ref="J825:J885" si="75">+D825+E825-G825-H825-I825</f>
        <v>0</v>
      </c>
      <c r="K825" s="31">
        <f t="shared" ref="K825:K885" si="76">+K734</f>
        <v>741.2</v>
      </c>
      <c r="L825" s="24">
        <f t="shared" si="73"/>
        <v>0</v>
      </c>
      <c r="M825" s="24"/>
      <c r="N825" s="24">
        <f t="shared" ref="N825:N885" si="77">+K825*I825</f>
        <v>0</v>
      </c>
    </row>
    <row r="826" spans="1:14" x14ac:dyDescent="0.3">
      <c r="A826" s="16" t="s">
        <v>39</v>
      </c>
      <c r="B826" s="17" t="s">
        <v>40</v>
      </c>
      <c r="C826" s="17">
        <v>18</v>
      </c>
      <c r="D826" s="29"/>
      <c r="E826" s="29"/>
      <c r="F826" s="30">
        <f t="shared" si="74"/>
        <v>0</v>
      </c>
      <c r="G826" s="32"/>
      <c r="H826" s="32"/>
      <c r="I826" s="32"/>
      <c r="J826" s="12">
        <f t="shared" si="75"/>
        <v>0</v>
      </c>
      <c r="K826" s="31">
        <f t="shared" si="76"/>
        <v>1263.5999999999999</v>
      </c>
      <c r="L826" s="37">
        <f t="shared" si="73"/>
        <v>0</v>
      </c>
      <c r="M826" s="37"/>
      <c r="N826" s="37">
        <f t="shared" si="77"/>
        <v>0</v>
      </c>
    </row>
    <row r="827" spans="1:14" x14ac:dyDescent="0.3">
      <c r="A827" s="16" t="s">
        <v>41</v>
      </c>
      <c r="B827" s="17" t="s">
        <v>42</v>
      </c>
      <c r="C827" s="17">
        <v>10</v>
      </c>
      <c r="D827" s="29"/>
      <c r="E827" s="29"/>
      <c r="F827" s="30">
        <f t="shared" si="74"/>
        <v>0</v>
      </c>
      <c r="G827" s="32"/>
      <c r="H827" s="32"/>
      <c r="I827" s="32"/>
      <c r="J827" s="34">
        <f t="shared" si="75"/>
        <v>0</v>
      </c>
      <c r="K827" s="31">
        <f t="shared" si="76"/>
        <v>2059.1999999999998</v>
      </c>
      <c r="L827" s="24">
        <f t="shared" si="73"/>
        <v>0</v>
      </c>
      <c r="M827" s="24"/>
      <c r="N827" s="24">
        <f t="shared" si="77"/>
        <v>0</v>
      </c>
    </row>
    <row r="828" spans="1:14" x14ac:dyDescent="0.3">
      <c r="A828" s="16" t="s">
        <v>43</v>
      </c>
      <c r="B828" s="17" t="s">
        <v>36</v>
      </c>
      <c r="C828" s="17">
        <v>72</v>
      </c>
      <c r="D828" s="29"/>
      <c r="E828" s="29"/>
      <c r="F828" s="30">
        <f t="shared" si="74"/>
        <v>0</v>
      </c>
      <c r="G828" s="32"/>
      <c r="H828" s="32"/>
      <c r="I828" s="32"/>
      <c r="J828" s="34">
        <f t="shared" si="75"/>
        <v>0</v>
      </c>
      <c r="K828" s="31">
        <f t="shared" si="76"/>
        <v>409.5</v>
      </c>
      <c r="L828" s="24">
        <f t="shared" si="73"/>
        <v>0</v>
      </c>
      <c r="M828" s="24"/>
      <c r="N828" s="24">
        <f t="shared" si="77"/>
        <v>0</v>
      </c>
    </row>
    <row r="829" spans="1:14" x14ac:dyDescent="0.3">
      <c r="A829" s="16" t="s">
        <v>44</v>
      </c>
      <c r="B829" s="17" t="s">
        <v>38</v>
      </c>
      <c r="C829" s="17">
        <v>36</v>
      </c>
      <c r="D829" s="29"/>
      <c r="E829" s="29"/>
      <c r="F829" s="30">
        <f t="shared" si="74"/>
        <v>0</v>
      </c>
      <c r="G829" s="32"/>
      <c r="H829" s="32"/>
      <c r="I829" s="32"/>
      <c r="J829" s="34">
        <f t="shared" si="75"/>
        <v>0</v>
      </c>
      <c r="K829" s="31">
        <f t="shared" si="76"/>
        <v>803.79</v>
      </c>
      <c r="L829" s="24">
        <f t="shared" si="73"/>
        <v>0</v>
      </c>
      <c r="M829" s="24"/>
      <c r="N829" s="24">
        <f t="shared" si="77"/>
        <v>0</v>
      </c>
    </row>
    <row r="830" spans="1:14" x14ac:dyDescent="0.3">
      <c r="A830" s="16" t="s">
        <v>45</v>
      </c>
      <c r="B830" s="17" t="s">
        <v>36</v>
      </c>
      <c r="C830" s="17">
        <v>72</v>
      </c>
      <c r="D830" s="29">
        <v>10</v>
      </c>
      <c r="E830" s="29"/>
      <c r="F830" s="30">
        <f t="shared" si="74"/>
        <v>0.1388888888888889</v>
      </c>
      <c r="G830" s="32"/>
      <c r="H830" s="32"/>
      <c r="I830" s="32"/>
      <c r="J830" s="34">
        <f t="shared" si="75"/>
        <v>10</v>
      </c>
      <c r="K830" s="31">
        <f t="shared" si="76"/>
        <v>409.5</v>
      </c>
      <c r="L830" s="24">
        <f t="shared" si="73"/>
        <v>4095</v>
      </c>
      <c r="M830" s="24"/>
      <c r="N830" s="24">
        <f t="shared" si="77"/>
        <v>0</v>
      </c>
    </row>
    <row r="831" spans="1:14" x14ac:dyDescent="0.3">
      <c r="A831" s="16" t="s">
        <v>46</v>
      </c>
      <c r="B831" s="17" t="s">
        <v>38</v>
      </c>
      <c r="C831" s="17">
        <v>36</v>
      </c>
      <c r="D831" s="29"/>
      <c r="E831" s="29"/>
      <c r="F831" s="30">
        <f t="shared" si="74"/>
        <v>0</v>
      </c>
      <c r="G831" s="32"/>
      <c r="H831" s="32"/>
      <c r="I831" s="32"/>
      <c r="J831" s="34">
        <f t="shared" si="75"/>
        <v>0</v>
      </c>
      <c r="K831" s="31">
        <f t="shared" si="76"/>
        <v>803.79</v>
      </c>
      <c r="L831" s="24">
        <f t="shared" si="73"/>
        <v>0</v>
      </c>
      <c r="M831" s="24"/>
      <c r="N831" s="24">
        <f t="shared" si="77"/>
        <v>0</v>
      </c>
    </row>
    <row r="832" spans="1:14" x14ac:dyDescent="0.3">
      <c r="A832" s="16" t="s">
        <v>47</v>
      </c>
      <c r="B832" s="17" t="s">
        <v>48</v>
      </c>
      <c r="C832" s="17">
        <v>8</v>
      </c>
      <c r="D832" s="29"/>
      <c r="E832" s="29"/>
      <c r="F832" s="30">
        <f t="shared" si="74"/>
        <v>0</v>
      </c>
      <c r="G832" s="32"/>
      <c r="H832" s="32"/>
      <c r="I832" s="32"/>
      <c r="J832" s="34">
        <f t="shared" si="75"/>
        <v>0</v>
      </c>
      <c r="K832" s="31">
        <f t="shared" si="76"/>
        <v>2767.05</v>
      </c>
      <c r="L832" s="24">
        <f t="shared" si="73"/>
        <v>0</v>
      </c>
      <c r="M832" s="24"/>
      <c r="N832" s="24">
        <f t="shared" si="77"/>
        <v>0</v>
      </c>
    </row>
    <row r="833" spans="1:14" x14ac:dyDescent="0.3">
      <c r="A833" s="35" t="s">
        <v>49</v>
      </c>
      <c r="B833" s="17" t="s">
        <v>50</v>
      </c>
      <c r="C833" s="38">
        <v>72</v>
      </c>
      <c r="D833" s="29">
        <v>3</v>
      </c>
      <c r="E833" s="29"/>
      <c r="F833" s="30">
        <f t="shared" si="74"/>
        <v>4.1666666666666664E-2</v>
      </c>
      <c r="G833" s="32"/>
      <c r="H833" s="32"/>
      <c r="I833" s="32"/>
      <c r="J833" s="12">
        <f t="shared" si="75"/>
        <v>3</v>
      </c>
      <c r="K833" s="31">
        <f t="shared" si="76"/>
        <v>444.6</v>
      </c>
      <c r="L833" s="37">
        <f t="shared" si="73"/>
        <v>1333.8000000000002</v>
      </c>
      <c r="M833" s="37"/>
      <c r="N833" s="37">
        <f t="shared" si="77"/>
        <v>0</v>
      </c>
    </row>
    <row r="834" spans="1:14" x14ac:dyDescent="0.3">
      <c r="A834" s="16" t="s">
        <v>51</v>
      </c>
      <c r="B834" s="17" t="s">
        <v>52</v>
      </c>
      <c r="C834" s="17">
        <v>36</v>
      </c>
      <c r="D834" s="29"/>
      <c r="E834" s="29"/>
      <c r="F834" s="30">
        <f t="shared" si="74"/>
        <v>0</v>
      </c>
      <c r="G834" s="32"/>
      <c r="H834" s="32"/>
      <c r="I834" s="32"/>
      <c r="J834" s="34">
        <f t="shared" si="75"/>
        <v>0</v>
      </c>
      <c r="K834" s="31">
        <f t="shared" si="76"/>
        <v>868.73</v>
      </c>
      <c r="L834" s="24">
        <f t="shared" si="73"/>
        <v>0</v>
      </c>
      <c r="M834" s="24"/>
      <c r="N834" s="24">
        <f t="shared" si="77"/>
        <v>0</v>
      </c>
    </row>
    <row r="835" spans="1:14" x14ac:dyDescent="0.3">
      <c r="A835" s="16" t="s">
        <v>53</v>
      </c>
      <c r="B835" s="17" t="s">
        <v>48</v>
      </c>
      <c r="C835" s="17">
        <v>8</v>
      </c>
      <c r="D835" s="29"/>
      <c r="E835" s="29"/>
      <c r="F835" s="30">
        <f t="shared" si="74"/>
        <v>0</v>
      </c>
      <c r="G835" s="32"/>
      <c r="H835" s="32"/>
      <c r="I835" s="32"/>
      <c r="J835" s="34">
        <f t="shared" si="75"/>
        <v>0</v>
      </c>
      <c r="K835" s="31">
        <f t="shared" si="76"/>
        <v>2416.0500000000002</v>
      </c>
      <c r="L835" s="24">
        <f t="shared" si="73"/>
        <v>0</v>
      </c>
      <c r="M835" s="24"/>
      <c r="N835" s="24">
        <f t="shared" si="77"/>
        <v>0</v>
      </c>
    </row>
    <row r="836" spans="1:14" x14ac:dyDescent="0.3">
      <c r="A836" s="16" t="s">
        <v>54</v>
      </c>
      <c r="B836" s="17" t="s">
        <v>50</v>
      </c>
      <c r="C836" s="17">
        <v>72</v>
      </c>
      <c r="D836" s="29"/>
      <c r="E836" s="29"/>
      <c r="F836" s="30">
        <f t="shared" si="74"/>
        <v>0</v>
      </c>
      <c r="G836" s="32"/>
      <c r="H836" s="32"/>
      <c r="I836" s="32"/>
      <c r="J836" s="34">
        <f t="shared" si="75"/>
        <v>0</v>
      </c>
      <c r="K836" s="31">
        <f t="shared" si="76"/>
        <v>377.33</v>
      </c>
      <c r="L836" s="24">
        <f t="shared" si="73"/>
        <v>0</v>
      </c>
      <c r="M836" s="24"/>
      <c r="N836" s="24">
        <f t="shared" si="77"/>
        <v>0</v>
      </c>
    </row>
    <row r="837" spans="1:14" x14ac:dyDescent="0.3">
      <c r="A837" s="16" t="s">
        <v>55</v>
      </c>
      <c r="B837" s="17" t="s">
        <v>56</v>
      </c>
      <c r="C837" s="17">
        <v>15</v>
      </c>
      <c r="D837" s="44">
        <v>4</v>
      </c>
      <c r="E837" s="44"/>
      <c r="F837" s="30">
        <f t="shared" si="74"/>
        <v>0.26666666666666666</v>
      </c>
      <c r="G837" s="11"/>
      <c r="H837" s="11"/>
      <c r="I837" s="11"/>
      <c r="J837" s="12">
        <f t="shared" si="75"/>
        <v>4</v>
      </c>
      <c r="K837" s="45">
        <f t="shared" si="76"/>
        <v>1158.3</v>
      </c>
      <c r="L837" s="37">
        <f t="shared" si="73"/>
        <v>4633.2</v>
      </c>
      <c r="M837" s="37"/>
      <c r="N837" s="37">
        <f t="shared" si="77"/>
        <v>0</v>
      </c>
    </row>
    <row r="838" spans="1:14" x14ac:dyDescent="0.3">
      <c r="A838" s="16" t="s">
        <v>57</v>
      </c>
      <c r="B838" s="17" t="s">
        <v>50</v>
      </c>
      <c r="C838" s="17">
        <v>72</v>
      </c>
      <c r="D838" s="29">
        <v>9</v>
      </c>
      <c r="E838" s="29"/>
      <c r="F838" s="30">
        <f t="shared" si="74"/>
        <v>0.125</v>
      </c>
      <c r="G838" s="32"/>
      <c r="H838" s="32"/>
      <c r="I838" s="32"/>
      <c r="J838" s="34">
        <f t="shared" si="75"/>
        <v>9</v>
      </c>
      <c r="K838" s="31">
        <f t="shared" si="76"/>
        <v>424.13</v>
      </c>
      <c r="L838" s="24">
        <f t="shared" si="73"/>
        <v>3817.17</v>
      </c>
      <c r="M838" s="24"/>
      <c r="N838" s="24">
        <f t="shared" si="77"/>
        <v>0</v>
      </c>
    </row>
    <row r="839" spans="1:14" x14ac:dyDescent="0.3">
      <c r="A839" s="16" t="s">
        <v>58</v>
      </c>
      <c r="B839" s="17" t="s">
        <v>59</v>
      </c>
      <c r="C839" s="17">
        <v>15</v>
      </c>
      <c r="D839" s="29"/>
      <c r="E839" s="29"/>
      <c r="F839" s="30">
        <f t="shared" si="74"/>
        <v>0</v>
      </c>
      <c r="G839" s="32"/>
      <c r="H839" s="32"/>
      <c r="I839" s="32"/>
      <c r="J839" s="34">
        <f t="shared" si="75"/>
        <v>0</v>
      </c>
      <c r="K839" s="31">
        <f t="shared" si="76"/>
        <v>1199.25</v>
      </c>
      <c r="L839" s="24">
        <f t="shared" si="73"/>
        <v>0</v>
      </c>
      <c r="M839" s="24"/>
      <c r="N839" s="24">
        <f t="shared" si="77"/>
        <v>0</v>
      </c>
    </row>
    <row r="840" spans="1:14" x14ac:dyDescent="0.3">
      <c r="A840" s="16" t="s">
        <v>60</v>
      </c>
      <c r="B840" s="17" t="s">
        <v>50</v>
      </c>
      <c r="C840" s="17">
        <v>72</v>
      </c>
      <c r="D840" s="29"/>
      <c r="E840" s="29"/>
      <c r="F840" s="30">
        <f t="shared" si="74"/>
        <v>0</v>
      </c>
      <c r="G840" s="32"/>
      <c r="H840" s="32"/>
      <c r="I840" s="32"/>
      <c r="J840" s="34">
        <f t="shared" si="75"/>
        <v>0</v>
      </c>
      <c r="K840" s="31">
        <f t="shared" si="76"/>
        <v>381.13</v>
      </c>
      <c r="L840" s="24">
        <f t="shared" si="73"/>
        <v>0</v>
      </c>
      <c r="M840" s="24"/>
      <c r="N840" s="24">
        <f t="shared" si="77"/>
        <v>0</v>
      </c>
    </row>
    <row r="841" spans="1:14" x14ac:dyDescent="0.3">
      <c r="A841" s="16" t="s">
        <v>61</v>
      </c>
      <c r="B841" s="17" t="s">
        <v>50</v>
      </c>
      <c r="C841" s="38">
        <v>72</v>
      </c>
      <c r="D841" s="44"/>
      <c r="E841" s="44"/>
      <c r="F841" s="30">
        <f t="shared" si="74"/>
        <v>0</v>
      </c>
      <c r="G841" s="11"/>
      <c r="H841" s="11"/>
      <c r="I841" s="11"/>
      <c r="J841" s="12">
        <f t="shared" si="75"/>
        <v>0</v>
      </c>
      <c r="K841" s="31">
        <f t="shared" si="76"/>
        <v>424.13</v>
      </c>
      <c r="L841" s="37">
        <f t="shared" si="73"/>
        <v>0</v>
      </c>
      <c r="M841" s="37"/>
      <c r="N841" s="37">
        <f t="shared" si="77"/>
        <v>0</v>
      </c>
    </row>
    <row r="842" spans="1:14" x14ac:dyDescent="0.3">
      <c r="A842" s="35" t="s">
        <v>62</v>
      </c>
      <c r="B842" s="17" t="s">
        <v>50</v>
      </c>
      <c r="C842" s="38">
        <v>72</v>
      </c>
      <c r="D842" s="44"/>
      <c r="E842" s="44"/>
      <c r="F842" s="30">
        <f t="shared" si="74"/>
        <v>0</v>
      </c>
      <c r="G842" s="11"/>
      <c r="H842" s="11"/>
      <c r="I842" s="11"/>
      <c r="J842" s="12">
        <f t="shared" si="75"/>
        <v>0</v>
      </c>
      <c r="K842" s="31">
        <f t="shared" si="76"/>
        <v>330.23</v>
      </c>
      <c r="L842" s="37">
        <f t="shared" si="73"/>
        <v>0</v>
      </c>
      <c r="M842" s="37"/>
      <c r="N842" s="37">
        <f t="shared" si="77"/>
        <v>0</v>
      </c>
    </row>
    <row r="843" spans="1:14" x14ac:dyDescent="0.3">
      <c r="A843" s="35" t="s">
        <v>63</v>
      </c>
      <c r="B843" s="17" t="s">
        <v>50</v>
      </c>
      <c r="C843" s="38">
        <v>72</v>
      </c>
      <c r="D843" s="44">
        <v>2</v>
      </c>
      <c r="E843" s="44"/>
      <c r="F843" s="30">
        <f t="shared" si="74"/>
        <v>2.7777777777777776E-2</v>
      </c>
      <c r="G843" s="11"/>
      <c r="H843" s="11"/>
      <c r="I843" s="11"/>
      <c r="J843" s="12">
        <f t="shared" si="75"/>
        <v>2</v>
      </c>
      <c r="K843" s="31">
        <f t="shared" si="76"/>
        <v>424.13</v>
      </c>
      <c r="L843" s="37">
        <f t="shared" si="73"/>
        <v>848.26</v>
      </c>
      <c r="M843" s="37"/>
      <c r="N843" s="37">
        <f t="shared" si="77"/>
        <v>0</v>
      </c>
    </row>
    <row r="844" spans="1:14" x14ac:dyDescent="0.3">
      <c r="A844" s="35" t="s">
        <v>64</v>
      </c>
      <c r="B844" s="17" t="s">
        <v>65</v>
      </c>
      <c r="C844" s="38">
        <v>72</v>
      </c>
      <c r="D844" s="44"/>
      <c r="E844" s="44"/>
      <c r="F844" s="30">
        <f t="shared" si="74"/>
        <v>0</v>
      </c>
      <c r="G844" s="11"/>
      <c r="H844" s="11"/>
      <c r="I844" s="11"/>
      <c r="J844" s="12">
        <f t="shared" si="75"/>
        <v>0</v>
      </c>
      <c r="K844" s="31">
        <f t="shared" si="76"/>
        <v>389.61</v>
      </c>
      <c r="L844" s="37">
        <f t="shared" si="73"/>
        <v>0</v>
      </c>
      <c r="M844" s="37"/>
      <c r="N844" s="37">
        <f t="shared" si="77"/>
        <v>0</v>
      </c>
    </row>
    <row r="845" spans="1:14" x14ac:dyDescent="0.3">
      <c r="A845" s="35" t="s">
        <v>66</v>
      </c>
      <c r="B845" s="17" t="s">
        <v>65</v>
      </c>
      <c r="C845" s="38">
        <v>72</v>
      </c>
      <c r="D845" s="44"/>
      <c r="E845" s="44"/>
      <c r="F845" s="30">
        <f t="shared" si="74"/>
        <v>0</v>
      </c>
      <c r="G845" s="11"/>
      <c r="H845" s="11"/>
      <c r="I845" s="11"/>
      <c r="J845" s="12">
        <f t="shared" si="75"/>
        <v>0</v>
      </c>
      <c r="K845" s="31">
        <f t="shared" si="76"/>
        <v>389.61</v>
      </c>
      <c r="L845" s="37">
        <f t="shared" si="73"/>
        <v>0</v>
      </c>
      <c r="M845" s="37"/>
      <c r="N845" s="37">
        <f t="shared" si="77"/>
        <v>0</v>
      </c>
    </row>
    <row r="846" spans="1:14" x14ac:dyDescent="0.3">
      <c r="A846" s="47" t="s">
        <v>67</v>
      </c>
      <c r="B846" s="48" t="s">
        <v>59</v>
      </c>
      <c r="C846" s="49">
        <v>25</v>
      </c>
      <c r="D846" s="44">
        <v>6</v>
      </c>
      <c r="E846" s="44"/>
      <c r="F846" s="30">
        <f t="shared" si="74"/>
        <v>0.24</v>
      </c>
      <c r="G846" s="11"/>
      <c r="H846" s="11"/>
      <c r="I846" s="11"/>
      <c r="J846" s="12">
        <f t="shared" si="75"/>
        <v>6</v>
      </c>
      <c r="K846" s="31">
        <f t="shared" si="76"/>
        <v>169.65</v>
      </c>
      <c r="L846" s="37">
        <f t="shared" si="73"/>
        <v>1017.9000000000001</v>
      </c>
      <c r="M846" s="37"/>
      <c r="N846" s="37">
        <f t="shared" si="77"/>
        <v>0</v>
      </c>
    </row>
    <row r="847" spans="1:14" x14ac:dyDescent="0.3">
      <c r="A847" s="47" t="s">
        <v>68</v>
      </c>
      <c r="B847" s="48" t="s">
        <v>42</v>
      </c>
      <c r="C847" s="49">
        <v>50</v>
      </c>
      <c r="D847" s="44"/>
      <c r="E847" s="44"/>
      <c r="F847" s="30">
        <f t="shared" si="74"/>
        <v>0</v>
      </c>
      <c r="G847" s="11"/>
      <c r="H847" s="11"/>
      <c r="I847" s="11"/>
      <c r="J847" s="12">
        <f t="shared" si="75"/>
        <v>0</v>
      </c>
      <c r="K847" s="31">
        <f t="shared" si="76"/>
        <v>88.92</v>
      </c>
      <c r="L847" s="37">
        <f t="shared" si="73"/>
        <v>0</v>
      </c>
      <c r="M847" s="37"/>
      <c r="N847" s="37">
        <f t="shared" si="77"/>
        <v>0</v>
      </c>
    </row>
    <row r="848" spans="1:14" x14ac:dyDescent="0.3">
      <c r="A848" s="47" t="s">
        <v>69</v>
      </c>
      <c r="B848" s="48" t="s">
        <v>52</v>
      </c>
      <c r="C848" s="49">
        <v>12</v>
      </c>
      <c r="D848" s="44">
        <v>12</v>
      </c>
      <c r="E848" s="44"/>
      <c r="F848" s="30">
        <f t="shared" si="74"/>
        <v>1</v>
      </c>
      <c r="G848" s="11"/>
      <c r="H848" s="11"/>
      <c r="I848" s="11"/>
      <c r="J848" s="12">
        <f t="shared" si="75"/>
        <v>12</v>
      </c>
      <c r="K848" s="31">
        <f t="shared" si="76"/>
        <v>123.94</v>
      </c>
      <c r="L848" s="37">
        <f t="shared" si="73"/>
        <v>1487.28</v>
      </c>
      <c r="M848" s="37"/>
      <c r="N848" s="37">
        <f t="shared" si="77"/>
        <v>0</v>
      </c>
    </row>
    <row r="849" spans="1:14" ht="19.5" thickBot="1" x14ac:dyDescent="0.35">
      <c r="A849" s="47" t="s">
        <v>70</v>
      </c>
      <c r="B849" s="48" t="s">
        <v>50</v>
      </c>
      <c r="C849" s="49">
        <v>60</v>
      </c>
      <c r="D849" s="44">
        <v>15</v>
      </c>
      <c r="E849" s="44"/>
      <c r="F849" s="30">
        <f t="shared" si="74"/>
        <v>0.25</v>
      </c>
      <c r="G849" s="11"/>
      <c r="H849" s="11"/>
      <c r="I849" s="11"/>
      <c r="J849" s="12">
        <f t="shared" si="75"/>
        <v>15</v>
      </c>
      <c r="K849" s="31">
        <f t="shared" si="76"/>
        <v>67.180000000000007</v>
      </c>
      <c r="L849" s="37">
        <f t="shared" si="73"/>
        <v>1007.7</v>
      </c>
      <c r="M849" s="37"/>
      <c r="N849" s="37">
        <f t="shared" si="77"/>
        <v>0</v>
      </c>
    </row>
    <row r="850" spans="1:14" ht="19.5" thickBot="1" x14ac:dyDescent="0.35">
      <c r="A850" s="56" t="s">
        <v>71</v>
      </c>
      <c r="B850" s="57" t="s">
        <v>50</v>
      </c>
      <c r="C850" s="58">
        <v>60</v>
      </c>
      <c r="D850" s="44">
        <v>20</v>
      </c>
      <c r="E850" s="44"/>
      <c r="F850" s="30">
        <f t="shared" si="74"/>
        <v>0.33333333333333331</v>
      </c>
      <c r="G850" s="11"/>
      <c r="H850" s="11"/>
      <c r="I850" s="11"/>
      <c r="J850" s="12">
        <f t="shared" si="75"/>
        <v>20</v>
      </c>
      <c r="K850" s="31">
        <f t="shared" si="76"/>
        <v>67.180000000000007</v>
      </c>
      <c r="L850" s="37">
        <f t="shared" si="73"/>
        <v>1343.6000000000001</v>
      </c>
      <c r="M850" s="37"/>
      <c r="N850" s="37">
        <f t="shared" si="77"/>
        <v>0</v>
      </c>
    </row>
    <row r="851" spans="1:14" ht="19.5" thickBot="1" x14ac:dyDescent="0.35">
      <c r="A851" s="56" t="s">
        <v>72</v>
      </c>
      <c r="B851" s="57" t="s">
        <v>50</v>
      </c>
      <c r="C851" s="58">
        <v>60</v>
      </c>
      <c r="D851" s="44">
        <v>9</v>
      </c>
      <c r="E851" s="44"/>
      <c r="F851" s="30">
        <f t="shared" si="74"/>
        <v>0.15</v>
      </c>
      <c r="G851" s="11"/>
      <c r="H851" s="11"/>
      <c r="I851" s="11"/>
      <c r="J851" s="12">
        <f t="shared" si="75"/>
        <v>9</v>
      </c>
      <c r="K851" s="31">
        <f t="shared" si="76"/>
        <v>67.180000000000007</v>
      </c>
      <c r="L851" s="37">
        <f t="shared" si="73"/>
        <v>604.62000000000012</v>
      </c>
      <c r="M851" s="37"/>
      <c r="N851" s="37">
        <f t="shared" si="77"/>
        <v>0</v>
      </c>
    </row>
    <row r="852" spans="1:14" ht="19.5" thickBot="1" x14ac:dyDescent="0.35">
      <c r="A852" s="56" t="s">
        <v>73</v>
      </c>
      <c r="B852" s="57" t="s">
        <v>74</v>
      </c>
      <c r="C852" s="58">
        <v>150</v>
      </c>
      <c r="D852" s="44"/>
      <c r="E852" s="44"/>
      <c r="F852" s="30">
        <f t="shared" si="74"/>
        <v>0</v>
      </c>
      <c r="G852" s="11"/>
      <c r="H852" s="11"/>
      <c r="I852" s="11"/>
      <c r="J852" s="12">
        <f t="shared" si="75"/>
        <v>0</v>
      </c>
      <c r="K852" s="31">
        <f t="shared" si="76"/>
        <v>21.06</v>
      </c>
      <c r="L852" s="37">
        <f t="shared" si="73"/>
        <v>0</v>
      </c>
      <c r="M852" s="37"/>
      <c r="N852" s="37">
        <f t="shared" si="77"/>
        <v>0</v>
      </c>
    </row>
    <row r="853" spans="1:14" ht="19.5" thickBot="1" x14ac:dyDescent="0.35">
      <c r="A853" s="66" t="s">
        <v>75</v>
      </c>
      <c r="B853" s="67" t="s">
        <v>76</v>
      </c>
      <c r="C853" s="68">
        <v>120</v>
      </c>
      <c r="D853" s="44">
        <v>6</v>
      </c>
      <c r="E853" s="44"/>
      <c r="F853" s="30">
        <f t="shared" si="74"/>
        <v>0.05</v>
      </c>
      <c r="G853" s="11"/>
      <c r="H853" s="11"/>
      <c r="I853" s="11"/>
      <c r="J853" s="12">
        <f t="shared" si="75"/>
        <v>6</v>
      </c>
      <c r="K853" s="31">
        <f t="shared" si="76"/>
        <v>78.98</v>
      </c>
      <c r="L853" s="37">
        <f t="shared" si="73"/>
        <v>473.88</v>
      </c>
      <c r="M853" s="37"/>
      <c r="N853" s="37">
        <f t="shared" si="77"/>
        <v>0</v>
      </c>
    </row>
    <row r="854" spans="1:14" ht="19.5" thickBot="1" x14ac:dyDescent="0.35">
      <c r="A854" s="66" t="s">
        <v>77</v>
      </c>
      <c r="B854" s="67" t="s">
        <v>78</v>
      </c>
      <c r="C854" s="68">
        <v>60</v>
      </c>
      <c r="D854" s="44"/>
      <c r="E854" s="44"/>
      <c r="F854" s="30">
        <f t="shared" si="74"/>
        <v>0</v>
      </c>
      <c r="G854" s="11"/>
      <c r="H854" s="11"/>
      <c r="I854" s="11"/>
      <c r="J854" s="12">
        <f t="shared" si="75"/>
        <v>0</v>
      </c>
      <c r="K854" s="31">
        <f t="shared" si="76"/>
        <v>154.44</v>
      </c>
      <c r="L854" s="37">
        <f t="shared" si="73"/>
        <v>0</v>
      </c>
      <c r="M854" s="37"/>
      <c r="N854" s="37">
        <f t="shared" si="77"/>
        <v>0</v>
      </c>
    </row>
    <row r="855" spans="1:14" ht="19.5" thickBot="1" x14ac:dyDescent="0.35">
      <c r="A855" s="66" t="s">
        <v>79</v>
      </c>
      <c r="B855" s="67" t="s">
        <v>50</v>
      </c>
      <c r="C855" s="68">
        <v>30</v>
      </c>
      <c r="D855" s="44"/>
      <c r="E855" s="44"/>
      <c r="F855" s="30">
        <f t="shared" si="74"/>
        <v>0</v>
      </c>
      <c r="G855" s="11"/>
      <c r="H855" s="11"/>
      <c r="I855" s="11"/>
      <c r="J855" s="12">
        <f t="shared" si="75"/>
        <v>0</v>
      </c>
      <c r="K855" s="31">
        <f t="shared" si="76"/>
        <v>274.95</v>
      </c>
      <c r="L855" s="37">
        <f t="shared" si="73"/>
        <v>0</v>
      </c>
      <c r="M855" s="37"/>
      <c r="N855" s="37">
        <f t="shared" si="77"/>
        <v>0</v>
      </c>
    </row>
    <row r="856" spans="1:14" ht="19.5" thickBot="1" x14ac:dyDescent="0.35">
      <c r="A856" s="66" t="s">
        <v>80</v>
      </c>
      <c r="B856" s="67" t="s">
        <v>59</v>
      </c>
      <c r="C856" s="68">
        <v>12</v>
      </c>
      <c r="D856" s="44"/>
      <c r="E856" s="44"/>
      <c r="F856" s="30">
        <f t="shared" si="74"/>
        <v>0</v>
      </c>
      <c r="G856" s="11"/>
      <c r="H856" s="11"/>
      <c r="I856" s="11"/>
      <c r="J856" s="12">
        <f t="shared" si="75"/>
        <v>0</v>
      </c>
      <c r="K856" s="31">
        <f t="shared" si="76"/>
        <v>1023.75</v>
      </c>
      <c r="L856" s="37">
        <f t="shared" si="73"/>
        <v>0</v>
      </c>
      <c r="M856" s="37"/>
      <c r="N856" s="37">
        <f t="shared" si="77"/>
        <v>0</v>
      </c>
    </row>
    <row r="857" spans="1:14" ht="19.5" thickBot="1" x14ac:dyDescent="0.35">
      <c r="A857" s="76" t="s">
        <v>81</v>
      </c>
      <c r="B857" s="77" t="s">
        <v>82</v>
      </c>
      <c r="C857" s="78">
        <v>18</v>
      </c>
      <c r="D857" s="44"/>
      <c r="E857" s="44"/>
      <c r="F857" s="30">
        <f t="shared" si="74"/>
        <v>0</v>
      </c>
      <c r="G857" s="11"/>
      <c r="H857" s="11"/>
      <c r="I857" s="11"/>
      <c r="J857" s="12">
        <f t="shared" si="75"/>
        <v>0</v>
      </c>
      <c r="K857" s="31">
        <f t="shared" si="76"/>
        <v>558.67999999999995</v>
      </c>
      <c r="L857" s="37">
        <f t="shared" si="73"/>
        <v>0</v>
      </c>
      <c r="M857" s="37"/>
      <c r="N857" s="37">
        <f t="shared" si="77"/>
        <v>0</v>
      </c>
    </row>
    <row r="858" spans="1:14" ht="19.5" thickBot="1" x14ac:dyDescent="0.35">
      <c r="A858" s="76" t="s">
        <v>83</v>
      </c>
      <c r="B858" s="77" t="s">
        <v>59</v>
      </c>
      <c r="C858" s="78">
        <v>12</v>
      </c>
      <c r="D858" s="44"/>
      <c r="E858" s="44"/>
      <c r="F858" s="30">
        <f t="shared" si="74"/>
        <v>0</v>
      </c>
      <c r="G858" s="11"/>
      <c r="H858" s="11"/>
      <c r="I858" s="11"/>
      <c r="J858" s="12">
        <f t="shared" si="75"/>
        <v>0</v>
      </c>
      <c r="K858" s="31">
        <f t="shared" si="76"/>
        <v>1092.2</v>
      </c>
      <c r="L858" s="37">
        <f t="shared" si="73"/>
        <v>0</v>
      </c>
      <c r="M858" s="37"/>
      <c r="N858" s="37">
        <f t="shared" si="77"/>
        <v>0</v>
      </c>
    </row>
    <row r="859" spans="1:14" ht="19.5" thickBot="1" x14ac:dyDescent="0.35">
      <c r="A859" s="76" t="s">
        <v>84</v>
      </c>
      <c r="B859" s="77" t="s">
        <v>85</v>
      </c>
      <c r="C859" s="78">
        <v>4</v>
      </c>
      <c r="D859" s="44"/>
      <c r="E859" s="44"/>
      <c r="F859" s="30">
        <f t="shared" si="74"/>
        <v>0</v>
      </c>
      <c r="G859" s="11"/>
      <c r="H859" s="11"/>
      <c r="I859" s="11"/>
      <c r="J859" s="12">
        <f t="shared" si="75"/>
        <v>0</v>
      </c>
      <c r="K859" s="31">
        <f t="shared" si="76"/>
        <v>2670.53</v>
      </c>
      <c r="L859" s="37">
        <f t="shared" si="73"/>
        <v>0</v>
      </c>
      <c r="M859" s="37"/>
      <c r="N859" s="37">
        <f t="shared" si="77"/>
        <v>0</v>
      </c>
    </row>
    <row r="860" spans="1:14" ht="19.5" thickBot="1" x14ac:dyDescent="0.35">
      <c r="A860" s="86" t="s">
        <v>86</v>
      </c>
      <c r="B860" s="87" t="s">
        <v>87</v>
      </c>
      <c r="C860" s="88">
        <v>48</v>
      </c>
      <c r="D860" s="44"/>
      <c r="E860" s="44"/>
      <c r="F860" s="30">
        <f t="shared" si="74"/>
        <v>0</v>
      </c>
      <c r="G860" s="11"/>
      <c r="H860" s="11"/>
      <c r="I860" s="11"/>
      <c r="J860" s="12">
        <f t="shared" si="75"/>
        <v>0</v>
      </c>
      <c r="K860" s="31">
        <f t="shared" si="76"/>
        <v>46.8</v>
      </c>
      <c r="L860" s="37">
        <f t="shared" si="73"/>
        <v>0</v>
      </c>
      <c r="M860" s="37"/>
      <c r="N860" s="37">
        <f t="shared" si="77"/>
        <v>0</v>
      </c>
    </row>
    <row r="861" spans="1:14" ht="19.5" thickBot="1" x14ac:dyDescent="0.35">
      <c r="A861" s="86" t="s">
        <v>88</v>
      </c>
      <c r="B861" s="87" t="s">
        <v>87</v>
      </c>
      <c r="C861" s="88">
        <v>48</v>
      </c>
      <c r="D861" s="44"/>
      <c r="E861" s="44"/>
      <c r="F861" s="30">
        <f t="shared" si="74"/>
        <v>0</v>
      </c>
      <c r="G861" s="11"/>
      <c r="H861" s="11"/>
      <c r="I861" s="11"/>
      <c r="J861" s="12">
        <f t="shared" si="75"/>
        <v>0</v>
      </c>
      <c r="K861" s="31">
        <f t="shared" si="76"/>
        <v>46.8</v>
      </c>
      <c r="L861" s="37">
        <f t="shared" si="73"/>
        <v>0</v>
      </c>
      <c r="M861" s="37"/>
      <c r="N861" s="37">
        <f t="shared" si="77"/>
        <v>0</v>
      </c>
    </row>
    <row r="862" spans="1:14" x14ac:dyDescent="0.3">
      <c r="A862" s="96" t="s">
        <v>89</v>
      </c>
      <c r="B862" s="97">
        <v>25</v>
      </c>
      <c r="C862" s="97">
        <v>25</v>
      </c>
      <c r="D862" s="44">
        <v>271</v>
      </c>
      <c r="E862" s="44"/>
      <c r="F862" s="30">
        <f t="shared" si="74"/>
        <v>10.84</v>
      </c>
      <c r="G862" s="11"/>
      <c r="H862" s="11"/>
      <c r="I862" s="11"/>
      <c r="J862" s="12">
        <f t="shared" si="75"/>
        <v>271</v>
      </c>
      <c r="K862" s="31">
        <f t="shared" si="76"/>
        <v>111.25</v>
      </c>
      <c r="L862" s="37">
        <f t="shared" si="73"/>
        <v>30148.75</v>
      </c>
      <c r="M862" s="37"/>
      <c r="N862" s="37">
        <f t="shared" si="77"/>
        <v>0</v>
      </c>
    </row>
    <row r="863" spans="1:14" x14ac:dyDescent="0.3">
      <c r="A863" s="105" t="s">
        <v>90</v>
      </c>
      <c r="B863" s="106">
        <v>10</v>
      </c>
      <c r="C863" s="106">
        <v>10</v>
      </c>
      <c r="D863" s="44"/>
      <c r="E863" s="44"/>
      <c r="F863" s="30">
        <f t="shared" si="74"/>
        <v>0</v>
      </c>
      <c r="G863" s="11"/>
      <c r="H863" s="11"/>
      <c r="I863" s="11"/>
      <c r="J863" s="12">
        <f t="shared" si="75"/>
        <v>0</v>
      </c>
      <c r="K863" s="31">
        <f t="shared" si="76"/>
        <v>1760</v>
      </c>
      <c r="L863" s="37">
        <f t="shared" si="73"/>
        <v>0</v>
      </c>
      <c r="M863" s="37"/>
      <c r="N863" s="37">
        <f t="shared" si="77"/>
        <v>0</v>
      </c>
    </row>
    <row r="864" spans="1:14" x14ac:dyDescent="0.3">
      <c r="A864" s="105" t="s">
        <v>91</v>
      </c>
      <c r="B864" s="106">
        <v>8</v>
      </c>
      <c r="C864" s="106">
        <v>8</v>
      </c>
      <c r="D864" s="44"/>
      <c r="E864" s="44"/>
      <c r="F864" s="30">
        <f t="shared" si="74"/>
        <v>0</v>
      </c>
      <c r="G864" s="11"/>
      <c r="H864" s="11"/>
      <c r="I864" s="11"/>
      <c r="J864" s="12">
        <f t="shared" si="75"/>
        <v>0</v>
      </c>
      <c r="K864" s="31">
        <f t="shared" si="76"/>
        <v>2365</v>
      </c>
      <c r="L864" s="37">
        <f t="shared" si="73"/>
        <v>0</v>
      </c>
      <c r="M864" s="37"/>
      <c r="N864" s="37">
        <f t="shared" si="77"/>
        <v>0</v>
      </c>
    </row>
    <row r="865" spans="1:14" x14ac:dyDescent="0.3">
      <c r="A865" s="105" t="s">
        <v>92</v>
      </c>
      <c r="B865" s="106">
        <v>8</v>
      </c>
      <c r="C865" s="106">
        <v>8</v>
      </c>
      <c r="D865" s="44"/>
      <c r="E865" s="44"/>
      <c r="F865" s="30">
        <f t="shared" si="74"/>
        <v>0</v>
      </c>
      <c r="G865" s="11"/>
      <c r="H865" s="11"/>
      <c r="I865" s="11"/>
      <c r="J865" s="12">
        <f t="shared" si="75"/>
        <v>0</v>
      </c>
      <c r="K865" s="31">
        <f t="shared" si="76"/>
        <v>2065</v>
      </c>
      <c r="L865" s="37">
        <f t="shared" si="73"/>
        <v>0</v>
      </c>
      <c r="M865" s="37"/>
      <c r="N865" s="37">
        <f t="shared" si="77"/>
        <v>0</v>
      </c>
    </row>
    <row r="866" spans="1:14" x14ac:dyDescent="0.3">
      <c r="A866" s="105" t="s">
        <v>93</v>
      </c>
      <c r="B866" s="106">
        <v>15</v>
      </c>
      <c r="C866" s="106">
        <v>15</v>
      </c>
      <c r="D866" s="44"/>
      <c r="E866" s="44"/>
      <c r="F866" s="30">
        <f t="shared" si="74"/>
        <v>0</v>
      </c>
      <c r="G866" s="11"/>
      <c r="H866" s="11"/>
      <c r="I866" s="11"/>
      <c r="J866" s="12">
        <f t="shared" si="75"/>
        <v>0</v>
      </c>
      <c r="K866" s="31">
        <f t="shared" si="76"/>
        <v>990</v>
      </c>
      <c r="L866" s="37">
        <f t="shared" si="73"/>
        <v>0</v>
      </c>
      <c r="M866" s="37"/>
      <c r="N866" s="37">
        <f t="shared" si="77"/>
        <v>0</v>
      </c>
    </row>
    <row r="867" spans="1:14" x14ac:dyDescent="0.3">
      <c r="A867" s="105" t="s">
        <v>94</v>
      </c>
      <c r="B867" s="106">
        <v>15</v>
      </c>
      <c r="C867" s="106">
        <v>15</v>
      </c>
      <c r="D867" s="44"/>
      <c r="E867" s="44"/>
      <c r="F867" s="30">
        <f t="shared" si="74"/>
        <v>0</v>
      </c>
      <c r="G867" s="11"/>
      <c r="H867" s="11"/>
      <c r="I867" s="11"/>
      <c r="J867" s="12">
        <f t="shared" si="75"/>
        <v>0</v>
      </c>
      <c r="K867" s="31">
        <f t="shared" si="76"/>
        <v>1025</v>
      </c>
      <c r="L867" s="37">
        <f t="shared" si="73"/>
        <v>0</v>
      </c>
      <c r="M867" s="37"/>
      <c r="N867" s="37">
        <f t="shared" si="77"/>
        <v>0</v>
      </c>
    </row>
    <row r="868" spans="1:14" x14ac:dyDescent="0.3">
      <c r="A868" s="105" t="s">
        <v>95</v>
      </c>
      <c r="B868" s="106">
        <v>10</v>
      </c>
      <c r="C868" s="106">
        <v>10</v>
      </c>
      <c r="D868" s="44"/>
      <c r="E868" s="44"/>
      <c r="F868" s="30">
        <f t="shared" si="74"/>
        <v>0</v>
      </c>
      <c r="G868" s="11"/>
      <c r="H868" s="11"/>
      <c r="I868" s="11"/>
      <c r="J868" s="12">
        <f t="shared" si="75"/>
        <v>0</v>
      </c>
      <c r="K868" s="31">
        <f t="shared" si="76"/>
        <v>1620</v>
      </c>
      <c r="L868" s="37">
        <f t="shared" si="73"/>
        <v>0</v>
      </c>
      <c r="M868" s="37"/>
      <c r="N868" s="37">
        <f t="shared" si="77"/>
        <v>0</v>
      </c>
    </row>
    <row r="869" spans="1:14" x14ac:dyDescent="0.3">
      <c r="A869" s="105" t="s">
        <v>96</v>
      </c>
      <c r="B869" s="106">
        <v>8</v>
      </c>
      <c r="C869" s="106">
        <v>8</v>
      </c>
      <c r="D869" s="44"/>
      <c r="E869" s="44"/>
      <c r="F869" s="30">
        <f t="shared" si="74"/>
        <v>0</v>
      </c>
      <c r="G869" s="11"/>
      <c r="H869" s="11"/>
      <c r="I869" s="11"/>
      <c r="J869" s="12">
        <f t="shared" si="75"/>
        <v>0</v>
      </c>
      <c r="K869" s="31">
        <f t="shared" si="76"/>
        <v>2130</v>
      </c>
      <c r="L869" s="37">
        <f t="shared" si="73"/>
        <v>0</v>
      </c>
      <c r="M869" s="37"/>
      <c r="N869" s="37">
        <f t="shared" si="77"/>
        <v>0</v>
      </c>
    </row>
    <row r="870" spans="1:14" x14ac:dyDescent="0.3">
      <c r="A870" s="105" t="s">
        <v>97</v>
      </c>
      <c r="B870" s="106">
        <v>15</v>
      </c>
      <c r="C870" s="106">
        <v>15</v>
      </c>
      <c r="D870" s="44"/>
      <c r="E870" s="44"/>
      <c r="F870" s="30">
        <f t="shared" si="74"/>
        <v>0</v>
      </c>
      <c r="G870" s="11"/>
      <c r="H870" s="11"/>
      <c r="I870" s="11"/>
      <c r="J870" s="12">
        <f t="shared" si="75"/>
        <v>0</v>
      </c>
      <c r="K870" s="31">
        <f t="shared" si="76"/>
        <v>880</v>
      </c>
      <c r="L870" s="37">
        <f t="shared" si="73"/>
        <v>0</v>
      </c>
      <c r="M870" s="37"/>
      <c r="N870" s="37">
        <f t="shared" si="77"/>
        <v>0</v>
      </c>
    </row>
    <row r="871" spans="1:14" x14ac:dyDescent="0.3">
      <c r="A871" s="105" t="s">
        <v>98</v>
      </c>
      <c r="B871" s="106">
        <v>15</v>
      </c>
      <c r="C871" s="106">
        <v>15</v>
      </c>
      <c r="D871" s="44"/>
      <c r="E871" s="44"/>
      <c r="F871" s="30">
        <f t="shared" si="74"/>
        <v>0</v>
      </c>
      <c r="G871" s="11"/>
      <c r="H871" s="11"/>
      <c r="I871" s="11"/>
      <c r="J871" s="12">
        <f t="shared" si="75"/>
        <v>0</v>
      </c>
      <c r="K871" s="31">
        <f t="shared" si="76"/>
        <v>915</v>
      </c>
      <c r="L871" s="37">
        <f t="shared" si="73"/>
        <v>0</v>
      </c>
      <c r="M871" s="37"/>
      <c r="N871" s="37">
        <f t="shared" si="77"/>
        <v>0</v>
      </c>
    </row>
    <row r="872" spans="1:14" x14ac:dyDescent="0.3">
      <c r="A872" s="105" t="s">
        <v>99</v>
      </c>
      <c r="B872" s="106">
        <v>3</v>
      </c>
      <c r="C872" s="106">
        <v>3</v>
      </c>
      <c r="D872" s="44"/>
      <c r="E872" s="44"/>
      <c r="F872" s="30">
        <f t="shared" si="74"/>
        <v>0</v>
      </c>
      <c r="G872" s="11"/>
      <c r="H872" s="11"/>
      <c r="I872" s="11"/>
      <c r="J872" s="12">
        <f t="shared" si="75"/>
        <v>0</v>
      </c>
      <c r="K872" s="31">
        <f t="shared" si="76"/>
        <v>1970</v>
      </c>
      <c r="L872" s="37">
        <f t="shared" si="73"/>
        <v>0</v>
      </c>
      <c r="M872" s="37"/>
      <c r="N872" s="37">
        <f t="shared" si="77"/>
        <v>0</v>
      </c>
    </row>
    <row r="873" spans="1:14" x14ac:dyDescent="0.3">
      <c r="A873" s="105" t="s">
        <v>100</v>
      </c>
      <c r="B873" s="106">
        <v>3</v>
      </c>
      <c r="C873" s="106">
        <v>3</v>
      </c>
      <c r="D873" s="44"/>
      <c r="E873" s="44"/>
      <c r="F873" s="30">
        <f t="shared" si="74"/>
        <v>0</v>
      </c>
      <c r="G873" s="11"/>
      <c r="H873" s="11"/>
      <c r="I873" s="11"/>
      <c r="J873" s="12">
        <f t="shared" si="75"/>
        <v>0</v>
      </c>
      <c r="K873" s="31">
        <f t="shared" si="76"/>
        <v>2035</v>
      </c>
      <c r="L873" s="37">
        <f t="shared" si="73"/>
        <v>0</v>
      </c>
      <c r="M873" s="37"/>
      <c r="N873" s="37">
        <f t="shared" si="77"/>
        <v>0</v>
      </c>
    </row>
    <row r="874" spans="1:14" x14ac:dyDescent="0.3">
      <c r="A874" s="105" t="s">
        <v>101</v>
      </c>
      <c r="B874" s="106">
        <v>8</v>
      </c>
      <c r="C874" s="106">
        <v>8</v>
      </c>
      <c r="D874" s="44"/>
      <c r="E874" s="44"/>
      <c r="F874" s="30">
        <f t="shared" si="74"/>
        <v>0</v>
      </c>
      <c r="G874" s="11"/>
      <c r="H874" s="11"/>
      <c r="I874" s="11"/>
      <c r="J874" s="12">
        <f t="shared" si="75"/>
        <v>0</v>
      </c>
      <c r="K874" s="31">
        <f t="shared" si="76"/>
        <v>2120</v>
      </c>
      <c r="L874" s="37">
        <f t="shared" si="73"/>
        <v>0</v>
      </c>
      <c r="M874" s="37"/>
      <c r="N874" s="37">
        <f t="shared" si="77"/>
        <v>0</v>
      </c>
    </row>
    <row r="875" spans="1:14" x14ac:dyDescent="0.3">
      <c r="A875" s="105" t="s">
        <v>102</v>
      </c>
      <c r="B875" s="106">
        <v>10</v>
      </c>
      <c r="C875" s="106">
        <v>10</v>
      </c>
      <c r="D875" s="44"/>
      <c r="E875" s="44"/>
      <c r="F875" s="30">
        <f t="shared" si="74"/>
        <v>0</v>
      </c>
      <c r="G875" s="11"/>
      <c r="H875" s="11"/>
      <c r="I875" s="11"/>
      <c r="J875" s="12">
        <f t="shared" si="75"/>
        <v>0</v>
      </c>
      <c r="K875" s="31">
        <f t="shared" si="76"/>
        <v>1980</v>
      </c>
      <c r="L875" s="37">
        <f t="shared" si="73"/>
        <v>0</v>
      </c>
      <c r="M875" s="37"/>
      <c r="N875" s="37">
        <f t="shared" si="77"/>
        <v>0</v>
      </c>
    </row>
    <row r="876" spans="1:14" x14ac:dyDescent="0.3">
      <c r="A876" s="105" t="s">
        <v>103</v>
      </c>
      <c r="B876" s="106">
        <v>12</v>
      </c>
      <c r="C876" s="106">
        <v>12</v>
      </c>
      <c r="D876" s="44"/>
      <c r="E876" s="44"/>
      <c r="F876" s="30">
        <f t="shared" si="74"/>
        <v>0</v>
      </c>
      <c r="G876" s="11"/>
      <c r="H876" s="11"/>
      <c r="I876" s="11"/>
      <c r="J876" s="12">
        <f t="shared" si="75"/>
        <v>0</v>
      </c>
      <c r="K876" s="31">
        <f t="shared" si="76"/>
        <v>875</v>
      </c>
      <c r="L876" s="37">
        <f t="shared" si="73"/>
        <v>0</v>
      </c>
      <c r="M876" s="37"/>
      <c r="N876" s="37">
        <f t="shared" si="77"/>
        <v>0</v>
      </c>
    </row>
    <row r="877" spans="1:14" ht="19.5" thickBot="1" x14ac:dyDescent="0.35">
      <c r="A877" s="105" t="s">
        <v>104</v>
      </c>
      <c r="B877" s="106">
        <v>3</v>
      </c>
      <c r="C877" s="106">
        <v>3</v>
      </c>
      <c r="D877" s="44"/>
      <c r="E877" s="44"/>
      <c r="F877" s="30">
        <f t="shared" si="74"/>
        <v>0</v>
      </c>
      <c r="G877" s="11"/>
      <c r="H877" s="11"/>
      <c r="I877" s="11"/>
      <c r="J877" s="12">
        <f t="shared" si="75"/>
        <v>0</v>
      </c>
      <c r="K877" s="31">
        <f t="shared" si="76"/>
        <v>2145</v>
      </c>
      <c r="L877" s="37">
        <f t="shared" si="73"/>
        <v>0</v>
      </c>
      <c r="M877" s="37"/>
      <c r="N877" s="37">
        <f t="shared" si="77"/>
        <v>0</v>
      </c>
    </row>
    <row r="878" spans="1:14" ht="19.5" thickBot="1" x14ac:dyDescent="0.35">
      <c r="A878" s="56" t="s">
        <v>105</v>
      </c>
      <c r="B878" s="57" t="s">
        <v>74</v>
      </c>
      <c r="C878" s="58">
        <v>150</v>
      </c>
      <c r="D878" s="44"/>
      <c r="E878" s="44"/>
      <c r="F878" s="30">
        <f t="shared" si="74"/>
        <v>0</v>
      </c>
      <c r="G878" s="11"/>
      <c r="H878" s="11"/>
      <c r="I878" s="11"/>
      <c r="J878" s="12">
        <f t="shared" si="75"/>
        <v>0</v>
      </c>
      <c r="K878" s="31">
        <f t="shared" si="76"/>
        <v>21.06</v>
      </c>
      <c r="L878" s="37">
        <f t="shared" si="73"/>
        <v>0</v>
      </c>
      <c r="M878" s="37"/>
      <c r="N878" s="37">
        <f t="shared" si="77"/>
        <v>0</v>
      </c>
    </row>
    <row r="879" spans="1:14" x14ac:dyDescent="0.3">
      <c r="A879" s="107"/>
      <c r="B879" s="108"/>
      <c r="C879" s="108"/>
      <c r="D879" s="11"/>
      <c r="E879" s="11"/>
      <c r="F879" s="30" t="e">
        <f t="shared" si="74"/>
        <v>#DIV/0!</v>
      </c>
      <c r="G879" s="11"/>
      <c r="H879" s="11"/>
      <c r="I879" s="11"/>
      <c r="J879" s="12">
        <f t="shared" si="75"/>
        <v>0</v>
      </c>
      <c r="K879" s="31">
        <f t="shared" si="76"/>
        <v>116.5</v>
      </c>
      <c r="L879" s="37">
        <f t="shared" si="73"/>
        <v>0</v>
      </c>
      <c r="M879" s="37"/>
      <c r="N879" s="37">
        <f t="shared" si="77"/>
        <v>0</v>
      </c>
    </row>
    <row r="880" spans="1:14" x14ac:dyDescent="0.3">
      <c r="A880" s="107"/>
      <c r="B880" s="108"/>
      <c r="C880" s="108"/>
      <c r="D880" s="11"/>
      <c r="E880" s="11"/>
      <c r="F880" s="30" t="e">
        <f t="shared" si="74"/>
        <v>#DIV/0!</v>
      </c>
      <c r="G880" s="11"/>
      <c r="H880" s="11"/>
      <c r="I880" s="11"/>
      <c r="J880" s="12">
        <f t="shared" si="75"/>
        <v>0</v>
      </c>
      <c r="K880" s="31">
        <f t="shared" si="76"/>
        <v>0</v>
      </c>
      <c r="L880" s="37">
        <f t="shared" si="73"/>
        <v>0</v>
      </c>
      <c r="M880" s="37"/>
      <c r="N880" s="37">
        <f t="shared" si="77"/>
        <v>0</v>
      </c>
    </row>
    <row r="881" spans="1:14" x14ac:dyDescent="0.3">
      <c r="A881" s="107"/>
      <c r="B881" s="108"/>
      <c r="C881" s="108"/>
      <c r="D881" s="11"/>
      <c r="E881" s="11"/>
      <c r="F881" s="30" t="e">
        <f t="shared" si="74"/>
        <v>#DIV/0!</v>
      </c>
      <c r="G881" s="11"/>
      <c r="H881" s="11"/>
      <c r="I881" s="11"/>
      <c r="J881" s="12">
        <f t="shared" si="75"/>
        <v>0</v>
      </c>
      <c r="K881" s="31">
        <f t="shared" si="76"/>
        <v>23</v>
      </c>
      <c r="L881" s="37">
        <f t="shared" si="73"/>
        <v>0</v>
      </c>
      <c r="M881" s="37"/>
      <c r="N881" s="37">
        <f t="shared" si="77"/>
        <v>0</v>
      </c>
    </row>
    <row r="882" spans="1:14" x14ac:dyDescent="0.3">
      <c r="A882" s="107"/>
      <c r="B882" s="108"/>
      <c r="C882" s="108"/>
      <c r="D882" s="11"/>
      <c r="E882" s="11"/>
      <c r="F882" s="30" t="e">
        <f t="shared" si="74"/>
        <v>#DIV/0!</v>
      </c>
      <c r="G882" s="11"/>
      <c r="H882" s="11"/>
      <c r="I882" s="11"/>
      <c r="J882" s="12">
        <f t="shared" si="75"/>
        <v>0</v>
      </c>
      <c r="K882" s="31">
        <f t="shared" si="76"/>
        <v>0</v>
      </c>
      <c r="L882" s="37">
        <f t="shared" si="73"/>
        <v>0</v>
      </c>
      <c r="M882" s="37"/>
      <c r="N882" s="37">
        <f t="shared" si="77"/>
        <v>0</v>
      </c>
    </row>
    <row r="883" spans="1:14" x14ac:dyDescent="0.3">
      <c r="A883" s="11"/>
      <c r="B883" s="10"/>
      <c r="C883" s="10"/>
      <c r="D883" s="11"/>
      <c r="E883" s="11"/>
      <c r="F883" s="30" t="e">
        <f t="shared" si="74"/>
        <v>#DIV/0!</v>
      </c>
      <c r="G883" s="11"/>
      <c r="H883" s="11"/>
      <c r="I883" s="11"/>
      <c r="J883" s="12">
        <f t="shared" si="75"/>
        <v>0</v>
      </c>
      <c r="K883" s="31">
        <f t="shared" si="76"/>
        <v>0</v>
      </c>
      <c r="L883" s="37">
        <f t="shared" si="73"/>
        <v>0</v>
      </c>
      <c r="M883" s="37"/>
      <c r="N883" s="37">
        <f t="shared" si="77"/>
        <v>0</v>
      </c>
    </row>
    <row r="884" spans="1:14" x14ac:dyDescent="0.3">
      <c r="A884" s="11"/>
      <c r="B884" s="10"/>
      <c r="C884" s="10"/>
      <c r="D884" s="11"/>
      <c r="E884" s="11"/>
      <c r="F884" s="30" t="e">
        <f t="shared" si="74"/>
        <v>#DIV/0!</v>
      </c>
      <c r="G884" s="11"/>
      <c r="H884" s="11"/>
      <c r="I884" s="11"/>
      <c r="J884" s="12">
        <f t="shared" si="75"/>
        <v>0</v>
      </c>
      <c r="K884" s="31">
        <f t="shared" si="76"/>
        <v>0</v>
      </c>
      <c r="L884" s="37">
        <f t="shared" si="73"/>
        <v>0</v>
      </c>
      <c r="M884" s="37"/>
      <c r="N884" s="37">
        <f t="shared" si="77"/>
        <v>0</v>
      </c>
    </row>
    <row r="885" spans="1:14" x14ac:dyDescent="0.3">
      <c r="A885" s="11"/>
      <c r="B885" s="10"/>
      <c r="C885" s="10"/>
      <c r="D885" s="11"/>
      <c r="E885" s="11"/>
      <c r="F885" s="30" t="e">
        <f t="shared" si="74"/>
        <v>#DIV/0!</v>
      </c>
      <c r="G885" s="11"/>
      <c r="H885" s="11"/>
      <c r="I885" s="11"/>
      <c r="J885" s="12">
        <f t="shared" si="75"/>
        <v>0</v>
      </c>
      <c r="K885" s="31">
        <f t="shared" si="76"/>
        <v>0</v>
      </c>
      <c r="L885" s="37">
        <f t="shared" si="73"/>
        <v>0</v>
      </c>
      <c r="M885" s="37"/>
      <c r="N885" s="37">
        <f t="shared" si="77"/>
        <v>0</v>
      </c>
    </row>
    <row r="886" spans="1:14" x14ac:dyDescent="0.3">
      <c r="A886" s="11" t="s">
        <v>33</v>
      </c>
      <c r="B886" s="11"/>
      <c r="C886" s="13"/>
      <c r="D886" s="111">
        <f t="shared" ref="D886:J886" si="78">SUM(D824:D885)</f>
        <v>368</v>
      </c>
      <c r="E886" s="111">
        <f t="shared" si="78"/>
        <v>0</v>
      </c>
      <c r="F886" s="111" t="e">
        <f t="shared" si="78"/>
        <v>#DIV/0!</v>
      </c>
      <c r="G886" s="111">
        <f t="shared" si="78"/>
        <v>0</v>
      </c>
      <c r="H886" s="111">
        <f t="shared" si="78"/>
        <v>0</v>
      </c>
      <c r="I886" s="111">
        <f t="shared" si="78"/>
        <v>0</v>
      </c>
      <c r="J886" s="12">
        <f t="shared" si="78"/>
        <v>368</v>
      </c>
      <c r="K886" s="111"/>
      <c r="L886" s="111">
        <f>SUM(L824:L885)</f>
        <v>51192.29</v>
      </c>
      <c r="M886" s="111">
        <f>SUM(M824:M885)</f>
        <v>0</v>
      </c>
      <c r="N886" s="111">
        <f>SUM(N824:N885)</f>
        <v>0</v>
      </c>
    </row>
    <row r="887" spans="1:14" x14ac:dyDescent="0.3">
      <c r="A887" s="113"/>
      <c r="B887" s="114"/>
      <c r="C887" s="115"/>
      <c r="D887" s="116"/>
      <c r="E887" s="116"/>
      <c r="F887" s="7" t="s">
        <v>106</v>
      </c>
      <c r="G887" s="7" t="s">
        <v>123</v>
      </c>
      <c r="H887" s="7" t="s">
        <v>124</v>
      </c>
      <c r="I887" s="7" t="s">
        <v>125</v>
      </c>
      <c r="J887" s="7" t="s">
        <v>126</v>
      </c>
      <c r="K887" s="117"/>
      <c r="L887" s="117"/>
      <c r="M887" s="7" t="s">
        <v>107</v>
      </c>
      <c r="N887" s="118"/>
    </row>
    <row r="888" spans="1:14" ht="31.5" x14ac:dyDescent="0.5">
      <c r="A888" s="113"/>
      <c r="B888" s="114"/>
      <c r="C888" s="115"/>
      <c r="D888" s="116"/>
      <c r="E888" s="116"/>
      <c r="F888" s="121"/>
      <c r="G888" s="121"/>
      <c r="H888" s="121"/>
      <c r="I888" s="121"/>
      <c r="J888" s="121"/>
      <c r="K888" s="122"/>
      <c r="L888" s="121">
        <f>+F888-G888-H888-I888-J888</f>
        <v>0</v>
      </c>
      <c r="M888" s="123"/>
      <c r="N888" s="124"/>
    </row>
    <row r="889" spans="1:14" x14ac:dyDescent="0.3">
      <c r="A889" s="177" t="s">
        <v>109</v>
      </c>
      <c r="B889" s="178"/>
      <c r="C889" s="178"/>
      <c r="D889" s="178"/>
      <c r="E889" s="178"/>
      <c r="F889" s="178"/>
      <c r="G889" s="178"/>
      <c r="H889" s="178"/>
      <c r="I889" s="178"/>
      <c r="J889" s="179"/>
      <c r="K889" s="125"/>
      <c r="L889" s="12">
        <v>1320</v>
      </c>
      <c r="M889" s="126"/>
      <c r="N889" s="127"/>
    </row>
    <row r="890" spans="1:14" x14ac:dyDescent="0.3">
      <c r="A890" s="180" t="s">
        <v>110</v>
      </c>
      <c r="B890" s="181"/>
      <c r="C890" s="181"/>
      <c r="D890" s="181"/>
      <c r="E890" s="181"/>
      <c r="F890" s="181"/>
      <c r="G890" s="181"/>
      <c r="H890" s="181"/>
      <c r="I890" s="181"/>
      <c r="J890" s="182"/>
      <c r="K890" s="129"/>
      <c r="L890" s="12">
        <v>-132</v>
      </c>
      <c r="M890" s="126"/>
      <c r="N890" s="127"/>
    </row>
    <row r="891" spans="1:14" x14ac:dyDescent="0.3">
      <c r="A891" s="160" t="s">
        <v>111</v>
      </c>
      <c r="B891" s="161"/>
      <c r="C891" s="161"/>
      <c r="D891" s="161"/>
      <c r="E891" s="161"/>
      <c r="F891" s="161"/>
      <c r="G891" s="161"/>
      <c r="H891" s="161"/>
      <c r="I891" s="161"/>
      <c r="J891" s="162"/>
      <c r="K891" s="130"/>
      <c r="L891" s="12"/>
      <c r="M891" s="131">
        <f>+L891/L886%</f>
        <v>0</v>
      </c>
      <c r="N891" s="127"/>
    </row>
    <row r="892" spans="1:14" x14ac:dyDescent="0.3">
      <c r="A892" s="163" t="s">
        <v>112</v>
      </c>
      <c r="B892" s="164"/>
      <c r="C892" s="164"/>
      <c r="D892" s="164"/>
      <c r="E892" s="164"/>
      <c r="F892" s="164"/>
      <c r="G892" s="164"/>
      <c r="H892" s="164"/>
      <c r="I892" s="164"/>
      <c r="J892" s="165"/>
      <c r="K892" s="132"/>
      <c r="L892" s="12">
        <f>+E908</f>
        <v>20683</v>
      </c>
      <c r="M892" s="126"/>
      <c r="N892" s="127"/>
    </row>
    <row r="893" spans="1:14" x14ac:dyDescent="0.3">
      <c r="A893" s="166" t="s">
        <v>113</v>
      </c>
      <c r="B893" s="167"/>
      <c r="C893" s="167"/>
      <c r="D893" s="167"/>
      <c r="E893" s="167"/>
      <c r="F893" s="167"/>
      <c r="G893" s="167"/>
      <c r="H893" s="167"/>
      <c r="I893" s="167"/>
      <c r="J893" s="168"/>
      <c r="K893" s="134"/>
      <c r="L893" s="12">
        <f>+M908</f>
        <v>0</v>
      </c>
      <c r="M893" s="126"/>
      <c r="N893" s="127"/>
    </row>
    <row r="894" spans="1:14" x14ac:dyDescent="0.3">
      <c r="A894" s="169"/>
      <c r="B894" s="170"/>
      <c r="C894" s="170"/>
      <c r="D894" s="170"/>
      <c r="E894" s="170"/>
      <c r="F894" s="170"/>
      <c r="G894" s="170"/>
      <c r="H894" s="170"/>
      <c r="I894" s="170"/>
      <c r="J894" s="171"/>
      <c r="K894" s="128"/>
      <c r="L894" s="126">
        <v>73</v>
      </c>
      <c r="M894" s="126"/>
      <c r="N894" s="127"/>
    </row>
    <row r="895" spans="1:14" x14ac:dyDescent="0.3">
      <c r="A895" s="169"/>
      <c r="B895" s="170"/>
      <c r="C895" s="170"/>
      <c r="D895" s="170"/>
      <c r="E895" s="170"/>
      <c r="F895" s="170"/>
      <c r="G895" s="170"/>
      <c r="H895" s="170"/>
      <c r="I895" s="170"/>
      <c r="J895" s="171"/>
      <c r="K895" s="128"/>
      <c r="L895" s="126"/>
      <c r="M895" s="126"/>
      <c r="N895" s="127"/>
    </row>
    <row r="896" spans="1:14" x14ac:dyDescent="0.3">
      <c r="A896" s="169" t="s">
        <v>114</v>
      </c>
      <c r="B896" s="170"/>
      <c r="C896" s="170"/>
      <c r="D896" s="170"/>
      <c r="E896" s="170"/>
      <c r="F896" s="170"/>
      <c r="G896" s="170"/>
      <c r="H896" s="170"/>
      <c r="I896" s="170"/>
      <c r="J896" s="171"/>
      <c r="K896" s="136"/>
      <c r="L896" s="111">
        <f>+L886-L889-L890-L891-L892+L893-L894-L895</f>
        <v>29248.29</v>
      </c>
      <c r="M896" s="126"/>
      <c r="N896" s="127"/>
    </row>
    <row r="897" spans="1:14" ht="19.5" thickBot="1" x14ac:dyDescent="0.35">
      <c r="L897" s="3">
        <v>29248</v>
      </c>
      <c r="M897" s="138">
        <f>+L897-L896</f>
        <v>-0.29000000000087311</v>
      </c>
    </row>
    <row r="898" spans="1:14" ht="19.5" thickBot="1" x14ac:dyDescent="0.35">
      <c r="A898" s="157" t="s">
        <v>115</v>
      </c>
      <c r="B898" s="158"/>
      <c r="C898" s="158"/>
      <c r="D898" s="158"/>
      <c r="E898" s="158"/>
      <c r="F898" s="159"/>
      <c r="G898" s="127"/>
      <c r="H898" s="157" t="s">
        <v>116</v>
      </c>
      <c r="I898" s="158"/>
      <c r="J898" s="159"/>
      <c r="K898" s="157" t="s">
        <v>117</v>
      </c>
      <c r="L898" s="158"/>
      <c r="M898" s="159"/>
      <c r="N898" s="139"/>
    </row>
    <row r="899" spans="1:14" ht="19.5" thickBot="1" x14ac:dyDescent="0.35">
      <c r="A899" s="140" t="s">
        <v>118</v>
      </c>
      <c r="B899" s="157" t="s">
        <v>119</v>
      </c>
      <c r="C899" s="159"/>
      <c r="D899" s="140" t="s">
        <v>120</v>
      </c>
      <c r="E899" s="157" t="s">
        <v>22</v>
      </c>
      <c r="F899" s="159"/>
      <c r="G899" s="127"/>
      <c r="H899" s="157" t="s">
        <v>119</v>
      </c>
      <c r="I899" s="159"/>
      <c r="J899" s="140" t="s">
        <v>22</v>
      </c>
      <c r="K899" s="157" t="s">
        <v>119</v>
      </c>
      <c r="L899" s="159"/>
      <c r="M899" s="140" t="s">
        <v>22</v>
      </c>
      <c r="N899" s="139"/>
    </row>
    <row r="900" spans="1:14" ht="19.5" thickBot="1" x14ac:dyDescent="0.35">
      <c r="A900" s="141"/>
      <c r="B900" s="153"/>
      <c r="C900" s="154"/>
      <c r="D900" s="141"/>
      <c r="E900" s="155">
        <v>7653</v>
      </c>
      <c r="F900" s="156"/>
      <c r="G900" s="127"/>
      <c r="H900" s="153"/>
      <c r="I900" s="154"/>
      <c r="J900" s="142"/>
      <c r="K900" s="153"/>
      <c r="L900" s="154"/>
      <c r="M900" s="143"/>
      <c r="N900" s="144"/>
    </row>
    <row r="901" spans="1:14" ht="19.5" thickBot="1" x14ac:dyDescent="0.35">
      <c r="A901" s="141"/>
      <c r="B901" s="153"/>
      <c r="C901" s="154"/>
      <c r="D901" s="141"/>
      <c r="E901" s="155">
        <v>6862</v>
      </c>
      <c r="F901" s="156"/>
      <c r="G901" s="127"/>
      <c r="H901" s="153"/>
      <c r="I901" s="154"/>
      <c r="J901" s="142"/>
      <c r="K901" s="153"/>
      <c r="L901" s="154"/>
      <c r="M901" s="143"/>
      <c r="N901" s="144"/>
    </row>
    <row r="902" spans="1:14" ht="19.5" thickBot="1" x14ac:dyDescent="0.35">
      <c r="A902" s="141"/>
      <c r="B902" s="153"/>
      <c r="C902" s="154"/>
      <c r="D902" s="141"/>
      <c r="E902" s="155">
        <v>6168</v>
      </c>
      <c r="F902" s="156"/>
      <c r="G902" s="127"/>
      <c r="H902" s="153"/>
      <c r="I902" s="154"/>
      <c r="J902" s="142"/>
      <c r="K902" s="153"/>
      <c r="L902" s="154"/>
      <c r="M902" s="143"/>
      <c r="N902" s="144"/>
    </row>
    <row r="903" spans="1:14" ht="19.5" thickBot="1" x14ac:dyDescent="0.35">
      <c r="A903" s="141"/>
      <c r="B903" s="153"/>
      <c r="C903" s="154"/>
      <c r="D903" s="141"/>
      <c r="E903" s="155"/>
      <c r="F903" s="156"/>
      <c r="G903" s="127"/>
      <c r="H903" s="153"/>
      <c r="I903" s="154"/>
      <c r="J903" s="142"/>
      <c r="K903" s="153"/>
      <c r="L903" s="154"/>
      <c r="M903" s="143"/>
      <c r="N903" s="144"/>
    </row>
    <row r="904" spans="1:14" ht="19.5" thickBot="1" x14ac:dyDescent="0.35">
      <c r="A904" s="141"/>
      <c r="B904" s="153"/>
      <c r="C904" s="154"/>
      <c r="D904" s="141"/>
      <c r="E904" s="155"/>
      <c r="F904" s="156"/>
      <c r="G904" s="127"/>
      <c r="H904" s="153"/>
      <c r="I904" s="154"/>
      <c r="J904" s="142"/>
      <c r="K904" s="153"/>
      <c r="L904" s="154"/>
      <c r="M904" s="143"/>
      <c r="N904" s="144"/>
    </row>
    <row r="905" spans="1:14" ht="19.5" thickBot="1" x14ac:dyDescent="0.35">
      <c r="A905" s="141"/>
      <c r="B905" s="153"/>
      <c r="C905" s="154"/>
      <c r="D905" s="141"/>
      <c r="E905" s="155"/>
      <c r="F905" s="156"/>
      <c r="G905" s="127"/>
      <c r="H905" s="153"/>
      <c r="I905" s="154"/>
      <c r="J905" s="142"/>
      <c r="K905" s="153"/>
      <c r="L905" s="154"/>
      <c r="M905" s="143"/>
      <c r="N905" s="144"/>
    </row>
    <row r="906" spans="1:14" ht="19.5" thickBot="1" x14ac:dyDescent="0.35">
      <c r="A906" s="141"/>
      <c r="B906" s="153"/>
      <c r="C906" s="154"/>
      <c r="D906" s="141"/>
      <c r="E906" s="155"/>
      <c r="F906" s="156"/>
      <c r="G906" s="127"/>
      <c r="H906" s="153"/>
      <c r="I906" s="154"/>
      <c r="J906" s="142"/>
      <c r="K906" s="153"/>
      <c r="L906" s="154"/>
      <c r="M906" s="143"/>
      <c r="N906" s="144"/>
    </row>
    <row r="907" spans="1:14" ht="19.5" thickBot="1" x14ac:dyDescent="0.35">
      <c r="A907" s="141"/>
      <c r="B907" s="153"/>
      <c r="C907" s="154"/>
      <c r="D907" s="141"/>
      <c r="E907" s="155"/>
      <c r="F907" s="156"/>
      <c r="G907" s="127"/>
      <c r="H907" s="153"/>
      <c r="I907" s="154"/>
      <c r="J907" s="142"/>
      <c r="K907" s="153"/>
      <c r="L907" s="154"/>
      <c r="M907" s="143"/>
      <c r="N907" s="144"/>
    </row>
    <row r="908" spans="1:14" ht="19.5" thickBot="1" x14ac:dyDescent="0.35">
      <c r="A908" s="141" t="s">
        <v>121</v>
      </c>
      <c r="B908" s="153"/>
      <c r="C908" s="154"/>
      <c r="D908" s="141"/>
      <c r="E908" s="155">
        <f>SUM(E900:F907)</f>
        <v>20683</v>
      </c>
      <c r="F908" s="156"/>
      <c r="G908" s="127"/>
      <c r="H908" s="153" t="s">
        <v>121</v>
      </c>
      <c r="I908" s="154"/>
      <c r="J908" s="140">
        <f>SUM(J900:J907)</f>
        <v>0</v>
      </c>
      <c r="K908" s="153" t="s">
        <v>121</v>
      </c>
      <c r="L908" s="154"/>
      <c r="M908" s="145">
        <f>SUM(M900:M907)</f>
        <v>0</v>
      </c>
      <c r="N908" s="139"/>
    </row>
    <row r="911" spans="1:14" x14ac:dyDescent="0.3">
      <c r="A911" s="172" t="s">
        <v>0</v>
      </c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"/>
      <c r="N911" s="151"/>
    </row>
    <row r="912" spans="1:14" x14ac:dyDescent="0.3">
      <c r="A912" s="1" t="s">
        <v>1</v>
      </c>
      <c r="B912" s="151" t="s">
        <v>135</v>
      </c>
      <c r="J912" s="1" t="s">
        <v>3</v>
      </c>
      <c r="K912" s="173">
        <f>+K821</f>
        <v>0</v>
      </c>
      <c r="L912" s="173"/>
      <c r="M912" s="173"/>
      <c r="N912" s="6"/>
    </row>
    <row r="913" spans="1:14" x14ac:dyDescent="0.3">
      <c r="A913" s="174"/>
      <c r="B913" s="175"/>
      <c r="C913" s="176"/>
      <c r="D913" s="169" t="s">
        <v>6</v>
      </c>
      <c r="E913" s="170"/>
      <c r="F913" s="171"/>
      <c r="G913" s="7" t="s">
        <v>7</v>
      </c>
      <c r="H913" s="7" t="s">
        <v>7</v>
      </c>
      <c r="I913" s="7" t="s">
        <v>8</v>
      </c>
      <c r="J913" s="150" t="s">
        <v>9</v>
      </c>
      <c r="K913" s="7" t="s">
        <v>10</v>
      </c>
      <c r="L913" s="152"/>
      <c r="M913" s="7" t="s">
        <v>11</v>
      </c>
      <c r="N913" s="7" t="s">
        <v>12</v>
      </c>
    </row>
    <row r="914" spans="1:14" x14ac:dyDescent="0.3">
      <c r="A914" s="12" t="s">
        <v>16</v>
      </c>
      <c r="B914" s="7" t="s">
        <v>17</v>
      </c>
      <c r="C914" s="13" t="s">
        <v>18</v>
      </c>
      <c r="D914" s="7">
        <v>1</v>
      </c>
      <c r="E914" s="7">
        <v>2</v>
      </c>
      <c r="F914" s="14" t="s">
        <v>19</v>
      </c>
      <c r="G914" s="7" t="s">
        <v>20</v>
      </c>
      <c r="H914" s="7" t="s">
        <v>20</v>
      </c>
      <c r="I914" s="7"/>
      <c r="J914" s="7" t="s">
        <v>20</v>
      </c>
      <c r="K914" s="7" t="s">
        <v>21</v>
      </c>
      <c r="L914" s="7" t="s">
        <v>22</v>
      </c>
      <c r="M914" s="7" t="s">
        <v>23</v>
      </c>
      <c r="N914" s="7" t="s">
        <v>22</v>
      </c>
    </row>
    <row r="915" spans="1:14" x14ac:dyDescent="0.3">
      <c r="A915" s="16" t="s">
        <v>35</v>
      </c>
      <c r="B915" s="17" t="s">
        <v>36</v>
      </c>
      <c r="C915" s="17">
        <v>72</v>
      </c>
      <c r="D915" s="29">
        <v>8</v>
      </c>
      <c r="E915" s="29"/>
      <c r="F915" s="30">
        <f>+(E915+D915)/C915</f>
        <v>0.1111111111111111</v>
      </c>
      <c r="G915" s="32"/>
      <c r="H915" s="32"/>
      <c r="I915" s="32"/>
      <c r="J915" s="34">
        <f>+D915+E915-G915-H915-I915</f>
        <v>8</v>
      </c>
      <c r="K915" s="31">
        <f>+K824</f>
        <v>381.13</v>
      </c>
      <c r="L915" s="24">
        <f t="shared" ref="L915:L976" si="79">+J915*K915</f>
        <v>3049.04</v>
      </c>
      <c r="M915" s="24"/>
      <c r="N915" s="24">
        <f>+K915*I915</f>
        <v>0</v>
      </c>
    </row>
    <row r="916" spans="1:14" x14ac:dyDescent="0.3">
      <c r="A916" s="16" t="s">
        <v>37</v>
      </c>
      <c r="B916" s="17" t="s">
        <v>38</v>
      </c>
      <c r="C916" s="17">
        <v>36</v>
      </c>
      <c r="D916" s="29"/>
      <c r="E916" s="29"/>
      <c r="F916" s="30">
        <f t="shared" ref="F916:F976" si="80">+(E916+D916)/C916</f>
        <v>0</v>
      </c>
      <c r="G916" s="32"/>
      <c r="H916" s="32"/>
      <c r="I916" s="32"/>
      <c r="J916" s="34">
        <f t="shared" ref="J916:J976" si="81">+D916+E916-G916-H916-I916</f>
        <v>0</v>
      </c>
      <c r="K916" s="31">
        <f t="shared" ref="K916:K976" si="82">+K825</f>
        <v>741.2</v>
      </c>
      <c r="L916" s="24">
        <f t="shared" si="79"/>
        <v>0</v>
      </c>
      <c r="M916" s="24"/>
      <c r="N916" s="24">
        <f t="shared" ref="N916:N976" si="83">+K916*I916</f>
        <v>0</v>
      </c>
    </row>
    <row r="917" spans="1:14" x14ac:dyDescent="0.3">
      <c r="A917" s="16" t="s">
        <v>39</v>
      </c>
      <c r="B917" s="17" t="s">
        <v>40</v>
      </c>
      <c r="C917" s="17">
        <v>18</v>
      </c>
      <c r="D917" s="29"/>
      <c r="E917" s="29"/>
      <c r="F917" s="30">
        <f t="shared" si="80"/>
        <v>0</v>
      </c>
      <c r="G917" s="32"/>
      <c r="H917" s="32"/>
      <c r="I917" s="32"/>
      <c r="J917" s="12">
        <f t="shared" si="81"/>
        <v>0</v>
      </c>
      <c r="K917" s="31">
        <f t="shared" si="82"/>
        <v>1263.5999999999999</v>
      </c>
      <c r="L917" s="37">
        <f t="shared" si="79"/>
        <v>0</v>
      </c>
      <c r="M917" s="37"/>
      <c r="N917" s="37">
        <f t="shared" si="83"/>
        <v>0</v>
      </c>
    </row>
    <row r="918" spans="1:14" x14ac:dyDescent="0.3">
      <c r="A918" s="16" t="s">
        <v>41</v>
      </c>
      <c r="B918" s="17" t="s">
        <v>42</v>
      </c>
      <c r="C918" s="17">
        <v>10</v>
      </c>
      <c r="D918" s="29"/>
      <c r="E918" s="29"/>
      <c r="F918" s="30">
        <f t="shared" si="80"/>
        <v>0</v>
      </c>
      <c r="G918" s="32"/>
      <c r="H918" s="32"/>
      <c r="I918" s="32"/>
      <c r="J918" s="34">
        <f t="shared" si="81"/>
        <v>0</v>
      </c>
      <c r="K918" s="31">
        <f t="shared" si="82"/>
        <v>2059.1999999999998</v>
      </c>
      <c r="L918" s="24">
        <f t="shared" si="79"/>
        <v>0</v>
      </c>
      <c r="M918" s="24"/>
      <c r="N918" s="24">
        <f t="shared" si="83"/>
        <v>0</v>
      </c>
    </row>
    <row r="919" spans="1:14" x14ac:dyDescent="0.3">
      <c r="A919" s="16" t="s">
        <v>43</v>
      </c>
      <c r="B919" s="17" t="s">
        <v>36</v>
      </c>
      <c r="C919" s="17">
        <v>72</v>
      </c>
      <c r="D919" s="29"/>
      <c r="E919" s="29"/>
      <c r="F919" s="30">
        <f t="shared" si="80"/>
        <v>0</v>
      </c>
      <c r="G919" s="32"/>
      <c r="H919" s="32"/>
      <c r="I919" s="32"/>
      <c r="J919" s="34">
        <f t="shared" si="81"/>
        <v>0</v>
      </c>
      <c r="K919" s="31">
        <f t="shared" si="82"/>
        <v>409.5</v>
      </c>
      <c r="L919" s="24">
        <f t="shared" si="79"/>
        <v>0</v>
      </c>
      <c r="M919" s="24"/>
      <c r="N919" s="24">
        <f t="shared" si="83"/>
        <v>0</v>
      </c>
    </row>
    <row r="920" spans="1:14" x14ac:dyDescent="0.3">
      <c r="A920" s="16" t="s">
        <v>44</v>
      </c>
      <c r="B920" s="17" t="s">
        <v>38</v>
      </c>
      <c r="C920" s="17">
        <v>36</v>
      </c>
      <c r="D920" s="29"/>
      <c r="E920" s="29"/>
      <c r="F920" s="30">
        <f t="shared" si="80"/>
        <v>0</v>
      </c>
      <c r="G920" s="32"/>
      <c r="H920" s="32"/>
      <c r="I920" s="32"/>
      <c r="J920" s="34">
        <f t="shared" si="81"/>
        <v>0</v>
      </c>
      <c r="K920" s="31">
        <f t="shared" si="82"/>
        <v>803.79</v>
      </c>
      <c r="L920" s="24">
        <f t="shared" si="79"/>
        <v>0</v>
      </c>
      <c r="M920" s="24"/>
      <c r="N920" s="24">
        <f t="shared" si="83"/>
        <v>0</v>
      </c>
    </row>
    <row r="921" spans="1:14" x14ac:dyDescent="0.3">
      <c r="A921" s="16" t="s">
        <v>45</v>
      </c>
      <c r="B921" s="17" t="s">
        <v>36</v>
      </c>
      <c r="C921" s="17">
        <v>72</v>
      </c>
      <c r="D921" s="29">
        <v>6</v>
      </c>
      <c r="E921" s="29"/>
      <c r="F921" s="30">
        <f t="shared" si="80"/>
        <v>8.3333333333333329E-2</v>
      </c>
      <c r="G921" s="32"/>
      <c r="H921" s="32"/>
      <c r="I921" s="32"/>
      <c r="J921" s="34">
        <f t="shared" si="81"/>
        <v>6</v>
      </c>
      <c r="K921" s="31">
        <f t="shared" si="82"/>
        <v>409.5</v>
      </c>
      <c r="L921" s="24">
        <f t="shared" si="79"/>
        <v>2457</v>
      </c>
      <c r="M921" s="24"/>
      <c r="N921" s="24">
        <f t="shared" si="83"/>
        <v>0</v>
      </c>
    </row>
    <row r="922" spans="1:14" x14ac:dyDescent="0.3">
      <c r="A922" s="16" t="s">
        <v>46</v>
      </c>
      <c r="B922" s="17" t="s">
        <v>38</v>
      </c>
      <c r="C922" s="17">
        <v>36</v>
      </c>
      <c r="D922" s="29"/>
      <c r="E922" s="29"/>
      <c r="F922" s="30">
        <f t="shared" si="80"/>
        <v>0</v>
      </c>
      <c r="G922" s="32"/>
      <c r="H922" s="32"/>
      <c r="I922" s="32"/>
      <c r="J922" s="34">
        <f t="shared" si="81"/>
        <v>0</v>
      </c>
      <c r="K922" s="31">
        <f t="shared" si="82"/>
        <v>803.79</v>
      </c>
      <c r="L922" s="24">
        <f t="shared" si="79"/>
        <v>0</v>
      </c>
      <c r="M922" s="24"/>
      <c r="N922" s="24">
        <f t="shared" si="83"/>
        <v>0</v>
      </c>
    </row>
    <row r="923" spans="1:14" x14ac:dyDescent="0.3">
      <c r="A923" s="16" t="s">
        <v>47</v>
      </c>
      <c r="B923" s="17" t="s">
        <v>48</v>
      </c>
      <c r="C923" s="17">
        <v>8</v>
      </c>
      <c r="D923" s="29"/>
      <c r="E923" s="29"/>
      <c r="F923" s="30">
        <f t="shared" si="80"/>
        <v>0</v>
      </c>
      <c r="G923" s="32"/>
      <c r="H923" s="32"/>
      <c r="I923" s="32"/>
      <c r="J923" s="34">
        <f t="shared" si="81"/>
        <v>0</v>
      </c>
      <c r="K923" s="31">
        <f t="shared" si="82"/>
        <v>2767.05</v>
      </c>
      <c r="L923" s="24">
        <f t="shared" si="79"/>
        <v>0</v>
      </c>
      <c r="M923" s="24"/>
      <c r="N923" s="24">
        <f t="shared" si="83"/>
        <v>0</v>
      </c>
    </row>
    <row r="924" spans="1:14" x14ac:dyDescent="0.3">
      <c r="A924" s="35" t="s">
        <v>49</v>
      </c>
      <c r="B924" s="17" t="s">
        <v>50</v>
      </c>
      <c r="C924" s="38">
        <v>72</v>
      </c>
      <c r="D924" s="29"/>
      <c r="E924" s="29"/>
      <c r="F924" s="30">
        <f t="shared" si="80"/>
        <v>0</v>
      </c>
      <c r="G924" s="32"/>
      <c r="H924" s="32"/>
      <c r="I924" s="32"/>
      <c r="J924" s="12">
        <f t="shared" si="81"/>
        <v>0</v>
      </c>
      <c r="K924" s="31">
        <f t="shared" si="82"/>
        <v>444.6</v>
      </c>
      <c r="L924" s="37">
        <f t="shared" si="79"/>
        <v>0</v>
      </c>
      <c r="M924" s="37"/>
      <c r="N924" s="37">
        <f t="shared" si="83"/>
        <v>0</v>
      </c>
    </row>
    <row r="925" spans="1:14" x14ac:dyDescent="0.3">
      <c r="A925" s="16" t="s">
        <v>51</v>
      </c>
      <c r="B925" s="17" t="s">
        <v>52</v>
      </c>
      <c r="C925" s="17">
        <v>36</v>
      </c>
      <c r="D925" s="29"/>
      <c r="E925" s="29"/>
      <c r="F925" s="30">
        <f t="shared" si="80"/>
        <v>0</v>
      </c>
      <c r="G925" s="32"/>
      <c r="H925" s="32"/>
      <c r="I925" s="32"/>
      <c r="J925" s="34">
        <f t="shared" si="81"/>
        <v>0</v>
      </c>
      <c r="K925" s="31">
        <f t="shared" si="82"/>
        <v>868.73</v>
      </c>
      <c r="L925" s="24">
        <f t="shared" si="79"/>
        <v>0</v>
      </c>
      <c r="M925" s="24"/>
      <c r="N925" s="24">
        <f t="shared" si="83"/>
        <v>0</v>
      </c>
    </row>
    <row r="926" spans="1:14" x14ac:dyDescent="0.3">
      <c r="A926" s="16" t="s">
        <v>53</v>
      </c>
      <c r="B926" s="17" t="s">
        <v>48</v>
      </c>
      <c r="C926" s="17">
        <v>8</v>
      </c>
      <c r="D926" s="29"/>
      <c r="E926" s="29"/>
      <c r="F926" s="30">
        <f t="shared" si="80"/>
        <v>0</v>
      </c>
      <c r="G926" s="32"/>
      <c r="H926" s="32"/>
      <c r="I926" s="32"/>
      <c r="J926" s="34">
        <f t="shared" si="81"/>
        <v>0</v>
      </c>
      <c r="K926" s="31">
        <f t="shared" si="82"/>
        <v>2416.0500000000002</v>
      </c>
      <c r="L926" s="24">
        <f t="shared" si="79"/>
        <v>0</v>
      </c>
      <c r="M926" s="24"/>
      <c r="N926" s="24">
        <f t="shared" si="83"/>
        <v>0</v>
      </c>
    </row>
    <row r="927" spans="1:14" x14ac:dyDescent="0.3">
      <c r="A927" s="16" t="s">
        <v>54</v>
      </c>
      <c r="B927" s="17" t="s">
        <v>50</v>
      </c>
      <c r="C927" s="17">
        <v>72</v>
      </c>
      <c r="D927" s="29">
        <v>16</v>
      </c>
      <c r="E927" s="29"/>
      <c r="F927" s="30">
        <f t="shared" si="80"/>
        <v>0.22222222222222221</v>
      </c>
      <c r="G927" s="32"/>
      <c r="H927" s="32"/>
      <c r="I927" s="32"/>
      <c r="J927" s="34">
        <f t="shared" si="81"/>
        <v>16</v>
      </c>
      <c r="K927" s="31">
        <f t="shared" si="82"/>
        <v>377.33</v>
      </c>
      <c r="L927" s="24">
        <f t="shared" si="79"/>
        <v>6037.28</v>
      </c>
      <c r="M927" s="24"/>
      <c r="N927" s="24">
        <f t="shared" si="83"/>
        <v>0</v>
      </c>
    </row>
    <row r="928" spans="1:14" x14ac:dyDescent="0.3">
      <c r="A928" s="16" t="s">
        <v>55</v>
      </c>
      <c r="B928" s="17" t="s">
        <v>56</v>
      </c>
      <c r="C928" s="17">
        <v>15</v>
      </c>
      <c r="D928" s="44"/>
      <c r="E928" s="44"/>
      <c r="F928" s="30">
        <f t="shared" si="80"/>
        <v>0</v>
      </c>
      <c r="G928" s="11"/>
      <c r="H928" s="11"/>
      <c r="I928" s="11"/>
      <c r="J928" s="12">
        <f t="shared" si="81"/>
        <v>0</v>
      </c>
      <c r="K928" s="45">
        <f t="shared" si="82"/>
        <v>1158.3</v>
      </c>
      <c r="L928" s="37">
        <f t="shared" si="79"/>
        <v>0</v>
      </c>
      <c r="M928" s="37"/>
      <c r="N928" s="37">
        <f t="shared" si="83"/>
        <v>0</v>
      </c>
    </row>
    <row r="929" spans="1:14" x14ac:dyDescent="0.3">
      <c r="A929" s="16" t="s">
        <v>57</v>
      </c>
      <c r="B929" s="17" t="s">
        <v>50</v>
      </c>
      <c r="C929" s="17">
        <v>72</v>
      </c>
      <c r="D929" s="29"/>
      <c r="E929" s="29"/>
      <c r="F929" s="30">
        <f t="shared" si="80"/>
        <v>0</v>
      </c>
      <c r="G929" s="32"/>
      <c r="H929" s="32"/>
      <c r="I929" s="32"/>
      <c r="J929" s="34">
        <f t="shared" si="81"/>
        <v>0</v>
      </c>
      <c r="K929" s="31">
        <f t="shared" si="82"/>
        <v>424.13</v>
      </c>
      <c r="L929" s="24">
        <f t="shared" si="79"/>
        <v>0</v>
      </c>
      <c r="M929" s="24"/>
      <c r="N929" s="24">
        <f t="shared" si="83"/>
        <v>0</v>
      </c>
    </row>
    <row r="930" spans="1:14" x14ac:dyDescent="0.3">
      <c r="A930" s="16" t="s">
        <v>58</v>
      </c>
      <c r="B930" s="17" t="s">
        <v>59</v>
      </c>
      <c r="C930" s="17">
        <v>15</v>
      </c>
      <c r="D930" s="29"/>
      <c r="E930" s="29"/>
      <c r="F930" s="30">
        <f t="shared" si="80"/>
        <v>0</v>
      </c>
      <c r="G930" s="32"/>
      <c r="H930" s="32"/>
      <c r="I930" s="32"/>
      <c r="J930" s="34">
        <f t="shared" si="81"/>
        <v>0</v>
      </c>
      <c r="K930" s="31">
        <f t="shared" si="82"/>
        <v>1199.25</v>
      </c>
      <c r="L930" s="24">
        <f t="shared" si="79"/>
        <v>0</v>
      </c>
      <c r="M930" s="24"/>
      <c r="N930" s="24">
        <f t="shared" si="83"/>
        <v>0</v>
      </c>
    </row>
    <row r="931" spans="1:14" x14ac:dyDescent="0.3">
      <c r="A931" s="16" t="s">
        <v>60</v>
      </c>
      <c r="B931" s="17" t="s">
        <v>50</v>
      </c>
      <c r="C931" s="17">
        <v>72</v>
      </c>
      <c r="D931" s="29"/>
      <c r="E931" s="29"/>
      <c r="F931" s="30">
        <f t="shared" si="80"/>
        <v>0</v>
      </c>
      <c r="G931" s="32"/>
      <c r="H931" s="32"/>
      <c r="I931" s="32"/>
      <c r="J931" s="34">
        <f t="shared" si="81"/>
        <v>0</v>
      </c>
      <c r="K931" s="31">
        <f t="shared" si="82"/>
        <v>381.13</v>
      </c>
      <c r="L931" s="24">
        <f t="shared" si="79"/>
        <v>0</v>
      </c>
      <c r="M931" s="24"/>
      <c r="N931" s="24">
        <f t="shared" si="83"/>
        <v>0</v>
      </c>
    </row>
    <row r="932" spans="1:14" x14ac:dyDescent="0.3">
      <c r="A932" s="16" t="s">
        <v>61</v>
      </c>
      <c r="B932" s="17" t="s">
        <v>50</v>
      </c>
      <c r="C932" s="38">
        <v>72</v>
      </c>
      <c r="D932" s="44"/>
      <c r="E932" s="44"/>
      <c r="F932" s="30">
        <f t="shared" si="80"/>
        <v>0</v>
      </c>
      <c r="G932" s="11"/>
      <c r="H932" s="11"/>
      <c r="I932" s="11"/>
      <c r="J932" s="12">
        <f t="shared" si="81"/>
        <v>0</v>
      </c>
      <c r="K932" s="31">
        <f t="shared" si="82"/>
        <v>424.13</v>
      </c>
      <c r="L932" s="37">
        <f t="shared" si="79"/>
        <v>0</v>
      </c>
      <c r="M932" s="37"/>
      <c r="N932" s="37">
        <f t="shared" si="83"/>
        <v>0</v>
      </c>
    </row>
    <row r="933" spans="1:14" x14ac:dyDescent="0.3">
      <c r="A933" s="35" t="s">
        <v>62</v>
      </c>
      <c r="B933" s="17" t="s">
        <v>50</v>
      </c>
      <c r="C933" s="38">
        <v>72</v>
      </c>
      <c r="D933" s="44">
        <v>1</v>
      </c>
      <c r="E933" s="44"/>
      <c r="F933" s="30">
        <f t="shared" si="80"/>
        <v>1.3888888888888888E-2</v>
      </c>
      <c r="G933" s="11"/>
      <c r="H933" s="11"/>
      <c r="I933" s="11"/>
      <c r="J933" s="12">
        <f t="shared" si="81"/>
        <v>1</v>
      </c>
      <c r="K933" s="31">
        <f t="shared" si="82"/>
        <v>330.23</v>
      </c>
      <c r="L933" s="37">
        <f t="shared" si="79"/>
        <v>330.23</v>
      </c>
      <c r="M933" s="37"/>
      <c r="N933" s="37">
        <f t="shared" si="83"/>
        <v>0</v>
      </c>
    </row>
    <row r="934" spans="1:14" x14ac:dyDescent="0.3">
      <c r="A934" s="35" t="s">
        <v>63</v>
      </c>
      <c r="B934" s="17" t="s">
        <v>50</v>
      </c>
      <c r="C934" s="38">
        <v>72</v>
      </c>
      <c r="D934" s="44">
        <v>5</v>
      </c>
      <c r="E934" s="44"/>
      <c r="F934" s="30">
        <f t="shared" si="80"/>
        <v>6.9444444444444448E-2</v>
      </c>
      <c r="G934" s="11"/>
      <c r="H934" s="11"/>
      <c r="I934" s="11"/>
      <c r="J934" s="12">
        <f t="shared" si="81"/>
        <v>5</v>
      </c>
      <c r="K934" s="31">
        <f t="shared" si="82"/>
        <v>424.13</v>
      </c>
      <c r="L934" s="37">
        <f t="shared" si="79"/>
        <v>2120.65</v>
      </c>
      <c r="M934" s="37"/>
      <c r="N934" s="37">
        <f t="shared" si="83"/>
        <v>0</v>
      </c>
    </row>
    <row r="935" spans="1:14" x14ac:dyDescent="0.3">
      <c r="A935" s="35" t="s">
        <v>64</v>
      </c>
      <c r="B935" s="17" t="s">
        <v>65</v>
      </c>
      <c r="C935" s="38">
        <v>72</v>
      </c>
      <c r="D935" s="44"/>
      <c r="E935" s="44"/>
      <c r="F935" s="30">
        <f t="shared" si="80"/>
        <v>0</v>
      </c>
      <c r="G935" s="11"/>
      <c r="H935" s="11"/>
      <c r="I935" s="11"/>
      <c r="J935" s="12">
        <f t="shared" si="81"/>
        <v>0</v>
      </c>
      <c r="K935" s="31">
        <f t="shared" si="82"/>
        <v>389.61</v>
      </c>
      <c r="L935" s="37">
        <f t="shared" si="79"/>
        <v>0</v>
      </c>
      <c r="M935" s="37"/>
      <c r="N935" s="37">
        <f t="shared" si="83"/>
        <v>0</v>
      </c>
    </row>
    <row r="936" spans="1:14" x14ac:dyDescent="0.3">
      <c r="A936" s="35" t="s">
        <v>66</v>
      </c>
      <c r="B936" s="17" t="s">
        <v>65</v>
      </c>
      <c r="C936" s="38">
        <v>72</v>
      </c>
      <c r="D936" s="44"/>
      <c r="E936" s="44"/>
      <c r="F936" s="30">
        <f t="shared" si="80"/>
        <v>0</v>
      </c>
      <c r="G936" s="11"/>
      <c r="H936" s="11"/>
      <c r="I936" s="11"/>
      <c r="J936" s="12">
        <f t="shared" si="81"/>
        <v>0</v>
      </c>
      <c r="K936" s="31">
        <f t="shared" si="82"/>
        <v>389.61</v>
      </c>
      <c r="L936" s="37">
        <f t="shared" si="79"/>
        <v>0</v>
      </c>
      <c r="M936" s="37"/>
      <c r="N936" s="37">
        <f t="shared" si="83"/>
        <v>0</v>
      </c>
    </row>
    <row r="937" spans="1:14" x14ac:dyDescent="0.3">
      <c r="A937" s="47" t="s">
        <v>67</v>
      </c>
      <c r="B937" s="48" t="s">
        <v>59</v>
      </c>
      <c r="C937" s="49">
        <v>25</v>
      </c>
      <c r="D937" s="44"/>
      <c r="E937" s="44"/>
      <c r="F937" s="30">
        <f t="shared" si="80"/>
        <v>0</v>
      </c>
      <c r="G937" s="11"/>
      <c r="H937" s="11"/>
      <c r="I937" s="11"/>
      <c r="J937" s="12">
        <f t="shared" si="81"/>
        <v>0</v>
      </c>
      <c r="K937" s="31">
        <f t="shared" si="82"/>
        <v>169.65</v>
      </c>
      <c r="L937" s="37">
        <f t="shared" si="79"/>
        <v>0</v>
      </c>
      <c r="M937" s="37"/>
      <c r="N937" s="37">
        <f t="shared" si="83"/>
        <v>0</v>
      </c>
    </row>
    <row r="938" spans="1:14" x14ac:dyDescent="0.3">
      <c r="A938" s="47" t="s">
        <v>68</v>
      </c>
      <c r="B938" s="48" t="s">
        <v>42</v>
      </c>
      <c r="C938" s="49">
        <v>50</v>
      </c>
      <c r="D938" s="44">
        <v>26</v>
      </c>
      <c r="E938" s="44"/>
      <c r="F938" s="30">
        <f t="shared" si="80"/>
        <v>0.52</v>
      </c>
      <c r="G938" s="11"/>
      <c r="H938" s="11"/>
      <c r="I938" s="11"/>
      <c r="J938" s="12">
        <f t="shared" si="81"/>
        <v>26</v>
      </c>
      <c r="K938" s="31">
        <f t="shared" si="82"/>
        <v>88.92</v>
      </c>
      <c r="L938" s="37">
        <f t="shared" si="79"/>
        <v>2311.92</v>
      </c>
      <c r="M938" s="37"/>
      <c r="N938" s="37">
        <f t="shared" si="83"/>
        <v>0</v>
      </c>
    </row>
    <row r="939" spans="1:14" x14ac:dyDescent="0.3">
      <c r="A939" s="47" t="s">
        <v>69</v>
      </c>
      <c r="B939" s="48" t="s">
        <v>52</v>
      </c>
      <c r="C939" s="49">
        <v>12</v>
      </c>
      <c r="D939" s="44"/>
      <c r="E939" s="44"/>
      <c r="F939" s="30">
        <f t="shared" si="80"/>
        <v>0</v>
      </c>
      <c r="G939" s="11"/>
      <c r="H939" s="11"/>
      <c r="I939" s="11"/>
      <c r="J939" s="12">
        <f t="shared" si="81"/>
        <v>0</v>
      </c>
      <c r="K939" s="31">
        <f t="shared" si="82"/>
        <v>123.94</v>
      </c>
      <c r="L939" s="37">
        <f t="shared" si="79"/>
        <v>0</v>
      </c>
      <c r="M939" s="37"/>
      <c r="N939" s="37">
        <f t="shared" si="83"/>
        <v>0</v>
      </c>
    </row>
    <row r="940" spans="1:14" ht="19.5" thickBot="1" x14ac:dyDescent="0.35">
      <c r="A940" s="47" t="s">
        <v>70</v>
      </c>
      <c r="B940" s="48" t="s">
        <v>50</v>
      </c>
      <c r="C940" s="49">
        <v>60</v>
      </c>
      <c r="D940" s="44">
        <v>3</v>
      </c>
      <c r="E940" s="44"/>
      <c r="F940" s="30">
        <f t="shared" si="80"/>
        <v>0.05</v>
      </c>
      <c r="G940" s="11"/>
      <c r="H940" s="11"/>
      <c r="I940" s="11"/>
      <c r="J940" s="12">
        <f t="shared" si="81"/>
        <v>3</v>
      </c>
      <c r="K940" s="31">
        <f t="shared" si="82"/>
        <v>67.180000000000007</v>
      </c>
      <c r="L940" s="37">
        <f t="shared" si="79"/>
        <v>201.54000000000002</v>
      </c>
      <c r="M940" s="37"/>
      <c r="N940" s="37">
        <f t="shared" si="83"/>
        <v>0</v>
      </c>
    </row>
    <row r="941" spans="1:14" ht="19.5" thickBot="1" x14ac:dyDescent="0.35">
      <c r="A941" s="56" t="s">
        <v>71</v>
      </c>
      <c r="B941" s="57" t="s">
        <v>50</v>
      </c>
      <c r="C941" s="58">
        <v>60</v>
      </c>
      <c r="D941" s="44">
        <v>11</v>
      </c>
      <c r="E941" s="44"/>
      <c r="F941" s="30">
        <f t="shared" si="80"/>
        <v>0.18333333333333332</v>
      </c>
      <c r="G941" s="11"/>
      <c r="H941" s="11"/>
      <c r="I941" s="11"/>
      <c r="J941" s="12">
        <f t="shared" si="81"/>
        <v>11</v>
      </c>
      <c r="K941" s="31">
        <f t="shared" si="82"/>
        <v>67.180000000000007</v>
      </c>
      <c r="L941" s="37">
        <f t="shared" si="79"/>
        <v>738.98</v>
      </c>
      <c r="M941" s="37"/>
      <c r="N941" s="37">
        <f t="shared" si="83"/>
        <v>0</v>
      </c>
    </row>
    <row r="942" spans="1:14" ht="19.5" thickBot="1" x14ac:dyDescent="0.35">
      <c r="A942" s="56" t="s">
        <v>72</v>
      </c>
      <c r="B942" s="57" t="s">
        <v>50</v>
      </c>
      <c r="C942" s="58">
        <v>60</v>
      </c>
      <c r="D942" s="44">
        <v>5</v>
      </c>
      <c r="E942" s="44"/>
      <c r="F942" s="30">
        <f t="shared" si="80"/>
        <v>8.3333333333333329E-2</v>
      </c>
      <c r="G942" s="11"/>
      <c r="H942" s="11"/>
      <c r="I942" s="11"/>
      <c r="J942" s="12">
        <f t="shared" si="81"/>
        <v>5</v>
      </c>
      <c r="K942" s="31">
        <f t="shared" si="82"/>
        <v>67.180000000000007</v>
      </c>
      <c r="L942" s="37">
        <f t="shared" si="79"/>
        <v>335.90000000000003</v>
      </c>
      <c r="M942" s="37"/>
      <c r="N942" s="37">
        <f t="shared" si="83"/>
        <v>0</v>
      </c>
    </row>
    <row r="943" spans="1:14" ht="19.5" thickBot="1" x14ac:dyDescent="0.35">
      <c r="A943" s="56" t="s">
        <v>73</v>
      </c>
      <c r="B943" s="57" t="s">
        <v>74</v>
      </c>
      <c r="C943" s="58">
        <v>150</v>
      </c>
      <c r="D943" s="44"/>
      <c r="E943" s="44"/>
      <c r="F943" s="30">
        <f t="shared" si="80"/>
        <v>0</v>
      </c>
      <c r="G943" s="11"/>
      <c r="H943" s="11"/>
      <c r="I943" s="11"/>
      <c r="J943" s="12">
        <f t="shared" si="81"/>
        <v>0</v>
      </c>
      <c r="K943" s="31">
        <f t="shared" si="82"/>
        <v>21.06</v>
      </c>
      <c r="L943" s="37">
        <f t="shared" si="79"/>
        <v>0</v>
      </c>
      <c r="M943" s="37"/>
      <c r="N943" s="37">
        <f t="shared" si="83"/>
        <v>0</v>
      </c>
    </row>
    <row r="944" spans="1:14" ht="19.5" thickBot="1" x14ac:dyDescent="0.35">
      <c r="A944" s="66" t="s">
        <v>75</v>
      </c>
      <c r="B944" s="67" t="s">
        <v>76</v>
      </c>
      <c r="C944" s="68">
        <v>120</v>
      </c>
      <c r="D944" s="44"/>
      <c r="E944" s="44"/>
      <c r="F944" s="30">
        <f t="shared" si="80"/>
        <v>0</v>
      </c>
      <c r="G944" s="11"/>
      <c r="H944" s="11"/>
      <c r="I944" s="11"/>
      <c r="J944" s="12">
        <f t="shared" si="81"/>
        <v>0</v>
      </c>
      <c r="K944" s="31">
        <f t="shared" si="82"/>
        <v>78.98</v>
      </c>
      <c r="L944" s="37">
        <f t="shared" si="79"/>
        <v>0</v>
      </c>
      <c r="M944" s="37"/>
      <c r="N944" s="37">
        <f t="shared" si="83"/>
        <v>0</v>
      </c>
    </row>
    <row r="945" spans="1:14" ht="19.5" thickBot="1" x14ac:dyDescent="0.35">
      <c r="A945" s="66" t="s">
        <v>77</v>
      </c>
      <c r="B945" s="67" t="s">
        <v>78</v>
      </c>
      <c r="C945" s="68">
        <v>60</v>
      </c>
      <c r="D945" s="44"/>
      <c r="E945" s="44"/>
      <c r="F945" s="30">
        <f t="shared" si="80"/>
        <v>0</v>
      </c>
      <c r="G945" s="11"/>
      <c r="H945" s="11"/>
      <c r="I945" s="11"/>
      <c r="J945" s="12">
        <f t="shared" si="81"/>
        <v>0</v>
      </c>
      <c r="K945" s="31">
        <f t="shared" si="82"/>
        <v>154.44</v>
      </c>
      <c r="L945" s="37">
        <f t="shared" si="79"/>
        <v>0</v>
      </c>
      <c r="M945" s="37"/>
      <c r="N945" s="37">
        <f t="shared" si="83"/>
        <v>0</v>
      </c>
    </row>
    <row r="946" spans="1:14" ht="19.5" thickBot="1" x14ac:dyDescent="0.35">
      <c r="A946" s="66" t="s">
        <v>79</v>
      </c>
      <c r="B946" s="67" t="s">
        <v>50</v>
      </c>
      <c r="C946" s="68">
        <v>30</v>
      </c>
      <c r="D946" s="44"/>
      <c r="E946" s="44"/>
      <c r="F946" s="30">
        <f t="shared" si="80"/>
        <v>0</v>
      </c>
      <c r="G946" s="11"/>
      <c r="H946" s="11"/>
      <c r="I946" s="11"/>
      <c r="J946" s="12">
        <f t="shared" si="81"/>
        <v>0</v>
      </c>
      <c r="K946" s="31">
        <f t="shared" si="82"/>
        <v>274.95</v>
      </c>
      <c r="L946" s="37">
        <f t="shared" si="79"/>
        <v>0</v>
      </c>
      <c r="M946" s="37"/>
      <c r="N946" s="37">
        <f t="shared" si="83"/>
        <v>0</v>
      </c>
    </row>
    <row r="947" spans="1:14" ht="19.5" thickBot="1" x14ac:dyDescent="0.35">
      <c r="A947" s="66" t="s">
        <v>80</v>
      </c>
      <c r="B947" s="67" t="s">
        <v>59</v>
      </c>
      <c r="C947" s="68">
        <v>12</v>
      </c>
      <c r="D947" s="44"/>
      <c r="E947" s="44"/>
      <c r="F947" s="30">
        <f t="shared" si="80"/>
        <v>0</v>
      </c>
      <c r="G947" s="11"/>
      <c r="H947" s="11"/>
      <c r="I947" s="11"/>
      <c r="J947" s="12">
        <f t="shared" si="81"/>
        <v>0</v>
      </c>
      <c r="K947" s="31">
        <f t="shared" si="82"/>
        <v>1023.75</v>
      </c>
      <c r="L947" s="37">
        <f t="shared" si="79"/>
        <v>0</v>
      </c>
      <c r="M947" s="37"/>
      <c r="N947" s="37">
        <f t="shared" si="83"/>
        <v>0</v>
      </c>
    </row>
    <row r="948" spans="1:14" ht="19.5" thickBot="1" x14ac:dyDescent="0.35">
      <c r="A948" s="76" t="s">
        <v>81</v>
      </c>
      <c r="B948" s="77" t="s">
        <v>82</v>
      </c>
      <c r="C948" s="78">
        <v>18</v>
      </c>
      <c r="D948" s="44"/>
      <c r="E948" s="44"/>
      <c r="F948" s="30">
        <f t="shared" si="80"/>
        <v>0</v>
      </c>
      <c r="G948" s="11"/>
      <c r="H948" s="11"/>
      <c r="I948" s="11"/>
      <c r="J948" s="12">
        <f t="shared" si="81"/>
        <v>0</v>
      </c>
      <c r="K948" s="31">
        <f t="shared" si="82"/>
        <v>558.67999999999995</v>
      </c>
      <c r="L948" s="37">
        <f t="shared" si="79"/>
        <v>0</v>
      </c>
      <c r="M948" s="37"/>
      <c r="N948" s="37">
        <f t="shared" si="83"/>
        <v>0</v>
      </c>
    </row>
    <row r="949" spans="1:14" ht="19.5" thickBot="1" x14ac:dyDescent="0.35">
      <c r="A949" s="76" t="s">
        <v>83</v>
      </c>
      <c r="B949" s="77" t="s">
        <v>59</v>
      </c>
      <c r="C949" s="78">
        <v>12</v>
      </c>
      <c r="D949" s="44"/>
      <c r="E949" s="44"/>
      <c r="F949" s="30">
        <f t="shared" si="80"/>
        <v>0</v>
      </c>
      <c r="G949" s="11"/>
      <c r="H949" s="11"/>
      <c r="I949" s="11"/>
      <c r="J949" s="12">
        <f t="shared" si="81"/>
        <v>0</v>
      </c>
      <c r="K949" s="31">
        <f t="shared" si="82"/>
        <v>1092.2</v>
      </c>
      <c r="L949" s="37">
        <f t="shared" si="79"/>
        <v>0</v>
      </c>
      <c r="M949" s="37"/>
      <c r="N949" s="37">
        <f t="shared" si="83"/>
        <v>0</v>
      </c>
    </row>
    <row r="950" spans="1:14" ht="19.5" thickBot="1" x14ac:dyDescent="0.35">
      <c r="A950" s="76" t="s">
        <v>84</v>
      </c>
      <c r="B950" s="77" t="s">
        <v>85</v>
      </c>
      <c r="C950" s="78">
        <v>4</v>
      </c>
      <c r="D950" s="44"/>
      <c r="E950" s="44"/>
      <c r="F950" s="30">
        <f t="shared" si="80"/>
        <v>0</v>
      </c>
      <c r="G950" s="11"/>
      <c r="H950" s="11"/>
      <c r="I950" s="11"/>
      <c r="J950" s="12">
        <f t="shared" si="81"/>
        <v>0</v>
      </c>
      <c r="K950" s="31">
        <f t="shared" si="82"/>
        <v>2670.53</v>
      </c>
      <c r="L950" s="37">
        <f t="shared" si="79"/>
        <v>0</v>
      </c>
      <c r="M950" s="37"/>
      <c r="N950" s="37">
        <f t="shared" si="83"/>
        <v>0</v>
      </c>
    </row>
    <row r="951" spans="1:14" ht="19.5" thickBot="1" x14ac:dyDescent="0.35">
      <c r="A951" s="86" t="s">
        <v>86</v>
      </c>
      <c r="B951" s="87" t="s">
        <v>87</v>
      </c>
      <c r="C951" s="88">
        <v>48</v>
      </c>
      <c r="D951" s="44"/>
      <c r="E951" s="44"/>
      <c r="F951" s="30">
        <f t="shared" si="80"/>
        <v>0</v>
      </c>
      <c r="G951" s="11"/>
      <c r="H951" s="11"/>
      <c r="I951" s="11"/>
      <c r="J951" s="12">
        <f t="shared" si="81"/>
        <v>0</v>
      </c>
      <c r="K951" s="31">
        <f t="shared" si="82"/>
        <v>46.8</v>
      </c>
      <c r="L951" s="37">
        <f t="shared" si="79"/>
        <v>0</v>
      </c>
      <c r="M951" s="37"/>
      <c r="N951" s="37">
        <f t="shared" si="83"/>
        <v>0</v>
      </c>
    </row>
    <row r="952" spans="1:14" ht="19.5" thickBot="1" x14ac:dyDescent="0.35">
      <c r="A952" s="86" t="s">
        <v>88</v>
      </c>
      <c r="B952" s="87" t="s">
        <v>87</v>
      </c>
      <c r="C952" s="88">
        <v>48</v>
      </c>
      <c r="D952" s="44"/>
      <c r="E952" s="44"/>
      <c r="F952" s="30">
        <f t="shared" si="80"/>
        <v>0</v>
      </c>
      <c r="G952" s="11"/>
      <c r="H952" s="11"/>
      <c r="I952" s="11"/>
      <c r="J952" s="12">
        <f t="shared" si="81"/>
        <v>0</v>
      </c>
      <c r="K952" s="31">
        <f t="shared" si="82"/>
        <v>46.8</v>
      </c>
      <c r="L952" s="37">
        <f t="shared" si="79"/>
        <v>0</v>
      </c>
      <c r="M952" s="37"/>
      <c r="N952" s="37">
        <f t="shared" si="83"/>
        <v>0</v>
      </c>
    </row>
    <row r="953" spans="1:14" x14ac:dyDescent="0.3">
      <c r="A953" s="96" t="s">
        <v>89</v>
      </c>
      <c r="B953" s="97">
        <v>25</v>
      </c>
      <c r="C953" s="97">
        <v>25</v>
      </c>
      <c r="D953" s="44">
        <v>483</v>
      </c>
      <c r="E953" s="44"/>
      <c r="F953" s="30">
        <f t="shared" si="80"/>
        <v>19.32</v>
      </c>
      <c r="G953" s="11"/>
      <c r="H953" s="11"/>
      <c r="I953" s="11"/>
      <c r="J953" s="12">
        <f t="shared" si="81"/>
        <v>483</v>
      </c>
      <c r="K953" s="31">
        <f t="shared" si="82"/>
        <v>111.25</v>
      </c>
      <c r="L953" s="37">
        <f t="shared" si="79"/>
        <v>53733.75</v>
      </c>
      <c r="M953" s="37"/>
      <c r="N953" s="37">
        <f t="shared" si="83"/>
        <v>0</v>
      </c>
    </row>
    <row r="954" spans="1:14" x14ac:dyDescent="0.3">
      <c r="A954" s="105" t="s">
        <v>90</v>
      </c>
      <c r="B954" s="106">
        <v>10</v>
      </c>
      <c r="C954" s="106">
        <v>10</v>
      </c>
      <c r="D954" s="44"/>
      <c r="E954" s="44"/>
      <c r="F954" s="30">
        <f t="shared" si="80"/>
        <v>0</v>
      </c>
      <c r="G954" s="11"/>
      <c r="H954" s="11"/>
      <c r="I954" s="11"/>
      <c r="J954" s="12">
        <f t="shared" si="81"/>
        <v>0</v>
      </c>
      <c r="K954" s="31">
        <f t="shared" si="82"/>
        <v>1760</v>
      </c>
      <c r="L954" s="37">
        <f t="shared" si="79"/>
        <v>0</v>
      </c>
      <c r="M954" s="37"/>
      <c r="N954" s="37">
        <f t="shared" si="83"/>
        <v>0</v>
      </c>
    </row>
    <row r="955" spans="1:14" x14ac:dyDescent="0.3">
      <c r="A955" s="105" t="s">
        <v>91</v>
      </c>
      <c r="B955" s="106">
        <v>8</v>
      </c>
      <c r="C955" s="106">
        <v>8</v>
      </c>
      <c r="D955" s="44"/>
      <c r="E955" s="44"/>
      <c r="F955" s="30">
        <f t="shared" si="80"/>
        <v>0</v>
      </c>
      <c r="G955" s="11"/>
      <c r="H955" s="11"/>
      <c r="I955" s="11"/>
      <c r="J955" s="12">
        <f t="shared" si="81"/>
        <v>0</v>
      </c>
      <c r="K955" s="31">
        <f t="shared" si="82"/>
        <v>2365</v>
      </c>
      <c r="L955" s="37">
        <f t="shared" si="79"/>
        <v>0</v>
      </c>
      <c r="M955" s="37"/>
      <c r="N955" s="37">
        <f t="shared" si="83"/>
        <v>0</v>
      </c>
    </row>
    <row r="956" spans="1:14" x14ac:dyDescent="0.3">
      <c r="A956" s="105" t="s">
        <v>92</v>
      </c>
      <c r="B956" s="106">
        <v>8</v>
      </c>
      <c r="C956" s="106">
        <v>8</v>
      </c>
      <c r="D956" s="44"/>
      <c r="E956" s="44"/>
      <c r="F956" s="30">
        <f t="shared" si="80"/>
        <v>0</v>
      </c>
      <c r="G956" s="11"/>
      <c r="H956" s="11"/>
      <c r="I956" s="11"/>
      <c r="J956" s="12">
        <f t="shared" si="81"/>
        <v>0</v>
      </c>
      <c r="K956" s="31">
        <f t="shared" si="82"/>
        <v>2065</v>
      </c>
      <c r="L956" s="37">
        <f t="shared" si="79"/>
        <v>0</v>
      </c>
      <c r="M956" s="37"/>
      <c r="N956" s="37">
        <f t="shared" si="83"/>
        <v>0</v>
      </c>
    </row>
    <row r="957" spans="1:14" x14ac:dyDescent="0.3">
      <c r="A957" s="105" t="s">
        <v>93</v>
      </c>
      <c r="B957" s="106">
        <v>15</v>
      </c>
      <c r="C957" s="106">
        <v>15</v>
      </c>
      <c r="D957" s="44"/>
      <c r="E957" s="44"/>
      <c r="F957" s="30">
        <f t="shared" si="80"/>
        <v>0</v>
      </c>
      <c r="G957" s="11"/>
      <c r="H957" s="11"/>
      <c r="I957" s="11"/>
      <c r="J957" s="12">
        <f t="shared" si="81"/>
        <v>0</v>
      </c>
      <c r="K957" s="31">
        <f t="shared" si="82"/>
        <v>990</v>
      </c>
      <c r="L957" s="37">
        <f t="shared" si="79"/>
        <v>0</v>
      </c>
      <c r="M957" s="37"/>
      <c r="N957" s="37">
        <f t="shared" si="83"/>
        <v>0</v>
      </c>
    </row>
    <row r="958" spans="1:14" x14ac:dyDescent="0.3">
      <c r="A958" s="105" t="s">
        <v>94</v>
      </c>
      <c r="B958" s="106">
        <v>15</v>
      </c>
      <c r="C958" s="106">
        <v>15</v>
      </c>
      <c r="D958" s="44"/>
      <c r="E958" s="44"/>
      <c r="F958" s="30">
        <f t="shared" si="80"/>
        <v>0</v>
      </c>
      <c r="G958" s="11"/>
      <c r="H958" s="11"/>
      <c r="I958" s="11"/>
      <c r="J958" s="12">
        <f t="shared" si="81"/>
        <v>0</v>
      </c>
      <c r="K958" s="31">
        <f t="shared" si="82"/>
        <v>1025</v>
      </c>
      <c r="L958" s="37">
        <f t="shared" si="79"/>
        <v>0</v>
      </c>
      <c r="M958" s="37"/>
      <c r="N958" s="37">
        <f t="shared" si="83"/>
        <v>0</v>
      </c>
    </row>
    <row r="959" spans="1:14" x14ac:dyDescent="0.3">
      <c r="A959" s="105" t="s">
        <v>95</v>
      </c>
      <c r="B959" s="106">
        <v>10</v>
      </c>
      <c r="C959" s="106">
        <v>10</v>
      </c>
      <c r="D959" s="44"/>
      <c r="E959" s="44"/>
      <c r="F959" s="30">
        <f t="shared" si="80"/>
        <v>0</v>
      </c>
      <c r="G959" s="11"/>
      <c r="H959" s="11"/>
      <c r="I959" s="11"/>
      <c r="J959" s="12">
        <f t="shared" si="81"/>
        <v>0</v>
      </c>
      <c r="K959" s="31">
        <f t="shared" si="82"/>
        <v>1620</v>
      </c>
      <c r="L959" s="37">
        <f t="shared" si="79"/>
        <v>0</v>
      </c>
      <c r="M959" s="37"/>
      <c r="N959" s="37">
        <f t="shared" si="83"/>
        <v>0</v>
      </c>
    </row>
    <row r="960" spans="1:14" x14ac:dyDescent="0.3">
      <c r="A960" s="105" t="s">
        <v>96</v>
      </c>
      <c r="B960" s="106">
        <v>8</v>
      </c>
      <c r="C960" s="106">
        <v>8</v>
      </c>
      <c r="D960" s="44"/>
      <c r="E960" s="44"/>
      <c r="F960" s="30">
        <f t="shared" si="80"/>
        <v>0</v>
      </c>
      <c r="G960" s="11"/>
      <c r="H960" s="11"/>
      <c r="I960" s="11"/>
      <c r="J960" s="12">
        <f t="shared" si="81"/>
        <v>0</v>
      </c>
      <c r="K960" s="31">
        <f t="shared" si="82"/>
        <v>2130</v>
      </c>
      <c r="L960" s="37">
        <f t="shared" si="79"/>
        <v>0</v>
      </c>
      <c r="M960" s="37"/>
      <c r="N960" s="37">
        <f t="shared" si="83"/>
        <v>0</v>
      </c>
    </row>
    <row r="961" spans="1:14" x14ac:dyDescent="0.3">
      <c r="A961" s="105" t="s">
        <v>97</v>
      </c>
      <c r="B961" s="106">
        <v>15</v>
      </c>
      <c r="C961" s="106">
        <v>15</v>
      </c>
      <c r="D961" s="44"/>
      <c r="E961" s="44"/>
      <c r="F961" s="30">
        <f t="shared" si="80"/>
        <v>0</v>
      </c>
      <c r="G961" s="11"/>
      <c r="H961" s="11"/>
      <c r="I961" s="11"/>
      <c r="J961" s="12">
        <f t="shared" si="81"/>
        <v>0</v>
      </c>
      <c r="K961" s="31">
        <f t="shared" si="82"/>
        <v>880</v>
      </c>
      <c r="L961" s="37">
        <f t="shared" si="79"/>
        <v>0</v>
      </c>
      <c r="M961" s="37"/>
      <c r="N961" s="37">
        <f t="shared" si="83"/>
        <v>0</v>
      </c>
    </row>
    <row r="962" spans="1:14" x14ac:dyDescent="0.3">
      <c r="A962" s="105" t="s">
        <v>98</v>
      </c>
      <c r="B962" s="106">
        <v>15</v>
      </c>
      <c r="C962" s="106">
        <v>15</v>
      </c>
      <c r="D962" s="44"/>
      <c r="E962" s="44"/>
      <c r="F962" s="30">
        <f t="shared" si="80"/>
        <v>0</v>
      </c>
      <c r="G962" s="11"/>
      <c r="H962" s="11"/>
      <c r="I962" s="11"/>
      <c r="J962" s="12">
        <f t="shared" si="81"/>
        <v>0</v>
      </c>
      <c r="K962" s="31">
        <f t="shared" si="82"/>
        <v>915</v>
      </c>
      <c r="L962" s="37">
        <f t="shared" si="79"/>
        <v>0</v>
      </c>
      <c r="M962" s="37"/>
      <c r="N962" s="37">
        <f t="shared" si="83"/>
        <v>0</v>
      </c>
    </row>
    <row r="963" spans="1:14" x14ac:dyDescent="0.3">
      <c r="A963" s="105" t="s">
        <v>99</v>
      </c>
      <c r="B963" s="106">
        <v>3</v>
      </c>
      <c r="C963" s="106">
        <v>3</v>
      </c>
      <c r="D963" s="44"/>
      <c r="E963" s="44"/>
      <c r="F963" s="30">
        <f t="shared" si="80"/>
        <v>0</v>
      </c>
      <c r="G963" s="11"/>
      <c r="H963" s="11"/>
      <c r="I963" s="11"/>
      <c r="J963" s="12">
        <f t="shared" si="81"/>
        <v>0</v>
      </c>
      <c r="K963" s="31">
        <f t="shared" si="82"/>
        <v>1970</v>
      </c>
      <c r="L963" s="37">
        <f t="shared" si="79"/>
        <v>0</v>
      </c>
      <c r="M963" s="37"/>
      <c r="N963" s="37">
        <f t="shared" si="83"/>
        <v>0</v>
      </c>
    </row>
    <row r="964" spans="1:14" x14ac:dyDescent="0.3">
      <c r="A964" s="105" t="s">
        <v>100</v>
      </c>
      <c r="B964" s="106">
        <v>3</v>
      </c>
      <c r="C964" s="106">
        <v>3</v>
      </c>
      <c r="D964" s="44"/>
      <c r="E964" s="44"/>
      <c r="F964" s="30">
        <f t="shared" si="80"/>
        <v>0</v>
      </c>
      <c r="G964" s="11"/>
      <c r="H964" s="11"/>
      <c r="I964" s="11"/>
      <c r="J964" s="12">
        <f t="shared" si="81"/>
        <v>0</v>
      </c>
      <c r="K964" s="31">
        <f t="shared" si="82"/>
        <v>2035</v>
      </c>
      <c r="L964" s="37">
        <f t="shared" si="79"/>
        <v>0</v>
      </c>
      <c r="M964" s="37"/>
      <c r="N964" s="37">
        <f t="shared" si="83"/>
        <v>0</v>
      </c>
    </row>
    <row r="965" spans="1:14" x14ac:dyDescent="0.3">
      <c r="A965" s="105" t="s">
        <v>101</v>
      </c>
      <c r="B965" s="106">
        <v>8</v>
      </c>
      <c r="C965" s="106">
        <v>8</v>
      </c>
      <c r="D965" s="44"/>
      <c r="E965" s="44"/>
      <c r="F965" s="30">
        <f t="shared" si="80"/>
        <v>0</v>
      </c>
      <c r="G965" s="11"/>
      <c r="H965" s="11"/>
      <c r="I965" s="11"/>
      <c r="J965" s="12">
        <f t="shared" si="81"/>
        <v>0</v>
      </c>
      <c r="K965" s="31">
        <f t="shared" si="82"/>
        <v>2120</v>
      </c>
      <c r="L965" s="37">
        <f t="shared" si="79"/>
        <v>0</v>
      </c>
      <c r="M965" s="37"/>
      <c r="N965" s="37">
        <f t="shared" si="83"/>
        <v>0</v>
      </c>
    </row>
    <row r="966" spans="1:14" x14ac:dyDescent="0.3">
      <c r="A966" s="105" t="s">
        <v>102</v>
      </c>
      <c r="B966" s="106">
        <v>10</v>
      </c>
      <c r="C966" s="106">
        <v>10</v>
      </c>
      <c r="D966" s="44"/>
      <c r="E966" s="44"/>
      <c r="F966" s="30">
        <f t="shared" si="80"/>
        <v>0</v>
      </c>
      <c r="G966" s="11"/>
      <c r="H966" s="11"/>
      <c r="I966" s="11"/>
      <c r="J966" s="12">
        <f t="shared" si="81"/>
        <v>0</v>
      </c>
      <c r="K966" s="31">
        <f t="shared" si="82"/>
        <v>1980</v>
      </c>
      <c r="L966" s="37">
        <f t="shared" si="79"/>
        <v>0</v>
      </c>
      <c r="M966" s="37"/>
      <c r="N966" s="37">
        <f t="shared" si="83"/>
        <v>0</v>
      </c>
    </row>
    <row r="967" spans="1:14" x14ac:dyDescent="0.3">
      <c r="A967" s="105" t="s">
        <v>103</v>
      </c>
      <c r="B967" s="106">
        <v>12</v>
      </c>
      <c r="C967" s="106">
        <v>12</v>
      </c>
      <c r="D967" s="44"/>
      <c r="E967" s="44"/>
      <c r="F967" s="30">
        <f t="shared" si="80"/>
        <v>0</v>
      </c>
      <c r="G967" s="11"/>
      <c r="H967" s="11"/>
      <c r="I967" s="11"/>
      <c r="J967" s="12">
        <f t="shared" si="81"/>
        <v>0</v>
      </c>
      <c r="K967" s="31">
        <f t="shared" si="82"/>
        <v>875</v>
      </c>
      <c r="L967" s="37">
        <f t="shared" si="79"/>
        <v>0</v>
      </c>
      <c r="M967" s="37"/>
      <c r="N967" s="37">
        <f t="shared" si="83"/>
        <v>0</v>
      </c>
    </row>
    <row r="968" spans="1:14" ht="19.5" thickBot="1" x14ac:dyDescent="0.35">
      <c r="A968" s="105" t="s">
        <v>104</v>
      </c>
      <c r="B968" s="106">
        <v>3</v>
      </c>
      <c r="C968" s="106">
        <v>3</v>
      </c>
      <c r="D968" s="44"/>
      <c r="E968" s="44"/>
      <c r="F968" s="30">
        <f t="shared" si="80"/>
        <v>0</v>
      </c>
      <c r="G968" s="11"/>
      <c r="H968" s="11"/>
      <c r="I968" s="11"/>
      <c r="J968" s="12">
        <f t="shared" si="81"/>
        <v>0</v>
      </c>
      <c r="K968" s="31">
        <f t="shared" si="82"/>
        <v>2145</v>
      </c>
      <c r="L968" s="37">
        <f t="shared" si="79"/>
        <v>0</v>
      </c>
      <c r="M968" s="37"/>
      <c r="N968" s="37">
        <f t="shared" si="83"/>
        <v>0</v>
      </c>
    </row>
    <row r="969" spans="1:14" ht="19.5" thickBot="1" x14ac:dyDescent="0.35">
      <c r="A969" s="56" t="s">
        <v>105</v>
      </c>
      <c r="B969" s="57" t="s">
        <v>74</v>
      </c>
      <c r="C969" s="58">
        <v>150</v>
      </c>
      <c r="D969" s="44"/>
      <c r="E969" s="44"/>
      <c r="F969" s="30">
        <f t="shared" si="80"/>
        <v>0</v>
      </c>
      <c r="G969" s="11"/>
      <c r="H969" s="11"/>
      <c r="I969" s="11"/>
      <c r="J969" s="12">
        <f t="shared" si="81"/>
        <v>0</v>
      </c>
      <c r="K969" s="31">
        <f t="shared" si="82"/>
        <v>21.06</v>
      </c>
      <c r="L969" s="37">
        <f t="shared" si="79"/>
        <v>0</v>
      </c>
      <c r="M969" s="37"/>
      <c r="N969" s="37">
        <f t="shared" si="83"/>
        <v>0</v>
      </c>
    </row>
    <row r="970" spans="1:14" x14ac:dyDescent="0.3">
      <c r="A970" s="107"/>
      <c r="B970" s="108"/>
      <c r="C970" s="108"/>
      <c r="D970" s="11"/>
      <c r="E970" s="11"/>
      <c r="F970" s="30" t="e">
        <f t="shared" si="80"/>
        <v>#DIV/0!</v>
      </c>
      <c r="G970" s="11"/>
      <c r="H970" s="11"/>
      <c r="I970" s="11"/>
      <c r="J970" s="12">
        <f t="shared" si="81"/>
        <v>0</v>
      </c>
      <c r="K970" s="31">
        <f t="shared" si="82"/>
        <v>116.5</v>
      </c>
      <c r="L970" s="37">
        <f t="shared" si="79"/>
        <v>0</v>
      </c>
      <c r="M970" s="37"/>
      <c r="N970" s="37">
        <f t="shared" si="83"/>
        <v>0</v>
      </c>
    </row>
    <row r="971" spans="1:14" x14ac:dyDescent="0.3">
      <c r="A971" s="107"/>
      <c r="B971" s="108"/>
      <c r="C971" s="108"/>
      <c r="D971" s="11"/>
      <c r="E971" s="11"/>
      <c r="F971" s="30" t="e">
        <f t="shared" si="80"/>
        <v>#DIV/0!</v>
      </c>
      <c r="G971" s="11"/>
      <c r="H971" s="11"/>
      <c r="I971" s="11"/>
      <c r="J971" s="12">
        <f t="shared" si="81"/>
        <v>0</v>
      </c>
      <c r="K971" s="31">
        <f t="shared" si="82"/>
        <v>0</v>
      </c>
      <c r="L971" s="37">
        <f t="shared" si="79"/>
        <v>0</v>
      </c>
      <c r="M971" s="37"/>
      <c r="N971" s="37">
        <f t="shared" si="83"/>
        <v>0</v>
      </c>
    </row>
    <row r="972" spans="1:14" x14ac:dyDescent="0.3">
      <c r="A972" s="107"/>
      <c r="B972" s="108"/>
      <c r="C972" s="108"/>
      <c r="D972" s="11"/>
      <c r="E972" s="11"/>
      <c r="F972" s="30" t="e">
        <f t="shared" si="80"/>
        <v>#DIV/0!</v>
      </c>
      <c r="G972" s="11"/>
      <c r="H972" s="11"/>
      <c r="I972" s="11"/>
      <c r="J972" s="12">
        <f t="shared" si="81"/>
        <v>0</v>
      </c>
      <c r="K972" s="31">
        <f t="shared" si="82"/>
        <v>23</v>
      </c>
      <c r="L972" s="37">
        <f t="shared" si="79"/>
        <v>0</v>
      </c>
      <c r="M972" s="37"/>
      <c r="N972" s="37">
        <f t="shared" si="83"/>
        <v>0</v>
      </c>
    </row>
    <row r="973" spans="1:14" x14ac:dyDescent="0.3">
      <c r="A973" s="107"/>
      <c r="B973" s="108"/>
      <c r="C973" s="108"/>
      <c r="D973" s="11"/>
      <c r="E973" s="11"/>
      <c r="F973" s="30" t="e">
        <f t="shared" si="80"/>
        <v>#DIV/0!</v>
      </c>
      <c r="G973" s="11"/>
      <c r="H973" s="11"/>
      <c r="I973" s="11"/>
      <c r="J973" s="12">
        <f t="shared" si="81"/>
        <v>0</v>
      </c>
      <c r="K973" s="31">
        <f t="shared" si="82"/>
        <v>0</v>
      </c>
      <c r="L973" s="37">
        <f t="shared" si="79"/>
        <v>0</v>
      </c>
      <c r="M973" s="37"/>
      <c r="N973" s="37">
        <f t="shared" si="83"/>
        <v>0</v>
      </c>
    </row>
    <row r="974" spans="1:14" x14ac:dyDescent="0.3">
      <c r="A974" s="11"/>
      <c r="B974" s="10"/>
      <c r="C974" s="10"/>
      <c r="D974" s="11"/>
      <c r="E974" s="11"/>
      <c r="F974" s="30" t="e">
        <f t="shared" si="80"/>
        <v>#DIV/0!</v>
      </c>
      <c r="G974" s="11"/>
      <c r="H974" s="11"/>
      <c r="I974" s="11"/>
      <c r="J974" s="12">
        <f t="shared" si="81"/>
        <v>0</v>
      </c>
      <c r="K974" s="31">
        <f t="shared" si="82"/>
        <v>0</v>
      </c>
      <c r="L974" s="37">
        <f t="shared" si="79"/>
        <v>0</v>
      </c>
      <c r="M974" s="37"/>
      <c r="N974" s="37">
        <f t="shared" si="83"/>
        <v>0</v>
      </c>
    </row>
    <row r="975" spans="1:14" x14ac:dyDescent="0.3">
      <c r="A975" s="11"/>
      <c r="B975" s="10"/>
      <c r="C975" s="10"/>
      <c r="D975" s="11"/>
      <c r="E975" s="11"/>
      <c r="F975" s="30" t="e">
        <f t="shared" si="80"/>
        <v>#DIV/0!</v>
      </c>
      <c r="G975" s="11"/>
      <c r="H975" s="11"/>
      <c r="I975" s="11"/>
      <c r="J975" s="12">
        <f t="shared" si="81"/>
        <v>0</v>
      </c>
      <c r="K975" s="31">
        <f t="shared" si="82"/>
        <v>0</v>
      </c>
      <c r="L975" s="37">
        <f t="shared" si="79"/>
        <v>0</v>
      </c>
      <c r="M975" s="37"/>
      <c r="N975" s="37">
        <f t="shared" si="83"/>
        <v>0</v>
      </c>
    </row>
    <row r="976" spans="1:14" x14ac:dyDescent="0.3">
      <c r="A976" s="11"/>
      <c r="B976" s="10"/>
      <c r="C976" s="10"/>
      <c r="D976" s="11"/>
      <c r="E976" s="11"/>
      <c r="F976" s="30" t="e">
        <f t="shared" si="80"/>
        <v>#DIV/0!</v>
      </c>
      <c r="G976" s="11"/>
      <c r="H976" s="11"/>
      <c r="I976" s="11"/>
      <c r="J976" s="12">
        <f t="shared" si="81"/>
        <v>0</v>
      </c>
      <c r="K976" s="31">
        <f t="shared" si="82"/>
        <v>0</v>
      </c>
      <c r="L976" s="37">
        <f t="shared" si="79"/>
        <v>0</v>
      </c>
      <c r="M976" s="37"/>
      <c r="N976" s="37">
        <f t="shared" si="83"/>
        <v>0</v>
      </c>
    </row>
    <row r="977" spans="1:14" x14ac:dyDescent="0.3">
      <c r="A977" s="11" t="s">
        <v>33</v>
      </c>
      <c r="B977" s="11"/>
      <c r="C977" s="13"/>
      <c r="D977" s="111">
        <f t="shared" ref="D977:J977" si="84">SUM(D915:D976)</f>
        <v>564</v>
      </c>
      <c r="E977" s="111">
        <f t="shared" si="84"/>
        <v>0</v>
      </c>
      <c r="F977" s="111" t="e">
        <f t="shared" si="84"/>
        <v>#DIV/0!</v>
      </c>
      <c r="G977" s="111">
        <f t="shared" si="84"/>
        <v>0</v>
      </c>
      <c r="H977" s="111">
        <f t="shared" si="84"/>
        <v>0</v>
      </c>
      <c r="I977" s="111">
        <f t="shared" si="84"/>
        <v>0</v>
      </c>
      <c r="J977" s="12">
        <f t="shared" si="84"/>
        <v>564</v>
      </c>
      <c r="K977" s="111"/>
      <c r="L977" s="111">
        <f>SUM(L915:L976)</f>
        <v>71316.290000000008</v>
      </c>
      <c r="M977" s="111">
        <f>SUM(M915:M976)</f>
        <v>0</v>
      </c>
      <c r="N977" s="111">
        <f>SUM(N915:N976)</f>
        <v>0</v>
      </c>
    </row>
    <row r="978" spans="1:14" x14ac:dyDescent="0.3">
      <c r="A978" s="113"/>
      <c r="B978" s="114"/>
      <c r="C978" s="115"/>
      <c r="D978" s="116"/>
      <c r="E978" s="116"/>
      <c r="F978" s="7" t="s">
        <v>106</v>
      </c>
      <c r="G978" s="7" t="s">
        <v>123</v>
      </c>
      <c r="H978" s="7" t="s">
        <v>124</v>
      </c>
      <c r="I978" s="7" t="s">
        <v>125</v>
      </c>
      <c r="J978" s="7" t="s">
        <v>126</v>
      </c>
      <c r="K978" s="117"/>
      <c r="L978" s="117"/>
      <c r="M978" s="7" t="s">
        <v>107</v>
      </c>
      <c r="N978" s="118"/>
    </row>
    <row r="979" spans="1:14" ht="31.5" x14ac:dyDescent="0.5">
      <c r="A979" s="113"/>
      <c r="B979" s="114"/>
      <c r="C979" s="115"/>
      <c r="D979" s="116"/>
      <c r="E979" s="116"/>
      <c r="F979" s="121"/>
      <c r="G979" s="121"/>
      <c r="H979" s="121"/>
      <c r="I979" s="121"/>
      <c r="J979" s="121"/>
      <c r="K979" s="122"/>
      <c r="L979" s="121">
        <f>+F979-G979-H979-I979-J979</f>
        <v>0</v>
      </c>
      <c r="M979" s="123"/>
      <c r="N979" s="124"/>
    </row>
    <row r="980" spans="1:14" x14ac:dyDescent="0.3">
      <c r="A980" s="177" t="s">
        <v>109</v>
      </c>
      <c r="B980" s="178"/>
      <c r="C980" s="178"/>
      <c r="D980" s="178"/>
      <c r="E980" s="178"/>
      <c r="F980" s="178"/>
      <c r="G980" s="178"/>
      <c r="H980" s="178"/>
      <c r="I980" s="178"/>
      <c r="J980" s="179"/>
      <c r="K980" s="125"/>
      <c r="L980" s="12">
        <f>464+152</f>
        <v>616</v>
      </c>
      <c r="M980" s="126"/>
      <c r="N980" s="127"/>
    </row>
    <row r="981" spans="1:14" x14ac:dyDescent="0.3">
      <c r="A981" s="180" t="s">
        <v>110</v>
      </c>
      <c r="B981" s="181"/>
      <c r="C981" s="181"/>
      <c r="D981" s="181"/>
      <c r="E981" s="181"/>
      <c r="F981" s="181"/>
      <c r="G981" s="181"/>
      <c r="H981" s="181"/>
      <c r="I981" s="181"/>
      <c r="J981" s="182"/>
      <c r="K981" s="129"/>
      <c r="L981" s="12">
        <v>-435</v>
      </c>
      <c r="M981" s="126"/>
      <c r="N981" s="127"/>
    </row>
    <row r="982" spans="1:14" x14ac:dyDescent="0.3">
      <c r="A982" s="160" t="s">
        <v>111</v>
      </c>
      <c r="B982" s="161"/>
      <c r="C982" s="161"/>
      <c r="D982" s="161"/>
      <c r="E982" s="161"/>
      <c r="F982" s="161"/>
      <c r="G982" s="161"/>
      <c r="H982" s="161"/>
      <c r="I982" s="161"/>
      <c r="J982" s="162"/>
      <c r="K982" s="130"/>
      <c r="L982" s="12"/>
      <c r="M982" s="131">
        <f>+L982/L977%</f>
        <v>0</v>
      </c>
      <c r="N982" s="127"/>
    </row>
    <row r="983" spans="1:14" x14ac:dyDescent="0.3">
      <c r="A983" s="163" t="s">
        <v>112</v>
      </c>
      <c r="B983" s="164"/>
      <c r="C983" s="164"/>
      <c r="D983" s="164"/>
      <c r="E983" s="164"/>
      <c r="F983" s="164"/>
      <c r="G983" s="164"/>
      <c r="H983" s="164"/>
      <c r="I983" s="164"/>
      <c r="J983" s="165"/>
      <c r="K983" s="132"/>
      <c r="L983" s="12">
        <f>+E999</f>
        <v>5764</v>
      </c>
      <c r="M983" s="126"/>
      <c r="N983" s="127"/>
    </row>
    <row r="984" spans="1:14" x14ac:dyDescent="0.3">
      <c r="A984" s="166" t="s">
        <v>113</v>
      </c>
      <c r="B984" s="167"/>
      <c r="C984" s="167"/>
      <c r="D984" s="167"/>
      <c r="E984" s="167"/>
      <c r="F984" s="167"/>
      <c r="G984" s="167"/>
      <c r="H984" s="167"/>
      <c r="I984" s="167"/>
      <c r="J984" s="168"/>
      <c r="K984" s="134"/>
      <c r="L984" s="12">
        <f>+M999</f>
        <v>0</v>
      </c>
      <c r="M984" s="126"/>
      <c r="N984" s="127"/>
    </row>
    <row r="985" spans="1:14" x14ac:dyDescent="0.3">
      <c r="A985" s="169"/>
      <c r="B985" s="170"/>
      <c r="C985" s="170"/>
      <c r="D985" s="170"/>
      <c r="E985" s="170"/>
      <c r="F985" s="170"/>
      <c r="G985" s="170"/>
      <c r="H985" s="170"/>
      <c r="I985" s="170"/>
      <c r="J985" s="171"/>
      <c r="K985" s="128"/>
      <c r="L985" s="126">
        <v>59</v>
      </c>
      <c r="M985" s="126"/>
      <c r="N985" s="127"/>
    </row>
    <row r="986" spans="1:14" x14ac:dyDescent="0.3">
      <c r="A986" s="169"/>
      <c r="B986" s="170"/>
      <c r="C986" s="170"/>
      <c r="D986" s="170"/>
      <c r="E986" s="170"/>
      <c r="F986" s="170"/>
      <c r="G986" s="170"/>
      <c r="H986" s="170"/>
      <c r="I986" s="170"/>
      <c r="J986" s="171"/>
      <c r="K986" s="128"/>
      <c r="L986" s="126"/>
      <c r="M986" s="126"/>
      <c r="N986" s="127"/>
    </row>
    <row r="987" spans="1:14" x14ac:dyDescent="0.3">
      <c r="A987" s="169" t="s">
        <v>114</v>
      </c>
      <c r="B987" s="170"/>
      <c r="C987" s="170"/>
      <c r="D987" s="170"/>
      <c r="E987" s="170"/>
      <c r="F987" s="170"/>
      <c r="G987" s="170"/>
      <c r="H987" s="170"/>
      <c r="I987" s="170"/>
      <c r="J987" s="171"/>
      <c r="K987" s="136"/>
      <c r="L987" s="111">
        <f>+L977-L980-L981-L982-L983+L984-L985-L986</f>
        <v>65312.290000000008</v>
      </c>
      <c r="M987" s="126"/>
      <c r="N987" s="127"/>
    </row>
    <row r="988" spans="1:14" ht="19.5" thickBot="1" x14ac:dyDescent="0.35">
      <c r="L988" s="3">
        <v>65312</v>
      </c>
      <c r="M988" s="138">
        <f>+L988-L987</f>
        <v>-0.29000000000814907</v>
      </c>
    </row>
    <row r="989" spans="1:14" ht="19.5" thickBot="1" x14ac:dyDescent="0.35">
      <c r="A989" s="157" t="s">
        <v>115</v>
      </c>
      <c r="B989" s="158"/>
      <c r="C989" s="158"/>
      <c r="D989" s="158"/>
      <c r="E989" s="158"/>
      <c r="F989" s="159"/>
      <c r="G989" s="127"/>
      <c r="H989" s="157" t="s">
        <v>116</v>
      </c>
      <c r="I989" s="158"/>
      <c r="J989" s="159"/>
      <c r="K989" s="157" t="s">
        <v>117</v>
      </c>
      <c r="L989" s="158"/>
      <c r="M989" s="159"/>
      <c r="N989" s="139"/>
    </row>
    <row r="990" spans="1:14" ht="19.5" thickBot="1" x14ac:dyDescent="0.35">
      <c r="A990" s="140" t="s">
        <v>118</v>
      </c>
      <c r="B990" s="157" t="s">
        <v>119</v>
      </c>
      <c r="C990" s="159"/>
      <c r="D990" s="140" t="s">
        <v>120</v>
      </c>
      <c r="E990" s="157" t="s">
        <v>22</v>
      </c>
      <c r="F990" s="159"/>
      <c r="G990" s="127"/>
      <c r="H990" s="157" t="s">
        <v>119</v>
      </c>
      <c r="I990" s="159"/>
      <c r="J990" s="140" t="s">
        <v>22</v>
      </c>
      <c r="K990" s="157" t="s">
        <v>119</v>
      </c>
      <c r="L990" s="159"/>
      <c r="M990" s="140" t="s">
        <v>22</v>
      </c>
      <c r="N990" s="139"/>
    </row>
    <row r="991" spans="1:14" ht="19.5" thickBot="1" x14ac:dyDescent="0.35">
      <c r="A991" s="141"/>
      <c r="B991" s="153"/>
      <c r="C991" s="154"/>
      <c r="D991" s="141"/>
      <c r="E991" s="155"/>
      <c r="F991" s="156"/>
      <c r="G991" s="127"/>
      <c r="H991" s="153"/>
      <c r="I991" s="154"/>
      <c r="J991" s="142"/>
      <c r="K991" s="153"/>
      <c r="L991" s="154"/>
      <c r="M991" s="143"/>
      <c r="N991" s="144"/>
    </row>
    <row r="992" spans="1:14" ht="19.5" thickBot="1" x14ac:dyDescent="0.35">
      <c r="A992" s="141"/>
      <c r="B992" s="153"/>
      <c r="C992" s="154"/>
      <c r="D992" s="141"/>
      <c r="E992" s="155">
        <v>5764</v>
      </c>
      <c r="F992" s="156"/>
      <c r="G992" s="127"/>
      <c r="H992" s="153"/>
      <c r="I992" s="154"/>
      <c r="J992" s="142"/>
      <c r="K992" s="153"/>
      <c r="L992" s="154"/>
      <c r="M992" s="143"/>
      <c r="N992" s="144"/>
    </row>
    <row r="993" spans="1:14" ht="19.5" thickBot="1" x14ac:dyDescent="0.35">
      <c r="A993" s="141"/>
      <c r="B993" s="153"/>
      <c r="C993" s="154"/>
      <c r="D993" s="141"/>
      <c r="E993" s="155"/>
      <c r="F993" s="156"/>
      <c r="G993" s="127"/>
      <c r="H993" s="153"/>
      <c r="I993" s="154"/>
      <c r="J993" s="142"/>
      <c r="K993" s="153"/>
      <c r="L993" s="154"/>
      <c r="M993" s="143"/>
      <c r="N993" s="144"/>
    </row>
    <row r="994" spans="1:14" ht="19.5" thickBot="1" x14ac:dyDescent="0.35">
      <c r="A994" s="141"/>
      <c r="B994" s="153"/>
      <c r="C994" s="154"/>
      <c r="D994" s="141"/>
      <c r="E994" s="155"/>
      <c r="F994" s="156"/>
      <c r="G994" s="127"/>
      <c r="H994" s="153"/>
      <c r="I994" s="154"/>
      <c r="J994" s="142"/>
      <c r="K994" s="153"/>
      <c r="L994" s="154"/>
      <c r="M994" s="143"/>
      <c r="N994" s="144"/>
    </row>
    <row r="995" spans="1:14" ht="19.5" thickBot="1" x14ac:dyDescent="0.35">
      <c r="A995" s="141"/>
      <c r="B995" s="153"/>
      <c r="C995" s="154"/>
      <c r="D995" s="141"/>
      <c r="E995" s="155"/>
      <c r="F995" s="156"/>
      <c r="G995" s="127"/>
      <c r="H995" s="153"/>
      <c r="I995" s="154"/>
      <c r="J995" s="142"/>
      <c r="K995" s="153"/>
      <c r="L995" s="154"/>
      <c r="M995" s="143"/>
      <c r="N995" s="144"/>
    </row>
    <row r="996" spans="1:14" ht="19.5" thickBot="1" x14ac:dyDescent="0.35">
      <c r="A996" s="141"/>
      <c r="B996" s="153"/>
      <c r="C996" s="154"/>
      <c r="D996" s="141"/>
      <c r="E996" s="155"/>
      <c r="F996" s="156"/>
      <c r="G996" s="127"/>
      <c r="H996" s="153"/>
      <c r="I996" s="154"/>
      <c r="J996" s="142"/>
      <c r="K996" s="153"/>
      <c r="L996" s="154"/>
      <c r="M996" s="143"/>
      <c r="N996" s="144"/>
    </row>
    <row r="997" spans="1:14" ht="19.5" thickBot="1" x14ac:dyDescent="0.35">
      <c r="A997" s="141"/>
      <c r="B997" s="153"/>
      <c r="C997" s="154"/>
      <c r="D997" s="141"/>
      <c r="E997" s="155"/>
      <c r="F997" s="156"/>
      <c r="G997" s="127"/>
      <c r="H997" s="153"/>
      <c r="I997" s="154"/>
      <c r="J997" s="142"/>
      <c r="K997" s="153"/>
      <c r="L997" s="154"/>
      <c r="M997" s="143"/>
      <c r="N997" s="144"/>
    </row>
    <row r="998" spans="1:14" ht="19.5" thickBot="1" x14ac:dyDescent="0.35">
      <c r="A998" s="141"/>
      <c r="B998" s="153"/>
      <c r="C998" s="154"/>
      <c r="D998" s="141"/>
      <c r="E998" s="155"/>
      <c r="F998" s="156"/>
      <c r="G998" s="127"/>
      <c r="H998" s="153"/>
      <c r="I998" s="154"/>
      <c r="J998" s="142"/>
      <c r="K998" s="153"/>
      <c r="L998" s="154"/>
      <c r="M998" s="143"/>
      <c r="N998" s="144"/>
    </row>
    <row r="999" spans="1:14" ht="19.5" thickBot="1" x14ac:dyDescent="0.35">
      <c r="A999" s="141" t="s">
        <v>121</v>
      </c>
      <c r="B999" s="153"/>
      <c r="C999" s="154"/>
      <c r="D999" s="141"/>
      <c r="E999" s="155">
        <f>SUM(E991:F998)</f>
        <v>5764</v>
      </c>
      <c r="F999" s="156"/>
      <c r="G999" s="127"/>
      <c r="H999" s="153" t="s">
        <v>121</v>
      </c>
      <c r="I999" s="154"/>
      <c r="J999" s="140">
        <f>SUM(J991:J998)</f>
        <v>0</v>
      </c>
      <c r="K999" s="153" t="s">
        <v>121</v>
      </c>
      <c r="L999" s="154"/>
      <c r="M999" s="145">
        <f>SUM(M991:M998)</f>
        <v>0</v>
      </c>
      <c r="N999" s="139"/>
    </row>
    <row r="1002" spans="1:14" x14ac:dyDescent="0.3">
      <c r="A1002" s="172" t="s">
        <v>0</v>
      </c>
      <c r="B1002" s="172"/>
      <c r="C1002" s="172"/>
      <c r="D1002" s="172"/>
      <c r="E1002" s="172"/>
      <c r="F1002" s="172"/>
      <c r="G1002" s="172"/>
      <c r="H1002" s="172"/>
      <c r="I1002" s="172"/>
      <c r="J1002" s="172"/>
      <c r="K1002" s="172"/>
      <c r="L1002" s="172"/>
      <c r="M1002" s="1"/>
      <c r="N1002" s="151"/>
    </row>
    <row r="1003" spans="1:14" x14ac:dyDescent="0.3">
      <c r="A1003" s="1" t="s">
        <v>1</v>
      </c>
      <c r="B1003" s="151" t="s">
        <v>136</v>
      </c>
      <c r="J1003" s="1" t="s">
        <v>3</v>
      </c>
      <c r="K1003" s="173">
        <f>+K912</f>
        <v>0</v>
      </c>
      <c r="L1003" s="173"/>
      <c r="M1003" s="173"/>
      <c r="N1003" s="6"/>
    </row>
    <row r="1004" spans="1:14" x14ac:dyDescent="0.3">
      <c r="A1004" s="174"/>
      <c r="B1004" s="175"/>
      <c r="C1004" s="176"/>
      <c r="D1004" s="169" t="s">
        <v>6</v>
      </c>
      <c r="E1004" s="170"/>
      <c r="F1004" s="171"/>
      <c r="G1004" s="7" t="s">
        <v>7</v>
      </c>
      <c r="H1004" s="7" t="s">
        <v>7</v>
      </c>
      <c r="I1004" s="7" t="s">
        <v>8</v>
      </c>
      <c r="J1004" s="150" t="s">
        <v>9</v>
      </c>
      <c r="K1004" s="7" t="s">
        <v>10</v>
      </c>
      <c r="L1004" s="152"/>
      <c r="M1004" s="7" t="s">
        <v>11</v>
      </c>
      <c r="N1004" s="7" t="s">
        <v>12</v>
      </c>
    </row>
    <row r="1005" spans="1:14" x14ac:dyDescent="0.3">
      <c r="A1005" s="12" t="s">
        <v>16</v>
      </c>
      <c r="B1005" s="7" t="s">
        <v>17</v>
      </c>
      <c r="C1005" s="13" t="s">
        <v>18</v>
      </c>
      <c r="D1005" s="7">
        <v>1</v>
      </c>
      <c r="E1005" s="7">
        <v>2</v>
      </c>
      <c r="F1005" s="14" t="s">
        <v>19</v>
      </c>
      <c r="G1005" s="7" t="s">
        <v>20</v>
      </c>
      <c r="H1005" s="7" t="s">
        <v>20</v>
      </c>
      <c r="I1005" s="7"/>
      <c r="J1005" s="7" t="s">
        <v>20</v>
      </c>
      <c r="K1005" s="7" t="s">
        <v>21</v>
      </c>
      <c r="L1005" s="7" t="s">
        <v>22</v>
      </c>
      <c r="M1005" s="7" t="s">
        <v>23</v>
      </c>
      <c r="N1005" s="7" t="s">
        <v>22</v>
      </c>
    </row>
    <row r="1006" spans="1:14" x14ac:dyDescent="0.3">
      <c r="A1006" s="16" t="s">
        <v>35</v>
      </c>
      <c r="B1006" s="17" t="s">
        <v>36</v>
      </c>
      <c r="C1006" s="17">
        <v>72</v>
      </c>
      <c r="D1006" s="29">
        <v>3</v>
      </c>
      <c r="E1006" s="29"/>
      <c r="F1006" s="30">
        <f>+(E1006+D1006)/C1006</f>
        <v>4.1666666666666664E-2</v>
      </c>
      <c r="G1006" s="32"/>
      <c r="H1006" s="32"/>
      <c r="I1006" s="32"/>
      <c r="J1006" s="34">
        <f>+D1006+E1006-G1006-H1006-I1006</f>
        <v>3</v>
      </c>
      <c r="K1006" s="31">
        <f>+K915</f>
        <v>381.13</v>
      </c>
      <c r="L1006" s="24">
        <f t="shared" ref="L1006:L1067" si="85">+J1006*K1006</f>
        <v>1143.3899999999999</v>
      </c>
      <c r="M1006" s="24"/>
      <c r="N1006" s="24">
        <f>+K1006*I1006</f>
        <v>0</v>
      </c>
    </row>
    <row r="1007" spans="1:14" x14ac:dyDescent="0.3">
      <c r="A1007" s="16" t="s">
        <v>37</v>
      </c>
      <c r="B1007" s="17" t="s">
        <v>38</v>
      </c>
      <c r="C1007" s="17">
        <v>36</v>
      </c>
      <c r="D1007" s="29">
        <v>4</v>
      </c>
      <c r="E1007" s="29"/>
      <c r="F1007" s="30">
        <f t="shared" ref="F1007:F1067" si="86">+(E1007+D1007)/C1007</f>
        <v>0.1111111111111111</v>
      </c>
      <c r="G1007" s="32"/>
      <c r="H1007" s="32"/>
      <c r="I1007" s="32"/>
      <c r="J1007" s="34">
        <f t="shared" ref="J1007:J1067" si="87">+D1007+E1007-G1007-H1007-I1007</f>
        <v>4</v>
      </c>
      <c r="K1007" s="31">
        <f t="shared" ref="K1007:K1067" si="88">+K916</f>
        <v>741.2</v>
      </c>
      <c r="L1007" s="24">
        <f t="shared" si="85"/>
        <v>2964.8</v>
      </c>
      <c r="M1007" s="24"/>
      <c r="N1007" s="24">
        <f t="shared" ref="N1007:N1067" si="89">+K1007*I1007</f>
        <v>0</v>
      </c>
    </row>
    <row r="1008" spans="1:14" x14ac:dyDescent="0.3">
      <c r="A1008" s="16" t="s">
        <v>39</v>
      </c>
      <c r="B1008" s="17" t="s">
        <v>40</v>
      </c>
      <c r="C1008" s="17">
        <v>18</v>
      </c>
      <c r="D1008" s="29"/>
      <c r="E1008" s="29"/>
      <c r="F1008" s="30">
        <f t="shared" si="86"/>
        <v>0</v>
      </c>
      <c r="G1008" s="32"/>
      <c r="H1008" s="32"/>
      <c r="I1008" s="32"/>
      <c r="J1008" s="12">
        <f t="shared" si="87"/>
        <v>0</v>
      </c>
      <c r="K1008" s="31">
        <f t="shared" si="88"/>
        <v>1263.5999999999999</v>
      </c>
      <c r="L1008" s="37">
        <f t="shared" si="85"/>
        <v>0</v>
      </c>
      <c r="M1008" s="37"/>
      <c r="N1008" s="37">
        <f t="shared" si="89"/>
        <v>0</v>
      </c>
    </row>
    <row r="1009" spans="1:14" x14ac:dyDescent="0.3">
      <c r="A1009" s="16" t="s">
        <v>41</v>
      </c>
      <c r="B1009" s="17" t="s">
        <v>42</v>
      </c>
      <c r="C1009" s="17">
        <v>10</v>
      </c>
      <c r="D1009" s="29"/>
      <c r="E1009" s="29"/>
      <c r="F1009" s="30">
        <f t="shared" si="86"/>
        <v>0</v>
      </c>
      <c r="G1009" s="32"/>
      <c r="H1009" s="32"/>
      <c r="I1009" s="32"/>
      <c r="J1009" s="34">
        <f t="shared" si="87"/>
        <v>0</v>
      </c>
      <c r="K1009" s="31">
        <f t="shared" si="88"/>
        <v>2059.1999999999998</v>
      </c>
      <c r="L1009" s="24">
        <f t="shared" si="85"/>
        <v>0</v>
      </c>
      <c r="M1009" s="24"/>
      <c r="N1009" s="24">
        <f t="shared" si="89"/>
        <v>0</v>
      </c>
    </row>
    <row r="1010" spans="1:14" x14ac:dyDescent="0.3">
      <c r="A1010" s="16" t="s">
        <v>43</v>
      </c>
      <c r="B1010" s="17" t="s">
        <v>36</v>
      </c>
      <c r="C1010" s="17">
        <v>72</v>
      </c>
      <c r="D1010" s="29"/>
      <c r="E1010" s="29"/>
      <c r="F1010" s="30">
        <f t="shared" si="86"/>
        <v>0</v>
      </c>
      <c r="G1010" s="32"/>
      <c r="H1010" s="32"/>
      <c r="I1010" s="32"/>
      <c r="J1010" s="34">
        <f t="shared" si="87"/>
        <v>0</v>
      </c>
      <c r="K1010" s="31">
        <f t="shared" si="88"/>
        <v>409.5</v>
      </c>
      <c r="L1010" s="24">
        <f t="shared" si="85"/>
        <v>0</v>
      </c>
      <c r="M1010" s="24"/>
      <c r="N1010" s="24">
        <f t="shared" si="89"/>
        <v>0</v>
      </c>
    </row>
    <row r="1011" spans="1:14" x14ac:dyDescent="0.3">
      <c r="A1011" s="16" t="s">
        <v>44</v>
      </c>
      <c r="B1011" s="17" t="s">
        <v>38</v>
      </c>
      <c r="C1011" s="17">
        <v>36</v>
      </c>
      <c r="D1011" s="29"/>
      <c r="E1011" s="29"/>
      <c r="F1011" s="30">
        <f t="shared" si="86"/>
        <v>0</v>
      </c>
      <c r="G1011" s="32"/>
      <c r="H1011" s="32"/>
      <c r="I1011" s="32"/>
      <c r="J1011" s="34">
        <f t="shared" si="87"/>
        <v>0</v>
      </c>
      <c r="K1011" s="31">
        <f t="shared" si="88"/>
        <v>803.79</v>
      </c>
      <c r="L1011" s="24">
        <f t="shared" si="85"/>
        <v>0</v>
      </c>
      <c r="M1011" s="24"/>
      <c r="N1011" s="24">
        <f t="shared" si="89"/>
        <v>0</v>
      </c>
    </row>
    <row r="1012" spans="1:14" x14ac:dyDescent="0.3">
      <c r="A1012" s="16" t="s">
        <v>45</v>
      </c>
      <c r="B1012" s="17" t="s">
        <v>36</v>
      </c>
      <c r="C1012" s="17">
        <v>72</v>
      </c>
      <c r="D1012" s="29">
        <v>11</v>
      </c>
      <c r="E1012" s="29"/>
      <c r="F1012" s="30">
        <f t="shared" si="86"/>
        <v>0.15277777777777779</v>
      </c>
      <c r="G1012" s="32"/>
      <c r="H1012" s="32"/>
      <c r="I1012" s="32"/>
      <c r="J1012" s="34">
        <f t="shared" si="87"/>
        <v>11</v>
      </c>
      <c r="K1012" s="31">
        <f t="shared" si="88"/>
        <v>409.5</v>
      </c>
      <c r="L1012" s="24">
        <f t="shared" si="85"/>
        <v>4504.5</v>
      </c>
      <c r="M1012" s="24"/>
      <c r="N1012" s="24">
        <f t="shared" si="89"/>
        <v>0</v>
      </c>
    </row>
    <row r="1013" spans="1:14" x14ac:dyDescent="0.3">
      <c r="A1013" s="16" t="s">
        <v>46</v>
      </c>
      <c r="B1013" s="17" t="s">
        <v>38</v>
      </c>
      <c r="C1013" s="17">
        <v>36</v>
      </c>
      <c r="D1013" s="29">
        <v>4</v>
      </c>
      <c r="E1013" s="29"/>
      <c r="F1013" s="30">
        <f t="shared" si="86"/>
        <v>0.1111111111111111</v>
      </c>
      <c r="G1013" s="32"/>
      <c r="H1013" s="32"/>
      <c r="I1013" s="32"/>
      <c r="J1013" s="34">
        <f t="shared" si="87"/>
        <v>4</v>
      </c>
      <c r="K1013" s="31">
        <f t="shared" si="88"/>
        <v>803.79</v>
      </c>
      <c r="L1013" s="24">
        <f t="shared" si="85"/>
        <v>3215.16</v>
      </c>
      <c r="M1013" s="24"/>
      <c r="N1013" s="24">
        <f t="shared" si="89"/>
        <v>0</v>
      </c>
    </row>
    <row r="1014" spans="1:14" x14ac:dyDescent="0.3">
      <c r="A1014" s="16" t="s">
        <v>47</v>
      </c>
      <c r="B1014" s="17" t="s">
        <v>48</v>
      </c>
      <c r="C1014" s="17">
        <v>8</v>
      </c>
      <c r="D1014" s="29"/>
      <c r="E1014" s="29"/>
      <c r="F1014" s="30">
        <f t="shared" si="86"/>
        <v>0</v>
      </c>
      <c r="G1014" s="32"/>
      <c r="H1014" s="32"/>
      <c r="I1014" s="32"/>
      <c r="J1014" s="34">
        <f t="shared" si="87"/>
        <v>0</v>
      </c>
      <c r="K1014" s="31">
        <f t="shared" si="88"/>
        <v>2767.05</v>
      </c>
      <c r="L1014" s="24">
        <f t="shared" si="85"/>
        <v>0</v>
      </c>
      <c r="M1014" s="24"/>
      <c r="N1014" s="24">
        <f t="shared" si="89"/>
        <v>0</v>
      </c>
    </row>
    <row r="1015" spans="1:14" x14ac:dyDescent="0.3">
      <c r="A1015" s="35" t="s">
        <v>49</v>
      </c>
      <c r="B1015" s="17" t="s">
        <v>50</v>
      </c>
      <c r="C1015" s="38">
        <v>72</v>
      </c>
      <c r="D1015" s="29">
        <v>3</v>
      </c>
      <c r="E1015" s="29"/>
      <c r="F1015" s="30">
        <f t="shared" si="86"/>
        <v>4.1666666666666664E-2</v>
      </c>
      <c r="G1015" s="32"/>
      <c r="H1015" s="32"/>
      <c r="I1015" s="32"/>
      <c r="J1015" s="12">
        <f t="shared" si="87"/>
        <v>3</v>
      </c>
      <c r="K1015" s="31">
        <f t="shared" si="88"/>
        <v>444.6</v>
      </c>
      <c r="L1015" s="37">
        <f t="shared" si="85"/>
        <v>1333.8000000000002</v>
      </c>
      <c r="M1015" s="37"/>
      <c r="N1015" s="37">
        <f t="shared" si="89"/>
        <v>0</v>
      </c>
    </row>
    <row r="1016" spans="1:14" x14ac:dyDescent="0.3">
      <c r="A1016" s="16" t="s">
        <v>51</v>
      </c>
      <c r="B1016" s="17" t="s">
        <v>52</v>
      </c>
      <c r="C1016" s="17">
        <v>36</v>
      </c>
      <c r="D1016" s="29">
        <v>4</v>
      </c>
      <c r="E1016" s="29"/>
      <c r="F1016" s="30">
        <f t="shared" si="86"/>
        <v>0.1111111111111111</v>
      </c>
      <c r="G1016" s="32"/>
      <c r="H1016" s="32"/>
      <c r="I1016" s="32"/>
      <c r="J1016" s="34">
        <f t="shared" si="87"/>
        <v>4</v>
      </c>
      <c r="K1016" s="31">
        <f t="shared" si="88"/>
        <v>868.73</v>
      </c>
      <c r="L1016" s="24">
        <f t="shared" si="85"/>
        <v>3474.92</v>
      </c>
      <c r="M1016" s="24"/>
      <c r="N1016" s="24">
        <f t="shared" si="89"/>
        <v>0</v>
      </c>
    </row>
    <row r="1017" spans="1:14" x14ac:dyDescent="0.3">
      <c r="A1017" s="16" t="s">
        <v>53</v>
      </c>
      <c r="B1017" s="17" t="s">
        <v>48</v>
      </c>
      <c r="C1017" s="17">
        <v>8</v>
      </c>
      <c r="D1017" s="29"/>
      <c r="E1017" s="29"/>
      <c r="F1017" s="30">
        <f t="shared" si="86"/>
        <v>0</v>
      </c>
      <c r="G1017" s="32"/>
      <c r="H1017" s="32"/>
      <c r="I1017" s="32"/>
      <c r="J1017" s="34">
        <f t="shared" si="87"/>
        <v>0</v>
      </c>
      <c r="K1017" s="31">
        <f t="shared" si="88"/>
        <v>2416.0500000000002</v>
      </c>
      <c r="L1017" s="24">
        <f t="shared" si="85"/>
        <v>0</v>
      </c>
      <c r="M1017" s="24"/>
      <c r="N1017" s="24">
        <f t="shared" si="89"/>
        <v>0</v>
      </c>
    </row>
    <row r="1018" spans="1:14" x14ac:dyDescent="0.3">
      <c r="A1018" s="16" t="s">
        <v>54</v>
      </c>
      <c r="B1018" s="17" t="s">
        <v>50</v>
      </c>
      <c r="C1018" s="17">
        <v>72</v>
      </c>
      <c r="D1018" s="29">
        <v>15</v>
      </c>
      <c r="E1018" s="29"/>
      <c r="F1018" s="30">
        <f t="shared" si="86"/>
        <v>0.20833333333333334</v>
      </c>
      <c r="G1018" s="32"/>
      <c r="H1018" s="32"/>
      <c r="I1018" s="32"/>
      <c r="J1018" s="34">
        <f t="shared" si="87"/>
        <v>15</v>
      </c>
      <c r="K1018" s="31">
        <f t="shared" si="88"/>
        <v>377.33</v>
      </c>
      <c r="L1018" s="24">
        <f t="shared" si="85"/>
        <v>5659.95</v>
      </c>
      <c r="M1018" s="24"/>
      <c r="N1018" s="24">
        <f t="shared" si="89"/>
        <v>0</v>
      </c>
    </row>
    <row r="1019" spans="1:14" x14ac:dyDescent="0.3">
      <c r="A1019" s="16" t="s">
        <v>55</v>
      </c>
      <c r="B1019" s="17" t="s">
        <v>56</v>
      </c>
      <c r="C1019" s="17">
        <v>15</v>
      </c>
      <c r="D1019" s="44">
        <v>3</v>
      </c>
      <c r="E1019" s="44"/>
      <c r="F1019" s="30">
        <f t="shared" si="86"/>
        <v>0.2</v>
      </c>
      <c r="G1019" s="11"/>
      <c r="H1019" s="11"/>
      <c r="I1019" s="11"/>
      <c r="J1019" s="12">
        <f t="shared" si="87"/>
        <v>3</v>
      </c>
      <c r="K1019" s="45">
        <f t="shared" si="88"/>
        <v>1158.3</v>
      </c>
      <c r="L1019" s="37">
        <f t="shared" si="85"/>
        <v>3474.8999999999996</v>
      </c>
      <c r="M1019" s="37"/>
      <c r="N1019" s="37">
        <f t="shared" si="89"/>
        <v>0</v>
      </c>
    </row>
    <row r="1020" spans="1:14" x14ac:dyDescent="0.3">
      <c r="A1020" s="16" t="s">
        <v>57</v>
      </c>
      <c r="B1020" s="17" t="s">
        <v>50</v>
      </c>
      <c r="C1020" s="17">
        <v>72</v>
      </c>
      <c r="D1020" s="29"/>
      <c r="E1020" s="29"/>
      <c r="F1020" s="30">
        <f t="shared" si="86"/>
        <v>0</v>
      </c>
      <c r="G1020" s="32"/>
      <c r="H1020" s="32"/>
      <c r="I1020" s="32"/>
      <c r="J1020" s="34">
        <f t="shared" si="87"/>
        <v>0</v>
      </c>
      <c r="K1020" s="31">
        <f t="shared" si="88"/>
        <v>424.13</v>
      </c>
      <c r="L1020" s="24">
        <f t="shared" si="85"/>
        <v>0</v>
      </c>
      <c r="M1020" s="24"/>
      <c r="N1020" s="24">
        <f t="shared" si="89"/>
        <v>0</v>
      </c>
    </row>
    <row r="1021" spans="1:14" x14ac:dyDescent="0.3">
      <c r="A1021" s="16" t="s">
        <v>58</v>
      </c>
      <c r="B1021" s="17" t="s">
        <v>59</v>
      </c>
      <c r="C1021" s="17">
        <v>15</v>
      </c>
      <c r="D1021" s="29"/>
      <c r="E1021" s="29"/>
      <c r="F1021" s="30">
        <f t="shared" si="86"/>
        <v>0</v>
      </c>
      <c r="G1021" s="32"/>
      <c r="H1021" s="32"/>
      <c r="I1021" s="32"/>
      <c r="J1021" s="34">
        <f t="shared" si="87"/>
        <v>0</v>
      </c>
      <c r="K1021" s="31">
        <f t="shared" si="88"/>
        <v>1199.25</v>
      </c>
      <c r="L1021" s="24">
        <f t="shared" si="85"/>
        <v>0</v>
      </c>
      <c r="M1021" s="24"/>
      <c r="N1021" s="24">
        <f t="shared" si="89"/>
        <v>0</v>
      </c>
    </row>
    <row r="1022" spans="1:14" x14ac:dyDescent="0.3">
      <c r="A1022" s="16" t="s">
        <v>60</v>
      </c>
      <c r="B1022" s="17" t="s">
        <v>50</v>
      </c>
      <c r="C1022" s="17">
        <v>72</v>
      </c>
      <c r="D1022" s="29">
        <v>2</v>
      </c>
      <c r="E1022" s="29"/>
      <c r="F1022" s="30">
        <f t="shared" si="86"/>
        <v>2.7777777777777776E-2</v>
      </c>
      <c r="G1022" s="32"/>
      <c r="H1022" s="32"/>
      <c r="I1022" s="32"/>
      <c r="J1022" s="34">
        <f t="shared" si="87"/>
        <v>2</v>
      </c>
      <c r="K1022" s="31">
        <f t="shared" si="88"/>
        <v>381.13</v>
      </c>
      <c r="L1022" s="24">
        <f t="shared" si="85"/>
        <v>762.26</v>
      </c>
      <c r="M1022" s="24"/>
      <c r="N1022" s="24">
        <f t="shared" si="89"/>
        <v>0</v>
      </c>
    </row>
    <row r="1023" spans="1:14" x14ac:dyDescent="0.3">
      <c r="A1023" s="16" t="s">
        <v>61</v>
      </c>
      <c r="B1023" s="17" t="s">
        <v>50</v>
      </c>
      <c r="C1023" s="38">
        <v>72</v>
      </c>
      <c r="D1023" s="44"/>
      <c r="E1023" s="44"/>
      <c r="F1023" s="30">
        <f t="shared" si="86"/>
        <v>0</v>
      </c>
      <c r="G1023" s="11"/>
      <c r="H1023" s="11"/>
      <c r="I1023" s="11"/>
      <c r="J1023" s="12">
        <f t="shared" si="87"/>
        <v>0</v>
      </c>
      <c r="K1023" s="31">
        <f t="shared" si="88"/>
        <v>424.13</v>
      </c>
      <c r="L1023" s="37">
        <f t="shared" si="85"/>
        <v>0</v>
      </c>
      <c r="M1023" s="37"/>
      <c r="N1023" s="37">
        <f t="shared" si="89"/>
        <v>0</v>
      </c>
    </row>
    <row r="1024" spans="1:14" x14ac:dyDescent="0.3">
      <c r="A1024" s="35" t="s">
        <v>62</v>
      </c>
      <c r="B1024" s="17" t="s">
        <v>50</v>
      </c>
      <c r="C1024" s="38">
        <v>72</v>
      </c>
      <c r="D1024" s="44">
        <v>3</v>
      </c>
      <c r="E1024" s="44"/>
      <c r="F1024" s="30">
        <f t="shared" si="86"/>
        <v>4.1666666666666664E-2</v>
      </c>
      <c r="G1024" s="11"/>
      <c r="H1024" s="11"/>
      <c r="I1024" s="11"/>
      <c r="J1024" s="12">
        <f t="shared" si="87"/>
        <v>3</v>
      </c>
      <c r="K1024" s="31">
        <f t="shared" si="88"/>
        <v>330.23</v>
      </c>
      <c r="L1024" s="37">
        <f t="shared" si="85"/>
        <v>990.69</v>
      </c>
      <c r="M1024" s="37"/>
      <c r="N1024" s="37">
        <f t="shared" si="89"/>
        <v>0</v>
      </c>
    </row>
    <row r="1025" spans="1:14" x14ac:dyDescent="0.3">
      <c r="A1025" s="35" t="s">
        <v>63</v>
      </c>
      <c r="B1025" s="17" t="s">
        <v>50</v>
      </c>
      <c r="C1025" s="38">
        <v>72</v>
      </c>
      <c r="D1025" s="44">
        <v>2</v>
      </c>
      <c r="E1025" s="44"/>
      <c r="F1025" s="30">
        <f t="shared" si="86"/>
        <v>2.7777777777777776E-2</v>
      </c>
      <c r="G1025" s="11"/>
      <c r="H1025" s="11"/>
      <c r="I1025" s="11"/>
      <c r="J1025" s="12">
        <f t="shared" si="87"/>
        <v>2</v>
      </c>
      <c r="K1025" s="31">
        <f t="shared" si="88"/>
        <v>424.13</v>
      </c>
      <c r="L1025" s="37">
        <f t="shared" si="85"/>
        <v>848.26</v>
      </c>
      <c r="M1025" s="37"/>
      <c r="N1025" s="37">
        <f t="shared" si="89"/>
        <v>0</v>
      </c>
    </row>
    <row r="1026" spans="1:14" x14ac:dyDescent="0.3">
      <c r="A1026" s="35" t="s">
        <v>64</v>
      </c>
      <c r="B1026" s="17" t="s">
        <v>65</v>
      </c>
      <c r="C1026" s="38">
        <v>72</v>
      </c>
      <c r="D1026" s="44"/>
      <c r="E1026" s="44"/>
      <c r="F1026" s="30">
        <f t="shared" si="86"/>
        <v>0</v>
      </c>
      <c r="G1026" s="11"/>
      <c r="H1026" s="11"/>
      <c r="I1026" s="11"/>
      <c r="J1026" s="12">
        <f t="shared" si="87"/>
        <v>0</v>
      </c>
      <c r="K1026" s="31">
        <f t="shared" si="88"/>
        <v>389.61</v>
      </c>
      <c r="L1026" s="37">
        <f t="shared" si="85"/>
        <v>0</v>
      </c>
      <c r="M1026" s="37"/>
      <c r="N1026" s="37">
        <f t="shared" si="89"/>
        <v>0</v>
      </c>
    </row>
    <row r="1027" spans="1:14" x14ac:dyDescent="0.3">
      <c r="A1027" s="35" t="s">
        <v>66</v>
      </c>
      <c r="B1027" s="17" t="s">
        <v>65</v>
      </c>
      <c r="C1027" s="38">
        <v>72</v>
      </c>
      <c r="D1027" s="44">
        <v>6</v>
      </c>
      <c r="E1027" s="44"/>
      <c r="F1027" s="30">
        <f t="shared" si="86"/>
        <v>8.3333333333333329E-2</v>
      </c>
      <c r="G1027" s="11"/>
      <c r="H1027" s="11"/>
      <c r="I1027" s="11"/>
      <c r="J1027" s="12">
        <f t="shared" si="87"/>
        <v>6</v>
      </c>
      <c r="K1027" s="31">
        <f t="shared" si="88"/>
        <v>389.61</v>
      </c>
      <c r="L1027" s="37">
        <f t="shared" si="85"/>
        <v>2337.66</v>
      </c>
      <c r="M1027" s="37"/>
      <c r="N1027" s="37">
        <f t="shared" si="89"/>
        <v>0</v>
      </c>
    </row>
    <row r="1028" spans="1:14" x14ac:dyDescent="0.3">
      <c r="A1028" s="47" t="s">
        <v>67</v>
      </c>
      <c r="B1028" s="48" t="s">
        <v>59</v>
      </c>
      <c r="C1028" s="49">
        <v>25</v>
      </c>
      <c r="D1028" s="44"/>
      <c r="E1028" s="44"/>
      <c r="F1028" s="30">
        <f t="shared" si="86"/>
        <v>0</v>
      </c>
      <c r="G1028" s="11"/>
      <c r="H1028" s="11"/>
      <c r="I1028" s="11"/>
      <c r="J1028" s="12">
        <f t="shared" si="87"/>
        <v>0</v>
      </c>
      <c r="K1028" s="31">
        <f t="shared" si="88"/>
        <v>169.65</v>
      </c>
      <c r="L1028" s="37">
        <f t="shared" si="85"/>
        <v>0</v>
      </c>
      <c r="M1028" s="37"/>
      <c r="N1028" s="37">
        <f t="shared" si="89"/>
        <v>0</v>
      </c>
    </row>
    <row r="1029" spans="1:14" x14ac:dyDescent="0.3">
      <c r="A1029" s="47" t="s">
        <v>68</v>
      </c>
      <c r="B1029" s="48" t="s">
        <v>42</v>
      </c>
      <c r="C1029" s="49">
        <v>50</v>
      </c>
      <c r="D1029" s="44">
        <v>13</v>
      </c>
      <c r="E1029" s="44"/>
      <c r="F1029" s="30">
        <f t="shared" si="86"/>
        <v>0.26</v>
      </c>
      <c r="G1029" s="11"/>
      <c r="H1029" s="11"/>
      <c r="I1029" s="11"/>
      <c r="J1029" s="12">
        <f t="shared" si="87"/>
        <v>13</v>
      </c>
      <c r="K1029" s="31">
        <f t="shared" si="88"/>
        <v>88.92</v>
      </c>
      <c r="L1029" s="37">
        <f t="shared" si="85"/>
        <v>1155.96</v>
      </c>
      <c r="M1029" s="37"/>
      <c r="N1029" s="37">
        <f t="shared" si="89"/>
        <v>0</v>
      </c>
    </row>
    <row r="1030" spans="1:14" x14ac:dyDescent="0.3">
      <c r="A1030" s="47" t="s">
        <v>69</v>
      </c>
      <c r="B1030" s="48" t="s">
        <v>52</v>
      </c>
      <c r="C1030" s="49">
        <v>12</v>
      </c>
      <c r="D1030" s="44">
        <v>15</v>
      </c>
      <c r="E1030" s="44"/>
      <c r="F1030" s="30">
        <f t="shared" si="86"/>
        <v>1.25</v>
      </c>
      <c r="G1030" s="11"/>
      <c r="H1030" s="11"/>
      <c r="I1030" s="11"/>
      <c r="J1030" s="12">
        <f t="shared" si="87"/>
        <v>15</v>
      </c>
      <c r="K1030" s="31">
        <f t="shared" si="88"/>
        <v>123.94</v>
      </c>
      <c r="L1030" s="37">
        <f t="shared" si="85"/>
        <v>1859.1</v>
      </c>
      <c r="M1030" s="37"/>
      <c r="N1030" s="37">
        <f t="shared" si="89"/>
        <v>0</v>
      </c>
    </row>
    <row r="1031" spans="1:14" ht="19.5" thickBot="1" x14ac:dyDescent="0.35">
      <c r="A1031" s="47" t="s">
        <v>70</v>
      </c>
      <c r="B1031" s="48" t="s">
        <v>50</v>
      </c>
      <c r="C1031" s="49">
        <v>60</v>
      </c>
      <c r="D1031" s="44">
        <v>1</v>
      </c>
      <c r="E1031" s="44"/>
      <c r="F1031" s="30">
        <f t="shared" si="86"/>
        <v>1.6666666666666666E-2</v>
      </c>
      <c r="G1031" s="11"/>
      <c r="H1031" s="11"/>
      <c r="I1031" s="11"/>
      <c r="J1031" s="12">
        <f t="shared" si="87"/>
        <v>1</v>
      </c>
      <c r="K1031" s="31">
        <f t="shared" si="88"/>
        <v>67.180000000000007</v>
      </c>
      <c r="L1031" s="37">
        <f t="shared" si="85"/>
        <v>67.180000000000007</v>
      </c>
      <c r="M1031" s="37"/>
      <c r="N1031" s="37">
        <f t="shared" si="89"/>
        <v>0</v>
      </c>
    </row>
    <row r="1032" spans="1:14" ht="19.5" thickBot="1" x14ac:dyDescent="0.35">
      <c r="A1032" s="56" t="s">
        <v>71</v>
      </c>
      <c r="B1032" s="57" t="s">
        <v>50</v>
      </c>
      <c r="C1032" s="58">
        <v>60</v>
      </c>
      <c r="D1032" s="44">
        <v>25</v>
      </c>
      <c r="E1032" s="44"/>
      <c r="F1032" s="30">
        <f t="shared" si="86"/>
        <v>0.41666666666666669</v>
      </c>
      <c r="G1032" s="11"/>
      <c r="H1032" s="11"/>
      <c r="I1032" s="11"/>
      <c r="J1032" s="12">
        <f t="shared" si="87"/>
        <v>25</v>
      </c>
      <c r="K1032" s="31">
        <f t="shared" si="88"/>
        <v>67.180000000000007</v>
      </c>
      <c r="L1032" s="37">
        <f t="shared" si="85"/>
        <v>1679.5000000000002</v>
      </c>
      <c r="M1032" s="37"/>
      <c r="N1032" s="37">
        <f t="shared" si="89"/>
        <v>0</v>
      </c>
    </row>
    <row r="1033" spans="1:14" ht="19.5" thickBot="1" x14ac:dyDescent="0.35">
      <c r="A1033" s="56" t="s">
        <v>72</v>
      </c>
      <c r="B1033" s="57" t="s">
        <v>50</v>
      </c>
      <c r="C1033" s="58">
        <v>60</v>
      </c>
      <c r="D1033" s="44">
        <v>18</v>
      </c>
      <c r="E1033" s="44"/>
      <c r="F1033" s="30">
        <f t="shared" si="86"/>
        <v>0.3</v>
      </c>
      <c r="G1033" s="11"/>
      <c r="H1033" s="11"/>
      <c r="I1033" s="11"/>
      <c r="J1033" s="12">
        <f t="shared" si="87"/>
        <v>18</v>
      </c>
      <c r="K1033" s="31">
        <f t="shared" si="88"/>
        <v>67.180000000000007</v>
      </c>
      <c r="L1033" s="37">
        <f t="shared" si="85"/>
        <v>1209.2400000000002</v>
      </c>
      <c r="M1033" s="37"/>
      <c r="N1033" s="37">
        <f t="shared" si="89"/>
        <v>0</v>
      </c>
    </row>
    <row r="1034" spans="1:14" ht="19.5" thickBot="1" x14ac:dyDescent="0.35">
      <c r="A1034" s="56" t="s">
        <v>73</v>
      </c>
      <c r="B1034" s="57" t="s">
        <v>74</v>
      </c>
      <c r="C1034" s="58">
        <v>150</v>
      </c>
      <c r="D1034" s="44"/>
      <c r="E1034" s="44"/>
      <c r="F1034" s="30">
        <f t="shared" si="86"/>
        <v>0</v>
      </c>
      <c r="G1034" s="11"/>
      <c r="H1034" s="11"/>
      <c r="I1034" s="11"/>
      <c r="J1034" s="12">
        <f t="shared" si="87"/>
        <v>0</v>
      </c>
      <c r="K1034" s="31">
        <f t="shared" si="88"/>
        <v>21.06</v>
      </c>
      <c r="L1034" s="37">
        <f t="shared" si="85"/>
        <v>0</v>
      </c>
      <c r="M1034" s="37"/>
      <c r="N1034" s="37">
        <f t="shared" si="89"/>
        <v>0</v>
      </c>
    </row>
    <row r="1035" spans="1:14" ht="19.5" thickBot="1" x14ac:dyDescent="0.35">
      <c r="A1035" s="66" t="s">
        <v>75</v>
      </c>
      <c r="B1035" s="67" t="s">
        <v>76</v>
      </c>
      <c r="C1035" s="68">
        <v>120</v>
      </c>
      <c r="D1035" s="44">
        <v>17</v>
      </c>
      <c r="E1035" s="44"/>
      <c r="F1035" s="30">
        <f t="shared" si="86"/>
        <v>0.14166666666666666</v>
      </c>
      <c r="G1035" s="11"/>
      <c r="H1035" s="11"/>
      <c r="I1035" s="11"/>
      <c r="J1035" s="12">
        <f t="shared" si="87"/>
        <v>17</v>
      </c>
      <c r="K1035" s="31">
        <f t="shared" si="88"/>
        <v>78.98</v>
      </c>
      <c r="L1035" s="37">
        <f t="shared" si="85"/>
        <v>1342.66</v>
      </c>
      <c r="M1035" s="37"/>
      <c r="N1035" s="37">
        <f t="shared" si="89"/>
        <v>0</v>
      </c>
    </row>
    <row r="1036" spans="1:14" ht="19.5" thickBot="1" x14ac:dyDescent="0.35">
      <c r="A1036" s="66" t="s">
        <v>77</v>
      </c>
      <c r="B1036" s="67" t="s">
        <v>78</v>
      </c>
      <c r="C1036" s="68">
        <v>60</v>
      </c>
      <c r="D1036" s="44">
        <v>50</v>
      </c>
      <c r="E1036" s="44"/>
      <c r="F1036" s="30">
        <f t="shared" si="86"/>
        <v>0.83333333333333337</v>
      </c>
      <c r="G1036" s="11"/>
      <c r="H1036" s="11"/>
      <c r="I1036" s="11"/>
      <c r="J1036" s="12">
        <f t="shared" si="87"/>
        <v>50</v>
      </c>
      <c r="K1036" s="31">
        <f t="shared" si="88"/>
        <v>154.44</v>
      </c>
      <c r="L1036" s="37">
        <f t="shared" si="85"/>
        <v>7722</v>
      </c>
      <c r="M1036" s="37"/>
      <c r="N1036" s="37">
        <f t="shared" si="89"/>
        <v>0</v>
      </c>
    </row>
    <row r="1037" spans="1:14" ht="19.5" thickBot="1" x14ac:dyDescent="0.35">
      <c r="A1037" s="66" t="s">
        <v>79</v>
      </c>
      <c r="B1037" s="67" t="s">
        <v>50</v>
      </c>
      <c r="C1037" s="68">
        <v>30</v>
      </c>
      <c r="D1037" s="44"/>
      <c r="E1037" s="44"/>
      <c r="F1037" s="30">
        <f t="shared" si="86"/>
        <v>0</v>
      </c>
      <c r="G1037" s="11"/>
      <c r="H1037" s="11"/>
      <c r="I1037" s="11"/>
      <c r="J1037" s="12">
        <f t="shared" si="87"/>
        <v>0</v>
      </c>
      <c r="K1037" s="31">
        <f t="shared" si="88"/>
        <v>274.95</v>
      </c>
      <c r="L1037" s="37">
        <f t="shared" si="85"/>
        <v>0</v>
      </c>
      <c r="M1037" s="37"/>
      <c r="N1037" s="37">
        <f t="shared" si="89"/>
        <v>0</v>
      </c>
    </row>
    <row r="1038" spans="1:14" ht="19.5" thickBot="1" x14ac:dyDescent="0.35">
      <c r="A1038" s="66" t="s">
        <v>80</v>
      </c>
      <c r="B1038" s="67" t="s">
        <v>59</v>
      </c>
      <c r="C1038" s="68">
        <v>12</v>
      </c>
      <c r="D1038" s="44"/>
      <c r="E1038" s="44"/>
      <c r="F1038" s="30">
        <f t="shared" si="86"/>
        <v>0</v>
      </c>
      <c r="G1038" s="11"/>
      <c r="H1038" s="11"/>
      <c r="I1038" s="11"/>
      <c r="J1038" s="12">
        <f t="shared" si="87"/>
        <v>0</v>
      </c>
      <c r="K1038" s="31">
        <f t="shared" si="88"/>
        <v>1023.75</v>
      </c>
      <c r="L1038" s="37">
        <f t="shared" si="85"/>
        <v>0</v>
      </c>
      <c r="M1038" s="37"/>
      <c r="N1038" s="37">
        <f t="shared" si="89"/>
        <v>0</v>
      </c>
    </row>
    <row r="1039" spans="1:14" ht="19.5" thickBot="1" x14ac:dyDescent="0.35">
      <c r="A1039" s="76" t="s">
        <v>81</v>
      </c>
      <c r="B1039" s="77" t="s">
        <v>82</v>
      </c>
      <c r="C1039" s="78">
        <v>18</v>
      </c>
      <c r="D1039" s="44">
        <v>1</v>
      </c>
      <c r="E1039" s="44"/>
      <c r="F1039" s="30">
        <f t="shared" si="86"/>
        <v>5.5555555555555552E-2</v>
      </c>
      <c r="G1039" s="11"/>
      <c r="H1039" s="11"/>
      <c r="I1039" s="11"/>
      <c r="J1039" s="12">
        <f t="shared" si="87"/>
        <v>1</v>
      </c>
      <c r="K1039" s="31">
        <f t="shared" si="88"/>
        <v>558.67999999999995</v>
      </c>
      <c r="L1039" s="37">
        <f t="shared" si="85"/>
        <v>558.67999999999995</v>
      </c>
      <c r="M1039" s="37"/>
      <c r="N1039" s="37">
        <f t="shared" si="89"/>
        <v>0</v>
      </c>
    </row>
    <row r="1040" spans="1:14" ht="19.5" thickBot="1" x14ac:dyDescent="0.35">
      <c r="A1040" s="76" t="s">
        <v>83</v>
      </c>
      <c r="B1040" s="77" t="s">
        <v>59</v>
      </c>
      <c r="C1040" s="78">
        <v>12</v>
      </c>
      <c r="D1040" s="44">
        <v>9</v>
      </c>
      <c r="E1040" s="44"/>
      <c r="F1040" s="30">
        <f t="shared" si="86"/>
        <v>0.75</v>
      </c>
      <c r="G1040" s="11"/>
      <c r="H1040" s="11"/>
      <c r="I1040" s="11"/>
      <c r="J1040" s="12">
        <f t="shared" si="87"/>
        <v>9</v>
      </c>
      <c r="K1040" s="31">
        <f t="shared" si="88"/>
        <v>1092.2</v>
      </c>
      <c r="L1040" s="37">
        <f t="shared" si="85"/>
        <v>9829.8000000000011</v>
      </c>
      <c r="M1040" s="37"/>
      <c r="N1040" s="37">
        <f t="shared" si="89"/>
        <v>0</v>
      </c>
    </row>
    <row r="1041" spans="1:14" ht="19.5" thickBot="1" x14ac:dyDescent="0.35">
      <c r="A1041" s="76" t="s">
        <v>84</v>
      </c>
      <c r="B1041" s="77" t="s">
        <v>85</v>
      </c>
      <c r="C1041" s="78">
        <v>4</v>
      </c>
      <c r="D1041" s="44"/>
      <c r="E1041" s="44"/>
      <c r="F1041" s="30">
        <f t="shared" si="86"/>
        <v>0</v>
      </c>
      <c r="G1041" s="11"/>
      <c r="H1041" s="11"/>
      <c r="I1041" s="11"/>
      <c r="J1041" s="12">
        <f t="shared" si="87"/>
        <v>0</v>
      </c>
      <c r="K1041" s="31">
        <f t="shared" si="88"/>
        <v>2670.53</v>
      </c>
      <c r="L1041" s="37">
        <f t="shared" si="85"/>
        <v>0</v>
      </c>
      <c r="M1041" s="37"/>
      <c r="N1041" s="37">
        <f t="shared" si="89"/>
        <v>0</v>
      </c>
    </row>
    <row r="1042" spans="1:14" ht="19.5" thickBot="1" x14ac:dyDescent="0.35">
      <c r="A1042" s="86" t="s">
        <v>86</v>
      </c>
      <c r="B1042" s="87" t="s">
        <v>87</v>
      </c>
      <c r="C1042" s="88">
        <v>48</v>
      </c>
      <c r="D1042" s="44">
        <v>5</v>
      </c>
      <c r="E1042" s="44"/>
      <c r="F1042" s="30">
        <f t="shared" si="86"/>
        <v>0.10416666666666667</v>
      </c>
      <c r="G1042" s="11"/>
      <c r="H1042" s="11"/>
      <c r="I1042" s="11"/>
      <c r="J1042" s="12">
        <f t="shared" si="87"/>
        <v>5</v>
      </c>
      <c r="K1042" s="31">
        <f t="shared" si="88"/>
        <v>46.8</v>
      </c>
      <c r="L1042" s="37">
        <f t="shared" si="85"/>
        <v>234</v>
      </c>
      <c r="M1042" s="37"/>
      <c r="N1042" s="37">
        <f t="shared" si="89"/>
        <v>0</v>
      </c>
    </row>
    <row r="1043" spans="1:14" ht="19.5" thickBot="1" x14ac:dyDescent="0.35">
      <c r="A1043" s="86" t="s">
        <v>88</v>
      </c>
      <c r="B1043" s="87" t="s">
        <v>87</v>
      </c>
      <c r="C1043" s="88">
        <v>48</v>
      </c>
      <c r="D1043" s="44"/>
      <c r="E1043" s="44"/>
      <c r="F1043" s="30">
        <f t="shared" si="86"/>
        <v>0</v>
      </c>
      <c r="G1043" s="11"/>
      <c r="H1043" s="11"/>
      <c r="I1043" s="11"/>
      <c r="J1043" s="12">
        <f t="shared" si="87"/>
        <v>0</v>
      </c>
      <c r="K1043" s="31">
        <f t="shared" si="88"/>
        <v>46.8</v>
      </c>
      <c r="L1043" s="37">
        <f t="shared" si="85"/>
        <v>0</v>
      </c>
      <c r="M1043" s="37"/>
      <c r="N1043" s="37">
        <f t="shared" si="89"/>
        <v>0</v>
      </c>
    </row>
    <row r="1044" spans="1:14" x14ac:dyDescent="0.3">
      <c r="A1044" s="96" t="s">
        <v>89</v>
      </c>
      <c r="B1044" s="97">
        <v>25</v>
      </c>
      <c r="C1044" s="97">
        <v>25</v>
      </c>
      <c r="D1044" s="44">
        <v>875</v>
      </c>
      <c r="E1044" s="44"/>
      <c r="F1044" s="30">
        <f t="shared" si="86"/>
        <v>35</v>
      </c>
      <c r="G1044" s="11"/>
      <c r="H1044" s="11"/>
      <c r="I1044" s="11"/>
      <c r="J1044" s="12">
        <f t="shared" si="87"/>
        <v>875</v>
      </c>
      <c r="K1044" s="31">
        <f t="shared" si="88"/>
        <v>111.25</v>
      </c>
      <c r="L1044" s="37">
        <f t="shared" si="85"/>
        <v>97343.75</v>
      </c>
      <c r="M1044" s="37"/>
      <c r="N1044" s="37">
        <f t="shared" si="89"/>
        <v>0</v>
      </c>
    </row>
    <row r="1045" spans="1:14" x14ac:dyDescent="0.3">
      <c r="A1045" s="105" t="s">
        <v>90</v>
      </c>
      <c r="B1045" s="106">
        <v>10</v>
      </c>
      <c r="C1045" s="106">
        <v>10</v>
      </c>
      <c r="D1045" s="44"/>
      <c r="E1045" s="44"/>
      <c r="F1045" s="30">
        <f t="shared" si="86"/>
        <v>0</v>
      </c>
      <c r="G1045" s="11"/>
      <c r="H1045" s="11"/>
      <c r="I1045" s="11"/>
      <c r="J1045" s="12">
        <f t="shared" si="87"/>
        <v>0</v>
      </c>
      <c r="K1045" s="31">
        <f t="shared" si="88"/>
        <v>1760</v>
      </c>
      <c r="L1045" s="37">
        <f t="shared" si="85"/>
        <v>0</v>
      </c>
      <c r="M1045" s="37"/>
      <c r="N1045" s="37">
        <f t="shared" si="89"/>
        <v>0</v>
      </c>
    </row>
    <row r="1046" spans="1:14" x14ac:dyDescent="0.3">
      <c r="A1046" s="105" t="s">
        <v>91</v>
      </c>
      <c r="B1046" s="106">
        <v>8</v>
      </c>
      <c r="C1046" s="106">
        <v>8</v>
      </c>
      <c r="D1046" s="44"/>
      <c r="E1046" s="44"/>
      <c r="F1046" s="30">
        <f t="shared" si="86"/>
        <v>0</v>
      </c>
      <c r="G1046" s="11"/>
      <c r="H1046" s="11"/>
      <c r="I1046" s="11"/>
      <c r="J1046" s="12">
        <f t="shared" si="87"/>
        <v>0</v>
      </c>
      <c r="K1046" s="31">
        <f t="shared" si="88"/>
        <v>2365</v>
      </c>
      <c r="L1046" s="37">
        <f t="shared" si="85"/>
        <v>0</v>
      </c>
      <c r="M1046" s="37"/>
      <c r="N1046" s="37">
        <f t="shared" si="89"/>
        <v>0</v>
      </c>
    </row>
    <row r="1047" spans="1:14" x14ac:dyDescent="0.3">
      <c r="A1047" s="105" t="s">
        <v>92</v>
      </c>
      <c r="B1047" s="106">
        <v>8</v>
      </c>
      <c r="C1047" s="106">
        <v>8</v>
      </c>
      <c r="D1047" s="44"/>
      <c r="E1047" s="44"/>
      <c r="F1047" s="30">
        <f t="shared" si="86"/>
        <v>0</v>
      </c>
      <c r="G1047" s="11"/>
      <c r="H1047" s="11"/>
      <c r="I1047" s="11"/>
      <c r="J1047" s="12">
        <f t="shared" si="87"/>
        <v>0</v>
      </c>
      <c r="K1047" s="31">
        <f t="shared" si="88"/>
        <v>2065</v>
      </c>
      <c r="L1047" s="37">
        <f t="shared" si="85"/>
        <v>0</v>
      </c>
      <c r="M1047" s="37"/>
      <c r="N1047" s="37">
        <f t="shared" si="89"/>
        <v>0</v>
      </c>
    </row>
    <row r="1048" spans="1:14" x14ac:dyDescent="0.3">
      <c r="A1048" s="105" t="s">
        <v>93</v>
      </c>
      <c r="B1048" s="106">
        <v>15</v>
      </c>
      <c r="C1048" s="106">
        <v>15</v>
      </c>
      <c r="D1048" s="44">
        <v>4</v>
      </c>
      <c r="E1048" s="44"/>
      <c r="F1048" s="30">
        <f t="shared" si="86"/>
        <v>0.26666666666666666</v>
      </c>
      <c r="G1048" s="11"/>
      <c r="H1048" s="11"/>
      <c r="I1048" s="11"/>
      <c r="J1048" s="12">
        <f t="shared" si="87"/>
        <v>4</v>
      </c>
      <c r="K1048" s="31">
        <f t="shared" si="88"/>
        <v>990</v>
      </c>
      <c r="L1048" s="37">
        <f t="shared" si="85"/>
        <v>3960</v>
      </c>
      <c r="M1048" s="37"/>
      <c r="N1048" s="37">
        <f t="shared" si="89"/>
        <v>0</v>
      </c>
    </row>
    <row r="1049" spans="1:14" x14ac:dyDescent="0.3">
      <c r="A1049" s="105" t="s">
        <v>94</v>
      </c>
      <c r="B1049" s="106">
        <v>15</v>
      </c>
      <c r="C1049" s="106">
        <v>15</v>
      </c>
      <c r="D1049" s="44"/>
      <c r="E1049" s="44"/>
      <c r="F1049" s="30">
        <f t="shared" si="86"/>
        <v>0</v>
      </c>
      <c r="G1049" s="11"/>
      <c r="H1049" s="11"/>
      <c r="I1049" s="11"/>
      <c r="J1049" s="12">
        <f t="shared" si="87"/>
        <v>0</v>
      </c>
      <c r="K1049" s="31">
        <f t="shared" si="88"/>
        <v>1025</v>
      </c>
      <c r="L1049" s="37">
        <f t="shared" si="85"/>
        <v>0</v>
      </c>
      <c r="M1049" s="37"/>
      <c r="N1049" s="37">
        <f t="shared" si="89"/>
        <v>0</v>
      </c>
    </row>
    <row r="1050" spans="1:14" x14ac:dyDescent="0.3">
      <c r="A1050" s="105" t="s">
        <v>95</v>
      </c>
      <c r="B1050" s="106">
        <v>10</v>
      </c>
      <c r="C1050" s="106">
        <v>10</v>
      </c>
      <c r="D1050" s="44"/>
      <c r="E1050" s="44"/>
      <c r="F1050" s="30">
        <f t="shared" si="86"/>
        <v>0</v>
      </c>
      <c r="G1050" s="11"/>
      <c r="H1050" s="11"/>
      <c r="I1050" s="11"/>
      <c r="J1050" s="12">
        <f t="shared" si="87"/>
        <v>0</v>
      </c>
      <c r="K1050" s="31">
        <f t="shared" si="88"/>
        <v>1620</v>
      </c>
      <c r="L1050" s="37">
        <f t="shared" si="85"/>
        <v>0</v>
      </c>
      <c r="M1050" s="37"/>
      <c r="N1050" s="37">
        <f t="shared" si="89"/>
        <v>0</v>
      </c>
    </row>
    <row r="1051" spans="1:14" x14ac:dyDescent="0.3">
      <c r="A1051" s="105" t="s">
        <v>96</v>
      </c>
      <c r="B1051" s="106">
        <v>8</v>
      </c>
      <c r="C1051" s="106">
        <v>8</v>
      </c>
      <c r="D1051" s="44"/>
      <c r="E1051" s="44"/>
      <c r="F1051" s="30">
        <f t="shared" si="86"/>
        <v>0</v>
      </c>
      <c r="G1051" s="11"/>
      <c r="H1051" s="11"/>
      <c r="I1051" s="11"/>
      <c r="J1051" s="12">
        <f t="shared" si="87"/>
        <v>0</v>
      </c>
      <c r="K1051" s="31">
        <f t="shared" si="88"/>
        <v>2130</v>
      </c>
      <c r="L1051" s="37">
        <f t="shared" si="85"/>
        <v>0</v>
      </c>
      <c r="M1051" s="37"/>
      <c r="N1051" s="37">
        <f t="shared" si="89"/>
        <v>0</v>
      </c>
    </row>
    <row r="1052" spans="1:14" x14ac:dyDescent="0.3">
      <c r="A1052" s="105" t="s">
        <v>97</v>
      </c>
      <c r="B1052" s="106">
        <v>15</v>
      </c>
      <c r="C1052" s="106">
        <v>15</v>
      </c>
      <c r="D1052" s="44"/>
      <c r="E1052" s="44"/>
      <c r="F1052" s="30">
        <f t="shared" si="86"/>
        <v>0</v>
      </c>
      <c r="G1052" s="11"/>
      <c r="H1052" s="11"/>
      <c r="I1052" s="11"/>
      <c r="J1052" s="12">
        <f t="shared" si="87"/>
        <v>0</v>
      </c>
      <c r="K1052" s="31">
        <f t="shared" si="88"/>
        <v>880</v>
      </c>
      <c r="L1052" s="37">
        <f t="shared" si="85"/>
        <v>0</v>
      </c>
      <c r="M1052" s="37"/>
      <c r="N1052" s="37">
        <f t="shared" si="89"/>
        <v>0</v>
      </c>
    </row>
    <row r="1053" spans="1:14" x14ac:dyDescent="0.3">
      <c r="A1053" s="105" t="s">
        <v>98</v>
      </c>
      <c r="B1053" s="106">
        <v>15</v>
      </c>
      <c r="C1053" s="106">
        <v>15</v>
      </c>
      <c r="D1053" s="44"/>
      <c r="E1053" s="44"/>
      <c r="F1053" s="30">
        <f t="shared" si="86"/>
        <v>0</v>
      </c>
      <c r="G1053" s="11"/>
      <c r="H1053" s="11"/>
      <c r="I1053" s="11"/>
      <c r="J1053" s="12">
        <f t="shared" si="87"/>
        <v>0</v>
      </c>
      <c r="K1053" s="31">
        <f t="shared" si="88"/>
        <v>915</v>
      </c>
      <c r="L1053" s="37">
        <f t="shared" si="85"/>
        <v>0</v>
      </c>
      <c r="M1053" s="37"/>
      <c r="N1053" s="37">
        <f t="shared" si="89"/>
        <v>0</v>
      </c>
    </row>
    <row r="1054" spans="1:14" x14ac:dyDescent="0.3">
      <c r="A1054" s="105" t="s">
        <v>99</v>
      </c>
      <c r="B1054" s="106">
        <v>3</v>
      </c>
      <c r="C1054" s="106">
        <v>3</v>
      </c>
      <c r="D1054" s="44"/>
      <c r="E1054" s="44"/>
      <c r="F1054" s="30">
        <f t="shared" si="86"/>
        <v>0</v>
      </c>
      <c r="G1054" s="11"/>
      <c r="H1054" s="11"/>
      <c r="I1054" s="11"/>
      <c r="J1054" s="12">
        <f t="shared" si="87"/>
        <v>0</v>
      </c>
      <c r="K1054" s="31">
        <f t="shared" si="88"/>
        <v>1970</v>
      </c>
      <c r="L1054" s="37">
        <f t="shared" si="85"/>
        <v>0</v>
      </c>
      <c r="M1054" s="37"/>
      <c r="N1054" s="37">
        <f t="shared" si="89"/>
        <v>0</v>
      </c>
    </row>
    <row r="1055" spans="1:14" x14ac:dyDescent="0.3">
      <c r="A1055" s="105" t="s">
        <v>100</v>
      </c>
      <c r="B1055" s="106">
        <v>3</v>
      </c>
      <c r="C1055" s="106">
        <v>3</v>
      </c>
      <c r="D1055" s="44"/>
      <c r="E1055" s="44"/>
      <c r="F1055" s="30">
        <f t="shared" si="86"/>
        <v>0</v>
      </c>
      <c r="G1055" s="11"/>
      <c r="H1055" s="11"/>
      <c r="I1055" s="11"/>
      <c r="J1055" s="12">
        <f t="shared" si="87"/>
        <v>0</v>
      </c>
      <c r="K1055" s="31">
        <f t="shared" si="88"/>
        <v>2035</v>
      </c>
      <c r="L1055" s="37">
        <f t="shared" si="85"/>
        <v>0</v>
      </c>
      <c r="M1055" s="37"/>
      <c r="N1055" s="37">
        <f t="shared" si="89"/>
        <v>0</v>
      </c>
    </row>
    <row r="1056" spans="1:14" x14ac:dyDescent="0.3">
      <c r="A1056" s="105" t="s">
        <v>101</v>
      </c>
      <c r="B1056" s="106">
        <v>8</v>
      </c>
      <c r="C1056" s="106">
        <v>8</v>
      </c>
      <c r="D1056" s="44"/>
      <c r="E1056" s="44"/>
      <c r="F1056" s="30">
        <f t="shared" si="86"/>
        <v>0</v>
      </c>
      <c r="G1056" s="11"/>
      <c r="H1056" s="11"/>
      <c r="I1056" s="11"/>
      <c r="J1056" s="12">
        <f t="shared" si="87"/>
        <v>0</v>
      </c>
      <c r="K1056" s="31">
        <f t="shared" si="88"/>
        <v>2120</v>
      </c>
      <c r="L1056" s="37">
        <f t="shared" si="85"/>
        <v>0</v>
      </c>
      <c r="M1056" s="37"/>
      <c r="N1056" s="37">
        <f t="shared" si="89"/>
        <v>0</v>
      </c>
    </row>
    <row r="1057" spans="1:14" x14ac:dyDescent="0.3">
      <c r="A1057" s="105" t="s">
        <v>102</v>
      </c>
      <c r="B1057" s="106">
        <v>10</v>
      </c>
      <c r="C1057" s="106">
        <v>10</v>
      </c>
      <c r="D1057" s="44"/>
      <c r="E1057" s="44"/>
      <c r="F1057" s="30">
        <f t="shared" si="86"/>
        <v>0</v>
      </c>
      <c r="G1057" s="11"/>
      <c r="H1057" s="11"/>
      <c r="I1057" s="11"/>
      <c r="J1057" s="12">
        <f t="shared" si="87"/>
        <v>0</v>
      </c>
      <c r="K1057" s="31">
        <f t="shared" si="88"/>
        <v>1980</v>
      </c>
      <c r="L1057" s="37">
        <f t="shared" si="85"/>
        <v>0</v>
      </c>
      <c r="M1057" s="37"/>
      <c r="N1057" s="37">
        <f t="shared" si="89"/>
        <v>0</v>
      </c>
    </row>
    <row r="1058" spans="1:14" x14ac:dyDescent="0.3">
      <c r="A1058" s="105" t="s">
        <v>103</v>
      </c>
      <c r="B1058" s="106">
        <v>12</v>
      </c>
      <c r="C1058" s="106">
        <v>12</v>
      </c>
      <c r="D1058" s="44"/>
      <c r="E1058" s="44"/>
      <c r="F1058" s="30">
        <f t="shared" si="86"/>
        <v>0</v>
      </c>
      <c r="G1058" s="11"/>
      <c r="H1058" s="11"/>
      <c r="I1058" s="11"/>
      <c r="J1058" s="12">
        <f t="shared" si="87"/>
        <v>0</v>
      </c>
      <c r="K1058" s="31">
        <f t="shared" si="88"/>
        <v>875</v>
      </c>
      <c r="L1058" s="37">
        <f t="shared" si="85"/>
        <v>0</v>
      </c>
      <c r="M1058" s="37"/>
      <c r="N1058" s="37">
        <f t="shared" si="89"/>
        <v>0</v>
      </c>
    </row>
    <row r="1059" spans="1:14" ht="19.5" thickBot="1" x14ac:dyDescent="0.35">
      <c r="A1059" s="105" t="s">
        <v>104</v>
      </c>
      <c r="B1059" s="106">
        <v>3</v>
      </c>
      <c r="C1059" s="106">
        <v>3</v>
      </c>
      <c r="D1059" s="44"/>
      <c r="E1059" s="44"/>
      <c r="F1059" s="30">
        <f t="shared" si="86"/>
        <v>0</v>
      </c>
      <c r="G1059" s="11"/>
      <c r="H1059" s="11"/>
      <c r="I1059" s="11"/>
      <c r="J1059" s="12">
        <f t="shared" si="87"/>
        <v>0</v>
      </c>
      <c r="K1059" s="31">
        <f t="shared" si="88"/>
        <v>2145</v>
      </c>
      <c r="L1059" s="37">
        <f t="shared" si="85"/>
        <v>0</v>
      </c>
      <c r="M1059" s="37"/>
      <c r="N1059" s="37">
        <f t="shared" si="89"/>
        <v>0</v>
      </c>
    </row>
    <row r="1060" spans="1:14" ht="19.5" thickBot="1" x14ac:dyDescent="0.35">
      <c r="A1060" s="56" t="s">
        <v>105</v>
      </c>
      <c r="B1060" s="57" t="s">
        <v>74</v>
      </c>
      <c r="C1060" s="58">
        <v>150</v>
      </c>
      <c r="D1060" s="44"/>
      <c r="E1060" s="44"/>
      <c r="F1060" s="30">
        <f t="shared" si="86"/>
        <v>0</v>
      </c>
      <c r="G1060" s="11"/>
      <c r="H1060" s="11"/>
      <c r="I1060" s="11"/>
      <c r="J1060" s="12">
        <f t="shared" si="87"/>
        <v>0</v>
      </c>
      <c r="K1060" s="31">
        <f t="shared" si="88"/>
        <v>21.06</v>
      </c>
      <c r="L1060" s="37">
        <f t="shared" si="85"/>
        <v>0</v>
      </c>
      <c r="M1060" s="37"/>
      <c r="N1060" s="37">
        <f t="shared" si="89"/>
        <v>0</v>
      </c>
    </row>
    <row r="1061" spans="1:14" x14ac:dyDescent="0.3">
      <c r="A1061" s="107"/>
      <c r="B1061" s="108"/>
      <c r="C1061" s="108"/>
      <c r="D1061" s="11"/>
      <c r="E1061" s="11"/>
      <c r="F1061" s="30" t="e">
        <f t="shared" si="86"/>
        <v>#DIV/0!</v>
      </c>
      <c r="G1061" s="11"/>
      <c r="H1061" s="11"/>
      <c r="I1061" s="11"/>
      <c r="J1061" s="12">
        <f t="shared" si="87"/>
        <v>0</v>
      </c>
      <c r="K1061" s="31">
        <f t="shared" si="88"/>
        <v>116.5</v>
      </c>
      <c r="L1061" s="37">
        <f t="shared" si="85"/>
        <v>0</v>
      </c>
      <c r="M1061" s="37"/>
      <c r="N1061" s="37">
        <f t="shared" si="89"/>
        <v>0</v>
      </c>
    </row>
    <row r="1062" spans="1:14" x14ac:dyDescent="0.3">
      <c r="A1062" s="107"/>
      <c r="B1062" s="108"/>
      <c r="C1062" s="108"/>
      <c r="D1062" s="11"/>
      <c r="E1062" s="11"/>
      <c r="F1062" s="30" t="e">
        <f t="shared" si="86"/>
        <v>#DIV/0!</v>
      </c>
      <c r="G1062" s="11"/>
      <c r="H1062" s="11"/>
      <c r="I1062" s="11"/>
      <c r="J1062" s="12">
        <f t="shared" si="87"/>
        <v>0</v>
      </c>
      <c r="K1062" s="31">
        <f t="shared" si="88"/>
        <v>0</v>
      </c>
      <c r="L1062" s="37">
        <f t="shared" si="85"/>
        <v>0</v>
      </c>
      <c r="M1062" s="37"/>
      <c r="N1062" s="37">
        <f t="shared" si="89"/>
        <v>0</v>
      </c>
    </row>
    <row r="1063" spans="1:14" x14ac:dyDescent="0.3">
      <c r="A1063" s="107"/>
      <c r="B1063" s="108"/>
      <c r="C1063" s="108"/>
      <c r="D1063" s="11"/>
      <c r="E1063" s="11"/>
      <c r="F1063" s="30" t="e">
        <f t="shared" si="86"/>
        <v>#DIV/0!</v>
      </c>
      <c r="G1063" s="11"/>
      <c r="H1063" s="11"/>
      <c r="I1063" s="11"/>
      <c r="J1063" s="12">
        <f t="shared" si="87"/>
        <v>0</v>
      </c>
      <c r="K1063" s="31">
        <f t="shared" si="88"/>
        <v>23</v>
      </c>
      <c r="L1063" s="37">
        <f t="shared" si="85"/>
        <v>0</v>
      </c>
      <c r="M1063" s="37"/>
      <c r="N1063" s="37">
        <f t="shared" si="89"/>
        <v>0</v>
      </c>
    </row>
    <row r="1064" spans="1:14" x14ac:dyDescent="0.3">
      <c r="A1064" s="107"/>
      <c r="B1064" s="108"/>
      <c r="C1064" s="108"/>
      <c r="D1064" s="11"/>
      <c r="E1064" s="11"/>
      <c r="F1064" s="30" t="e">
        <f t="shared" si="86"/>
        <v>#DIV/0!</v>
      </c>
      <c r="G1064" s="11"/>
      <c r="H1064" s="11"/>
      <c r="I1064" s="11"/>
      <c r="J1064" s="12">
        <f t="shared" si="87"/>
        <v>0</v>
      </c>
      <c r="K1064" s="31">
        <f t="shared" si="88"/>
        <v>0</v>
      </c>
      <c r="L1064" s="37">
        <f t="shared" si="85"/>
        <v>0</v>
      </c>
      <c r="M1064" s="37"/>
      <c r="N1064" s="37">
        <f t="shared" si="89"/>
        <v>0</v>
      </c>
    </row>
    <row r="1065" spans="1:14" x14ac:dyDescent="0.3">
      <c r="A1065" s="11"/>
      <c r="B1065" s="10"/>
      <c r="C1065" s="10"/>
      <c r="D1065" s="11"/>
      <c r="E1065" s="11"/>
      <c r="F1065" s="30" t="e">
        <f t="shared" si="86"/>
        <v>#DIV/0!</v>
      </c>
      <c r="G1065" s="11"/>
      <c r="H1065" s="11"/>
      <c r="I1065" s="11"/>
      <c r="J1065" s="12">
        <f t="shared" si="87"/>
        <v>0</v>
      </c>
      <c r="K1065" s="31">
        <f t="shared" si="88"/>
        <v>0</v>
      </c>
      <c r="L1065" s="37">
        <f t="shared" si="85"/>
        <v>0</v>
      </c>
      <c r="M1065" s="37"/>
      <c r="N1065" s="37">
        <f t="shared" si="89"/>
        <v>0</v>
      </c>
    </row>
    <row r="1066" spans="1:14" x14ac:dyDescent="0.3">
      <c r="A1066" s="11"/>
      <c r="B1066" s="10"/>
      <c r="C1066" s="10"/>
      <c r="D1066" s="11"/>
      <c r="E1066" s="11"/>
      <c r="F1066" s="30" t="e">
        <f t="shared" si="86"/>
        <v>#DIV/0!</v>
      </c>
      <c r="G1066" s="11"/>
      <c r="H1066" s="11"/>
      <c r="I1066" s="11"/>
      <c r="J1066" s="12">
        <f t="shared" si="87"/>
        <v>0</v>
      </c>
      <c r="K1066" s="31">
        <f t="shared" si="88"/>
        <v>0</v>
      </c>
      <c r="L1066" s="37">
        <f t="shared" si="85"/>
        <v>0</v>
      </c>
      <c r="M1066" s="37"/>
      <c r="N1066" s="37">
        <f t="shared" si="89"/>
        <v>0</v>
      </c>
    </row>
    <row r="1067" spans="1:14" x14ac:dyDescent="0.3">
      <c r="A1067" s="11"/>
      <c r="B1067" s="10"/>
      <c r="C1067" s="10"/>
      <c r="D1067" s="11"/>
      <c r="E1067" s="11"/>
      <c r="F1067" s="30" t="e">
        <f t="shared" si="86"/>
        <v>#DIV/0!</v>
      </c>
      <c r="G1067" s="11"/>
      <c r="H1067" s="11"/>
      <c r="I1067" s="11"/>
      <c r="J1067" s="12">
        <f t="shared" si="87"/>
        <v>0</v>
      </c>
      <c r="K1067" s="31">
        <f t="shared" si="88"/>
        <v>0</v>
      </c>
      <c r="L1067" s="37">
        <f t="shared" si="85"/>
        <v>0</v>
      </c>
      <c r="M1067" s="37"/>
      <c r="N1067" s="37">
        <f t="shared" si="89"/>
        <v>0</v>
      </c>
    </row>
    <row r="1068" spans="1:14" x14ac:dyDescent="0.3">
      <c r="A1068" s="11" t="s">
        <v>33</v>
      </c>
      <c r="B1068" s="11"/>
      <c r="C1068" s="13"/>
      <c r="D1068" s="111">
        <f t="shared" ref="D1068:J1068" si="90">SUM(D1006:D1067)</f>
        <v>1093</v>
      </c>
      <c r="E1068" s="111">
        <f t="shared" si="90"/>
        <v>0</v>
      </c>
      <c r="F1068" s="111" t="e">
        <f t="shared" si="90"/>
        <v>#DIV/0!</v>
      </c>
      <c r="G1068" s="111">
        <f t="shared" si="90"/>
        <v>0</v>
      </c>
      <c r="H1068" s="111">
        <f t="shared" si="90"/>
        <v>0</v>
      </c>
      <c r="I1068" s="111">
        <f t="shared" si="90"/>
        <v>0</v>
      </c>
      <c r="J1068" s="12">
        <f t="shared" si="90"/>
        <v>1093</v>
      </c>
      <c r="K1068" s="111"/>
      <c r="L1068" s="111">
        <f>SUM(L1006:L1067)</f>
        <v>157672.16</v>
      </c>
      <c r="M1068" s="111">
        <f>SUM(M1006:M1067)</f>
        <v>0</v>
      </c>
      <c r="N1068" s="111">
        <f>SUM(N1006:N1067)</f>
        <v>0</v>
      </c>
    </row>
    <row r="1069" spans="1:14" x14ac:dyDescent="0.3">
      <c r="A1069" s="113"/>
      <c r="B1069" s="114"/>
      <c r="C1069" s="115"/>
      <c r="D1069" s="116"/>
      <c r="E1069" s="116"/>
      <c r="F1069" s="7" t="s">
        <v>106</v>
      </c>
      <c r="G1069" s="7" t="s">
        <v>123</v>
      </c>
      <c r="H1069" s="7" t="s">
        <v>124</v>
      </c>
      <c r="I1069" s="7" t="s">
        <v>125</v>
      </c>
      <c r="J1069" s="7" t="s">
        <v>126</v>
      </c>
      <c r="K1069" s="117"/>
      <c r="L1069" s="117"/>
      <c r="M1069" s="7" t="s">
        <v>107</v>
      </c>
      <c r="N1069" s="118"/>
    </row>
    <row r="1070" spans="1:14" ht="31.5" x14ac:dyDescent="0.5">
      <c r="A1070" s="113"/>
      <c r="B1070" s="114"/>
      <c r="C1070" s="115"/>
      <c r="D1070" s="116"/>
      <c r="E1070" s="116"/>
      <c r="F1070" s="121"/>
      <c r="G1070" s="121"/>
      <c r="H1070" s="121"/>
      <c r="I1070" s="121"/>
      <c r="J1070" s="121"/>
      <c r="K1070" s="122"/>
      <c r="L1070" s="121">
        <f>+F1070-G1070-H1070-I1070-J1070</f>
        <v>0</v>
      </c>
      <c r="M1070" s="123"/>
      <c r="N1070" s="124"/>
    </row>
    <row r="1071" spans="1:14" x14ac:dyDescent="0.3">
      <c r="A1071" s="177" t="s">
        <v>109</v>
      </c>
      <c r="B1071" s="178"/>
      <c r="C1071" s="178"/>
      <c r="D1071" s="178"/>
      <c r="E1071" s="178"/>
      <c r="F1071" s="178"/>
      <c r="G1071" s="178"/>
      <c r="H1071" s="178"/>
      <c r="I1071" s="178"/>
      <c r="J1071" s="179"/>
      <c r="K1071" s="125"/>
      <c r="L1071" s="12">
        <v>2178</v>
      </c>
      <c r="M1071" s="126"/>
      <c r="N1071" s="127"/>
    </row>
    <row r="1072" spans="1:14" x14ac:dyDescent="0.3">
      <c r="A1072" s="180" t="s">
        <v>110</v>
      </c>
      <c r="B1072" s="181"/>
      <c r="C1072" s="181"/>
      <c r="D1072" s="181"/>
      <c r="E1072" s="181"/>
      <c r="F1072" s="181"/>
      <c r="G1072" s="181"/>
      <c r="H1072" s="181"/>
      <c r="I1072" s="181"/>
      <c r="J1072" s="182"/>
      <c r="K1072" s="129"/>
      <c r="L1072" s="12">
        <v>-587</v>
      </c>
      <c r="M1072" s="126"/>
      <c r="N1072" s="127"/>
    </row>
    <row r="1073" spans="1:14" x14ac:dyDescent="0.3">
      <c r="A1073" s="160" t="s">
        <v>111</v>
      </c>
      <c r="B1073" s="161"/>
      <c r="C1073" s="161"/>
      <c r="D1073" s="161"/>
      <c r="E1073" s="161"/>
      <c r="F1073" s="161"/>
      <c r="G1073" s="161"/>
      <c r="H1073" s="161"/>
      <c r="I1073" s="161"/>
      <c r="J1073" s="162"/>
      <c r="K1073" s="130"/>
      <c r="L1073" s="12"/>
      <c r="M1073" s="131">
        <f>+L1073/L1068%</f>
        <v>0</v>
      </c>
      <c r="N1073" s="127"/>
    </row>
    <row r="1074" spans="1:14" x14ac:dyDescent="0.3">
      <c r="A1074" s="163" t="s">
        <v>112</v>
      </c>
      <c r="B1074" s="164"/>
      <c r="C1074" s="164"/>
      <c r="D1074" s="164"/>
      <c r="E1074" s="164"/>
      <c r="F1074" s="164"/>
      <c r="G1074" s="164"/>
      <c r="H1074" s="164"/>
      <c r="I1074" s="164"/>
      <c r="J1074" s="165"/>
      <c r="K1074" s="132"/>
      <c r="L1074" s="12">
        <f>+E1090</f>
        <v>51219</v>
      </c>
      <c r="M1074" s="126"/>
      <c r="N1074" s="127"/>
    </row>
    <row r="1075" spans="1:14" x14ac:dyDescent="0.3">
      <c r="A1075" s="166" t="s">
        <v>113</v>
      </c>
      <c r="B1075" s="167"/>
      <c r="C1075" s="167"/>
      <c r="D1075" s="167"/>
      <c r="E1075" s="167"/>
      <c r="F1075" s="167"/>
      <c r="G1075" s="167"/>
      <c r="H1075" s="167"/>
      <c r="I1075" s="167"/>
      <c r="J1075" s="168"/>
      <c r="K1075" s="134"/>
      <c r="L1075" s="12">
        <f>+M1090</f>
        <v>20000</v>
      </c>
      <c r="M1075" s="126"/>
      <c r="N1075" s="127"/>
    </row>
    <row r="1076" spans="1:14" x14ac:dyDescent="0.3">
      <c r="A1076" s="169"/>
      <c r="B1076" s="170"/>
      <c r="C1076" s="170"/>
      <c r="D1076" s="170"/>
      <c r="E1076" s="170"/>
      <c r="F1076" s="170"/>
      <c r="G1076" s="170"/>
      <c r="H1076" s="170"/>
      <c r="I1076" s="170"/>
      <c r="J1076" s="171"/>
      <c r="K1076" s="128"/>
      <c r="L1076" s="126">
        <v>107</v>
      </c>
      <c r="M1076" s="126"/>
      <c r="N1076" s="127"/>
    </row>
    <row r="1077" spans="1:14" x14ac:dyDescent="0.3">
      <c r="A1077" s="169"/>
      <c r="B1077" s="170"/>
      <c r="C1077" s="170"/>
      <c r="D1077" s="170"/>
      <c r="E1077" s="170"/>
      <c r="F1077" s="170"/>
      <c r="G1077" s="170"/>
      <c r="H1077" s="170"/>
      <c r="I1077" s="170"/>
      <c r="J1077" s="171"/>
      <c r="K1077" s="128"/>
      <c r="L1077" s="126"/>
      <c r="M1077" s="126"/>
      <c r="N1077" s="127"/>
    </row>
    <row r="1078" spans="1:14" x14ac:dyDescent="0.3">
      <c r="A1078" s="169" t="s">
        <v>114</v>
      </c>
      <c r="B1078" s="170"/>
      <c r="C1078" s="170"/>
      <c r="D1078" s="170"/>
      <c r="E1078" s="170"/>
      <c r="F1078" s="170"/>
      <c r="G1078" s="170"/>
      <c r="H1078" s="170"/>
      <c r="I1078" s="170"/>
      <c r="J1078" s="171"/>
      <c r="K1078" s="136"/>
      <c r="L1078" s="111">
        <f>+L1068-L1071-L1072-L1073-L1074+L1075-L1076-L1077</f>
        <v>124755.16</v>
      </c>
      <c r="M1078" s="126"/>
      <c r="N1078" s="127"/>
    </row>
    <row r="1079" spans="1:14" ht="19.5" thickBot="1" x14ac:dyDescent="0.35">
      <c r="L1079" s="3">
        <v>124755</v>
      </c>
      <c r="M1079" s="138">
        <f>+L1079-L1078</f>
        <v>-0.16000000000349246</v>
      </c>
    </row>
    <row r="1080" spans="1:14" ht="19.5" thickBot="1" x14ac:dyDescent="0.35">
      <c r="A1080" s="157" t="s">
        <v>115</v>
      </c>
      <c r="B1080" s="158"/>
      <c r="C1080" s="158"/>
      <c r="D1080" s="158"/>
      <c r="E1080" s="158"/>
      <c r="F1080" s="159"/>
      <c r="G1080" s="127"/>
      <c r="H1080" s="157" t="s">
        <v>116</v>
      </c>
      <c r="I1080" s="158"/>
      <c r="J1080" s="159"/>
      <c r="K1080" s="157" t="s">
        <v>117</v>
      </c>
      <c r="L1080" s="158"/>
      <c r="M1080" s="159"/>
      <c r="N1080" s="139"/>
    </row>
    <row r="1081" spans="1:14" ht="19.5" thickBot="1" x14ac:dyDescent="0.35">
      <c r="A1081" s="140" t="s">
        <v>118</v>
      </c>
      <c r="B1081" s="157" t="s">
        <v>119</v>
      </c>
      <c r="C1081" s="159"/>
      <c r="D1081" s="140" t="s">
        <v>120</v>
      </c>
      <c r="E1081" s="157" t="s">
        <v>22</v>
      </c>
      <c r="F1081" s="159"/>
      <c r="G1081" s="127"/>
      <c r="H1081" s="157" t="s">
        <v>119</v>
      </c>
      <c r="I1081" s="159"/>
      <c r="J1081" s="140" t="s">
        <v>22</v>
      </c>
      <c r="K1081" s="157" t="s">
        <v>119</v>
      </c>
      <c r="L1081" s="159"/>
      <c r="M1081" s="140" t="s">
        <v>22</v>
      </c>
      <c r="N1081" s="139"/>
    </row>
    <row r="1082" spans="1:14" ht="19.5" thickBot="1" x14ac:dyDescent="0.35">
      <c r="A1082" s="141"/>
      <c r="B1082" s="153"/>
      <c r="C1082" s="154"/>
      <c r="D1082" s="141"/>
      <c r="E1082" s="155">
        <v>51219</v>
      </c>
      <c r="F1082" s="156"/>
      <c r="G1082" s="127"/>
      <c r="H1082" s="153"/>
      <c r="I1082" s="154"/>
      <c r="J1082" s="142"/>
      <c r="K1082" s="153"/>
      <c r="L1082" s="154"/>
      <c r="M1082" s="143">
        <v>20000</v>
      </c>
      <c r="N1082" s="144"/>
    </row>
    <row r="1083" spans="1:14" ht="19.5" thickBot="1" x14ac:dyDescent="0.35">
      <c r="A1083" s="141"/>
      <c r="B1083" s="153"/>
      <c r="C1083" s="154"/>
      <c r="D1083" s="141"/>
      <c r="E1083" s="155"/>
      <c r="F1083" s="156"/>
      <c r="G1083" s="127"/>
      <c r="H1083" s="153"/>
      <c r="I1083" s="154"/>
      <c r="J1083" s="142"/>
      <c r="K1083" s="153"/>
      <c r="L1083" s="154"/>
      <c r="M1083" s="143"/>
      <c r="N1083" s="144"/>
    </row>
    <row r="1084" spans="1:14" ht="19.5" thickBot="1" x14ac:dyDescent="0.35">
      <c r="A1084" s="141"/>
      <c r="B1084" s="153"/>
      <c r="C1084" s="154"/>
      <c r="D1084" s="141"/>
      <c r="E1084" s="155"/>
      <c r="F1084" s="156"/>
      <c r="G1084" s="127"/>
      <c r="H1084" s="153"/>
      <c r="I1084" s="154"/>
      <c r="J1084" s="142"/>
      <c r="K1084" s="153"/>
      <c r="L1084" s="154"/>
      <c r="M1084" s="143"/>
      <c r="N1084" s="144"/>
    </row>
    <row r="1085" spans="1:14" ht="19.5" thickBot="1" x14ac:dyDescent="0.35">
      <c r="A1085" s="141"/>
      <c r="B1085" s="153"/>
      <c r="C1085" s="154"/>
      <c r="D1085" s="141"/>
      <c r="E1085" s="155"/>
      <c r="F1085" s="156"/>
      <c r="G1085" s="127"/>
      <c r="H1085" s="153"/>
      <c r="I1085" s="154"/>
      <c r="J1085" s="142"/>
      <c r="K1085" s="153"/>
      <c r="L1085" s="154"/>
      <c r="M1085" s="143"/>
      <c r="N1085" s="144"/>
    </row>
    <row r="1086" spans="1:14" ht="19.5" thickBot="1" x14ac:dyDescent="0.35">
      <c r="A1086" s="141"/>
      <c r="B1086" s="153"/>
      <c r="C1086" s="154"/>
      <c r="D1086" s="141"/>
      <c r="E1086" s="155"/>
      <c r="F1086" s="156"/>
      <c r="G1086" s="127"/>
      <c r="H1086" s="153"/>
      <c r="I1086" s="154"/>
      <c r="J1086" s="142"/>
      <c r="K1086" s="153"/>
      <c r="L1086" s="154"/>
      <c r="M1086" s="143"/>
      <c r="N1086" s="144"/>
    </row>
    <row r="1087" spans="1:14" ht="19.5" thickBot="1" x14ac:dyDescent="0.35">
      <c r="A1087" s="141"/>
      <c r="B1087" s="153"/>
      <c r="C1087" s="154"/>
      <c r="D1087" s="141"/>
      <c r="E1087" s="155"/>
      <c r="F1087" s="156"/>
      <c r="G1087" s="127"/>
      <c r="H1087" s="153"/>
      <c r="I1087" s="154"/>
      <c r="J1087" s="142"/>
      <c r="K1087" s="153"/>
      <c r="L1087" s="154"/>
      <c r="M1087" s="143"/>
      <c r="N1087" s="144"/>
    </row>
    <row r="1088" spans="1:14" ht="19.5" thickBot="1" x14ac:dyDescent="0.35">
      <c r="A1088" s="141"/>
      <c r="B1088" s="153"/>
      <c r="C1088" s="154"/>
      <c r="D1088" s="141"/>
      <c r="E1088" s="155"/>
      <c r="F1088" s="156"/>
      <c r="G1088" s="127"/>
      <c r="H1088" s="153"/>
      <c r="I1088" s="154"/>
      <c r="J1088" s="142"/>
      <c r="K1088" s="153"/>
      <c r="L1088" s="154"/>
      <c r="M1088" s="143"/>
      <c r="N1088" s="144"/>
    </row>
    <row r="1089" spans="1:14" ht="19.5" thickBot="1" x14ac:dyDescent="0.35">
      <c r="A1089" s="141"/>
      <c r="B1089" s="153"/>
      <c r="C1089" s="154"/>
      <c r="D1089" s="141"/>
      <c r="E1089" s="155"/>
      <c r="F1089" s="156"/>
      <c r="G1089" s="127"/>
      <c r="H1089" s="153"/>
      <c r="I1089" s="154"/>
      <c r="J1089" s="142"/>
      <c r="K1089" s="153"/>
      <c r="L1089" s="154"/>
      <c r="M1089" s="143"/>
      <c r="N1089" s="144"/>
    </row>
    <row r="1090" spans="1:14" ht="19.5" thickBot="1" x14ac:dyDescent="0.35">
      <c r="A1090" s="141" t="s">
        <v>121</v>
      </c>
      <c r="B1090" s="153"/>
      <c r="C1090" s="154"/>
      <c r="D1090" s="141"/>
      <c r="E1090" s="155">
        <f>SUM(E1082:F1089)</f>
        <v>51219</v>
      </c>
      <c r="F1090" s="156"/>
      <c r="G1090" s="127"/>
      <c r="H1090" s="153" t="s">
        <v>121</v>
      </c>
      <c r="I1090" s="154"/>
      <c r="J1090" s="140">
        <f>SUM(J1082:J1089)</f>
        <v>0</v>
      </c>
      <c r="K1090" s="153" t="s">
        <v>121</v>
      </c>
      <c r="L1090" s="154"/>
      <c r="M1090" s="145">
        <f>SUM(M1082:M1089)</f>
        <v>20000</v>
      </c>
      <c r="N1090" s="139"/>
    </row>
    <row r="1093" spans="1:14" x14ac:dyDescent="0.3">
      <c r="A1093" s="172" t="s">
        <v>0</v>
      </c>
      <c r="B1093" s="172"/>
      <c r="C1093" s="172"/>
      <c r="D1093" s="172"/>
      <c r="E1093" s="172"/>
      <c r="F1093" s="172"/>
      <c r="G1093" s="172"/>
      <c r="H1093" s="172"/>
      <c r="I1093" s="172"/>
      <c r="J1093" s="172"/>
      <c r="K1093" s="172"/>
      <c r="L1093" s="172"/>
      <c r="M1093" s="1"/>
      <c r="N1093" s="151"/>
    </row>
    <row r="1094" spans="1:14" x14ac:dyDescent="0.3">
      <c r="A1094" s="1" t="s">
        <v>1</v>
      </c>
      <c r="B1094" s="151" t="s">
        <v>137</v>
      </c>
      <c r="J1094" s="1" t="s">
        <v>3</v>
      </c>
      <c r="K1094" s="173">
        <f>+K1003</f>
        <v>0</v>
      </c>
      <c r="L1094" s="173"/>
      <c r="M1094" s="173"/>
      <c r="N1094" s="6"/>
    </row>
    <row r="1095" spans="1:14" x14ac:dyDescent="0.3">
      <c r="A1095" s="174"/>
      <c r="B1095" s="175"/>
      <c r="C1095" s="176"/>
      <c r="D1095" s="169" t="s">
        <v>6</v>
      </c>
      <c r="E1095" s="170"/>
      <c r="F1095" s="171"/>
      <c r="G1095" s="7" t="s">
        <v>7</v>
      </c>
      <c r="H1095" s="7" t="s">
        <v>7</v>
      </c>
      <c r="I1095" s="7" t="s">
        <v>8</v>
      </c>
      <c r="J1095" s="150" t="s">
        <v>9</v>
      </c>
      <c r="K1095" s="7" t="s">
        <v>10</v>
      </c>
      <c r="L1095" s="152"/>
      <c r="M1095" s="7" t="s">
        <v>11</v>
      </c>
      <c r="N1095" s="7" t="s">
        <v>12</v>
      </c>
    </row>
    <row r="1096" spans="1:14" x14ac:dyDescent="0.3">
      <c r="A1096" s="12" t="s">
        <v>16</v>
      </c>
      <c r="B1096" s="7" t="s">
        <v>17</v>
      </c>
      <c r="C1096" s="13" t="s">
        <v>18</v>
      </c>
      <c r="D1096" s="7">
        <v>1</v>
      </c>
      <c r="E1096" s="7">
        <v>2</v>
      </c>
      <c r="F1096" s="14" t="s">
        <v>19</v>
      </c>
      <c r="G1096" s="7" t="s">
        <v>20</v>
      </c>
      <c r="H1096" s="7" t="s">
        <v>20</v>
      </c>
      <c r="I1096" s="7"/>
      <c r="J1096" s="7" t="s">
        <v>20</v>
      </c>
      <c r="K1096" s="7" t="s">
        <v>21</v>
      </c>
      <c r="L1096" s="7" t="s">
        <v>22</v>
      </c>
      <c r="M1096" s="7" t="s">
        <v>23</v>
      </c>
      <c r="N1096" s="7" t="s">
        <v>22</v>
      </c>
    </row>
    <row r="1097" spans="1:14" x14ac:dyDescent="0.3">
      <c r="A1097" s="16" t="s">
        <v>35</v>
      </c>
      <c r="B1097" s="17" t="s">
        <v>36</v>
      </c>
      <c r="C1097" s="17">
        <v>72</v>
      </c>
      <c r="D1097" s="29">
        <v>29</v>
      </c>
      <c r="E1097" s="29"/>
      <c r="F1097" s="30">
        <f>+(E1097+D1097)/C1097</f>
        <v>0.40277777777777779</v>
      </c>
      <c r="G1097" s="32"/>
      <c r="H1097" s="32"/>
      <c r="I1097" s="32"/>
      <c r="J1097" s="34">
        <f>+D1097+E1097-G1097-H1097-I1097</f>
        <v>29</v>
      </c>
      <c r="K1097" s="31">
        <f>+K1006</f>
        <v>381.13</v>
      </c>
      <c r="L1097" s="24">
        <f t="shared" ref="L1097:L1158" si="91">+J1097*K1097</f>
        <v>11052.77</v>
      </c>
      <c r="M1097" s="24"/>
      <c r="N1097" s="24">
        <f>+K1097*I1097</f>
        <v>0</v>
      </c>
    </row>
    <row r="1098" spans="1:14" x14ac:dyDescent="0.3">
      <c r="A1098" s="16" t="s">
        <v>37</v>
      </c>
      <c r="B1098" s="17" t="s">
        <v>38</v>
      </c>
      <c r="C1098" s="17">
        <v>36</v>
      </c>
      <c r="D1098" s="29"/>
      <c r="E1098" s="29"/>
      <c r="F1098" s="30">
        <f t="shared" ref="F1098:F1158" si="92">+(E1098+D1098)/C1098</f>
        <v>0</v>
      </c>
      <c r="G1098" s="32"/>
      <c r="H1098" s="32"/>
      <c r="I1098" s="32"/>
      <c r="J1098" s="34">
        <f t="shared" ref="J1098:J1158" si="93">+D1098+E1098-G1098-H1098-I1098</f>
        <v>0</v>
      </c>
      <c r="K1098" s="31">
        <f t="shared" ref="K1098:K1158" si="94">+K1007</f>
        <v>741.2</v>
      </c>
      <c r="L1098" s="24">
        <f t="shared" si="91"/>
        <v>0</v>
      </c>
      <c r="M1098" s="24"/>
      <c r="N1098" s="24">
        <f t="shared" ref="N1098:N1158" si="95">+K1098*I1098</f>
        <v>0</v>
      </c>
    </row>
    <row r="1099" spans="1:14" x14ac:dyDescent="0.3">
      <c r="A1099" s="16" t="s">
        <v>39</v>
      </c>
      <c r="B1099" s="17" t="s">
        <v>40</v>
      </c>
      <c r="C1099" s="17">
        <v>18</v>
      </c>
      <c r="D1099" s="29"/>
      <c r="E1099" s="29"/>
      <c r="F1099" s="30">
        <f t="shared" si="92"/>
        <v>0</v>
      </c>
      <c r="G1099" s="32"/>
      <c r="H1099" s="32"/>
      <c r="I1099" s="32"/>
      <c r="J1099" s="12">
        <f t="shared" si="93"/>
        <v>0</v>
      </c>
      <c r="K1099" s="31">
        <f t="shared" si="94"/>
        <v>1263.5999999999999</v>
      </c>
      <c r="L1099" s="37">
        <f t="shared" si="91"/>
        <v>0</v>
      </c>
      <c r="M1099" s="37"/>
      <c r="N1099" s="37">
        <f t="shared" si="95"/>
        <v>0</v>
      </c>
    </row>
    <row r="1100" spans="1:14" x14ac:dyDescent="0.3">
      <c r="A1100" s="16" t="s">
        <v>41</v>
      </c>
      <c r="B1100" s="17" t="s">
        <v>42</v>
      </c>
      <c r="C1100" s="17">
        <v>10</v>
      </c>
      <c r="D1100" s="29">
        <v>2</v>
      </c>
      <c r="E1100" s="29"/>
      <c r="F1100" s="30">
        <f t="shared" si="92"/>
        <v>0.2</v>
      </c>
      <c r="G1100" s="32"/>
      <c r="H1100" s="32"/>
      <c r="I1100" s="32"/>
      <c r="J1100" s="34">
        <f t="shared" si="93"/>
        <v>2</v>
      </c>
      <c r="K1100" s="31">
        <f t="shared" si="94"/>
        <v>2059.1999999999998</v>
      </c>
      <c r="L1100" s="24">
        <f t="shared" si="91"/>
        <v>4118.3999999999996</v>
      </c>
      <c r="M1100" s="24"/>
      <c r="N1100" s="24">
        <f t="shared" si="95"/>
        <v>0</v>
      </c>
    </row>
    <row r="1101" spans="1:14" x14ac:dyDescent="0.3">
      <c r="A1101" s="16" t="s">
        <v>43</v>
      </c>
      <c r="B1101" s="17" t="s">
        <v>36</v>
      </c>
      <c r="C1101" s="17">
        <v>72</v>
      </c>
      <c r="D1101" s="29"/>
      <c r="E1101" s="29"/>
      <c r="F1101" s="30">
        <f t="shared" si="92"/>
        <v>0</v>
      </c>
      <c r="G1101" s="32"/>
      <c r="H1101" s="32"/>
      <c r="I1101" s="32"/>
      <c r="J1101" s="34">
        <f t="shared" si="93"/>
        <v>0</v>
      </c>
      <c r="K1101" s="31">
        <f t="shared" si="94"/>
        <v>409.5</v>
      </c>
      <c r="L1101" s="24">
        <f t="shared" si="91"/>
        <v>0</v>
      </c>
      <c r="M1101" s="24"/>
      <c r="N1101" s="24">
        <f t="shared" si="95"/>
        <v>0</v>
      </c>
    </row>
    <row r="1102" spans="1:14" x14ac:dyDescent="0.3">
      <c r="A1102" s="16" t="s">
        <v>44</v>
      </c>
      <c r="B1102" s="17" t="s">
        <v>38</v>
      </c>
      <c r="C1102" s="17">
        <v>36</v>
      </c>
      <c r="D1102" s="29"/>
      <c r="E1102" s="29"/>
      <c r="F1102" s="30">
        <f t="shared" si="92"/>
        <v>0</v>
      </c>
      <c r="G1102" s="32"/>
      <c r="H1102" s="32"/>
      <c r="I1102" s="32"/>
      <c r="J1102" s="34">
        <f t="shared" si="93"/>
        <v>0</v>
      </c>
      <c r="K1102" s="31">
        <f t="shared" si="94"/>
        <v>803.79</v>
      </c>
      <c r="L1102" s="24">
        <f t="shared" si="91"/>
        <v>0</v>
      </c>
      <c r="M1102" s="24"/>
      <c r="N1102" s="24">
        <f t="shared" si="95"/>
        <v>0</v>
      </c>
    </row>
    <row r="1103" spans="1:14" x14ac:dyDescent="0.3">
      <c r="A1103" s="16" t="s">
        <v>45</v>
      </c>
      <c r="B1103" s="17" t="s">
        <v>36</v>
      </c>
      <c r="C1103" s="17">
        <v>72</v>
      </c>
      <c r="D1103" s="29">
        <v>21</v>
      </c>
      <c r="E1103" s="29"/>
      <c r="F1103" s="30">
        <f t="shared" si="92"/>
        <v>0.29166666666666669</v>
      </c>
      <c r="G1103" s="32"/>
      <c r="H1103" s="32"/>
      <c r="I1103" s="32"/>
      <c r="J1103" s="34">
        <f t="shared" si="93"/>
        <v>21</v>
      </c>
      <c r="K1103" s="31">
        <f t="shared" si="94"/>
        <v>409.5</v>
      </c>
      <c r="L1103" s="24">
        <f t="shared" si="91"/>
        <v>8599.5</v>
      </c>
      <c r="M1103" s="24"/>
      <c r="N1103" s="24">
        <f t="shared" si="95"/>
        <v>0</v>
      </c>
    </row>
    <row r="1104" spans="1:14" x14ac:dyDescent="0.3">
      <c r="A1104" s="16" t="s">
        <v>46</v>
      </c>
      <c r="B1104" s="17" t="s">
        <v>38</v>
      </c>
      <c r="C1104" s="17">
        <v>36</v>
      </c>
      <c r="D1104" s="29">
        <v>8</v>
      </c>
      <c r="E1104" s="29"/>
      <c r="F1104" s="30">
        <f t="shared" si="92"/>
        <v>0.22222222222222221</v>
      </c>
      <c r="G1104" s="32"/>
      <c r="H1104" s="32"/>
      <c r="I1104" s="32"/>
      <c r="J1104" s="34">
        <f t="shared" si="93"/>
        <v>8</v>
      </c>
      <c r="K1104" s="31">
        <f t="shared" si="94"/>
        <v>803.79</v>
      </c>
      <c r="L1104" s="24">
        <f t="shared" si="91"/>
        <v>6430.32</v>
      </c>
      <c r="M1104" s="24"/>
      <c r="N1104" s="24">
        <f t="shared" si="95"/>
        <v>0</v>
      </c>
    </row>
    <row r="1105" spans="1:14" x14ac:dyDescent="0.3">
      <c r="A1105" s="16" t="s">
        <v>47</v>
      </c>
      <c r="B1105" s="17" t="s">
        <v>48</v>
      </c>
      <c r="C1105" s="17">
        <v>8</v>
      </c>
      <c r="D1105" s="29"/>
      <c r="E1105" s="29"/>
      <c r="F1105" s="30">
        <f t="shared" si="92"/>
        <v>0</v>
      </c>
      <c r="G1105" s="32"/>
      <c r="H1105" s="32"/>
      <c r="I1105" s="32"/>
      <c r="J1105" s="34">
        <f t="shared" si="93"/>
        <v>0</v>
      </c>
      <c r="K1105" s="31">
        <f t="shared" si="94"/>
        <v>2767.05</v>
      </c>
      <c r="L1105" s="24">
        <f t="shared" si="91"/>
        <v>0</v>
      </c>
      <c r="M1105" s="24"/>
      <c r="N1105" s="24">
        <f t="shared" si="95"/>
        <v>0</v>
      </c>
    </row>
    <row r="1106" spans="1:14" x14ac:dyDescent="0.3">
      <c r="A1106" s="35" t="s">
        <v>49</v>
      </c>
      <c r="B1106" s="17" t="s">
        <v>50</v>
      </c>
      <c r="C1106" s="38">
        <v>72</v>
      </c>
      <c r="D1106" s="29">
        <v>9</v>
      </c>
      <c r="E1106" s="29"/>
      <c r="F1106" s="30">
        <f t="shared" si="92"/>
        <v>0.125</v>
      </c>
      <c r="G1106" s="32"/>
      <c r="H1106" s="32"/>
      <c r="I1106" s="32"/>
      <c r="J1106" s="12">
        <f t="shared" si="93"/>
        <v>9</v>
      </c>
      <c r="K1106" s="31">
        <f t="shared" si="94"/>
        <v>444.6</v>
      </c>
      <c r="L1106" s="37">
        <f t="shared" si="91"/>
        <v>4001.4</v>
      </c>
      <c r="M1106" s="37"/>
      <c r="N1106" s="37">
        <f t="shared" si="95"/>
        <v>0</v>
      </c>
    </row>
    <row r="1107" spans="1:14" x14ac:dyDescent="0.3">
      <c r="A1107" s="16" t="s">
        <v>51</v>
      </c>
      <c r="B1107" s="17" t="s">
        <v>52</v>
      </c>
      <c r="C1107" s="17">
        <v>36</v>
      </c>
      <c r="D1107" s="29">
        <v>2</v>
      </c>
      <c r="E1107" s="29"/>
      <c r="F1107" s="30">
        <f t="shared" si="92"/>
        <v>5.5555555555555552E-2</v>
      </c>
      <c r="G1107" s="32"/>
      <c r="H1107" s="32"/>
      <c r="I1107" s="32"/>
      <c r="J1107" s="34">
        <f t="shared" si="93"/>
        <v>2</v>
      </c>
      <c r="K1107" s="31">
        <f t="shared" si="94"/>
        <v>868.73</v>
      </c>
      <c r="L1107" s="24">
        <f t="shared" si="91"/>
        <v>1737.46</v>
      </c>
      <c r="M1107" s="24"/>
      <c r="N1107" s="24">
        <f t="shared" si="95"/>
        <v>0</v>
      </c>
    </row>
    <row r="1108" spans="1:14" x14ac:dyDescent="0.3">
      <c r="A1108" s="16" t="s">
        <v>53</v>
      </c>
      <c r="B1108" s="17" t="s">
        <v>48</v>
      </c>
      <c r="C1108" s="17">
        <v>8</v>
      </c>
      <c r="D1108" s="29"/>
      <c r="E1108" s="29"/>
      <c r="F1108" s="30">
        <f t="shared" si="92"/>
        <v>0</v>
      </c>
      <c r="G1108" s="32"/>
      <c r="H1108" s="32"/>
      <c r="I1108" s="32"/>
      <c r="J1108" s="34">
        <f t="shared" si="93"/>
        <v>0</v>
      </c>
      <c r="K1108" s="31">
        <f t="shared" si="94"/>
        <v>2416.0500000000002</v>
      </c>
      <c r="L1108" s="24">
        <f t="shared" si="91"/>
        <v>0</v>
      </c>
      <c r="M1108" s="24"/>
      <c r="N1108" s="24">
        <f t="shared" si="95"/>
        <v>0</v>
      </c>
    </row>
    <row r="1109" spans="1:14" x14ac:dyDescent="0.3">
      <c r="A1109" s="16" t="s">
        <v>54</v>
      </c>
      <c r="B1109" s="17" t="s">
        <v>50</v>
      </c>
      <c r="C1109" s="17">
        <v>72</v>
      </c>
      <c r="D1109" s="29">
        <v>30</v>
      </c>
      <c r="E1109" s="29"/>
      <c r="F1109" s="30">
        <f t="shared" si="92"/>
        <v>0.41666666666666669</v>
      </c>
      <c r="G1109" s="32"/>
      <c r="H1109" s="32"/>
      <c r="I1109" s="32"/>
      <c r="J1109" s="34">
        <f t="shared" si="93"/>
        <v>30</v>
      </c>
      <c r="K1109" s="31">
        <f t="shared" si="94"/>
        <v>377.33</v>
      </c>
      <c r="L1109" s="24">
        <f t="shared" si="91"/>
        <v>11319.9</v>
      </c>
      <c r="M1109" s="24"/>
      <c r="N1109" s="24">
        <f t="shared" si="95"/>
        <v>0</v>
      </c>
    </row>
    <row r="1110" spans="1:14" x14ac:dyDescent="0.3">
      <c r="A1110" s="16" t="s">
        <v>55</v>
      </c>
      <c r="B1110" s="17" t="s">
        <v>56</v>
      </c>
      <c r="C1110" s="17">
        <v>15</v>
      </c>
      <c r="D1110" s="44">
        <v>3</v>
      </c>
      <c r="E1110" s="44"/>
      <c r="F1110" s="30">
        <f t="shared" si="92"/>
        <v>0.2</v>
      </c>
      <c r="G1110" s="11"/>
      <c r="H1110" s="11"/>
      <c r="I1110" s="11"/>
      <c r="J1110" s="12">
        <f t="shared" si="93"/>
        <v>3</v>
      </c>
      <c r="K1110" s="45">
        <f t="shared" si="94"/>
        <v>1158.3</v>
      </c>
      <c r="L1110" s="37">
        <f t="shared" si="91"/>
        <v>3474.8999999999996</v>
      </c>
      <c r="M1110" s="37"/>
      <c r="N1110" s="37">
        <f t="shared" si="95"/>
        <v>0</v>
      </c>
    </row>
    <row r="1111" spans="1:14" x14ac:dyDescent="0.3">
      <c r="A1111" s="16" t="s">
        <v>57</v>
      </c>
      <c r="B1111" s="17" t="s">
        <v>50</v>
      </c>
      <c r="C1111" s="17">
        <v>72</v>
      </c>
      <c r="D1111" s="29">
        <v>13</v>
      </c>
      <c r="E1111" s="29"/>
      <c r="F1111" s="30">
        <f t="shared" si="92"/>
        <v>0.18055555555555555</v>
      </c>
      <c r="G1111" s="32"/>
      <c r="H1111" s="32"/>
      <c r="I1111" s="32"/>
      <c r="J1111" s="34">
        <f t="shared" si="93"/>
        <v>13</v>
      </c>
      <c r="K1111" s="31">
        <f t="shared" si="94"/>
        <v>424.13</v>
      </c>
      <c r="L1111" s="24">
        <f t="shared" si="91"/>
        <v>5513.69</v>
      </c>
      <c r="M1111" s="24"/>
      <c r="N1111" s="24">
        <f t="shared" si="95"/>
        <v>0</v>
      </c>
    </row>
    <row r="1112" spans="1:14" x14ac:dyDescent="0.3">
      <c r="A1112" s="16" t="s">
        <v>58</v>
      </c>
      <c r="B1112" s="17" t="s">
        <v>59</v>
      </c>
      <c r="C1112" s="17">
        <v>15</v>
      </c>
      <c r="D1112" s="29">
        <v>2</v>
      </c>
      <c r="E1112" s="29"/>
      <c r="F1112" s="30">
        <f t="shared" si="92"/>
        <v>0.13333333333333333</v>
      </c>
      <c r="G1112" s="32"/>
      <c r="H1112" s="32"/>
      <c r="I1112" s="32"/>
      <c r="J1112" s="34">
        <f t="shared" si="93"/>
        <v>2</v>
      </c>
      <c r="K1112" s="31">
        <f t="shared" si="94"/>
        <v>1199.25</v>
      </c>
      <c r="L1112" s="24">
        <f t="shared" si="91"/>
        <v>2398.5</v>
      </c>
      <c r="M1112" s="24"/>
      <c r="N1112" s="24">
        <f t="shared" si="95"/>
        <v>0</v>
      </c>
    </row>
    <row r="1113" spans="1:14" x14ac:dyDescent="0.3">
      <c r="A1113" s="16" t="s">
        <v>60</v>
      </c>
      <c r="B1113" s="17" t="s">
        <v>50</v>
      </c>
      <c r="C1113" s="17">
        <v>72</v>
      </c>
      <c r="D1113" s="29"/>
      <c r="E1113" s="29"/>
      <c r="F1113" s="30">
        <f t="shared" si="92"/>
        <v>0</v>
      </c>
      <c r="G1113" s="32"/>
      <c r="H1113" s="32"/>
      <c r="I1113" s="32"/>
      <c r="J1113" s="34">
        <f t="shared" si="93"/>
        <v>0</v>
      </c>
      <c r="K1113" s="31">
        <f t="shared" si="94"/>
        <v>381.13</v>
      </c>
      <c r="L1113" s="24">
        <f t="shared" si="91"/>
        <v>0</v>
      </c>
      <c r="M1113" s="24"/>
      <c r="N1113" s="24">
        <f t="shared" si="95"/>
        <v>0</v>
      </c>
    </row>
    <row r="1114" spans="1:14" x14ac:dyDescent="0.3">
      <c r="A1114" s="16" t="s">
        <v>61</v>
      </c>
      <c r="B1114" s="17" t="s">
        <v>50</v>
      </c>
      <c r="C1114" s="38">
        <v>72</v>
      </c>
      <c r="D1114" s="44">
        <v>1</v>
      </c>
      <c r="E1114" s="44"/>
      <c r="F1114" s="30">
        <f t="shared" si="92"/>
        <v>1.3888888888888888E-2</v>
      </c>
      <c r="G1114" s="11"/>
      <c r="H1114" s="11"/>
      <c r="I1114" s="11"/>
      <c r="J1114" s="12">
        <f t="shared" si="93"/>
        <v>1</v>
      </c>
      <c r="K1114" s="31">
        <f t="shared" si="94"/>
        <v>424.13</v>
      </c>
      <c r="L1114" s="37">
        <f t="shared" si="91"/>
        <v>424.13</v>
      </c>
      <c r="M1114" s="37"/>
      <c r="N1114" s="37">
        <f t="shared" si="95"/>
        <v>0</v>
      </c>
    </row>
    <row r="1115" spans="1:14" x14ac:dyDescent="0.3">
      <c r="A1115" s="35" t="s">
        <v>62</v>
      </c>
      <c r="B1115" s="17" t="s">
        <v>50</v>
      </c>
      <c r="C1115" s="38">
        <v>72</v>
      </c>
      <c r="D1115" s="44">
        <v>3</v>
      </c>
      <c r="E1115" s="44"/>
      <c r="F1115" s="30">
        <f t="shared" si="92"/>
        <v>4.1666666666666664E-2</v>
      </c>
      <c r="G1115" s="11"/>
      <c r="H1115" s="11"/>
      <c r="I1115" s="11"/>
      <c r="J1115" s="12">
        <f t="shared" si="93"/>
        <v>3</v>
      </c>
      <c r="K1115" s="31">
        <f t="shared" si="94"/>
        <v>330.23</v>
      </c>
      <c r="L1115" s="37">
        <f t="shared" si="91"/>
        <v>990.69</v>
      </c>
      <c r="M1115" s="37"/>
      <c r="N1115" s="37">
        <f t="shared" si="95"/>
        <v>0</v>
      </c>
    </row>
    <row r="1116" spans="1:14" x14ac:dyDescent="0.3">
      <c r="A1116" s="35" t="s">
        <v>63</v>
      </c>
      <c r="B1116" s="17" t="s">
        <v>50</v>
      </c>
      <c r="C1116" s="38">
        <v>72</v>
      </c>
      <c r="D1116" s="44">
        <v>3</v>
      </c>
      <c r="E1116" s="44"/>
      <c r="F1116" s="30">
        <f t="shared" si="92"/>
        <v>4.1666666666666664E-2</v>
      </c>
      <c r="G1116" s="11"/>
      <c r="H1116" s="11"/>
      <c r="I1116" s="11"/>
      <c r="J1116" s="12">
        <f t="shared" si="93"/>
        <v>3</v>
      </c>
      <c r="K1116" s="31">
        <f t="shared" si="94"/>
        <v>424.13</v>
      </c>
      <c r="L1116" s="37">
        <f t="shared" si="91"/>
        <v>1272.3899999999999</v>
      </c>
      <c r="M1116" s="37"/>
      <c r="N1116" s="37">
        <f t="shared" si="95"/>
        <v>0</v>
      </c>
    </row>
    <row r="1117" spans="1:14" x14ac:dyDescent="0.3">
      <c r="A1117" s="35" t="s">
        <v>64</v>
      </c>
      <c r="B1117" s="17" t="s">
        <v>65</v>
      </c>
      <c r="C1117" s="38">
        <v>72</v>
      </c>
      <c r="D1117" s="44"/>
      <c r="E1117" s="44"/>
      <c r="F1117" s="30">
        <f t="shared" si="92"/>
        <v>0</v>
      </c>
      <c r="G1117" s="11"/>
      <c r="H1117" s="11"/>
      <c r="I1117" s="11"/>
      <c r="J1117" s="12">
        <f t="shared" si="93"/>
        <v>0</v>
      </c>
      <c r="K1117" s="31">
        <f t="shared" si="94"/>
        <v>389.61</v>
      </c>
      <c r="L1117" s="37">
        <f t="shared" si="91"/>
        <v>0</v>
      </c>
      <c r="M1117" s="37"/>
      <c r="N1117" s="37">
        <f t="shared" si="95"/>
        <v>0</v>
      </c>
    </row>
    <row r="1118" spans="1:14" x14ac:dyDescent="0.3">
      <c r="A1118" s="35" t="s">
        <v>66</v>
      </c>
      <c r="B1118" s="17" t="s">
        <v>65</v>
      </c>
      <c r="C1118" s="38">
        <v>72</v>
      </c>
      <c r="D1118" s="44">
        <v>3</v>
      </c>
      <c r="E1118" s="44"/>
      <c r="F1118" s="30">
        <f t="shared" si="92"/>
        <v>4.1666666666666664E-2</v>
      </c>
      <c r="G1118" s="11"/>
      <c r="H1118" s="11"/>
      <c r="I1118" s="11"/>
      <c r="J1118" s="12">
        <f t="shared" si="93"/>
        <v>3</v>
      </c>
      <c r="K1118" s="31">
        <f t="shared" si="94"/>
        <v>389.61</v>
      </c>
      <c r="L1118" s="37">
        <f t="shared" si="91"/>
        <v>1168.83</v>
      </c>
      <c r="M1118" s="37"/>
      <c r="N1118" s="37">
        <f t="shared" si="95"/>
        <v>0</v>
      </c>
    </row>
    <row r="1119" spans="1:14" x14ac:dyDescent="0.3">
      <c r="A1119" s="47" t="s">
        <v>67</v>
      </c>
      <c r="B1119" s="48" t="s">
        <v>59</v>
      </c>
      <c r="C1119" s="49">
        <v>25</v>
      </c>
      <c r="D1119" s="44">
        <v>53</v>
      </c>
      <c r="E1119" s="44"/>
      <c r="F1119" s="30">
        <f t="shared" si="92"/>
        <v>2.12</v>
      </c>
      <c r="G1119" s="11"/>
      <c r="H1119" s="11"/>
      <c r="I1119" s="11"/>
      <c r="J1119" s="12">
        <f t="shared" si="93"/>
        <v>53</v>
      </c>
      <c r="K1119" s="31">
        <f t="shared" si="94"/>
        <v>169.65</v>
      </c>
      <c r="L1119" s="37">
        <f t="shared" si="91"/>
        <v>8991.4500000000007</v>
      </c>
      <c r="M1119" s="37"/>
      <c r="N1119" s="37">
        <f t="shared" si="95"/>
        <v>0</v>
      </c>
    </row>
    <row r="1120" spans="1:14" x14ac:dyDescent="0.3">
      <c r="A1120" s="47" t="s">
        <v>68</v>
      </c>
      <c r="B1120" s="48" t="s">
        <v>42</v>
      </c>
      <c r="C1120" s="49">
        <v>50</v>
      </c>
      <c r="D1120" s="44">
        <v>118</v>
      </c>
      <c r="E1120" s="44"/>
      <c r="F1120" s="30">
        <f t="shared" si="92"/>
        <v>2.36</v>
      </c>
      <c r="G1120" s="11"/>
      <c r="H1120" s="11"/>
      <c r="I1120" s="11"/>
      <c r="J1120" s="12">
        <f t="shared" si="93"/>
        <v>118</v>
      </c>
      <c r="K1120" s="31">
        <f t="shared" si="94"/>
        <v>88.92</v>
      </c>
      <c r="L1120" s="37">
        <f t="shared" si="91"/>
        <v>10492.56</v>
      </c>
      <c r="M1120" s="37"/>
      <c r="N1120" s="37">
        <f t="shared" si="95"/>
        <v>0</v>
      </c>
    </row>
    <row r="1121" spans="1:14" x14ac:dyDescent="0.3">
      <c r="A1121" s="47" t="s">
        <v>69</v>
      </c>
      <c r="B1121" s="48" t="s">
        <v>52</v>
      </c>
      <c r="C1121" s="49">
        <v>12</v>
      </c>
      <c r="D1121" s="44">
        <v>11</v>
      </c>
      <c r="E1121" s="44"/>
      <c r="F1121" s="30">
        <f t="shared" si="92"/>
        <v>0.91666666666666663</v>
      </c>
      <c r="G1121" s="11"/>
      <c r="H1121" s="11"/>
      <c r="I1121" s="11"/>
      <c r="J1121" s="12">
        <f t="shared" si="93"/>
        <v>11</v>
      </c>
      <c r="K1121" s="31">
        <f t="shared" si="94"/>
        <v>123.94</v>
      </c>
      <c r="L1121" s="37">
        <f t="shared" si="91"/>
        <v>1363.34</v>
      </c>
      <c r="M1121" s="37"/>
      <c r="N1121" s="37">
        <f t="shared" si="95"/>
        <v>0</v>
      </c>
    </row>
    <row r="1122" spans="1:14" ht="19.5" thickBot="1" x14ac:dyDescent="0.35">
      <c r="A1122" s="47" t="s">
        <v>70</v>
      </c>
      <c r="B1122" s="48" t="s">
        <v>50</v>
      </c>
      <c r="C1122" s="49">
        <v>60</v>
      </c>
      <c r="D1122" s="44">
        <v>6</v>
      </c>
      <c r="E1122" s="44"/>
      <c r="F1122" s="30">
        <f t="shared" si="92"/>
        <v>0.1</v>
      </c>
      <c r="G1122" s="11"/>
      <c r="H1122" s="11"/>
      <c r="I1122" s="11"/>
      <c r="J1122" s="12">
        <f t="shared" si="93"/>
        <v>6</v>
      </c>
      <c r="K1122" s="31">
        <f t="shared" si="94"/>
        <v>67.180000000000007</v>
      </c>
      <c r="L1122" s="37">
        <f t="shared" si="91"/>
        <v>403.08000000000004</v>
      </c>
      <c r="M1122" s="37"/>
      <c r="N1122" s="37">
        <f t="shared" si="95"/>
        <v>0</v>
      </c>
    </row>
    <row r="1123" spans="1:14" ht="19.5" thickBot="1" x14ac:dyDescent="0.35">
      <c r="A1123" s="56" t="s">
        <v>71</v>
      </c>
      <c r="B1123" s="57" t="s">
        <v>50</v>
      </c>
      <c r="C1123" s="58">
        <v>60</v>
      </c>
      <c r="D1123" s="44">
        <v>60</v>
      </c>
      <c r="E1123" s="44"/>
      <c r="F1123" s="30">
        <f t="shared" si="92"/>
        <v>1</v>
      </c>
      <c r="G1123" s="11"/>
      <c r="H1123" s="11"/>
      <c r="I1123" s="11"/>
      <c r="J1123" s="12">
        <f t="shared" si="93"/>
        <v>60</v>
      </c>
      <c r="K1123" s="31">
        <f t="shared" si="94"/>
        <v>67.180000000000007</v>
      </c>
      <c r="L1123" s="37">
        <f t="shared" si="91"/>
        <v>4030.8</v>
      </c>
      <c r="M1123" s="37"/>
      <c r="N1123" s="37">
        <f t="shared" si="95"/>
        <v>0</v>
      </c>
    </row>
    <row r="1124" spans="1:14" ht="19.5" thickBot="1" x14ac:dyDescent="0.35">
      <c r="A1124" s="56" t="s">
        <v>72</v>
      </c>
      <c r="B1124" s="57" t="s">
        <v>50</v>
      </c>
      <c r="C1124" s="58">
        <v>60</v>
      </c>
      <c r="D1124" s="44">
        <v>15</v>
      </c>
      <c r="E1124" s="44"/>
      <c r="F1124" s="30">
        <f t="shared" si="92"/>
        <v>0.25</v>
      </c>
      <c r="G1124" s="11"/>
      <c r="H1124" s="11"/>
      <c r="I1124" s="11"/>
      <c r="J1124" s="12">
        <f t="shared" si="93"/>
        <v>15</v>
      </c>
      <c r="K1124" s="31">
        <f t="shared" si="94"/>
        <v>67.180000000000007</v>
      </c>
      <c r="L1124" s="37">
        <f t="shared" si="91"/>
        <v>1007.7</v>
      </c>
      <c r="M1124" s="37"/>
      <c r="N1124" s="37">
        <f t="shared" si="95"/>
        <v>0</v>
      </c>
    </row>
    <row r="1125" spans="1:14" ht="19.5" thickBot="1" x14ac:dyDescent="0.35">
      <c r="A1125" s="56" t="s">
        <v>73</v>
      </c>
      <c r="B1125" s="57" t="s">
        <v>74</v>
      </c>
      <c r="C1125" s="58">
        <v>150</v>
      </c>
      <c r="D1125" s="44"/>
      <c r="E1125" s="44"/>
      <c r="F1125" s="30">
        <f t="shared" si="92"/>
        <v>0</v>
      </c>
      <c r="G1125" s="11"/>
      <c r="H1125" s="11"/>
      <c r="I1125" s="11"/>
      <c r="J1125" s="12">
        <f t="shared" si="93"/>
        <v>0</v>
      </c>
      <c r="K1125" s="31">
        <f t="shared" si="94"/>
        <v>21.06</v>
      </c>
      <c r="L1125" s="37">
        <f t="shared" si="91"/>
        <v>0</v>
      </c>
      <c r="M1125" s="37"/>
      <c r="N1125" s="37">
        <f t="shared" si="95"/>
        <v>0</v>
      </c>
    </row>
    <row r="1126" spans="1:14" ht="19.5" thickBot="1" x14ac:dyDescent="0.35">
      <c r="A1126" s="66" t="s">
        <v>75</v>
      </c>
      <c r="B1126" s="67" t="s">
        <v>76</v>
      </c>
      <c r="C1126" s="68">
        <v>120</v>
      </c>
      <c r="D1126" s="44">
        <v>16</v>
      </c>
      <c r="E1126" s="44"/>
      <c r="F1126" s="30">
        <f t="shared" si="92"/>
        <v>0.13333333333333333</v>
      </c>
      <c r="G1126" s="11"/>
      <c r="H1126" s="11"/>
      <c r="I1126" s="11"/>
      <c r="J1126" s="12">
        <f t="shared" si="93"/>
        <v>16</v>
      </c>
      <c r="K1126" s="31">
        <f t="shared" si="94"/>
        <v>78.98</v>
      </c>
      <c r="L1126" s="37">
        <f t="shared" si="91"/>
        <v>1263.68</v>
      </c>
      <c r="M1126" s="37"/>
      <c r="N1126" s="37">
        <f t="shared" si="95"/>
        <v>0</v>
      </c>
    </row>
    <row r="1127" spans="1:14" ht="19.5" thickBot="1" x14ac:dyDescent="0.35">
      <c r="A1127" s="66" t="s">
        <v>77</v>
      </c>
      <c r="B1127" s="67" t="s">
        <v>78</v>
      </c>
      <c r="C1127" s="68">
        <v>60</v>
      </c>
      <c r="D1127" s="44">
        <v>19</v>
      </c>
      <c r="E1127" s="44"/>
      <c r="F1127" s="30">
        <f t="shared" si="92"/>
        <v>0.31666666666666665</v>
      </c>
      <c r="G1127" s="11"/>
      <c r="H1127" s="11"/>
      <c r="I1127" s="11"/>
      <c r="J1127" s="12">
        <f t="shared" si="93"/>
        <v>19</v>
      </c>
      <c r="K1127" s="31">
        <f t="shared" si="94"/>
        <v>154.44</v>
      </c>
      <c r="L1127" s="37">
        <f t="shared" si="91"/>
        <v>2934.36</v>
      </c>
      <c r="M1127" s="37"/>
      <c r="N1127" s="37">
        <f t="shared" si="95"/>
        <v>0</v>
      </c>
    </row>
    <row r="1128" spans="1:14" ht="19.5" thickBot="1" x14ac:dyDescent="0.35">
      <c r="A1128" s="66" t="s">
        <v>79</v>
      </c>
      <c r="B1128" s="67" t="s">
        <v>50</v>
      </c>
      <c r="C1128" s="68">
        <v>30</v>
      </c>
      <c r="D1128" s="44">
        <v>13</v>
      </c>
      <c r="E1128" s="44"/>
      <c r="F1128" s="30">
        <f t="shared" si="92"/>
        <v>0.43333333333333335</v>
      </c>
      <c r="G1128" s="11"/>
      <c r="H1128" s="11"/>
      <c r="I1128" s="11"/>
      <c r="J1128" s="12">
        <f t="shared" si="93"/>
        <v>13</v>
      </c>
      <c r="K1128" s="31">
        <f t="shared" si="94"/>
        <v>274.95</v>
      </c>
      <c r="L1128" s="37">
        <f t="shared" si="91"/>
        <v>3574.35</v>
      </c>
      <c r="M1128" s="37"/>
      <c r="N1128" s="37">
        <f t="shared" si="95"/>
        <v>0</v>
      </c>
    </row>
    <row r="1129" spans="1:14" ht="19.5" thickBot="1" x14ac:dyDescent="0.35">
      <c r="A1129" s="66" t="s">
        <v>80</v>
      </c>
      <c r="B1129" s="67" t="s">
        <v>59</v>
      </c>
      <c r="C1129" s="68">
        <v>12</v>
      </c>
      <c r="D1129" s="44"/>
      <c r="E1129" s="44"/>
      <c r="F1129" s="30">
        <f t="shared" si="92"/>
        <v>0</v>
      </c>
      <c r="G1129" s="11"/>
      <c r="H1129" s="11"/>
      <c r="I1129" s="11"/>
      <c r="J1129" s="12">
        <f t="shared" si="93"/>
        <v>0</v>
      </c>
      <c r="K1129" s="31">
        <f t="shared" si="94"/>
        <v>1023.75</v>
      </c>
      <c r="L1129" s="37">
        <f t="shared" si="91"/>
        <v>0</v>
      </c>
      <c r="M1129" s="37"/>
      <c r="N1129" s="37">
        <f t="shared" si="95"/>
        <v>0</v>
      </c>
    </row>
    <row r="1130" spans="1:14" ht="19.5" thickBot="1" x14ac:dyDescent="0.35">
      <c r="A1130" s="76" t="s">
        <v>81</v>
      </c>
      <c r="B1130" s="77" t="s">
        <v>82</v>
      </c>
      <c r="C1130" s="78">
        <v>18</v>
      </c>
      <c r="D1130" s="44">
        <v>4</v>
      </c>
      <c r="E1130" s="44"/>
      <c r="F1130" s="30">
        <f t="shared" si="92"/>
        <v>0.22222222222222221</v>
      </c>
      <c r="G1130" s="11"/>
      <c r="H1130" s="11"/>
      <c r="I1130" s="11"/>
      <c r="J1130" s="12">
        <f t="shared" si="93"/>
        <v>4</v>
      </c>
      <c r="K1130" s="31">
        <f t="shared" si="94"/>
        <v>558.67999999999995</v>
      </c>
      <c r="L1130" s="37">
        <f t="shared" si="91"/>
        <v>2234.7199999999998</v>
      </c>
      <c r="M1130" s="37"/>
      <c r="N1130" s="37">
        <f t="shared" si="95"/>
        <v>0</v>
      </c>
    </row>
    <row r="1131" spans="1:14" ht="19.5" thickBot="1" x14ac:dyDescent="0.35">
      <c r="A1131" s="76" t="s">
        <v>83</v>
      </c>
      <c r="B1131" s="77" t="s">
        <v>59</v>
      </c>
      <c r="C1131" s="78">
        <v>12</v>
      </c>
      <c r="D1131" s="44">
        <v>4</v>
      </c>
      <c r="E1131" s="44"/>
      <c r="F1131" s="30">
        <f t="shared" si="92"/>
        <v>0.33333333333333331</v>
      </c>
      <c r="G1131" s="11"/>
      <c r="H1131" s="11"/>
      <c r="I1131" s="11"/>
      <c r="J1131" s="12">
        <f t="shared" si="93"/>
        <v>4</v>
      </c>
      <c r="K1131" s="31">
        <f t="shared" si="94"/>
        <v>1092.2</v>
      </c>
      <c r="L1131" s="37">
        <f t="shared" si="91"/>
        <v>4368.8</v>
      </c>
      <c r="M1131" s="37"/>
      <c r="N1131" s="37">
        <f t="shared" si="95"/>
        <v>0</v>
      </c>
    </row>
    <row r="1132" spans="1:14" ht="19.5" thickBot="1" x14ac:dyDescent="0.35">
      <c r="A1132" s="76" t="s">
        <v>84</v>
      </c>
      <c r="B1132" s="77" t="s">
        <v>85</v>
      </c>
      <c r="C1132" s="78">
        <v>4</v>
      </c>
      <c r="D1132" s="44"/>
      <c r="E1132" s="44"/>
      <c r="F1132" s="30">
        <f t="shared" si="92"/>
        <v>0</v>
      </c>
      <c r="G1132" s="11"/>
      <c r="H1132" s="11"/>
      <c r="I1132" s="11"/>
      <c r="J1132" s="12">
        <f t="shared" si="93"/>
        <v>0</v>
      </c>
      <c r="K1132" s="31">
        <f t="shared" si="94"/>
        <v>2670.53</v>
      </c>
      <c r="L1132" s="37">
        <f t="shared" si="91"/>
        <v>0</v>
      </c>
      <c r="M1132" s="37"/>
      <c r="N1132" s="37">
        <f t="shared" si="95"/>
        <v>0</v>
      </c>
    </row>
    <row r="1133" spans="1:14" ht="19.5" thickBot="1" x14ac:dyDescent="0.35">
      <c r="A1133" s="86" t="s">
        <v>86</v>
      </c>
      <c r="B1133" s="87" t="s">
        <v>87</v>
      </c>
      <c r="C1133" s="88">
        <v>48</v>
      </c>
      <c r="D1133" s="44">
        <v>8</v>
      </c>
      <c r="E1133" s="44"/>
      <c r="F1133" s="30">
        <f t="shared" si="92"/>
        <v>0.16666666666666666</v>
      </c>
      <c r="G1133" s="11"/>
      <c r="H1133" s="11"/>
      <c r="I1133" s="11"/>
      <c r="J1133" s="12">
        <f t="shared" si="93"/>
        <v>8</v>
      </c>
      <c r="K1133" s="31">
        <f t="shared" si="94"/>
        <v>46.8</v>
      </c>
      <c r="L1133" s="37">
        <f t="shared" si="91"/>
        <v>374.4</v>
      </c>
      <c r="M1133" s="37"/>
      <c r="N1133" s="37">
        <f t="shared" si="95"/>
        <v>0</v>
      </c>
    </row>
    <row r="1134" spans="1:14" ht="19.5" thickBot="1" x14ac:dyDescent="0.35">
      <c r="A1134" s="86" t="s">
        <v>88</v>
      </c>
      <c r="B1134" s="87" t="s">
        <v>87</v>
      </c>
      <c r="C1134" s="88">
        <v>48</v>
      </c>
      <c r="D1134" s="44">
        <v>10</v>
      </c>
      <c r="E1134" s="44"/>
      <c r="F1134" s="30">
        <f t="shared" si="92"/>
        <v>0.20833333333333334</v>
      </c>
      <c r="G1134" s="11"/>
      <c r="H1134" s="11"/>
      <c r="I1134" s="11"/>
      <c r="J1134" s="12">
        <f t="shared" si="93"/>
        <v>10</v>
      </c>
      <c r="K1134" s="31">
        <f t="shared" si="94"/>
        <v>46.8</v>
      </c>
      <c r="L1134" s="37">
        <f t="shared" si="91"/>
        <v>468</v>
      </c>
      <c r="M1134" s="37"/>
      <c r="N1134" s="37">
        <f t="shared" si="95"/>
        <v>0</v>
      </c>
    </row>
    <row r="1135" spans="1:14" x14ac:dyDescent="0.3">
      <c r="A1135" s="96" t="s">
        <v>89</v>
      </c>
      <c r="B1135" s="97">
        <v>25</v>
      </c>
      <c r="C1135" s="97">
        <v>25</v>
      </c>
      <c r="D1135" s="44">
        <v>408</v>
      </c>
      <c r="E1135" s="44"/>
      <c r="F1135" s="30">
        <f t="shared" si="92"/>
        <v>16.32</v>
      </c>
      <c r="G1135" s="11"/>
      <c r="H1135" s="11"/>
      <c r="I1135" s="11"/>
      <c r="J1135" s="12">
        <f t="shared" si="93"/>
        <v>408</v>
      </c>
      <c r="K1135" s="31">
        <f t="shared" si="94"/>
        <v>111.25</v>
      </c>
      <c r="L1135" s="37">
        <f t="shared" si="91"/>
        <v>45390</v>
      </c>
      <c r="M1135" s="37"/>
      <c r="N1135" s="37">
        <f t="shared" si="95"/>
        <v>0</v>
      </c>
    </row>
    <row r="1136" spans="1:14" x14ac:dyDescent="0.3">
      <c r="A1136" s="105" t="s">
        <v>90</v>
      </c>
      <c r="B1136" s="106">
        <v>10</v>
      </c>
      <c r="C1136" s="106">
        <v>10</v>
      </c>
      <c r="D1136" s="44"/>
      <c r="E1136" s="44"/>
      <c r="F1136" s="30">
        <f t="shared" si="92"/>
        <v>0</v>
      </c>
      <c r="G1136" s="11"/>
      <c r="H1136" s="11"/>
      <c r="I1136" s="11"/>
      <c r="J1136" s="12">
        <f t="shared" si="93"/>
        <v>0</v>
      </c>
      <c r="K1136" s="31">
        <f t="shared" si="94"/>
        <v>1760</v>
      </c>
      <c r="L1136" s="37">
        <f t="shared" si="91"/>
        <v>0</v>
      </c>
      <c r="M1136" s="37"/>
      <c r="N1136" s="37">
        <f t="shared" si="95"/>
        <v>0</v>
      </c>
    </row>
    <row r="1137" spans="1:14" x14ac:dyDescent="0.3">
      <c r="A1137" s="105" t="s">
        <v>91</v>
      </c>
      <c r="B1137" s="106">
        <v>8</v>
      </c>
      <c r="C1137" s="106">
        <v>8</v>
      </c>
      <c r="D1137" s="44"/>
      <c r="E1137" s="44"/>
      <c r="F1137" s="30">
        <f t="shared" si="92"/>
        <v>0</v>
      </c>
      <c r="G1137" s="11"/>
      <c r="H1137" s="11"/>
      <c r="I1137" s="11"/>
      <c r="J1137" s="12">
        <f t="shared" si="93"/>
        <v>0</v>
      </c>
      <c r="K1137" s="31">
        <f t="shared" si="94"/>
        <v>2365</v>
      </c>
      <c r="L1137" s="37">
        <f t="shared" si="91"/>
        <v>0</v>
      </c>
      <c r="M1137" s="37"/>
      <c r="N1137" s="37">
        <f t="shared" si="95"/>
        <v>0</v>
      </c>
    </row>
    <row r="1138" spans="1:14" x14ac:dyDescent="0.3">
      <c r="A1138" s="105" t="s">
        <v>92</v>
      </c>
      <c r="B1138" s="106">
        <v>8</v>
      </c>
      <c r="C1138" s="106">
        <v>8</v>
      </c>
      <c r="D1138" s="44"/>
      <c r="E1138" s="44"/>
      <c r="F1138" s="30">
        <f t="shared" si="92"/>
        <v>0</v>
      </c>
      <c r="G1138" s="11"/>
      <c r="H1138" s="11"/>
      <c r="I1138" s="11"/>
      <c r="J1138" s="12">
        <f t="shared" si="93"/>
        <v>0</v>
      </c>
      <c r="K1138" s="31">
        <f t="shared" si="94"/>
        <v>2065</v>
      </c>
      <c r="L1138" s="37">
        <f t="shared" si="91"/>
        <v>0</v>
      </c>
      <c r="M1138" s="37"/>
      <c r="N1138" s="37">
        <f t="shared" si="95"/>
        <v>0</v>
      </c>
    </row>
    <row r="1139" spans="1:14" x14ac:dyDescent="0.3">
      <c r="A1139" s="105" t="s">
        <v>93</v>
      </c>
      <c r="B1139" s="106">
        <v>15</v>
      </c>
      <c r="C1139" s="106">
        <v>15</v>
      </c>
      <c r="D1139" s="44"/>
      <c r="E1139" s="44"/>
      <c r="F1139" s="30">
        <f t="shared" si="92"/>
        <v>0</v>
      </c>
      <c r="G1139" s="11"/>
      <c r="H1139" s="11"/>
      <c r="I1139" s="11"/>
      <c r="J1139" s="12">
        <f t="shared" si="93"/>
        <v>0</v>
      </c>
      <c r="K1139" s="31">
        <f t="shared" si="94"/>
        <v>990</v>
      </c>
      <c r="L1139" s="37">
        <f t="shared" si="91"/>
        <v>0</v>
      </c>
      <c r="M1139" s="37"/>
      <c r="N1139" s="37">
        <f t="shared" si="95"/>
        <v>0</v>
      </c>
    </row>
    <row r="1140" spans="1:14" x14ac:dyDescent="0.3">
      <c r="A1140" s="105" t="s">
        <v>94</v>
      </c>
      <c r="B1140" s="106">
        <v>15</v>
      </c>
      <c r="C1140" s="106">
        <v>15</v>
      </c>
      <c r="D1140" s="44"/>
      <c r="E1140" s="44"/>
      <c r="F1140" s="30">
        <f t="shared" si="92"/>
        <v>0</v>
      </c>
      <c r="G1140" s="11"/>
      <c r="H1140" s="11"/>
      <c r="I1140" s="11"/>
      <c r="J1140" s="12">
        <f t="shared" si="93"/>
        <v>0</v>
      </c>
      <c r="K1140" s="31">
        <f t="shared" si="94"/>
        <v>1025</v>
      </c>
      <c r="L1140" s="37">
        <f t="shared" si="91"/>
        <v>0</v>
      </c>
      <c r="M1140" s="37"/>
      <c r="N1140" s="37">
        <f t="shared" si="95"/>
        <v>0</v>
      </c>
    </row>
    <row r="1141" spans="1:14" x14ac:dyDescent="0.3">
      <c r="A1141" s="105" t="s">
        <v>95</v>
      </c>
      <c r="B1141" s="106">
        <v>10</v>
      </c>
      <c r="C1141" s="106">
        <v>10</v>
      </c>
      <c r="D1141" s="44"/>
      <c r="E1141" s="44"/>
      <c r="F1141" s="30">
        <f t="shared" si="92"/>
        <v>0</v>
      </c>
      <c r="G1141" s="11"/>
      <c r="H1141" s="11"/>
      <c r="I1141" s="11"/>
      <c r="J1141" s="12">
        <f t="shared" si="93"/>
        <v>0</v>
      </c>
      <c r="K1141" s="31">
        <f t="shared" si="94"/>
        <v>1620</v>
      </c>
      <c r="L1141" s="37">
        <f t="shared" si="91"/>
        <v>0</v>
      </c>
      <c r="M1141" s="37"/>
      <c r="N1141" s="37">
        <f t="shared" si="95"/>
        <v>0</v>
      </c>
    </row>
    <row r="1142" spans="1:14" x14ac:dyDescent="0.3">
      <c r="A1142" s="105" t="s">
        <v>96</v>
      </c>
      <c r="B1142" s="106">
        <v>8</v>
      </c>
      <c r="C1142" s="106">
        <v>8</v>
      </c>
      <c r="D1142" s="44"/>
      <c r="E1142" s="44"/>
      <c r="F1142" s="30">
        <f t="shared" si="92"/>
        <v>0</v>
      </c>
      <c r="G1142" s="11"/>
      <c r="H1142" s="11"/>
      <c r="I1142" s="11"/>
      <c r="J1142" s="12">
        <f t="shared" si="93"/>
        <v>0</v>
      </c>
      <c r="K1142" s="31">
        <f t="shared" si="94"/>
        <v>2130</v>
      </c>
      <c r="L1142" s="37">
        <f t="shared" si="91"/>
        <v>0</v>
      </c>
      <c r="M1142" s="37"/>
      <c r="N1142" s="37">
        <f t="shared" si="95"/>
        <v>0</v>
      </c>
    </row>
    <row r="1143" spans="1:14" x14ac:dyDescent="0.3">
      <c r="A1143" s="105" t="s">
        <v>97</v>
      </c>
      <c r="B1143" s="106">
        <v>15</v>
      </c>
      <c r="C1143" s="106">
        <v>15</v>
      </c>
      <c r="D1143" s="44"/>
      <c r="E1143" s="44"/>
      <c r="F1143" s="30">
        <f t="shared" si="92"/>
        <v>0</v>
      </c>
      <c r="G1143" s="11"/>
      <c r="H1143" s="11"/>
      <c r="I1143" s="11"/>
      <c r="J1143" s="12">
        <f t="shared" si="93"/>
        <v>0</v>
      </c>
      <c r="K1143" s="31">
        <f t="shared" si="94"/>
        <v>880</v>
      </c>
      <c r="L1143" s="37">
        <f t="shared" si="91"/>
        <v>0</v>
      </c>
      <c r="M1143" s="37"/>
      <c r="N1143" s="37">
        <f t="shared" si="95"/>
        <v>0</v>
      </c>
    </row>
    <row r="1144" spans="1:14" x14ac:dyDescent="0.3">
      <c r="A1144" s="105" t="s">
        <v>98</v>
      </c>
      <c r="B1144" s="106">
        <v>15</v>
      </c>
      <c r="C1144" s="106">
        <v>15</v>
      </c>
      <c r="D1144" s="44"/>
      <c r="E1144" s="44"/>
      <c r="F1144" s="30">
        <f t="shared" si="92"/>
        <v>0</v>
      </c>
      <c r="G1144" s="11"/>
      <c r="H1144" s="11"/>
      <c r="I1144" s="11"/>
      <c r="J1144" s="12">
        <f t="shared" si="93"/>
        <v>0</v>
      </c>
      <c r="K1144" s="31">
        <f t="shared" si="94"/>
        <v>915</v>
      </c>
      <c r="L1144" s="37">
        <f t="shared" si="91"/>
        <v>0</v>
      </c>
      <c r="M1144" s="37"/>
      <c r="N1144" s="37">
        <f t="shared" si="95"/>
        <v>0</v>
      </c>
    </row>
    <row r="1145" spans="1:14" x14ac:dyDescent="0.3">
      <c r="A1145" s="105" t="s">
        <v>99</v>
      </c>
      <c r="B1145" s="106">
        <v>3</v>
      </c>
      <c r="C1145" s="106">
        <v>3</v>
      </c>
      <c r="D1145" s="44"/>
      <c r="E1145" s="44"/>
      <c r="F1145" s="30">
        <f t="shared" si="92"/>
        <v>0</v>
      </c>
      <c r="G1145" s="11"/>
      <c r="H1145" s="11"/>
      <c r="I1145" s="11"/>
      <c r="J1145" s="12">
        <f t="shared" si="93"/>
        <v>0</v>
      </c>
      <c r="K1145" s="31">
        <f t="shared" si="94"/>
        <v>1970</v>
      </c>
      <c r="L1145" s="37">
        <f t="shared" si="91"/>
        <v>0</v>
      </c>
      <c r="M1145" s="37"/>
      <c r="N1145" s="37">
        <f t="shared" si="95"/>
        <v>0</v>
      </c>
    </row>
    <row r="1146" spans="1:14" x14ac:dyDescent="0.3">
      <c r="A1146" s="105" t="s">
        <v>100</v>
      </c>
      <c r="B1146" s="106">
        <v>3</v>
      </c>
      <c r="C1146" s="106">
        <v>3</v>
      </c>
      <c r="D1146" s="44"/>
      <c r="E1146" s="44"/>
      <c r="F1146" s="30">
        <f t="shared" si="92"/>
        <v>0</v>
      </c>
      <c r="G1146" s="11"/>
      <c r="H1146" s="11"/>
      <c r="I1146" s="11"/>
      <c r="J1146" s="12">
        <f t="shared" si="93"/>
        <v>0</v>
      </c>
      <c r="K1146" s="31">
        <f t="shared" si="94"/>
        <v>2035</v>
      </c>
      <c r="L1146" s="37">
        <f t="shared" si="91"/>
        <v>0</v>
      </c>
      <c r="M1146" s="37"/>
      <c r="N1146" s="37">
        <f t="shared" si="95"/>
        <v>0</v>
      </c>
    </row>
    <row r="1147" spans="1:14" x14ac:dyDescent="0.3">
      <c r="A1147" s="105" t="s">
        <v>101</v>
      </c>
      <c r="B1147" s="106">
        <v>8</v>
      </c>
      <c r="C1147" s="106">
        <v>8</v>
      </c>
      <c r="D1147" s="44"/>
      <c r="E1147" s="44"/>
      <c r="F1147" s="30">
        <f t="shared" si="92"/>
        <v>0</v>
      </c>
      <c r="G1147" s="11"/>
      <c r="H1147" s="11"/>
      <c r="I1147" s="11"/>
      <c r="J1147" s="12">
        <f t="shared" si="93"/>
        <v>0</v>
      </c>
      <c r="K1147" s="31">
        <f t="shared" si="94"/>
        <v>2120</v>
      </c>
      <c r="L1147" s="37">
        <f t="shared" si="91"/>
        <v>0</v>
      </c>
      <c r="M1147" s="37"/>
      <c r="N1147" s="37">
        <f t="shared" si="95"/>
        <v>0</v>
      </c>
    </row>
    <row r="1148" spans="1:14" x14ac:dyDescent="0.3">
      <c r="A1148" s="105" t="s">
        <v>102</v>
      </c>
      <c r="B1148" s="106">
        <v>10</v>
      </c>
      <c r="C1148" s="106">
        <v>10</v>
      </c>
      <c r="D1148" s="44"/>
      <c r="E1148" s="44"/>
      <c r="F1148" s="30">
        <f t="shared" si="92"/>
        <v>0</v>
      </c>
      <c r="G1148" s="11"/>
      <c r="H1148" s="11"/>
      <c r="I1148" s="11"/>
      <c r="J1148" s="12">
        <f t="shared" si="93"/>
        <v>0</v>
      </c>
      <c r="K1148" s="31">
        <f t="shared" si="94"/>
        <v>1980</v>
      </c>
      <c r="L1148" s="37">
        <f t="shared" si="91"/>
        <v>0</v>
      </c>
      <c r="M1148" s="37"/>
      <c r="N1148" s="37">
        <f t="shared" si="95"/>
        <v>0</v>
      </c>
    </row>
    <row r="1149" spans="1:14" x14ac:dyDescent="0.3">
      <c r="A1149" s="105" t="s">
        <v>103</v>
      </c>
      <c r="B1149" s="106">
        <v>12</v>
      </c>
      <c r="C1149" s="106">
        <v>12</v>
      </c>
      <c r="D1149" s="44"/>
      <c r="E1149" s="44"/>
      <c r="F1149" s="30">
        <f t="shared" si="92"/>
        <v>0</v>
      </c>
      <c r="G1149" s="11"/>
      <c r="H1149" s="11"/>
      <c r="I1149" s="11"/>
      <c r="J1149" s="12">
        <f t="shared" si="93"/>
        <v>0</v>
      </c>
      <c r="K1149" s="31">
        <f t="shared" si="94"/>
        <v>875</v>
      </c>
      <c r="L1149" s="37">
        <f t="shared" si="91"/>
        <v>0</v>
      </c>
      <c r="M1149" s="37"/>
      <c r="N1149" s="37">
        <f t="shared" si="95"/>
        <v>0</v>
      </c>
    </row>
    <row r="1150" spans="1:14" ht="19.5" thickBot="1" x14ac:dyDescent="0.35">
      <c r="A1150" s="105" t="s">
        <v>104</v>
      </c>
      <c r="B1150" s="106">
        <v>3</v>
      </c>
      <c r="C1150" s="106">
        <v>3</v>
      </c>
      <c r="D1150" s="44"/>
      <c r="E1150" s="44"/>
      <c r="F1150" s="30">
        <f t="shared" si="92"/>
        <v>0</v>
      </c>
      <c r="G1150" s="11"/>
      <c r="H1150" s="11"/>
      <c r="I1150" s="11"/>
      <c r="J1150" s="12">
        <f t="shared" si="93"/>
        <v>0</v>
      </c>
      <c r="K1150" s="31">
        <f t="shared" si="94"/>
        <v>2145</v>
      </c>
      <c r="L1150" s="37">
        <f t="shared" si="91"/>
        <v>0</v>
      </c>
      <c r="M1150" s="37"/>
      <c r="N1150" s="37">
        <f t="shared" si="95"/>
        <v>0</v>
      </c>
    </row>
    <row r="1151" spans="1:14" ht="19.5" thickBot="1" x14ac:dyDescent="0.35">
      <c r="A1151" s="56" t="s">
        <v>105</v>
      </c>
      <c r="B1151" s="57" t="s">
        <v>74</v>
      </c>
      <c r="C1151" s="58">
        <v>150</v>
      </c>
      <c r="D1151" s="44"/>
      <c r="E1151" s="44"/>
      <c r="F1151" s="30">
        <f t="shared" si="92"/>
        <v>0</v>
      </c>
      <c r="G1151" s="11"/>
      <c r="H1151" s="11"/>
      <c r="I1151" s="11"/>
      <c r="J1151" s="12">
        <f t="shared" si="93"/>
        <v>0</v>
      </c>
      <c r="K1151" s="31">
        <f t="shared" si="94"/>
        <v>21.06</v>
      </c>
      <c r="L1151" s="37">
        <f t="shared" si="91"/>
        <v>0</v>
      </c>
      <c r="M1151" s="37"/>
      <c r="N1151" s="37">
        <f t="shared" si="95"/>
        <v>0</v>
      </c>
    </row>
    <row r="1152" spans="1:14" x14ac:dyDescent="0.3">
      <c r="A1152" s="107"/>
      <c r="B1152" s="108"/>
      <c r="C1152" s="108"/>
      <c r="D1152" s="11"/>
      <c r="E1152" s="11"/>
      <c r="F1152" s="30" t="e">
        <f t="shared" si="92"/>
        <v>#DIV/0!</v>
      </c>
      <c r="G1152" s="11"/>
      <c r="H1152" s="11"/>
      <c r="I1152" s="11"/>
      <c r="J1152" s="12">
        <f t="shared" si="93"/>
        <v>0</v>
      </c>
      <c r="K1152" s="31">
        <f t="shared" si="94"/>
        <v>116.5</v>
      </c>
      <c r="L1152" s="37">
        <f t="shared" si="91"/>
        <v>0</v>
      </c>
      <c r="M1152" s="37"/>
      <c r="N1152" s="37">
        <f t="shared" si="95"/>
        <v>0</v>
      </c>
    </row>
    <row r="1153" spans="1:14" x14ac:dyDescent="0.3">
      <c r="A1153" s="107"/>
      <c r="B1153" s="108"/>
      <c r="C1153" s="108"/>
      <c r="D1153" s="11"/>
      <c r="E1153" s="11"/>
      <c r="F1153" s="30" t="e">
        <f t="shared" si="92"/>
        <v>#DIV/0!</v>
      </c>
      <c r="G1153" s="11"/>
      <c r="H1153" s="11"/>
      <c r="I1153" s="11"/>
      <c r="J1153" s="12">
        <f t="shared" si="93"/>
        <v>0</v>
      </c>
      <c r="K1153" s="31">
        <f t="shared" si="94"/>
        <v>0</v>
      </c>
      <c r="L1153" s="37">
        <f t="shared" si="91"/>
        <v>0</v>
      </c>
      <c r="M1153" s="37"/>
      <c r="N1153" s="37">
        <f t="shared" si="95"/>
        <v>0</v>
      </c>
    </row>
    <row r="1154" spans="1:14" x14ac:dyDescent="0.3">
      <c r="A1154" s="107"/>
      <c r="B1154" s="108"/>
      <c r="C1154" s="108"/>
      <c r="D1154" s="11"/>
      <c r="E1154" s="11"/>
      <c r="F1154" s="30" t="e">
        <f t="shared" si="92"/>
        <v>#DIV/0!</v>
      </c>
      <c r="G1154" s="11"/>
      <c r="H1154" s="11"/>
      <c r="I1154" s="11"/>
      <c r="J1154" s="12">
        <f t="shared" si="93"/>
        <v>0</v>
      </c>
      <c r="K1154" s="31">
        <f t="shared" si="94"/>
        <v>23</v>
      </c>
      <c r="L1154" s="37">
        <f t="shared" si="91"/>
        <v>0</v>
      </c>
      <c r="M1154" s="37"/>
      <c r="N1154" s="37">
        <f t="shared" si="95"/>
        <v>0</v>
      </c>
    </row>
    <row r="1155" spans="1:14" x14ac:dyDescent="0.3">
      <c r="A1155" s="107"/>
      <c r="B1155" s="108"/>
      <c r="C1155" s="108"/>
      <c r="D1155" s="11"/>
      <c r="E1155" s="11"/>
      <c r="F1155" s="30" t="e">
        <f t="shared" si="92"/>
        <v>#DIV/0!</v>
      </c>
      <c r="G1155" s="11"/>
      <c r="H1155" s="11"/>
      <c r="I1155" s="11"/>
      <c r="J1155" s="12">
        <f t="shared" si="93"/>
        <v>0</v>
      </c>
      <c r="K1155" s="31">
        <f t="shared" si="94"/>
        <v>0</v>
      </c>
      <c r="L1155" s="37">
        <f t="shared" si="91"/>
        <v>0</v>
      </c>
      <c r="M1155" s="37"/>
      <c r="N1155" s="37">
        <f t="shared" si="95"/>
        <v>0</v>
      </c>
    </row>
    <row r="1156" spans="1:14" x14ac:dyDescent="0.3">
      <c r="A1156" s="11"/>
      <c r="B1156" s="10"/>
      <c r="C1156" s="10"/>
      <c r="D1156" s="11"/>
      <c r="E1156" s="11"/>
      <c r="F1156" s="30" t="e">
        <f t="shared" si="92"/>
        <v>#DIV/0!</v>
      </c>
      <c r="G1156" s="11"/>
      <c r="H1156" s="11"/>
      <c r="I1156" s="11"/>
      <c r="J1156" s="12">
        <f t="shared" si="93"/>
        <v>0</v>
      </c>
      <c r="K1156" s="31">
        <f t="shared" si="94"/>
        <v>0</v>
      </c>
      <c r="L1156" s="37">
        <f t="shared" si="91"/>
        <v>0</v>
      </c>
      <c r="M1156" s="37"/>
      <c r="N1156" s="37">
        <f t="shared" si="95"/>
        <v>0</v>
      </c>
    </row>
    <row r="1157" spans="1:14" x14ac:dyDescent="0.3">
      <c r="A1157" s="11"/>
      <c r="B1157" s="10"/>
      <c r="C1157" s="10"/>
      <c r="D1157" s="11"/>
      <c r="E1157" s="11"/>
      <c r="F1157" s="30" t="e">
        <f t="shared" si="92"/>
        <v>#DIV/0!</v>
      </c>
      <c r="G1157" s="11"/>
      <c r="H1157" s="11"/>
      <c r="I1157" s="11"/>
      <c r="J1157" s="12">
        <f t="shared" si="93"/>
        <v>0</v>
      </c>
      <c r="K1157" s="31">
        <f t="shared" si="94"/>
        <v>0</v>
      </c>
      <c r="L1157" s="37">
        <f t="shared" si="91"/>
        <v>0</v>
      </c>
      <c r="M1157" s="37"/>
      <c r="N1157" s="37">
        <f t="shared" si="95"/>
        <v>0</v>
      </c>
    </row>
    <row r="1158" spans="1:14" x14ac:dyDescent="0.3">
      <c r="A1158" s="11"/>
      <c r="B1158" s="10"/>
      <c r="C1158" s="10"/>
      <c r="D1158" s="11"/>
      <c r="E1158" s="11"/>
      <c r="F1158" s="30" t="e">
        <f t="shared" si="92"/>
        <v>#DIV/0!</v>
      </c>
      <c r="G1158" s="11"/>
      <c r="H1158" s="11"/>
      <c r="I1158" s="11"/>
      <c r="J1158" s="12">
        <f t="shared" si="93"/>
        <v>0</v>
      </c>
      <c r="K1158" s="31">
        <f t="shared" si="94"/>
        <v>0</v>
      </c>
      <c r="L1158" s="37">
        <f t="shared" si="91"/>
        <v>0</v>
      </c>
      <c r="M1158" s="37"/>
      <c r="N1158" s="37">
        <f t="shared" si="95"/>
        <v>0</v>
      </c>
    </row>
    <row r="1159" spans="1:14" x14ac:dyDescent="0.3">
      <c r="A1159" s="11" t="s">
        <v>33</v>
      </c>
      <c r="B1159" s="11"/>
      <c r="C1159" s="13"/>
      <c r="D1159" s="111">
        <f t="shared" ref="D1159:J1159" si="96">SUM(D1097:D1158)</f>
        <v>874</v>
      </c>
      <c r="E1159" s="111">
        <f t="shared" si="96"/>
        <v>0</v>
      </c>
      <c r="F1159" s="111" t="e">
        <f t="shared" si="96"/>
        <v>#DIV/0!</v>
      </c>
      <c r="G1159" s="111">
        <f t="shared" si="96"/>
        <v>0</v>
      </c>
      <c r="H1159" s="111">
        <f t="shared" si="96"/>
        <v>0</v>
      </c>
      <c r="I1159" s="111">
        <f t="shared" si="96"/>
        <v>0</v>
      </c>
      <c r="J1159" s="12">
        <f t="shared" si="96"/>
        <v>874</v>
      </c>
      <c r="K1159" s="111"/>
      <c r="L1159" s="111">
        <f>SUM(L1097:L1158)</f>
        <v>149400.12</v>
      </c>
      <c r="M1159" s="111">
        <f>SUM(M1097:M1158)</f>
        <v>0</v>
      </c>
      <c r="N1159" s="111">
        <f>SUM(N1097:N1158)</f>
        <v>0</v>
      </c>
    </row>
    <row r="1160" spans="1:14" x14ac:dyDescent="0.3">
      <c r="A1160" s="113"/>
      <c r="B1160" s="114"/>
      <c r="C1160" s="115"/>
      <c r="D1160" s="116"/>
      <c r="E1160" s="116"/>
      <c r="F1160" s="7" t="s">
        <v>106</v>
      </c>
      <c r="G1160" s="7" t="s">
        <v>123</v>
      </c>
      <c r="H1160" s="7" t="s">
        <v>124</v>
      </c>
      <c r="I1160" s="7" t="s">
        <v>125</v>
      </c>
      <c r="J1160" s="7" t="s">
        <v>126</v>
      </c>
      <c r="K1160" s="117"/>
      <c r="L1160" s="117"/>
      <c r="M1160" s="7" t="s">
        <v>107</v>
      </c>
      <c r="N1160" s="118"/>
    </row>
    <row r="1161" spans="1:14" ht="31.5" x14ac:dyDescent="0.5">
      <c r="A1161" s="113"/>
      <c r="B1161" s="114"/>
      <c r="C1161" s="115"/>
      <c r="D1161" s="116"/>
      <c r="E1161" s="116"/>
      <c r="F1161" s="121"/>
      <c r="G1161" s="121"/>
      <c r="H1161" s="121"/>
      <c r="I1161" s="121"/>
      <c r="J1161" s="121"/>
      <c r="K1161" s="122"/>
      <c r="L1161" s="121">
        <f>+F1161-G1161-H1161-I1161-J1161</f>
        <v>0</v>
      </c>
      <c r="M1161" s="123"/>
      <c r="N1161" s="124"/>
    </row>
    <row r="1162" spans="1:14" x14ac:dyDescent="0.3">
      <c r="A1162" s="177" t="s">
        <v>109</v>
      </c>
      <c r="B1162" s="178"/>
      <c r="C1162" s="178"/>
      <c r="D1162" s="178"/>
      <c r="E1162" s="178"/>
      <c r="F1162" s="178"/>
      <c r="G1162" s="178"/>
      <c r="H1162" s="178"/>
      <c r="I1162" s="178"/>
      <c r="J1162" s="179"/>
      <c r="K1162" s="125"/>
      <c r="L1162" s="12">
        <f>2236+967</f>
        <v>3203</v>
      </c>
      <c r="M1162" s="126"/>
      <c r="N1162" s="127"/>
    </row>
    <row r="1163" spans="1:14" x14ac:dyDescent="0.3">
      <c r="A1163" s="180" t="s">
        <v>110</v>
      </c>
      <c r="B1163" s="181"/>
      <c r="C1163" s="181"/>
      <c r="D1163" s="181"/>
      <c r="E1163" s="181"/>
      <c r="F1163" s="181"/>
      <c r="G1163" s="181"/>
      <c r="H1163" s="181"/>
      <c r="I1163" s="181"/>
      <c r="J1163" s="182"/>
      <c r="K1163" s="129"/>
      <c r="L1163" s="12">
        <v>-1092</v>
      </c>
      <c r="M1163" s="126"/>
      <c r="N1163" s="127"/>
    </row>
    <row r="1164" spans="1:14" x14ac:dyDescent="0.3">
      <c r="A1164" s="160" t="s">
        <v>111</v>
      </c>
      <c r="B1164" s="161"/>
      <c r="C1164" s="161"/>
      <c r="D1164" s="161"/>
      <c r="E1164" s="161"/>
      <c r="F1164" s="161"/>
      <c r="G1164" s="161"/>
      <c r="H1164" s="161"/>
      <c r="I1164" s="161"/>
      <c r="J1164" s="162"/>
      <c r="K1164" s="130"/>
      <c r="L1164" s="12"/>
      <c r="M1164" s="131">
        <f>+L1164/L1159%</f>
        <v>0</v>
      </c>
      <c r="N1164" s="127"/>
    </row>
    <row r="1165" spans="1:14" x14ac:dyDescent="0.3">
      <c r="A1165" s="163" t="s">
        <v>112</v>
      </c>
      <c r="B1165" s="164"/>
      <c r="C1165" s="164"/>
      <c r="D1165" s="164"/>
      <c r="E1165" s="164"/>
      <c r="F1165" s="164"/>
      <c r="G1165" s="164"/>
      <c r="H1165" s="164"/>
      <c r="I1165" s="164"/>
      <c r="J1165" s="165"/>
      <c r="K1165" s="132"/>
      <c r="L1165" s="12">
        <f>+E1181</f>
        <v>0</v>
      </c>
      <c r="M1165" s="126"/>
      <c r="N1165" s="127"/>
    </row>
    <row r="1166" spans="1:14" x14ac:dyDescent="0.3">
      <c r="A1166" s="166" t="s">
        <v>113</v>
      </c>
      <c r="B1166" s="167"/>
      <c r="C1166" s="167"/>
      <c r="D1166" s="167"/>
      <c r="E1166" s="167"/>
      <c r="F1166" s="167"/>
      <c r="G1166" s="167"/>
      <c r="H1166" s="167"/>
      <c r="I1166" s="167"/>
      <c r="J1166" s="168"/>
      <c r="K1166" s="134"/>
      <c r="L1166" s="12">
        <f>+M1181</f>
        <v>0</v>
      </c>
      <c r="M1166" s="126"/>
      <c r="N1166" s="127"/>
    </row>
    <row r="1167" spans="1:14" x14ac:dyDescent="0.3">
      <c r="A1167" s="169"/>
      <c r="B1167" s="170"/>
      <c r="C1167" s="170"/>
      <c r="D1167" s="170"/>
      <c r="E1167" s="170"/>
      <c r="F1167" s="170"/>
      <c r="G1167" s="170"/>
      <c r="H1167" s="170"/>
      <c r="I1167" s="170"/>
      <c r="J1167" s="171"/>
      <c r="K1167" s="128"/>
      <c r="L1167" s="126">
        <v>380</v>
      </c>
      <c r="M1167" s="126"/>
      <c r="N1167" s="127"/>
    </row>
    <row r="1168" spans="1:14" x14ac:dyDescent="0.3">
      <c r="A1168" s="169"/>
      <c r="B1168" s="170"/>
      <c r="C1168" s="170"/>
      <c r="D1168" s="170"/>
      <c r="E1168" s="170"/>
      <c r="F1168" s="170"/>
      <c r="G1168" s="170"/>
      <c r="H1168" s="170"/>
      <c r="I1168" s="170"/>
      <c r="J1168" s="171"/>
      <c r="K1168" s="128"/>
      <c r="L1168" s="126"/>
      <c r="M1168" s="126"/>
      <c r="N1168" s="127"/>
    </row>
    <row r="1169" spans="1:14" x14ac:dyDescent="0.3">
      <c r="A1169" s="169" t="s">
        <v>114</v>
      </c>
      <c r="B1169" s="170"/>
      <c r="C1169" s="170"/>
      <c r="D1169" s="170"/>
      <c r="E1169" s="170"/>
      <c r="F1169" s="170"/>
      <c r="G1169" s="170"/>
      <c r="H1169" s="170"/>
      <c r="I1169" s="170"/>
      <c r="J1169" s="171"/>
      <c r="K1169" s="136"/>
      <c r="L1169" s="111">
        <f>+L1159-L1162-L1163-L1164-L1165+L1166-L1167-L1168</f>
        <v>146909.12</v>
      </c>
      <c r="M1169" s="126"/>
      <c r="N1169" s="127"/>
    </row>
    <row r="1170" spans="1:14" ht="19.5" thickBot="1" x14ac:dyDescent="0.35">
      <c r="L1170" s="3">
        <v>146909</v>
      </c>
      <c r="M1170" s="138">
        <f>+L1170-L1169</f>
        <v>-0.11999999999534339</v>
      </c>
    </row>
    <row r="1171" spans="1:14" ht="19.5" thickBot="1" x14ac:dyDescent="0.35">
      <c r="A1171" s="157" t="s">
        <v>115</v>
      </c>
      <c r="B1171" s="158"/>
      <c r="C1171" s="158"/>
      <c r="D1171" s="158"/>
      <c r="E1171" s="158"/>
      <c r="F1171" s="159"/>
      <c r="G1171" s="127"/>
      <c r="H1171" s="157" t="s">
        <v>116</v>
      </c>
      <c r="I1171" s="158"/>
      <c r="J1171" s="159"/>
      <c r="K1171" s="157" t="s">
        <v>117</v>
      </c>
      <c r="L1171" s="158"/>
      <c r="M1171" s="159"/>
      <c r="N1171" s="139"/>
    </row>
    <row r="1172" spans="1:14" ht="19.5" thickBot="1" x14ac:dyDescent="0.35">
      <c r="A1172" s="140" t="s">
        <v>118</v>
      </c>
      <c r="B1172" s="157" t="s">
        <v>119</v>
      </c>
      <c r="C1172" s="159"/>
      <c r="D1172" s="140" t="s">
        <v>120</v>
      </c>
      <c r="E1172" s="157" t="s">
        <v>22</v>
      </c>
      <c r="F1172" s="159"/>
      <c r="G1172" s="127"/>
      <c r="H1172" s="157" t="s">
        <v>119</v>
      </c>
      <c r="I1172" s="159"/>
      <c r="J1172" s="140" t="s">
        <v>22</v>
      </c>
      <c r="K1172" s="157" t="s">
        <v>119</v>
      </c>
      <c r="L1172" s="159"/>
      <c r="M1172" s="140" t="s">
        <v>22</v>
      </c>
      <c r="N1172" s="139"/>
    </row>
    <row r="1173" spans="1:14" ht="19.5" thickBot="1" x14ac:dyDescent="0.35">
      <c r="A1173" s="141"/>
      <c r="B1173" s="153"/>
      <c r="C1173" s="154"/>
      <c r="D1173" s="141"/>
      <c r="E1173" s="155"/>
      <c r="F1173" s="156"/>
      <c r="G1173" s="127"/>
      <c r="H1173" s="153"/>
      <c r="I1173" s="154"/>
      <c r="J1173" s="142"/>
      <c r="K1173" s="153"/>
      <c r="L1173" s="154"/>
      <c r="M1173" s="143"/>
      <c r="N1173" s="144"/>
    </row>
    <row r="1174" spans="1:14" ht="19.5" thickBot="1" x14ac:dyDescent="0.35">
      <c r="A1174" s="141"/>
      <c r="B1174" s="153"/>
      <c r="C1174" s="154"/>
      <c r="D1174" s="141"/>
      <c r="E1174" s="155"/>
      <c r="F1174" s="156"/>
      <c r="G1174" s="127"/>
      <c r="H1174" s="153"/>
      <c r="I1174" s="154"/>
      <c r="J1174" s="142"/>
      <c r="K1174" s="153"/>
      <c r="L1174" s="154"/>
      <c r="M1174" s="143"/>
      <c r="N1174" s="144"/>
    </row>
    <row r="1175" spans="1:14" ht="19.5" thickBot="1" x14ac:dyDescent="0.35">
      <c r="A1175" s="141"/>
      <c r="B1175" s="153"/>
      <c r="C1175" s="154"/>
      <c r="D1175" s="141"/>
      <c r="E1175" s="155"/>
      <c r="F1175" s="156"/>
      <c r="G1175" s="127"/>
      <c r="H1175" s="153"/>
      <c r="I1175" s="154"/>
      <c r="J1175" s="142"/>
      <c r="K1175" s="153"/>
      <c r="L1175" s="154"/>
      <c r="M1175" s="143"/>
      <c r="N1175" s="144"/>
    </row>
    <row r="1176" spans="1:14" ht="19.5" thickBot="1" x14ac:dyDescent="0.35">
      <c r="A1176" s="141"/>
      <c r="B1176" s="153"/>
      <c r="C1176" s="154"/>
      <c r="D1176" s="141"/>
      <c r="E1176" s="155"/>
      <c r="F1176" s="156"/>
      <c r="G1176" s="127"/>
      <c r="H1176" s="153"/>
      <c r="I1176" s="154"/>
      <c r="J1176" s="142"/>
      <c r="K1176" s="153"/>
      <c r="L1176" s="154"/>
      <c r="M1176" s="143"/>
      <c r="N1176" s="144"/>
    </row>
    <row r="1177" spans="1:14" ht="19.5" thickBot="1" x14ac:dyDescent="0.35">
      <c r="A1177" s="141"/>
      <c r="B1177" s="153"/>
      <c r="C1177" s="154"/>
      <c r="D1177" s="141"/>
      <c r="E1177" s="155"/>
      <c r="F1177" s="156"/>
      <c r="G1177" s="127"/>
      <c r="H1177" s="153"/>
      <c r="I1177" s="154"/>
      <c r="J1177" s="142"/>
      <c r="K1177" s="153"/>
      <c r="L1177" s="154"/>
      <c r="M1177" s="143"/>
      <c r="N1177" s="144"/>
    </row>
    <row r="1178" spans="1:14" ht="19.5" thickBot="1" x14ac:dyDescent="0.35">
      <c r="A1178" s="141"/>
      <c r="B1178" s="153"/>
      <c r="C1178" s="154"/>
      <c r="D1178" s="141"/>
      <c r="E1178" s="155"/>
      <c r="F1178" s="156"/>
      <c r="G1178" s="127"/>
      <c r="H1178" s="153"/>
      <c r="I1178" s="154"/>
      <c r="J1178" s="142"/>
      <c r="K1178" s="153"/>
      <c r="L1178" s="154"/>
      <c r="M1178" s="143"/>
      <c r="N1178" s="144"/>
    </row>
    <row r="1179" spans="1:14" ht="19.5" thickBot="1" x14ac:dyDescent="0.35">
      <c r="A1179" s="141"/>
      <c r="B1179" s="153"/>
      <c r="C1179" s="154"/>
      <c r="D1179" s="141"/>
      <c r="E1179" s="155"/>
      <c r="F1179" s="156"/>
      <c r="G1179" s="127"/>
      <c r="H1179" s="153"/>
      <c r="I1179" s="154"/>
      <c r="J1179" s="142"/>
      <c r="K1179" s="153"/>
      <c r="L1179" s="154"/>
      <c r="M1179" s="143"/>
      <c r="N1179" s="144"/>
    </row>
    <row r="1180" spans="1:14" ht="19.5" thickBot="1" x14ac:dyDescent="0.35">
      <c r="A1180" s="141"/>
      <c r="B1180" s="153"/>
      <c r="C1180" s="154"/>
      <c r="D1180" s="141"/>
      <c r="E1180" s="155"/>
      <c r="F1180" s="156"/>
      <c r="G1180" s="127"/>
      <c r="H1180" s="153"/>
      <c r="I1180" s="154"/>
      <c r="J1180" s="142"/>
      <c r="K1180" s="153"/>
      <c r="L1180" s="154"/>
      <c r="M1180" s="143"/>
      <c r="N1180" s="144"/>
    </row>
    <row r="1181" spans="1:14" ht="19.5" thickBot="1" x14ac:dyDescent="0.35">
      <c r="A1181" s="141" t="s">
        <v>121</v>
      </c>
      <c r="B1181" s="153"/>
      <c r="C1181" s="154"/>
      <c r="D1181" s="141"/>
      <c r="E1181" s="155">
        <f>SUM(E1173:F1180)</f>
        <v>0</v>
      </c>
      <c r="F1181" s="156"/>
      <c r="G1181" s="127"/>
      <c r="H1181" s="153" t="s">
        <v>121</v>
      </c>
      <c r="I1181" s="154"/>
      <c r="J1181" s="140">
        <f>SUM(J1173:J1180)</f>
        <v>0</v>
      </c>
      <c r="K1181" s="153" t="s">
        <v>121</v>
      </c>
      <c r="L1181" s="154"/>
      <c r="M1181" s="145">
        <f>SUM(M1173:M1180)</f>
        <v>0</v>
      </c>
      <c r="N1181" s="139"/>
    </row>
    <row r="1184" spans="1:14" x14ac:dyDescent="0.3">
      <c r="A1184" s="172" t="s">
        <v>0</v>
      </c>
      <c r="B1184" s="172"/>
      <c r="C1184" s="172"/>
      <c r="D1184" s="172"/>
      <c r="E1184" s="172"/>
      <c r="F1184" s="172"/>
      <c r="G1184" s="172"/>
      <c r="H1184" s="172"/>
      <c r="I1184" s="172"/>
      <c r="J1184" s="172"/>
      <c r="K1184" s="172"/>
      <c r="L1184" s="172"/>
      <c r="M1184" s="1"/>
      <c r="N1184" s="151"/>
    </row>
    <row r="1185" spans="1:14" x14ac:dyDescent="0.3">
      <c r="A1185" s="1" t="s">
        <v>1</v>
      </c>
      <c r="B1185" s="151" t="s">
        <v>138</v>
      </c>
      <c r="J1185" s="1" t="s">
        <v>3</v>
      </c>
      <c r="K1185" s="173">
        <f>+K1094</f>
        <v>0</v>
      </c>
      <c r="L1185" s="173"/>
      <c r="M1185" s="173"/>
      <c r="N1185" s="6"/>
    </row>
    <row r="1186" spans="1:14" x14ac:dyDescent="0.3">
      <c r="A1186" s="174"/>
      <c r="B1186" s="175"/>
      <c r="C1186" s="176"/>
      <c r="D1186" s="169" t="s">
        <v>6</v>
      </c>
      <c r="E1186" s="170"/>
      <c r="F1186" s="171"/>
      <c r="G1186" s="7" t="s">
        <v>7</v>
      </c>
      <c r="H1186" s="7" t="s">
        <v>7</v>
      </c>
      <c r="I1186" s="7" t="s">
        <v>8</v>
      </c>
      <c r="J1186" s="150" t="s">
        <v>9</v>
      </c>
      <c r="K1186" s="7" t="s">
        <v>10</v>
      </c>
      <c r="L1186" s="152"/>
      <c r="M1186" s="7" t="s">
        <v>11</v>
      </c>
      <c r="N1186" s="7" t="s">
        <v>12</v>
      </c>
    </row>
    <row r="1187" spans="1:14" x14ac:dyDescent="0.3">
      <c r="A1187" s="12" t="s">
        <v>16</v>
      </c>
      <c r="B1187" s="7" t="s">
        <v>17</v>
      </c>
      <c r="C1187" s="13" t="s">
        <v>18</v>
      </c>
      <c r="D1187" s="7">
        <v>1</v>
      </c>
      <c r="E1187" s="7">
        <v>2</v>
      </c>
      <c r="F1187" s="14" t="s">
        <v>19</v>
      </c>
      <c r="G1187" s="7" t="s">
        <v>20</v>
      </c>
      <c r="H1187" s="7" t="s">
        <v>20</v>
      </c>
      <c r="I1187" s="7"/>
      <c r="J1187" s="7" t="s">
        <v>20</v>
      </c>
      <c r="K1187" s="7" t="s">
        <v>21</v>
      </c>
      <c r="L1187" s="7" t="s">
        <v>22</v>
      </c>
      <c r="M1187" s="7" t="s">
        <v>23</v>
      </c>
      <c r="N1187" s="7" t="s">
        <v>22</v>
      </c>
    </row>
    <row r="1188" spans="1:14" x14ac:dyDescent="0.3">
      <c r="A1188" s="16" t="s">
        <v>35</v>
      </c>
      <c r="B1188" s="17" t="s">
        <v>36</v>
      </c>
      <c r="C1188" s="17">
        <v>72</v>
      </c>
      <c r="D1188" s="29">
        <v>1</v>
      </c>
      <c r="E1188" s="29"/>
      <c r="F1188" s="30">
        <f>+(E1188+D1188)/C1188</f>
        <v>1.3888888888888888E-2</v>
      </c>
      <c r="G1188" s="32"/>
      <c r="H1188" s="32"/>
      <c r="I1188" s="32"/>
      <c r="J1188" s="34">
        <f>+D1188+E1188-G1188-H1188-I1188</f>
        <v>1</v>
      </c>
      <c r="K1188" s="31">
        <f>+K1097</f>
        <v>381.13</v>
      </c>
      <c r="L1188" s="24">
        <f t="shared" ref="L1188:L1249" si="97">+J1188*K1188</f>
        <v>381.13</v>
      </c>
      <c r="M1188" s="24"/>
      <c r="N1188" s="24">
        <f>+K1188*I1188</f>
        <v>0</v>
      </c>
    </row>
    <row r="1189" spans="1:14" x14ac:dyDescent="0.3">
      <c r="A1189" s="16" t="s">
        <v>37</v>
      </c>
      <c r="B1189" s="17" t="s">
        <v>38</v>
      </c>
      <c r="C1189" s="17">
        <v>36</v>
      </c>
      <c r="D1189" s="29"/>
      <c r="E1189" s="29"/>
      <c r="F1189" s="30">
        <f t="shared" ref="F1189:F1249" si="98">+(E1189+D1189)/C1189</f>
        <v>0</v>
      </c>
      <c r="G1189" s="32"/>
      <c r="H1189" s="32"/>
      <c r="I1189" s="32"/>
      <c r="J1189" s="34">
        <f t="shared" ref="J1189:J1249" si="99">+D1189+E1189-G1189-H1189-I1189</f>
        <v>0</v>
      </c>
      <c r="K1189" s="31">
        <f t="shared" ref="K1189:K1249" si="100">+K1098</f>
        <v>741.2</v>
      </c>
      <c r="L1189" s="24">
        <f t="shared" si="97"/>
        <v>0</v>
      </c>
      <c r="M1189" s="24"/>
      <c r="N1189" s="24">
        <f t="shared" ref="N1189:N1249" si="101">+K1189*I1189</f>
        <v>0</v>
      </c>
    </row>
    <row r="1190" spans="1:14" x14ac:dyDescent="0.3">
      <c r="A1190" s="16" t="s">
        <v>39</v>
      </c>
      <c r="B1190" s="17" t="s">
        <v>40</v>
      </c>
      <c r="C1190" s="17">
        <v>18</v>
      </c>
      <c r="D1190" s="29"/>
      <c r="E1190" s="29"/>
      <c r="F1190" s="30">
        <f t="shared" si="98"/>
        <v>0</v>
      </c>
      <c r="G1190" s="32"/>
      <c r="H1190" s="32"/>
      <c r="I1190" s="32"/>
      <c r="J1190" s="12">
        <f t="shared" si="99"/>
        <v>0</v>
      </c>
      <c r="K1190" s="31">
        <f t="shared" si="100"/>
        <v>1263.5999999999999</v>
      </c>
      <c r="L1190" s="37">
        <f t="shared" si="97"/>
        <v>0</v>
      </c>
      <c r="M1190" s="37"/>
      <c r="N1190" s="37">
        <f t="shared" si="101"/>
        <v>0</v>
      </c>
    </row>
    <row r="1191" spans="1:14" x14ac:dyDescent="0.3">
      <c r="A1191" s="16" t="s">
        <v>41</v>
      </c>
      <c r="B1191" s="17" t="s">
        <v>42</v>
      </c>
      <c r="C1191" s="17">
        <v>10</v>
      </c>
      <c r="D1191" s="29"/>
      <c r="E1191" s="29"/>
      <c r="F1191" s="30">
        <f t="shared" si="98"/>
        <v>0</v>
      </c>
      <c r="G1191" s="32"/>
      <c r="H1191" s="32"/>
      <c r="I1191" s="32"/>
      <c r="J1191" s="34">
        <f t="shared" si="99"/>
        <v>0</v>
      </c>
      <c r="K1191" s="31">
        <f t="shared" si="100"/>
        <v>2059.1999999999998</v>
      </c>
      <c r="L1191" s="24">
        <f t="shared" si="97"/>
        <v>0</v>
      </c>
      <c r="M1191" s="24"/>
      <c r="N1191" s="24">
        <f t="shared" si="101"/>
        <v>0</v>
      </c>
    </row>
    <row r="1192" spans="1:14" x14ac:dyDescent="0.3">
      <c r="A1192" s="16" t="s">
        <v>43</v>
      </c>
      <c r="B1192" s="17" t="s">
        <v>36</v>
      </c>
      <c r="C1192" s="17">
        <v>72</v>
      </c>
      <c r="D1192" s="29"/>
      <c r="E1192" s="29"/>
      <c r="F1192" s="30">
        <f t="shared" si="98"/>
        <v>0</v>
      </c>
      <c r="G1192" s="32"/>
      <c r="H1192" s="32"/>
      <c r="I1192" s="32"/>
      <c r="J1192" s="34">
        <f t="shared" si="99"/>
        <v>0</v>
      </c>
      <c r="K1192" s="31">
        <f t="shared" si="100"/>
        <v>409.5</v>
      </c>
      <c r="L1192" s="24">
        <f t="shared" si="97"/>
        <v>0</v>
      </c>
      <c r="M1192" s="24"/>
      <c r="N1192" s="24">
        <f t="shared" si="101"/>
        <v>0</v>
      </c>
    </row>
    <row r="1193" spans="1:14" x14ac:dyDescent="0.3">
      <c r="A1193" s="16" t="s">
        <v>44</v>
      </c>
      <c r="B1193" s="17" t="s">
        <v>38</v>
      </c>
      <c r="C1193" s="17">
        <v>36</v>
      </c>
      <c r="D1193" s="29"/>
      <c r="E1193" s="29"/>
      <c r="F1193" s="30">
        <f t="shared" si="98"/>
        <v>0</v>
      </c>
      <c r="G1193" s="32"/>
      <c r="H1193" s="32"/>
      <c r="I1193" s="32"/>
      <c r="J1193" s="34">
        <f t="shared" si="99"/>
        <v>0</v>
      </c>
      <c r="K1193" s="31">
        <f t="shared" si="100"/>
        <v>803.79</v>
      </c>
      <c r="L1193" s="24">
        <f t="shared" si="97"/>
        <v>0</v>
      </c>
      <c r="M1193" s="24"/>
      <c r="N1193" s="24">
        <f t="shared" si="101"/>
        <v>0</v>
      </c>
    </row>
    <row r="1194" spans="1:14" x14ac:dyDescent="0.3">
      <c r="A1194" s="16" t="s">
        <v>45</v>
      </c>
      <c r="B1194" s="17" t="s">
        <v>36</v>
      </c>
      <c r="C1194" s="17">
        <v>72</v>
      </c>
      <c r="D1194" s="29">
        <v>2</v>
      </c>
      <c r="E1194" s="29"/>
      <c r="F1194" s="30">
        <f t="shared" si="98"/>
        <v>2.7777777777777776E-2</v>
      </c>
      <c r="G1194" s="32"/>
      <c r="H1194" s="32"/>
      <c r="I1194" s="32"/>
      <c r="J1194" s="34">
        <f t="shared" si="99"/>
        <v>2</v>
      </c>
      <c r="K1194" s="31">
        <f t="shared" si="100"/>
        <v>409.5</v>
      </c>
      <c r="L1194" s="24">
        <f t="shared" si="97"/>
        <v>819</v>
      </c>
      <c r="M1194" s="24"/>
      <c r="N1194" s="24">
        <f t="shared" si="101"/>
        <v>0</v>
      </c>
    </row>
    <row r="1195" spans="1:14" x14ac:dyDescent="0.3">
      <c r="A1195" s="16" t="s">
        <v>46</v>
      </c>
      <c r="B1195" s="17" t="s">
        <v>38</v>
      </c>
      <c r="C1195" s="17">
        <v>36</v>
      </c>
      <c r="D1195" s="29"/>
      <c r="E1195" s="29"/>
      <c r="F1195" s="30">
        <f t="shared" si="98"/>
        <v>0</v>
      </c>
      <c r="G1195" s="32"/>
      <c r="H1195" s="32"/>
      <c r="I1195" s="32"/>
      <c r="J1195" s="34">
        <f t="shared" si="99"/>
        <v>0</v>
      </c>
      <c r="K1195" s="31">
        <f t="shared" si="100"/>
        <v>803.79</v>
      </c>
      <c r="L1195" s="24">
        <f t="shared" si="97"/>
        <v>0</v>
      </c>
      <c r="M1195" s="24"/>
      <c r="N1195" s="24">
        <f t="shared" si="101"/>
        <v>0</v>
      </c>
    </row>
    <row r="1196" spans="1:14" x14ac:dyDescent="0.3">
      <c r="A1196" s="16" t="s">
        <v>47</v>
      </c>
      <c r="B1196" s="17" t="s">
        <v>48</v>
      </c>
      <c r="C1196" s="17">
        <v>8</v>
      </c>
      <c r="D1196" s="29"/>
      <c r="E1196" s="29"/>
      <c r="F1196" s="30">
        <f t="shared" si="98"/>
        <v>0</v>
      </c>
      <c r="G1196" s="32"/>
      <c r="H1196" s="32"/>
      <c r="I1196" s="32"/>
      <c r="J1196" s="34">
        <f t="shared" si="99"/>
        <v>0</v>
      </c>
      <c r="K1196" s="31">
        <f t="shared" si="100"/>
        <v>2767.05</v>
      </c>
      <c r="L1196" s="24">
        <f t="shared" si="97"/>
        <v>0</v>
      </c>
      <c r="M1196" s="24"/>
      <c r="N1196" s="24">
        <f t="shared" si="101"/>
        <v>0</v>
      </c>
    </row>
    <row r="1197" spans="1:14" x14ac:dyDescent="0.3">
      <c r="A1197" s="35" t="s">
        <v>49</v>
      </c>
      <c r="B1197" s="17" t="s">
        <v>50</v>
      </c>
      <c r="C1197" s="38">
        <v>72</v>
      </c>
      <c r="D1197" s="29">
        <v>1</v>
      </c>
      <c r="E1197" s="29"/>
      <c r="F1197" s="30">
        <f t="shared" si="98"/>
        <v>1.3888888888888888E-2</v>
      </c>
      <c r="G1197" s="32"/>
      <c r="H1197" s="32"/>
      <c r="I1197" s="32"/>
      <c r="J1197" s="12">
        <f t="shared" si="99"/>
        <v>1</v>
      </c>
      <c r="K1197" s="31">
        <f t="shared" si="100"/>
        <v>444.6</v>
      </c>
      <c r="L1197" s="37">
        <f t="shared" si="97"/>
        <v>444.6</v>
      </c>
      <c r="M1197" s="37"/>
      <c r="N1197" s="37">
        <f t="shared" si="101"/>
        <v>0</v>
      </c>
    </row>
    <row r="1198" spans="1:14" x14ac:dyDescent="0.3">
      <c r="A1198" s="16" t="s">
        <v>51</v>
      </c>
      <c r="B1198" s="17" t="s">
        <v>52</v>
      </c>
      <c r="C1198" s="17">
        <v>36</v>
      </c>
      <c r="D1198" s="29"/>
      <c r="E1198" s="29"/>
      <c r="F1198" s="30">
        <f t="shared" si="98"/>
        <v>0</v>
      </c>
      <c r="G1198" s="32"/>
      <c r="H1198" s="32"/>
      <c r="I1198" s="32"/>
      <c r="J1198" s="34">
        <f t="shared" si="99"/>
        <v>0</v>
      </c>
      <c r="K1198" s="31">
        <f t="shared" si="100"/>
        <v>868.73</v>
      </c>
      <c r="L1198" s="24">
        <f t="shared" si="97"/>
        <v>0</v>
      </c>
      <c r="M1198" s="24"/>
      <c r="N1198" s="24">
        <f t="shared" si="101"/>
        <v>0</v>
      </c>
    </row>
    <row r="1199" spans="1:14" x14ac:dyDescent="0.3">
      <c r="A1199" s="16" t="s">
        <v>53</v>
      </c>
      <c r="B1199" s="17" t="s">
        <v>48</v>
      </c>
      <c r="C1199" s="17">
        <v>8</v>
      </c>
      <c r="D1199" s="29"/>
      <c r="E1199" s="29"/>
      <c r="F1199" s="30">
        <f t="shared" si="98"/>
        <v>0</v>
      </c>
      <c r="G1199" s="32"/>
      <c r="H1199" s="32"/>
      <c r="I1199" s="32"/>
      <c r="J1199" s="34">
        <f t="shared" si="99"/>
        <v>0</v>
      </c>
      <c r="K1199" s="31">
        <f t="shared" si="100"/>
        <v>2416.0500000000002</v>
      </c>
      <c r="L1199" s="24">
        <f t="shared" si="97"/>
        <v>0</v>
      </c>
      <c r="M1199" s="24"/>
      <c r="N1199" s="24">
        <f t="shared" si="101"/>
        <v>0</v>
      </c>
    </row>
    <row r="1200" spans="1:14" x14ac:dyDescent="0.3">
      <c r="A1200" s="16" t="s">
        <v>54</v>
      </c>
      <c r="B1200" s="17" t="s">
        <v>50</v>
      </c>
      <c r="C1200" s="17">
        <v>72</v>
      </c>
      <c r="D1200" s="29">
        <v>3</v>
      </c>
      <c r="E1200" s="29"/>
      <c r="F1200" s="30">
        <f t="shared" si="98"/>
        <v>4.1666666666666664E-2</v>
      </c>
      <c r="G1200" s="32"/>
      <c r="H1200" s="32"/>
      <c r="I1200" s="32"/>
      <c r="J1200" s="34">
        <f t="shared" si="99"/>
        <v>3</v>
      </c>
      <c r="K1200" s="31">
        <f t="shared" si="100"/>
        <v>377.33</v>
      </c>
      <c r="L1200" s="24">
        <f t="shared" si="97"/>
        <v>1131.99</v>
      </c>
      <c r="M1200" s="24"/>
      <c r="N1200" s="24">
        <f t="shared" si="101"/>
        <v>0</v>
      </c>
    </row>
    <row r="1201" spans="1:14" x14ac:dyDescent="0.3">
      <c r="A1201" s="16" t="s">
        <v>55</v>
      </c>
      <c r="B1201" s="17" t="s">
        <v>56</v>
      </c>
      <c r="C1201" s="17">
        <v>15</v>
      </c>
      <c r="D1201" s="44"/>
      <c r="E1201" s="44"/>
      <c r="F1201" s="30">
        <f t="shared" si="98"/>
        <v>0</v>
      </c>
      <c r="G1201" s="11"/>
      <c r="H1201" s="11"/>
      <c r="I1201" s="11"/>
      <c r="J1201" s="12">
        <f t="shared" si="99"/>
        <v>0</v>
      </c>
      <c r="K1201" s="45">
        <f t="shared" si="100"/>
        <v>1158.3</v>
      </c>
      <c r="L1201" s="37">
        <f t="shared" si="97"/>
        <v>0</v>
      </c>
      <c r="M1201" s="37"/>
      <c r="N1201" s="37">
        <f t="shared" si="101"/>
        <v>0</v>
      </c>
    </row>
    <row r="1202" spans="1:14" x14ac:dyDescent="0.3">
      <c r="A1202" s="16" t="s">
        <v>57</v>
      </c>
      <c r="B1202" s="17" t="s">
        <v>50</v>
      </c>
      <c r="C1202" s="17">
        <v>72</v>
      </c>
      <c r="D1202" s="29"/>
      <c r="E1202" s="29"/>
      <c r="F1202" s="30">
        <f t="shared" si="98"/>
        <v>0</v>
      </c>
      <c r="G1202" s="32"/>
      <c r="H1202" s="32"/>
      <c r="I1202" s="32"/>
      <c r="J1202" s="34">
        <f t="shared" si="99"/>
        <v>0</v>
      </c>
      <c r="K1202" s="31">
        <f t="shared" si="100"/>
        <v>424.13</v>
      </c>
      <c r="L1202" s="24">
        <f t="shared" si="97"/>
        <v>0</v>
      </c>
      <c r="M1202" s="24"/>
      <c r="N1202" s="24">
        <f t="shared" si="101"/>
        <v>0</v>
      </c>
    </row>
    <row r="1203" spans="1:14" x14ac:dyDescent="0.3">
      <c r="A1203" s="16" t="s">
        <v>58</v>
      </c>
      <c r="B1203" s="17" t="s">
        <v>59</v>
      </c>
      <c r="C1203" s="17">
        <v>15</v>
      </c>
      <c r="D1203" s="29"/>
      <c r="E1203" s="29"/>
      <c r="F1203" s="30">
        <f t="shared" si="98"/>
        <v>0</v>
      </c>
      <c r="G1203" s="32"/>
      <c r="H1203" s="32"/>
      <c r="I1203" s="32"/>
      <c r="J1203" s="34">
        <f t="shared" si="99"/>
        <v>0</v>
      </c>
      <c r="K1203" s="31">
        <f t="shared" si="100"/>
        <v>1199.25</v>
      </c>
      <c r="L1203" s="24">
        <f t="shared" si="97"/>
        <v>0</v>
      </c>
      <c r="M1203" s="24"/>
      <c r="N1203" s="24">
        <f t="shared" si="101"/>
        <v>0</v>
      </c>
    </row>
    <row r="1204" spans="1:14" x14ac:dyDescent="0.3">
      <c r="A1204" s="16" t="s">
        <v>60</v>
      </c>
      <c r="B1204" s="17" t="s">
        <v>50</v>
      </c>
      <c r="C1204" s="17">
        <v>72</v>
      </c>
      <c r="D1204" s="29">
        <v>2</v>
      </c>
      <c r="E1204" s="29"/>
      <c r="F1204" s="30">
        <f t="shared" si="98"/>
        <v>2.7777777777777776E-2</v>
      </c>
      <c r="G1204" s="32"/>
      <c r="H1204" s="32"/>
      <c r="I1204" s="32"/>
      <c r="J1204" s="34">
        <f t="shared" si="99"/>
        <v>2</v>
      </c>
      <c r="K1204" s="31">
        <f t="shared" si="100"/>
        <v>381.13</v>
      </c>
      <c r="L1204" s="24">
        <f t="shared" si="97"/>
        <v>762.26</v>
      </c>
      <c r="M1204" s="24"/>
      <c r="N1204" s="24">
        <f t="shared" si="101"/>
        <v>0</v>
      </c>
    </row>
    <row r="1205" spans="1:14" x14ac:dyDescent="0.3">
      <c r="A1205" s="16" t="s">
        <v>61</v>
      </c>
      <c r="B1205" s="17" t="s">
        <v>50</v>
      </c>
      <c r="C1205" s="38">
        <v>72</v>
      </c>
      <c r="D1205" s="44"/>
      <c r="E1205" s="44"/>
      <c r="F1205" s="30">
        <f t="shared" si="98"/>
        <v>0</v>
      </c>
      <c r="G1205" s="11"/>
      <c r="H1205" s="11"/>
      <c r="I1205" s="11"/>
      <c r="J1205" s="12">
        <f t="shared" si="99"/>
        <v>0</v>
      </c>
      <c r="K1205" s="31">
        <f t="shared" si="100"/>
        <v>424.13</v>
      </c>
      <c r="L1205" s="37">
        <f t="shared" si="97"/>
        <v>0</v>
      </c>
      <c r="M1205" s="37"/>
      <c r="N1205" s="37">
        <f t="shared" si="101"/>
        <v>0</v>
      </c>
    </row>
    <row r="1206" spans="1:14" x14ac:dyDescent="0.3">
      <c r="A1206" s="35" t="s">
        <v>62</v>
      </c>
      <c r="B1206" s="17" t="s">
        <v>50</v>
      </c>
      <c r="C1206" s="38">
        <v>72</v>
      </c>
      <c r="D1206" s="44"/>
      <c r="E1206" s="44"/>
      <c r="F1206" s="30">
        <f t="shared" si="98"/>
        <v>0</v>
      </c>
      <c r="G1206" s="11"/>
      <c r="H1206" s="11"/>
      <c r="I1206" s="11"/>
      <c r="J1206" s="12">
        <f t="shared" si="99"/>
        <v>0</v>
      </c>
      <c r="K1206" s="31">
        <f t="shared" si="100"/>
        <v>330.23</v>
      </c>
      <c r="L1206" s="37">
        <f t="shared" si="97"/>
        <v>0</v>
      </c>
      <c r="M1206" s="37"/>
      <c r="N1206" s="37">
        <f t="shared" si="101"/>
        <v>0</v>
      </c>
    </row>
    <row r="1207" spans="1:14" x14ac:dyDescent="0.3">
      <c r="A1207" s="35" t="s">
        <v>63</v>
      </c>
      <c r="B1207" s="17" t="s">
        <v>50</v>
      </c>
      <c r="C1207" s="38">
        <v>72</v>
      </c>
      <c r="D1207" s="44"/>
      <c r="E1207" s="44"/>
      <c r="F1207" s="30">
        <f t="shared" si="98"/>
        <v>0</v>
      </c>
      <c r="G1207" s="11"/>
      <c r="H1207" s="11"/>
      <c r="I1207" s="11"/>
      <c r="J1207" s="12">
        <f t="shared" si="99"/>
        <v>0</v>
      </c>
      <c r="K1207" s="31">
        <f t="shared" si="100"/>
        <v>424.13</v>
      </c>
      <c r="L1207" s="37">
        <f t="shared" si="97"/>
        <v>0</v>
      </c>
      <c r="M1207" s="37"/>
      <c r="N1207" s="37">
        <f t="shared" si="101"/>
        <v>0</v>
      </c>
    </row>
    <row r="1208" spans="1:14" x14ac:dyDescent="0.3">
      <c r="A1208" s="35" t="s">
        <v>64</v>
      </c>
      <c r="B1208" s="17" t="s">
        <v>65</v>
      </c>
      <c r="C1208" s="38">
        <v>72</v>
      </c>
      <c r="D1208" s="44"/>
      <c r="E1208" s="44"/>
      <c r="F1208" s="30">
        <f t="shared" si="98"/>
        <v>0</v>
      </c>
      <c r="G1208" s="11"/>
      <c r="H1208" s="11"/>
      <c r="I1208" s="11"/>
      <c r="J1208" s="12">
        <f t="shared" si="99"/>
        <v>0</v>
      </c>
      <c r="K1208" s="31">
        <f t="shared" si="100"/>
        <v>389.61</v>
      </c>
      <c r="L1208" s="37">
        <f t="shared" si="97"/>
        <v>0</v>
      </c>
      <c r="M1208" s="37"/>
      <c r="N1208" s="37">
        <f t="shared" si="101"/>
        <v>0</v>
      </c>
    </row>
    <row r="1209" spans="1:14" x14ac:dyDescent="0.3">
      <c r="A1209" s="35" t="s">
        <v>66</v>
      </c>
      <c r="B1209" s="17" t="s">
        <v>65</v>
      </c>
      <c r="C1209" s="38">
        <v>72</v>
      </c>
      <c r="D1209" s="44"/>
      <c r="E1209" s="44"/>
      <c r="F1209" s="30">
        <f t="shared" si="98"/>
        <v>0</v>
      </c>
      <c r="G1209" s="11"/>
      <c r="H1209" s="11"/>
      <c r="I1209" s="11"/>
      <c r="J1209" s="12">
        <f t="shared" si="99"/>
        <v>0</v>
      </c>
      <c r="K1209" s="31">
        <f t="shared" si="100"/>
        <v>389.61</v>
      </c>
      <c r="L1209" s="37">
        <f t="shared" si="97"/>
        <v>0</v>
      </c>
      <c r="M1209" s="37"/>
      <c r="N1209" s="37">
        <f t="shared" si="101"/>
        <v>0</v>
      </c>
    </row>
    <row r="1210" spans="1:14" x14ac:dyDescent="0.3">
      <c r="A1210" s="47" t="s">
        <v>67</v>
      </c>
      <c r="B1210" s="48" t="s">
        <v>59</v>
      </c>
      <c r="C1210" s="49">
        <v>25</v>
      </c>
      <c r="D1210" s="44"/>
      <c r="E1210" s="44"/>
      <c r="F1210" s="30">
        <f t="shared" si="98"/>
        <v>0</v>
      </c>
      <c r="G1210" s="11"/>
      <c r="H1210" s="11"/>
      <c r="I1210" s="11"/>
      <c r="J1210" s="12">
        <f t="shared" si="99"/>
        <v>0</v>
      </c>
      <c r="K1210" s="31">
        <f t="shared" si="100"/>
        <v>169.65</v>
      </c>
      <c r="L1210" s="37">
        <f t="shared" si="97"/>
        <v>0</v>
      </c>
      <c r="M1210" s="37"/>
      <c r="N1210" s="37">
        <f t="shared" si="101"/>
        <v>0</v>
      </c>
    </row>
    <row r="1211" spans="1:14" x14ac:dyDescent="0.3">
      <c r="A1211" s="47" t="s">
        <v>68</v>
      </c>
      <c r="B1211" s="48" t="s">
        <v>42</v>
      </c>
      <c r="C1211" s="49">
        <v>50</v>
      </c>
      <c r="D1211" s="44"/>
      <c r="E1211" s="44"/>
      <c r="F1211" s="30">
        <f t="shared" si="98"/>
        <v>0</v>
      </c>
      <c r="G1211" s="11"/>
      <c r="H1211" s="11"/>
      <c r="I1211" s="11"/>
      <c r="J1211" s="12">
        <f t="shared" si="99"/>
        <v>0</v>
      </c>
      <c r="K1211" s="31">
        <f t="shared" si="100"/>
        <v>88.92</v>
      </c>
      <c r="L1211" s="37">
        <f t="shared" si="97"/>
        <v>0</v>
      </c>
      <c r="M1211" s="37"/>
      <c r="N1211" s="37">
        <f t="shared" si="101"/>
        <v>0</v>
      </c>
    </row>
    <row r="1212" spans="1:14" x14ac:dyDescent="0.3">
      <c r="A1212" s="47" t="s">
        <v>69</v>
      </c>
      <c r="B1212" s="48" t="s">
        <v>52</v>
      </c>
      <c r="C1212" s="49">
        <v>12</v>
      </c>
      <c r="D1212" s="44">
        <v>12</v>
      </c>
      <c r="E1212" s="44"/>
      <c r="F1212" s="30">
        <f t="shared" si="98"/>
        <v>1</v>
      </c>
      <c r="G1212" s="11"/>
      <c r="H1212" s="11"/>
      <c r="I1212" s="11"/>
      <c r="J1212" s="12">
        <f t="shared" si="99"/>
        <v>12</v>
      </c>
      <c r="K1212" s="31">
        <f t="shared" si="100"/>
        <v>123.94</v>
      </c>
      <c r="L1212" s="37">
        <f t="shared" si="97"/>
        <v>1487.28</v>
      </c>
      <c r="M1212" s="37"/>
      <c r="N1212" s="37">
        <f t="shared" si="101"/>
        <v>0</v>
      </c>
    </row>
    <row r="1213" spans="1:14" ht="19.5" thickBot="1" x14ac:dyDescent="0.35">
      <c r="A1213" s="47" t="s">
        <v>70</v>
      </c>
      <c r="B1213" s="48" t="s">
        <v>50</v>
      </c>
      <c r="C1213" s="49">
        <v>60</v>
      </c>
      <c r="D1213" s="44"/>
      <c r="E1213" s="44"/>
      <c r="F1213" s="30">
        <f t="shared" si="98"/>
        <v>0</v>
      </c>
      <c r="G1213" s="11"/>
      <c r="H1213" s="11"/>
      <c r="I1213" s="11"/>
      <c r="J1213" s="12">
        <f t="shared" si="99"/>
        <v>0</v>
      </c>
      <c r="K1213" s="31">
        <f t="shared" si="100"/>
        <v>67.180000000000007</v>
      </c>
      <c r="L1213" s="37">
        <f t="shared" si="97"/>
        <v>0</v>
      </c>
      <c r="M1213" s="37"/>
      <c r="N1213" s="37">
        <f t="shared" si="101"/>
        <v>0</v>
      </c>
    </row>
    <row r="1214" spans="1:14" ht="19.5" thickBot="1" x14ac:dyDescent="0.35">
      <c r="A1214" s="56" t="s">
        <v>71</v>
      </c>
      <c r="B1214" s="57" t="s">
        <v>50</v>
      </c>
      <c r="C1214" s="58">
        <v>60</v>
      </c>
      <c r="D1214" s="44">
        <v>3</v>
      </c>
      <c r="E1214" s="44"/>
      <c r="F1214" s="30">
        <f t="shared" si="98"/>
        <v>0.05</v>
      </c>
      <c r="G1214" s="11"/>
      <c r="H1214" s="11"/>
      <c r="I1214" s="11"/>
      <c r="J1214" s="12">
        <f t="shared" si="99"/>
        <v>3</v>
      </c>
      <c r="K1214" s="31">
        <f t="shared" si="100"/>
        <v>67.180000000000007</v>
      </c>
      <c r="L1214" s="37">
        <f t="shared" si="97"/>
        <v>201.54000000000002</v>
      </c>
      <c r="M1214" s="37"/>
      <c r="N1214" s="37">
        <f t="shared" si="101"/>
        <v>0</v>
      </c>
    </row>
    <row r="1215" spans="1:14" ht="19.5" thickBot="1" x14ac:dyDescent="0.35">
      <c r="A1215" s="56" t="s">
        <v>72</v>
      </c>
      <c r="B1215" s="57" t="s">
        <v>50</v>
      </c>
      <c r="C1215" s="58">
        <v>60</v>
      </c>
      <c r="D1215" s="44">
        <v>3</v>
      </c>
      <c r="E1215" s="44"/>
      <c r="F1215" s="30">
        <f t="shared" si="98"/>
        <v>0.05</v>
      </c>
      <c r="G1215" s="11"/>
      <c r="H1215" s="11"/>
      <c r="I1215" s="11"/>
      <c r="J1215" s="12">
        <f t="shared" si="99"/>
        <v>3</v>
      </c>
      <c r="K1215" s="31">
        <f t="shared" si="100"/>
        <v>67.180000000000007</v>
      </c>
      <c r="L1215" s="37">
        <f t="shared" si="97"/>
        <v>201.54000000000002</v>
      </c>
      <c r="M1215" s="37"/>
      <c r="N1215" s="37">
        <f t="shared" si="101"/>
        <v>0</v>
      </c>
    </row>
    <row r="1216" spans="1:14" ht="19.5" thickBot="1" x14ac:dyDescent="0.35">
      <c r="A1216" s="56" t="s">
        <v>73</v>
      </c>
      <c r="B1216" s="57" t="s">
        <v>74</v>
      </c>
      <c r="C1216" s="58">
        <v>150</v>
      </c>
      <c r="D1216" s="44"/>
      <c r="E1216" s="44"/>
      <c r="F1216" s="30">
        <f t="shared" si="98"/>
        <v>0</v>
      </c>
      <c r="G1216" s="11"/>
      <c r="H1216" s="11"/>
      <c r="I1216" s="11"/>
      <c r="J1216" s="12">
        <f t="shared" si="99"/>
        <v>0</v>
      </c>
      <c r="K1216" s="31">
        <f t="shared" si="100"/>
        <v>21.06</v>
      </c>
      <c r="L1216" s="37">
        <f t="shared" si="97"/>
        <v>0</v>
      </c>
      <c r="M1216" s="37"/>
      <c r="N1216" s="37">
        <f t="shared" si="101"/>
        <v>0</v>
      </c>
    </row>
    <row r="1217" spans="1:14" ht="19.5" thickBot="1" x14ac:dyDescent="0.35">
      <c r="A1217" s="66" t="s">
        <v>75</v>
      </c>
      <c r="B1217" s="67" t="s">
        <v>76</v>
      </c>
      <c r="C1217" s="68">
        <v>120</v>
      </c>
      <c r="D1217" s="44">
        <v>21</v>
      </c>
      <c r="E1217" s="44"/>
      <c r="F1217" s="30">
        <f t="shared" si="98"/>
        <v>0.17499999999999999</v>
      </c>
      <c r="G1217" s="11"/>
      <c r="H1217" s="11"/>
      <c r="I1217" s="11"/>
      <c r="J1217" s="12">
        <f t="shared" si="99"/>
        <v>21</v>
      </c>
      <c r="K1217" s="31">
        <f t="shared" si="100"/>
        <v>78.98</v>
      </c>
      <c r="L1217" s="37">
        <f t="shared" si="97"/>
        <v>1658.5800000000002</v>
      </c>
      <c r="M1217" s="37"/>
      <c r="N1217" s="37">
        <f t="shared" si="101"/>
        <v>0</v>
      </c>
    </row>
    <row r="1218" spans="1:14" ht="19.5" thickBot="1" x14ac:dyDescent="0.35">
      <c r="A1218" s="66" t="s">
        <v>77</v>
      </c>
      <c r="B1218" s="67" t="s">
        <v>78</v>
      </c>
      <c r="C1218" s="68">
        <v>60</v>
      </c>
      <c r="D1218" s="44">
        <v>2</v>
      </c>
      <c r="E1218" s="44"/>
      <c r="F1218" s="30">
        <f t="shared" si="98"/>
        <v>3.3333333333333333E-2</v>
      </c>
      <c r="G1218" s="11"/>
      <c r="H1218" s="11"/>
      <c r="I1218" s="11"/>
      <c r="J1218" s="12">
        <f t="shared" si="99"/>
        <v>2</v>
      </c>
      <c r="K1218" s="31">
        <f t="shared" si="100"/>
        <v>154.44</v>
      </c>
      <c r="L1218" s="37">
        <f t="shared" si="97"/>
        <v>308.88</v>
      </c>
      <c r="M1218" s="37"/>
      <c r="N1218" s="37">
        <f t="shared" si="101"/>
        <v>0</v>
      </c>
    </row>
    <row r="1219" spans="1:14" ht="19.5" thickBot="1" x14ac:dyDescent="0.35">
      <c r="A1219" s="66" t="s">
        <v>79</v>
      </c>
      <c r="B1219" s="67" t="s">
        <v>50</v>
      </c>
      <c r="C1219" s="68">
        <v>30</v>
      </c>
      <c r="D1219" s="44"/>
      <c r="E1219" s="44"/>
      <c r="F1219" s="30">
        <f t="shared" si="98"/>
        <v>0</v>
      </c>
      <c r="G1219" s="11"/>
      <c r="H1219" s="11"/>
      <c r="I1219" s="11"/>
      <c r="J1219" s="12">
        <f t="shared" si="99"/>
        <v>0</v>
      </c>
      <c r="K1219" s="31">
        <f t="shared" si="100"/>
        <v>274.95</v>
      </c>
      <c r="L1219" s="37">
        <f t="shared" si="97"/>
        <v>0</v>
      </c>
      <c r="M1219" s="37"/>
      <c r="N1219" s="37">
        <f t="shared" si="101"/>
        <v>0</v>
      </c>
    </row>
    <row r="1220" spans="1:14" ht="19.5" thickBot="1" x14ac:dyDescent="0.35">
      <c r="A1220" s="66" t="s">
        <v>80</v>
      </c>
      <c r="B1220" s="67" t="s">
        <v>59</v>
      </c>
      <c r="C1220" s="68">
        <v>12</v>
      </c>
      <c r="D1220" s="44"/>
      <c r="E1220" s="44"/>
      <c r="F1220" s="30">
        <f t="shared" si="98"/>
        <v>0</v>
      </c>
      <c r="G1220" s="11"/>
      <c r="H1220" s="11"/>
      <c r="I1220" s="11"/>
      <c r="J1220" s="12">
        <f t="shared" si="99"/>
        <v>0</v>
      </c>
      <c r="K1220" s="31">
        <f t="shared" si="100"/>
        <v>1023.75</v>
      </c>
      <c r="L1220" s="37">
        <f t="shared" si="97"/>
        <v>0</v>
      </c>
      <c r="M1220" s="37"/>
      <c r="N1220" s="37">
        <f t="shared" si="101"/>
        <v>0</v>
      </c>
    </row>
    <row r="1221" spans="1:14" ht="19.5" thickBot="1" x14ac:dyDescent="0.35">
      <c r="A1221" s="76" t="s">
        <v>81</v>
      </c>
      <c r="B1221" s="77" t="s">
        <v>82</v>
      </c>
      <c r="C1221" s="78">
        <v>18</v>
      </c>
      <c r="D1221" s="44"/>
      <c r="E1221" s="44"/>
      <c r="F1221" s="30">
        <f t="shared" si="98"/>
        <v>0</v>
      </c>
      <c r="G1221" s="11"/>
      <c r="H1221" s="11"/>
      <c r="I1221" s="11"/>
      <c r="J1221" s="12">
        <f t="shared" si="99"/>
        <v>0</v>
      </c>
      <c r="K1221" s="31">
        <f t="shared" si="100"/>
        <v>558.67999999999995</v>
      </c>
      <c r="L1221" s="37">
        <f t="shared" si="97"/>
        <v>0</v>
      </c>
      <c r="M1221" s="37"/>
      <c r="N1221" s="37">
        <f t="shared" si="101"/>
        <v>0</v>
      </c>
    </row>
    <row r="1222" spans="1:14" ht="19.5" thickBot="1" x14ac:dyDescent="0.35">
      <c r="A1222" s="76" t="s">
        <v>83</v>
      </c>
      <c r="B1222" s="77" t="s">
        <v>59</v>
      </c>
      <c r="C1222" s="78">
        <v>12</v>
      </c>
      <c r="D1222" s="44"/>
      <c r="E1222" s="44"/>
      <c r="F1222" s="30">
        <f t="shared" si="98"/>
        <v>0</v>
      </c>
      <c r="G1222" s="11"/>
      <c r="H1222" s="11"/>
      <c r="I1222" s="11"/>
      <c r="J1222" s="12">
        <f t="shared" si="99"/>
        <v>0</v>
      </c>
      <c r="K1222" s="31">
        <f t="shared" si="100"/>
        <v>1092.2</v>
      </c>
      <c r="L1222" s="37">
        <f t="shared" si="97"/>
        <v>0</v>
      </c>
      <c r="M1222" s="37"/>
      <c r="N1222" s="37">
        <f t="shared" si="101"/>
        <v>0</v>
      </c>
    </row>
    <row r="1223" spans="1:14" ht="19.5" thickBot="1" x14ac:dyDescent="0.35">
      <c r="A1223" s="76" t="s">
        <v>84</v>
      </c>
      <c r="B1223" s="77" t="s">
        <v>85</v>
      </c>
      <c r="C1223" s="78">
        <v>4</v>
      </c>
      <c r="D1223" s="44"/>
      <c r="E1223" s="44"/>
      <c r="F1223" s="30">
        <f t="shared" si="98"/>
        <v>0</v>
      </c>
      <c r="G1223" s="11"/>
      <c r="H1223" s="11"/>
      <c r="I1223" s="11"/>
      <c r="J1223" s="12">
        <f t="shared" si="99"/>
        <v>0</v>
      </c>
      <c r="K1223" s="31">
        <f t="shared" si="100"/>
        <v>2670.53</v>
      </c>
      <c r="L1223" s="37">
        <f t="shared" si="97"/>
        <v>0</v>
      </c>
      <c r="M1223" s="37"/>
      <c r="N1223" s="37">
        <f t="shared" si="101"/>
        <v>0</v>
      </c>
    </row>
    <row r="1224" spans="1:14" ht="19.5" thickBot="1" x14ac:dyDescent="0.35">
      <c r="A1224" s="86" t="s">
        <v>86</v>
      </c>
      <c r="B1224" s="87" t="s">
        <v>87</v>
      </c>
      <c r="C1224" s="88">
        <v>48</v>
      </c>
      <c r="D1224" s="44"/>
      <c r="E1224" s="44"/>
      <c r="F1224" s="30">
        <f t="shared" si="98"/>
        <v>0</v>
      </c>
      <c r="G1224" s="11"/>
      <c r="H1224" s="11"/>
      <c r="I1224" s="11"/>
      <c r="J1224" s="12">
        <f t="shared" si="99"/>
        <v>0</v>
      </c>
      <c r="K1224" s="31">
        <f t="shared" si="100"/>
        <v>46.8</v>
      </c>
      <c r="L1224" s="37">
        <f t="shared" si="97"/>
        <v>0</v>
      </c>
      <c r="M1224" s="37"/>
      <c r="N1224" s="37">
        <f t="shared" si="101"/>
        <v>0</v>
      </c>
    </row>
    <row r="1225" spans="1:14" ht="19.5" thickBot="1" x14ac:dyDescent="0.35">
      <c r="A1225" s="86" t="s">
        <v>88</v>
      </c>
      <c r="B1225" s="87" t="s">
        <v>87</v>
      </c>
      <c r="C1225" s="88">
        <v>48</v>
      </c>
      <c r="D1225" s="44"/>
      <c r="E1225" s="44"/>
      <c r="F1225" s="30">
        <f t="shared" si="98"/>
        <v>0</v>
      </c>
      <c r="G1225" s="11"/>
      <c r="H1225" s="11"/>
      <c r="I1225" s="11"/>
      <c r="J1225" s="12">
        <f t="shared" si="99"/>
        <v>0</v>
      </c>
      <c r="K1225" s="31">
        <f t="shared" si="100"/>
        <v>46.8</v>
      </c>
      <c r="L1225" s="37">
        <f t="shared" si="97"/>
        <v>0</v>
      </c>
      <c r="M1225" s="37"/>
      <c r="N1225" s="37">
        <f t="shared" si="101"/>
        <v>0</v>
      </c>
    </row>
    <row r="1226" spans="1:14" x14ac:dyDescent="0.3">
      <c r="A1226" s="96" t="s">
        <v>89</v>
      </c>
      <c r="B1226" s="97">
        <v>25</v>
      </c>
      <c r="C1226" s="97">
        <v>25</v>
      </c>
      <c r="D1226" s="44">
        <v>307</v>
      </c>
      <c r="E1226" s="44"/>
      <c r="F1226" s="30">
        <f t="shared" si="98"/>
        <v>12.28</v>
      </c>
      <c r="G1226" s="11"/>
      <c r="H1226" s="11"/>
      <c r="I1226" s="11"/>
      <c r="J1226" s="12">
        <f t="shared" si="99"/>
        <v>307</v>
      </c>
      <c r="K1226" s="31">
        <f t="shared" si="100"/>
        <v>111.25</v>
      </c>
      <c r="L1226" s="37">
        <f t="shared" si="97"/>
        <v>34153.75</v>
      </c>
      <c r="M1226" s="37"/>
      <c r="N1226" s="37">
        <f t="shared" si="101"/>
        <v>0</v>
      </c>
    </row>
    <row r="1227" spans="1:14" x14ac:dyDescent="0.3">
      <c r="A1227" s="105" t="s">
        <v>90</v>
      </c>
      <c r="B1227" s="106">
        <v>10</v>
      </c>
      <c r="C1227" s="106">
        <v>10</v>
      </c>
      <c r="D1227" s="44"/>
      <c r="E1227" s="44"/>
      <c r="F1227" s="30">
        <f t="shared" si="98"/>
        <v>0</v>
      </c>
      <c r="G1227" s="11"/>
      <c r="H1227" s="11"/>
      <c r="I1227" s="11"/>
      <c r="J1227" s="12">
        <f t="shared" si="99"/>
        <v>0</v>
      </c>
      <c r="K1227" s="31">
        <f t="shared" si="100"/>
        <v>1760</v>
      </c>
      <c r="L1227" s="37">
        <f t="shared" si="97"/>
        <v>0</v>
      </c>
      <c r="M1227" s="37"/>
      <c r="N1227" s="37">
        <f t="shared" si="101"/>
        <v>0</v>
      </c>
    </row>
    <row r="1228" spans="1:14" x14ac:dyDescent="0.3">
      <c r="A1228" s="105" t="s">
        <v>91</v>
      </c>
      <c r="B1228" s="106">
        <v>8</v>
      </c>
      <c r="C1228" s="106">
        <v>8</v>
      </c>
      <c r="D1228" s="44"/>
      <c r="E1228" s="44"/>
      <c r="F1228" s="30">
        <f t="shared" si="98"/>
        <v>0</v>
      </c>
      <c r="G1228" s="11"/>
      <c r="H1228" s="11"/>
      <c r="I1228" s="11"/>
      <c r="J1228" s="12">
        <f t="shared" si="99"/>
        <v>0</v>
      </c>
      <c r="K1228" s="31">
        <f t="shared" si="100"/>
        <v>2365</v>
      </c>
      <c r="L1228" s="37">
        <f t="shared" si="97"/>
        <v>0</v>
      </c>
      <c r="M1228" s="37"/>
      <c r="N1228" s="37">
        <f t="shared" si="101"/>
        <v>0</v>
      </c>
    </row>
    <row r="1229" spans="1:14" x14ac:dyDescent="0.3">
      <c r="A1229" s="105" t="s">
        <v>92</v>
      </c>
      <c r="B1229" s="106">
        <v>8</v>
      </c>
      <c r="C1229" s="106">
        <v>8</v>
      </c>
      <c r="D1229" s="44"/>
      <c r="E1229" s="44"/>
      <c r="F1229" s="30">
        <f t="shared" si="98"/>
        <v>0</v>
      </c>
      <c r="G1229" s="11"/>
      <c r="H1229" s="11"/>
      <c r="I1229" s="11"/>
      <c r="J1229" s="12">
        <f t="shared" si="99"/>
        <v>0</v>
      </c>
      <c r="K1229" s="31">
        <f t="shared" si="100"/>
        <v>2065</v>
      </c>
      <c r="L1229" s="37">
        <f t="shared" si="97"/>
        <v>0</v>
      </c>
      <c r="M1229" s="37"/>
      <c r="N1229" s="37">
        <f t="shared" si="101"/>
        <v>0</v>
      </c>
    </row>
    <row r="1230" spans="1:14" x14ac:dyDescent="0.3">
      <c r="A1230" s="105" t="s">
        <v>93</v>
      </c>
      <c r="B1230" s="106">
        <v>15</v>
      </c>
      <c r="C1230" s="106">
        <v>15</v>
      </c>
      <c r="D1230" s="44"/>
      <c r="E1230" s="44"/>
      <c r="F1230" s="30">
        <f t="shared" si="98"/>
        <v>0</v>
      </c>
      <c r="G1230" s="11"/>
      <c r="H1230" s="11"/>
      <c r="I1230" s="11"/>
      <c r="J1230" s="12">
        <f t="shared" si="99"/>
        <v>0</v>
      </c>
      <c r="K1230" s="31">
        <f t="shared" si="100"/>
        <v>990</v>
      </c>
      <c r="L1230" s="37">
        <f t="shared" si="97"/>
        <v>0</v>
      </c>
      <c r="M1230" s="37"/>
      <c r="N1230" s="37">
        <f t="shared" si="101"/>
        <v>0</v>
      </c>
    </row>
    <row r="1231" spans="1:14" x14ac:dyDescent="0.3">
      <c r="A1231" s="105" t="s">
        <v>94</v>
      </c>
      <c r="B1231" s="106">
        <v>15</v>
      </c>
      <c r="C1231" s="106">
        <v>15</v>
      </c>
      <c r="D1231" s="44"/>
      <c r="E1231" s="44"/>
      <c r="F1231" s="30">
        <f t="shared" si="98"/>
        <v>0</v>
      </c>
      <c r="G1231" s="11"/>
      <c r="H1231" s="11"/>
      <c r="I1231" s="11"/>
      <c r="J1231" s="12">
        <f t="shared" si="99"/>
        <v>0</v>
      </c>
      <c r="K1231" s="31">
        <f t="shared" si="100"/>
        <v>1025</v>
      </c>
      <c r="L1231" s="37">
        <f t="shared" si="97"/>
        <v>0</v>
      </c>
      <c r="M1231" s="37"/>
      <c r="N1231" s="37">
        <f t="shared" si="101"/>
        <v>0</v>
      </c>
    </row>
    <row r="1232" spans="1:14" x14ac:dyDescent="0.3">
      <c r="A1232" s="105" t="s">
        <v>95</v>
      </c>
      <c r="B1232" s="106">
        <v>10</v>
      </c>
      <c r="C1232" s="106">
        <v>10</v>
      </c>
      <c r="D1232" s="44"/>
      <c r="E1232" s="44"/>
      <c r="F1232" s="30">
        <f t="shared" si="98"/>
        <v>0</v>
      </c>
      <c r="G1232" s="11"/>
      <c r="H1232" s="11"/>
      <c r="I1232" s="11"/>
      <c r="J1232" s="12">
        <f t="shared" si="99"/>
        <v>0</v>
      </c>
      <c r="K1232" s="31">
        <f t="shared" si="100"/>
        <v>1620</v>
      </c>
      <c r="L1232" s="37">
        <f t="shared" si="97"/>
        <v>0</v>
      </c>
      <c r="M1232" s="37"/>
      <c r="N1232" s="37">
        <f t="shared" si="101"/>
        <v>0</v>
      </c>
    </row>
    <row r="1233" spans="1:14" x14ac:dyDescent="0.3">
      <c r="A1233" s="105" t="s">
        <v>96</v>
      </c>
      <c r="B1233" s="106">
        <v>8</v>
      </c>
      <c r="C1233" s="106">
        <v>8</v>
      </c>
      <c r="D1233" s="44"/>
      <c r="E1233" s="44"/>
      <c r="F1233" s="30">
        <f t="shared" si="98"/>
        <v>0</v>
      </c>
      <c r="G1233" s="11"/>
      <c r="H1233" s="11"/>
      <c r="I1233" s="11"/>
      <c r="J1233" s="12">
        <f t="shared" si="99"/>
        <v>0</v>
      </c>
      <c r="K1233" s="31">
        <f t="shared" si="100"/>
        <v>2130</v>
      </c>
      <c r="L1233" s="37">
        <f t="shared" si="97"/>
        <v>0</v>
      </c>
      <c r="M1233" s="37"/>
      <c r="N1233" s="37">
        <f t="shared" si="101"/>
        <v>0</v>
      </c>
    </row>
    <row r="1234" spans="1:14" x14ac:dyDescent="0.3">
      <c r="A1234" s="105" t="s">
        <v>97</v>
      </c>
      <c r="B1234" s="106">
        <v>15</v>
      </c>
      <c r="C1234" s="106">
        <v>15</v>
      </c>
      <c r="D1234" s="44"/>
      <c r="E1234" s="44"/>
      <c r="F1234" s="30">
        <f t="shared" si="98"/>
        <v>0</v>
      </c>
      <c r="G1234" s="11"/>
      <c r="H1234" s="11"/>
      <c r="I1234" s="11"/>
      <c r="J1234" s="12">
        <f t="shared" si="99"/>
        <v>0</v>
      </c>
      <c r="K1234" s="31">
        <f t="shared" si="100"/>
        <v>880</v>
      </c>
      <c r="L1234" s="37">
        <f t="shared" si="97"/>
        <v>0</v>
      </c>
      <c r="M1234" s="37"/>
      <c r="N1234" s="37">
        <f t="shared" si="101"/>
        <v>0</v>
      </c>
    </row>
    <row r="1235" spans="1:14" x14ac:dyDescent="0.3">
      <c r="A1235" s="105" t="s">
        <v>98</v>
      </c>
      <c r="B1235" s="106">
        <v>15</v>
      </c>
      <c r="C1235" s="106">
        <v>15</v>
      </c>
      <c r="D1235" s="44"/>
      <c r="E1235" s="44"/>
      <c r="F1235" s="30">
        <f t="shared" si="98"/>
        <v>0</v>
      </c>
      <c r="G1235" s="11"/>
      <c r="H1235" s="11"/>
      <c r="I1235" s="11"/>
      <c r="J1235" s="12">
        <f t="shared" si="99"/>
        <v>0</v>
      </c>
      <c r="K1235" s="31">
        <f t="shared" si="100"/>
        <v>915</v>
      </c>
      <c r="L1235" s="37">
        <f t="shared" si="97"/>
        <v>0</v>
      </c>
      <c r="M1235" s="37"/>
      <c r="N1235" s="37">
        <f t="shared" si="101"/>
        <v>0</v>
      </c>
    </row>
    <row r="1236" spans="1:14" x14ac:dyDescent="0.3">
      <c r="A1236" s="105" t="s">
        <v>99</v>
      </c>
      <c r="B1236" s="106">
        <v>3</v>
      </c>
      <c r="C1236" s="106">
        <v>3</v>
      </c>
      <c r="D1236" s="44"/>
      <c r="E1236" s="44"/>
      <c r="F1236" s="30">
        <f t="shared" si="98"/>
        <v>0</v>
      </c>
      <c r="G1236" s="11"/>
      <c r="H1236" s="11"/>
      <c r="I1236" s="11"/>
      <c r="J1236" s="12">
        <f t="shared" si="99"/>
        <v>0</v>
      </c>
      <c r="K1236" s="31">
        <f t="shared" si="100"/>
        <v>1970</v>
      </c>
      <c r="L1236" s="37">
        <f t="shared" si="97"/>
        <v>0</v>
      </c>
      <c r="M1236" s="37"/>
      <c r="N1236" s="37">
        <f t="shared" si="101"/>
        <v>0</v>
      </c>
    </row>
    <row r="1237" spans="1:14" x14ac:dyDescent="0.3">
      <c r="A1237" s="105" t="s">
        <v>100</v>
      </c>
      <c r="B1237" s="106">
        <v>3</v>
      </c>
      <c r="C1237" s="106">
        <v>3</v>
      </c>
      <c r="D1237" s="44">
        <v>2</v>
      </c>
      <c r="E1237" s="44"/>
      <c r="F1237" s="30">
        <f t="shared" si="98"/>
        <v>0.66666666666666663</v>
      </c>
      <c r="G1237" s="11"/>
      <c r="H1237" s="11"/>
      <c r="I1237" s="11"/>
      <c r="J1237" s="12">
        <f t="shared" si="99"/>
        <v>2</v>
      </c>
      <c r="K1237" s="31">
        <f t="shared" si="100"/>
        <v>2035</v>
      </c>
      <c r="L1237" s="37">
        <f t="shared" si="97"/>
        <v>4070</v>
      </c>
      <c r="M1237" s="37"/>
      <c r="N1237" s="37">
        <f t="shared" si="101"/>
        <v>0</v>
      </c>
    </row>
    <row r="1238" spans="1:14" x14ac:dyDescent="0.3">
      <c r="A1238" s="105" t="s">
        <v>101</v>
      </c>
      <c r="B1238" s="106">
        <v>8</v>
      </c>
      <c r="C1238" s="106">
        <v>8</v>
      </c>
      <c r="D1238" s="44"/>
      <c r="E1238" s="44"/>
      <c r="F1238" s="30">
        <f t="shared" si="98"/>
        <v>0</v>
      </c>
      <c r="G1238" s="11"/>
      <c r="H1238" s="11"/>
      <c r="I1238" s="11"/>
      <c r="J1238" s="12">
        <f t="shared" si="99"/>
        <v>0</v>
      </c>
      <c r="K1238" s="31">
        <f t="shared" si="100"/>
        <v>2120</v>
      </c>
      <c r="L1238" s="37">
        <f t="shared" si="97"/>
        <v>0</v>
      </c>
      <c r="M1238" s="37"/>
      <c r="N1238" s="37">
        <f t="shared" si="101"/>
        <v>0</v>
      </c>
    </row>
    <row r="1239" spans="1:14" x14ac:dyDescent="0.3">
      <c r="A1239" s="105" t="s">
        <v>102</v>
      </c>
      <c r="B1239" s="106">
        <v>10</v>
      </c>
      <c r="C1239" s="106">
        <v>10</v>
      </c>
      <c r="D1239" s="44"/>
      <c r="E1239" s="44"/>
      <c r="F1239" s="30">
        <f t="shared" si="98"/>
        <v>0</v>
      </c>
      <c r="G1239" s="11"/>
      <c r="H1239" s="11"/>
      <c r="I1239" s="11"/>
      <c r="J1239" s="12">
        <f t="shared" si="99"/>
        <v>0</v>
      </c>
      <c r="K1239" s="31">
        <f t="shared" si="100"/>
        <v>1980</v>
      </c>
      <c r="L1239" s="37">
        <f t="shared" si="97"/>
        <v>0</v>
      </c>
      <c r="M1239" s="37"/>
      <c r="N1239" s="37">
        <f t="shared" si="101"/>
        <v>0</v>
      </c>
    </row>
    <row r="1240" spans="1:14" x14ac:dyDescent="0.3">
      <c r="A1240" s="105" t="s">
        <v>103</v>
      </c>
      <c r="B1240" s="106">
        <v>12</v>
      </c>
      <c r="C1240" s="106">
        <v>12</v>
      </c>
      <c r="D1240" s="44"/>
      <c r="E1240" s="44"/>
      <c r="F1240" s="30">
        <f t="shared" si="98"/>
        <v>0</v>
      </c>
      <c r="G1240" s="11"/>
      <c r="H1240" s="11"/>
      <c r="I1240" s="11"/>
      <c r="J1240" s="12">
        <f t="shared" si="99"/>
        <v>0</v>
      </c>
      <c r="K1240" s="31">
        <f t="shared" si="100"/>
        <v>875</v>
      </c>
      <c r="L1240" s="37">
        <f t="shared" si="97"/>
        <v>0</v>
      </c>
      <c r="M1240" s="37"/>
      <c r="N1240" s="37">
        <f t="shared" si="101"/>
        <v>0</v>
      </c>
    </row>
    <row r="1241" spans="1:14" ht="19.5" thickBot="1" x14ac:dyDescent="0.35">
      <c r="A1241" s="105" t="s">
        <v>104</v>
      </c>
      <c r="B1241" s="106">
        <v>3</v>
      </c>
      <c r="C1241" s="106">
        <v>3</v>
      </c>
      <c r="D1241" s="44"/>
      <c r="E1241" s="44"/>
      <c r="F1241" s="30">
        <f t="shared" si="98"/>
        <v>0</v>
      </c>
      <c r="G1241" s="11"/>
      <c r="H1241" s="11"/>
      <c r="I1241" s="11"/>
      <c r="J1241" s="12">
        <f t="shared" si="99"/>
        <v>0</v>
      </c>
      <c r="K1241" s="31">
        <f t="shared" si="100"/>
        <v>2145</v>
      </c>
      <c r="L1241" s="37">
        <f t="shared" si="97"/>
        <v>0</v>
      </c>
      <c r="M1241" s="37"/>
      <c r="N1241" s="37">
        <f t="shared" si="101"/>
        <v>0</v>
      </c>
    </row>
    <row r="1242" spans="1:14" ht="19.5" thickBot="1" x14ac:dyDescent="0.35">
      <c r="A1242" s="56" t="s">
        <v>105</v>
      </c>
      <c r="B1242" s="57" t="s">
        <v>74</v>
      </c>
      <c r="C1242" s="58">
        <v>150</v>
      </c>
      <c r="D1242" s="44"/>
      <c r="E1242" s="44"/>
      <c r="F1242" s="30">
        <f t="shared" si="98"/>
        <v>0</v>
      </c>
      <c r="G1242" s="11"/>
      <c r="H1242" s="11"/>
      <c r="I1242" s="11"/>
      <c r="J1242" s="12">
        <f t="shared" si="99"/>
        <v>0</v>
      </c>
      <c r="K1242" s="31">
        <f t="shared" si="100"/>
        <v>21.06</v>
      </c>
      <c r="L1242" s="37">
        <f t="shared" si="97"/>
        <v>0</v>
      </c>
      <c r="M1242" s="37"/>
      <c r="N1242" s="37">
        <f t="shared" si="101"/>
        <v>0</v>
      </c>
    </row>
    <row r="1243" spans="1:14" x14ac:dyDescent="0.3">
      <c r="A1243" s="107"/>
      <c r="B1243" s="108"/>
      <c r="C1243" s="108"/>
      <c r="D1243" s="11"/>
      <c r="E1243" s="11"/>
      <c r="F1243" s="30" t="e">
        <f t="shared" si="98"/>
        <v>#DIV/0!</v>
      </c>
      <c r="G1243" s="11"/>
      <c r="H1243" s="11"/>
      <c r="I1243" s="11"/>
      <c r="J1243" s="12">
        <f t="shared" si="99"/>
        <v>0</v>
      </c>
      <c r="K1243" s="31">
        <f t="shared" si="100"/>
        <v>116.5</v>
      </c>
      <c r="L1243" s="37">
        <f t="shared" si="97"/>
        <v>0</v>
      </c>
      <c r="M1243" s="37"/>
      <c r="N1243" s="37">
        <f t="shared" si="101"/>
        <v>0</v>
      </c>
    </row>
    <row r="1244" spans="1:14" x14ac:dyDescent="0.3">
      <c r="A1244" s="107"/>
      <c r="B1244" s="108"/>
      <c r="C1244" s="108"/>
      <c r="D1244" s="11"/>
      <c r="E1244" s="11"/>
      <c r="F1244" s="30" t="e">
        <f t="shared" si="98"/>
        <v>#DIV/0!</v>
      </c>
      <c r="G1244" s="11"/>
      <c r="H1244" s="11"/>
      <c r="I1244" s="11"/>
      <c r="J1244" s="12">
        <f t="shared" si="99"/>
        <v>0</v>
      </c>
      <c r="K1244" s="31">
        <f t="shared" si="100"/>
        <v>0</v>
      </c>
      <c r="L1244" s="37">
        <f t="shared" si="97"/>
        <v>0</v>
      </c>
      <c r="M1244" s="37"/>
      <c r="N1244" s="37">
        <f t="shared" si="101"/>
        <v>0</v>
      </c>
    </row>
    <row r="1245" spans="1:14" x14ac:dyDescent="0.3">
      <c r="A1245" s="107"/>
      <c r="B1245" s="108"/>
      <c r="C1245" s="108"/>
      <c r="D1245" s="11"/>
      <c r="E1245" s="11"/>
      <c r="F1245" s="30" t="e">
        <f t="shared" si="98"/>
        <v>#DIV/0!</v>
      </c>
      <c r="G1245" s="11"/>
      <c r="H1245" s="11"/>
      <c r="I1245" s="11"/>
      <c r="J1245" s="12">
        <f t="shared" si="99"/>
        <v>0</v>
      </c>
      <c r="K1245" s="31">
        <f t="shared" si="100"/>
        <v>23</v>
      </c>
      <c r="L1245" s="37">
        <f t="shared" si="97"/>
        <v>0</v>
      </c>
      <c r="M1245" s="37"/>
      <c r="N1245" s="37">
        <f t="shared" si="101"/>
        <v>0</v>
      </c>
    </row>
    <row r="1246" spans="1:14" x14ac:dyDescent="0.3">
      <c r="A1246" s="107"/>
      <c r="B1246" s="108"/>
      <c r="C1246" s="108"/>
      <c r="D1246" s="11"/>
      <c r="E1246" s="11"/>
      <c r="F1246" s="30" t="e">
        <f t="shared" si="98"/>
        <v>#DIV/0!</v>
      </c>
      <c r="G1246" s="11"/>
      <c r="H1246" s="11"/>
      <c r="I1246" s="11"/>
      <c r="J1246" s="12">
        <f t="shared" si="99"/>
        <v>0</v>
      </c>
      <c r="K1246" s="31">
        <f t="shared" si="100"/>
        <v>0</v>
      </c>
      <c r="L1246" s="37">
        <f t="shared" si="97"/>
        <v>0</v>
      </c>
      <c r="M1246" s="37"/>
      <c r="N1246" s="37">
        <f t="shared" si="101"/>
        <v>0</v>
      </c>
    </row>
    <row r="1247" spans="1:14" x14ac:dyDescent="0.3">
      <c r="A1247" s="11"/>
      <c r="B1247" s="10"/>
      <c r="C1247" s="10"/>
      <c r="D1247" s="11"/>
      <c r="E1247" s="11"/>
      <c r="F1247" s="30" t="e">
        <f t="shared" si="98"/>
        <v>#DIV/0!</v>
      </c>
      <c r="G1247" s="11"/>
      <c r="H1247" s="11"/>
      <c r="I1247" s="11"/>
      <c r="J1247" s="12">
        <f t="shared" si="99"/>
        <v>0</v>
      </c>
      <c r="K1247" s="31">
        <f t="shared" si="100"/>
        <v>0</v>
      </c>
      <c r="L1247" s="37">
        <f t="shared" si="97"/>
        <v>0</v>
      </c>
      <c r="M1247" s="37"/>
      <c r="N1247" s="37">
        <f t="shared" si="101"/>
        <v>0</v>
      </c>
    </row>
    <row r="1248" spans="1:14" x14ac:dyDescent="0.3">
      <c r="A1248" s="11"/>
      <c r="B1248" s="10"/>
      <c r="C1248" s="10"/>
      <c r="D1248" s="11"/>
      <c r="E1248" s="11"/>
      <c r="F1248" s="30" t="e">
        <f t="shared" si="98"/>
        <v>#DIV/0!</v>
      </c>
      <c r="G1248" s="11"/>
      <c r="H1248" s="11"/>
      <c r="I1248" s="11"/>
      <c r="J1248" s="12">
        <f t="shared" si="99"/>
        <v>0</v>
      </c>
      <c r="K1248" s="31">
        <f t="shared" si="100"/>
        <v>0</v>
      </c>
      <c r="L1248" s="37">
        <f t="shared" si="97"/>
        <v>0</v>
      </c>
      <c r="M1248" s="37"/>
      <c r="N1248" s="37">
        <f t="shared" si="101"/>
        <v>0</v>
      </c>
    </row>
    <row r="1249" spans="1:14" x14ac:dyDescent="0.3">
      <c r="A1249" s="11"/>
      <c r="B1249" s="10"/>
      <c r="C1249" s="10"/>
      <c r="D1249" s="11"/>
      <c r="E1249" s="11"/>
      <c r="F1249" s="30" t="e">
        <f t="shared" si="98"/>
        <v>#DIV/0!</v>
      </c>
      <c r="G1249" s="11"/>
      <c r="H1249" s="11"/>
      <c r="I1249" s="11"/>
      <c r="J1249" s="12">
        <f t="shared" si="99"/>
        <v>0</v>
      </c>
      <c r="K1249" s="31">
        <f t="shared" si="100"/>
        <v>0</v>
      </c>
      <c r="L1249" s="37">
        <f t="shared" si="97"/>
        <v>0</v>
      </c>
      <c r="M1249" s="37"/>
      <c r="N1249" s="37">
        <f t="shared" si="101"/>
        <v>0</v>
      </c>
    </row>
    <row r="1250" spans="1:14" x14ac:dyDescent="0.3">
      <c r="A1250" s="11" t="s">
        <v>33</v>
      </c>
      <c r="B1250" s="11"/>
      <c r="C1250" s="13"/>
      <c r="D1250" s="111">
        <f t="shared" ref="D1250:J1250" si="102">SUM(D1188:D1249)</f>
        <v>359</v>
      </c>
      <c r="E1250" s="111">
        <f t="shared" si="102"/>
        <v>0</v>
      </c>
      <c r="F1250" s="111" t="e">
        <f t="shared" si="102"/>
        <v>#DIV/0!</v>
      </c>
      <c r="G1250" s="111">
        <f t="shared" si="102"/>
        <v>0</v>
      </c>
      <c r="H1250" s="111">
        <f t="shared" si="102"/>
        <v>0</v>
      </c>
      <c r="I1250" s="111">
        <f t="shared" si="102"/>
        <v>0</v>
      </c>
      <c r="J1250" s="12">
        <f t="shared" si="102"/>
        <v>359</v>
      </c>
      <c r="K1250" s="111"/>
      <c r="L1250" s="111">
        <f>SUM(L1188:L1249)</f>
        <v>45620.55</v>
      </c>
      <c r="M1250" s="111">
        <f>SUM(M1188:M1249)</f>
        <v>0</v>
      </c>
      <c r="N1250" s="111">
        <f>SUM(N1188:N1249)</f>
        <v>0</v>
      </c>
    </row>
    <row r="1251" spans="1:14" x14ac:dyDescent="0.3">
      <c r="A1251" s="113"/>
      <c r="B1251" s="114"/>
      <c r="C1251" s="115"/>
      <c r="D1251" s="116"/>
      <c r="E1251" s="116"/>
      <c r="F1251" s="7" t="s">
        <v>106</v>
      </c>
      <c r="G1251" s="7" t="s">
        <v>123</v>
      </c>
      <c r="H1251" s="7" t="s">
        <v>124</v>
      </c>
      <c r="I1251" s="7" t="s">
        <v>125</v>
      </c>
      <c r="J1251" s="7" t="s">
        <v>126</v>
      </c>
      <c r="K1251" s="117"/>
      <c r="L1251" s="117"/>
      <c r="M1251" s="7" t="s">
        <v>107</v>
      </c>
      <c r="N1251" s="118"/>
    </row>
    <row r="1252" spans="1:14" ht="31.5" x14ac:dyDescent="0.5">
      <c r="A1252" s="113"/>
      <c r="B1252" s="114"/>
      <c r="C1252" s="115"/>
      <c r="D1252" s="116"/>
      <c r="E1252" s="116"/>
      <c r="F1252" s="121"/>
      <c r="G1252" s="121"/>
      <c r="H1252" s="121"/>
      <c r="I1252" s="121"/>
      <c r="J1252" s="121"/>
      <c r="K1252" s="122"/>
      <c r="L1252" s="121">
        <f>+F1252-G1252-H1252-I1252-J1252</f>
        <v>0</v>
      </c>
      <c r="M1252" s="123"/>
      <c r="N1252" s="124"/>
    </row>
    <row r="1253" spans="1:14" x14ac:dyDescent="0.3">
      <c r="A1253" s="177" t="s">
        <v>109</v>
      </c>
      <c r="B1253" s="178"/>
      <c r="C1253" s="178"/>
      <c r="D1253" s="178"/>
      <c r="E1253" s="178"/>
      <c r="F1253" s="178"/>
      <c r="G1253" s="178"/>
      <c r="H1253" s="178"/>
      <c r="I1253" s="178"/>
      <c r="J1253" s="179"/>
      <c r="K1253" s="125"/>
      <c r="L1253" s="12">
        <v>1350</v>
      </c>
      <c r="M1253" s="126"/>
      <c r="N1253" s="127"/>
    </row>
    <row r="1254" spans="1:14" x14ac:dyDescent="0.3">
      <c r="A1254" s="180" t="s">
        <v>110</v>
      </c>
      <c r="B1254" s="181"/>
      <c r="C1254" s="181"/>
      <c r="D1254" s="181"/>
      <c r="E1254" s="181"/>
      <c r="F1254" s="181"/>
      <c r="G1254" s="181"/>
      <c r="H1254" s="181"/>
      <c r="I1254" s="181"/>
      <c r="J1254" s="182"/>
      <c r="K1254" s="129"/>
      <c r="L1254" s="12">
        <v>-190</v>
      </c>
      <c r="M1254" s="126"/>
      <c r="N1254" s="127"/>
    </row>
    <row r="1255" spans="1:14" x14ac:dyDescent="0.3">
      <c r="A1255" s="160" t="s">
        <v>111</v>
      </c>
      <c r="B1255" s="161"/>
      <c r="C1255" s="161"/>
      <c r="D1255" s="161"/>
      <c r="E1255" s="161"/>
      <c r="F1255" s="161"/>
      <c r="G1255" s="161"/>
      <c r="H1255" s="161"/>
      <c r="I1255" s="161"/>
      <c r="J1255" s="162"/>
      <c r="K1255" s="130"/>
      <c r="L1255" s="12"/>
      <c r="M1255" s="131">
        <f>+L1255/L1250%</f>
        <v>0</v>
      </c>
      <c r="N1255" s="127"/>
    </row>
    <row r="1256" spans="1:14" x14ac:dyDescent="0.3">
      <c r="A1256" s="163" t="s">
        <v>112</v>
      </c>
      <c r="B1256" s="164"/>
      <c r="C1256" s="164"/>
      <c r="D1256" s="164"/>
      <c r="E1256" s="164"/>
      <c r="F1256" s="164"/>
      <c r="G1256" s="164"/>
      <c r="H1256" s="164"/>
      <c r="I1256" s="164"/>
      <c r="J1256" s="165"/>
      <c r="K1256" s="132"/>
      <c r="L1256" s="12">
        <f>+E1272</f>
        <v>0</v>
      </c>
      <c r="M1256" s="126"/>
      <c r="N1256" s="127"/>
    </row>
    <row r="1257" spans="1:14" x14ac:dyDescent="0.3">
      <c r="A1257" s="166" t="s">
        <v>113</v>
      </c>
      <c r="B1257" s="167"/>
      <c r="C1257" s="167"/>
      <c r="D1257" s="167"/>
      <c r="E1257" s="167"/>
      <c r="F1257" s="167"/>
      <c r="G1257" s="167"/>
      <c r="H1257" s="167"/>
      <c r="I1257" s="167"/>
      <c r="J1257" s="168"/>
      <c r="K1257" s="134"/>
      <c r="L1257" s="12">
        <f>+M1272</f>
        <v>0</v>
      </c>
      <c r="M1257" s="126"/>
      <c r="N1257" s="127"/>
    </row>
    <row r="1258" spans="1:14" x14ac:dyDescent="0.3">
      <c r="A1258" s="169"/>
      <c r="B1258" s="170"/>
      <c r="C1258" s="170"/>
      <c r="D1258" s="170"/>
      <c r="E1258" s="170"/>
      <c r="F1258" s="170"/>
      <c r="G1258" s="170"/>
      <c r="H1258" s="170"/>
      <c r="I1258" s="170"/>
      <c r="J1258" s="171"/>
      <c r="K1258" s="128"/>
      <c r="L1258" s="126">
        <v>4</v>
      </c>
      <c r="M1258" s="126"/>
      <c r="N1258" s="127"/>
    </row>
    <row r="1259" spans="1:14" x14ac:dyDescent="0.3">
      <c r="A1259" s="169"/>
      <c r="B1259" s="170"/>
      <c r="C1259" s="170"/>
      <c r="D1259" s="170"/>
      <c r="E1259" s="170"/>
      <c r="F1259" s="170"/>
      <c r="G1259" s="170"/>
      <c r="H1259" s="170"/>
      <c r="I1259" s="170"/>
      <c r="J1259" s="171"/>
      <c r="K1259" s="128"/>
      <c r="L1259" s="126"/>
      <c r="M1259" s="126"/>
      <c r="N1259" s="127"/>
    </row>
    <row r="1260" spans="1:14" x14ac:dyDescent="0.3">
      <c r="A1260" s="169" t="s">
        <v>114</v>
      </c>
      <c r="B1260" s="170"/>
      <c r="C1260" s="170"/>
      <c r="D1260" s="170"/>
      <c r="E1260" s="170"/>
      <c r="F1260" s="170"/>
      <c r="G1260" s="170"/>
      <c r="H1260" s="170"/>
      <c r="I1260" s="170"/>
      <c r="J1260" s="171"/>
      <c r="K1260" s="136"/>
      <c r="L1260" s="111">
        <f>+L1250-L1253-L1254-L1255-L1256+L1257-L1258-L1259</f>
        <v>44456.55</v>
      </c>
      <c r="M1260" s="126"/>
      <c r="N1260" s="127"/>
    </row>
    <row r="1261" spans="1:14" ht="19.5" thickBot="1" x14ac:dyDescent="0.35">
      <c r="L1261" s="3">
        <v>44457</v>
      </c>
      <c r="M1261" s="138">
        <f>+L1261-L1260</f>
        <v>0.44999999999708962</v>
      </c>
    </row>
    <row r="1262" spans="1:14" ht="19.5" thickBot="1" x14ac:dyDescent="0.35">
      <c r="A1262" s="157" t="s">
        <v>115</v>
      </c>
      <c r="B1262" s="158"/>
      <c r="C1262" s="158"/>
      <c r="D1262" s="158"/>
      <c r="E1262" s="158"/>
      <c r="F1262" s="159"/>
      <c r="G1262" s="127"/>
      <c r="H1262" s="157" t="s">
        <v>116</v>
      </c>
      <c r="I1262" s="158"/>
      <c r="J1262" s="159"/>
      <c r="K1262" s="157" t="s">
        <v>117</v>
      </c>
      <c r="L1262" s="158"/>
      <c r="M1262" s="159"/>
      <c r="N1262" s="139"/>
    </row>
    <row r="1263" spans="1:14" ht="19.5" thickBot="1" x14ac:dyDescent="0.35">
      <c r="A1263" s="140" t="s">
        <v>118</v>
      </c>
      <c r="B1263" s="157" t="s">
        <v>119</v>
      </c>
      <c r="C1263" s="159"/>
      <c r="D1263" s="140" t="s">
        <v>120</v>
      </c>
      <c r="E1263" s="157" t="s">
        <v>22</v>
      </c>
      <c r="F1263" s="159"/>
      <c r="G1263" s="127"/>
      <c r="H1263" s="157" t="s">
        <v>119</v>
      </c>
      <c r="I1263" s="159"/>
      <c r="J1263" s="140" t="s">
        <v>22</v>
      </c>
      <c r="K1263" s="157" t="s">
        <v>119</v>
      </c>
      <c r="L1263" s="159"/>
      <c r="M1263" s="140" t="s">
        <v>22</v>
      </c>
      <c r="N1263" s="139"/>
    </row>
    <row r="1264" spans="1:14" ht="19.5" thickBot="1" x14ac:dyDescent="0.35">
      <c r="A1264" s="141"/>
      <c r="B1264" s="153"/>
      <c r="C1264" s="154"/>
      <c r="D1264" s="141"/>
      <c r="E1264" s="155"/>
      <c r="F1264" s="156"/>
      <c r="G1264" s="127"/>
      <c r="H1264" s="153"/>
      <c r="I1264" s="154"/>
      <c r="J1264" s="142"/>
      <c r="K1264" s="153"/>
      <c r="L1264" s="154"/>
      <c r="M1264" s="143"/>
      <c r="N1264" s="144"/>
    </row>
    <row r="1265" spans="1:14" ht="19.5" thickBot="1" x14ac:dyDescent="0.35">
      <c r="A1265" s="141"/>
      <c r="B1265" s="153"/>
      <c r="C1265" s="154"/>
      <c r="D1265" s="141"/>
      <c r="E1265" s="155"/>
      <c r="F1265" s="156"/>
      <c r="G1265" s="127"/>
      <c r="H1265" s="153"/>
      <c r="I1265" s="154"/>
      <c r="J1265" s="142"/>
      <c r="K1265" s="153"/>
      <c r="L1265" s="154"/>
      <c r="M1265" s="143"/>
      <c r="N1265" s="144"/>
    </row>
    <row r="1266" spans="1:14" ht="19.5" thickBot="1" x14ac:dyDescent="0.35">
      <c r="A1266" s="141"/>
      <c r="B1266" s="153"/>
      <c r="C1266" s="154"/>
      <c r="D1266" s="141"/>
      <c r="E1266" s="155"/>
      <c r="F1266" s="156"/>
      <c r="G1266" s="127"/>
      <c r="H1266" s="153"/>
      <c r="I1266" s="154"/>
      <c r="J1266" s="142"/>
      <c r="K1266" s="153"/>
      <c r="L1266" s="154"/>
      <c r="M1266" s="143"/>
      <c r="N1266" s="144"/>
    </row>
    <row r="1267" spans="1:14" ht="19.5" thickBot="1" x14ac:dyDescent="0.35">
      <c r="A1267" s="141"/>
      <c r="B1267" s="153"/>
      <c r="C1267" s="154"/>
      <c r="D1267" s="141"/>
      <c r="E1267" s="155"/>
      <c r="F1267" s="156"/>
      <c r="G1267" s="127"/>
      <c r="H1267" s="153"/>
      <c r="I1267" s="154"/>
      <c r="J1267" s="142"/>
      <c r="K1267" s="153"/>
      <c r="L1267" s="154"/>
      <c r="M1267" s="143"/>
      <c r="N1267" s="144"/>
    </row>
    <row r="1268" spans="1:14" ht="19.5" thickBot="1" x14ac:dyDescent="0.35">
      <c r="A1268" s="141"/>
      <c r="B1268" s="153"/>
      <c r="C1268" s="154"/>
      <c r="D1268" s="141"/>
      <c r="E1268" s="155"/>
      <c r="F1268" s="156"/>
      <c r="G1268" s="127"/>
      <c r="H1268" s="153"/>
      <c r="I1268" s="154"/>
      <c r="J1268" s="142"/>
      <c r="K1268" s="153"/>
      <c r="L1268" s="154"/>
      <c r="M1268" s="143"/>
      <c r="N1268" s="144"/>
    </row>
    <row r="1269" spans="1:14" ht="19.5" thickBot="1" x14ac:dyDescent="0.35">
      <c r="A1269" s="141"/>
      <c r="B1269" s="153"/>
      <c r="C1269" s="154"/>
      <c r="D1269" s="141"/>
      <c r="E1269" s="155"/>
      <c r="F1269" s="156"/>
      <c r="G1269" s="127"/>
      <c r="H1269" s="153"/>
      <c r="I1269" s="154"/>
      <c r="J1269" s="142"/>
      <c r="K1269" s="153"/>
      <c r="L1269" s="154"/>
      <c r="M1269" s="143"/>
      <c r="N1269" s="144"/>
    </row>
    <row r="1270" spans="1:14" ht="19.5" thickBot="1" x14ac:dyDescent="0.35">
      <c r="A1270" s="141"/>
      <c r="B1270" s="153"/>
      <c r="C1270" s="154"/>
      <c r="D1270" s="141"/>
      <c r="E1270" s="155"/>
      <c r="F1270" s="156"/>
      <c r="G1270" s="127"/>
      <c r="H1270" s="153"/>
      <c r="I1270" s="154"/>
      <c r="J1270" s="142"/>
      <c r="K1270" s="153"/>
      <c r="L1270" s="154"/>
      <c r="M1270" s="143"/>
      <c r="N1270" s="144"/>
    </row>
    <row r="1271" spans="1:14" ht="19.5" thickBot="1" x14ac:dyDescent="0.35">
      <c r="A1271" s="141"/>
      <c r="B1271" s="153"/>
      <c r="C1271" s="154"/>
      <c r="D1271" s="141"/>
      <c r="E1271" s="155"/>
      <c r="F1271" s="156"/>
      <c r="G1271" s="127"/>
      <c r="H1271" s="153"/>
      <c r="I1271" s="154"/>
      <c r="J1271" s="142"/>
      <c r="K1271" s="153"/>
      <c r="L1271" s="154"/>
      <c r="M1271" s="143"/>
      <c r="N1271" s="144"/>
    </row>
    <row r="1272" spans="1:14" ht="19.5" thickBot="1" x14ac:dyDescent="0.35">
      <c r="A1272" s="141" t="s">
        <v>121</v>
      </c>
      <c r="B1272" s="153"/>
      <c r="C1272" s="154"/>
      <c r="D1272" s="141"/>
      <c r="E1272" s="155">
        <f>SUM(E1264:F1271)</f>
        <v>0</v>
      </c>
      <c r="F1272" s="156"/>
      <c r="G1272" s="127"/>
      <c r="H1272" s="153" t="s">
        <v>121</v>
      </c>
      <c r="I1272" s="154"/>
      <c r="J1272" s="140">
        <f>SUM(J1264:J1271)</f>
        <v>0</v>
      </c>
      <c r="K1272" s="153" t="s">
        <v>121</v>
      </c>
      <c r="L1272" s="154"/>
      <c r="M1272" s="145">
        <f>SUM(M1264:M1271)</f>
        <v>0</v>
      </c>
      <c r="N1272" s="139"/>
    </row>
    <row r="1275" spans="1:14" x14ac:dyDescent="0.3">
      <c r="A1275" s="172" t="s">
        <v>0</v>
      </c>
      <c r="B1275" s="172"/>
      <c r="C1275" s="172"/>
      <c r="D1275" s="172"/>
      <c r="E1275" s="172"/>
      <c r="F1275" s="172"/>
      <c r="G1275" s="172"/>
      <c r="H1275" s="172"/>
      <c r="I1275" s="172"/>
      <c r="J1275" s="172"/>
      <c r="K1275" s="172"/>
      <c r="L1275" s="172"/>
      <c r="M1275" s="1"/>
      <c r="N1275" s="151"/>
    </row>
    <row r="1276" spans="1:14" x14ac:dyDescent="0.3">
      <c r="A1276" s="1" t="s">
        <v>1</v>
      </c>
      <c r="B1276" s="151" t="s">
        <v>139</v>
      </c>
      <c r="J1276" s="1" t="s">
        <v>3</v>
      </c>
      <c r="K1276" s="173">
        <f>+K1185</f>
        <v>0</v>
      </c>
      <c r="L1276" s="173"/>
      <c r="M1276" s="173"/>
      <c r="N1276" s="6"/>
    </row>
    <row r="1277" spans="1:14" x14ac:dyDescent="0.3">
      <c r="A1277" s="174"/>
      <c r="B1277" s="175"/>
      <c r="C1277" s="176"/>
      <c r="D1277" s="169" t="s">
        <v>6</v>
      </c>
      <c r="E1277" s="170"/>
      <c r="F1277" s="171"/>
      <c r="G1277" s="7" t="s">
        <v>7</v>
      </c>
      <c r="H1277" s="7" t="s">
        <v>7</v>
      </c>
      <c r="I1277" s="7" t="s">
        <v>8</v>
      </c>
      <c r="J1277" s="150" t="s">
        <v>9</v>
      </c>
      <c r="K1277" s="7" t="s">
        <v>10</v>
      </c>
      <c r="L1277" s="152"/>
      <c r="M1277" s="7" t="s">
        <v>11</v>
      </c>
      <c r="N1277" s="7" t="s">
        <v>12</v>
      </c>
    </row>
    <row r="1278" spans="1:14" x14ac:dyDescent="0.3">
      <c r="A1278" s="12" t="s">
        <v>16</v>
      </c>
      <c r="B1278" s="7" t="s">
        <v>17</v>
      </c>
      <c r="C1278" s="13" t="s">
        <v>18</v>
      </c>
      <c r="D1278" s="7">
        <v>1</v>
      </c>
      <c r="E1278" s="7">
        <v>2</v>
      </c>
      <c r="F1278" s="14" t="s">
        <v>19</v>
      </c>
      <c r="G1278" s="7" t="s">
        <v>20</v>
      </c>
      <c r="H1278" s="7" t="s">
        <v>20</v>
      </c>
      <c r="I1278" s="7"/>
      <c r="J1278" s="7" t="s">
        <v>20</v>
      </c>
      <c r="K1278" s="7" t="s">
        <v>21</v>
      </c>
      <c r="L1278" s="7" t="s">
        <v>22</v>
      </c>
      <c r="M1278" s="7" t="s">
        <v>23</v>
      </c>
      <c r="N1278" s="7" t="s">
        <v>22</v>
      </c>
    </row>
    <row r="1279" spans="1:14" x14ac:dyDescent="0.3">
      <c r="A1279" s="16" t="s">
        <v>35</v>
      </c>
      <c r="B1279" s="17" t="s">
        <v>36</v>
      </c>
      <c r="C1279" s="17">
        <v>72</v>
      </c>
      <c r="D1279" s="29">
        <v>7</v>
      </c>
      <c r="E1279" s="29"/>
      <c r="F1279" s="30">
        <f>+(E1279+D1279)/C1279</f>
        <v>9.7222222222222224E-2</v>
      </c>
      <c r="G1279" s="32"/>
      <c r="H1279" s="32"/>
      <c r="I1279" s="32"/>
      <c r="J1279" s="34">
        <f>+D1279+E1279-G1279-H1279-I1279</f>
        <v>7</v>
      </c>
      <c r="K1279" s="31">
        <f>+K1188</f>
        <v>381.13</v>
      </c>
      <c r="L1279" s="24">
        <f t="shared" ref="L1279:L1340" si="103">+J1279*K1279</f>
        <v>2667.91</v>
      </c>
      <c r="M1279" s="24"/>
      <c r="N1279" s="24">
        <f>+K1279*I1279</f>
        <v>0</v>
      </c>
    </row>
    <row r="1280" spans="1:14" x14ac:dyDescent="0.3">
      <c r="A1280" s="16" t="s">
        <v>37</v>
      </c>
      <c r="B1280" s="17" t="s">
        <v>38</v>
      </c>
      <c r="C1280" s="17">
        <v>36</v>
      </c>
      <c r="D1280" s="29"/>
      <c r="E1280" s="29"/>
      <c r="F1280" s="30">
        <f t="shared" ref="F1280:F1340" si="104">+(E1280+D1280)/C1280</f>
        <v>0</v>
      </c>
      <c r="G1280" s="32"/>
      <c r="H1280" s="32"/>
      <c r="I1280" s="32"/>
      <c r="J1280" s="34">
        <f t="shared" ref="J1280:J1340" si="105">+D1280+E1280-G1280-H1280-I1280</f>
        <v>0</v>
      </c>
      <c r="K1280" s="31">
        <f t="shared" ref="K1280:K1340" si="106">+K1189</f>
        <v>741.2</v>
      </c>
      <c r="L1280" s="24">
        <f t="shared" si="103"/>
        <v>0</v>
      </c>
      <c r="M1280" s="24"/>
      <c r="N1280" s="24">
        <f t="shared" ref="N1280:N1340" si="107">+K1280*I1280</f>
        <v>0</v>
      </c>
    </row>
    <row r="1281" spans="1:14" x14ac:dyDescent="0.3">
      <c r="A1281" s="16" t="s">
        <v>39</v>
      </c>
      <c r="B1281" s="17" t="s">
        <v>40</v>
      </c>
      <c r="C1281" s="17">
        <v>18</v>
      </c>
      <c r="D1281" s="29"/>
      <c r="E1281" s="29"/>
      <c r="F1281" s="30">
        <f t="shared" si="104"/>
        <v>0</v>
      </c>
      <c r="G1281" s="32"/>
      <c r="H1281" s="32"/>
      <c r="I1281" s="32"/>
      <c r="J1281" s="12">
        <f t="shared" si="105"/>
        <v>0</v>
      </c>
      <c r="K1281" s="31">
        <f t="shared" si="106"/>
        <v>1263.5999999999999</v>
      </c>
      <c r="L1281" s="37">
        <f t="shared" si="103"/>
        <v>0</v>
      </c>
      <c r="M1281" s="37"/>
      <c r="N1281" s="37">
        <f t="shared" si="107"/>
        <v>0</v>
      </c>
    </row>
    <row r="1282" spans="1:14" x14ac:dyDescent="0.3">
      <c r="A1282" s="16" t="s">
        <v>41</v>
      </c>
      <c r="B1282" s="17" t="s">
        <v>42</v>
      </c>
      <c r="C1282" s="17">
        <v>10</v>
      </c>
      <c r="D1282" s="29"/>
      <c r="E1282" s="29"/>
      <c r="F1282" s="30">
        <f t="shared" si="104"/>
        <v>0</v>
      </c>
      <c r="G1282" s="32"/>
      <c r="H1282" s="32"/>
      <c r="I1282" s="32"/>
      <c r="J1282" s="34">
        <f t="shared" si="105"/>
        <v>0</v>
      </c>
      <c r="K1282" s="31">
        <f t="shared" si="106"/>
        <v>2059.1999999999998</v>
      </c>
      <c r="L1282" s="24">
        <f t="shared" si="103"/>
        <v>0</v>
      </c>
      <c r="M1282" s="24"/>
      <c r="N1282" s="24">
        <f t="shared" si="107"/>
        <v>0</v>
      </c>
    </row>
    <row r="1283" spans="1:14" x14ac:dyDescent="0.3">
      <c r="A1283" s="16" t="s">
        <v>43</v>
      </c>
      <c r="B1283" s="17" t="s">
        <v>36</v>
      </c>
      <c r="C1283" s="17">
        <v>72</v>
      </c>
      <c r="D1283" s="29"/>
      <c r="E1283" s="29"/>
      <c r="F1283" s="30">
        <f t="shared" si="104"/>
        <v>0</v>
      </c>
      <c r="G1283" s="32"/>
      <c r="H1283" s="32"/>
      <c r="I1283" s="32"/>
      <c r="J1283" s="34">
        <f t="shared" si="105"/>
        <v>0</v>
      </c>
      <c r="K1283" s="31">
        <f t="shared" si="106"/>
        <v>409.5</v>
      </c>
      <c r="L1283" s="24">
        <f t="shared" si="103"/>
        <v>0</v>
      </c>
      <c r="M1283" s="24"/>
      <c r="N1283" s="24">
        <f t="shared" si="107"/>
        <v>0</v>
      </c>
    </row>
    <row r="1284" spans="1:14" x14ac:dyDescent="0.3">
      <c r="A1284" s="16" t="s">
        <v>44</v>
      </c>
      <c r="B1284" s="17" t="s">
        <v>38</v>
      </c>
      <c r="C1284" s="17">
        <v>36</v>
      </c>
      <c r="D1284" s="29"/>
      <c r="E1284" s="29"/>
      <c r="F1284" s="30">
        <f t="shared" si="104"/>
        <v>0</v>
      </c>
      <c r="G1284" s="32"/>
      <c r="H1284" s="32"/>
      <c r="I1284" s="32"/>
      <c r="J1284" s="34">
        <f t="shared" si="105"/>
        <v>0</v>
      </c>
      <c r="K1284" s="31">
        <f t="shared" si="106"/>
        <v>803.79</v>
      </c>
      <c r="L1284" s="24">
        <f t="shared" si="103"/>
        <v>0</v>
      </c>
      <c r="M1284" s="24"/>
      <c r="N1284" s="24">
        <f t="shared" si="107"/>
        <v>0</v>
      </c>
    </row>
    <row r="1285" spans="1:14" x14ac:dyDescent="0.3">
      <c r="A1285" s="16" t="s">
        <v>45</v>
      </c>
      <c r="B1285" s="17" t="s">
        <v>36</v>
      </c>
      <c r="C1285" s="17">
        <v>72</v>
      </c>
      <c r="D1285" s="29">
        <v>6</v>
      </c>
      <c r="E1285" s="29"/>
      <c r="F1285" s="30">
        <f t="shared" si="104"/>
        <v>8.3333333333333329E-2</v>
      </c>
      <c r="G1285" s="32"/>
      <c r="H1285" s="32"/>
      <c r="I1285" s="32"/>
      <c r="J1285" s="34">
        <f t="shared" si="105"/>
        <v>6</v>
      </c>
      <c r="K1285" s="31">
        <f t="shared" si="106"/>
        <v>409.5</v>
      </c>
      <c r="L1285" s="24">
        <f t="shared" si="103"/>
        <v>2457</v>
      </c>
      <c r="M1285" s="24"/>
      <c r="N1285" s="24">
        <f t="shared" si="107"/>
        <v>0</v>
      </c>
    </row>
    <row r="1286" spans="1:14" x14ac:dyDescent="0.3">
      <c r="A1286" s="16" t="s">
        <v>46</v>
      </c>
      <c r="B1286" s="17" t="s">
        <v>38</v>
      </c>
      <c r="C1286" s="17">
        <v>36</v>
      </c>
      <c r="D1286" s="29">
        <v>4</v>
      </c>
      <c r="E1286" s="29"/>
      <c r="F1286" s="30">
        <f t="shared" si="104"/>
        <v>0.1111111111111111</v>
      </c>
      <c r="G1286" s="32"/>
      <c r="H1286" s="32"/>
      <c r="I1286" s="32"/>
      <c r="J1286" s="34">
        <f t="shared" si="105"/>
        <v>4</v>
      </c>
      <c r="K1286" s="31">
        <f t="shared" si="106"/>
        <v>803.79</v>
      </c>
      <c r="L1286" s="24">
        <f t="shared" si="103"/>
        <v>3215.16</v>
      </c>
      <c r="M1286" s="24"/>
      <c r="N1286" s="24">
        <f t="shared" si="107"/>
        <v>0</v>
      </c>
    </row>
    <row r="1287" spans="1:14" x14ac:dyDescent="0.3">
      <c r="A1287" s="16" t="s">
        <v>47</v>
      </c>
      <c r="B1287" s="17" t="s">
        <v>48</v>
      </c>
      <c r="C1287" s="17">
        <v>8</v>
      </c>
      <c r="D1287" s="29"/>
      <c r="E1287" s="29"/>
      <c r="F1287" s="30">
        <f t="shared" si="104"/>
        <v>0</v>
      </c>
      <c r="G1287" s="32"/>
      <c r="H1287" s="32"/>
      <c r="I1287" s="32"/>
      <c r="J1287" s="34">
        <f t="shared" si="105"/>
        <v>0</v>
      </c>
      <c r="K1287" s="31">
        <f t="shared" si="106"/>
        <v>2767.05</v>
      </c>
      <c r="L1287" s="24">
        <f t="shared" si="103"/>
        <v>0</v>
      </c>
      <c r="M1287" s="24"/>
      <c r="N1287" s="24">
        <f t="shared" si="107"/>
        <v>0</v>
      </c>
    </row>
    <row r="1288" spans="1:14" x14ac:dyDescent="0.3">
      <c r="A1288" s="35" t="s">
        <v>49</v>
      </c>
      <c r="B1288" s="17" t="s">
        <v>50</v>
      </c>
      <c r="C1288" s="38">
        <v>72</v>
      </c>
      <c r="D1288" s="29">
        <v>16</v>
      </c>
      <c r="E1288" s="29"/>
      <c r="F1288" s="30">
        <f t="shared" si="104"/>
        <v>0.22222222222222221</v>
      </c>
      <c r="G1288" s="32"/>
      <c r="H1288" s="32"/>
      <c r="I1288" s="32"/>
      <c r="J1288" s="12">
        <f t="shared" si="105"/>
        <v>16</v>
      </c>
      <c r="K1288" s="31">
        <f t="shared" si="106"/>
        <v>444.6</v>
      </c>
      <c r="L1288" s="37">
        <f t="shared" si="103"/>
        <v>7113.6</v>
      </c>
      <c r="M1288" s="37"/>
      <c r="N1288" s="37">
        <f t="shared" si="107"/>
        <v>0</v>
      </c>
    </row>
    <row r="1289" spans="1:14" x14ac:dyDescent="0.3">
      <c r="A1289" s="16" t="s">
        <v>51</v>
      </c>
      <c r="B1289" s="17" t="s">
        <v>52</v>
      </c>
      <c r="C1289" s="17">
        <v>36</v>
      </c>
      <c r="D1289" s="29"/>
      <c r="E1289" s="29"/>
      <c r="F1289" s="30">
        <f t="shared" si="104"/>
        <v>0</v>
      </c>
      <c r="G1289" s="32"/>
      <c r="H1289" s="32"/>
      <c r="I1289" s="32"/>
      <c r="J1289" s="34">
        <f t="shared" si="105"/>
        <v>0</v>
      </c>
      <c r="K1289" s="31">
        <f t="shared" si="106"/>
        <v>868.73</v>
      </c>
      <c r="L1289" s="24">
        <f t="shared" si="103"/>
        <v>0</v>
      </c>
      <c r="M1289" s="24"/>
      <c r="N1289" s="24">
        <f t="shared" si="107"/>
        <v>0</v>
      </c>
    </row>
    <row r="1290" spans="1:14" x14ac:dyDescent="0.3">
      <c r="A1290" s="16" t="s">
        <v>53</v>
      </c>
      <c r="B1290" s="17" t="s">
        <v>48</v>
      </c>
      <c r="C1290" s="17">
        <v>8</v>
      </c>
      <c r="D1290" s="29"/>
      <c r="E1290" s="29"/>
      <c r="F1290" s="30">
        <f t="shared" si="104"/>
        <v>0</v>
      </c>
      <c r="G1290" s="32"/>
      <c r="H1290" s="32"/>
      <c r="I1290" s="32"/>
      <c r="J1290" s="34">
        <f t="shared" si="105"/>
        <v>0</v>
      </c>
      <c r="K1290" s="31">
        <f t="shared" si="106"/>
        <v>2416.0500000000002</v>
      </c>
      <c r="L1290" s="24">
        <f t="shared" si="103"/>
        <v>0</v>
      </c>
      <c r="M1290" s="24"/>
      <c r="N1290" s="24">
        <f t="shared" si="107"/>
        <v>0</v>
      </c>
    </row>
    <row r="1291" spans="1:14" x14ac:dyDescent="0.3">
      <c r="A1291" s="16" t="s">
        <v>54</v>
      </c>
      <c r="B1291" s="17" t="s">
        <v>50</v>
      </c>
      <c r="C1291" s="17">
        <v>72</v>
      </c>
      <c r="D1291" s="29">
        <v>8</v>
      </c>
      <c r="E1291" s="29"/>
      <c r="F1291" s="30">
        <f t="shared" si="104"/>
        <v>0.1111111111111111</v>
      </c>
      <c r="G1291" s="32"/>
      <c r="H1291" s="32"/>
      <c r="I1291" s="32"/>
      <c r="J1291" s="34">
        <f t="shared" si="105"/>
        <v>8</v>
      </c>
      <c r="K1291" s="31">
        <f t="shared" si="106"/>
        <v>377.33</v>
      </c>
      <c r="L1291" s="24">
        <f t="shared" si="103"/>
        <v>3018.64</v>
      </c>
      <c r="M1291" s="24"/>
      <c r="N1291" s="24">
        <f t="shared" si="107"/>
        <v>0</v>
      </c>
    </row>
    <row r="1292" spans="1:14" x14ac:dyDescent="0.3">
      <c r="A1292" s="16" t="s">
        <v>55</v>
      </c>
      <c r="B1292" s="17" t="s">
        <v>56</v>
      </c>
      <c r="C1292" s="17">
        <v>15</v>
      </c>
      <c r="D1292" s="44"/>
      <c r="E1292" s="44"/>
      <c r="F1292" s="30">
        <f t="shared" si="104"/>
        <v>0</v>
      </c>
      <c r="G1292" s="11"/>
      <c r="H1292" s="11"/>
      <c r="I1292" s="11"/>
      <c r="J1292" s="12">
        <f t="shared" si="105"/>
        <v>0</v>
      </c>
      <c r="K1292" s="45">
        <f t="shared" si="106"/>
        <v>1158.3</v>
      </c>
      <c r="L1292" s="37">
        <f t="shared" si="103"/>
        <v>0</v>
      </c>
      <c r="M1292" s="37"/>
      <c r="N1292" s="37">
        <f t="shared" si="107"/>
        <v>0</v>
      </c>
    </row>
    <row r="1293" spans="1:14" x14ac:dyDescent="0.3">
      <c r="A1293" s="16" t="s">
        <v>57</v>
      </c>
      <c r="B1293" s="17" t="s">
        <v>50</v>
      </c>
      <c r="C1293" s="17">
        <v>72</v>
      </c>
      <c r="D1293" s="29">
        <v>14</v>
      </c>
      <c r="E1293" s="29"/>
      <c r="F1293" s="30">
        <f t="shared" si="104"/>
        <v>0.19444444444444445</v>
      </c>
      <c r="G1293" s="32"/>
      <c r="H1293" s="32"/>
      <c r="I1293" s="32"/>
      <c r="J1293" s="34">
        <f t="shared" si="105"/>
        <v>14</v>
      </c>
      <c r="K1293" s="31">
        <f t="shared" si="106"/>
        <v>424.13</v>
      </c>
      <c r="L1293" s="24">
        <f t="shared" si="103"/>
        <v>5937.82</v>
      </c>
      <c r="M1293" s="24"/>
      <c r="N1293" s="24">
        <f t="shared" si="107"/>
        <v>0</v>
      </c>
    </row>
    <row r="1294" spans="1:14" x14ac:dyDescent="0.3">
      <c r="A1294" s="16" t="s">
        <v>58</v>
      </c>
      <c r="B1294" s="17" t="s">
        <v>59</v>
      </c>
      <c r="C1294" s="17">
        <v>15</v>
      </c>
      <c r="D1294" s="29"/>
      <c r="E1294" s="29"/>
      <c r="F1294" s="30">
        <f t="shared" si="104"/>
        <v>0</v>
      </c>
      <c r="G1294" s="32"/>
      <c r="H1294" s="32"/>
      <c r="I1294" s="32"/>
      <c r="J1294" s="34">
        <f t="shared" si="105"/>
        <v>0</v>
      </c>
      <c r="K1294" s="31">
        <f t="shared" si="106"/>
        <v>1199.25</v>
      </c>
      <c r="L1294" s="24">
        <f t="shared" si="103"/>
        <v>0</v>
      </c>
      <c r="M1294" s="24"/>
      <c r="N1294" s="24">
        <f t="shared" si="107"/>
        <v>0</v>
      </c>
    </row>
    <row r="1295" spans="1:14" x14ac:dyDescent="0.3">
      <c r="A1295" s="16" t="s">
        <v>60</v>
      </c>
      <c r="B1295" s="17" t="s">
        <v>50</v>
      </c>
      <c r="C1295" s="17">
        <v>72</v>
      </c>
      <c r="D1295" s="29"/>
      <c r="E1295" s="29"/>
      <c r="F1295" s="30">
        <f t="shared" si="104"/>
        <v>0</v>
      </c>
      <c r="G1295" s="32"/>
      <c r="H1295" s="32"/>
      <c r="I1295" s="32"/>
      <c r="J1295" s="34">
        <f t="shared" si="105"/>
        <v>0</v>
      </c>
      <c r="K1295" s="31">
        <f t="shared" si="106"/>
        <v>381.13</v>
      </c>
      <c r="L1295" s="24">
        <f t="shared" si="103"/>
        <v>0</v>
      </c>
      <c r="M1295" s="24"/>
      <c r="N1295" s="24">
        <f t="shared" si="107"/>
        <v>0</v>
      </c>
    </row>
    <row r="1296" spans="1:14" x14ac:dyDescent="0.3">
      <c r="A1296" s="16" t="s">
        <v>61</v>
      </c>
      <c r="B1296" s="17" t="s">
        <v>50</v>
      </c>
      <c r="C1296" s="38">
        <v>72</v>
      </c>
      <c r="D1296" s="44">
        <v>10</v>
      </c>
      <c r="E1296" s="44"/>
      <c r="F1296" s="30">
        <f t="shared" si="104"/>
        <v>0.1388888888888889</v>
      </c>
      <c r="G1296" s="11"/>
      <c r="H1296" s="11"/>
      <c r="I1296" s="11"/>
      <c r="J1296" s="12">
        <f t="shared" si="105"/>
        <v>10</v>
      </c>
      <c r="K1296" s="31">
        <f t="shared" si="106"/>
        <v>424.13</v>
      </c>
      <c r="L1296" s="37">
        <f t="shared" si="103"/>
        <v>4241.3</v>
      </c>
      <c r="M1296" s="37"/>
      <c r="N1296" s="37">
        <f t="shared" si="107"/>
        <v>0</v>
      </c>
    </row>
    <row r="1297" spans="1:14" x14ac:dyDescent="0.3">
      <c r="A1297" s="35" t="s">
        <v>62</v>
      </c>
      <c r="B1297" s="17" t="s">
        <v>50</v>
      </c>
      <c r="C1297" s="38">
        <v>72</v>
      </c>
      <c r="D1297" s="44">
        <v>8</v>
      </c>
      <c r="E1297" s="44"/>
      <c r="F1297" s="30">
        <f t="shared" si="104"/>
        <v>0.1111111111111111</v>
      </c>
      <c r="G1297" s="11"/>
      <c r="H1297" s="11"/>
      <c r="I1297" s="11"/>
      <c r="J1297" s="12">
        <f t="shared" si="105"/>
        <v>8</v>
      </c>
      <c r="K1297" s="31">
        <f t="shared" si="106"/>
        <v>330.23</v>
      </c>
      <c r="L1297" s="37">
        <f t="shared" si="103"/>
        <v>2641.84</v>
      </c>
      <c r="M1297" s="37"/>
      <c r="N1297" s="37">
        <f t="shared" si="107"/>
        <v>0</v>
      </c>
    </row>
    <row r="1298" spans="1:14" x14ac:dyDescent="0.3">
      <c r="A1298" s="35" t="s">
        <v>63</v>
      </c>
      <c r="B1298" s="17" t="s">
        <v>50</v>
      </c>
      <c r="C1298" s="38">
        <v>72</v>
      </c>
      <c r="D1298" s="44">
        <v>8</v>
      </c>
      <c r="E1298" s="44"/>
      <c r="F1298" s="30">
        <f t="shared" si="104"/>
        <v>0.1111111111111111</v>
      </c>
      <c r="G1298" s="11"/>
      <c r="H1298" s="11"/>
      <c r="I1298" s="11"/>
      <c r="J1298" s="12">
        <f t="shared" si="105"/>
        <v>8</v>
      </c>
      <c r="K1298" s="31">
        <f t="shared" si="106"/>
        <v>424.13</v>
      </c>
      <c r="L1298" s="37">
        <f t="shared" si="103"/>
        <v>3393.04</v>
      </c>
      <c r="M1298" s="37"/>
      <c r="N1298" s="37">
        <f t="shared" si="107"/>
        <v>0</v>
      </c>
    </row>
    <row r="1299" spans="1:14" x14ac:dyDescent="0.3">
      <c r="A1299" s="35" t="s">
        <v>64</v>
      </c>
      <c r="B1299" s="17" t="s">
        <v>65</v>
      </c>
      <c r="C1299" s="38">
        <v>72</v>
      </c>
      <c r="D1299" s="44">
        <v>2</v>
      </c>
      <c r="E1299" s="44"/>
      <c r="F1299" s="30">
        <f t="shared" si="104"/>
        <v>2.7777777777777776E-2</v>
      </c>
      <c r="G1299" s="11"/>
      <c r="H1299" s="11"/>
      <c r="I1299" s="11"/>
      <c r="J1299" s="12">
        <f t="shared" si="105"/>
        <v>2</v>
      </c>
      <c r="K1299" s="31">
        <f t="shared" si="106"/>
        <v>389.61</v>
      </c>
      <c r="L1299" s="37">
        <f t="shared" si="103"/>
        <v>779.22</v>
      </c>
      <c r="M1299" s="37"/>
      <c r="N1299" s="37">
        <f t="shared" si="107"/>
        <v>0</v>
      </c>
    </row>
    <row r="1300" spans="1:14" x14ac:dyDescent="0.3">
      <c r="A1300" s="35" t="s">
        <v>66</v>
      </c>
      <c r="B1300" s="17" t="s">
        <v>65</v>
      </c>
      <c r="C1300" s="38">
        <v>72</v>
      </c>
      <c r="D1300" s="44">
        <v>6</v>
      </c>
      <c r="E1300" s="44"/>
      <c r="F1300" s="30">
        <f t="shared" si="104"/>
        <v>8.3333333333333329E-2</v>
      </c>
      <c r="G1300" s="11"/>
      <c r="H1300" s="11"/>
      <c r="I1300" s="11"/>
      <c r="J1300" s="12">
        <f t="shared" si="105"/>
        <v>6</v>
      </c>
      <c r="K1300" s="31">
        <f t="shared" si="106"/>
        <v>389.61</v>
      </c>
      <c r="L1300" s="37">
        <f t="shared" si="103"/>
        <v>2337.66</v>
      </c>
      <c r="M1300" s="37"/>
      <c r="N1300" s="37">
        <f t="shared" si="107"/>
        <v>0</v>
      </c>
    </row>
    <row r="1301" spans="1:14" x14ac:dyDescent="0.3">
      <c r="A1301" s="47" t="s">
        <v>67</v>
      </c>
      <c r="B1301" s="48" t="s">
        <v>59</v>
      </c>
      <c r="C1301" s="49">
        <v>25</v>
      </c>
      <c r="D1301" s="44">
        <v>8</v>
      </c>
      <c r="E1301" s="44"/>
      <c r="F1301" s="30">
        <f t="shared" si="104"/>
        <v>0.32</v>
      </c>
      <c r="G1301" s="11"/>
      <c r="H1301" s="11"/>
      <c r="I1301" s="11"/>
      <c r="J1301" s="12">
        <f t="shared" si="105"/>
        <v>8</v>
      </c>
      <c r="K1301" s="31">
        <f t="shared" si="106"/>
        <v>169.65</v>
      </c>
      <c r="L1301" s="37">
        <f t="shared" si="103"/>
        <v>1357.2</v>
      </c>
      <c r="M1301" s="37"/>
      <c r="N1301" s="37">
        <f t="shared" si="107"/>
        <v>0</v>
      </c>
    </row>
    <row r="1302" spans="1:14" x14ac:dyDescent="0.3">
      <c r="A1302" s="47" t="s">
        <v>68</v>
      </c>
      <c r="B1302" s="48" t="s">
        <v>42</v>
      </c>
      <c r="C1302" s="49">
        <v>50</v>
      </c>
      <c r="D1302" s="44"/>
      <c r="E1302" s="44"/>
      <c r="F1302" s="30">
        <f t="shared" si="104"/>
        <v>0</v>
      </c>
      <c r="G1302" s="11"/>
      <c r="H1302" s="11"/>
      <c r="I1302" s="11"/>
      <c r="J1302" s="12">
        <f t="shared" si="105"/>
        <v>0</v>
      </c>
      <c r="K1302" s="31">
        <f t="shared" si="106"/>
        <v>88.92</v>
      </c>
      <c r="L1302" s="37">
        <f t="shared" si="103"/>
        <v>0</v>
      </c>
      <c r="M1302" s="37"/>
      <c r="N1302" s="37">
        <f t="shared" si="107"/>
        <v>0</v>
      </c>
    </row>
    <row r="1303" spans="1:14" x14ac:dyDescent="0.3">
      <c r="A1303" s="47" t="s">
        <v>69</v>
      </c>
      <c r="B1303" s="48" t="s">
        <v>52</v>
      </c>
      <c r="C1303" s="49">
        <v>12</v>
      </c>
      <c r="D1303" s="44">
        <v>6</v>
      </c>
      <c r="E1303" s="44"/>
      <c r="F1303" s="30">
        <f t="shared" si="104"/>
        <v>0.5</v>
      </c>
      <c r="G1303" s="11"/>
      <c r="H1303" s="11"/>
      <c r="I1303" s="11"/>
      <c r="J1303" s="12">
        <f t="shared" si="105"/>
        <v>6</v>
      </c>
      <c r="K1303" s="31">
        <f t="shared" si="106"/>
        <v>123.94</v>
      </c>
      <c r="L1303" s="37">
        <f t="shared" si="103"/>
        <v>743.64</v>
      </c>
      <c r="M1303" s="37"/>
      <c r="N1303" s="37">
        <f t="shared" si="107"/>
        <v>0</v>
      </c>
    </row>
    <row r="1304" spans="1:14" ht="19.5" thickBot="1" x14ac:dyDescent="0.35">
      <c r="A1304" s="47" t="s">
        <v>70</v>
      </c>
      <c r="B1304" s="48" t="s">
        <v>50</v>
      </c>
      <c r="C1304" s="49">
        <v>60</v>
      </c>
      <c r="D1304" s="44">
        <v>4</v>
      </c>
      <c r="E1304" s="44"/>
      <c r="F1304" s="30">
        <f t="shared" si="104"/>
        <v>6.6666666666666666E-2</v>
      </c>
      <c r="G1304" s="11"/>
      <c r="H1304" s="11"/>
      <c r="I1304" s="11"/>
      <c r="J1304" s="12">
        <f t="shared" si="105"/>
        <v>4</v>
      </c>
      <c r="K1304" s="31">
        <f t="shared" si="106"/>
        <v>67.180000000000007</v>
      </c>
      <c r="L1304" s="37">
        <f t="shared" si="103"/>
        <v>268.72000000000003</v>
      </c>
      <c r="M1304" s="37"/>
      <c r="N1304" s="37">
        <f t="shared" si="107"/>
        <v>0</v>
      </c>
    </row>
    <row r="1305" spans="1:14" ht="19.5" thickBot="1" x14ac:dyDescent="0.35">
      <c r="A1305" s="56" t="s">
        <v>71</v>
      </c>
      <c r="B1305" s="57" t="s">
        <v>50</v>
      </c>
      <c r="C1305" s="58">
        <v>60</v>
      </c>
      <c r="D1305" s="44">
        <v>7</v>
      </c>
      <c r="E1305" s="44"/>
      <c r="F1305" s="30">
        <f t="shared" si="104"/>
        <v>0.11666666666666667</v>
      </c>
      <c r="G1305" s="11"/>
      <c r="H1305" s="11"/>
      <c r="I1305" s="11"/>
      <c r="J1305" s="12">
        <f t="shared" si="105"/>
        <v>7</v>
      </c>
      <c r="K1305" s="31">
        <f t="shared" si="106"/>
        <v>67.180000000000007</v>
      </c>
      <c r="L1305" s="37">
        <f t="shared" si="103"/>
        <v>470.26000000000005</v>
      </c>
      <c r="M1305" s="37"/>
      <c r="N1305" s="37">
        <f t="shared" si="107"/>
        <v>0</v>
      </c>
    </row>
    <row r="1306" spans="1:14" ht="19.5" thickBot="1" x14ac:dyDescent="0.35">
      <c r="A1306" s="56" t="s">
        <v>72</v>
      </c>
      <c r="B1306" s="57" t="s">
        <v>50</v>
      </c>
      <c r="C1306" s="58">
        <v>60</v>
      </c>
      <c r="D1306" s="44">
        <v>7</v>
      </c>
      <c r="E1306" s="44"/>
      <c r="F1306" s="30">
        <f t="shared" si="104"/>
        <v>0.11666666666666667</v>
      </c>
      <c r="G1306" s="11"/>
      <c r="H1306" s="11"/>
      <c r="I1306" s="11"/>
      <c r="J1306" s="12">
        <f t="shared" si="105"/>
        <v>7</v>
      </c>
      <c r="K1306" s="31">
        <f t="shared" si="106"/>
        <v>67.180000000000007</v>
      </c>
      <c r="L1306" s="37">
        <f t="shared" si="103"/>
        <v>470.26000000000005</v>
      </c>
      <c r="M1306" s="37"/>
      <c r="N1306" s="37">
        <f t="shared" si="107"/>
        <v>0</v>
      </c>
    </row>
    <row r="1307" spans="1:14" ht="19.5" thickBot="1" x14ac:dyDescent="0.35">
      <c r="A1307" s="56" t="s">
        <v>73</v>
      </c>
      <c r="B1307" s="57" t="s">
        <v>74</v>
      </c>
      <c r="C1307" s="58">
        <v>150</v>
      </c>
      <c r="D1307" s="44"/>
      <c r="E1307" s="44"/>
      <c r="F1307" s="30">
        <f t="shared" si="104"/>
        <v>0</v>
      </c>
      <c r="G1307" s="11"/>
      <c r="H1307" s="11"/>
      <c r="I1307" s="11"/>
      <c r="J1307" s="12">
        <f t="shared" si="105"/>
        <v>0</v>
      </c>
      <c r="K1307" s="31">
        <f t="shared" si="106"/>
        <v>21.06</v>
      </c>
      <c r="L1307" s="37">
        <f t="shared" si="103"/>
        <v>0</v>
      </c>
      <c r="M1307" s="37"/>
      <c r="N1307" s="37">
        <f t="shared" si="107"/>
        <v>0</v>
      </c>
    </row>
    <row r="1308" spans="1:14" ht="19.5" thickBot="1" x14ac:dyDescent="0.35">
      <c r="A1308" s="66" t="s">
        <v>75</v>
      </c>
      <c r="B1308" s="67" t="s">
        <v>76</v>
      </c>
      <c r="C1308" s="68">
        <v>120</v>
      </c>
      <c r="D1308" s="44">
        <v>3</v>
      </c>
      <c r="E1308" s="44"/>
      <c r="F1308" s="30">
        <f t="shared" si="104"/>
        <v>2.5000000000000001E-2</v>
      </c>
      <c r="G1308" s="11"/>
      <c r="H1308" s="11"/>
      <c r="I1308" s="11"/>
      <c r="J1308" s="12">
        <f t="shared" si="105"/>
        <v>3</v>
      </c>
      <c r="K1308" s="31">
        <f t="shared" si="106"/>
        <v>78.98</v>
      </c>
      <c r="L1308" s="37">
        <f t="shared" si="103"/>
        <v>236.94</v>
      </c>
      <c r="M1308" s="37"/>
      <c r="N1308" s="37">
        <f t="shared" si="107"/>
        <v>0</v>
      </c>
    </row>
    <row r="1309" spans="1:14" ht="19.5" thickBot="1" x14ac:dyDescent="0.35">
      <c r="A1309" s="66" t="s">
        <v>77</v>
      </c>
      <c r="B1309" s="67" t="s">
        <v>78</v>
      </c>
      <c r="C1309" s="68">
        <v>60</v>
      </c>
      <c r="D1309" s="44">
        <v>24</v>
      </c>
      <c r="E1309" s="44"/>
      <c r="F1309" s="30">
        <f t="shared" si="104"/>
        <v>0.4</v>
      </c>
      <c r="G1309" s="11"/>
      <c r="H1309" s="11"/>
      <c r="I1309" s="11"/>
      <c r="J1309" s="12">
        <f t="shared" si="105"/>
        <v>24</v>
      </c>
      <c r="K1309" s="31">
        <f t="shared" si="106"/>
        <v>154.44</v>
      </c>
      <c r="L1309" s="37">
        <f t="shared" si="103"/>
        <v>3706.56</v>
      </c>
      <c r="M1309" s="37"/>
      <c r="N1309" s="37">
        <f t="shared" si="107"/>
        <v>0</v>
      </c>
    </row>
    <row r="1310" spans="1:14" ht="19.5" thickBot="1" x14ac:dyDescent="0.35">
      <c r="A1310" s="66" t="s">
        <v>79</v>
      </c>
      <c r="B1310" s="67" t="s">
        <v>50</v>
      </c>
      <c r="C1310" s="68">
        <v>30</v>
      </c>
      <c r="D1310" s="44">
        <v>8</v>
      </c>
      <c r="E1310" s="44"/>
      <c r="F1310" s="30">
        <f t="shared" si="104"/>
        <v>0.26666666666666666</v>
      </c>
      <c r="G1310" s="11"/>
      <c r="H1310" s="11"/>
      <c r="I1310" s="11"/>
      <c r="J1310" s="12">
        <f t="shared" si="105"/>
        <v>8</v>
      </c>
      <c r="K1310" s="31">
        <f t="shared" si="106"/>
        <v>274.95</v>
      </c>
      <c r="L1310" s="37">
        <f t="shared" si="103"/>
        <v>2199.6</v>
      </c>
      <c r="M1310" s="37"/>
      <c r="N1310" s="37">
        <f t="shared" si="107"/>
        <v>0</v>
      </c>
    </row>
    <row r="1311" spans="1:14" ht="19.5" thickBot="1" x14ac:dyDescent="0.35">
      <c r="A1311" s="66" t="s">
        <v>80</v>
      </c>
      <c r="B1311" s="67" t="s">
        <v>59</v>
      </c>
      <c r="C1311" s="68">
        <v>12</v>
      </c>
      <c r="D1311" s="44"/>
      <c r="E1311" s="44"/>
      <c r="F1311" s="30">
        <f t="shared" si="104"/>
        <v>0</v>
      </c>
      <c r="G1311" s="11"/>
      <c r="H1311" s="11"/>
      <c r="I1311" s="11"/>
      <c r="J1311" s="12">
        <f t="shared" si="105"/>
        <v>0</v>
      </c>
      <c r="K1311" s="31">
        <f t="shared" si="106"/>
        <v>1023.75</v>
      </c>
      <c r="L1311" s="37">
        <f t="shared" si="103"/>
        <v>0</v>
      </c>
      <c r="M1311" s="37"/>
      <c r="N1311" s="37">
        <f t="shared" si="107"/>
        <v>0</v>
      </c>
    </row>
    <row r="1312" spans="1:14" ht="19.5" thickBot="1" x14ac:dyDescent="0.35">
      <c r="A1312" s="76" t="s">
        <v>81</v>
      </c>
      <c r="B1312" s="77" t="s">
        <v>82</v>
      </c>
      <c r="C1312" s="78">
        <v>18</v>
      </c>
      <c r="D1312" s="44"/>
      <c r="E1312" s="44"/>
      <c r="F1312" s="30">
        <f t="shared" si="104"/>
        <v>0</v>
      </c>
      <c r="G1312" s="11"/>
      <c r="H1312" s="11"/>
      <c r="I1312" s="11"/>
      <c r="J1312" s="12">
        <f t="shared" si="105"/>
        <v>0</v>
      </c>
      <c r="K1312" s="31">
        <f t="shared" si="106"/>
        <v>558.67999999999995</v>
      </c>
      <c r="L1312" s="37">
        <f t="shared" si="103"/>
        <v>0</v>
      </c>
      <c r="M1312" s="37"/>
      <c r="N1312" s="37">
        <f t="shared" si="107"/>
        <v>0</v>
      </c>
    </row>
    <row r="1313" spans="1:14" ht="19.5" thickBot="1" x14ac:dyDescent="0.35">
      <c r="A1313" s="76" t="s">
        <v>83</v>
      </c>
      <c r="B1313" s="77" t="s">
        <v>59</v>
      </c>
      <c r="C1313" s="78">
        <v>12</v>
      </c>
      <c r="D1313" s="44"/>
      <c r="E1313" s="44"/>
      <c r="F1313" s="30">
        <f t="shared" si="104"/>
        <v>0</v>
      </c>
      <c r="G1313" s="11"/>
      <c r="H1313" s="11"/>
      <c r="I1313" s="11"/>
      <c r="J1313" s="12">
        <f t="shared" si="105"/>
        <v>0</v>
      </c>
      <c r="K1313" s="31">
        <f t="shared" si="106"/>
        <v>1092.2</v>
      </c>
      <c r="L1313" s="37">
        <f t="shared" si="103"/>
        <v>0</v>
      </c>
      <c r="M1313" s="37"/>
      <c r="N1313" s="37">
        <f t="shared" si="107"/>
        <v>0</v>
      </c>
    </row>
    <row r="1314" spans="1:14" ht="19.5" thickBot="1" x14ac:dyDescent="0.35">
      <c r="A1314" s="76" t="s">
        <v>84</v>
      </c>
      <c r="B1314" s="77" t="s">
        <v>85</v>
      </c>
      <c r="C1314" s="78">
        <v>4</v>
      </c>
      <c r="D1314" s="44"/>
      <c r="E1314" s="44"/>
      <c r="F1314" s="30">
        <f t="shared" si="104"/>
        <v>0</v>
      </c>
      <c r="G1314" s="11"/>
      <c r="H1314" s="11"/>
      <c r="I1314" s="11"/>
      <c r="J1314" s="12">
        <f t="shared" si="105"/>
        <v>0</v>
      </c>
      <c r="K1314" s="31">
        <f t="shared" si="106"/>
        <v>2670.53</v>
      </c>
      <c r="L1314" s="37">
        <f t="shared" si="103"/>
        <v>0</v>
      </c>
      <c r="M1314" s="37"/>
      <c r="N1314" s="37">
        <f t="shared" si="107"/>
        <v>0</v>
      </c>
    </row>
    <row r="1315" spans="1:14" ht="19.5" thickBot="1" x14ac:dyDescent="0.35">
      <c r="A1315" s="86" t="s">
        <v>86</v>
      </c>
      <c r="B1315" s="87" t="s">
        <v>87</v>
      </c>
      <c r="C1315" s="88">
        <v>48</v>
      </c>
      <c r="D1315" s="44"/>
      <c r="E1315" s="44"/>
      <c r="F1315" s="30">
        <f t="shared" si="104"/>
        <v>0</v>
      </c>
      <c r="G1315" s="11"/>
      <c r="H1315" s="11"/>
      <c r="I1315" s="11"/>
      <c r="J1315" s="12">
        <f t="shared" si="105"/>
        <v>0</v>
      </c>
      <c r="K1315" s="31">
        <f t="shared" si="106"/>
        <v>46.8</v>
      </c>
      <c r="L1315" s="37">
        <f t="shared" si="103"/>
        <v>0</v>
      </c>
      <c r="M1315" s="37"/>
      <c r="N1315" s="37">
        <f t="shared" si="107"/>
        <v>0</v>
      </c>
    </row>
    <row r="1316" spans="1:14" ht="19.5" thickBot="1" x14ac:dyDescent="0.35">
      <c r="A1316" s="86" t="s">
        <v>88</v>
      </c>
      <c r="B1316" s="87" t="s">
        <v>87</v>
      </c>
      <c r="C1316" s="88">
        <v>48</v>
      </c>
      <c r="D1316" s="44"/>
      <c r="E1316" s="44"/>
      <c r="F1316" s="30">
        <f t="shared" si="104"/>
        <v>0</v>
      </c>
      <c r="G1316" s="11"/>
      <c r="H1316" s="11"/>
      <c r="I1316" s="11"/>
      <c r="J1316" s="12">
        <f t="shared" si="105"/>
        <v>0</v>
      </c>
      <c r="K1316" s="31">
        <f t="shared" si="106"/>
        <v>46.8</v>
      </c>
      <c r="L1316" s="37">
        <f t="shared" si="103"/>
        <v>0</v>
      </c>
      <c r="M1316" s="37"/>
      <c r="N1316" s="37">
        <f t="shared" si="107"/>
        <v>0</v>
      </c>
    </row>
    <row r="1317" spans="1:14" x14ac:dyDescent="0.3">
      <c r="A1317" s="96" t="s">
        <v>89</v>
      </c>
      <c r="B1317" s="97">
        <v>25</v>
      </c>
      <c r="C1317" s="97">
        <v>25</v>
      </c>
      <c r="D1317" s="44">
        <v>294</v>
      </c>
      <c r="E1317" s="44"/>
      <c r="F1317" s="30">
        <f t="shared" si="104"/>
        <v>11.76</v>
      </c>
      <c r="G1317" s="11"/>
      <c r="H1317" s="11"/>
      <c r="I1317" s="11"/>
      <c r="J1317" s="12">
        <f t="shared" si="105"/>
        <v>294</v>
      </c>
      <c r="K1317" s="31">
        <f t="shared" si="106"/>
        <v>111.25</v>
      </c>
      <c r="L1317" s="37">
        <f t="shared" si="103"/>
        <v>32707.5</v>
      </c>
      <c r="M1317" s="37"/>
      <c r="N1317" s="37">
        <f t="shared" si="107"/>
        <v>0</v>
      </c>
    </row>
    <row r="1318" spans="1:14" x14ac:dyDescent="0.3">
      <c r="A1318" s="105" t="s">
        <v>90</v>
      </c>
      <c r="B1318" s="106">
        <v>10</v>
      </c>
      <c r="C1318" s="106">
        <v>10</v>
      </c>
      <c r="D1318" s="44"/>
      <c r="E1318" s="44"/>
      <c r="F1318" s="30">
        <f t="shared" si="104"/>
        <v>0</v>
      </c>
      <c r="G1318" s="11"/>
      <c r="H1318" s="11"/>
      <c r="I1318" s="11"/>
      <c r="J1318" s="12">
        <f t="shared" si="105"/>
        <v>0</v>
      </c>
      <c r="K1318" s="31">
        <f t="shared" si="106"/>
        <v>1760</v>
      </c>
      <c r="L1318" s="37">
        <f t="shared" si="103"/>
        <v>0</v>
      </c>
      <c r="M1318" s="37"/>
      <c r="N1318" s="37">
        <f t="shared" si="107"/>
        <v>0</v>
      </c>
    </row>
    <row r="1319" spans="1:14" x14ac:dyDescent="0.3">
      <c r="A1319" s="105" t="s">
        <v>91</v>
      </c>
      <c r="B1319" s="106">
        <v>8</v>
      </c>
      <c r="C1319" s="106">
        <v>8</v>
      </c>
      <c r="D1319" s="44"/>
      <c r="E1319" s="44"/>
      <c r="F1319" s="30">
        <f t="shared" si="104"/>
        <v>0</v>
      </c>
      <c r="G1319" s="11"/>
      <c r="H1319" s="11"/>
      <c r="I1319" s="11"/>
      <c r="J1319" s="12">
        <f t="shared" si="105"/>
        <v>0</v>
      </c>
      <c r="K1319" s="31">
        <f t="shared" si="106"/>
        <v>2365</v>
      </c>
      <c r="L1319" s="37">
        <f t="shared" si="103"/>
        <v>0</v>
      </c>
      <c r="M1319" s="37"/>
      <c r="N1319" s="37">
        <f t="shared" si="107"/>
        <v>0</v>
      </c>
    </row>
    <row r="1320" spans="1:14" x14ac:dyDescent="0.3">
      <c r="A1320" s="105" t="s">
        <v>92</v>
      </c>
      <c r="B1320" s="106">
        <v>8</v>
      </c>
      <c r="C1320" s="106">
        <v>8</v>
      </c>
      <c r="D1320" s="44"/>
      <c r="E1320" s="44"/>
      <c r="F1320" s="30">
        <f t="shared" si="104"/>
        <v>0</v>
      </c>
      <c r="G1320" s="11"/>
      <c r="H1320" s="11"/>
      <c r="I1320" s="11"/>
      <c r="J1320" s="12">
        <f t="shared" si="105"/>
        <v>0</v>
      </c>
      <c r="K1320" s="31">
        <f t="shared" si="106"/>
        <v>2065</v>
      </c>
      <c r="L1320" s="37">
        <f t="shared" si="103"/>
        <v>0</v>
      </c>
      <c r="M1320" s="37"/>
      <c r="N1320" s="37">
        <f t="shared" si="107"/>
        <v>0</v>
      </c>
    </row>
    <row r="1321" spans="1:14" x14ac:dyDescent="0.3">
      <c r="A1321" s="105" t="s">
        <v>93</v>
      </c>
      <c r="B1321" s="106">
        <v>15</v>
      </c>
      <c r="C1321" s="106">
        <v>15</v>
      </c>
      <c r="D1321" s="44"/>
      <c r="E1321" s="44"/>
      <c r="F1321" s="30">
        <f t="shared" si="104"/>
        <v>0</v>
      </c>
      <c r="G1321" s="11"/>
      <c r="H1321" s="11"/>
      <c r="I1321" s="11"/>
      <c r="J1321" s="12">
        <f t="shared" si="105"/>
        <v>0</v>
      </c>
      <c r="K1321" s="31">
        <f t="shared" si="106"/>
        <v>990</v>
      </c>
      <c r="L1321" s="37">
        <f t="shared" si="103"/>
        <v>0</v>
      </c>
      <c r="M1321" s="37"/>
      <c r="N1321" s="37">
        <f t="shared" si="107"/>
        <v>0</v>
      </c>
    </row>
    <row r="1322" spans="1:14" x14ac:dyDescent="0.3">
      <c r="A1322" s="105" t="s">
        <v>94</v>
      </c>
      <c r="B1322" s="106">
        <v>15</v>
      </c>
      <c r="C1322" s="106">
        <v>15</v>
      </c>
      <c r="D1322" s="44"/>
      <c r="E1322" s="44"/>
      <c r="F1322" s="30">
        <f t="shared" si="104"/>
        <v>0</v>
      </c>
      <c r="G1322" s="11"/>
      <c r="H1322" s="11"/>
      <c r="I1322" s="11"/>
      <c r="J1322" s="12">
        <f t="shared" si="105"/>
        <v>0</v>
      </c>
      <c r="K1322" s="31">
        <f t="shared" si="106"/>
        <v>1025</v>
      </c>
      <c r="L1322" s="37">
        <f t="shared" si="103"/>
        <v>0</v>
      </c>
      <c r="M1322" s="37"/>
      <c r="N1322" s="37">
        <f t="shared" si="107"/>
        <v>0</v>
      </c>
    </row>
    <row r="1323" spans="1:14" x14ac:dyDescent="0.3">
      <c r="A1323" s="105" t="s">
        <v>95</v>
      </c>
      <c r="B1323" s="106">
        <v>10</v>
      </c>
      <c r="C1323" s="106">
        <v>10</v>
      </c>
      <c r="D1323" s="44"/>
      <c r="E1323" s="44"/>
      <c r="F1323" s="30">
        <f t="shared" si="104"/>
        <v>0</v>
      </c>
      <c r="G1323" s="11"/>
      <c r="H1323" s="11"/>
      <c r="I1323" s="11"/>
      <c r="J1323" s="12">
        <f t="shared" si="105"/>
        <v>0</v>
      </c>
      <c r="K1323" s="31">
        <f t="shared" si="106"/>
        <v>1620</v>
      </c>
      <c r="L1323" s="37">
        <f t="shared" si="103"/>
        <v>0</v>
      </c>
      <c r="M1323" s="37"/>
      <c r="N1323" s="37">
        <f t="shared" si="107"/>
        <v>0</v>
      </c>
    </row>
    <row r="1324" spans="1:14" x14ac:dyDescent="0.3">
      <c r="A1324" s="105" t="s">
        <v>96</v>
      </c>
      <c r="B1324" s="106">
        <v>8</v>
      </c>
      <c r="C1324" s="106">
        <v>8</v>
      </c>
      <c r="D1324" s="44"/>
      <c r="E1324" s="44"/>
      <c r="F1324" s="30">
        <f t="shared" si="104"/>
        <v>0</v>
      </c>
      <c r="G1324" s="11"/>
      <c r="H1324" s="11"/>
      <c r="I1324" s="11"/>
      <c r="J1324" s="12">
        <f t="shared" si="105"/>
        <v>0</v>
      </c>
      <c r="K1324" s="31">
        <f t="shared" si="106"/>
        <v>2130</v>
      </c>
      <c r="L1324" s="37">
        <f t="shared" si="103"/>
        <v>0</v>
      </c>
      <c r="M1324" s="37"/>
      <c r="N1324" s="37">
        <f t="shared" si="107"/>
        <v>0</v>
      </c>
    </row>
    <row r="1325" spans="1:14" x14ac:dyDescent="0.3">
      <c r="A1325" s="105" t="s">
        <v>97</v>
      </c>
      <c r="B1325" s="106">
        <v>15</v>
      </c>
      <c r="C1325" s="106">
        <v>15</v>
      </c>
      <c r="D1325" s="44"/>
      <c r="E1325" s="44"/>
      <c r="F1325" s="30">
        <f t="shared" si="104"/>
        <v>0</v>
      </c>
      <c r="G1325" s="11"/>
      <c r="H1325" s="11"/>
      <c r="I1325" s="11"/>
      <c r="J1325" s="12">
        <f t="shared" si="105"/>
        <v>0</v>
      </c>
      <c r="K1325" s="31">
        <f t="shared" si="106"/>
        <v>880</v>
      </c>
      <c r="L1325" s="37">
        <f t="shared" si="103"/>
        <v>0</v>
      </c>
      <c r="M1325" s="37"/>
      <c r="N1325" s="37">
        <f t="shared" si="107"/>
        <v>0</v>
      </c>
    </row>
    <row r="1326" spans="1:14" x14ac:dyDescent="0.3">
      <c r="A1326" s="105" t="s">
        <v>98</v>
      </c>
      <c r="B1326" s="106">
        <v>15</v>
      </c>
      <c r="C1326" s="106">
        <v>15</v>
      </c>
      <c r="D1326" s="44"/>
      <c r="E1326" s="44"/>
      <c r="F1326" s="30">
        <f t="shared" si="104"/>
        <v>0</v>
      </c>
      <c r="G1326" s="11"/>
      <c r="H1326" s="11"/>
      <c r="I1326" s="11"/>
      <c r="J1326" s="12">
        <f t="shared" si="105"/>
        <v>0</v>
      </c>
      <c r="K1326" s="31">
        <f t="shared" si="106"/>
        <v>915</v>
      </c>
      <c r="L1326" s="37">
        <f t="shared" si="103"/>
        <v>0</v>
      </c>
      <c r="M1326" s="37"/>
      <c r="N1326" s="37">
        <f t="shared" si="107"/>
        <v>0</v>
      </c>
    </row>
    <row r="1327" spans="1:14" x14ac:dyDescent="0.3">
      <c r="A1327" s="105" t="s">
        <v>99</v>
      </c>
      <c r="B1327" s="106">
        <v>3</v>
      </c>
      <c r="C1327" s="106">
        <v>3</v>
      </c>
      <c r="D1327" s="44"/>
      <c r="E1327" s="44"/>
      <c r="F1327" s="30">
        <f t="shared" si="104"/>
        <v>0</v>
      </c>
      <c r="G1327" s="11"/>
      <c r="H1327" s="11"/>
      <c r="I1327" s="11"/>
      <c r="J1327" s="12">
        <f t="shared" si="105"/>
        <v>0</v>
      </c>
      <c r="K1327" s="31">
        <f t="shared" si="106"/>
        <v>1970</v>
      </c>
      <c r="L1327" s="37">
        <f t="shared" si="103"/>
        <v>0</v>
      </c>
      <c r="M1327" s="37"/>
      <c r="N1327" s="37">
        <f t="shared" si="107"/>
        <v>0</v>
      </c>
    </row>
    <row r="1328" spans="1:14" x14ac:dyDescent="0.3">
      <c r="A1328" s="105" t="s">
        <v>100</v>
      </c>
      <c r="B1328" s="106">
        <v>3</v>
      </c>
      <c r="C1328" s="106">
        <v>3</v>
      </c>
      <c r="D1328" s="44"/>
      <c r="E1328" s="44"/>
      <c r="F1328" s="30">
        <f t="shared" si="104"/>
        <v>0</v>
      </c>
      <c r="G1328" s="11"/>
      <c r="H1328" s="11"/>
      <c r="I1328" s="11"/>
      <c r="J1328" s="12">
        <f t="shared" si="105"/>
        <v>0</v>
      </c>
      <c r="K1328" s="31">
        <f t="shared" si="106"/>
        <v>2035</v>
      </c>
      <c r="L1328" s="37">
        <f t="shared" si="103"/>
        <v>0</v>
      </c>
      <c r="M1328" s="37"/>
      <c r="N1328" s="37">
        <f t="shared" si="107"/>
        <v>0</v>
      </c>
    </row>
    <row r="1329" spans="1:14" x14ac:dyDescent="0.3">
      <c r="A1329" s="105" t="s">
        <v>101</v>
      </c>
      <c r="B1329" s="106">
        <v>8</v>
      </c>
      <c r="C1329" s="106">
        <v>8</v>
      </c>
      <c r="D1329" s="44"/>
      <c r="E1329" s="44"/>
      <c r="F1329" s="30">
        <f t="shared" si="104"/>
        <v>0</v>
      </c>
      <c r="G1329" s="11"/>
      <c r="H1329" s="11"/>
      <c r="I1329" s="11"/>
      <c r="J1329" s="12">
        <f t="shared" si="105"/>
        <v>0</v>
      </c>
      <c r="K1329" s="31">
        <f t="shared" si="106"/>
        <v>2120</v>
      </c>
      <c r="L1329" s="37">
        <f t="shared" si="103"/>
        <v>0</v>
      </c>
      <c r="M1329" s="37"/>
      <c r="N1329" s="37">
        <f t="shared" si="107"/>
        <v>0</v>
      </c>
    </row>
    <row r="1330" spans="1:14" x14ac:dyDescent="0.3">
      <c r="A1330" s="105" t="s">
        <v>102</v>
      </c>
      <c r="B1330" s="106">
        <v>10</v>
      </c>
      <c r="C1330" s="106">
        <v>10</v>
      </c>
      <c r="D1330" s="44"/>
      <c r="E1330" s="44"/>
      <c r="F1330" s="30">
        <f t="shared" si="104"/>
        <v>0</v>
      </c>
      <c r="G1330" s="11"/>
      <c r="H1330" s="11"/>
      <c r="I1330" s="11"/>
      <c r="J1330" s="12">
        <f t="shared" si="105"/>
        <v>0</v>
      </c>
      <c r="K1330" s="31">
        <f t="shared" si="106"/>
        <v>1980</v>
      </c>
      <c r="L1330" s="37">
        <f t="shared" si="103"/>
        <v>0</v>
      </c>
      <c r="M1330" s="37"/>
      <c r="N1330" s="37">
        <f t="shared" si="107"/>
        <v>0</v>
      </c>
    </row>
    <row r="1331" spans="1:14" x14ac:dyDescent="0.3">
      <c r="A1331" s="105" t="s">
        <v>103</v>
      </c>
      <c r="B1331" s="106">
        <v>12</v>
      </c>
      <c r="C1331" s="106">
        <v>12</v>
      </c>
      <c r="D1331" s="44"/>
      <c r="E1331" s="44"/>
      <c r="F1331" s="30">
        <f t="shared" si="104"/>
        <v>0</v>
      </c>
      <c r="G1331" s="11"/>
      <c r="H1331" s="11"/>
      <c r="I1331" s="11"/>
      <c r="J1331" s="12">
        <f t="shared" si="105"/>
        <v>0</v>
      </c>
      <c r="K1331" s="31">
        <f t="shared" si="106"/>
        <v>875</v>
      </c>
      <c r="L1331" s="37">
        <f t="shared" si="103"/>
        <v>0</v>
      </c>
      <c r="M1331" s="37"/>
      <c r="N1331" s="37">
        <f t="shared" si="107"/>
        <v>0</v>
      </c>
    </row>
    <row r="1332" spans="1:14" ht="19.5" thickBot="1" x14ac:dyDescent="0.35">
      <c r="A1332" s="105" t="s">
        <v>104</v>
      </c>
      <c r="B1332" s="106">
        <v>3</v>
      </c>
      <c r="C1332" s="106">
        <v>3</v>
      </c>
      <c r="D1332" s="44"/>
      <c r="E1332" s="44"/>
      <c r="F1332" s="30">
        <f t="shared" si="104"/>
        <v>0</v>
      </c>
      <c r="G1332" s="11"/>
      <c r="H1332" s="11"/>
      <c r="I1332" s="11"/>
      <c r="J1332" s="12">
        <f t="shared" si="105"/>
        <v>0</v>
      </c>
      <c r="K1332" s="31">
        <f t="shared" si="106"/>
        <v>2145</v>
      </c>
      <c r="L1332" s="37">
        <f t="shared" si="103"/>
        <v>0</v>
      </c>
      <c r="M1332" s="37"/>
      <c r="N1332" s="37">
        <f t="shared" si="107"/>
        <v>0</v>
      </c>
    </row>
    <row r="1333" spans="1:14" ht="19.5" thickBot="1" x14ac:dyDescent="0.35">
      <c r="A1333" s="56" t="s">
        <v>105</v>
      </c>
      <c r="B1333" s="57" t="s">
        <v>74</v>
      </c>
      <c r="C1333" s="58">
        <v>150</v>
      </c>
      <c r="D1333" s="44"/>
      <c r="E1333" s="44"/>
      <c r="F1333" s="30">
        <f t="shared" si="104"/>
        <v>0</v>
      </c>
      <c r="G1333" s="11"/>
      <c r="H1333" s="11"/>
      <c r="I1333" s="11"/>
      <c r="J1333" s="12">
        <f t="shared" si="105"/>
        <v>0</v>
      </c>
      <c r="K1333" s="31">
        <f t="shared" si="106"/>
        <v>21.06</v>
      </c>
      <c r="L1333" s="37">
        <f t="shared" si="103"/>
        <v>0</v>
      </c>
      <c r="M1333" s="37"/>
      <c r="N1333" s="37">
        <f t="shared" si="107"/>
        <v>0</v>
      </c>
    </row>
    <row r="1334" spans="1:14" x14ac:dyDescent="0.3">
      <c r="A1334" s="107"/>
      <c r="B1334" s="108"/>
      <c r="C1334" s="108"/>
      <c r="D1334" s="11"/>
      <c r="E1334" s="11"/>
      <c r="F1334" s="30" t="e">
        <f t="shared" si="104"/>
        <v>#DIV/0!</v>
      </c>
      <c r="G1334" s="11"/>
      <c r="H1334" s="11"/>
      <c r="I1334" s="11"/>
      <c r="J1334" s="12">
        <f t="shared" si="105"/>
        <v>0</v>
      </c>
      <c r="K1334" s="31">
        <f t="shared" si="106"/>
        <v>116.5</v>
      </c>
      <c r="L1334" s="37">
        <f t="shared" si="103"/>
        <v>0</v>
      </c>
      <c r="M1334" s="37"/>
      <c r="N1334" s="37">
        <f t="shared" si="107"/>
        <v>0</v>
      </c>
    </row>
    <row r="1335" spans="1:14" x14ac:dyDescent="0.3">
      <c r="A1335" s="107"/>
      <c r="B1335" s="108"/>
      <c r="C1335" s="108"/>
      <c r="D1335" s="11"/>
      <c r="E1335" s="11"/>
      <c r="F1335" s="30" t="e">
        <f t="shared" si="104"/>
        <v>#DIV/0!</v>
      </c>
      <c r="G1335" s="11"/>
      <c r="H1335" s="11"/>
      <c r="I1335" s="11"/>
      <c r="J1335" s="12">
        <f t="shared" si="105"/>
        <v>0</v>
      </c>
      <c r="K1335" s="31">
        <f t="shared" si="106"/>
        <v>0</v>
      </c>
      <c r="L1335" s="37">
        <f t="shared" si="103"/>
        <v>0</v>
      </c>
      <c r="M1335" s="37"/>
      <c r="N1335" s="37">
        <f t="shared" si="107"/>
        <v>0</v>
      </c>
    </row>
    <row r="1336" spans="1:14" x14ac:dyDescent="0.3">
      <c r="A1336" s="107"/>
      <c r="B1336" s="108"/>
      <c r="C1336" s="108"/>
      <c r="D1336" s="11"/>
      <c r="E1336" s="11"/>
      <c r="F1336" s="30" t="e">
        <f t="shared" si="104"/>
        <v>#DIV/0!</v>
      </c>
      <c r="G1336" s="11"/>
      <c r="H1336" s="11"/>
      <c r="I1336" s="11"/>
      <c r="J1336" s="12">
        <f t="shared" si="105"/>
        <v>0</v>
      </c>
      <c r="K1336" s="31">
        <f t="shared" si="106"/>
        <v>23</v>
      </c>
      <c r="L1336" s="37">
        <f t="shared" si="103"/>
        <v>0</v>
      </c>
      <c r="M1336" s="37"/>
      <c r="N1336" s="37">
        <f t="shared" si="107"/>
        <v>0</v>
      </c>
    </row>
    <row r="1337" spans="1:14" x14ac:dyDescent="0.3">
      <c r="A1337" s="107"/>
      <c r="B1337" s="108"/>
      <c r="C1337" s="108"/>
      <c r="D1337" s="11"/>
      <c r="E1337" s="11"/>
      <c r="F1337" s="30" t="e">
        <f t="shared" si="104"/>
        <v>#DIV/0!</v>
      </c>
      <c r="G1337" s="11"/>
      <c r="H1337" s="11"/>
      <c r="I1337" s="11"/>
      <c r="J1337" s="12">
        <f t="shared" si="105"/>
        <v>0</v>
      </c>
      <c r="K1337" s="31">
        <f t="shared" si="106"/>
        <v>0</v>
      </c>
      <c r="L1337" s="37">
        <f t="shared" si="103"/>
        <v>0</v>
      </c>
      <c r="M1337" s="37"/>
      <c r="N1337" s="37">
        <f t="shared" si="107"/>
        <v>0</v>
      </c>
    </row>
    <row r="1338" spans="1:14" x14ac:dyDescent="0.3">
      <c r="A1338" s="11"/>
      <c r="B1338" s="10"/>
      <c r="C1338" s="10"/>
      <c r="D1338" s="11"/>
      <c r="E1338" s="11"/>
      <c r="F1338" s="30" t="e">
        <f t="shared" si="104"/>
        <v>#DIV/0!</v>
      </c>
      <c r="G1338" s="11"/>
      <c r="H1338" s="11"/>
      <c r="I1338" s="11"/>
      <c r="J1338" s="12">
        <f t="shared" si="105"/>
        <v>0</v>
      </c>
      <c r="K1338" s="31">
        <f t="shared" si="106"/>
        <v>0</v>
      </c>
      <c r="L1338" s="37">
        <f t="shared" si="103"/>
        <v>0</v>
      </c>
      <c r="M1338" s="37"/>
      <c r="N1338" s="37">
        <f t="shared" si="107"/>
        <v>0</v>
      </c>
    </row>
    <row r="1339" spans="1:14" x14ac:dyDescent="0.3">
      <c r="A1339" s="11"/>
      <c r="B1339" s="10"/>
      <c r="C1339" s="10"/>
      <c r="D1339" s="11"/>
      <c r="E1339" s="11"/>
      <c r="F1339" s="30" t="e">
        <f t="shared" si="104"/>
        <v>#DIV/0!</v>
      </c>
      <c r="G1339" s="11"/>
      <c r="H1339" s="11"/>
      <c r="I1339" s="11"/>
      <c r="J1339" s="12">
        <f t="shared" si="105"/>
        <v>0</v>
      </c>
      <c r="K1339" s="31">
        <f t="shared" si="106"/>
        <v>0</v>
      </c>
      <c r="L1339" s="37">
        <f t="shared" si="103"/>
        <v>0</v>
      </c>
      <c r="M1339" s="37"/>
      <c r="N1339" s="37">
        <f t="shared" si="107"/>
        <v>0</v>
      </c>
    </row>
    <row r="1340" spans="1:14" x14ac:dyDescent="0.3">
      <c r="A1340" s="11"/>
      <c r="B1340" s="10"/>
      <c r="C1340" s="10"/>
      <c r="D1340" s="11"/>
      <c r="E1340" s="11"/>
      <c r="F1340" s="30" t="e">
        <f t="shared" si="104"/>
        <v>#DIV/0!</v>
      </c>
      <c r="G1340" s="11"/>
      <c r="H1340" s="11"/>
      <c r="I1340" s="11"/>
      <c r="J1340" s="12">
        <f t="shared" si="105"/>
        <v>0</v>
      </c>
      <c r="K1340" s="31">
        <f t="shared" si="106"/>
        <v>0</v>
      </c>
      <c r="L1340" s="37">
        <f t="shared" si="103"/>
        <v>0</v>
      </c>
      <c r="M1340" s="37"/>
      <c r="N1340" s="37">
        <f t="shared" si="107"/>
        <v>0</v>
      </c>
    </row>
    <row r="1341" spans="1:14" x14ac:dyDescent="0.3">
      <c r="A1341" s="11" t="s">
        <v>33</v>
      </c>
      <c r="B1341" s="11"/>
      <c r="C1341" s="13"/>
      <c r="D1341" s="111">
        <f t="shared" ref="D1341:J1341" si="108">SUM(D1279:D1340)</f>
        <v>450</v>
      </c>
      <c r="E1341" s="111">
        <f t="shared" si="108"/>
        <v>0</v>
      </c>
      <c r="F1341" s="111" t="e">
        <f t="shared" si="108"/>
        <v>#DIV/0!</v>
      </c>
      <c r="G1341" s="111">
        <f t="shared" si="108"/>
        <v>0</v>
      </c>
      <c r="H1341" s="111">
        <f t="shared" si="108"/>
        <v>0</v>
      </c>
      <c r="I1341" s="111">
        <f t="shared" si="108"/>
        <v>0</v>
      </c>
      <c r="J1341" s="12">
        <f t="shared" si="108"/>
        <v>450</v>
      </c>
      <c r="K1341" s="111"/>
      <c r="L1341" s="111">
        <f>SUM(L1279:L1340)</f>
        <v>79963.87</v>
      </c>
      <c r="M1341" s="111">
        <f>SUM(M1279:M1340)</f>
        <v>0</v>
      </c>
      <c r="N1341" s="111">
        <f>SUM(N1279:N1340)</f>
        <v>0</v>
      </c>
    </row>
    <row r="1342" spans="1:14" x14ac:dyDescent="0.3">
      <c r="A1342" s="113"/>
      <c r="B1342" s="114"/>
      <c r="C1342" s="115"/>
      <c r="D1342" s="116"/>
      <c r="E1342" s="116"/>
      <c r="F1342" s="7" t="s">
        <v>106</v>
      </c>
      <c r="G1342" s="7" t="s">
        <v>123</v>
      </c>
      <c r="H1342" s="7" t="s">
        <v>124</v>
      </c>
      <c r="I1342" s="7" t="s">
        <v>125</v>
      </c>
      <c r="J1342" s="7" t="s">
        <v>126</v>
      </c>
      <c r="K1342" s="117"/>
      <c r="L1342" s="117"/>
      <c r="M1342" s="7" t="s">
        <v>107</v>
      </c>
      <c r="N1342" s="118"/>
    </row>
    <row r="1343" spans="1:14" ht="31.5" x14ac:dyDescent="0.5">
      <c r="A1343" s="113"/>
      <c r="B1343" s="114"/>
      <c r="C1343" s="115"/>
      <c r="D1343" s="116"/>
      <c r="E1343" s="116"/>
      <c r="F1343" s="121"/>
      <c r="G1343" s="121"/>
      <c r="H1343" s="121"/>
      <c r="I1343" s="121"/>
      <c r="J1343" s="121"/>
      <c r="K1343" s="122"/>
      <c r="L1343" s="121">
        <f>+F1343-G1343-H1343-I1343-J1343</f>
        <v>0</v>
      </c>
      <c r="M1343" s="123"/>
      <c r="N1343" s="124"/>
    </row>
    <row r="1344" spans="1:14" x14ac:dyDescent="0.3">
      <c r="A1344" s="177" t="s">
        <v>109</v>
      </c>
      <c r="B1344" s="178"/>
      <c r="C1344" s="178"/>
      <c r="D1344" s="178"/>
      <c r="E1344" s="178"/>
      <c r="F1344" s="178"/>
      <c r="G1344" s="178"/>
      <c r="H1344" s="178"/>
      <c r="I1344" s="178"/>
      <c r="J1344" s="179"/>
      <c r="K1344" s="125"/>
      <c r="L1344" s="12">
        <v>1371</v>
      </c>
      <c r="M1344" s="126"/>
      <c r="N1344" s="127"/>
    </row>
    <row r="1345" spans="1:14" x14ac:dyDescent="0.3">
      <c r="A1345" s="180" t="s">
        <v>110</v>
      </c>
      <c r="B1345" s="181"/>
      <c r="C1345" s="181"/>
      <c r="D1345" s="181"/>
      <c r="E1345" s="181"/>
      <c r="F1345" s="181"/>
      <c r="G1345" s="181"/>
      <c r="H1345" s="181"/>
      <c r="I1345" s="181"/>
      <c r="J1345" s="182"/>
      <c r="K1345" s="129"/>
      <c r="L1345" s="12">
        <v>-357</v>
      </c>
      <c r="M1345" s="126"/>
      <c r="N1345" s="127"/>
    </row>
    <row r="1346" spans="1:14" x14ac:dyDescent="0.3">
      <c r="A1346" s="160" t="s">
        <v>111</v>
      </c>
      <c r="B1346" s="161"/>
      <c r="C1346" s="161"/>
      <c r="D1346" s="161"/>
      <c r="E1346" s="161"/>
      <c r="F1346" s="161"/>
      <c r="G1346" s="161"/>
      <c r="H1346" s="161"/>
      <c r="I1346" s="161"/>
      <c r="J1346" s="162"/>
      <c r="K1346" s="130"/>
      <c r="L1346" s="12"/>
      <c r="M1346" s="131">
        <f>+L1346/L1341%</f>
        <v>0</v>
      </c>
      <c r="N1346" s="127"/>
    </row>
    <row r="1347" spans="1:14" x14ac:dyDescent="0.3">
      <c r="A1347" s="163" t="s">
        <v>112</v>
      </c>
      <c r="B1347" s="164"/>
      <c r="C1347" s="164"/>
      <c r="D1347" s="164"/>
      <c r="E1347" s="164"/>
      <c r="F1347" s="164"/>
      <c r="G1347" s="164"/>
      <c r="H1347" s="164"/>
      <c r="I1347" s="164"/>
      <c r="J1347" s="165"/>
      <c r="K1347" s="132"/>
      <c r="L1347" s="12">
        <f>+E1363</f>
        <v>11227</v>
      </c>
      <c r="M1347" s="126"/>
      <c r="N1347" s="127"/>
    </row>
    <row r="1348" spans="1:14" x14ac:dyDescent="0.3">
      <c r="A1348" s="166" t="s">
        <v>113</v>
      </c>
      <c r="B1348" s="167"/>
      <c r="C1348" s="167"/>
      <c r="D1348" s="167"/>
      <c r="E1348" s="167"/>
      <c r="F1348" s="167"/>
      <c r="G1348" s="167"/>
      <c r="H1348" s="167"/>
      <c r="I1348" s="167"/>
      <c r="J1348" s="168"/>
      <c r="K1348" s="134"/>
      <c r="L1348" s="12">
        <f>+M1363</f>
        <v>0</v>
      </c>
      <c r="M1348" s="126"/>
      <c r="N1348" s="127"/>
    </row>
    <row r="1349" spans="1:14" x14ac:dyDescent="0.3">
      <c r="A1349" s="169"/>
      <c r="B1349" s="170"/>
      <c r="C1349" s="170"/>
      <c r="D1349" s="170"/>
      <c r="E1349" s="170"/>
      <c r="F1349" s="170"/>
      <c r="G1349" s="170"/>
      <c r="H1349" s="170"/>
      <c r="I1349" s="170"/>
      <c r="J1349" s="171"/>
      <c r="K1349" s="128"/>
      <c r="L1349" s="126">
        <v>124</v>
      </c>
      <c r="M1349" s="126"/>
      <c r="N1349" s="127"/>
    </row>
    <row r="1350" spans="1:14" x14ac:dyDescent="0.3">
      <c r="A1350" s="169"/>
      <c r="B1350" s="170"/>
      <c r="C1350" s="170"/>
      <c r="D1350" s="170"/>
      <c r="E1350" s="170"/>
      <c r="F1350" s="170"/>
      <c r="G1350" s="170"/>
      <c r="H1350" s="170"/>
      <c r="I1350" s="170"/>
      <c r="J1350" s="171"/>
      <c r="K1350" s="128"/>
      <c r="L1350" s="126"/>
      <c r="M1350" s="126"/>
      <c r="N1350" s="127"/>
    </row>
    <row r="1351" spans="1:14" x14ac:dyDescent="0.3">
      <c r="A1351" s="169" t="s">
        <v>114</v>
      </c>
      <c r="B1351" s="170"/>
      <c r="C1351" s="170"/>
      <c r="D1351" s="170"/>
      <c r="E1351" s="170"/>
      <c r="F1351" s="170"/>
      <c r="G1351" s="170"/>
      <c r="H1351" s="170"/>
      <c r="I1351" s="170"/>
      <c r="J1351" s="171"/>
      <c r="K1351" s="136"/>
      <c r="L1351" s="111">
        <f>+L1341-L1344-L1345-L1346-L1347+L1348-L1349-L1350</f>
        <v>67598.87</v>
      </c>
      <c r="M1351" s="126"/>
      <c r="N1351" s="127"/>
    </row>
    <row r="1352" spans="1:14" ht="19.5" thickBot="1" x14ac:dyDescent="0.35">
      <c r="L1352" s="3">
        <v>67599</v>
      </c>
      <c r="M1352" s="138">
        <f>+L1352-L1351</f>
        <v>0.13000000000465661</v>
      </c>
    </row>
    <row r="1353" spans="1:14" ht="19.5" thickBot="1" x14ac:dyDescent="0.35">
      <c r="A1353" s="157" t="s">
        <v>115</v>
      </c>
      <c r="B1353" s="158"/>
      <c r="C1353" s="158"/>
      <c r="D1353" s="158"/>
      <c r="E1353" s="158"/>
      <c r="F1353" s="159"/>
      <c r="G1353" s="127"/>
      <c r="H1353" s="157" t="s">
        <v>116</v>
      </c>
      <c r="I1353" s="158"/>
      <c r="J1353" s="159"/>
      <c r="K1353" s="157" t="s">
        <v>117</v>
      </c>
      <c r="L1353" s="158"/>
      <c r="M1353" s="159"/>
      <c r="N1353" s="139"/>
    </row>
    <row r="1354" spans="1:14" ht="19.5" thickBot="1" x14ac:dyDescent="0.35">
      <c r="A1354" s="140" t="s">
        <v>118</v>
      </c>
      <c r="B1354" s="157" t="s">
        <v>119</v>
      </c>
      <c r="C1354" s="159"/>
      <c r="D1354" s="140" t="s">
        <v>120</v>
      </c>
      <c r="E1354" s="157" t="s">
        <v>22</v>
      </c>
      <c r="F1354" s="159"/>
      <c r="G1354" s="127"/>
      <c r="H1354" s="157" t="s">
        <v>119</v>
      </c>
      <c r="I1354" s="159"/>
      <c r="J1354" s="140" t="s">
        <v>22</v>
      </c>
      <c r="K1354" s="157" t="s">
        <v>119</v>
      </c>
      <c r="L1354" s="159"/>
      <c r="M1354" s="140" t="s">
        <v>22</v>
      </c>
      <c r="N1354" s="139"/>
    </row>
    <row r="1355" spans="1:14" ht="19.5" thickBot="1" x14ac:dyDescent="0.35">
      <c r="A1355" s="141"/>
      <c r="B1355" s="153"/>
      <c r="C1355" s="154"/>
      <c r="D1355" s="141"/>
      <c r="E1355" s="155">
        <v>11227</v>
      </c>
      <c r="F1355" s="156"/>
      <c r="G1355" s="127"/>
      <c r="H1355" s="153"/>
      <c r="I1355" s="154"/>
      <c r="J1355" s="142"/>
      <c r="K1355" s="153"/>
      <c r="L1355" s="154"/>
      <c r="M1355" s="143"/>
      <c r="N1355" s="144"/>
    </row>
    <row r="1356" spans="1:14" ht="19.5" thickBot="1" x14ac:dyDescent="0.35">
      <c r="A1356" s="141"/>
      <c r="B1356" s="153"/>
      <c r="C1356" s="154"/>
      <c r="D1356" s="141"/>
      <c r="E1356" s="155"/>
      <c r="F1356" s="156"/>
      <c r="G1356" s="127"/>
      <c r="H1356" s="153"/>
      <c r="I1356" s="154"/>
      <c r="J1356" s="142"/>
      <c r="K1356" s="153"/>
      <c r="L1356" s="154"/>
      <c r="M1356" s="143"/>
      <c r="N1356" s="144"/>
    </row>
    <row r="1357" spans="1:14" ht="19.5" thickBot="1" x14ac:dyDescent="0.35">
      <c r="A1357" s="141"/>
      <c r="B1357" s="153"/>
      <c r="C1357" s="154"/>
      <c r="D1357" s="141"/>
      <c r="E1357" s="155"/>
      <c r="F1357" s="156"/>
      <c r="G1357" s="127"/>
      <c r="H1357" s="153"/>
      <c r="I1357" s="154"/>
      <c r="J1357" s="142"/>
      <c r="K1357" s="153"/>
      <c r="L1357" s="154"/>
      <c r="M1357" s="143"/>
      <c r="N1357" s="144"/>
    </row>
    <row r="1358" spans="1:14" ht="19.5" thickBot="1" x14ac:dyDescent="0.35">
      <c r="A1358" s="141"/>
      <c r="B1358" s="153"/>
      <c r="C1358" s="154"/>
      <c r="D1358" s="141"/>
      <c r="E1358" s="155"/>
      <c r="F1358" s="156"/>
      <c r="G1358" s="127"/>
      <c r="H1358" s="153"/>
      <c r="I1358" s="154"/>
      <c r="J1358" s="142"/>
      <c r="K1358" s="153"/>
      <c r="L1358" s="154"/>
      <c r="M1358" s="143"/>
      <c r="N1358" s="144"/>
    </row>
    <row r="1359" spans="1:14" ht="19.5" thickBot="1" x14ac:dyDescent="0.35">
      <c r="A1359" s="141"/>
      <c r="B1359" s="153"/>
      <c r="C1359" s="154"/>
      <c r="D1359" s="141"/>
      <c r="E1359" s="155"/>
      <c r="F1359" s="156"/>
      <c r="G1359" s="127"/>
      <c r="H1359" s="153"/>
      <c r="I1359" s="154"/>
      <c r="J1359" s="142"/>
      <c r="K1359" s="153"/>
      <c r="L1359" s="154"/>
      <c r="M1359" s="143"/>
      <c r="N1359" s="144"/>
    </row>
    <row r="1360" spans="1:14" ht="19.5" thickBot="1" x14ac:dyDescent="0.35">
      <c r="A1360" s="141"/>
      <c r="B1360" s="153"/>
      <c r="C1360" s="154"/>
      <c r="D1360" s="141"/>
      <c r="E1360" s="155"/>
      <c r="F1360" s="156"/>
      <c r="G1360" s="127"/>
      <c r="H1360" s="153"/>
      <c r="I1360" s="154"/>
      <c r="J1360" s="142"/>
      <c r="K1360" s="153"/>
      <c r="L1360" s="154"/>
      <c r="M1360" s="143"/>
      <c r="N1360" s="144"/>
    </row>
    <row r="1361" spans="1:14" ht="19.5" thickBot="1" x14ac:dyDescent="0.35">
      <c r="A1361" s="141"/>
      <c r="B1361" s="153"/>
      <c r="C1361" s="154"/>
      <c r="D1361" s="141"/>
      <c r="E1361" s="155"/>
      <c r="F1361" s="156"/>
      <c r="G1361" s="127"/>
      <c r="H1361" s="153"/>
      <c r="I1361" s="154"/>
      <c r="J1361" s="142"/>
      <c r="K1361" s="153"/>
      <c r="L1361" s="154"/>
      <c r="M1361" s="143"/>
      <c r="N1361" s="144"/>
    </row>
    <row r="1362" spans="1:14" ht="19.5" thickBot="1" x14ac:dyDescent="0.35">
      <c r="A1362" s="141"/>
      <c r="B1362" s="153"/>
      <c r="C1362" s="154"/>
      <c r="D1362" s="141"/>
      <c r="E1362" s="155"/>
      <c r="F1362" s="156"/>
      <c r="G1362" s="127"/>
      <c r="H1362" s="153"/>
      <c r="I1362" s="154"/>
      <c r="J1362" s="142"/>
      <c r="K1362" s="153"/>
      <c r="L1362" s="154"/>
      <c r="M1362" s="143"/>
      <c r="N1362" s="144"/>
    </row>
    <row r="1363" spans="1:14" ht="19.5" thickBot="1" x14ac:dyDescent="0.35">
      <c r="A1363" s="141" t="s">
        <v>121</v>
      </c>
      <c r="B1363" s="153"/>
      <c r="C1363" s="154"/>
      <c r="D1363" s="141"/>
      <c r="E1363" s="155">
        <f>SUM(E1355:F1362)</f>
        <v>11227</v>
      </c>
      <c r="F1363" s="156"/>
      <c r="G1363" s="127"/>
      <c r="H1363" s="153" t="s">
        <v>121</v>
      </c>
      <c r="I1363" s="154"/>
      <c r="J1363" s="140">
        <f>SUM(J1355:J1362)</f>
        <v>0</v>
      </c>
      <c r="K1363" s="153" t="s">
        <v>121</v>
      </c>
      <c r="L1363" s="154"/>
      <c r="M1363" s="145">
        <f>SUM(M1355:M1362)</f>
        <v>0</v>
      </c>
      <c r="N1363" s="139"/>
    </row>
    <row r="1366" spans="1:14" x14ac:dyDescent="0.3">
      <c r="A1366" s="172" t="s">
        <v>0</v>
      </c>
      <c r="B1366" s="172"/>
      <c r="C1366" s="172"/>
      <c r="D1366" s="172"/>
      <c r="E1366" s="172"/>
      <c r="F1366" s="172"/>
      <c r="G1366" s="172"/>
      <c r="H1366" s="172"/>
      <c r="I1366" s="172"/>
      <c r="J1366" s="172"/>
      <c r="K1366" s="172"/>
      <c r="L1366" s="172"/>
      <c r="M1366" s="1"/>
      <c r="N1366" s="151"/>
    </row>
    <row r="1367" spans="1:14" x14ac:dyDescent="0.3">
      <c r="A1367" s="1" t="s">
        <v>1</v>
      </c>
      <c r="B1367" s="151" t="s">
        <v>140</v>
      </c>
      <c r="J1367" s="1" t="s">
        <v>3</v>
      </c>
      <c r="K1367" s="173">
        <f>+K1276</f>
        <v>0</v>
      </c>
      <c r="L1367" s="173"/>
      <c r="M1367" s="173"/>
      <c r="N1367" s="6"/>
    </row>
    <row r="1368" spans="1:14" x14ac:dyDescent="0.3">
      <c r="A1368" s="174"/>
      <c r="B1368" s="175"/>
      <c r="C1368" s="176"/>
      <c r="D1368" s="169" t="s">
        <v>6</v>
      </c>
      <c r="E1368" s="170"/>
      <c r="F1368" s="171"/>
      <c r="G1368" s="7" t="s">
        <v>7</v>
      </c>
      <c r="H1368" s="7" t="s">
        <v>7</v>
      </c>
      <c r="I1368" s="7" t="s">
        <v>8</v>
      </c>
      <c r="J1368" s="150" t="s">
        <v>9</v>
      </c>
      <c r="K1368" s="7" t="s">
        <v>10</v>
      </c>
      <c r="L1368" s="152"/>
      <c r="M1368" s="7" t="s">
        <v>11</v>
      </c>
      <c r="N1368" s="7" t="s">
        <v>12</v>
      </c>
    </row>
    <row r="1369" spans="1:14" x14ac:dyDescent="0.3">
      <c r="A1369" s="12" t="s">
        <v>16</v>
      </c>
      <c r="B1369" s="7" t="s">
        <v>17</v>
      </c>
      <c r="C1369" s="13" t="s">
        <v>18</v>
      </c>
      <c r="D1369" s="7">
        <v>1</v>
      </c>
      <c r="E1369" s="7">
        <v>2</v>
      </c>
      <c r="F1369" s="14" t="s">
        <v>19</v>
      </c>
      <c r="G1369" s="7" t="s">
        <v>20</v>
      </c>
      <c r="H1369" s="7" t="s">
        <v>20</v>
      </c>
      <c r="I1369" s="7"/>
      <c r="J1369" s="7" t="s">
        <v>20</v>
      </c>
      <c r="K1369" s="7" t="s">
        <v>21</v>
      </c>
      <c r="L1369" s="7" t="s">
        <v>22</v>
      </c>
      <c r="M1369" s="7" t="s">
        <v>23</v>
      </c>
      <c r="N1369" s="7" t="s">
        <v>22</v>
      </c>
    </row>
    <row r="1370" spans="1:14" x14ac:dyDescent="0.3">
      <c r="A1370" s="16" t="s">
        <v>35</v>
      </c>
      <c r="B1370" s="17" t="s">
        <v>36</v>
      </c>
      <c r="C1370" s="17">
        <v>72</v>
      </c>
      <c r="D1370" s="29">
        <v>10</v>
      </c>
      <c r="E1370" s="29"/>
      <c r="F1370" s="30">
        <f>+(E1370+D1370)/C1370</f>
        <v>0.1388888888888889</v>
      </c>
      <c r="G1370" s="32"/>
      <c r="H1370" s="32"/>
      <c r="I1370" s="32"/>
      <c r="J1370" s="34">
        <f>+D1370+E1370-G1370-H1370-I1370</f>
        <v>10</v>
      </c>
      <c r="K1370" s="31">
        <f>+K1279</f>
        <v>381.13</v>
      </c>
      <c r="L1370" s="24">
        <f t="shared" ref="L1370:L1431" si="109">+J1370*K1370</f>
        <v>3811.3</v>
      </c>
      <c r="M1370" s="24"/>
      <c r="N1370" s="24">
        <f>+K1370*I1370</f>
        <v>0</v>
      </c>
    </row>
    <row r="1371" spans="1:14" x14ac:dyDescent="0.3">
      <c r="A1371" s="16" t="s">
        <v>37</v>
      </c>
      <c r="B1371" s="17" t="s">
        <v>38</v>
      </c>
      <c r="C1371" s="17">
        <v>36</v>
      </c>
      <c r="D1371" s="29">
        <v>3</v>
      </c>
      <c r="E1371" s="29"/>
      <c r="F1371" s="30">
        <f t="shared" ref="F1371:F1431" si="110">+(E1371+D1371)/C1371</f>
        <v>8.3333333333333329E-2</v>
      </c>
      <c r="G1371" s="32"/>
      <c r="H1371" s="32"/>
      <c r="I1371" s="32"/>
      <c r="J1371" s="34">
        <f t="shared" ref="J1371:J1431" si="111">+D1371+E1371-G1371-H1371-I1371</f>
        <v>3</v>
      </c>
      <c r="K1371" s="31">
        <f t="shared" ref="K1371:K1431" si="112">+K1280</f>
        <v>741.2</v>
      </c>
      <c r="L1371" s="24">
        <f t="shared" si="109"/>
        <v>2223.6000000000004</v>
      </c>
      <c r="M1371" s="24"/>
      <c r="N1371" s="24">
        <f t="shared" ref="N1371:N1431" si="113">+K1371*I1371</f>
        <v>0</v>
      </c>
    </row>
    <row r="1372" spans="1:14" x14ac:dyDescent="0.3">
      <c r="A1372" s="16" t="s">
        <v>39</v>
      </c>
      <c r="B1372" s="17" t="s">
        <v>40</v>
      </c>
      <c r="C1372" s="17">
        <v>18</v>
      </c>
      <c r="D1372" s="29">
        <v>6</v>
      </c>
      <c r="E1372" s="29"/>
      <c r="F1372" s="30">
        <f t="shared" si="110"/>
        <v>0.33333333333333331</v>
      </c>
      <c r="G1372" s="32"/>
      <c r="H1372" s="32"/>
      <c r="I1372" s="32"/>
      <c r="J1372" s="12">
        <f t="shared" si="111"/>
        <v>6</v>
      </c>
      <c r="K1372" s="31">
        <f t="shared" si="112"/>
        <v>1263.5999999999999</v>
      </c>
      <c r="L1372" s="37">
        <f t="shared" si="109"/>
        <v>7581.5999999999995</v>
      </c>
      <c r="M1372" s="37"/>
      <c r="N1372" s="37">
        <f t="shared" si="113"/>
        <v>0</v>
      </c>
    </row>
    <row r="1373" spans="1:14" x14ac:dyDescent="0.3">
      <c r="A1373" s="16" t="s">
        <v>41</v>
      </c>
      <c r="B1373" s="17" t="s">
        <v>42</v>
      </c>
      <c r="C1373" s="17">
        <v>10</v>
      </c>
      <c r="D1373" s="29">
        <v>6</v>
      </c>
      <c r="E1373" s="29"/>
      <c r="F1373" s="30">
        <f t="shared" si="110"/>
        <v>0.6</v>
      </c>
      <c r="G1373" s="32"/>
      <c r="H1373" s="32"/>
      <c r="I1373" s="32"/>
      <c r="J1373" s="34">
        <f t="shared" si="111"/>
        <v>6</v>
      </c>
      <c r="K1373" s="31">
        <f t="shared" si="112"/>
        <v>2059.1999999999998</v>
      </c>
      <c r="L1373" s="24">
        <f t="shared" si="109"/>
        <v>12355.199999999999</v>
      </c>
      <c r="M1373" s="24"/>
      <c r="N1373" s="24">
        <f t="shared" si="113"/>
        <v>0</v>
      </c>
    </row>
    <row r="1374" spans="1:14" x14ac:dyDescent="0.3">
      <c r="A1374" s="16" t="s">
        <v>43</v>
      </c>
      <c r="B1374" s="17" t="s">
        <v>36</v>
      </c>
      <c r="C1374" s="17">
        <v>72</v>
      </c>
      <c r="D1374" s="29">
        <v>6</v>
      </c>
      <c r="E1374" s="29"/>
      <c r="F1374" s="30">
        <f t="shared" si="110"/>
        <v>8.3333333333333329E-2</v>
      </c>
      <c r="G1374" s="32"/>
      <c r="H1374" s="32"/>
      <c r="I1374" s="32"/>
      <c r="J1374" s="34">
        <f t="shared" si="111"/>
        <v>6</v>
      </c>
      <c r="K1374" s="31">
        <f t="shared" si="112"/>
        <v>409.5</v>
      </c>
      <c r="L1374" s="24">
        <f t="shared" si="109"/>
        <v>2457</v>
      </c>
      <c r="M1374" s="24"/>
      <c r="N1374" s="24">
        <f t="shared" si="113"/>
        <v>0</v>
      </c>
    </row>
    <row r="1375" spans="1:14" x14ac:dyDescent="0.3">
      <c r="A1375" s="16" t="s">
        <v>44</v>
      </c>
      <c r="B1375" s="17" t="s">
        <v>38</v>
      </c>
      <c r="C1375" s="17">
        <v>36</v>
      </c>
      <c r="D1375" s="29">
        <v>3</v>
      </c>
      <c r="E1375" s="29"/>
      <c r="F1375" s="30">
        <f t="shared" si="110"/>
        <v>8.3333333333333329E-2</v>
      </c>
      <c r="G1375" s="32"/>
      <c r="H1375" s="32"/>
      <c r="I1375" s="32"/>
      <c r="J1375" s="34">
        <f t="shared" si="111"/>
        <v>3</v>
      </c>
      <c r="K1375" s="31">
        <f t="shared" si="112"/>
        <v>803.79</v>
      </c>
      <c r="L1375" s="24">
        <f t="shared" si="109"/>
        <v>2411.37</v>
      </c>
      <c r="M1375" s="24"/>
      <c r="N1375" s="24">
        <f t="shared" si="113"/>
        <v>0</v>
      </c>
    </row>
    <row r="1376" spans="1:14" x14ac:dyDescent="0.3">
      <c r="A1376" s="16" t="s">
        <v>45</v>
      </c>
      <c r="B1376" s="17" t="s">
        <v>36</v>
      </c>
      <c r="C1376" s="17">
        <v>72</v>
      </c>
      <c r="D1376" s="29">
        <v>11</v>
      </c>
      <c r="E1376" s="29"/>
      <c r="F1376" s="30">
        <f t="shared" si="110"/>
        <v>0.15277777777777779</v>
      </c>
      <c r="G1376" s="32"/>
      <c r="H1376" s="32"/>
      <c r="I1376" s="32"/>
      <c r="J1376" s="34">
        <f t="shared" si="111"/>
        <v>11</v>
      </c>
      <c r="K1376" s="31">
        <f t="shared" si="112"/>
        <v>409.5</v>
      </c>
      <c r="L1376" s="24">
        <f t="shared" si="109"/>
        <v>4504.5</v>
      </c>
      <c r="M1376" s="24"/>
      <c r="N1376" s="24">
        <f t="shared" si="113"/>
        <v>0</v>
      </c>
    </row>
    <row r="1377" spans="1:14" x14ac:dyDescent="0.3">
      <c r="A1377" s="16" t="s">
        <v>46</v>
      </c>
      <c r="B1377" s="17" t="s">
        <v>38</v>
      </c>
      <c r="C1377" s="17">
        <v>36</v>
      </c>
      <c r="D1377" s="29">
        <v>3</v>
      </c>
      <c r="E1377" s="29"/>
      <c r="F1377" s="30">
        <f t="shared" si="110"/>
        <v>8.3333333333333329E-2</v>
      </c>
      <c r="G1377" s="32"/>
      <c r="H1377" s="32"/>
      <c r="I1377" s="32"/>
      <c r="J1377" s="34">
        <f t="shared" si="111"/>
        <v>3</v>
      </c>
      <c r="K1377" s="31">
        <f t="shared" si="112"/>
        <v>803.79</v>
      </c>
      <c r="L1377" s="24">
        <f t="shared" si="109"/>
        <v>2411.37</v>
      </c>
      <c r="M1377" s="24"/>
      <c r="N1377" s="24">
        <f t="shared" si="113"/>
        <v>0</v>
      </c>
    </row>
    <row r="1378" spans="1:14" x14ac:dyDescent="0.3">
      <c r="A1378" s="16" t="s">
        <v>47</v>
      </c>
      <c r="B1378" s="17" t="s">
        <v>48</v>
      </c>
      <c r="C1378" s="17">
        <v>8</v>
      </c>
      <c r="D1378" s="29"/>
      <c r="E1378" s="29"/>
      <c r="F1378" s="30">
        <f t="shared" si="110"/>
        <v>0</v>
      </c>
      <c r="G1378" s="32"/>
      <c r="H1378" s="32"/>
      <c r="I1378" s="32"/>
      <c r="J1378" s="34">
        <f t="shared" si="111"/>
        <v>0</v>
      </c>
      <c r="K1378" s="31">
        <f t="shared" si="112"/>
        <v>2767.05</v>
      </c>
      <c r="L1378" s="24">
        <f t="shared" si="109"/>
        <v>0</v>
      </c>
      <c r="M1378" s="24"/>
      <c r="N1378" s="24">
        <f t="shared" si="113"/>
        <v>0</v>
      </c>
    </row>
    <row r="1379" spans="1:14" x14ac:dyDescent="0.3">
      <c r="A1379" s="35" t="s">
        <v>49</v>
      </c>
      <c r="B1379" s="17" t="s">
        <v>50</v>
      </c>
      <c r="C1379" s="38">
        <v>72</v>
      </c>
      <c r="D1379" s="29">
        <v>3</v>
      </c>
      <c r="E1379" s="29"/>
      <c r="F1379" s="30">
        <f t="shared" si="110"/>
        <v>4.1666666666666664E-2</v>
      </c>
      <c r="G1379" s="32"/>
      <c r="H1379" s="32"/>
      <c r="I1379" s="32"/>
      <c r="J1379" s="12">
        <f t="shared" si="111"/>
        <v>3</v>
      </c>
      <c r="K1379" s="31">
        <f t="shared" si="112"/>
        <v>444.6</v>
      </c>
      <c r="L1379" s="37">
        <f t="shared" si="109"/>
        <v>1333.8000000000002</v>
      </c>
      <c r="M1379" s="37"/>
      <c r="N1379" s="37">
        <f t="shared" si="113"/>
        <v>0</v>
      </c>
    </row>
    <row r="1380" spans="1:14" x14ac:dyDescent="0.3">
      <c r="A1380" s="16" t="s">
        <v>51</v>
      </c>
      <c r="B1380" s="17" t="s">
        <v>52</v>
      </c>
      <c r="C1380" s="17">
        <v>36</v>
      </c>
      <c r="D1380" s="29">
        <v>3</v>
      </c>
      <c r="E1380" s="29"/>
      <c r="F1380" s="30">
        <f t="shared" si="110"/>
        <v>8.3333333333333329E-2</v>
      </c>
      <c r="G1380" s="32"/>
      <c r="H1380" s="32"/>
      <c r="I1380" s="32"/>
      <c r="J1380" s="34">
        <f t="shared" si="111"/>
        <v>3</v>
      </c>
      <c r="K1380" s="31">
        <f t="shared" si="112"/>
        <v>868.73</v>
      </c>
      <c r="L1380" s="24">
        <f t="shared" si="109"/>
        <v>2606.19</v>
      </c>
      <c r="M1380" s="24"/>
      <c r="N1380" s="24">
        <f t="shared" si="113"/>
        <v>0</v>
      </c>
    </row>
    <row r="1381" spans="1:14" x14ac:dyDescent="0.3">
      <c r="A1381" s="16" t="s">
        <v>53</v>
      </c>
      <c r="B1381" s="17" t="s">
        <v>48</v>
      </c>
      <c r="C1381" s="17">
        <v>8</v>
      </c>
      <c r="D1381" s="29"/>
      <c r="E1381" s="29"/>
      <c r="F1381" s="30">
        <f t="shared" si="110"/>
        <v>0</v>
      </c>
      <c r="G1381" s="32"/>
      <c r="H1381" s="32"/>
      <c r="I1381" s="32"/>
      <c r="J1381" s="34">
        <f t="shared" si="111"/>
        <v>0</v>
      </c>
      <c r="K1381" s="31">
        <f t="shared" si="112"/>
        <v>2416.0500000000002</v>
      </c>
      <c r="L1381" s="24">
        <f t="shared" si="109"/>
        <v>0</v>
      </c>
      <c r="M1381" s="24"/>
      <c r="N1381" s="24">
        <f t="shared" si="113"/>
        <v>0</v>
      </c>
    </row>
    <row r="1382" spans="1:14" x14ac:dyDescent="0.3">
      <c r="A1382" s="16" t="s">
        <v>54</v>
      </c>
      <c r="B1382" s="17" t="s">
        <v>50</v>
      </c>
      <c r="C1382" s="17">
        <v>72</v>
      </c>
      <c r="D1382" s="29">
        <v>29</v>
      </c>
      <c r="E1382" s="29"/>
      <c r="F1382" s="30">
        <f t="shared" si="110"/>
        <v>0.40277777777777779</v>
      </c>
      <c r="G1382" s="32"/>
      <c r="H1382" s="32"/>
      <c r="I1382" s="32"/>
      <c r="J1382" s="34">
        <f t="shared" si="111"/>
        <v>29</v>
      </c>
      <c r="K1382" s="31">
        <f t="shared" si="112"/>
        <v>377.33</v>
      </c>
      <c r="L1382" s="24">
        <f t="shared" si="109"/>
        <v>10942.57</v>
      </c>
      <c r="M1382" s="24"/>
      <c r="N1382" s="24">
        <f t="shared" si="113"/>
        <v>0</v>
      </c>
    </row>
    <row r="1383" spans="1:14" x14ac:dyDescent="0.3">
      <c r="A1383" s="16" t="s">
        <v>55</v>
      </c>
      <c r="B1383" s="17" t="s">
        <v>56</v>
      </c>
      <c r="C1383" s="17">
        <v>15</v>
      </c>
      <c r="D1383" s="44"/>
      <c r="E1383" s="44"/>
      <c r="F1383" s="30">
        <f t="shared" si="110"/>
        <v>0</v>
      </c>
      <c r="G1383" s="11"/>
      <c r="H1383" s="11"/>
      <c r="I1383" s="11"/>
      <c r="J1383" s="12">
        <f t="shared" si="111"/>
        <v>0</v>
      </c>
      <c r="K1383" s="45">
        <f t="shared" si="112"/>
        <v>1158.3</v>
      </c>
      <c r="L1383" s="37">
        <f t="shared" si="109"/>
        <v>0</v>
      </c>
      <c r="M1383" s="37"/>
      <c r="N1383" s="37">
        <f t="shared" si="113"/>
        <v>0</v>
      </c>
    </row>
    <row r="1384" spans="1:14" x14ac:dyDescent="0.3">
      <c r="A1384" s="16" t="s">
        <v>57</v>
      </c>
      <c r="B1384" s="17" t="s">
        <v>50</v>
      </c>
      <c r="C1384" s="17">
        <v>72</v>
      </c>
      <c r="D1384" s="29">
        <v>14</v>
      </c>
      <c r="E1384" s="29"/>
      <c r="F1384" s="30">
        <f t="shared" si="110"/>
        <v>0.19444444444444445</v>
      </c>
      <c r="G1384" s="32"/>
      <c r="H1384" s="32"/>
      <c r="I1384" s="32"/>
      <c r="J1384" s="34">
        <f t="shared" si="111"/>
        <v>14</v>
      </c>
      <c r="K1384" s="31">
        <f t="shared" si="112"/>
        <v>424.13</v>
      </c>
      <c r="L1384" s="24">
        <f t="shared" si="109"/>
        <v>5937.82</v>
      </c>
      <c r="M1384" s="24"/>
      <c r="N1384" s="24">
        <f t="shared" si="113"/>
        <v>0</v>
      </c>
    </row>
    <row r="1385" spans="1:14" x14ac:dyDescent="0.3">
      <c r="A1385" s="16" t="s">
        <v>58</v>
      </c>
      <c r="B1385" s="17" t="s">
        <v>59</v>
      </c>
      <c r="C1385" s="17">
        <v>15</v>
      </c>
      <c r="D1385" s="29">
        <v>1</v>
      </c>
      <c r="E1385" s="29"/>
      <c r="F1385" s="30">
        <f t="shared" si="110"/>
        <v>6.6666666666666666E-2</v>
      </c>
      <c r="G1385" s="32"/>
      <c r="H1385" s="32"/>
      <c r="I1385" s="32"/>
      <c r="J1385" s="34">
        <f t="shared" si="111"/>
        <v>1</v>
      </c>
      <c r="K1385" s="31">
        <f t="shared" si="112"/>
        <v>1199.25</v>
      </c>
      <c r="L1385" s="24">
        <f t="shared" si="109"/>
        <v>1199.25</v>
      </c>
      <c r="M1385" s="24"/>
      <c r="N1385" s="24">
        <f t="shared" si="113"/>
        <v>0</v>
      </c>
    </row>
    <row r="1386" spans="1:14" x14ac:dyDescent="0.3">
      <c r="A1386" s="16" t="s">
        <v>60</v>
      </c>
      <c r="B1386" s="17" t="s">
        <v>50</v>
      </c>
      <c r="C1386" s="17">
        <v>72</v>
      </c>
      <c r="D1386" s="29"/>
      <c r="E1386" s="29"/>
      <c r="F1386" s="30">
        <f t="shared" si="110"/>
        <v>0</v>
      </c>
      <c r="G1386" s="32"/>
      <c r="H1386" s="32"/>
      <c r="I1386" s="32"/>
      <c r="J1386" s="34">
        <f t="shared" si="111"/>
        <v>0</v>
      </c>
      <c r="K1386" s="31">
        <f t="shared" si="112"/>
        <v>381.13</v>
      </c>
      <c r="L1386" s="24">
        <f t="shared" si="109"/>
        <v>0</v>
      </c>
      <c r="M1386" s="24"/>
      <c r="N1386" s="24">
        <f t="shared" si="113"/>
        <v>0</v>
      </c>
    </row>
    <row r="1387" spans="1:14" x14ac:dyDescent="0.3">
      <c r="A1387" s="16" t="s">
        <v>61</v>
      </c>
      <c r="B1387" s="17" t="s">
        <v>50</v>
      </c>
      <c r="C1387" s="38">
        <v>72</v>
      </c>
      <c r="D1387" s="44">
        <v>3</v>
      </c>
      <c r="E1387" s="44"/>
      <c r="F1387" s="30">
        <f t="shared" si="110"/>
        <v>4.1666666666666664E-2</v>
      </c>
      <c r="G1387" s="11"/>
      <c r="H1387" s="11"/>
      <c r="I1387" s="11"/>
      <c r="J1387" s="12">
        <f t="shared" si="111"/>
        <v>3</v>
      </c>
      <c r="K1387" s="31">
        <f t="shared" si="112"/>
        <v>424.13</v>
      </c>
      <c r="L1387" s="37">
        <f t="shared" si="109"/>
        <v>1272.3899999999999</v>
      </c>
      <c r="M1387" s="37"/>
      <c r="N1387" s="37">
        <f t="shared" si="113"/>
        <v>0</v>
      </c>
    </row>
    <row r="1388" spans="1:14" x14ac:dyDescent="0.3">
      <c r="A1388" s="35" t="s">
        <v>62</v>
      </c>
      <c r="B1388" s="17" t="s">
        <v>50</v>
      </c>
      <c r="C1388" s="38">
        <v>72</v>
      </c>
      <c r="D1388" s="44">
        <v>6</v>
      </c>
      <c r="E1388" s="44"/>
      <c r="F1388" s="30">
        <f t="shared" si="110"/>
        <v>8.3333333333333329E-2</v>
      </c>
      <c r="G1388" s="11"/>
      <c r="H1388" s="11"/>
      <c r="I1388" s="11"/>
      <c r="J1388" s="12">
        <f t="shared" si="111"/>
        <v>6</v>
      </c>
      <c r="K1388" s="31">
        <f t="shared" si="112"/>
        <v>330.23</v>
      </c>
      <c r="L1388" s="37">
        <f t="shared" si="109"/>
        <v>1981.38</v>
      </c>
      <c r="M1388" s="37"/>
      <c r="N1388" s="37">
        <f t="shared" si="113"/>
        <v>0</v>
      </c>
    </row>
    <row r="1389" spans="1:14" x14ac:dyDescent="0.3">
      <c r="A1389" s="35" t="s">
        <v>63</v>
      </c>
      <c r="B1389" s="17" t="s">
        <v>50</v>
      </c>
      <c r="C1389" s="38">
        <v>72</v>
      </c>
      <c r="D1389" s="44"/>
      <c r="E1389" s="44"/>
      <c r="F1389" s="30">
        <f t="shared" si="110"/>
        <v>0</v>
      </c>
      <c r="G1389" s="11"/>
      <c r="H1389" s="11"/>
      <c r="I1389" s="11"/>
      <c r="J1389" s="12">
        <f t="shared" si="111"/>
        <v>0</v>
      </c>
      <c r="K1389" s="31">
        <f t="shared" si="112"/>
        <v>424.13</v>
      </c>
      <c r="L1389" s="37">
        <f t="shared" si="109"/>
        <v>0</v>
      </c>
      <c r="M1389" s="37"/>
      <c r="N1389" s="37">
        <f t="shared" si="113"/>
        <v>0</v>
      </c>
    </row>
    <row r="1390" spans="1:14" x14ac:dyDescent="0.3">
      <c r="A1390" s="35" t="s">
        <v>64</v>
      </c>
      <c r="B1390" s="17" t="s">
        <v>65</v>
      </c>
      <c r="C1390" s="38">
        <v>72</v>
      </c>
      <c r="D1390" s="44"/>
      <c r="E1390" s="44"/>
      <c r="F1390" s="30">
        <f t="shared" si="110"/>
        <v>0</v>
      </c>
      <c r="G1390" s="11"/>
      <c r="H1390" s="11"/>
      <c r="I1390" s="11"/>
      <c r="J1390" s="12">
        <f t="shared" si="111"/>
        <v>0</v>
      </c>
      <c r="K1390" s="31">
        <f t="shared" si="112"/>
        <v>389.61</v>
      </c>
      <c r="L1390" s="37">
        <f t="shared" si="109"/>
        <v>0</v>
      </c>
      <c r="M1390" s="37"/>
      <c r="N1390" s="37">
        <f t="shared" si="113"/>
        <v>0</v>
      </c>
    </row>
    <row r="1391" spans="1:14" x14ac:dyDescent="0.3">
      <c r="A1391" s="35" t="s">
        <v>66</v>
      </c>
      <c r="B1391" s="17" t="s">
        <v>65</v>
      </c>
      <c r="C1391" s="38">
        <v>72</v>
      </c>
      <c r="D1391" s="44">
        <v>3</v>
      </c>
      <c r="E1391" s="44"/>
      <c r="F1391" s="30">
        <f t="shared" si="110"/>
        <v>4.1666666666666664E-2</v>
      </c>
      <c r="G1391" s="11"/>
      <c r="H1391" s="11"/>
      <c r="I1391" s="11"/>
      <c r="J1391" s="12">
        <f t="shared" si="111"/>
        <v>3</v>
      </c>
      <c r="K1391" s="31">
        <f t="shared" si="112"/>
        <v>389.61</v>
      </c>
      <c r="L1391" s="37">
        <f t="shared" si="109"/>
        <v>1168.83</v>
      </c>
      <c r="M1391" s="37"/>
      <c r="N1391" s="37">
        <f t="shared" si="113"/>
        <v>0</v>
      </c>
    </row>
    <row r="1392" spans="1:14" x14ac:dyDescent="0.3">
      <c r="A1392" s="47" t="s">
        <v>67</v>
      </c>
      <c r="B1392" s="48" t="s">
        <v>59</v>
      </c>
      <c r="C1392" s="49">
        <v>25</v>
      </c>
      <c r="D1392" s="44">
        <v>12</v>
      </c>
      <c r="E1392" s="44"/>
      <c r="F1392" s="30">
        <f t="shared" si="110"/>
        <v>0.48</v>
      </c>
      <c r="G1392" s="11"/>
      <c r="H1392" s="11"/>
      <c r="I1392" s="11"/>
      <c r="J1392" s="12">
        <f t="shared" si="111"/>
        <v>12</v>
      </c>
      <c r="K1392" s="31">
        <f t="shared" si="112"/>
        <v>169.65</v>
      </c>
      <c r="L1392" s="37">
        <f t="shared" si="109"/>
        <v>2035.8000000000002</v>
      </c>
      <c r="M1392" s="37"/>
      <c r="N1392" s="37">
        <f t="shared" si="113"/>
        <v>0</v>
      </c>
    </row>
    <row r="1393" spans="1:14" x14ac:dyDescent="0.3">
      <c r="A1393" s="47" t="s">
        <v>68</v>
      </c>
      <c r="B1393" s="48" t="s">
        <v>42</v>
      </c>
      <c r="C1393" s="49">
        <v>50</v>
      </c>
      <c r="D1393" s="44">
        <v>42</v>
      </c>
      <c r="E1393" s="44"/>
      <c r="F1393" s="30">
        <f t="shared" si="110"/>
        <v>0.84</v>
      </c>
      <c r="G1393" s="11"/>
      <c r="H1393" s="11"/>
      <c r="I1393" s="11"/>
      <c r="J1393" s="12">
        <f t="shared" si="111"/>
        <v>42</v>
      </c>
      <c r="K1393" s="31">
        <f t="shared" si="112"/>
        <v>88.92</v>
      </c>
      <c r="L1393" s="37">
        <f t="shared" si="109"/>
        <v>3734.64</v>
      </c>
      <c r="M1393" s="37"/>
      <c r="N1393" s="37">
        <f t="shared" si="113"/>
        <v>0</v>
      </c>
    </row>
    <row r="1394" spans="1:14" x14ac:dyDescent="0.3">
      <c r="A1394" s="47" t="s">
        <v>69</v>
      </c>
      <c r="B1394" s="48" t="s">
        <v>52</v>
      </c>
      <c r="C1394" s="49">
        <v>12</v>
      </c>
      <c r="D1394" s="44">
        <v>4</v>
      </c>
      <c r="E1394" s="44"/>
      <c r="F1394" s="30">
        <f t="shared" si="110"/>
        <v>0.33333333333333331</v>
      </c>
      <c r="G1394" s="11"/>
      <c r="H1394" s="11"/>
      <c r="I1394" s="11"/>
      <c r="J1394" s="12">
        <f t="shared" si="111"/>
        <v>4</v>
      </c>
      <c r="K1394" s="31">
        <f t="shared" si="112"/>
        <v>123.94</v>
      </c>
      <c r="L1394" s="37">
        <f t="shared" si="109"/>
        <v>495.76</v>
      </c>
      <c r="M1394" s="37"/>
      <c r="N1394" s="37">
        <f t="shared" si="113"/>
        <v>0</v>
      </c>
    </row>
    <row r="1395" spans="1:14" ht="19.5" thickBot="1" x14ac:dyDescent="0.35">
      <c r="A1395" s="47" t="s">
        <v>70</v>
      </c>
      <c r="B1395" s="48" t="s">
        <v>50</v>
      </c>
      <c r="C1395" s="49">
        <v>60</v>
      </c>
      <c r="D1395" s="44">
        <v>10</v>
      </c>
      <c r="E1395" s="44"/>
      <c r="F1395" s="30">
        <f t="shared" si="110"/>
        <v>0.16666666666666666</v>
      </c>
      <c r="G1395" s="11"/>
      <c r="H1395" s="11"/>
      <c r="I1395" s="11"/>
      <c r="J1395" s="12">
        <f t="shared" si="111"/>
        <v>10</v>
      </c>
      <c r="K1395" s="31">
        <f t="shared" si="112"/>
        <v>67.180000000000007</v>
      </c>
      <c r="L1395" s="37">
        <f t="shared" si="109"/>
        <v>671.80000000000007</v>
      </c>
      <c r="M1395" s="37"/>
      <c r="N1395" s="37">
        <f t="shared" si="113"/>
        <v>0</v>
      </c>
    </row>
    <row r="1396" spans="1:14" ht="19.5" thickBot="1" x14ac:dyDescent="0.35">
      <c r="A1396" s="56" t="s">
        <v>71</v>
      </c>
      <c r="B1396" s="57" t="s">
        <v>50</v>
      </c>
      <c r="C1396" s="58">
        <v>60</v>
      </c>
      <c r="D1396" s="44">
        <v>19</v>
      </c>
      <c r="E1396" s="44"/>
      <c r="F1396" s="30">
        <f t="shared" si="110"/>
        <v>0.31666666666666665</v>
      </c>
      <c r="G1396" s="11"/>
      <c r="H1396" s="11"/>
      <c r="I1396" s="11"/>
      <c r="J1396" s="12">
        <f t="shared" si="111"/>
        <v>19</v>
      </c>
      <c r="K1396" s="31">
        <f t="shared" si="112"/>
        <v>67.180000000000007</v>
      </c>
      <c r="L1396" s="37">
        <f t="shared" si="109"/>
        <v>1276.42</v>
      </c>
      <c r="M1396" s="37"/>
      <c r="N1396" s="37">
        <f t="shared" si="113"/>
        <v>0</v>
      </c>
    </row>
    <row r="1397" spans="1:14" ht="19.5" thickBot="1" x14ac:dyDescent="0.35">
      <c r="A1397" s="56" t="s">
        <v>72</v>
      </c>
      <c r="B1397" s="57" t="s">
        <v>50</v>
      </c>
      <c r="C1397" s="58">
        <v>60</v>
      </c>
      <c r="D1397" s="44">
        <v>15</v>
      </c>
      <c r="E1397" s="44"/>
      <c r="F1397" s="30">
        <f t="shared" si="110"/>
        <v>0.25</v>
      </c>
      <c r="G1397" s="11"/>
      <c r="H1397" s="11"/>
      <c r="I1397" s="11"/>
      <c r="J1397" s="12">
        <f t="shared" si="111"/>
        <v>15</v>
      </c>
      <c r="K1397" s="31">
        <f t="shared" si="112"/>
        <v>67.180000000000007</v>
      </c>
      <c r="L1397" s="37">
        <f t="shared" si="109"/>
        <v>1007.7</v>
      </c>
      <c r="M1397" s="37"/>
      <c r="N1397" s="37">
        <f t="shared" si="113"/>
        <v>0</v>
      </c>
    </row>
    <row r="1398" spans="1:14" ht="19.5" thickBot="1" x14ac:dyDescent="0.35">
      <c r="A1398" s="56" t="s">
        <v>73</v>
      </c>
      <c r="B1398" s="57" t="s">
        <v>74</v>
      </c>
      <c r="C1398" s="58">
        <v>150</v>
      </c>
      <c r="D1398" s="44"/>
      <c r="E1398" s="44"/>
      <c r="F1398" s="30">
        <f t="shared" si="110"/>
        <v>0</v>
      </c>
      <c r="G1398" s="11"/>
      <c r="H1398" s="11"/>
      <c r="I1398" s="11"/>
      <c r="J1398" s="12">
        <f t="shared" si="111"/>
        <v>0</v>
      </c>
      <c r="K1398" s="31">
        <f t="shared" si="112"/>
        <v>21.06</v>
      </c>
      <c r="L1398" s="37">
        <f t="shared" si="109"/>
        <v>0</v>
      </c>
      <c r="M1398" s="37"/>
      <c r="N1398" s="37">
        <f t="shared" si="113"/>
        <v>0</v>
      </c>
    </row>
    <row r="1399" spans="1:14" ht="19.5" thickBot="1" x14ac:dyDescent="0.35">
      <c r="A1399" s="66" t="s">
        <v>75</v>
      </c>
      <c r="B1399" s="67" t="s">
        <v>76</v>
      </c>
      <c r="C1399" s="68">
        <v>120</v>
      </c>
      <c r="D1399" s="44"/>
      <c r="E1399" s="44"/>
      <c r="F1399" s="30">
        <f t="shared" si="110"/>
        <v>0</v>
      </c>
      <c r="G1399" s="11"/>
      <c r="H1399" s="11"/>
      <c r="I1399" s="11"/>
      <c r="J1399" s="12">
        <f t="shared" si="111"/>
        <v>0</v>
      </c>
      <c r="K1399" s="31">
        <f t="shared" si="112"/>
        <v>78.98</v>
      </c>
      <c r="L1399" s="37">
        <f t="shared" si="109"/>
        <v>0</v>
      </c>
      <c r="M1399" s="37"/>
      <c r="N1399" s="37">
        <f t="shared" si="113"/>
        <v>0</v>
      </c>
    </row>
    <row r="1400" spans="1:14" ht="19.5" thickBot="1" x14ac:dyDescent="0.35">
      <c r="A1400" s="66" t="s">
        <v>77</v>
      </c>
      <c r="B1400" s="67" t="s">
        <v>78</v>
      </c>
      <c r="C1400" s="68">
        <v>60</v>
      </c>
      <c r="D1400" s="44"/>
      <c r="E1400" s="44"/>
      <c r="F1400" s="30">
        <f t="shared" si="110"/>
        <v>0</v>
      </c>
      <c r="G1400" s="11"/>
      <c r="H1400" s="11"/>
      <c r="I1400" s="11"/>
      <c r="J1400" s="12">
        <f t="shared" si="111"/>
        <v>0</v>
      </c>
      <c r="K1400" s="31">
        <f t="shared" si="112"/>
        <v>154.44</v>
      </c>
      <c r="L1400" s="37">
        <f t="shared" si="109"/>
        <v>0</v>
      </c>
      <c r="M1400" s="37"/>
      <c r="N1400" s="37">
        <f t="shared" si="113"/>
        <v>0</v>
      </c>
    </row>
    <row r="1401" spans="1:14" ht="19.5" thickBot="1" x14ac:dyDescent="0.35">
      <c r="A1401" s="66" t="s">
        <v>79</v>
      </c>
      <c r="B1401" s="67" t="s">
        <v>50</v>
      </c>
      <c r="C1401" s="68">
        <v>30</v>
      </c>
      <c r="D1401" s="44"/>
      <c r="E1401" s="44"/>
      <c r="F1401" s="30">
        <f t="shared" si="110"/>
        <v>0</v>
      </c>
      <c r="G1401" s="11"/>
      <c r="H1401" s="11"/>
      <c r="I1401" s="11"/>
      <c r="J1401" s="12">
        <f t="shared" si="111"/>
        <v>0</v>
      </c>
      <c r="K1401" s="31">
        <f t="shared" si="112"/>
        <v>274.95</v>
      </c>
      <c r="L1401" s="37">
        <f t="shared" si="109"/>
        <v>0</v>
      </c>
      <c r="M1401" s="37"/>
      <c r="N1401" s="37">
        <f t="shared" si="113"/>
        <v>0</v>
      </c>
    </row>
    <row r="1402" spans="1:14" ht="19.5" thickBot="1" x14ac:dyDescent="0.35">
      <c r="A1402" s="66" t="s">
        <v>80</v>
      </c>
      <c r="B1402" s="67" t="s">
        <v>59</v>
      </c>
      <c r="C1402" s="68">
        <v>12</v>
      </c>
      <c r="D1402" s="44"/>
      <c r="E1402" s="44"/>
      <c r="F1402" s="30">
        <f t="shared" si="110"/>
        <v>0</v>
      </c>
      <c r="G1402" s="11"/>
      <c r="H1402" s="11"/>
      <c r="I1402" s="11"/>
      <c r="J1402" s="12">
        <f t="shared" si="111"/>
        <v>0</v>
      </c>
      <c r="K1402" s="31">
        <f t="shared" si="112"/>
        <v>1023.75</v>
      </c>
      <c r="L1402" s="37">
        <f t="shared" si="109"/>
        <v>0</v>
      </c>
      <c r="M1402" s="37"/>
      <c r="N1402" s="37">
        <f t="shared" si="113"/>
        <v>0</v>
      </c>
    </row>
    <row r="1403" spans="1:14" ht="19.5" thickBot="1" x14ac:dyDescent="0.35">
      <c r="A1403" s="76" t="s">
        <v>81</v>
      </c>
      <c r="B1403" s="77" t="s">
        <v>82</v>
      </c>
      <c r="C1403" s="78">
        <v>18</v>
      </c>
      <c r="D1403" s="44">
        <v>8</v>
      </c>
      <c r="E1403" s="44"/>
      <c r="F1403" s="30">
        <f t="shared" si="110"/>
        <v>0.44444444444444442</v>
      </c>
      <c r="G1403" s="11"/>
      <c r="H1403" s="11"/>
      <c r="I1403" s="11"/>
      <c r="J1403" s="12">
        <f t="shared" si="111"/>
        <v>8</v>
      </c>
      <c r="K1403" s="31">
        <f t="shared" si="112"/>
        <v>558.67999999999995</v>
      </c>
      <c r="L1403" s="37">
        <f t="shared" si="109"/>
        <v>4469.4399999999996</v>
      </c>
      <c r="M1403" s="37"/>
      <c r="N1403" s="37">
        <f t="shared" si="113"/>
        <v>0</v>
      </c>
    </row>
    <row r="1404" spans="1:14" ht="19.5" thickBot="1" x14ac:dyDescent="0.35">
      <c r="A1404" s="76" t="s">
        <v>83</v>
      </c>
      <c r="B1404" s="77" t="s">
        <v>59</v>
      </c>
      <c r="C1404" s="78">
        <v>12</v>
      </c>
      <c r="D1404" s="44">
        <v>3</v>
      </c>
      <c r="E1404" s="44"/>
      <c r="F1404" s="30">
        <f t="shared" si="110"/>
        <v>0.25</v>
      </c>
      <c r="G1404" s="11"/>
      <c r="H1404" s="11"/>
      <c r="I1404" s="11"/>
      <c r="J1404" s="12">
        <f t="shared" si="111"/>
        <v>3</v>
      </c>
      <c r="K1404" s="31">
        <f t="shared" si="112"/>
        <v>1092.2</v>
      </c>
      <c r="L1404" s="37">
        <f t="shared" si="109"/>
        <v>3276.6000000000004</v>
      </c>
      <c r="M1404" s="37"/>
      <c r="N1404" s="37">
        <f t="shared" si="113"/>
        <v>0</v>
      </c>
    </row>
    <row r="1405" spans="1:14" ht="19.5" thickBot="1" x14ac:dyDescent="0.35">
      <c r="A1405" s="76" t="s">
        <v>84</v>
      </c>
      <c r="B1405" s="77" t="s">
        <v>85</v>
      </c>
      <c r="C1405" s="78">
        <v>4</v>
      </c>
      <c r="D1405" s="44"/>
      <c r="E1405" s="44"/>
      <c r="F1405" s="30">
        <f t="shared" si="110"/>
        <v>0</v>
      </c>
      <c r="G1405" s="11"/>
      <c r="H1405" s="11"/>
      <c r="I1405" s="11"/>
      <c r="J1405" s="12">
        <f t="shared" si="111"/>
        <v>0</v>
      </c>
      <c r="K1405" s="31">
        <f t="shared" si="112"/>
        <v>2670.53</v>
      </c>
      <c r="L1405" s="37">
        <f t="shared" si="109"/>
        <v>0</v>
      </c>
      <c r="M1405" s="37"/>
      <c r="N1405" s="37">
        <f t="shared" si="113"/>
        <v>0</v>
      </c>
    </row>
    <row r="1406" spans="1:14" ht="19.5" thickBot="1" x14ac:dyDescent="0.35">
      <c r="A1406" s="86" t="s">
        <v>86</v>
      </c>
      <c r="B1406" s="87" t="s">
        <v>87</v>
      </c>
      <c r="C1406" s="88">
        <v>48</v>
      </c>
      <c r="D1406" s="44"/>
      <c r="E1406" s="44"/>
      <c r="F1406" s="30">
        <f t="shared" si="110"/>
        <v>0</v>
      </c>
      <c r="G1406" s="11"/>
      <c r="H1406" s="11"/>
      <c r="I1406" s="11"/>
      <c r="J1406" s="12">
        <f t="shared" si="111"/>
        <v>0</v>
      </c>
      <c r="K1406" s="31">
        <f t="shared" si="112"/>
        <v>46.8</v>
      </c>
      <c r="L1406" s="37">
        <f t="shared" si="109"/>
        <v>0</v>
      </c>
      <c r="M1406" s="37"/>
      <c r="N1406" s="37">
        <f t="shared" si="113"/>
        <v>0</v>
      </c>
    </row>
    <row r="1407" spans="1:14" ht="19.5" thickBot="1" x14ac:dyDescent="0.35">
      <c r="A1407" s="86" t="s">
        <v>88</v>
      </c>
      <c r="B1407" s="87" t="s">
        <v>87</v>
      </c>
      <c r="C1407" s="88">
        <v>48</v>
      </c>
      <c r="D1407" s="44"/>
      <c r="E1407" s="44"/>
      <c r="F1407" s="30">
        <f t="shared" si="110"/>
        <v>0</v>
      </c>
      <c r="G1407" s="11"/>
      <c r="H1407" s="11"/>
      <c r="I1407" s="11"/>
      <c r="J1407" s="12">
        <f t="shared" si="111"/>
        <v>0</v>
      </c>
      <c r="K1407" s="31">
        <f t="shared" si="112"/>
        <v>46.8</v>
      </c>
      <c r="L1407" s="37">
        <f t="shared" si="109"/>
        <v>0</v>
      </c>
      <c r="M1407" s="37"/>
      <c r="N1407" s="37">
        <f t="shared" si="113"/>
        <v>0</v>
      </c>
    </row>
    <row r="1408" spans="1:14" x14ac:dyDescent="0.3">
      <c r="A1408" s="96" t="s">
        <v>89</v>
      </c>
      <c r="B1408" s="97">
        <v>25</v>
      </c>
      <c r="C1408" s="97">
        <v>25</v>
      </c>
      <c r="D1408" s="44">
        <v>348</v>
      </c>
      <c r="E1408" s="44"/>
      <c r="F1408" s="30">
        <f t="shared" si="110"/>
        <v>13.92</v>
      </c>
      <c r="G1408" s="11"/>
      <c r="H1408" s="11"/>
      <c r="I1408" s="11"/>
      <c r="J1408" s="12">
        <f t="shared" si="111"/>
        <v>348</v>
      </c>
      <c r="K1408" s="31">
        <f t="shared" si="112"/>
        <v>111.25</v>
      </c>
      <c r="L1408" s="37">
        <f t="shared" si="109"/>
        <v>38715</v>
      </c>
      <c r="M1408" s="37"/>
      <c r="N1408" s="37">
        <f t="shared" si="113"/>
        <v>0</v>
      </c>
    </row>
    <row r="1409" spans="1:14" x14ac:dyDescent="0.3">
      <c r="A1409" s="105" t="s">
        <v>90</v>
      </c>
      <c r="B1409" s="106">
        <v>10</v>
      </c>
      <c r="C1409" s="106">
        <v>10</v>
      </c>
      <c r="D1409" s="44"/>
      <c r="E1409" s="44"/>
      <c r="F1409" s="30">
        <f t="shared" si="110"/>
        <v>0</v>
      </c>
      <c r="G1409" s="11"/>
      <c r="H1409" s="11"/>
      <c r="I1409" s="11"/>
      <c r="J1409" s="12">
        <f t="shared" si="111"/>
        <v>0</v>
      </c>
      <c r="K1409" s="31">
        <f t="shared" si="112"/>
        <v>1760</v>
      </c>
      <c r="L1409" s="37">
        <f t="shared" si="109"/>
        <v>0</v>
      </c>
      <c r="M1409" s="37"/>
      <c r="N1409" s="37">
        <f t="shared" si="113"/>
        <v>0</v>
      </c>
    </row>
    <row r="1410" spans="1:14" x14ac:dyDescent="0.3">
      <c r="A1410" s="105" t="s">
        <v>91</v>
      </c>
      <c r="B1410" s="106">
        <v>8</v>
      </c>
      <c r="C1410" s="106">
        <v>8</v>
      </c>
      <c r="D1410" s="44"/>
      <c r="E1410" s="44"/>
      <c r="F1410" s="30">
        <f t="shared" si="110"/>
        <v>0</v>
      </c>
      <c r="G1410" s="11"/>
      <c r="H1410" s="11"/>
      <c r="I1410" s="11"/>
      <c r="J1410" s="12">
        <f t="shared" si="111"/>
        <v>0</v>
      </c>
      <c r="K1410" s="31">
        <f t="shared" si="112"/>
        <v>2365</v>
      </c>
      <c r="L1410" s="37">
        <f t="shared" si="109"/>
        <v>0</v>
      </c>
      <c r="M1410" s="37"/>
      <c r="N1410" s="37">
        <f t="shared" si="113"/>
        <v>0</v>
      </c>
    </row>
    <row r="1411" spans="1:14" x14ac:dyDescent="0.3">
      <c r="A1411" s="105" t="s">
        <v>92</v>
      </c>
      <c r="B1411" s="106">
        <v>8</v>
      </c>
      <c r="C1411" s="106">
        <v>8</v>
      </c>
      <c r="D1411" s="44"/>
      <c r="E1411" s="44"/>
      <c r="F1411" s="30">
        <f t="shared" si="110"/>
        <v>0</v>
      </c>
      <c r="G1411" s="11"/>
      <c r="H1411" s="11"/>
      <c r="I1411" s="11"/>
      <c r="J1411" s="12">
        <f t="shared" si="111"/>
        <v>0</v>
      </c>
      <c r="K1411" s="31">
        <f t="shared" si="112"/>
        <v>2065</v>
      </c>
      <c r="L1411" s="37">
        <f t="shared" si="109"/>
        <v>0</v>
      </c>
      <c r="M1411" s="37"/>
      <c r="N1411" s="37">
        <f t="shared" si="113"/>
        <v>0</v>
      </c>
    </row>
    <row r="1412" spans="1:14" x14ac:dyDescent="0.3">
      <c r="A1412" s="105" t="s">
        <v>93</v>
      </c>
      <c r="B1412" s="106">
        <v>15</v>
      </c>
      <c r="C1412" s="106">
        <v>15</v>
      </c>
      <c r="D1412" s="44"/>
      <c r="E1412" s="44"/>
      <c r="F1412" s="30">
        <f t="shared" si="110"/>
        <v>0</v>
      </c>
      <c r="G1412" s="11"/>
      <c r="H1412" s="11"/>
      <c r="I1412" s="11"/>
      <c r="J1412" s="12">
        <f t="shared" si="111"/>
        <v>0</v>
      </c>
      <c r="K1412" s="31">
        <f t="shared" si="112"/>
        <v>990</v>
      </c>
      <c r="L1412" s="37">
        <f t="shared" si="109"/>
        <v>0</v>
      </c>
      <c r="M1412" s="37"/>
      <c r="N1412" s="37">
        <f t="shared" si="113"/>
        <v>0</v>
      </c>
    </row>
    <row r="1413" spans="1:14" x14ac:dyDescent="0.3">
      <c r="A1413" s="105" t="s">
        <v>94</v>
      </c>
      <c r="B1413" s="106">
        <v>15</v>
      </c>
      <c r="C1413" s="106">
        <v>15</v>
      </c>
      <c r="D1413" s="44"/>
      <c r="E1413" s="44"/>
      <c r="F1413" s="30">
        <f t="shared" si="110"/>
        <v>0</v>
      </c>
      <c r="G1413" s="11"/>
      <c r="H1413" s="11"/>
      <c r="I1413" s="11"/>
      <c r="J1413" s="12">
        <f t="shared" si="111"/>
        <v>0</v>
      </c>
      <c r="K1413" s="31">
        <f t="shared" si="112"/>
        <v>1025</v>
      </c>
      <c r="L1413" s="37">
        <f t="shared" si="109"/>
        <v>0</v>
      </c>
      <c r="M1413" s="37"/>
      <c r="N1413" s="37">
        <f t="shared" si="113"/>
        <v>0</v>
      </c>
    </row>
    <row r="1414" spans="1:14" x14ac:dyDescent="0.3">
      <c r="A1414" s="105" t="s">
        <v>95</v>
      </c>
      <c r="B1414" s="106">
        <v>10</v>
      </c>
      <c r="C1414" s="106">
        <v>10</v>
      </c>
      <c r="D1414" s="44"/>
      <c r="E1414" s="44"/>
      <c r="F1414" s="30">
        <f t="shared" si="110"/>
        <v>0</v>
      </c>
      <c r="G1414" s="11"/>
      <c r="H1414" s="11"/>
      <c r="I1414" s="11"/>
      <c r="J1414" s="12">
        <f t="shared" si="111"/>
        <v>0</v>
      </c>
      <c r="K1414" s="31">
        <f t="shared" si="112"/>
        <v>1620</v>
      </c>
      <c r="L1414" s="37">
        <f t="shared" si="109"/>
        <v>0</v>
      </c>
      <c r="M1414" s="37"/>
      <c r="N1414" s="37">
        <f t="shared" si="113"/>
        <v>0</v>
      </c>
    </row>
    <row r="1415" spans="1:14" x14ac:dyDescent="0.3">
      <c r="A1415" s="105" t="s">
        <v>96</v>
      </c>
      <c r="B1415" s="106">
        <v>8</v>
      </c>
      <c r="C1415" s="106">
        <v>8</v>
      </c>
      <c r="D1415" s="44"/>
      <c r="E1415" s="44"/>
      <c r="F1415" s="30">
        <f t="shared" si="110"/>
        <v>0</v>
      </c>
      <c r="G1415" s="11"/>
      <c r="H1415" s="11"/>
      <c r="I1415" s="11"/>
      <c r="J1415" s="12">
        <f t="shared" si="111"/>
        <v>0</v>
      </c>
      <c r="K1415" s="31">
        <f t="shared" si="112"/>
        <v>2130</v>
      </c>
      <c r="L1415" s="37">
        <f t="shared" si="109"/>
        <v>0</v>
      </c>
      <c r="M1415" s="37"/>
      <c r="N1415" s="37">
        <f t="shared" si="113"/>
        <v>0</v>
      </c>
    </row>
    <row r="1416" spans="1:14" x14ac:dyDescent="0.3">
      <c r="A1416" s="105" t="s">
        <v>97</v>
      </c>
      <c r="B1416" s="106">
        <v>15</v>
      </c>
      <c r="C1416" s="106">
        <v>15</v>
      </c>
      <c r="D1416" s="44"/>
      <c r="E1416" s="44"/>
      <c r="F1416" s="30">
        <f t="shared" si="110"/>
        <v>0</v>
      </c>
      <c r="G1416" s="11"/>
      <c r="H1416" s="11"/>
      <c r="I1416" s="11"/>
      <c r="J1416" s="12">
        <f t="shared" si="111"/>
        <v>0</v>
      </c>
      <c r="K1416" s="31">
        <f t="shared" si="112"/>
        <v>880</v>
      </c>
      <c r="L1416" s="37">
        <f t="shared" si="109"/>
        <v>0</v>
      </c>
      <c r="M1416" s="37"/>
      <c r="N1416" s="37">
        <f t="shared" si="113"/>
        <v>0</v>
      </c>
    </row>
    <row r="1417" spans="1:14" x14ac:dyDescent="0.3">
      <c r="A1417" s="105" t="s">
        <v>98</v>
      </c>
      <c r="B1417" s="106">
        <v>15</v>
      </c>
      <c r="C1417" s="106">
        <v>15</v>
      </c>
      <c r="D1417" s="44"/>
      <c r="E1417" s="44"/>
      <c r="F1417" s="30">
        <f t="shared" si="110"/>
        <v>0</v>
      </c>
      <c r="G1417" s="11"/>
      <c r="H1417" s="11"/>
      <c r="I1417" s="11"/>
      <c r="J1417" s="12">
        <f t="shared" si="111"/>
        <v>0</v>
      </c>
      <c r="K1417" s="31">
        <f t="shared" si="112"/>
        <v>915</v>
      </c>
      <c r="L1417" s="37">
        <f t="shared" si="109"/>
        <v>0</v>
      </c>
      <c r="M1417" s="37"/>
      <c r="N1417" s="37">
        <f t="shared" si="113"/>
        <v>0</v>
      </c>
    </row>
    <row r="1418" spans="1:14" x14ac:dyDescent="0.3">
      <c r="A1418" s="105" t="s">
        <v>99</v>
      </c>
      <c r="B1418" s="106">
        <v>3</v>
      </c>
      <c r="C1418" s="106">
        <v>3</v>
      </c>
      <c r="D1418" s="44"/>
      <c r="E1418" s="44"/>
      <c r="F1418" s="30">
        <f t="shared" si="110"/>
        <v>0</v>
      </c>
      <c r="G1418" s="11"/>
      <c r="H1418" s="11"/>
      <c r="I1418" s="11"/>
      <c r="J1418" s="12">
        <f t="shared" si="111"/>
        <v>0</v>
      </c>
      <c r="K1418" s="31">
        <f t="shared" si="112"/>
        <v>1970</v>
      </c>
      <c r="L1418" s="37">
        <f t="shared" si="109"/>
        <v>0</v>
      </c>
      <c r="M1418" s="37"/>
      <c r="N1418" s="37">
        <f t="shared" si="113"/>
        <v>0</v>
      </c>
    </row>
    <row r="1419" spans="1:14" x14ac:dyDescent="0.3">
      <c r="A1419" s="105" t="s">
        <v>100</v>
      </c>
      <c r="B1419" s="106">
        <v>3</v>
      </c>
      <c r="C1419" s="106">
        <v>3</v>
      </c>
      <c r="D1419" s="44"/>
      <c r="E1419" s="44"/>
      <c r="F1419" s="30">
        <f t="shared" si="110"/>
        <v>0</v>
      </c>
      <c r="G1419" s="11"/>
      <c r="H1419" s="11"/>
      <c r="I1419" s="11"/>
      <c r="J1419" s="12">
        <f t="shared" si="111"/>
        <v>0</v>
      </c>
      <c r="K1419" s="31">
        <f t="shared" si="112"/>
        <v>2035</v>
      </c>
      <c r="L1419" s="37">
        <f t="shared" si="109"/>
        <v>0</v>
      </c>
      <c r="M1419" s="37"/>
      <c r="N1419" s="37">
        <f t="shared" si="113"/>
        <v>0</v>
      </c>
    </row>
    <row r="1420" spans="1:14" x14ac:dyDescent="0.3">
      <c r="A1420" s="105" t="s">
        <v>101</v>
      </c>
      <c r="B1420" s="106">
        <v>8</v>
      </c>
      <c r="C1420" s="106">
        <v>8</v>
      </c>
      <c r="D1420" s="44"/>
      <c r="E1420" s="44"/>
      <c r="F1420" s="30">
        <f t="shared" si="110"/>
        <v>0</v>
      </c>
      <c r="G1420" s="11"/>
      <c r="H1420" s="11"/>
      <c r="I1420" s="11"/>
      <c r="J1420" s="12">
        <f t="shared" si="111"/>
        <v>0</v>
      </c>
      <c r="K1420" s="31">
        <f t="shared" si="112"/>
        <v>2120</v>
      </c>
      <c r="L1420" s="37">
        <f t="shared" si="109"/>
        <v>0</v>
      </c>
      <c r="M1420" s="37"/>
      <c r="N1420" s="37">
        <f t="shared" si="113"/>
        <v>0</v>
      </c>
    </row>
    <row r="1421" spans="1:14" x14ac:dyDescent="0.3">
      <c r="A1421" s="105" t="s">
        <v>102</v>
      </c>
      <c r="B1421" s="106">
        <v>10</v>
      </c>
      <c r="C1421" s="106">
        <v>10</v>
      </c>
      <c r="D1421" s="44"/>
      <c r="E1421" s="44"/>
      <c r="F1421" s="30">
        <f t="shared" si="110"/>
        <v>0</v>
      </c>
      <c r="G1421" s="11"/>
      <c r="H1421" s="11"/>
      <c r="I1421" s="11"/>
      <c r="J1421" s="12">
        <f t="shared" si="111"/>
        <v>0</v>
      </c>
      <c r="K1421" s="31">
        <f t="shared" si="112"/>
        <v>1980</v>
      </c>
      <c r="L1421" s="37">
        <f t="shared" si="109"/>
        <v>0</v>
      </c>
      <c r="M1421" s="37"/>
      <c r="N1421" s="37">
        <f t="shared" si="113"/>
        <v>0</v>
      </c>
    </row>
    <row r="1422" spans="1:14" x14ac:dyDescent="0.3">
      <c r="A1422" s="105" t="s">
        <v>103</v>
      </c>
      <c r="B1422" s="106">
        <v>12</v>
      </c>
      <c r="C1422" s="106">
        <v>12</v>
      </c>
      <c r="D1422" s="44"/>
      <c r="E1422" s="44"/>
      <c r="F1422" s="30">
        <f t="shared" si="110"/>
        <v>0</v>
      </c>
      <c r="G1422" s="11"/>
      <c r="H1422" s="11"/>
      <c r="I1422" s="11"/>
      <c r="J1422" s="12">
        <f t="shared" si="111"/>
        <v>0</v>
      </c>
      <c r="K1422" s="31">
        <f t="shared" si="112"/>
        <v>875</v>
      </c>
      <c r="L1422" s="37">
        <f t="shared" si="109"/>
        <v>0</v>
      </c>
      <c r="M1422" s="37"/>
      <c r="N1422" s="37">
        <f t="shared" si="113"/>
        <v>0</v>
      </c>
    </row>
    <row r="1423" spans="1:14" ht="19.5" thickBot="1" x14ac:dyDescent="0.35">
      <c r="A1423" s="105" t="s">
        <v>104</v>
      </c>
      <c r="B1423" s="106">
        <v>3</v>
      </c>
      <c r="C1423" s="106">
        <v>3</v>
      </c>
      <c r="D1423" s="44"/>
      <c r="E1423" s="44"/>
      <c r="F1423" s="30">
        <f t="shared" si="110"/>
        <v>0</v>
      </c>
      <c r="G1423" s="11"/>
      <c r="H1423" s="11"/>
      <c r="I1423" s="11"/>
      <c r="J1423" s="12">
        <f t="shared" si="111"/>
        <v>0</v>
      </c>
      <c r="K1423" s="31">
        <f t="shared" si="112"/>
        <v>2145</v>
      </c>
      <c r="L1423" s="37">
        <f t="shared" si="109"/>
        <v>0</v>
      </c>
      <c r="M1423" s="37"/>
      <c r="N1423" s="37">
        <f t="shared" si="113"/>
        <v>0</v>
      </c>
    </row>
    <row r="1424" spans="1:14" ht="19.5" thickBot="1" x14ac:dyDescent="0.35">
      <c r="A1424" s="56" t="s">
        <v>105</v>
      </c>
      <c r="B1424" s="57" t="s">
        <v>74</v>
      </c>
      <c r="C1424" s="58">
        <v>150</v>
      </c>
      <c r="D1424" s="44"/>
      <c r="E1424" s="44"/>
      <c r="F1424" s="30">
        <f t="shared" si="110"/>
        <v>0</v>
      </c>
      <c r="G1424" s="11"/>
      <c r="H1424" s="11"/>
      <c r="I1424" s="11"/>
      <c r="J1424" s="12">
        <f t="shared" si="111"/>
        <v>0</v>
      </c>
      <c r="K1424" s="31">
        <f t="shared" si="112"/>
        <v>21.06</v>
      </c>
      <c r="L1424" s="37">
        <f t="shared" si="109"/>
        <v>0</v>
      </c>
      <c r="M1424" s="37"/>
      <c r="N1424" s="37">
        <f t="shared" si="113"/>
        <v>0</v>
      </c>
    </row>
    <row r="1425" spans="1:14" x14ac:dyDescent="0.3">
      <c r="A1425" s="107"/>
      <c r="B1425" s="108"/>
      <c r="C1425" s="108"/>
      <c r="D1425" s="11"/>
      <c r="E1425" s="11"/>
      <c r="F1425" s="30" t="e">
        <f t="shared" si="110"/>
        <v>#DIV/0!</v>
      </c>
      <c r="G1425" s="11"/>
      <c r="H1425" s="11"/>
      <c r="I1425" s="11"/>
      <c r="J1425" s="12">
        <f t="shared" si="111"/>
        <v>0</v>
      </c>
      <c r="K1425" s="31">
        <f t="shared" si="112"/>
        <v>116.5</v>
      </c>
      <c r="L1425" s="37">
        <f t="shared" si="109"/>
        <v>0</v>
      </c>
      <c r="M1425" s="37"/>
      <c r="N1425" s="37">
        <f t="shared" si="113"/>
        <v>0</v>
      </c>
    </row>
    <row r="1426" spans="1:14" x14ac:dyDescent="0.3">
      <c r="A1426" s="107"/>
      <c r="B1426" s="108"/>
      <c r="C1426" s="108"/>
      <c r="D1426" s="11"/>
      <c r="E1426" s="11"/>
      <c r="F1426" s="30" t="e">
        <f t="shared" si="110"/>
        <v>#DIV/0!</v>
      </c>
      <c r="G1426" s="11"/>
      <c r="H1426" s="11"/>
      <c r="I1426" s="11"/>
      <c r="J1426" s="12">
        <f t="shared" si="111"/>
        <v>0</v>
      </c>
      <c r="K1426" s="31">
        <f t="shared" si="112"/>
        <v>0</v>
      </c>
      <c r="L1426" s="37">
        <f t="shared" si="109"/>
        <v>0</v>
      </c>
      <c r="M1426" s="37"/>
      <c r="N1426" s="37">
        <f t="shared" si="113"/>
        <v>0</v>
      </c>
    </row>
    <row r="1427" spans="1:14" x14ac:dyDescent="0.3">
      <c r="A1427" s="107"/>
      <c r="B1427" s="108"/>
      <c r="C1427" s="108"/>
      <c r="D1427" s="11"/>
      <c r="E1427" s="11"/>
      <c r="F1427" s="30" t="e">
        <f t="shared" si="110"/>
        <v>#DIV/0!</v>
      </c>
      <c r="G1427" s="11"/>
      <c r="H1427" s="11"/>
      <c r="I1427" s="11"/>
      <c r="J1427" s="12">
        <f t="shared" si="111"/>
        <v>0</v>
      </c>
      <c r="K1427" s="31">
        <f t="shared" si="112"/>
        <v>23</v>
      </c>
      <c r="L1427" s="37">
        <f t="shared" si="109"/>
        <v>0</v>
      </c>
      <c r="M1427" s="37"/>
      <c r="N1427" s="37">
        <f t="shared" si="113"/>
        <v>0</v>
      </c>
    </row>
    <row r="1428" spans="1:14" x14ac:dyDescent="0.3">
      <c r="A1428" s="107"/>
      <c r="B1428" s="108"/>
      <c r="C1428" s="108"/>
      <c r="D1428" s="11"/>
      <c r="E1428" s="11"/>
      <c r="F1428" s="30" t="e">
        <f t="shared" si="110"/>
        <v>#DIV/0!</v>
      </c>
      <c r="G1428" s="11"/>
      <c r="H1428" s="11"/>
      <c r="I1428" s="11"/>
      <c r="J1428" s="12">
        <f t="shared" si="111"/>
        <v>0</v>
      </c>
      <c r="K1428" s="31">
        <f t="shared" si="112"/>
        <v>0</v>
      </c>
      <c r="L1428" s="37">
        <f t="shared" si="109"/>
        <v>0</v>
      </c>
      <c r="M1428" s="37"/>
      <c r="N1428" s="37">
        <f t="shared" si="113"/>
        <v>0</v>
      </c>
    </row>
    <row r="1429" spans="1:14" x14ac:dyDescent="0.3">
      <c r="A1429" s="11"/>
      <c r="B1429" s="10"/>
      <c r="C1429" s="10"/>
      <c r="D1429" s="11"/>
      <c r="E1429" s="11"/>
      <c r="F1429" s="30" t="e">
        <f t="shared" si="110"/>
        <v>#DIV/0!</v>
      </c>
      <c r="G1429" s="11"/>
      <c r="H1429" s="11"/>
      <c r="I1429" s="11"/>
      <c r="J1429" s="12">
        <f t="shared" si="111"/>
        <v>0</v>
      </c>
      <c r="K1429" s="31">
        <f t="shared" si="112"/>
        <v>0</v>
      </c>
      <c r="L1429" s="37">
        <f t="shared" si="109"/>
        <v>0</v>
      </c>
      <c r="M1429" s="37"/>
      <c r="N1429" s="37">
        <f t="shared" si="113"/>
        <v>0</v>
      </c>
    </row>
    <row r="1430" spans="1:14" x14ac:dyDescent="0.3">
      <c r="A1430" s="11"/>
      <c r="B1430" s="10"/>
      <c r="C1430" s="10"/>
      <c r="D1430" s="11"/>
      <c r="E1430" s="11"/>
      <c r="F1430" s="30" t="e">
        <f t="shared" si="110"/>
        <v>#DIV/0!</v>
      </c>
      <c r="G1430" s="11"/>
      <c r="H1430" s="11"/>
      <c r="I1430" s="11"/>
      <c r="J1430" s="12">
        <f t="shared" si="111"/>
        <v>0</v>
      </c>
      <c r="K1430" s="31">
        <f t="shared" si="112"/>
        <v>0</v>
      </c>
      <c r="L1430" s="37">
        <f t="shared" si="109"/>
        <v>0</v>
      </c>
      <c r="M1430" s="37"/>
      <c r="N1430" s="37">
        <f t="shared" si="113"/>
        <v>0</v>
      </c>
    </row>
    <row r="1431" spans="1:14" x14ac:dyDescent="0.3">
      <c r="A1431" s="11"/>
      <c r="B1431" s="10"/>
      <c r="C1431" s="10"/>
      <c r="D1431" s="11"/>
      <c r="E1431" s="11"/>
      <c r="F1431" s="30" t="e">
        <f t="shared" si="110"/>
        <v>#DIV/0!</v>
      </c>
      <c r="G1431" s="11"/>
      <c r="H1431" s="11"/>
      <c r="I1431" s="11"/>
      <c r="J1431" s="12">
        <f t="shared" si="111"/>
        <v>0</v>
      </c>
      <c r="K1431" s="31">
        <f t="shared" si="112"/>
        <v>0</v>
      </c>
      <c r="L1431" s="37">
        <f t="shared" si="109"/>
        <v>0</v>
      </c>
      <c r="M1431" s="37"/>
      <c r="N1431" s="37">
        <f t="shared" si="113"/>
        <v>0</v>
      </c>
    </row>
    <row r="1432" spans="1:14" x14ac:dyDescent="0.3">
      <c r="A1432" s="11" t="s">
        <v>33</v>
      </c>
      <c r="B1432" s="11"/>
      <c r="C1432" s="13"/>
      <c r="D1432" s="111">
        <f t="shared" ref="D1432:J1432" si="114">SUM(D1370:D1431)</f>
        <v>571</v>
      </c>
      <c r="E1432" s="111">
        <f t="shared" si="114"/>
        <v>0</v>
      </c>
      <c r="F1432" s="111" t="e">
        <f t="shared" si="114"/>
        <v>#DIV/0!</v>
      </c>
      <c r="G1432" s="111">
        <f t="shared" si="114"/>
        <v>0</v>
      </c>
      <c r="H1432" s="111">
        <f t="shared" si="114"/>
        <v>0</v>
      </c>
      <c r="I1432" s="111">
        <f t="shared" si="114"/>
        <v>0</v>
      </c>
      <c r="J1432" s="12">
        <f t="shared" si="114"/>
        <v>571</v>
      </c>
      <c r="K1432" s="111"/>
      <c r="L1432" s="111">
        <f>SUM(L1370:L1431)</f>
        <v>119881.33</v>
      </c>
      <c r="M1432" s="111">
        <f>SUM(M1370:M1431)</f>
        <v>0</v>
      </c>
      <c r="N1432" s="111">
        <f>SUM(N1370:N1431)</f>
        <v>0</v>
      </c>
    </row>
    <row r="1433" spans="1:14" x14ac:dyDescent="0.3">
      <c r="A1433" s="113"/>
      <c r="B1433" s="114"/>
      <c r="C1433" s="115"/>
      <c r="D1433" s="116"/>
      <c r="E1433" s="116"/>
      <c r="F1433" s="7" t="s">
        <v>106</v>
      </c>
      <c r="G1433" s="7" t="s">
        <v>123</v>
      </c>
      <c r="H1433" s="7" t="s">
        <v>124</v>
      </c>
      <c r="I1433" s="7" t="s">
        <v>125</v>
      </c>
      <c r="J1433" s="7" t="s">
        <v>126</v>
      </c>
      <c r="K1433" s="117"/>
      <c r="L1433" s="117"/>
      <c r="M1433" s="7" t="s">
        <v>107</v>
      </c>
      <c r="N1433" s="118"/>
    </row>
    <row r="1434" spans="1:14" ht="31.5" x14ac:dyDescent="0.5">
      <c r="A1434" s="113"/>
      <c r="B1434" s="114"/>
      <c r="C1434" s="115"/>
      <c r="D1434" s="116"/>
      <c r="E1434" s="116"/>
      <c r="F1434" s="121"/>
      <c r="G1434" s="121"/>
      <c r="H1434" s="121"/>
      <c r="I1434" s="121"/>
      <c r="J1434" s="121"/>
      <c r="K1434" s="122"/>
      <c r="L1434" s="121">
        <f>+F1434-G1434-H1434-I1434-J1434</f>
        <v>0</v>
      </c>
      <c r="M1434" s="123"/>
      <c r="N1434" s="124"/>
    </row>
    <row r="1435" spans="1:14" x14ac:dyDescent="0.3">
      <c r="A1435" s="177" t="s">
        <v>109</v>
      </c>
      <c r="B1435" s="178"/>
      <c r="C1435" s="178"/>
      <c r="D1435" s="178"/>
      <c r="E1435" s="178"/>
      <c r="F1435" s="178"/>
      <c r="G1435" s="178"/>
      <c r="H1435" s="178"/>
      <c r="I1435" s="178"/>
      <c r="J1435" s="179"/>
      <c r="K1435" s="125"/>
      <c r="L1435" s="12">
        <v>2562</v>
      </c>
      <c r="M1435" s="126"/>
      <c r="N1435" s="127"/>
    </row>
    <row r="1436" spans="1:14" x14ac:dyDescent="0.3">
      <c r="A1436" s="180" t="s">
        <v>110</v>
      </c>
      <c r="B1436" s="181"/>
      <c r="C1436" s="181"/>
      <c r="D1436" s="181"/>
      <c r="E1436" s="181"/>
      <c r="F1436" s="181"/>
      <c r="G1436" s="181"/>
      <c r="H1436" s="181"/>
      <c r="I1436" s="181"/>
      <c r="J1436" s="182"/>
      <c r="K1436" s="129"/>
      <c r="L1436" s="12">
        <v>-262</v>
      </c>
      <c r="M1436" s="126"/>
      <c r="N1436" s="127"/>
    </row>
    <row r="1437" spans="1:14" x14ac:dyDescent="0.3">
      <c r="A1437" s="160" t="s">
        <v>111</v>
      </c>
      <c r="B1437" s="161"/>
      <c r="C1437" s="161"/>
      <c r="D1437" s="161"/>
      <c r="E1437" s="161"/>
      <c r="F1437" s="161"/>
      <c r="G1437" s="161"/>
      <c r="H1437" s="161"/>
      <c r="I1437" s="161"/>
      <c r="J1437" s="162"/>
      <c r="K1437" s="130"/>
      <c r="L1437" s="12"/>
      <c r="M1437" s="131">
        <f>+L1437/L1432%</f>
        <v>0</v>
      </c>
      <c r="N1437" s="127"/>
    </row>
    <row r="1438" spans="1:14" x14ac:dyDescent="0.3">
      <c r="A1438" s="163" t="s">
        <v>112</v>
      </c>
      <c r="B1438" s="164"/>
      <c r="C1438" s="164"/>
      <c r="D1438" s="164"/>
      <c r="E1438" s="164"/>
      <c r="F1438" s="164"/>
      <c r="G1438" s="164"/>
      <c r="H1438" s="164"/>
      <c r="I1438" s="164"/>
      <c r="J1438" s="165"/>
      <c r="K1438" s="132"/>
      <c r="L1438" s="12">
        <f>+E1454</f>
        <v>23556</v>
      </c>
      <c r="M1438" s="126"/>
      <c r="N1438" s="127"/>
    </row>
    <row r="1439" spans="1:14" x14ac:dyDescent="0.3">
      <c r="A1439" s="166" t="s">
        <v>113</v>
      </c>
      <c r="B1439" s="167"/>
      <c r="C1439" s="167"/>
      <c r="D1439" s="167"/>
      <c r="E1439" s="167"/>
      <c r="F1439" s="167"/>
      <c r="G1439" s="167"/>
      <c r="H1439" s="167"/>
      <c r="I1439" s="167"/>
      <c r="J1439" s="168"/>
      <c r="K1439" s="134"/>
      <c r="L1439" s="12">
        <f>+M1454</f>
        <v>5920</v>
      </c>
      <c r="M1439" s="126"/>
      <c r="N1439" s="127"/>
    </row>
    <row r="1440" spans="1:14" x14ac:dyDescent="0.3">
      <c r="A1440" s="169"/>
      <c r="B1440" s="170"/>
      <c r="C1440" s="170"/>
      <c r="D1440" s="170"/>
      <c r="E1440" s="170"/>
      <c r="F1440" s="170"/>
      <c r="G1440" s="170"/>
      <c r="H1440" s="170"/>
      <c r="I1440" s="170"/>
      <c r="J1440" s="171"/>
      <c r="K1440" s="128"/>
      <c r="L1440" s="126">
        <v>302</v>
      </c>
      <c r="M1440" s="126"/>
      <c r="N1440" s="127"/>
    </row>
    <row r="1441" spans="1:14" x14ac:dyDescent="0.3">
      <c r="A1441" s="169"/>
      <c r="B1441" s="170"/>
      <c r="C1441" s="170"/>
      <c r="D1441" s="170"/>
      <c r="E1441" s="170"/>
      <c r="F1441" s="170"/>
      <c r="G1441" s="170"/>
      <c r="H1441" s="170"/>
      <c r="I1441" s="170"/>
      <c r="J1441" s="171"/>
      <c r="K1441" s="128"/>
      <c r="L1441" s="126"/>
      <c r="M1441" s="126"/>
      <c r="N1441" s="127"/>
    </row>
    <row r="1442" spans="1:14" x14ac:dyDescent="0.3">
      <c r="A1442" s="169" t="s">
        <v>114</v>
      </c>
      <c r="B1442" s="170"/>
      <c r="C1442" s="170"/>
      <c r="D1442" s="170"/>
      <c r="E1442" s="170"/>
      <c r="F1442" s="170"/>
      <c r="G1442" s="170"/>
      <c r="H1442" s="170"/>
      <c r="I1442" s="170"/>
      <c r="J1442" s="171"/>
      <c r="K1442" s="136"/>
      <c r="L1442" s="111">
        <f>+L1432-L1435-L1436-L1437-L1438+L1439-L1440-L1441</f>
        <v>99643.33</v>
      </c>
      <c r="M1442" s="126"/>
      <c r="N1442" s="127"/>
    </row>
    <row r="1443" spans="1:14" ht="19.5" thickBot="1" x14ac:dyDescent="0.35">
      <c r="L1443" s="3">
        <f>93723+5920</f>
        <v>99643</v>
      </c>
      <c r="M1443" s="138">
        <f>+L1443-L1442</f>
        <v>-0.33000000000174623</v>
      </c>
    </row>
    <row r="1444" spans="1:14" ht="19.5" thickBot="1" x14ac:dyDescent="0.35">
      <c r="A1444" s="157" t="s">
        <v>115</v>
      </c>
      <c r="B1444" s="158"/>
      <c r="C1444" s="158"/>
      <c r="D1444" s="158"/>
      <c r="E1444" s="158"/>
      <c r="F1444" s="159"/>
      <c r="G1444" s="127"/>
      <c r="H1444" s="157" t="s">
        <v>116</v>
      </c>
      <c r="I1444" s="158"/>
      <c r="J1444" s="159"/>
      <c r="K1444" s="157" t="s">
        <v>117</v>
      </c>
      <c r="L1444" s="158"/>
      <c r="M1444" s="159"/>
      <c r="N1444" s="139"/>
    </row>
    <row r="1445" spans="1:14" ht="19.5" thickBot="1" x14ac:dyDescent="0.35">
      <c r="A1445" s="140" t="s">
        <v>118</v>
      </c>
      <c r="B1445" s="157" t="s">
        <v>119</v>
      </c>
      <c r="C1445" s="159"/>
      <c r="D1445" s="140" t="s">
        <v>120</v>
      </c>
      <c r="E1445" s="157" t="s">
        <v>22</v>
      </c>
      <c r="F1445" s="159"/>
      <c r="G1445" s="127"/>
      <c r="H1445" s="157" t="s">
        <v>119</v>
      </c>
      <c r="I1445" s="159"/>
      <c r="J1445" s="140" t="s">
        <v>22</v>
      </c>
      <c r="K1445" s="157" t="s">
        <v>119</v>
      </c>
      <c r="L1445" s="159"/>
      <c r="M1445" s="140" t="s">
        <v>22</v>
      </c>
      <c r="N1445" s="139"/>
    </row>
    <row r="1446" spans="1:14" ht="19.5" thickBot="1" x14ac:dyDescent="0.35">
      <c r="A1446" s="141"/>
      <c r="B1446" s="153"/>
      <c r="C1446" s="154"/>
      <c r="D1446" s="141"/>
      <c r="E1446" s="155">
        <v>23556</v>
      </c>
      <c r="F1446" s="156"/>
      <c r="G1446" s="127"/>
      <c r="H1446" s="153"/>
      <c r="I1446" s="154"/>
      <c r="J1446" s="142"/>
      <c r="K1446" s="153"/>
      <c r="L1446" s="154"/>
      <c r="M1446" s="143">
        <v>5920</v>
      </c>
      <c r="N1446" s="144"/>
    </row>
    <row r="1447" spans="1:14" ht="19.5" thickBot="1" x14ac:dyDescent="0.35">
      <c r="A1447" s="141"/>
      <c r="B1447" s="153"/>
      <c r="C1447" s="154"/>
      <c r="D1447" s="141"/>
      <c r="E1447" s="155"/>
      <c r="F1447" s="156"/>
      <c r="G1447" s="127"/>
      <c r="H1447" s="153"/>
      <c r="I1447" s="154"/>
      <c r="J1447" s="142"/>
      <c r="K1447" s="153"/>
      <c r="L1447" s="154"/>
      <c r="M1447" s="143"/>
      <c r="N1447" s="144"/>
    </row>
    <row r="1448" spans="1:14" ht="19.5" thickBot="1" x14ac:dyDescent="0.35">
      <c r="A1448" s="141"/>
      <c r="B1448" s="153"/>
      <c r="C1448" s="154"/>
      <c r="D1448" s="141"/>
      <c r="E1448" s="155"/>
      <c r="F1448" s="156"/>
      <c r="G1448" s="127"/>
      <c r="H1448" s="153"/>
      <c r="I1448" s="154"/>
      <c r="J1448" s="142"/>
      <c r="K1448" s="153"/>
      <c r="L1448" s="154"/>
      <c r="M1448" s="143"/>
      <c r="N1448" s="144"/>
    </row>
    <row r="1449" spans="1:14" ht="19.5" thickBot="1" x14ac:dyDescent="0.35">
      <c r="A1449" s="141"/>
      <c r="B1449" s="153"/>
      <c r="C1449" s="154"/>
      <c r="D1449" s="141"/>
      <c r="E1449" s="155"/>
      <c r="F1449" s="156"/>
      <c r="G1449" s="127"/>
      <c r="H1449" s="153"/>
      <c r="I1449" s="154"/>
      <c r="J1449" s="142"/>
      <c r="K1449" s="153"/>
      <c r="L1449" s="154"/>
      <c r="M1449" s="143"/>
      <c r="N1449" s="144"/>
    </row>
    <row r="1450" spans="1:14" ht="19.5" thickBot="1" x14ac:dyDescent="0.35">
      <c r="A1450" s="141"/>
      <c r="B1450" s="153"/>
      <c r="C1450" s="154"/>
      <c r="D1450" s="141"/>
      <c r="E1450" s="155"/>
      <c r="F1450" s="156"/>
      <c r="G1450" s="127"/>
      <c r="H1450" s="153"/>
      <c r="I1450" s="154"/>
      <c r="J1450" s="142"/>
      <c r="K1450" s="153"/>
      <c r="L1450" s="154"/>
      <c r="M1450" s="143"/>
      <c r="N1450" s="144"/>
    </row>
    <row r="1451" spans="1:14" ht="19.5" thickBot="1" x14ac:dyDescent="0.35">
      <c r="A1451" s="141"/>
      <c r="B1451" s="153"/>
      <c r="C1451" s="154"/>
      <c r="D1451" s="141"/>
      <c r="E1451" s="155"/>
      <c r="F1451" s="156"/>
      <c r="G1451" s="127"/>
      <c r="H1451" s="153"/>
      <c r="I1451" s="154"/>
      <c r="J1451" s="142"/>
      <c r="K1451" s="153"/>
      <c r="L1451" s="154"/>
      <c r="M1451" s="143"/>
      <c r="N1451" s="144"/>
    </row>
    <row r="1452" spans="1:14" ht="19.5" thickBot="1" x14ac:dyDescent="0.35">
      <c r="A1452" s="141"/>
      <c r="B1452" s="153"/>
      <c r="C1452" s="154"/>
      <c r="D1452" s="141"/>
      <c r="E1452" s="155"/>
      <c r="F1452" s="156"/>
      <c r="G1452" s="127"/>
      <c r="H1452" s="153"/>
      <c r="I1452" s="154"/>
      <c r="J1452" s="142"/>
      <c r="K1452" s="153"/>
      <c r="L1452" s="154"/>
      <c r="M1452" s="143"/>
      <c r="N1452" s="144"/>
    </row>
    <row r="1453" spans="1:14" ht="19.5" thickBot="1" x14ac:dyDescent="0.35">
      <c r="A1453" s="141"/>
      <c r="B1453" s="153"/>
      <c r="C1453" s="154"/>
      <c r="D1453" s="141"/>
      <c r="E1453" s="155"/>
      <c r="F1453" s="156"/>
      <c r="G1453" s="127"/>
      <c r="H1453" s="153"/>
      <c r="I1453" s="154"/>
      <c r="J1453" s="142"/>
      <c r="K1453" s="153"/>
      <c r="L1453" s="154"/>
      <c r="M1453" s="143"/>
      <c r="N1453" s="144"/>
    </row>
    <row r="1454" spans="1:14" ht="19.5" thickBot="1" x14ac:dyDescent="0.35">
      <c r="A1454" s="141" t="s">
        <v>121</v>
      </c>
      <c r="B1454" s="153"/>
      <c r="C1454" s="154"/>
      <c r="D1454" s="141"/>
      <c r="E1454" s="155">
        <f>SUM(E1446:F1453)</f>
        <v>23556</v>
      </c>
      <c r="F1454" s="156"/>
      <c r="G1454" s="127"/>
      <c r="H1454" s="153" t="s">
        <v>121</v>
      </c>
      <c r="I1454" s="154"/>
      <c r="J1454" s="140">
        <f>SUM(J1446:J1453)</f>
        <v>0</v>
      </c>
      <c r="K1454" s="153" t="s">
        <v>121</v>
      </c>
      <c r="L1454" s="154"/>
      <c r="M1454" s="145">
        <f>SUM(M1446:M1453)</f>
        <v>5920</v>
      </c>
      <c r="N1454" s="139"/>
    </row>
    <row r="1457" spans="1:14" x14ac:dyDescent="0.3">
      <c r="A1457" s="172" t="s">
        <v>0</v>
      </c>
      <c r="B1457" s="172"/>
      <c r="C1457" s="172"/>
      <c r="D1457" s="172"/>
      <c r="E1457" s="172"/>
      <c r="F1457" s="172"/>
      <c r="G1457" s="172"/>
      <c r="H1457" s="172"/>
      <c r="I1457" s="172"/>
      <c r="J1457" s="172"/>
      <c r="K1457" s="172"/>
      <c r="L1457" s="172"/>
      <c r="M1457" s="1"/>
      <c r="N1457" s="151"/>
    </row>
    <row r="1458" spans="1:14" x14ac:dyDescent="0.3">
      <c r="A1458" s="1" t="s">
        <v>1</v>
      </c>
      <c r="B1458" s="151" t="s">
        <v>141</v>
      </c>
      <c r="J1458" s="1" t="s">
        <v>3</v>
      </c>
      <c r="K1458" s="173">
        <f>+K1367</f>
        <v>0</v>
      </c>
      <c r="L1458" s="173"/>
      <c r="M1458" s="173"/>
      <c r="N1458" s="6"/>
    </row>
    <row r="1459" spans="1:14" x14ac:dyDescent="0.3">
      <c r="A1459" s="174"/>
      <c r="B1459" s="175"/>
      <c r="C1459" s="176"/>
      <c r="D1459" s="169" t="s">
        <v>6</v>
      </c>
      <c r="E1459" s="170"/>
      <c r="F1459" s="171"/>
      <c r="G1459" s="7" t="s">
        <v>7</v>
      </c>
      <c r="H1459" s="7" t="s">
        <v>7</v>
      </c>
      <c r="I1459" s="7" t="s">
        <v>8</v>
      </c>
      <c r="J1459" s="150" t="s">
        <v>9</v>
      </c>
      <c r="K1459" s="7" t="s">
        <v>10</v>
      </c>
      <c r="L1459" s="152"/>
      <c r="M1459" s="7" t="s">
        <v>11</v>
      </c>
      <c r="N1459" s="7" t="s">
        <v>12</v>
      </c>
    </row>
    <row r="1460" spans="1:14" x14ac:dyDescent="0.3">
      <c r="A1460" s="12" t="s">
        <v>16</v>
      </c>
      <c r="B1460" s="7" t="s">
        <v>17</v>
      </c>
      <c r="C1460" s="13" t="s">
        <v>18</v>
      </c>
      <c r="D1460" s="7">
        <v>1</v>
      </c>
      <c r="E1460" s="7">
        <v>2</v>
      </c>
      <c r="F1460" s="14" t="s">
        <v>19</v>
      </c>
      <c r="G1460" s="7" t="s">
        <v>20</v>
      </c>
      <c r="H1460" s="7" t="s">
        <v>20</v>
      </c>
      <c r="I1460" s="7"/>
      <c r="J1460" s="7" t="s">
        <v>20</v>
      </c>
      <c r="K1460" s="7" t="s">
        <v>21</v>
      </c>
      <c r="L1460" s="7" t="s">
        <v>22</v>
      </c>
      <c r="M1460" s="7" t="s">
        <v>23</v>
      </c>
      <c r="N1460" s="7" t="s">
        <v>22</v>
      </c>
    </row>
    <row r="1461" spans="1:14" x14ac:dyDescent="0.3">
      <c r="A1461" s="16" t="s">
        <v>35</v>
      </c>
      <c r="B1461" s="17" t="s">
        <v>36</v>
      </c>
      <c r="C1461" s="17">
        <v>72</v>
      </c>
      <c r="D1461" s="29"/>
      <c r="E1461" s="29"/>
      <c r="F1461" s="30">
        <f>+(E1461+D1461)/C1461</f>
        <v>0</v>
      </c>
      <c r="G1461" s="32"/>
      <c r="H1461" s="32"/>
      <c r="I1461" s="32"/>
      <c r="J1461" s="34">
        <f>+D1461+E1461-G1461-H1461-I1461</f>
        <v>0</v>
      </c>
      <c r="K1461" s="31">
        <f>+K1370</f>
        <v>381.13</v>
      </c>
      <c r="L1461" s="24">
        <f t="shared" ref="L1461:L1522" si="115">+J1461*K1461</f>
        <v>0</v>
      </c>
      <c r="M1461" s="24"/>
      <c r="N1461" s="24">
        <f>+K1461*I1461</f>
        <v>0</v>
      </c>
    </row>
    <row r="1462" spans="1:14" x14ac:dyDescent="0.3">
      <c r="A1462" s="16" t="s">
        <v>37</v>
      </c>
      <c r="B1462" s="17" t="s">
        <v>38</v>
      </c>
      <c r="C1462" s="17">
        <v>36</v>
      </c>
      <c r="D1462" s="29"/>
      <c r="E1462" s="29"/>
      <c r="F1462" s="30">
        <f t="shared" ref="F1462:F1522" si="116">+(E1462+D1462)/C1462</f>
        <v>0</v>
      </c>
      <c r="G1462" s="32"/>
      <c r="H1462" s="32"/>
      <c r="I1462" s="32"/>
      <c r="J1462" s="34">
        <f t="shared" ref="J1462:J1522" si="117">+D1462+E1462-G1462-H1462-I1462</f>
        <v>0</v>
      </c>
      <c r="K1462" s="31">
        <f t="shared" ref="K1462:K1522" si="118">+K1371</f>
        <v>741.2</v>
      </c>
      <c r="L1462" s="24">
        <f t="shared" si="115"/>
        <v>0</v>
      </c>
      <c r="M1462" s="24"/>
      <c r="N1462" s="24">
        <f t="shared" ref="N1462:N1522" si="119">+K1462*I1462</f>
        <v>0</v>
      </c>
    </row>
    <row r="1463" spans="1:14" x14ac:dyDescent="0.3">
      <c r="A1463" s="16" t="s">
        <v>39</v>
      </c>
      <c r="B1463" s="17" t="s">
        <v>40</v>
      </c>
      <c r="C1463" s="17">
        <v>18</v>
      </c>
      <c r="D1463" s="29"/>
      <c r="E1463" s="29"/>
      <c r="F1463" s="30">
        <f t="shared" si="116"/>
        <v>0</v>
      </c>
      <c r="G1463" s="32"/>
      <c r="H1463" s="32"/>
      <c r="I1463" s="32"/>
      <c r="J1463" s="12">
        <f t="shared" si="117"/>
        <v>0</v>
      </c>
      <c r="K1463" s="31">
        <f t="shared" si="118"/>
        <v>1263.5999999999999</v>
      </c>
      <c r="L1463" s="37">
        <f t="shared" si="115"/>
        <v>0</v>
      </c>
      <c r="M1463" s="37"/>
      <c r="N1463" s="37">
        <f t="shared" si="119"/>
        <v>0</v>
      </c>
    </row>
    <row r="1464" spans="1:14" x14ac:dyDescent="0.3">
      <c r="A1464" s="16" t="s">
        <v>41</v>
      </c>
      <c r="B1464" s="17" t="s">
        <v>42</v>
      </c>
      <c r="C1464" s="17">
        <v>10</v>
      </c>
      <c r="D1464" s="29"/>
      <c r="E1464" s="29"/>
      <c r="F1464" s="30">
        <f t="shared" si="116"/>
        <v>0</v>
      </c>
      <c r="G1464" s="32"/>
      <c r="H1464" s="32"/>
      <c r="I1464" s="32"/>
      <c r="J1464" s="34">
        <f t="shared" si="117"/>
        <v>0</v>
      </c>
      <c r="K1464" s="31">
        <f t="shared" si="118"/>
        <v>2059.1999999999998</v>
      </c>
      <c r="L1464" s="24">
        <f t="shared" si="115"/>
        <v>0</v>
      </c>
      <c r="M1464" s="24"/>
      <c r="N1464" s="24">
        <f t="shared" si="119"/>
        <v>0</v>
      </c>
    </row>
    <row r="1465" spans="1:14" x14ac:dyDescent="0.3">
      <c r="A1465" s="16" t="s">
        <v>43</v>
      </c>
      <c r="B1465" s="17" t="s">
        <v>36</v>
      </c>
      <c r="C1465" s="17">
        <v>72</v>
      </c>
      <c r="D1465" s="29"/>
      <c r="E1465" s="29"/>
      <c r="F1465" s="30">
        <f t="shared" si="116"/>
        <v>0</v>
      </c>
      <c r="G1465" s="32"/>
      <c r="H1465" s="32"/>
      <c r="I1465" s="32"/>
      <c r="J1465" s="34">
        <f t="shared" si="117"/>
        <v>0</v>
      </c>
      <c r="K1465" s="31">
        <f t="shared" si="118"/>
        <v>409.5</v>
      </c>
      <c r="L1465" s="24">
        <f t="shared" si="115"/>
        <v>0</v>
      </c>
      <c r="M1465" s="24"/>
      <c r="N1465" s="24">
        <f t="shared" si="119"/>
        <v>0</v>
      </c>
    </row>
    <row r="1466" spans="1:14" x14ac:dyDescent="0.3">
      <c r="A1466" s="16" t="s">
        <v>44</v>
      </c>
      <c r="B1466" s="17" t="s">
        <v>38</v>
      </c>
      <c r="C1466" s="17">
        <v>36</v>
      </c>
      <c r="D1466" s="29"/>
      <c r="E1466" s="29"/>
      <c r="F1466" s="30">
        <f t="shared" si="116"/>
        <v>0</v>
      </c>
      <c r="G1466" s="32"/>
      <c r="H1466" s="32"/>
      <c r="I1466" s="32"/>
      <c r="J1466" s="34">
        <f t="shared" si="117"/>
        <v>0</v>
      </c>
      <c r="K1466" s="31">
        <f t="shared" si="118"/>
        <v>803.79</v>
      </c>
      <c r="L1466" s="24">
        <f t="shared" si="115"/>
        <v>0</v>
      </c>
      <c r="M1466" s="24"/>
      <c r="N1466" s="24">
        <f t="shared" si="119"/>
        <v>0</v>
      </c>
    </row>
    <row r="1467" spans="1:14" x14ac:dyDescent="0.3">
      <c r="A1467" s="16" t="s">
        <v>45</v>
      </c>
      <c r="B1467" s="17" t="s">
        <v>36</v>
      </c>
      <c r="C1467" s="17">
        <v>72</v>
      </c>
      <c r="D1467" s="29"/>
      <c r="E1467" s="29"/>
      <c r="F1467" s="30">
        <f t="shared" si="116"/>
        <v>0</v>
      </c>
      <c r="G1467" s="32"/>
      <c r="H1467" s="32"/>
      <c r="I1467" s="32"/>
      <c r="J1467" s="34">
        <f t="shared" si="117"/>
        <v>0</v>
      </c>
      <c r="K1467" s="31">
        <f t="shared" si="118"/>
        <v>409.5</v>
      </c>
      <c r="L1467" s="24">
        <f t="shared" si="115"/>
        <v>0</v>
      </c>
      <c r="M1467" s="24"/>
      <c r="N1467" s="24">
        <f t="shared" si="119"/>
        <v>0</v>
      </c>
    </row>
    <row r="1468" spans="1:14" x14ac:dyDescent="0.3">
      <c r="A1468" s="16" t="s">
        <v>46</v>
      </c>
      <c r="B1468" s="17" t="s">
        <v>38</v>
      </c>
      <c r="C1468" s="17">
        <v>36</v>
      </c>
      <c r="D1468" s="29"/>
      <c r="E1468" s="29"/>
      <c r="F1468" s="30">
        <f t="shared" si="116"/>
        <v>0</v>
      </c>
      <c r="G1468" s="32"/>
      <c r="H1468" s="32"/>
      <c r="I1468" s="32"/>
      <c r="J1468" s="34">
        <f t="shared" si="117"/>
        <v>0</v>
      </c>
      <c r="K1468" s="31">
        <f t="shared" si="118"/>
        <v>803.79</v>
      </c>
      <c r="L1468" s="24">
        <f t="shared" si="115"/>
        <v>0</v>
      </c>
      <c r="M1468" s="24"/>
      <c r="N1468" s="24">
        <f t="shared" si="119"/>
        <v>0</v>
      </c>
    </row>
    <row r="1469" spans="1:14" x14ac:dyDescent="0.3">
      <c r="A1469" s="16" t="s">
        <v>47</v>
      </c>
      <c r="B1469" s="17" t="s">
        <v>48</v>
      </c>
      <c r="C1469" s="17">
        <v>8</v>
      </c>
      <c r="D1469" s="29"/>
      <c r="E1469" s="29"/>
      <c r="F1469" s="30">
        <f t="shared" si="116"/>
        <v>0</v>
      </c>
      <c r="G1469" s="32"/>
      <c r="H1469" s="32"/>
      <c r="I1469" s="32"/>
      <c r="J1469" s="34">
        <f t="shared" si="117"/>
        <v>0</v>
      </c>
      <c r="K1469" s="31">
        <f t="shared" si="118"/>
        <v>2767.05</v>
      </c>
      <c r="L1469" s="24">
        <f t="shared" si="115"/>
        <v>0</v>
      </c>
      <c r="M1469" s="24"/>
      <c r="N1469" s="24">
        <f t="shared" si="119"/>
        <v>0</v>
      </c>
    </row>
    <row r="1470" spans="1:14" x14ac:dyDescent="0.3">
      <c r="A1470" s="35" t="s">
        <v>49</v>
      </c>
      <c r="B1470" s="17" t="s">
        <v>50</v>
      </c>
      <c r="C1470" s="38">
        <v>72</v>
      </c>
      <c r="D1470" s="29"/>
      <c r="E1470" s="29"/>
      <c r="F1470" s="30">
        <f t="shared" si="116"/>
        <v>0</v>
      </c>
      <c r="G1470" s="32"/>
      <c r="H1470" s="32"/>
      <c r="I1470" s="32"/>
      <c r="J1470" s="12">
        <f t="shared" si="117"/>
        <v>0</v>
      </c>
      <c r="K1470" s="31">
        <f t="shared" si="118"/>
        <v>444.6</v>
      </c>
      <c r="L1470" s="37">
        <f t="shared" si="115"/>
        <v>0</v>
      </c>
      <c r="M1470" s="37"/>
      <c r="N1470" s="37">
        <f t="shared" si="119"/>
        <v>0</v>
      </c>
    </row>
    <row r="1471" spans="1:14" x14ac:dyDescent="0.3">
      <c r="A1471" s="16" t="s">
        <v>51</v>
      </c>
      <c r="B1471" s="17" t="s">
        <v>52</v>
      </c>
      <c r="C1471" s="17">
        <v>36</v>
      </c>
      <c r="D1471" s="29"/>
      <c r="E1471" s="29"/>
      <c r="F1471" s="30">
        <f t="shared" si="116"/>
        <v>0</v>
      </c>
      <c r="G1471" s="32"/>
      <c r="H1471" s="32"/>
      <c r="I1471" s="32"/>
      <c r="J1471" s="34">
        <f t="shared" si="117"/>
        <v>0</v>
      </c>
      <c r="K1471" s="31">
        <f t="shared" si="118"/>
        <v>868.73</v>
      </c>
      <c r="L1471" s="24">
        <f t="shared" si="115"/>
        <v>0</v>
      </c>
      <c r="M1471" s="24"/>
      <c r="N1471" s="24">
        <f t="shared" si="119"/>
        <v>0</v>
      </c>
    </row>
    <row r="1472" spans="1:14" x14ac:dyDescent="0.3">
      <c r="A1472" s="16" t="s">
        <v>53</v>
      </c>
      <c r="B1472" s="17" t="s">
        <v>48</v>
      </c>
      <c r="C1472" s="17">
        <v>8</v>
      </c>
      <c r="D1472" s="29"/>
      <c r="E1472" s="29"/>
      <c r="F1472" s="30">
        <f t="shared" si="116"/>
        <v>0</v>
      </c>
      <c r="G1472" s="32"/>
      <c r="H1472" s="32"/>
      <c r="I1472" s="32"/>
      <c r="J1472" s="34">
        <f t="shared" si="117"/>
        <v>0</v>
      </c>
      <c r="K1472" s="31">
        <f t="shared" si="118"/>
        <v>2416.0500000000002</v>
      </c>
      <c r="L1472" s="24">
        <f t="shared" si="115"/>
        <v>0</v>
      </c>
      <c r="M1472" s="24"/>
      <c r="N1472" s="24">
        <f t="shared" si="119"/>
        <v>0</v>
      </c>
    </row>
    <row r="1473" spans="1:14" x14ac:dyDescent="0.3">
      <c r="A1473" s="16" t="s">
        <v>54</v>
      </c>
      <c r="B1473" s="17" t="s">
        <v>50</v>
      </c>
      <c r="C1473" s="17">
        <v>72</v>
      </c>
      <c r="D1473" s="29"/>
      <c r="E1473" s="29"/>
      <c r="F1473" s="30">
        <f t="shared" si="116"/>
        <v>0</v>
      </c>
      <c r="G1473" s="32"/>
      <c r="H1473" s="32"/>
      <c r="I1473" s="32"/>
      <c r="J1473" s="34">
        <f t="shared" si="117"/>
        <v>0</v>
      </c>
      <c r="K1473" s="31">
        <f t="shared" si="118"/>
        <v>377.33</v>
      </c>
      <c r="L1473" s="24">
        <f t="shared" si="115"/>
        <v>0</v>
      </c>
      <c r="M1473" s="24"/>
      <c r="N1473" s="24">
        <f t="shared" si="119"/>
        <v>0</v>
      </c>
    </row>
    <row r="1474" spans="1:14" x14ac:dyDescent="0.3">
      <c r="A1474" s="16" t="s">
        <v>55</v>
      </c>
      <c r="B1474" s="17" t="s">
        <v>56</v>
      </c>
      <c r="C1474" s="17">
        <v>15</v>
      </c>
      <c r="D1474" s="44"/>
      <c r="E1474" s="44"/>
      <c r="F1474" s="30">
        <f t="shared" si="116"/>
        <v>0</v>
      </c>
      <c r="G1474" s="11"/>
      <c r="H1474" s="11"/>
      <c r="I1474" s="11"/>
      <c r="J1474" s="12">
        <f t="shared" si="117"/>
        <v>0</v>
      </c>
      <c r="K1474" s="45">
        <f t="shared" si="118"/>
        <v>1158.3</v>
      </c>
      <c r="L1474" s="37">
        <f t="shared" si="115"/>
        <v>0</v>
      </c>
      <c r="M1474" s="37"/>
      <c r="N1474" s="37">
        <f t="shared" si="119"/>
        <v>0</v>
      </c>
    </row>
    <row r="1475" spans="1:14" x14ac:dyDescent="0.3">
      <c r="A1475" s="16" t="s">
        <v>57</v>
      </c>
      <c r="B1475" s="17" t="s">
        <v>50</v>
      </c>
      <c r="C1475" s="17">
        <v>72</v>
      </c>
      <c r="D1475" s="29"/>
      <c r="E1475" s="29"/>
      <c r="F1475" s="30">
        <f t="shared" si="116"/>
        <v>0</v>
      </c>
      <c r="G1475" s="32"/>
      <c r="H1475" s="32"/>
      <c r="I1475" s="32"/>
      <c r="J1475" s="34">
        <f t="shared" si="117"/>
        <v>0</v>
      </c>
      <c r="K1475" s="31">
        <f t="shared" si="118"/>
        <v>424.13</v>
      </c>
      <c r="L1475" s="24">
        <f t="shared" si="115"/>
        <v>0</v>
      </c>
      <c r="M1475" s="24"/>
      <c r="N1475" s="24">
        <f t="shared" si="119"/>
        <v>0</v>
      </c>
    </row>
    <row r="1476" spans="1:14" x14ac:dyDescent="0.3">
      <c r="A1476" s="16" t="s">
        <v>58</v>
      </c>
      <c r="B1476" s="17" t="s">
        <v>59</v>
      </c>
      <c r="C1476" s="17">
        <v>15</v>
      </c>
      <c r="D1476" s="29"/>
      <c r="E1476" s="29"/>
      <c r="F1476" s="30">
        <f t="shared" si="116"/>
        <v>0</v>
      </c>
      <c r="G1476" s="32"/>
      <c r="H1476" s="32"/>
      <c r="I1476" s="32"/>
      <c r="J1476" s="34">
        <f t="shared" si="117"/>
        <v>0</v>
      </c>
      <c r="K1476" s="31">
        <f t="shared" si="118"/>
        <v>1199.25</v>
      </c>
      <c r="L1476" s="24">
        <f t="shared" si="115"/>
        <v>0</v>
      </c>
      <c r="M1476" s="24"/>
      <c r="N1476" s="24">
        <f t="shared" si="119"/>
        <v>0</v>
      </c>
    </row>
    <row r="1477" spans="1:14" x14ac:dyDescent="0.3">
      <c r="A1477" s="16" t="s">
        <v>60</v>
      </c>
      <c r="B1477" s="17" t="s">
        <v>50</v>
      </c>
      <c r="C1477" s="17">
        <v>72</v>
      </c>
      <c r="D1477" s="29"/>
      <c r="E1477" s="29"/>
      <c r="F1477" s="30">
        <f t="shared" si="116"/>
        <v>0</v>
      </c>
      <c r="G1477" s="32"/>
      <c r="H1477" s="32"/>
      <c r="I1477" s="32"/>
      <c r="J1477" s="34">
        <f t="shared" si="117"/>
        <v>0</v>
      </c>
      <c r="K1477" s="31">
        <f t="shared" si="118"/>
        <v>381.13</v>
      </c>
      <c r="L1477" s="24">
        <f t="shared" si="115"/>
        <v>0</v>
      </c>
      <c r="M1477" s="24"/>
      <c r="N1477" s="24">
        <f t="shared" si="119"/>
        <v>0</v>
      </c>
    </row>
    <row r="1478" spans="1:14" x14ac:dyDescent="0.3">
      <c r="A1478" s="16" t="s">
        <v>61</v>
      </c>
      <c r="B1478" s="17" t="s">
        <v>50</v>
      </c>
      <c r="C1478" s="38">
        <v>72</v>
      </c>
      <c r="D1478" s="44"/>
      <c r="E1478" s="44"/>
      <c r="F1478" s="30">
        <f t="shared" si="116"/>
        <v>0</v>
      </c>
      <c r="G1478" s="11"/>
      <c r="H1478" s="11"/>
      <c r="I1478" s="11"/>
      <c r="J1478" s="12">
        <f t="shared" si="117"/>
        <v>0</v>
      </c>
      <c r="K1478" s="31">
        <f t="shared" si="118"/>
        <v>424.13</v>
      </c>
      <c r="L1478" s="37">
        <f t="shared" si="115"/>
        <v>0</v>
      </c>
      <c r="M1478" s="37"/>
      <c r="N1478" s="37">
        <f t="shared" si="119"/>
        <v>0</v>
      </c>
    </row>
    <row r="1479" spans="1:14" x14ac:dyDescent="0.3">
      <c r="A1479" s="35" t="s">
        <v>62</v>
      </c>
      <c r="B1479" s="17" t="s">
        <v>50</v>
      </c>
      <c r="C1479" s="38">
        <v>72</v>
      </c>
      <c r="D1479" s="44"/>
      <c r="E1479" s="44"/>
      <c r="F1479" s="30">
        <f t="shared" si="116"/>
        <v>0</v>
      </c>
      <c r="G1479" s="11"/>
      <c r="H1479" s="11"/>
      <c r="I1479" s="11"/>
      <c r="J1479" s="12">
        <f t="shared" si="117"/>
        <v>0</v>
      </c>
      <c r="K1479" s="31">
        <f t="shared" si="118"/>
        <v>330.23</v>
      </c>
      <c r="L1479" s="37">
        <f t="shared" si="115"/>
        <v>0</v>
      </c>
      <c r="M1479" s="37"/>
      <c r="N1479" s="37">
        <f t="shared" si="119"/>
        <v>0</v>
      </c>
    </row>
    <row r="1480" spans="1:14" x14ac:dyDescent="0.3">
      <c r="A1480" s="35" t="s">
        <v>63</v>
      </c>
      <c r="B1480" s="17" t="s">
        <v>50</v>
      </c>
      <c r="C1480" s="38">
        <v>72</v>
      </c>
      <c r="D1480" s="44"/>
      <c r="E1480" s="44"/>
      <c r="F1480" s="30">
        <f t="shared" si="116"/>
        <v>0</v>
      </c>
      <c r="G1480" s="11"/>
      <c r="H1480" s="11"/>
      <c r="I1480" s="11"/>
      <c r="J1480" s="12">
        <f t="shared" si="117"/>
        <v>0</v>
      </c>
      <c r="K1480" s="31">
        <f t="shared" si="118"/>
        <v>424.13</v>
      </c>
      <c r="L1480" s="37">
        <f t="shared" si="115"/>
        <v>0</v>
      </c>
      <c r="M1480" s="37"/>
      <c r="N1480" s="37">
        <f t="shared" si="119"/>
        <v>0</v>
      </c>
    </row>
    <row r="1481" spans="1:14" x14ac:dyDescent="0.3">
      <c r="A1481" s="35" t="s">
        <v>64</v>
      </c>
      <c r="B1481" s="17" t="s">
        <v>65</v>
      </c>
      <c r="C1481" s="38">
        <v>72</v>
      </c>
      <c r="D1481" s="44"/>
      <c r="E1481" s="44"/>
      <c r="F1481" s="30">
        <f t="shared" si="116"/>
        <v>0</v>
      </c>
      <c r="G1481" s="11"/>
      <c r="H1481" s="11"/>
      <c r="I1481" s="11"/>
      <c r="J1481" s="12">
        <f t="shared" si="117"/>
        <v>0</v>
      </c>
      <c r="K1481" s="31">
        <f t="shared" si="118"/>
        <v>389.61</v>
      </c>
      <c r="L1481" s="37">
        <f t="shared" si="115"/>
        <v>0</v>
      </c>
      <c r="M1481" s="37"/>
      <c r="N1481" s="37">
        <f t="shared" si="119"/>
        <v>0</v>
      </c>
    </row>
    <row r="1482" spans="1:14" x14ac:dyDescent="0.3">
      <c r="A1482" s="35" t="s">
        <v>66</v>
      </c>
      <c r="B1482" s="17" t="s">
        <v>65</v>
      </c>
      <c r="C1482" s="38">
        <v>72</v>
      </c>
      <c r="D1482" s="44"/>
      <c r="E1482" s="44"/>
      <c r="F1482" s="30">
        <f t="shared" si="116"/>
        <v>0</v>
      </c>
      <c r="G1482" s="11"/>
      <c r="H1482" s="11"/>
      <c r="I1482" s="11"/>
      <c r="J1482" s="12">
        <f t="shared" si="117"/>
        <v>0</v>
      </c>
      <c r="K1482" s="31">
        <f t="shared" si="118"/>
        <v>389.61</v>
      </c>
      <c r="L1482" s="37">
        <f t="shared" si="115"/>
        <v>0</v>
      </c>
      <c r="M1482" s="37"/>
      <c r="N1482" s="37">
        <f t="shared" si="119"/>
        <v>0</v>
      </c>
    </row>
    <row r="1483" spans="1:14" x14ac:dyDescent="0.3">
      <c r="A1483" s="47" t="s">
        <v>67</v>
      </c>
      <c r="B1483" s="48" t="s">
        <v>59</v>
      </c>
      <c r="C1483" s="49">
        <v>25</v>
      </c>
      <c r="D1483" s="44"/>
      <c r="E1483" s="44"/>
      <c r="F1483" s="30">
        <f t="shared" si="116"/>
        <v>0</v>
      </c>
      <c r="G1483" s="11"/>
      <c r="H1483" s="11"/>
      <c r="I1483" s="11"/>
      <c r="J1483" s="12">
        <f t="shared" si="117"/>
        <v>0</v>
      </c>
      <c r="K1483" s="31">
        <f t="shared" si="118"/>
        <v>169.65</v>
      </c>
      <c r="L1483" s="37">
        <f t="shared" si="115"/>
        <v>0</v>
      </c>
      <c r="M1483" s="37"/>
      <c r="N1483" s="37">
        <f t="shared" si="119"/>
        <v>0</v>
      </c>
    </row>
    <row r="1484" spans="1:14" x14ac:dyDescent="0.3">
      <c r="A1484" s="47" t="s">
        <v>68</v>
      </c>
      <c r="B1484" s="48" t="s">
        <v>42</v>
      </c>
      <c r="C1484" s="49">
        <v>50</v>
      </c>
      <c r="D1484" s="44"/>
      <c r="E1484" s="44"/>
      <c r="F1484" s="30">
        <f t="shared" si="116"/>
        <v>0</v>
      </c>
      <c r="G1484" s="11"/>
      <c r="H1484" s="11"/>
      <c r="I1484" s="11"/>
      <c r="J1484" s="12">
        <f t="shared" si="117"/>
        <v>0</v>
      </c>
      <c r="K1484" s="31">
        <f t="shared" si="118"/>
        <v>88.92</v>
      </c>
      <c r="L1484" s="37">
        <f t="shared" si="115"/>
        <v>0</v>
      </c>
      <c r="M1484" s="37"/>
      <c r="N1484" s="37">
        <f t="shared" si="119"/>
        <v>0</v>
      </c>
    </row>
    <row r="1485" spans="1:14" x14ac:dyDescent="0.3">
      <c r="A1485" s="47" t="s">
        <v>69</v>
      </c>
      <c r="B1485" s="48" t="s">
        <v>52</v>
      </c>
      <c r="C1485" s="49">
        <v>12</v>
      </c>
      <c r="D1485" s="44"/>
      <c r="E1485" s="44"/>
      <c r="F1485" s="30">
        <f t="shared" si="116"/>
        <v>0</v>
      </c>
      <c r="G1485" s="11"/>
      <c r="H1485" s="11"/>
      <c r="I1485" s="11"/>
      <c r="J1485" s="12">
        <f t="shared" si="117"/>
        <v>0</v>
      </c>
      <c r="K1485" s="31">
        <f t="shared" si="118"/>
        <v>123.94</v>
      </c>
      <c r="L1485" s="37">
        <f t="shared" si="115"/>
        <v>0</v>
      </c>
      <c r="M1485" s="37"/>
      <c r="N1485" s="37">
        <f t="shared" si="119"/>
        <v>0</v>
      </c>
    </row>
    <row r="1486" spans="1:14" ht="19.5" thickBot="1" x14ac:dyDescent="0.35">
      <c r="A1486" s="47" t="s">
        <v>70</v>
      </c>
      <c r="B1486" s="48" t="s">
        <v>50</v>
      </c>
      <c r="C1486" s="49">
        <v>60</v>
      </c>
      <c r="D1486" s="44"/>
      <c r="E1486" s="44"/>
      <c r="F1486" s="30">
        <f t="shared" si="116"/>
        <v>0</v>
      </c>
      <c r="G1486" s="11"/>
      <c r="H1486" s="11"/>
      <c r="I1486" s="11"/>
      <c r="J1486" s="12">
        <f t="shared" si="117"/>
        <v>0</v>
      </c>
      <c r="K1486" s="31">
        <f t="shared" si="118"/>
        <v>67.180000000000007</v>
      </c>
      <c r="L1486" s="37">
        <f t="shared" si="115"/>
        <v>0</v>
      </c>
      <c r="M1486" s="37"/>
      <c r="N1486" s="37">
        <f t="shared" si="119"/>
        <v>0</v>
      </c>
    </row>
    <row r="1487" spans="1:14" ht="19.5" thickBot="1" x14ac:dyDescent="0.35">
      <c r="A1487" s="56" t="s">
        <v>71</v>
      </c>
      <c r="B1487" s="57" t="s">
        <v>50</v>
      </c>
      <c r="C1487" s="58">
        <v>60</v>
      </c>
      <c r="D1487" s="44"/>
      <c r="E1487" s="44"/>
      <c r="F1487" s="30">
        <f t="shared" si="116"/>
        <v>0</v>
      </c>
      <c r="G1487" s="11"/>
      <c r="H1487" s="11"/>
      <c r="I1487" s="11"/>
      <c r="J1487" s="12">
        <f t="shared" si="117"/>
        <v>0</v>
      </c>
      <c r="K1487" s="31">
        <f t="shared" si="118"/>
        <v>67.180000000000007</v>
      </c>
      <c r="L1487" s="37">
        <f t="shared" si="115"/>
        <v>0</v>
      </c>
      <c r="M1487" s="37"/>
      <c r="N1487" s="37">
        <f t="shared" si="119"/>
        <v>0</v>
      </c>
    </row>
    <row r="1488" spans="1:14" ht="19.5" thickBot="1" x14ac:dyDescent="0.35">
      <c r="A1488" s="56" t="s">
        <v>72</v>
      </c>
      <c r="B1488" s="57" t="s">
        <v>50</v>
      </c>
      <c r="C1488" s="58">
        <v>60</v>
      </c>
      <c r="D1488" s="44"/>
      <c r="E1488" s="44"/>
      <c r="F1488" s="30">
        <f t="shared" si="116"/>
        <v>0</v>
      </c>
      <c r="G1488" s="11"/>
      <c r="H1488" s="11"/>
      <c r="I1488" s="11"/>
      <c r="J1488" s="12">
        <f t="shared" si="117"/>
        <v>0</v>
      </c>
      <c r="K1488" s="31">
        <f t="shared" si="118"/>
        <v>67.180000000000007</v>
      </c>
      <c r="L1488" s="37">
        <f t="shared" si="115"/>
        <v>0</v>
      </c>
      <c r="M1488" s="37"/>
      <c r="N1488" s="37">
        <f t="shared" si="119"/>
        <v>0</v>
      </c>
    </row>
    <row r="1489" spans="1:14" ht="19.5" thickBot="1" x14ac:dyDescent="0.35">
      <c r="A1489" s="56" t="s">
        <v>73</v>
      </c>
      <c r="B1489" s="57" t="s">
        <v>74</v>
      </c>
      <c r="C1489" s="58">
        <v>150</v>
      </c>
      <c r="D1489" s="44"/>
      <c r="E1489" s="44"/>
      <c r="F1489" s="30">
        <f t="shared" si="116"/>
        <v>0</v>
      </c>
      <c r="G1489" s="11"/>
      <c r="H1489" s="11"/>
      <c r="I1489" s="11"/>
      <c r="J1489" s="12">
        <f t="shared" si="117"/>
        <v>0</v>
      </c>
      <c r="K1489" s="31">
        <f t="shared" si="118"/>
        <v>21.06</v>
      </c>
      <c r="L1489" s="37">
        <f t="shared" si="115"/>
        <v>0</v>
      </c>
      <c r="M1489" s="37"/>
      <c r="N1489" s="37">
        <f t="shared" si="119"/>
        <v>0</v>
      </c>
    </row>
    <row r="1490" spans="1:14" ht="19.5" thickBot="1" x14ac:dyDescent="0.35">
      <c r="A1490" s="66" t="s">
        <v>75</v>
      </c>
      <c r="B1490" s="67" t="s">
        <v>76</v>
      </c>
      <c r="C1490" s="68">
        <v>120</v>
      </c>
      <c r="D1490" s="44"/>
      <c r="E1490" s="44"/>
      <c r="F1490" s="30">
        <f t="shared" si="116"/>
        <v>0</v>
      </c>
      <c r="G1490" s="11"/>
      <c r="H1490" s="11"/>
      <c r="I1490" s="11"/>
      <c r="J1490" s="12">
        <f t="shared" si="117"/>
        <v>0</v>
      </c>
      <c r="K1490" s="31">
        <f t="shared" si="118"/>
        <v>78.98</v>
      </c>
      <c r="L1490" s="37">
        <f t="shared" si="115"/>
        <v>0</v>
      </c>
      <c r="M1490" s="37"/>
      <c r="N1490" s="37">
        <f t="shared" si="119"/>
        <v>0</v>
      </c>
    </row>
    <row r="1491" spans="1:14" ht="19.5" thickBot="1" x14ac:dyDescent="0.35">
      <c r="A1491" s="66" t="s">
        <v>77</v>
      </c>
      <c r="B1491" s="67" t="s">
        <v>78</v>
      </c>
      <c r="C1491" s="68">
        <v>60</v>
      </c>
      <c r="D1491" s="44"/>
      <c r="E1491" s="44"/>
      <c r="F1491" s="30">
        <f t="shared" si="116"/>
        <v>0</v>
      </c>
      <c r="G1491" s="11"/>
      <c r="H1491" s="11"/>
      <c r="I1491" s="11"/>
      <c r="J1491" s="12">
        <f t="shared" si="117"/>
        <v>0</v>
      </c>
      <c r="K1491" s="31">
        <f t="shared" si="118"/>
        <v>154.44</v>
      </c>
      <c r="L1491" s="37">
        <f t="shared" si="115"/>
        <v>0</v>
      </c>
      <c r="M1491" s="37"/>
      <c r="N1491" s="37">
        <f t="shared" si="119"/>
        <v>0</v>
      </c>
    </row>
    <row r="1492" spans="1:14" ht="19.5" thickBot="1" x14ac:dyDescent="0.35">
      <c r="A1492" s="66" t="s">
        <v>79</v>
      </c>
      <c r="B1492" s="67" t="s">
        <v>50</v>
      </c>
      <c r="C1492" s="68">
        <v>30</v>
      </c>
      <c r="D1492" s="44"/>
      <c r="E1492" s="44"/>
      <c r="F1492" s="30">
        <f t="shared" si="116"/>
        <v>0</v>
      </c>
      <c r="G1492" s="11"/>
      <c r="H1492" s="11"/>
      <c r="I1492" s="11"/>
      <c r="J1492" s="12">
        <f t="shared" si="117"/>
        <v>0</v>
      </c>
      <c r="K1492" s="31">
        <f t="shared" si="118"/>
        <v>274.95</v>
      </c>
      <c r="L1492" s="37">
        <f t="shared" si="115"/>
        <v>0</v>
      </c>
      <c r="M1492" s="37"/>
      <c r="N1492" s="37">
        <f t="shared" si="119"/>
        <v>0</v>
      </c>
    </row>
    <row r="1493" spans="1:14" ht="19.5" thickBot="1" x14ac:dyDescent="0.35">
      <c r="A1493" s="66" t="s">
        <v>80</v>
      </c>
      <c r="B1493" s="67" t="s">
        <v>59</v>
      </c>
      <c r="C1493" s="68">
        <v>12</v>
      </c>
      <c r="D1493" s="44"/>
      <c r="E1493" s="44"/>
      <c r="F1493" s="30">
        <f t="shared" si="116"/>
        <v>0</v>
      </c>
      <c r="G1493" s="11"/>
      <c r="H1493" s="11"/>
      <c r="I1493" s="11"/>
      <c r="J1493" s="12">
        <f t="shared" si="117"/>
        <v>0</v>
      </c>
      <c r="K1493" s="31">
        <f t="shared" si="118"/>
        <v>1023.75</v>
      </c>
      <c r="L1493" s="37">
        <f t="shared" si="115"/>
        <v>0</v>
      </c>
      <c r="M1493" s="37"/>
      <c r="N1493" s="37">
        <f t="shared" si="119"/>
        <v>0</v>
      </c>
    </row>
    <row r="1494" spans="1:14" ht="19.5" thickBot="1" x14ac:dyDescent="0.35">
      <c r="A1494" s="76" t="s">
        <v>81</v>
      </c>
      <c r="B1494" s="77" t="s">
        <v>82</v>
      </c>
      <c r="C1494" s="78">
        <v>18</v>
      </c>
      <c r="D1494" s="44"/>
      <c r="E1494" s="44"/>
      <c r="F1494" s="30">
        <f t="shared" si="116"/>
        <v>0</v>
      </c>
      <c r="G1494" s="11"/>
      <c r="H1494" s="11"/>
      <c r="I1494" s="11"/>
      <c r="J1494" s="12">
        <f t="shared" si="117"/>
        <v>0</v>
      </c>
      <c r="K1494" s="31">
        <f t="shared" si="118"/>
        <v>558.67999999999995</v>
      </c>
      <c r="L1494" s="37">
        <f t="shared" si="115"/>
        <v>0</v>
      </c>
      <c r="M1494" s="37"/>
      <c r="N1494" s="37">
        <f t="shared" si="119"/>
        <v>0</v>
      </c>
    </row>
    <row r="1495" spans="1:14" ht="19.5" thickBot="1" x14ac:dyDescent="0.35">
      <c r="A1495" s="76" t="s">
        <v>83</v>
      </c>
      <c r="B1495" s="77" t="s">
        <v>59</v>
      </c>
      <c r="C1495" s="78">
        <v>12</v>
      </c>
      <c r="D1495" s="44"/>
      <c r="E1495" s="44"/>
      <c r="F1495" s="30">
        <f t="shared" si="116"/>
        <v>0</v>
      </c>
      <c r="G1495" s="11"/>
      <c r="H1495" s="11"/>
      <c r="I1495" s="11"/>
      <c r="J1495" s="12">
        <f t="shared" si="117"/>
        <v>0</v>
      </c>
      <c r="K1495" s="31">
        <f t="shared" si="118"/>
        <v>1092.2</v>
      </c>
      <c r="L1495" s="37">
        <f t="shared" si="115"/>
        <v>0</v>
      </c>
      <c r="M1495" s="37"/>
      <c r="N1495" s="37">
        <f t="shared" si="119"/>
        <v>0</v>
      </c>
    </row>
    <row r="1496" spans="1:14" ht="19.5" thickBot="1" x14ac:dyDescent="0.35">
      <c r="A1496" s="76" t="s">
        <v>84</v>
      </c>
      <c r="B1496" s="77" t="s">
        <v>85</v>
      </c>
      <c r="C1496" s="78">
        <v>4</v>
      </c>
      <c r="D1496" s="44"/>
      <c r="E1496" s="44"/>
      <c r="F1496" s="30">
        <f t="shared" si="116"/>
        <v>0</v>
      </c>
      <c r="G1496" s="11"/>
      <c r="H1496" s="11"/>
      <c r="I1496" s="11"/>
      <c r="J1496" s="12">
        <f t="shared" si="117"/>
        <v>0</v>
      </c>
      <c r="K1496" s="31">
        <f t="shared" si="118"/>
        <v>2670.53</v>
      </c>
      <c r="L1496" s="37">
        <f t="shared" si="115"/>
        <v>0</v>
      </c>
      <c r="M1496" s="37"/>
      <c r="N1496" s="37">
        <f t="shared" si="119"/>
        <v>0</v>
      </c>
    </row>
    <row r="1497" spans="1:14" ht="19.5" thickBot="1" x14ac:dyDescent="0.35">
      <c r="A1497" s="86" t="s">
        <v>86</v>
      </c>
      <c r="B1497" s="87" t="s">
        <v>87</v>
      </c>
      <c r="C1497" s="88">
        <v>48</v>
      </c>
      <c r="D1497" s="44"/>
      <c r="E1497" s="44"/>
      <c r="F1497" s="30">
        <f t="shared" si="116"/>
        <v>0</v>
      </c>
      <c r="G1497" s="11"/>
      <c r="H1497" s="11"/>
      <c r="I1497" s="11"/>
      <c r="J1497" s="12">
        <f t="shared" si="117"/>
        <v>0</v>
      </c>
      <c r="K1497" s="31">
        <f t="shared" si="118"/>
        <v>46.8</v>
      </c>
      <c r="L1497" s="37">
        <f t="shared" si="115"/>
        <v>0</v>
      </c>
      <c r="M1497" s="37"/>
      <c r="N1497" s="37">
        <f t="shared" si="119"/>
        <v>0</v>
      </c>
    </row>
    <row r="1498" spans="1:14" ht="19.5" thickBot="1" x14ac:dyDescent="0.35">
      <c r="A1498" s="86" t="s">
        <v>88</v>
      </c>
      <c r="B1498" s="87" t="s">
        <v>87</v>
      </c>
      <c r="C1498" s="88">
        <v>48</v>
      </c>
      <c r="D1498" s="44"/>
      <c r="E1498" s="44"/>
      <c r="F1498" s="30">
        <f t="shared" si="116"/>
        <v>0</v>
      </c>
      <c r="G1498" s="11"/>
      <c r="H1498" s="11"/>
      <c r="I1498" s="11"/>
      <c r="J1498" s="12">
        <f t="shared" si="117"/>
        <v>0</v>
      </c>
      <c r="K1498" s="31">
        <f t="shared" si="118"/>
        <v>46.8</v>
      </c>
      <c r="L1498" s="37">
        <f t="shared" si="115"/>
        <v>0</v>
      </c>
      <c r="M1498" s="37"/>
      <c r="N1498" s="37">
        <f t="shared" si="119"/>
        <v>0</v>
      </c>
    </row>
    <row r="1499" spans="1:14" x14ac:dyDescent="0.3">
      <c r="A1499" s="96" t="s">
        <v>89</v>
      </c>
      <c r="B1499" s="97">
        <v>25</v>
      </c>
      <c r="C1499" s="97">
        <v>25</v>
      </c>
      <c r="D1499" s="44">
        <v>12</v>
      </c>
      <c r="E1499" s="44"/>
      <c r="F1499" s="30">
        <f t="shared" si="116"/>
        <v>0.48</v>
      </c>
      <c r="G1499" s="11"/>
      <c r="H1499" s="11"/>
      <c r="I1499" s="11"/>
      <c r="J1499" s="12">
        <f t="shared" si="117"/>
        <v>12</v>
      </c>
      <c r="K1499" s="31">
        <f t="shared" si="118"/>
        <v>111.25</v>
      </c>
      <c r="L1499" s="37">
        <f t="shared" si="115"/>
        <v>1335</v>
      </c>
      <c r="M1499" s="37"/>
      <c r="N1499" s="37">
        <f t="shared" si="119"/>
        <v>0</v>
      </c>
    </row>
    <row r="1500" spans="1:14" x14ac:dyDescent="0.3">
      <c r="A1500" s="105" t="s">
        <v>90</v>
      </c>
      <c r="B1500" s="106">
        <v>10</v>
      </c>
      <c r="C1500" s="106">
        <v>10</v>
      </c>
      <c r="D1500" s="44">
        <v>10</v>
      </c>
      <c r="E1500" s="44"/>
      <c r="F1500" s="30">
        <f t="shared" si="116"/>
        <v>1</v>
      </c>
      <c r="G1500" s="11"/>
      <c r="H1500" s="11"/>
      <c r="I1500" s="11"/>
      <c r="J1500" s="12">
        <f t="shared" si="117"/>
        <v>10</v>
      </c>
      <c r="K1500" s="31">
        <f t="shared" si="118"/>
        <v>1760</v>
      </c>
      <c r="L1500" s="37">
        <f t="shared" si="115"/>
        <v>17600</v>
      </c>
      <c r="M1500" s="37"/>
      <c r="N1500" s="37">
        <f t="shared" si="119"/>
        <v>0</v>
      </c>
    </row>
    <row r="1501" spans="1:14" x14ac:dyDescent="0.3">
      <c r="A1501" s="105" t="s">
        <v>91</v>
      </c>
      <c r="B1501" s="106">
        <v>8</v>
      </c>
      <c r="C1501" s="106">
        <v>8</v>
      </c>
      <c r="D1501" s="44">
        <v>2</v>
      </c>
      <c r="E1501" s="44"/>
      <c r="F1501" s="30">
        <f t="shared" si="116"/>
        <v>0.25</v>
      </c>
      <c r="G1501" s="11"/>
      <c r="H1501" s="11"/>
      <c r="I1501" s="11"/>
      <c r="J1501" s="12">
        <f t="shared" si="117"/>
        <v>2</v>
      </c>
      <c r="K1501" s="31">
        <f t="shared" si="118"/>
        <v>2365</v>
      </c>
      <c r="L1501" s="37">
        <f t="shared" si="115"/>
        <v>4730</v>
      </c>
      <c r="M1501" s="37"/>
      <c r="N1501" s="37">
        <f t="shared" si="119"/>
        <v>0</v>
      </c>
    </row>
    <row r="1502" spans="1:14" x14ac:dyDescent="0.3">
      <c r="A1502" s="105" t="s">
        <v>92</v>
      </c>
      <c r="B1502" s="106">
        <v>8</v>
      </c>
      <c r="C1502" s="106">
        <v>8</v>
      </c>
      <c r="D1502" s="44"/>
      <c r="E1502" s="44"/>
      <c r="F1502" s="30">
        <f t="shared" si="116"/>
        <v>0</v>
      </c>
      <c r="G1502" s="11"/>
      <c r="H1502" s="11"/>
      <c r="I1502" s="11"/>
      <c r="J1502" s="12">
        <f t="shared" si="117"/>
        <v>0</v>
      </c>
      <c r="K1502" s="31">
        <f t="shared" si="118"/>
        <v>2065</v>
      </c>
      <c r="L1502" s="37">
        <f t="shared" si="115"/>
        <v>0</v>
      </c>
      <c r="M1502" s="37"/>
      <c r="N1502" s="37">
        <f t="shared" si="119"/>
        <v>0</v>
      </c>
    </row>
    <row r="1503" spans="1:14" x14ac:dyDescent="0.3">
      <c r="A1503" s="105" t="s">
        <v>93</v>
      </c>
      <c r="B1503" s="106">
        <v>15</v>
      </c>
      <c r="C1503" s="106">
        <v>15</v>
      </c>
      <c r="D1503" s="44">
        <v>1</v>
      </c>
      <c r="E1503" s="44"/>
      <c r="F1503" s="30">
        <f t="shared" si="116"/>
        <v>6.6666666666666666E-2</v>
      </c>
      <c r="G1503" s="11"/>
      <c r="H1503" s="11"/>
      <c r="I1503" s="11"/>
      <c r="J1503" s="12">
        <f t="shared" si="117"/>
        <v>1</v>
      </c>
      <c r="K1503" s="31">
        <f t="shared" si="118"/>
        <v>990</v>
      </c>
      <c r="L1503" s="37">
        <f t="shared" si="115"/>
        <v>990</v>
      </c>
      <c r="M1503" s="37"/>
      <c r="N1503" s="37">
        <f t="shared" si="119"/>
        <v>0</v>
      </c>
    </row>
    <row r="1504" spans="1:14" x14ac:dyDescent="0.3">
      <c r="A1504" s="105" t="s">
        <v>94</v>
      </c>
      <c r="B1504" s="106">
        <v>15</v>
      </c>
      <c r="C1504" s="106">
        <v>15</v>
      </c>
      <c r="D1504" s="44"/>
      <c r="E1504" s="44"/>
      <c r="F1504" s="30">
        <f t="shared" si="116"/>
        <v>0</v>
      </c>
      <c r="G1504" s="11"/>
      <c r="H1504" s="11"/>
      <c r="I1504" s="11"/>
      <c r="J1504" s="12">
        <f t="shared" si="117"/>
        <v>0</v>
      </c>
      <c r="K1504" s="31">
        <f t="shared" si="118"/>
        <v>1025</v>
      </c>
      <c r="L1504" s="37">
        <f t="shared" si="115"/>
        <v>0</v>
      </c>
      <c r="M1504" s="37"/>
      <c r="N1504" s="37">
        <f t="shared" si="119"/>
        <v>0</v>
      </c>
    </row>
    <row r="1505" spans="1:14" x14ac:dyDescent="0.3">
      <c r="A1505" s="105" t="s">
        <v>95</v>
      </c>
      <c r="B1505" s="106">
        <v>10</v>
      </c>
      <c r="C1505" s="106">
        <v>10</v>
      </c>
      <c r="D1505" s="44"/>
      <c r="E1505" s="44"/>
      <c r="F1505" s="30">
        <f t="shared" si="116"/>
        <v>0</v>
      </c>
      <c r="G1505" s="11"/>
      <c r="H1505" s="11"/>
      <c r="I1505" s="11"/>
      <c r="J1505" s="12">
        <f t="shared" si="117"/>
        <v>0</v>
      </c>
      <c r="K1505" s="31">
        <f t="shared" si="118"/>
        <v>1620</v>
      </c>
      <c r="L1505" s="37">
        <f t="shared" si="115"/>
        <v>0</v>
      </c>
      <c r="M1505" s="37"/>
      <c r="N1505" s="37">
        <f t="shared" si="119"/>
        <v>0</v>
      </c>
    </row>
    <row r="1506" spans="1:14" x14ac:dyDescent="0.3">
      <c r="A1506" s="105" t="s">
        <v>96</v>
      </c>
      <c r="B1506" s="106">
        <v>8</v>
      </c>
      <c r="C1506" s="106">
        <v>8</v>
      </c>
      <c r="D1506" s="44"/>
      <c r="E1506" s="44"/>
      <c r="F1506" s="30">
        <f t="shared" si="116"/>
        <v>0</v>
      </c>
      <c r="G1506" s="11"/>
      <c r="H1506" s="11"/>
      <c r="I1506" s="11"/>
      <c r="J1506" s="12">
        <f t="shared" si="117"/>
        <v>0</v>
      </c>
      <c r="K1506" s="31">
        <f t="shared" si="118"/>
        <v>2130</v>
      </c>
      <c r="L1506" s="37">
        <f t="shared" si="115"/>
        <v>0</v>
      </c>
      <c r="M1506" s="37"/>
      <c r="N1506" s="37">
        <f t="shared" si="119"/>
        <v>0</v>
      </c>
    </row>
    <row r="1507" spans="1:14" x14ac:dyDescent="0.3">
      <c r="A1507" s="105" t="s">
        <v>97</v>
      </c>
      <c r="B1507" s="106">
        <v>15</v>
      </c>
      <c r="C1507" s="106">
        <v>15</v>
      </c>
      <c r="D1507" s="44">
        <v>1</v>
      </c>
      <c r="E1507" s="44"/>
      <c r="F1507" s="30">
        <f t="shared" si="116"/>
        <v>6.6666666666666666E-2</v>
      </c>
      <c r="G1507" s="11"/>
      <c r="H1507" s="11"/>
      <c r="I1507" s="11"/>
      <c r="J1507" s="12">
        <f t="shared" si="117"/>
        <v>1</v>
      </c>
      <c r="K1507" s="31">
        <f t="shared" si="118"/>
        <v>880</v>
      </c>
      <c r="L1507" s="37">
        <f t="shared" si="115"/>
        <v>880</v>
      </c>
      <c r="M1507" s="37"/>
      <c r="N1507" s="37">
        <f t="shared" si="119"/>
        <v>0</v>
      </c>
    </row>
    <row r="1508" spans="1:14" x14ac:dyDescent="0.3">
      <c r="A1508" s="105" t="s">
        <v>98</v>
      </c>
      <c r="B1508" s="106">
        <v>15</v>
      </c>
      <c r="C1508" s="106">
        <v>15</v>
      </c>
      <c r="D1508" s="44">
        <v>1</v>
      </c>
      <c r="E1508" s="44"/>
      <c r="F1508" s="30">
        <f t="shared" si="116"/>
        <v>6.6666666666666666E-2</v>
      </c>
      <c r="G1508" s="11"/>
      <c r="H1508" s="11"/>
      <c r="I1508" s="11"/>
      <c r="J1508" s="12">
        <f t="shared" si="117"/>
        <v>1</v>
      </c>
      <c r="K1508" s="31">
        <f t="shared" si="118"/>
        <v>915</v>
      </c>
      <c r="L1508" s="37">
        <f t="shared" si="115"/>
        <v>915</v>
      </c>
      <c r="M1508" s="37"/>
      <c r="N1508" s="37">
        <f t="shared" si="119"/>
        <v>0</v>
      </c>
    </row>
    <row r="1509" spans="1:14" x14ac:dyDescent="0.3">
      <c r="A1509" s="105" t="s">
        <v>99</v>
      </c>
      <c r="B1509" s="106">
        <v>3</v>
      </c>
      <c r="C1509" s="106">
        <v>3</v>
      </c>
      <c r="D1509" s="44">
        <v>2</v>
      </c>
      <c r="E1509" s="44"/>
      <c r="F1509" s="30">
        <f t="shared" si="116"/>
        <v>0.66666666666666663</v>
      </c>
      <c r="G1509" s="11"/>
      <c r="H1509" s="11"/>
      <c r="I1509" s="11"/>
      <c r="J1509" s="12">
        <f t="shared" si="117"/>
        <v>2</v>
      </c>
      <c r="K1509" s="31">
        <f t="shared" si="118"/>
        <v>1970</v>
      </c>
      <c r="L1509" s="37">
        <f t="shared" si="115"/>
        <v>3940</v>
      </c>
      <c r="M1509" s="37"/>
      <c r="N1509" s="37">
        <f t="shared" si="119"/>
        <v>0</v>
      </c>
    </row>
    <row r="1510" spans="1:14" x14ac:dyDescent="0.3">
      <c r="A1510" s="105" t="s">
        <v>100</v>
      </c>
      <c r="B1510" s="106">
        <v>3</v>
      </c>
      <c r="C1510" s="106">
        <v>3</v>
      </c>
      <c r="D1510" s="44">
        <v>11</v>
      </c>
      <c r="E1510" s="44"/>
      <c r="F1510" s="30">
        <f t="shared" si="116"/>
        <v>3.6666666666666665</v>
      </c>
      <c r="G1510" s="11"/>
      <c r="H1510" s="11"/>
      <c r="I1510" s="11"/>
      <c r="J1510" s="12">
        <f t="shared" si="117"/>
        <v>11</v>
      </c>
      <c r="K1510" s="31">
        <f t="shared" si="118"/>
        <v>2035</v>
      </c>
      <c r="L1510" s="37">
        <f t="shared" si="115"/>
        <v>22385</v>
      </c>
      <c r="M1510" s="37"/>
      <c r="N1510" s="37">
        <f t="shared" si="119"/>
        <v>0</v>
      </c>
    </row>
    <row r="1511" spans="1:14" x14ac:dyDescent="0.3">
      <c r="A1511" s="105" t="s">
        <v>101</v>
      </c>
      <c r="B1511" s="106">
        <v>8</v>
      </c>
      <c r="C1511" s="106">
        <v>8</v>
      </c>
      <c r="D1511" s="44">
        <v>2</v>
      </c>
      <c r="E1511" s="44"/>
      <c r="F1511" s="30">
        <f t="shared" si="116"/>
        <v>0.25</v>
      </c>
      <c r="G1511" s="11"/>
      <c r="H1511" s="11"/>
      <c r="I1511" s="11"/>
      <c r="J1511" s="12">
        <f t="shared" si="117"/>
        <v>2</v>
      </c>
      <c r="K1511" s="31">
        <f t="shared" si="118"/>
        <v>2120</v>
      </c>
      <c r="L1511" s="37">
        <f t="shared" si="115"/>
        <v>4240</v>
      </c>
      <c r="M1511" s="37"/>
      <c r="N1511" s="37">
        <f t="shared" si="119"/>
        <v>0</v>
      </c>
    </row>
    <row r="1512" spans="1:14" x14ac:dyDescent="0.3">
      <c r="A1512" s="105" t="s">
        <v>102</v>
      </c>
      <c r="B1512" s="106">
        <v>10</v>
      </c>
      <c r="C1512" s="106">
        <v>10</v>
      </c>
      <c r="D1512" s="44"/>
      <c r="E1512" s="44"/>
      <c r="F1512" s="30">
        <f t="shared" si="116"/>
        <v>0</v>
      </c>
      <c r="G1512" s="11"/>
      <c r="H1512" s="11"/>
      <c r="I1512" s="11"/>
      <c r="J1512" s="12">
        <f t="shared" si="117"/>
        <v>0</v>
      </c>
      <c r="K1512" s="31">
        <f t="shared" si="118"/>
        <v>1980</v>
      </c>
      <c r="L1512" s="37">
        <f t="shared" si="115"/>
        <v>0</v>
      </c>
      <c r="M1512" s="37"/>
      <c r="N1512" s="37">
        <f t="shared" si="119"/>
        <v>0</v>
      </c>
    </row>
    <row r="1513" spans="1:14" x14ac:dyDescent="0.3">
      <c r="A1513" s="105" t="s">
        <v>103</v>
      </c>
      <c r="B1513" s="106">
        <v>12</v>
      </c>
      <c r="C1513" s="106">
        <v>12</v>
      </c>
      <c r="D1513" s="44"/>
      <c r="E1513" s="44"/>
      <c r="F1513" s="30">
        <f t="shared" si="116"/>
        <v>0</v>
      </c>
      <c r="G1513" s="11"/>
      <c r="H1513" s="11"/>
      <c r="I1513" s="11"/>
      <c r="J1513" s="12">
        <f t="shared" si="117"/>
        <v>0</v>
      </c>
      <c r="K1513" s="31">
        <f t="shared" si="118"/>
        <v>875</v>
      </c>
      <c r="L1513" s="37">
        <f t="shared" si="115"/>
        <v>0</v>
      </c>
      <c r="M1513" s="37"/>
      <c r="N1513" s="37">
        <f t="shared" si="119"/>
        <v>0</v>
      </c>
    </row>
    <row r="1514" spans="1:14" ht="19.5" thickBot="1" x14ac:dyDescent="0.35">
      <c r="A1514" s="105" t="s">
        <v>104</v>
      </c>
      <c r="B1514" s="106">
        <v>3</v>
      </c>
      <c r="C1514" s="106">
        <v>3</v>
      </c>
      <c r="D1514" s="44"/>
      <c r="E1514" s="44"/>
      <c r="F1514" s="30">
        <f t="shared" si="116"/>
        <v>0</v>
      </c>
      <c r="G1514" s="11"/>
      <c r="H1514" s="11"/>
      <c r="I1514" s="11"/>
      <c r="J1514" s="12">
        <f t="shared" si="117"/>
        <v>0</v>
      </c>
      <c r="K1514" s="31">
        <f t="shared" si="118"/>
        <v>2145</v>
      </c>
      <c r="L1514" s="37">
        <f t="shared" si="115"/>
        <v>0</v>
      </c>
      <c r="M1514" s="37"/>
      <c r="N1514" s="37">
        <f t="shared" si="119"/>
        <v>0</v>
      </c>
    </row>
    <row r="1515" spans="1:14" ht="19.5" thickBot="1" x14ac:dyDescent="0.35">
      <c r="A1515" s="56" t="s">
        <v>105</v>
      </c>
      <c r="B1515" s="57" t="s">
        <v>74</v>
      </c>
      <c r="C1515" s="58">
        <v>150</v>
      </c>
      <c r="D1515" s="44"/>
      <c r="E1515" s="44"/>
      <c r="F1515" s="30">
        <f t="shared" si="116"/>
        <v>0</v>
      </c>
      <c r="G1515" s="11"/>
      <c r="H1515" s="11"/>
      <c r="I1515" s="11"/>
      <c r="J1515" s="12">
        <f t="shared" si="117"/>
        <v>0</v>
      </c>
      <c r="K1515" s="31">
        <f t="shared" si="118"/>
        <v>21.06</v>
      </c>
      <c r="L1515" s="37">
        <f t="shared" si="115"/>
        <v>0</v>
      </c>
      <c r="M1515" s="37"/>
      <c r="N1515" s="37">
        <f t="shared" si="119"/>
        <v>0</v>
      </c>
    </row>
    <row r="1516" spans="1:14" x14ac:dyDescent="0.3">
      <c r="A1516" s="107"/>
      <c r="B1516" s="108"/>
      <c r="C1516" s="108"/>
      <c r="D1516" s="11"/>
      <c r="E1516" s="11"/>
      <c r="F1516" s="30" t="e">
        <f t="shared" si="116"/>
        <v>#DIV/0!</v>
      </c>
      <c r="G1516" s="11"/>
      <c r="H1516" s="11"/>
      <c r="I1516" s="11"/>
      <c r="J1516" s="12">
        <f t="shared" si="117"/>
        <v>0</v>
      </c>
      <c r="K1516" s="31">
        <f t="shared" si="118"/>
        <v>116.5</v>
      </c>
      <c r="L1516" s="37">
        <f t="shared" si="115"/>
        <v>0</v>
      </c>
      <c r="M1516" s="37"/>
      <c r="N1516" s="37">
        <f t="shared" si="119"/>
        <v>0</v>
      </c>
    </row>
    <row r="1517" spans="1:14" x14ac:dyDescent="0.3">
      <c r="A1517" s="107"/>
      <c r="B1517" s="108"/>
      <c r="C1517" s="108"/>
      <c r="D1517" s="11"/>
      <c r="E1517" s="11"/>
      <c r="F1517" s="30" t="e">
        <f t="shared" si="116"/>
        <v>#DIV/0!</v>
      </c>
      <c r="G1517" s="11"/>
      <c r="H1517" s="11"/>
      <c r="I1517" s="11"/>
      <c r="J1517" s="12">
        <f t="shared" si="117"/>
        <v>0</v>
      </c>
      <c r="K1517" s="31">
        <f t="shared" si="118"/>
        <v>0</v>
      </c>
      <c r="L1517" s="37">
        <f t="shared" si="115"/>
        <v>0</v>
      </c>
      <c r="M1517" s="37"/>
      <c r="N1517" s="37">
        <f t="shared" si="119"/>
        <v>0</v>
      </c>
    </row>
    <row r="1518" spans="1:14" x14ac:dyDescent="0.3">
      <c r="A1518" s="107"/>
      <c r="B1518" s="108"/>
      <c r="C1518" s="108"/>
      <c r="D1518" s="11"/>
      <c r="E1518" s="11"/>
      <c r="F1518" s="30" t="e">
        <f t="shared" si="116"/>
        <v>#DIV/0!</v>
      </c>
      <c r="G1518" s="11"/>
      <c r="H1518" s="11"/>
      <c r="I1518" s="11"/>
      <c r="J1518" s="12">
        <f t="shared" si="117"/>
        <v>0</v>
      </c>
      <c r="K1518" s="31">
        <f t="shared" si="118"/>
        <v>23</v>
      </c>
      <c r="L1518" s="37">
        <f t="shared" si="115"/>
        <v>0</v>
      </c>
      <c r="M1518" s="37"/>
      <c r="N1518" s="37">
        <f t="shared" si="119"/>
        <v>0</v>
      </c>
    </row>
    <row r="1519" spans="1:14" x14ac:dyDescent="0.3">
      <c r="A1519" s="107"/>
      <c r="B1519" s="108"/>
      <c r="C1519" s="108"/>
      <c r="D1519" s="11"/>
      <c r="E1519" s="11"/>
      <c r="F1519" s="30" t="e">
        <f t="shared" si="116"/>
        <v>#DIV/0!</v>
      </c>
      <c r="G1519" s="11"/>
      <c r="H1519" s="11"/>
      <c r="I1519" s="11"/>
      <c r="J1519" s="12">
        <f t="shared" si="117"/>
        <v>0</v>
      </c>
      <c r="K1519" s="31">
        <f t="shared" si="118"/>
        <v>0</v>
      </c>
      <c r="L1519" s="37">
        <f t="shared" si="115"/>
        <v>0</v>
      </c>
      <c r="M1519" s="37"/>
      <c r="N1519" s="37">
        <f t="shared" si="119"/>
        <v>0</v>
      </c>
    </row>
    <row r="1520" spans="1:14" x14ac:dyDescent="0.3">
      <c r="A1520" s="11"/>
      <c r="B1520" s="10"/>
      <c r="C1520" s="10"/>
      <c r="D1520" s="11"/>
      <c r="E1520" s="11"/>
      <c r="F1520" s="30" t="e">
        <f t="shared" si="116"/>
        <v>#DIV/0!</v>
      </c>
      <c r="G1520" s="11"/>
      <c r="H1520" s="11"/>
      <c r="I1520" s="11"/>
      <c r="J1520" s="12">
        <f t="shared" si="117"/>
        <v>0</v>
      </c>
      <c r="K1520" s="31">
        <f t="shared" si="118"/>
        <v>0</v>
      </c>
      <c r="L1520" s="37">
        <f t="shared" si="115"/>
        <v>0</v>
      </c>
      <c r="M1520" s="37"/>
      <c r="N1520" s="37">
        <f t="shared" si="119"/>
        <v>0</v>
      </c>
    </row>
    <row r="1521" spans="1:14" x14ac:dyDescent="0.3">
      <c r="A1521" s="11"/>
      <c r="B1521" s="10"/>
      <c r="C1521" s="10"/>
      <c r="D1521" s="11"/>
      <c r="E1521" s="11"/>
      <c r="F1521" s="30" t="e">
        <f t="shared" si="116"/>
        <v>#DIV/0!</v>
      </c>
      <c r="G1521" s="11"/>
      <c r="H1521" s="11"/>
      <c r="I1521" s="11"/>
      <c r="J1521" s="12">
        <f t="shared" si="117"/>
        <v>0</v>
      </c>
      <c r="K1521" s="31">
        <f t="shared" si="118"/>
        <v>0</v>
      </c>
      <c r="L1521" s="37">
        <f t="shared" si="115"/>
        <v>0</v>
      </c>
      <c r="M1521" s="37"/>
      <c r="N1521" s="37">
        <f t="shared" si="119"/>
        <v>0</v>
      </c>
    </row>
    <row r="1522" spans="1:14" x14ac:dyDescent="0.3">
      <c r="A1522" s="11"/>
      <c r="B1522" s="10"/>
      <c r="C1522" s="10"/>
      <c r="D1522" s="11"/>
      <c r="E1522" s="11"/>
      <c r="F1522" s="30" t="e">
        <f t="shared" si="116"/>
        <v>#DIV/0!</v>
      </c>
      <c r="G1522" s="11"/>
      <c r="H1522" s="11"/>
      <c r="I1522" s="11"/>
      <c r="J1522" s="12">
        <f t="shared" si="117"/>
        <v>0</v>
      </c>
      <c r="K1522" s="31">
        <f t="shared" si="118"/>
        <v>0</v>
      </c>
      <c r="L1522" s="37">
        <f t="shared" si="115"/>
        <v>0</v>
      </c>
      <c r="M1522" s="37"/>
      <c r="N1522" s="37">
        <f t="shared" si="119"/>
        <v>0</v>
      </c>
    </row>
    <row r="1523" spans="1:14" x14ac:dyDescent="0.3">
      <c r="A1523" s="11" t="s">
        <v>33</v>
      </c>
      <c r="B1523" s="11"/>
      <c r="C1523" s="13"/>
      <c r="D1523" s="111">
        <f t="shared" ref="D1523:J1523" si="120">SUM(D1461:D1522)</f>
        <v>42</v>
      </c>
      <c r="E1523" s="111">
        <f t="shared" si="120"/>
        <v>0</v>
      </c>
      <c r="F1523" s="111" t="e">
        <f t="shared" si="120"/>
        <v>#DIV/0!</v>
      </c>
      <c r="G1523" s="111">
        <f t="shared" si="120"/>
        <v>0</v>
      </c>
      <c r="H1523" s="111">
        <f t="shared" si="120"/>
        <v>0</v>
      </c>
      <c r="I1523" s="111">
        <f t="shared" si="120"/>
        <v>0</v>
      </c>
      <c r="J1523" s="12">
        <f t="shared" si="120"/>
        <v>42</v>
      </c>
      <c r="K1523" s="111"/>
      <c r="L1523" s="111">
        <f>SUM(L1461:L1522)</f>
        <v>57015</v>
      </c>
      <c r="M1523" s="111">
        <f>SUM(M1461:M1522)</f>
        <v>0</v>
      </c>
      <c r="N1523" s="111">
        <f>SUM(N1461:N1522)</f>
        <v>0</v>
      </c>
    </row>
    <row r="1524" spans="1:14" x14ac:dyDescent="0.3">
      <c r="A1524" s="113"/>
      <c r="B1524" s="114"/>
      <c r="C1524" s="115"/>
      <c r="D1524" s="116"/>
      <c r="E1524" s="116"/>
      <c r="F1524" s="7" t="s">
        <v>106</v>
      </c>
      <c r="G1524" s="7" t="s">
        <v>123</v>
      </c>
      <c r="H1524" s="7" t="s">
        <v>124</v>
      </c>
      <c r="I1524" s="7" t="s">
        <v>125</v>
      </c>
      <c r="J1524" s="7" t="s">
        <v>126</v>
      </c>
      <c r="K1524" s="117"/>
      <c r="L1524" s="117"/>
      <c r="M1524" s="7" t="s">
        <v>107</v>
      </c>
      <c r="N1524" s="118"/>
    </row>
    <row r="1525" spans="1:14" ht="31.5" x14ac:dyDescent="0.5">
      <c r="A1525" s="113"/>
      <c r="B1525" s="114"/>
      <c r="C1525" s="115"/>
      <c r="D1525" s="116"/>
      <c r="E1525" s="116"/>
      <c r="F1525" s="121"/>
      <c r="G1525" s="121"/>
      <c r="H1525" s="121"/>
      <c r="I1525" s="121"/>
      <c r="J1525" s="121"/>
      <c r="K1525" s="122"/>
      <c r="L1525" s="121">
        <f>+F1525-G1525-H1525-I1525-J1525</f>
        <v>0</v>
      </c>
      <c r="M1525" s="123"/>
      <c r="N1525" s="124"/>
    </row>
    <row r="1526" spans="1:14" x14ac:dyDescent="0.3">
      <c r="A1526" s="177" t="s">
        <v>109</v>
      </c>
      <c r="B1526" s="178"/>
      <c r="C1526" s="178"/>
      <c r="D1526" s="178"/>
      <c r="E1526" s="178"/>
      <c r="F1526" s="178"/>
      <c r="G1526" s="178"/>
      <c r="H1526" s="178"/>
      <c r="I1526" s="178"/>
      <c r="J1526" s="179"/>
      <c r="K1526" s="125"/>
      <c r="L1526" s="12">
        <v>706</v>
      </c>
      <c r="M1526" s="126"/>
      <c r="N1526" s="127"/>
    </row>
    <row r="1527" spans="1:14" x14ac:dyDescent="0.3">
      <c r="A1527" s="180" t="s">
        <v>110</v>
      </c>
      <c r="B1527" s="181"/>
      <c r="C1527" s="181"/>
      <c r="D1527" s="181"/>
      <c r="E1527" s="181"/>
      <c r="F1527" s="181"/>
      <c r="G1527" s="181"/>
      <c r="H1527" s="181"/>
      <c r="I1527" s="181"/>
      <c r="J1527" s="182"/>
      <c r="K1527" s="129"/>
      <c r="L1527" s="12"/>
      <c r="M1527" s="126"/>
      <c r="N1527" s="127"/>
    </row>
    <row r="1528" spans="1:14" x14ac:dyDescent="0.3">
      <c r="A1528" s="160" t="s">
        <v>111</v>
      </c>
      <c r="B1528" s="161"/>
      <c r="C1528" s="161"/>
      <c r="D1528" s="161"/>
      <c r="E1528" s="161"/>
      <c r="F1528" s="161"/>
      <c r="G1528" s="161"/>
      <c r="H1528" s="161"/>
      <c r="I1528" s="161"/>
      <c r="J1528" s="162"/>
      <c r="K1528" s="130"/>
      <c r="L1528" s="12"/>
      <c r="M1528" s="131">
        <f>+L1528/L1523%</f>
        <v>0</v>
      </c>
      <c r="N1528" s="127"/>
    </row>
    <row r="1529" spans="1:14" x14ac:dyDescent="0.3">
      <c r="A1529" s="163" t="s">
        <v>112</v>
      </c>
      <c r="B1529" s="164"/>
      <c r="C1529" s="164"/>
      <c r="D1529" s="164"/>
      <c r="E1529" s="164"/>
      <c r="F1529" s="164"/>
      <c r="G1529" s="164"/>
      <c r="H1529" s="164"/>
      <c r="I1529" s="164"/>
      <c r="J1529" s="165"/>
      <c r="K1529" s="132"/>
      <c r="L1529" s="12">
        <f>+E1545</f>
        <v>0</v>
      </c>
      <c r="M1529" s="126"/>
      <c r="N1529" s="127"/>
    </row>
    <row r="1530" spans="1:14" x14ac:dyDescent="0.3">
      <c r="A1530" s="166" t="s">
        <v>113</v>
      </c>
      <c r="B1530" s="167"/>
      <c r="C1530" s="167"/>
      <c r="D1530" s="167"/>
      <c r="E1530" s="167"/>
      <c r="F1530" s="167"/>
      <c r="G1530" s="167"/>
      <c r="H1530" s="167"/>
      <c r="I1530" s="167"/>
      <c r="J1530" s="168"/>
      <c r="K1530" s="134"/>
      <c r="L1530" s="12">
        <f>+M1545</f>
        <v>0</v>
      </c>
      <c r="M1530" s="126"/>
      <c r="N1530" s="127"/>
    </row>
    <row r="1531" spans="1:14" x14ac:dyDescent="0.3">
      <c r="A1531" s="169"/>
      <c r="B1531" s="170"/>
      <c r="C1531" s="170"/>
      <c r="D1531" s="170"/>
      <c r="E1531" s="170"/>
      <c r="F1531" s="170"/>
      <c r="G1531" s="170"/>
      <c r="H1531" s="170"/>
      <c r="I1531" s="170"/>
      <c r="J1531" s="171"/>
      <c r="K1531" s="128"/>
      <c r="L1531" s="126"/>
      <c r="M1531" s="126"/>
      <c r="N1531" s="127"/>
    </row>
    <row r="1532" spans="1:14" x14ac:dyDescent="0.3">
      <c r="A1532" s="169"/>
      <c r="B1532" s="170"/>
      <c r="C1532" s="170"/>
      <c r="D1532" s="170"/>
      <c r="E1532" s="170"/>
      <c r="F1532" s="170"/>
      <c r="G1532" s="170"/>
      <c r="H1532" s="170"/>
      <c r="I1532" s="170"/>
      <c r="J1532" s="171"/>
      <c r="K1532" s="128"/>
      <c r="L1532" s="126"/>
      <c r="M1532" s="126"/>
      <c r="N1532" s="127"/>
    </row>
    <row r="1533" spans="1:14" x14ac:dyDescent="0.3">
      <c r="A1533" s="169" t="s">
        <v>114</v>
      </c>
      <c r="B1533" s="170"/>
      <c r="C1533" s="170"/>
      <c r="D1533" s="170"/>
      <c r="E1533" s="170"/>
      <c r="F1533" s="170"/>
      <c r="G1533" s="170"/>
      <c r="H1533" s="170"/>
      <c r="I1533" s="170"/>
      <c r="J1533" s="171"/>
      <c r="K1533" s="136"/>
      <c r="L1533" s="111">
        <f>+L1523-L1526-L1527-L1528-L1529+L1530-L1531-L1532</f>
        <v>56309</v>
      </c>
      <c r="M1533" s="126"/>
      <c r="N1533" s="127"/>
    </row>
    <row r="1534" spans="1:14" ht="19.5" thickBot="1" x14ac:dyDescent="0.35">
      <c r="L1534" s="3">
        <v>56309</v>
      </c>
      <c r="M1534" s="138">
        <f>+L1534-L1533</f>
        <v>0</v>
      </c>
    </row>
    <row r="1535" spans="1:14" ht="19.5" thickBot="1" x14ac:dyDescent="0.35">
      <c r="A1535" s="157" t="s">
        <v>115</v>
      </c>
      <c r="B1535" s="158"/>
      <c r="C1535" s="158"/>
      <c r="D1535" s="158"/>
      <c r="E1535" s="158"/>
      <c r="F1535" s="159"/>
      <c r="G1535" s="127"/>
      <c r="H1535" s="157" t="s">
        <v>116</v>
      </c>
      <c r="I1535" s="158"/>
      <c r="J1535" s="159"/>
      <c r="K1535" s="157" t="s">
        <v>117</v>
      </c>
      <c r="L1535" s="158"/>
      <c r="M1535" s="159"/>
      <c r="N1535" s="139"/>
    </row>
    <row r="1536" spans="1:14" ht="19.5" thickBot="1" x14ac:dyDescent="0.35">
      <c r="A1536" s="140" t="s">
        <v>118</v>
      </c>
      <c r="B1536" s="157" t="s">
        <v>119</v>
      </c>
      <c r="C1536" s="159"/>
      <c r="D1536" s="140" t="s">
        <v>120</v>
      </c>
      <c r="E1536" s="157" t="s">
        <v>22</v>
      </c>
      <c r="F1536" s="159"/>
      <c r="G1536" s="127"/>
      <c r="H1536" s="157" t="s">
        <v>119</v>
      </c>
      <c r="I1536" s="159"/>
      <c r="J1536" s="140" t="s">
        <v>22</v>
      </c>
      <c r="K1536" s="157" t="s">
        <v>119</v>
      </c>
      <c r="L1536" s="159"/>
      <c r="M1536" s="140" t="s">
        <v>22</v>
      </c>
      <c r="N1536" s="139"/>
    </row>
    <row r="1537" spans="1:14" ht="19.5" thickBot="1" x14ac:dyDescent="0.35">
      <c r="A1537" s="141"/>
      <c r="B1537" s="153"/>
      <c r="C1537" s="154"/>
      <c r="D1537" s="141"/>
      <c r="E1537" s="155"/>
      <c r="F1537" s="156"/>
      <c r="G1537" s="127"/>
      <c r="H1537" s="153"/>
      <c r="I1537" s="154"/>
      <c r="J1537" s="142"/>
      <c r="K1537" s="153"/>
      <c r="L1537" s="154"/>
      <c r="M1537" s="143"/>
      <c r="N1537" s="144"/>
    </row>
    <row r="1538" spans="1:14" ht="19.5" thickBot="1" x14ac:dyDescent="0.35">
      <c r="A1538" s="141"/>
      <c r="B1538" s="153"/>
      <c r="C1538" s="154"/>
      <c r="D1538" s="141"/>
      <c r="E1538" s="155"/>
      <c r="F1538" s="156"/>
      <c r="G1538" s="127"/>
      <c r="H1538" s="153"/>
      <c r="I1538" s="154"/>
      <c r="J1538" s="142"/>
      <c r="K1538" s="153"/>
      <c r="L1538" s="154"/>
      <c r="M1538" s="143"/>
      <c r="N1538" s="144"/>
    </row>
    <row r="1539" spans="1:14" ht="19.5" thickBot="1" x14ac:dyDescent="0.35">
      <c r="A1539" s="141"/>
      <c r="B1539" s="153"/>
      <c r="C1539" s="154"/>
      <c r="D1539" s="141"/>
      <c r="E1539" s="155"/>
      <c r="F1539" s="156"/>
      <c r="G1539" s="127"/>
      <c r="H1539" s="153"/>
      <c r="I1539" s="154"/>
      <c r="J1539" s="142"/>
      <c r="K1539" s="153"/>
      <c r="L1539" s="154"/>
      <c r="M1539" s="143"/>
      <c r="N1539" s="144"/>
    </row>
    <row r="1540" spans="1:14" ht="19.5" thickBot="1" x14ac:dyDescent="0.35">
      <c r="A1540" s="141"/>
      <c r="B1540" s="153"/>
      <c r="C1540" s="154"/>
      <c r="D1540" s="141"/>
      <c r="E1540" s="155"/>
      <c r="F1540" s="156"/>
      <c r="G1540" s="127"/>
      <c r="H1540" s="153"/>
      <c r="I1540" s="154"/>
      <c r="J1540" s="142"/>
      <c r="K1540" s="153"/>
      <c r="L1540" s="154"/>
      <c r="M1540" s="143"/>
      <c r="N1540" s="144"/>
    </row>
    <row r="1541" spans="1:14" ht="19.5" thickBot="1" x14ac:dyDescent="0.35">
      <c r="A1541" s="141"/>
      <c r="B1541" s="153"/>
      <c r="C1541" s="154"/>
      <c r="D1541" s="141"/>
      <c r="E1541" s="155"/>
      <c r="F1541" s="156"/>
      <c r="G1541" s="127"/>
      <c r="H1541" s="153"/>
      <c r="I1541" s="154"/>
      <c r="J1541" s="142"/>
      <c r="K1541" s="153"/>
      <c r="L1541" s="154"/>
      <c r="M1541" s="143"/>
      <c r="N1541" s="144"/>
    </row>
    <row r="1542" spans="1:14" ht="19.5" thickBot="1" x14ac:dyDescent="0.35">
      <c r="A1542" s="141"/>
      <c r="B1542" s="153"/>
      <c r="C1542" s="154"/>
      <c r="D1542" s="141"/>
      <c r="E1542" s="155"/>
      <c r="F1542" s="156"/>
      <c r="G1542" s="127"/>
      <c r="H1542" s="153"/>
      <c r="I1542" s="154"/>
      <c r="J1542" s="142"/>
      <c r="K1542" s="153"/>
      <c r="L1542" s="154"/>
      <c r="M1542" s="143"/>
      <c r="N1542" s="144"/>
    </row>
    <row r="1543" spans="1:14" ht="19.5" thickBot="1" x14ac:dyDescent="0.35">
      <c r="A1543" s="141"/>
      <c r="B1543" s="153"/>
      <c r="C1543" s="154"/>
      <c r="D1543" s="141"/>
      <c r="E1543" s="155"/>
      <c r="F1543" s="156"/>
      <c r="G1543" s="127"/>
      <c r="H1543" s="153"/>
      <c r="I1543" s="154"/>
      <c r="J1543" s="142"/>
      <c r="K1543" s="153"/>
      <c r="L1543" s="154"/>
      <c r="M1543" s="143"/>
      <c r="N1543" s="144"/>
    </row>
    <row r="1544" spans="1:14" ht="19.5" thickBot="1" x14ac:dyDescent="0.35">
      <c r="A1544" s="141"/>
      <c r="B1544" s="153"/>
      <c r="C1544" s="154"/>
      <c r="D1544" s="141"/>
      <c r="E1544" s="155"/>
      <c r="F1544" s="156"/>
      <c r="G1544" s="127"/>
      <c r="H1544" s="153"/>
      <c r="I1544" s="154"/>
      <c r="J1544" s="142"/>
      <c r="K1544" s="153"/>
      <c r="L1544" s="154"/>
      <c r="M1544" s="143"/>
      <c r="N1544" s="144"/>
    </row>
    <row r="1545" spans="1:14" ht="19.5" thickBot="1" x14ac:dyDescent="0.35">
      <c r="A1545" s="141" t="s">
        <v>121</v>
      </c>
      <c r="B1545" s="153"/>
      <c r="C1545" s="154"/>
      <c r="D1545" s="141"/>
      <c r="E1545" s="155">
        <f>SUM(E1537:F1544)</f>
        <v>0</v>
      </c>
      <c r="F1545" s="156"/>
      <c r="G1545" s="127"/>
      <c r="H1545" s="153" t="s">
        <v>121</v>
      </c>
      <c r="I1545" s="154"/>
      <c r="J1545" s="140">
        <f>SUM(J1537:J1544)</f>
        <v>0</v>
      </c>
      <c r="K1545" s="153" t="s">
        <v>121</v>
      </c>
      <c r="L1545" s="154"/>
      <c r="M1545" s="145">
        <f>SUM(M1537:M1544)</f>
        <v>0</v>
      </c>
      <c r="N1545" s="139"/>
    </row>
    <row r="1548" spans="1:14" x14ac:dyDescent="0.3">
      <c r="A1548" s="172" t="s">
        <v>0</v>
      </c>
      <c r="B1548" s="172"/>
      <c r="C1548" s="172"/>
      <c r="D1548" s="172"/>
      <c r="E1548" s="172"/>
      <c r="F1548" s="172"/>
      <c r="G1548" s="172"/>
      <c r="H1548" s="172"/>
      <c r="I1548" s="172"/>
      <c r="J1548" s="172"/>
      <c r="K1548" s="172"/>
      <c r="L1548" s="172"/>
      <c r="M1548" s="1"/>
      <c r="N1548" s="151"/>
    </row>
    <row r="1549" spans="1:14" x14ac:dyDescent="0.3">
      <c r="A1549" s="1" t="s">
        <v>1</v>
      </c>
      <c r="B1549" s="151" t="s">
        <v>142</v>
      </c>
      <c r="J1549" s="1" t="s">
        <v>3</v>
      </c>
      <c r="K1549" s="173">
        <f>+K1458</f>
        <v>0</v>
      </c>
      <c r="L1549" s="173"/>
      <c r="M1549" s="173"/>
      <c r="N1549" s="6"/>
    </row>
    <row r="1550" spans="1:14" x14ac:dyDescent="0.3">
      <c r="A1550" s="174"/>
      <c r="B1550" s="175"/>
      <c r="C1550" s="176"/>
      <c r="D1550" s="169" t="s">
        <v>6</v>
      </c>
      <c r="E1550" s="170"/>
      <c r="F1550" s="171"/>
      <c r="G1550" s="7" t="s">
        <v>7</v>
      </c>
      <c r="H1550" s="7" t="s">
        <v>7</v>
      </c>
      <c r="I1550" s="7" t="s">
        <v>8</v>
      </c>
      <c r="J1550" s="150" t="s">
        <v>9</v>
      </c>
      <c r="K1550" s="7" t="s">
        <v>10</v>
      </c>
      <c r="L1550" s="152"/>
      <c r="M1550" s="7" t="s">
        <v>11</v>
      </c>
      <c r="N1550" s="7" t="s">
        <v>12</v>
      </c>
    </row>
    <row r="1551" spans="1:14" x14ac:dyDescent="0.3">
      <c r="A1551" s="12" t="s">
        <v>16</v>
      </c>
      <c r="B1551" s="7" t="s">
        <v>17</v>
      </c>
      <c r="C1551" s="13" t="s">
        <v>18</v>
      </c>
      <c r="D1551" s="7">
        <v>1</v>
      </c>
      <c r="E1551" s="7">
        <v>2</v>
      </c>
      <c r="F1551" s="14" t="s">
        <v>19</v>
      </c>
      <c r="G1551" s="7" t="s">
        <v>20</v>
      </c>
      <c r="H1551" s="7" t="s">
        <v>20</v>
      </c>
      <c r="I1551" s="7"/>
      <c r="J1551" s="7" t="s">
        <v>20</v>
      </c>
      <c r="K1551" s="7" t="s">
        <v>21</v>
      </c>
      <c r="L1551" s="7" t="s">
        <v>22</v>
      </c>
      <c r="M1551" s="7" t="s">
        <v>23</v>
      </c>
      <c r="N1551" s="7" t="s">
        <v>22</v>
      </c>
    </row>
    <row r="1552" spans="1:14" x14ac:dyDescent="0.3">
      <c r="A1552" s="16" t="s">
        <v>35</v>
      </c>
      <c r="B1552" s="17" t="s">
        <v>36</v>
      </c>
      <c r="C1552" s="17">
        <v>72</v>
      </c>
      <c r="D1552" s="29">
        <v>7</v>
      </c>
      <c r="E1552" s="29"/>
      <c r="F1552" s="30">
        <f>+(E1552+D1552)/C1552</f>
        <v>9.7222222222222224E-2</v>
      </c>
      <c r="G1552" s="32"/>
      <c r="H1552" s="32"/>
      <c r="I1552" s="32"/>
      <c r="J1552" s="34">
        <f>+D1552+E1552-G1552-H1552-I1552</f>
        <v>7</v>
      </c>
      <c r="K1552" s="31">
        <f>+K1461</f>
        <v>381.13</v>
      </c>
      <c r="L1552" s="24">
        <f t="shared" ref="L1552:L1613" si="121">+J1552*K1552</f>
        <v>2667.91</v>
      </c>
      <c r="M1552" s="24"/>
      <c r="N1552" s="24">
        <f>+K1552*I1552</f>
        <v>0</v>
      </c>
    </row>
    <row r="1553" spans="1:14" x14ac:dyDescent="0.3">
      <c r="A1553" s="16" t="s">
        <v>37</v>
      </c>
      <c r="B1553" s="17" t="s">
        <v>38</v>
      </c>
      <c r="C1553" s="17">
        <v>36</v>
      </c>
      <c r="D1553" s="29">
        <v>3</v>
      </c>
      <c r="E1553" s="29"/>
      <c r="F1553" s="30">
        <f t="shared" ref="F1553:F1613" si="122">+(E1553+D1553)/C1553</f>
        <v>8.3333333333333329E-2</v>
      </c>
      <c r="G1553" s="32"/>
      <c r="H1553" s="32"/>
      <c r="I1553" s="32"/>
      <c r="J1553" s="34">
        <f t="shared" ref="J1553:J1613" si="123">+D1553+E1553-G1553-H1553-I1553</f>
        <v>3</v>
      </c>
      <c r="K1553" s="31">
        <f t="shared" ref="K1553:K1613" si="124">+K1462</f>
        <v>741.2</v>
      </c>
      <c r="L1553" s="24">
        <f t="shared" si="121"/>
        <v>2223.6000000000004</v>
      </c>
      <c r="M1553" s="24"/>
      <c r="N1553" s="24">
        <f t="shared" ref="N1553:N1613" si="125">+K1553*I1553</f>
        <v>0</v>
      </c>
    </row>
    <row r="1554" spans="1:14" x14ac:dyDescent="0.3">
      <c r="A1554" s="16" t="s">
        <v>39</v>
      </c>
      <c r="B1554" s="17" t="s">
        <v>40</v>
      </c>
      <c r="C1554" s="17">
        <v>18</v>
      </c>
      <c r="D1554" s="29"/>
      <c r="E1554" s="29"/>
      <c r="F1554" s="30">
        <f t="shared" si="122"/>
        <v>0</v>
      </c>
      <c r="G1554" s="32"/>
      <c r="H1554" s="32"/>
      <c r="I1554" s="32"/>
      <c r="J1554" s="12">
        <f t="shared" si="123"/>
        <v>0</v>
      </c>
      <c r="K1554" s="31">
        <f t="shared" si="124"/>
        <v>1263.5999999999999</v>
      </c>
      <c r="L1554" s="37">
        <f t="shared" si="121"/>
        <v>0</v>
      </c>
      <c r="M1554" s="37"/>
      <c r="N1554" s="37">
        <f t="shared" si="125"/>
        <v>0</v>
      </c>
    </row>
    <row r="1555" spans="1:14" x14ac:dyDescent="0.3">
      <c r="A1555" s="16" t="s">
        <v>41</v>
      </c>
      <c r="B1555" s="17" t="s">
        <v>42</v>
      </c>
      <c r="C1555" s="17">
        <v>10</v>
      </c>
      <c r="D1555" s="29"/>
      <c r="E1555" s="29"/>
      <c r="F1555" s="30">
        <f t="shared" si="122"/>
        <v>0</v>
      </c>
      <c r="G1555" s="32"/>
      <c r="H1555" s="32"/>
      <c r="I1555" s="32"/>
      <c r="J1555" s="34">
        <f t="shared" si="123"/>
        <v>0</v>
      </c>
      <c r="K1555" s="31">
        <f t="shared" si="124"/>
        <v>2059.1999999999998</v>
      </c>
      <c r="L1555" s="24">
        <f t="shared" si="121"/>
        <v>0</v>
      </c>
      <c r="M1555" s="24"/>
      <c r="N1555" s="24">
        <f t="shared" si="125"/>
        <v>0</v>
      </c>
    </row>
    <row r="1556" spans="1:14" x14ac:dyDescent="0.3">
      <c r="A1556" s="16" t="s">
        <v>43</v>
      </c>
      <c r="B1556" s="17" t="s">
        <v>36</v>
      </c>
      <c r="C1556" s="17">
        <v>72</v>
      </c>
      <c r="D1556" s="29"/>
      <c r="E1556" s="29"/>
      <c r="F1556" s="30">
        <f t="shared" si="122"/>
        <v>0</v>
      </c>
      <c r="G1556" s="32"/>
      <c r="H1556" s="32"/>
      <c r="I1556" s="32"/>
      <c r="J1556" s="34">
        <f t="shared" si="123"/>
        <v>0</v>
      </c>
      <c r="K1556" s="31">
        <f t="shared" si="124"/>
        <v>409.5</v>
      </c>
      <c r="L1556" s="24">
        <f t="shared" si="121"/>
        <v>0</v>
      </c>
      <c r="M1556" s="24"/>
      <c r="N1556" s="24">
        <f t="shared" si="125"/>
        <v>0</v>
      </c>
    </row>
    <row r="1557" spans="1:14" x14ac:dyDescent="0.3">
      <c r="A1557" s="16" t="s">
        <v>44</v>
      </c>
      <c r="B1557" s="17" t="s">
        <v>38</v>
      </c>
      <c r="C1557" s="17">
        <v>36</v>
      </c>
      <c r="D1557" s="29"/>
      <c r="E1557" s="29"/>
      <c r="F1557" s="30">
        <f t="shared" si="122"/>
        <v>0</v>
      </c>
      <c r="G1557" s="32"/>
      <c r="H1557" s="32"/>
      <c r="I1557" s="32"/>
      <c r="J1557" s="34">
        <f t="shared" si="123"/>
        <v>0</v>
      </c>
      <c r="K1557" s="31">
        <f t="shared" si="124"/>
        <v>803.79</v>
      </c>
      <c r="L1557" s="24">
        <f t="shared" si="121"/>
        <v>0</v>
      </c>
      <c r="M1557" s="24"/>
      <c r="N1557" s="24">
        <f t="shared" si="125"/>
        <v>0</v>
      </c>
    </row>
    <row r="1558" spans="1:14" x14ac:dyDescent="0.3">
      <c r="A1558" s="16" t="s">
        <v>45</v>
      </c>
      <c r="B1558" s="17" t="s">
        <v>36</v>
      </c>
      <c r="C1558" s="17">
        <v>72</v>
      </c>
      <c r="D1558" s="29">
        <v>6</v>
      </c>
      <c r="E1558" s="29"/>
      <c r="F1558" s="30">
        <f t="shared" si="122"/>
        <v>8.3333333333333329E-2</v>
      </c>
      <c r="G1558" s="32"/>
      <c r="H1558" s="32"/>
      <c r="I1558" s="32"/>
      <c r="J1558" s="34">
        <f t="shared" si="123"/>
        <v>6</v>
      </c>
      <c r="K1558" s="31">
        <f t="shared" si="124"/>
        <v>409.5</v>
      </c>
      <c r="L1558" s="24">
        <f t="shared" si="121"/>
        <v>2457</v>
      </c>
      <c r="M1558" s="24"/>
      <c r="N1558" s="24">
        <f t="shared" si="125"/>
        <v>0</v>
      </c>
    </row>
    <row r="1559" spans="1:14" x14ac:dyDescent="0.3">
      <c r="A1559" s="16" t="s">
        <v>46</v>
      </c>
      <c r="B1559" s="17" t="s">
        <v>38</v>
      </c>
      <c r="C1559" s="17">
        <v>36</v>
      </c>
      <c r="D1559" s="29"/>
      <c r="E1559" s="29"/>
      <c r="F1559" s="30">
        <f t="shared" si="122"/>
        <v>0</v>
      </c>
      <c r="G1559" s="32"/>
      <c r="H1559" s="32"/>
      <c r="I1559" s="32"/>
      <c r="J1559" s="34">
        <f t="shared" si="123"/>
        <v>0</v>
      </c>
      <c r="K1559" s="31">
        <f t="shared" si="124"/>
        <v>803.79</v>
      </c>
      <c r="L1559" s="24">
        <f t="shared" si="121"/>
        <v>0</v>
      </c>
      <c r="M1559" s="24"/>
      <c r="N1559" s="24">
        <f t="shared" si="125"/>
        <v>0</v>
      </c>
    </row>
    <row r="1560" spans="1:14" x14ac:dyDescent="0.3">
      <c r="A1560" s="16" t="s">
        <v>47</v>
      </c>
      <c r="B1560" s="17" t="s">
        <v>48</v>
      </c>
      <c r="C1560" s="17">
        <v>8</v>
      </c>
      <c r="D1560" s="29"/>
      <c r="E1560" s="29"/>
      <c r="F1560" s="30">
        <f t="shared" si="122"/>
        <v>0</v>
      </c>
      <c r="G1560" s="32"/>
      <c r="H1560" s="32"/>
      <c r="I1560" s="32"/>
      <c r="J1560" s="34">
        <f t="shared" si="123"/>
        <v>0</v>
      </c>
      <c r="K1560" s="31">
        <f t="shared" si="124"/>
        <v>2767.05</v>
      </c>
      <c r="L1560" s="24">
        <f t="shared" si="121"/>
        <v>0</v>
      </c>
      <c r="M1560" s="24"/>
      <c r="N1560" s="24">
        <f t="shared" si="125"/>
        <v>0</v>
      </c>
    </row>
    <row r="1561" spans="1:14" x14ac:dyDescent="0.3">
      <c r="A1561" s="35" t="s">
        <v>49</v>
      </c>
      <c r="B1561" s="17" t="s">
        <v>50</v>
      </c>
      <c r="C1561" s="38">
        <v>72</v>
      </c>
      <c r="D1561" s="29">
        <v>4</v>
      </c>
      <c r="E1561" s="29"/>
      <c r="F1561" s="30">
        <f t="shared" si="122"/>
        <v>5.5555555555555552E-2</v>
      </c>
      <c r="G1561" s="32"/>
      <c r="H1561" s="32"/>
      <c r="I1561" s="32"/>
      <c r="J1561" s="12">
        <f t="shared" si="123"/>
        <v>4</v>
      </c>
      <c r="K1561" s="31">
        <f t="shared" si="124"/>
        <v>444.6</v>
      </c>
      <c r="L1561" s="37">
        <f t="shared" si="121"/>
        <v>1778.4</v>
      </c>
      <c r="M1561" s="37"/>
      <c r="N1561" s="37">
        <f t="shared" si="125"/>
        <v>0</v>
      </c>
    </row>
    <row r="1562" spans="1:14" x14ac:dyDescent="0.3">
      <c r="A1562" s="16" t="s">
        <v>51</v>
      </c>
      <c r="B1562" s="17" t="s">
        <v>52</v>
      </c>
      <c r="C1562" s="17">
        <v>36</v>
      </c>
      <c r="D1562" s="29">
        <v>1</v>
      </c>
      <c r="E1562" s="29"/>
      <c r="F1562" s="30">
        <f t="shared" si="122"/>
        <v>2.7777777777777776E-2</v>
      </c>
      <c r="G1562" s="32"/>
      <c r="H1562" s="32"/>
      <c r="I1562" s="32"/>
      <c r="J1562" s="34">
        <f t="shared" si="123"/>
        <v>1</v>
      </c>
      <c r="K1562" s="31">
        <f t="shared" si="124"/>
        <v>868.73</v>
      </c>
      <c r="L1562" s="24">
        <f t="shared" si="121"/>
        <v>868.73</v>
      </c>
      <c r="M1562" s="24"/>
      <c r="N1562" s="24">
        <f t="shared" si="125"/>
        <v>0</v>
      </c>
    </row>
    <row r="1563" spans="1:14" x14ac:dyDescent="0.3">
      <c r="A1563" s="16" t="s">
        <v>53</v>
      </c>
      <c r="B1563" s="17" t="s">
        <v>48</v>
      </c>
      <c r="C1563" s="17">
        <v>8</v>
      </c>
      <c r="D1563" s="29"/>
      <c r="E1563" s="29"/>
      <c r="F1563" s="30">
        <f t="shared" si="122"/>
        <v>0</v>
      </c>
      <c r="G1563" s="32"/>
      <c r="H1563" s="32"/>
      <c r="I1563" s="32"/>
      <c r="J1563" s="34">
        <f t="shared" si="123"/>
        <v>0</v>
      </c>
      <c r="K1563" s="31">
        <f t="shared" si="124"/>
        <v>2416.0500000000002</v>
      </c>
      <c r="L1563" s="24">
        <f t="shared" si="121"/>
        <v>0</v>
      </c>
      <c r="M1563" s="24"/>
      <c r="N1563" s="24">
        <f t="shared" si="125"/>
        <v>0</v>
      </c>
    </row>
    <row r="1564" spans="1:14" x14ac:dyDescent="0.3">
      <c r="A1564" s="16" t="s">
        <v>54</v>
      </c>
      <c r="B1564" s="17" t="s">
        <v>50</v>
      </c>
      <c r="C1564" s="17">
        <v>72</v>
      </c>
      <c r="D1564" s="29">
        <v>17</v>
      </c>
      <c r="E1564" s="29"/>
      <c r="F1564" s="30">
        <f t="shared" si="122"/>
        <v>0.2361111111111111</v>
      </c>
      <c r="G1564" s="32"/>
      <c r="H1564" s="32"/>
      <c r="I1564" s="32"/>
      <c r="J1564" s="34">
        <f t="shared" si="123"/>
        <v>17</v>
      </c>
      <c r="K1564" s="31">
        <f t="shared" si="124"/>
        <v>377.33</v>
      </c>
      <c r="L1564" s="24">
        <f t="shared" si="121"/>
        <v>6414.61</v>
      </c>
      <c r="M1564" s="24"/>
      <c r="N1564" s="24">
        <f t="shared" si="125"/>
        <v>0</v>
      </c>
    </row>
    <row r="1565" spans="1:14" x14ac:dyDescent="0.3">
      <c r="A1565" s="16" t="s">
        <v>55</v>
      </c>
      <c r="B1565" s="17" t="s">
        <v>56</v>
      </c>
      <c r="C1565" s="17">
        <v>15</v>
      </c>
      <c r="D1565" s="44"/>
      <c r="E1565" s="44"/>
      <c r="F1565" s="30">
        <f t="shared" si="122"/>
        <v>0</v>
      </c>
      <c r="G1565" s="11"/>
      <c r="H1565" s="11"/>
      <c r="I1565" s="11"/>
      <c r="J1565" s="12">
        <f t="shared" si="123"/>
        <v>0</v>
      </c>
      <c r="K1565" s="45">
        <f t="shared" si="124"/>
        <v>1158.3</v>
      </c>
      <c r="L1565" s="37">
        <f t="shared" si="121"/>
        <v>0</v>
      </c>
      <c r="M1565" s="37"/>
      <c r="N1565" s="37">
        <f t="shared" si="125"/>
        <v>0</v>
      </c>
    </row>
    <row r="1566" spans="1:14" x14ac:dyDescent="0.3">
      <c r="A1566" s="16" t="s">
        <v>57</v>
      </c>
      <c r="B1566" s="17" t="s">
        <v>50</v>
      </c>
      <c r="C1566" s="17">
        <v>72</v>
      </c>
      <c r="D1566" s="29">
        <v>3</v>
      </c>
      <c r="E1566" s="29"/>
      <c r="F1566" s="30">
        <f t="shared" si="122"/>
        <v>4.1666666666666664E-2</v>
      </c>
      <c r="G1566" s="32"/>
      <c r="H1566" s="32"/>
      <c r="I1566" s="32"/>
      <c r="J1566" s="34">
        <f t="shared" si="123"/>
        <v>3</v>
      </c>
      <c r="K1566" s="31">
        <f t="shared" si="124"/>
        <v>424.13</v>
      </c>
      <c r="L1566" s="24">
        <f t="shared" si="121"/>
        <v>1272.3899999999999</v>
      </c>
      <c r="M1566" s="24"/>
      <c r="N1566" s="24">
        <f t="shared" si="125"/>
        <v>0</v>
      </c>
    </row>
    <row r="1567" spans="1:14" x14ac:dyDescent="0.3">
      <c r="A1567" s="16" t="s">
        <v>58</v>
      </c>
      <c r="B1567" s="17" t="s">
        <v>59</v>
      </c>
      <c r="C1567" s="17">
        <v>15</v>
      </c>
      <c r="D1567" s="29"/>
      <c r="E1567" s="29"/>
      <c r="F1567" s="30">
        <f t="shared" si="122"/>
        <v>0</v>
      </c>
      <c r="G1567" s="32"/>
      <c r="H1567" s="32"/>
      <c r="I1567" s="32"/>
      <c r="J1567" s="34">
        <f t="shared" si="123"/>
        <v>0</v>
      </c>
      <c r="K1567" s="31">
        <f t="shared" si="124"/>
        <v>1199.25</v>
      </c>
      <c r="L1567" s="24">
        <f t="shared" si="121"/>
        <v>0</v>
      </c>
      <c r="M1567" s="24"/>
      <c r="N1567" s="24">
        <f t="shared" si="125"/>
        <v>0</v>
      </c>
    </row>
    <row r="1568" spans="1:14" x14ac:dyDescent="0.3">
      <c r="A1568" s="16" t="s">
        <v>60</v>
      </c>
      <c r="B1568" s="17" t="s">
        <v>50</v>
      </c>
      <c r="C1568" s="17">
        <v>72</v>
      </c>
      <c r="D1568" s="29"/>
      <c r="E1568" s="29"/>
      <c r="F1568" s="30">
        <f t="shared" si="122"/>
        <v>0</v>
      </c>
      <c r="G1568" s="32"/>
      <c r="H1568" s="32"/>
      <c r="I1568" s="32"/>
      <c r="J1568" s="34">
        <f t="shared" si="123"/>
        <v>0</v>
      </c>
      <c r="K1568" s="31">
        <f t="shared" si="124"/>
        <v>381.13</v>
      </c>
      <c r="L1568" s="24">
        <f t="shared" si="121"/>
        <v>0</v>
      </c>
      <c r="M1568" s="24"/>
      <c r="N1568" s="24">
        <f t="shared" si="125"/>
        <v>0</v>
      </c>
    </row>
    <row r="1569" spans="1:14" x14ac:dyDescent="0.3">
      <c r="A1569" s="16" t="s">
        <v>61</v>
      </c>
      <c r="B1569" s="17" t="s">
        <v>50</v>
      </c>
      <c r="C1569" s="38">
        <v>72</v>
      </c>
      <c r="D1569" s="44"/>
      <c r="E1569" s="44"/>
      <c r="F1569" s="30">
        <f t="shared" si="122"/>
        <v>0</v>
      </c>
      <c r="G1569" s="11"/>
      <c r="H1569" s="11"/>
      <c r="I1569" s="11"/>
      <c r="J1569" s="12">
        <f t="shared" si="123"/>
        <v>0</v>
      </c>
      <c r="K1569" s="31">
        <f t="shared" si="124"/>
        <v>424.13</v>
      </c>
      <c r="L1569" s="37">
        <f t="shared" si="121"/>
        <v>0</v>
      </c>
      <c r="M1569" s="37"/>
      <c r="N1569" s="37">
        <f t="shared" si="125"/>
        <v>0</v>
      </c>
    </row>
    <row r="1570" spans="1:14" x14ac:dyDescent="0.3">
      <c r="A1570" s="35" t="s">
        <v>62</v>
      </c>
      <c r="B1570" s="17" t="s">
        <v>50</v>
      </c>
      <c r="C1570" s="38">
        <v>72</v>
      </c>
      <c r="D1570" s="44"/>
      <c r="E1570" s="44"/>
      <c r="F1570" s="30">
        <f t="shared" si="122"/>
        <v>0</v>
      </c>
      <c r="G1570" s="11"/>
      <c r="H1570" s="11"/>
      <c r="I1570" s="11"/>
      <c r="J1570" s="12">
        <f t="shared" si="123"/>
        <v>0</v>
      </c>
      <c r="K1570" s="31">
        <f t="shared" si="124"/>
        <v>330.23</v>
      </c>
      <c r="L1570" s="37">
        <f t="shared" si="121"/>
        <v>0</v>
      </c>
      <c r="M1570" s="37"/>
      <c r="N1570" s="37">
        <f t="shared" si="125"/>
        <v>0</v>
      </c>
    </row>
    <row r="1571" spans="1:14" x14ac:dyDescent="0.3">
      <c r="A1571" s="35" t="s">
        <v>63</v>
      </c>
      <c r="B1571" s="17" t="s">
        <v>50</v>
      </c>
      <c r="C1571" s="38">
        <v>72</v>
      </c>
      <c r="D1571" s="44"/>
      <c r="E1571" s="44"/>
      <c r="F1571" s="30">
        <f t="shared" si="122"/>
        <v>0</v>
      </c>
      <c r="G1571" s="11"/>
      <c r="H1571" s="11"/>
      <c r="I1571" s="11"/>
      <c r="J1571" s="12">
        <f t="shared" si="123"/>
        <v>0</v>
      </c>
      <c r="K1571" s="31">
        <f t="shared" si="124"/>
        <v>424.13</v>
      </c>
      <c r="L1571" s="37">
        <f t="shared" si="121"/>
        <v>0</v>
      </c>
      <c r="M1571" s="37"/>
      <c r="N1571" s="37">
        <f t="shared" si="125"/>
        <v>0</v>
      </c>
    </row>
    <row r="1572" spans="1:14" x14ac:dyDescent="0.3">
      <c r="A1572" s="35" t="s">
        <v>64</v>
      </c>
      <c r="B1572" s="17" t="s">
        <v>65</v>
      </c>
      <c r="C1572" s="38">
        <v>72</v>
      </c>
      <c r="D1572" s="44"/>
      <c r="E1572" s="44"/>
      <c r="F1572" s="30">
        <f t="shared" si="122"/>
        <v>0</v>
      </c>
      <c r="G1572" s="11"/>
      <c r="H1572" s="11"/>
      <c r="I1572" s="11"/>
      <c r="J1572" s="12">
        <f t="shared" si="123"/>
        <v>0</v>
      </c>
      <c r="K1572" s="31">
        <f t="shared" si="124"/>
        <v>389.61</v>
      </c>
      <c r="L1572" s="37">
        <f t="shared" si="121"/>
        <v>0</v>
      </c>
      <c r="M1572" s="37"/>
      <c r="N1572" s="37">
        <f t="shared" si="125"/>
        <v>0</v>
      </c>
    </row>
    <row r="1573" spans="1:14" x14ac:dyDescent="0.3">
      <c r="A1573" s="35" t="s">
        <v>66</v>
      </c>
      <c r="B1573" s="17" t="s">
        <v>65</v>
      </c>
      <c r="C1573" s="38">
        <v>72</v>
      </c>
      <c r="D1573" s="44"/>
      <c r="E1573" s="44"/>
      <c r="F1573" s="30">
        <f t="shared" si="122"/>
        <v>0</v>
      </c>
      <c r="G1573" s="11"/>
      <c r="H1573" s="11"/>
      <c r="I1573" s="11"/>
      <c r="J1573" s="12">
        <f t="shared" si="123"/>
        <v>0</v>
      </c>
      <c r="K1573" s="31">
        <f t="shared" si="124"/>
        <v>389.61</v>
      </c>
      <c r="L1573" s="37">
        <f t="shared" si="121"/>
        <v>0</v>
      </c>
      <c r="M1573" s="37"/>
      <c r="N1573" s="37">
        <f t="shared" si="125"/>
        <v>0</v>
      </c>
    </row>
    <row r="1574" spans="1:14" x14ac:dyDescent="0.3">
      <c r="A1574" s="47" t="s">
        <v>67</v>
      </c>
      <c r="B1574" s="48" t="s">
        <v>59</v>
      </c>
      <c r="C1574" s="49">
        <v>25</v>
      </c>
      <c r="D1574" s="44"/>
      <c r="E1574" s="44"/>
      <c r="F1574" s="30">
        <f t="shared" si="122"/>
        <v>0</v>
      </c>
      <c r="G1574" s="11"/>
      <c r="H1574" s="11"/>
      <c r="I1574" s="11"/>
      <c r="J1574" s="12">
        <f t="shared" si="123"/>
        <v>0</v>
      </c>
      <c r="K1574" s="31">
        <f t="shared" si="124"/>
        <v>169.65</v>
      </c>
      <c r="L1574" s="37">
        <f t="shared" si="121"/>
        <v>0</v>
      </c>
      <c r="M1574" s="37"/>
      <c r="N1574" s="37">
        <f t="shared" si="125"/>
        <v>0</v>
      </c>
    </row>
    <row r="1575" spans="1:14" x14ac:dyDescent="0.3">
      <c r="A1575" s="47" t="s">
        <v>68</v>
      </c>
      <c r="B1575" s="48" t="s">
        <v>42</v>
      </c>
      <c r="C1575" s="49">
        <v>50</v>
      </c>
      <c r="D1575" s="44">
        <v>20</v>
      </c>
      <c r="E1575" s="44"/>
      <c r="F1575" s="30">
        <f t="shared" si="122"/>
        <v>0.4</v>
      </c>
      <c r="G1575" s="11"/>
      <c r="H1575" s="11"/>
      <c r="I1575" s="11"/>
      <c r="J1575" s="12">
        <f t="shared" si="123"/>
        <v>20</v>
      </c>
      <c r="K1575" s="31">
        <f t="shared" si="124"/>
        <v>88.92</v>
      </c>
      <c r="L1575" s="37">
        <f t="shared" si="121"/>
        <v>1778.4</v>
      </c>
      <c r="M1575" s="37"/>
      <c r="N1575" s="37">
        <f t="shared" si="125"/>
        <v>0</v>
      </c>
    </row>
    <row r="1576" spans="1:14" x14ac:dyDescent="0.3">
      <c r="A1576" s="47" t="s">
        <v>69</v>
      </c>
      <c r="B1576" s="48" t="s">
        <v>52</v>
      </c>
      <c r="C1576" s="49">
        <v>12</v>
      </c>
      <c r="D1576" s="44">
        <v>4</v>
      </c>
      <c r="E1576" s="44"/>
      <c r="F1576" s="30">
        <f t="shared" si="122"/>
        <v>0.33333333333333331</v>
      </c>
      <c r="G1576" s="11"/>
      <c r="H1576" s="11"/>
      <c r="I1576" s="11"/>
      <c r="J1576" s="12">
        <f t="shared" si="123"/>
        <v>4</v>
      </c>
      <c r="K1576" s="31">
        <f t="shared" si="124"/>
        <v>123.94</v>
      </c>
      <c r="L1576" s="37">
        <f t="shared" si="121"/>
        <v>495.76</v>
      </c>
      <c r="M1576" s="37"/>
      <c r="N1576" s="37">
        <f t="shared" si="125"/>
        <v>0</v>
      </c>
    </row>
    <row r="1577" spans="1:14" ht="19.5" thickBot="1" x14ac:dyDescent="0.35">
      <c r="A1577" s="47" t="s">
        <v>70</v>
      </c>
      <c r="B1577" s="48" t="s">
        <v>50</v>
      </c>
      <c r="C1577" s="49">
        <v>60</v>
      </c>
      <c r="D1577" s="44">
        <v>4</v>
      </c>
      <c r="E1577" s="44"/>
      <c r="F1577" s="30">
        <f t="shared" si="122"/>
        <v>6.6666666666666666E-2</v>
      </c>
      <c r="G1577" s="11"/>
      <c r="H1577" s="11"/>
      <c r="I1577" s="11"/>
      <c r="J1577" s="12">
        <f t="shared" si="123"/>
        <v>4</v>
      </c>
      <c r="K1577" s="31">
        <f t="shared" si="124"/>
        <v>67.180000000000007</v>
      </c>
      <c r="L1577" s="37">
        <f t="shared" si="121"/>
        <v>268.72000000000003</v>
      </c>
      <c r="M1577" s="37"/>
      <c r="N1577" s="37">
        <f t="shared" si="125"/>
        <v>0</v>
      </c>
    </row>
    <row r="1578" spans="1:14" ht="19.5" thickBot="1" x14ac:dyDescent="0.35">
      <c r="A1578" s="56" t="s">
        <v>71</v>
      </c>
      <c r="B1578" s="57" t="s">
        <v>50</v>
      </c>
      <c r="C1578" s="58">
        <v>60</v>
      </c>
      <c r="D1578" s="44">
        <v>2</v>
      </c>
      <c r="E1578" s="44"/>
      <c r="F1578" s="30">
        <f t="shared" si="122"/>
        <v>3.3333333333333333E-2</v>
      </c>
      <c r="G1578" s="11"/>
      <c r="H1578" s="11"/>
      <c r="I1578" s="11"/>
      <c r="J1578" s="12">
        <f t="shared" si="123"/>
        <v>2</v>
      </c>
      <c r="K1578" s="31">
        <f t="shared" si="124"/>
        <v>67.180000000000007</v>
      </c>
      <c r="L1578" s="37">
        <f t="shared" si="121"/>
        <v>134.36000000000001</v>
      </c>
      <c r="M1578" s="37"/>
      <c r="N1578" s="37">
        <f t="shared" si="125"/>
        <v>0</v>
      </c>
    </row>
    <row r="1579" spans="1:14" ht="19.5" thickBot="1" x14ac:dyDescent="0.35">
      <c r="A1579" s="56" t="s">
        <v>72</v>
      </c>
      <c r="B1579" s="57" t="s">
        <v>50</v>
      </c>
      <c r="C1579" s="58">
        <v>60</v>
      </c>
      <c r="D1579" s="44">
        <v>6</v>
      </c>
      <c r="E1579" s="44"/>
      <c r="F1579" s="30">
        <f t="shared" si="122"/>
        <v>0.1</v>
      </c>
      <c r="G1579" s="11"/>
      <c r="H1579" s="11"/>
      <c r="I1579" s="11"/>
      <c r="J1579" s="12">
        <f t="shared" si="123"/>
        <v>6</v>
      </c>
      <c r="K1579" s="31">
        <f t="shared" si="124"/>
        <v>67.180000000000007</v>
      </c>
      <c r="L1579" s="37">
        <f t="shared" si="121"/>
        <v>403.08000000000004</v>
      </c>
      <c r="M1579" s="37"/>
      <c r="N1579" s="37">
        <f t="shared" si="125"/>
        <v>0</v>
      </c>
    </row>
    <row r="1580" spans="1:14" ht="19.5" thickBot="1" x14ac:dyDescent="0.35">
      <c r="A1580" s="56" t="s">
        <v>73</v>
      </c>
      <c r="B1580" s="57" t="s">
        <v>74</v>
      </c>
      <c r="C1580" s="58">
        <v>150</v>
      </c>
      <c r="D1580" s="44"/>
      <c r="E1580" s="44"/>
      <c r="F1580" s="30">
        <f t="shared" si="122"/>
        <v>0</v>
      </c>
      <c r="G1580" s="11"/>
      <c r="H1580" s="11"/>
      <c r="I1580" s="11"/>
      <c r="J1580" s="12">
        <f t="shared" si="123"/>
        <v>0</v>
      </c>
      <c r="K1580" s="31">
        <f t="shared" si="124"/>
        <v>21.06</v>
      </c>
      <c r="L1580" s="37">
        <f t="shared" si="121"/>
        <v>0</v>
      </c>
      <c r="M1580" s="37"/>
      <c r="N1580" s="37">
        <f t="shared" si="125"/>
        <v>0</v>
      </c>
    </row>
    <row r="1581" spans="1:14" ht="19.5" thickBot="1" x14ac:dyDescent="0.35">
      <c r="A1581" s="66" t="s">
        <v>75</v>
      </c>
      <c r="B1581" s="67" t="s">
        <v>76</v>
      </c>
      <c r="C1581" s="68">
        <v>120</v>
      </c>
      <c r="D1581" s="44"/>
      <c r="E1581" s="44"/>
      <c r="F1581" s="30">
        <f t="shared" si="122"/>
        <v>0</v>
      </c>
      <c r="G1581" s="11"/>
      <c r="H1581" s="11"/>
      <c r="I1581" s="11"/>
      <c r="J1581" s="12">
        <f t="shared" si="123"/>
        <v>0</v>
      </c>
      <c r="K1581" s="31">
        <f t="shared" si="124"/>
        <v>78.98</v>
      </c>
      <c r="L1581" s="37">
        <f t="shared" si="121"/>
        <v>0</v>
      </c>
      <c r="M1581" s="37"/>
      <c r="N1581" s="37">
        <f t="shared" si="125"/>
        <v>0</v>
      </c>
    </row>
    <row r="1582" spans="1:14" ht="19.5" thickBot="1" x14ac:dyDescent="0.35">
      <c r="A1582" s="66" t="s">
        <v>77</v>
      </c>
      <c r="B1582" s="67" t="s">
        <v>78</v>
      </c>
      <c r="C1582" s="68">
        <v>60</v>
      </c>
      <c r="D1582" s="44"/>
      <c r="E1582" s="44"/>
      <c r="F1582" s="30">
        <f t="shared" si="122"/>
        <v>0</v>
      </c>
      <c r="G1582" s="11"/>
      <c r="H1582" s="11"/>
      <c r="I1582" s="11"/>
      <c r="J1582" s="12">
        <f t="shared" si="123"/>
        <v>0</v>
      </c>
      <c r="K1582" s="31">
        <f t="shared" si="124"/>
        <v>154.44</v>
      </c>
      <c r="L1582" s="37">
        <f t="shared" si="121"/>
        <v>0</v>
      </c>
      <c r="M1582" s="37"/>
      <c r="N1582" s="37">
        <f t="shared" si="125"/>
        <v>0</v>
      </c>
    </row>
    <row r="1583" spans="1:14" ht="19.5" thickBot="1" x14ac:dyDescent="0.35">
      <c r="A1583" s="66" t="s">
        <v>79</v>
      </c>
      <c r="B1583" s="67" t="s">
        <v>50</v>
      </c>
      <c r="C1583" s="68">
        <v>30</v>
      </c>
      <c r="D1583" s="44"/>
      <c r="E1583" s="44"/>
      <c r="F1583" s="30">
        <f t="shared" si="122"/>
        <v>0</v>
      </c>
      <c r="G1583" s="11"/>
      <c r="H1583" s="11"/>
      <c r="I1583" s="11"/>
      <c r="J1583" s="12">
        <f t="shared" si="123"/>
        <v>0</v>
      </c>
      <c r="K1583" s="31">
        <f t="shared" si="124"/>
        <v>274.95</v>
      </c>
      <c r="L1583" s="37">
        <f t="shared" si="121"/>
        <v>0</v>
      </c>
      <c r="M1583" s="37"/>
      <c r="N1583" s="37">
        <f t="shared" si="125"/>
        <v>0</v>
      </c>
    </row>
    <row r="1584" spans="1:14" ht="19.5" thickBot="1" x14ac:dyDescent="0.35">
      <c r="A1584" s="66" t="s">
        <v>80</v>
      </c>
      <c r="B1584" s="67" t="s">
        <v>59</v>
      </c>
      <c r="C1584" s="68">
        <v>12</v>
      </c>
      <c r="D1584" s="44"/>
      <c r="E1584" s="44"/>
      <c r="F1584" s="30">
        <f t="shared" si="122"/>
        <v>0</v>
      </c>
      <c r="G1584" s="11"/>
      <c r="H1584" s="11"/>
      <c r="I1584" s="11"/>
      <c r="J1584" s="12">
        <f t="shared" si="123"/>
        <v>0</v>
      </c>
      <c r="K1584" s="31">
        <f t="shared" si="124"/>
        <v>1023.75</v>
      </c>
      <c r="L1584" s="37">
        <f t="shared" si="121"/>
        <v>0</v>
      </c>
      <c r="M1584" s="37"/>
      <c r="N1584" s="37">
        <f t="shared" si="125"/>
        <v>0</v>
      </c>
    </row>
    <row r="1585" spans="1:14" ht="19.5" thickBot="1" x14ac:dyDescent="0.35">
      <c r="A1585" s="76" t="s">
        <v>81</v>
      </c>
      <c r="B1585" s="77" t="s">
        <v>82</v>
      </c>
      <c r="C1585" s="78">
        <v>18</v>
      </c>
      <c r="D1585" s="44"/>
      <c r="E1585" s="44"/>
      <c r="F1585" s="30">
        <f t="shared" si="122"/>
        <v>0</v>
      </c>
      <c r="G1585" s="11"/>
      <c r="H1585" s="11"/>
      <c r="I1585" s="11"/>
      <c r="J1585" s="12">
        <f t="shared" si="123"/>
        <v>0</v>
      </c>
      <c r="K1585" s="31">
        <f t="shared" si="124"/>
        <v>558.67999999999995</v>
      </c>
      <c r="L1585" s="37">
        <f t="shared" si="121"/>
        <v>0</v>
      </c>
      <c r="M1585" s="37"/>
      <c r="N1585" s="37">
        <f t="shared" si="125"/>
        <v>0</v>
      </c>
    </row>
    <row r="1586" spans="1:14" ht="19.5" thickBot="1" x14ac:dyDescent="0.35">
      <c r="A1586" s="76" t="s">
        <v>83</v>
      </c>
      <c r="B1586" s="77" t="s">
        <v>59</v>
      </c>
      <c r="C1586" s="78">
        <v>12</v>
      </c>
      <c r="D1586" s="44">
        <v>1</v>
      </c>
      <c r="E1586" s="44"/>
      <c r="F1586" s="30">
        <f t="shared" si="122"/>
        <v>8.3333333333333329E-2</v>
      </c>
      <c r="G1586" s="11"/>
      <c r="H1586" s="11"/>
      <c r="I1586" s="11"/>
      <c r="J1586" s="12">
        <f t="shared" si="123"/>
        <v>1</v>
      </c>
      <c r="K1586" s="31">
        <f t="shared" si="124"/>
        <v>1092.2</v>
      </c>
      <c r="L1586" s="37">
        <f t="shared" si="121"/>
        <v>1092.2</v>
      </c>
      <c r="M1586" s="37"/>
      <c r="N1586" s="37">
        <f t="shared" si="125"/>
        <v>0</v>
      </c>
    </row>
    <row r="1587" spans="1:14" ht="19.5" thickBot="1" x14ac:dyDescent="0.35">
      <c r="A1587" s="76" t="s">
        <v>84</v>
      </c>
      <c r="B1587" s="77" t="s">
        <v>85</v>
      </c>
      <c r="C1587" s="78">
        <v>4</v>
      </c>
      <c r="D1587" s="44"/>
      <c r="E1587" s="44"/>
      <c r="F1587" s="30">
        <f t="shared" si="122"/>
        <v>0</v>
      </c>
      <c r="G1587" s="11"/>
      <c r="H1587" s="11"/>
      <c r="I1587" s="11"/>
      <c r="J1587" s="12">
        <f t="shared" si="123"/>
        <v>0</v>
      </c>
      <c r="K1587" s="31">
        <f t="shared" si="124"/>
        <v>2670.53</v>
      </c>
      <c r="L1587" s="37">
        <f t="shared" si="121"/>
        <v>0</v>
      </c>
      <c r="M1587" s="37"/>
      <c r="N1587" s="37">
        <f t="shared" si="125"/>
        <v>0</v>
      </c>
    </row>
    <row r="1588" spans="1:14" ht="19.5" thickBot="1" x14ac:dyDescent="0.35">
      <c r="A1588" s="86" t="s">
        <v>86</v>
      </c>
      <c r="B1588" s="87" t="s">
        <v>87</v>
      </c>
      <c r="C1588" s="88">
        <v>48</v>
      </c>
      <c r="D1588" s="44">
        <v>4</v>
      </c>
      <c r="E1588" s="44"/>
      <c r="F1588" s="30">
        <f t="shared" si="122"/>
        <v>8.3333333333333329E-2</v>
      </c>
      <c r="G1588" s="11"/>
      <c r="H1588" s="11"/>
      <c r="I1588" s="11"/>
      <c r="J1588" s="12">
        <f t="shared" si="123"/>
        <v>4</v>
      </c>
      <c r="K1588" s="31">
        <f t="shared" si="124"/>
        <v>46.8</v>
      </c>
      <c r="L1588" s="37">
        <f t="shared" si="121"/>
        <v>187.2</v>
      </c>
      <c r="M1588" s="37"/>
      <c r="N1588" s="37">
        <f t="shared" si="125"/>
        <v>0</v>
      </c>
    </row>
    <row r="1589" spans="1:14" ht="19.5" thickBot="1" x14ac:dyDescent="0.35">
      <c r="A1589" s="86" t="s">
        <v>88</v>
      </c>
      <c r="B1589" s="87" t="s">
        <v>87</v>
      </c>
      <c r="C1589" s="88">
        <v>48</v>
      </c>
      <c r="D1589" s="44"/>
      <c r="E1589" s="44"/>
      <c r="F1589" s="30">
        <f t="shared" si="122"/>
        <v>0</v>
      </c>
      <c r="G1589" s="11"/>
      <c r="H1589" s="11"/>
      <c r="I1589" s="11"/>
      <c r="J1589" s="12">
        <f t="shared" si="123"/>
        <v>0</v>
      </c>
      <c r="K1589" s="31">
        <f t="shared" si="124"/>
        <v>46.8</v>
      </c>
      <c r="L1589" s="37">
        <f t="shared" si="121"/>
        <v>0</v>
      </c>
      <c r="M1589" s="37"/>
      <c r="N1589" s="37">
        <f t="shared" si="125"/>
        <v>0</v>
      </c>
    </row>
    <row r="1590" spans="1:14" x14ac:dyDescent="0.3">
      <c r="A1590" s="96" t="s">
        <v>89</v>
      </c>
      <c r="B1590" s="97">
        <v>25</v>
      </c>
      <c r="C1590" s="97">
        <v>25</v>
      </c>
      <c r="D1590" s="44">
        <v>247</v>
      </c>
      <c r="E1590" s="44"/>
      <c r="F1590" s="30">
        <f t="shared" si="122"/>
        <v>9.8800000000000008</v>
      </c>
      <c r="G1590" s="11"/>
      <c r="H1590" s="11"/>
      <c r="I1590" s="11"/>
      <c r="J1590" s="12">
        <f t="shared" si="123"/>
        <v>247</v>
      </c>
      <c r="K1590" s="31">
        <f t="shared" si="124"/>
        <v>111.25</v>
      </c>
      <c r="L1590" s="37">
        <f t="shared" si="121"/>
        <v>27478.75</v>
      </c>
      <c r="M1590" s="37"/>
      <c r="N1590" s="37">
        <f t="shared" si="125"/>
        <v>0</v>
      </c>
    </row>
    <row r="1591" spans="1:14" x14ac:dyDescent="0.3">
      <c r="A1591" s="105" t="s">
        <v>90</v>
      </c>
      <c r="B1591" s="106">
        <v>10</v>
      </c>
      <c r="C1591" s="106">
        <v>10</v>
      </c>
      <c r="D1591" s="44"/>
      <c r="E1591" s="44"/>
      <c r="F1591" s="30">
        <f t="shared" si="122"/>
        <v>0</v>
      </c>
      <c r="G1591" s="11"/>
      <c r="H1591" s="11"/>
      <c r="I1591" s="11"/>
      <c r="J1591" s="12">
        <f t="shared" si="123"/>
        <v>0</v>
      </c>
      <c r="K1591" s="31">
        <f t="shared" si="124"/>
        <v>1760</v>
      </c>
      <c r="L1591" s="37">
        <f t="shared" si="121"/>
        <v>0</v>
      </c>
      <c r="M1591" s="37"/>
      <c r="N1591" s="37">
        <f t="shared" si="125"/>
        <v>0</v>
      </c>
    </row>
    <row r="1592" spans="1:14" x14ac:dyDescent="0.3">
      <c r="A1592" s="105" t="s">
        <v>91</v>
      </c>
      <c r="B1592" s="106">
        <v>8</v>
      </c>
      <c r="C1592" s="106">
        <v>8</v>
      </c>
      <c r="D1592" s="44"/>
      <c r="E1592" s="44"/>
      <c r="F1592" s="30">
        <f t="shared" si="122"/>
        <v>0</v>
      </c>
      <c r="G1592" s="11"/>
      <c r="H1592" s="11"/>
      <c r="I1592" s="11"/>
      <c r="J1592" s="12">
        <f t="shared" si="123"/>
        <v>0</v>
      </c>
      <c r="K1592" s="31">
        <f t="shared" si="124"/>
        <v>2365</v>
      </c>
      <c r="L1592" s="37">
        <f t="shared" si="121"/>
        <v>0</v>
      </c>
      <c r="M1592" s="37"/>
      <c r="N1592" s="37">
        <f t="shared" si="125"/>
        <v>0</v>
      </c>
    </row>
    <row r="1593" spans="1:14" x14ac:dyDescent="0.3">
      <c r="A1593" s="105" t="s">
        <v>92</v>
      </c>
      <c r="B1593" s="106">
        <v>8</v>
      </c>
      <c r="C1593" s="106">
        <v>8</v>
      </c>
      <c r="D1593" s="44"/>
      <c r="E1593" s="44"/>
      <c r="F1593" s="30">
        <f t="shared" si="122"/>
        <v>0</v>
      </c>
      <c r="G1593" s="11"/>
      <c r="H1593" s="11"/>
      <c r="I1593" s="11"/>
      <c r="J1593" s="12">
        <f t="shared" si="123"/>
        <v>0</v>
      </c>
      <c r="K1593" s="31">
        <f t="shared" si="124"/>
        <v>2065</v>
      </c>
      <c r="L1593" s="37">
        <f t="shared" si="121"/>
        <v>0</v>
      </c>
      <c r="M1593" s="37"/>
      <c r="N1593" s="37">
        <f t="shared" si="125"/>
        <v>0</v>
      </c>
    </row>
    <row r="1594" spans="1:14" x14ac:dyDescent="0.3">
      <c r="A1594" s="105" t="s">
        <v>93</v>
      </c>
      <c r="B1594" s="106">
        <v>15</v>
      </c>
      <c r="C1594" s="106">
        <v>15</v>
      </c>
      <c r="D1594" s="44"/>
      <c r="E1594" s="44"/>
      <c r="F1594" s="30">
        <f t="shared" si="122"/>
        <v>0</v>
      </c>
      <c r="G1594" s="11"/>
      <c r="H1594" s="11"/>
      <c r="I1594" s="11"/>
      <c r="J1594" s="12">
        <f t="shared" si="123"/>
        <v>0</v>
      </c>
      <c r="K1594" s="31">
        <f t="shared" si="124"/>
        <v>990</v>
      </c>
      <c r="L1594" s="37">
        <f t="shared" si="121"/>
        <v>0</v>
      </c>
      <c r="M1594" s="37"/>
      <c r="N1594" s="37">
        <f t="shared" si="125"/>
        <v>0</v>
      </c>
    </row>
    <row r="1595" spans="1:14" x14ac:dyDescent="0.3">
      <c r="A1595" s="105" t="s">
        <v>94</v>
      </c>
      <c r="B1595" s="106">
        <v>15</v>
      </c>
      <c r="C1595" s="106">
        <v>15</v>
      </c>
      <c r="D1595" s="44"/>
      <c r="E1595" s="44"/>
      <c r="F1595" s="30">
        <f t="shared" si="122"/>
        <v>0</v>
      </c>
      <c r="G1595" s="11"/>
      <c r="H1595" s="11"/>
      <c r="I1595" s="11"/>
      <c r="J1595" s="12">
        <f t="shared" si="123"/>
        <v>0</v>
      </c>
      <c r="K1595" s="31">
        <f t="shared" si="124"/>
        <v>1025</v>
      </c>
      <c r="L1595" s="37">
        <f t="shared" si="121"/>
        <v>0</v>
      </c>
      <c r="M1595" s="37"/>
      <c r="N1595" s="37">
        <f t="shared" si="125"/>
        <v>0</v>
      </c>
    </row>
    <row r="1596" spans="1:14" x14ac:dyDescent="0.3">
      <c r="A1596" s="105" t="s">
        <v>95</v>
      </c>
      <c r="B1596" s="106">
        <v>10</v>
      </c>
      <c r="C1596" s="106">
        <v>10</v>
      </c>
      <c r="D1596" s="44"/>
      <c r="E1596" s="44"/>
      <c r="F1596" s="30">
        <f t="shared" si="122"/>
        <v>0</v>
      </c>
      <c r="G1596" s="11"/>
      <c r="H1596" s="11"/>
      <c r="I1596" s="11"/>
      <c r="J1596" s="12">
        <f t="shared" si="123"/>
        <v>0</v>
      </c>
      <c r="K1596" s="31">
        <f t="shared" si="124"/>
        <v>1620</v>
      </c>
      <c r="L1596" s="37">
        <f t="shared" si="121"/>
        <v>0</v>
      </c>
      <c r="M1596" s="37"/>
      <c r="N1596" s="37">
        <f t="shared" si="125"/>
        <v>0</v>
      </c>
    </row>
    <row r="1597" spans="1:14" x14ac:dyDescent="0.3">
      <c r="A1597" s="105" t="s">
        <v>96</v>
      </c>
      <c r="B1597" s="106">
        <v>8</v>
      </c>
      <c r="C1597" s="106">
        <v>8</v>
      </c>
      <c r="D1597" s="44"/>
      <c r="E1597" s="44"/>
      <c r="F1597" s="30">
        <f t="shared" si="122"/>
        <v>0</v>
      </c>
      <c r="G1597" s="11"/>
      <c r="H1597" s="11"/>
      <c r="I1597" s="11"/>
      <c r="J1597" s="12">
        <f t="shared" si="123"/>
        <v>0</v>
      </c>
      <c r="K1597" s="31">
        <f t="shared" si="124"/>
        <v>2130</v>
      </c>
      <c r="L1597" s="37">
        <f t="shared" si="121"/>
        <v>0</v>
      </c>
      <c r="M1597" s="37"/>
      <c r="N1597" s="37">
        <f t="shared" si="125"/>
        <v>0</v>
      </c>
    </row>
    <row r="1598" spans="1:14" x14ac:dyDescent="0.3">
      <c r="A1598" s="105" t="s">
        <v>97</v>
      </c>
      <c r="B1598" s="106">
        <v>15</v>
      </c>
      <c r="C1598" s="106">
        <v>15</v>
      </c>
      <c r="D1598" s="44"/>
      <c r="E1598" s="44"/>
      <c r="F1598" s="30">
        <f t="shared" si="122"/>
        <v>0</v>
      </c>
      <c r="G1598" s="11"/>
      <c r="H1598" s="11"/>
      <c r="I1598" s="11"/>
      <c r="J1598" s="12">
        <f t="shared" si="123"/>
        <v>0</v>
      </c>
      <c r="K1598" s="31">
        <f t="shared" si="124"/>
        <v>880</v>
      </c>
      <c r="L1598" s="37">
        <f t="shared" si="121"/>
        <v>0</v>
      </c>
      <c r="M1598" s="37"/>
      <c r="N1598" s="37">
        <f t="shared" si="125"/>
        <v>0</v>
      </c>
    </row>
    <row r="1599" spans="1:14" x14ac:dyDescent="0.3">
      <c r="A1599" s="105" t="s">
        <v>98</v>
      </c>
      <c r="B1599" s="106">
        <v>15</v>
      </c>
      <c r="C1599" s="106">
        <v>15</v>
      </c>
      <c r="D1599" s="44"/>
      <c r="E1599" s="44"/>
      <c r="F1599" s="30">
        <f t="shared" si="122"/>
        <v>0</v>
      </c>
      <c r="G1599" s="11"/>
      <c r="H1599" s="11"/>
      <c r="I1599" s="11"/>
      <c r="J1599" s="12">
        <f t="shared" si="123"/>
        <v>0</v>
      </c>
      <c r="K1599" s="31">
        <f t="shared" si="124"/>
        <v>915</v>
      </c>
      <c r="L1599" s="37">
        <f t="shared" si="121"/>
        <v>0</v>
      </c>
      <c r="M1599" s="37"/>
      <c r="N1599" s="37">
        <f t="shared" si="125"/>
        <v>0</v>
      </c>
    </row>
    <row r="1600" spans="1:14" x14ac:dyDescent="0.3">
      <c r="A1600" s="105" t="s">
        <v>99</v>
      </c>
      <c r="B1600" s="106">
        <v>3</v>
      </c>
      <c r="C1600" s="106">
        <v>3</v>
      </c>
      <c r="D1600" s="44"/>
      <c r="E1600" s="44"/>
      <c r="F1600" s="30">
        <f t="shared" si="122"/>
        <v>0</v>
      </c>
      <c r="G1600" s="11"/>
      <c r="H1600" s="11"/>
      <c r="I1600" s="11"/>
      <c r="J1600" s="12">
        <f t="shared" si="123"/>
        <v>0</v>
      </c>
      <c r="K1600" s="31">
        <f t="shared" si="124"/>
        <v>1970</v>
      </c>
      <c r="L1600" s="37">
        <f t="shared" si="121"/>
        <v>0</v>
      </c>
      <c r="M1600" s="37"/>
      <c r="N1600" s="37">
        <f t="shared" si="125"/>
        <v>0</v>
      </c>
    </row>
    <row r="1601" spans="1:14" x14ac:dyDescent="0.3">
      <c r="A1601" s="105" t="s">
        <v>100</v>
      </c>
      <c r="B1601" s="106">
        <v>3</v>
      </c>
      <c r="C1601" s="106">
        <v>3</v>
      </c>
      <c r="D1601" s="44">
        <v>2</v>
      </c>
      <c r="E1601" s="44"/>
      <c r="F1601" s="30">
        <f t="shared" si="122"/>
        <v>0.66666666666666663</v>
      </c>
      <c r="G1601" s="11"/>
      <c r="H1601" s="11"/>
      <c r="I1601" s="11"/>
      <c r="J1601" s="12">
        <f t="shared" si="123"/>
        <v>2</v>
      </c>
      <c r="K1601" s="31">
        <f t="shared" si="124"/>
        <v>2035</v>
      </c>
      <c r="L1601" s="37">
        <f t="shared" si="121"/>
        <v>4070</v>
      </c>
      <c r="M1601" s="37"/>
      <c r="N1601" s="37">
        <f t="shared" si="125"/>
        <v>0</v>
      </c>
    </row>
    <row r="1602" spans="1:14" x14ac:dyDescent="0.3">
      <c r="A1602" s="105" t="s">
        <v>101</v>
      </c>
      <c r="B1602" s="106">
        <v>8</v>
      </c>
      <c r="C1602" s="106">
        <v>8</v>
      </c>
      <c r="D1602" s="44"/>
      <c r="E1602" s="44"/>
      <c r="F1602" s="30">
        <f t="shared" si="122"/>
        <v>0</v>
      </c>
      <c r="G1602" s="11"/>
      <c r="H1602" s="11"/>
      <c r="I1602" s="11"/>
      <c r="J1602" s="12">
        <f t="shared" si="123"/>
        <v>0</v>
      </c>
      <c r="K1602" s="31">
        <f t="shared" si="124"/>
        <v>2120</v>
      </c>
      <c r="L1602" s="37">
        <f t="shared" si="121"/>
        <v>0</v>
      </c>
      <c r="M1602" s="37"/>
      <c r="N1602" s="37">
        <f t="shared" si="125"/>
        <v>0</v>
      </c>
    </row>
    <row r="1603" spans="1:14" x14ac:dyDescent="0.3">
      <c r="A1603" s="105" t="s">
        <v>102</v>
      </c>
      <c r="B1603" s="106">
        <v>10</v>
      </c>
      <c r="C1603" s="106">
        <v>10</v>
      </c>
      <c r="D1603" s="44"/>
      <c r="E1603" s="44"/>
      <c r="F1603" s="30">
        <f t="shared" si="122"/>
        <v>0</v>
      </c>
      <c r="G1603" s="11"/>
      <c r="H1603" s="11"/>
      <c r="I1603" s="11"/>
      <c r="J1603" s="12">
        <f t="shared" si="123"/>
        <v>0</v>
      </c>
      <c r="K1603" s="31">
        <f t="shared" si="124"/>
        <v>1980</v>
      </c>
      <c r="L1603" s="37">
        <f t="shared" si="121"/>
        <v>0</v>
      </c>
      <c r="M1603" s="37"/>
      <c r="N1603" s="37">
        <f t="shared" si="125"/>
        <v>0</v>
      </c>
    </row>
    <row r="1604" spans="1:14" x14ac:dyDescent="0.3">
      <c r="A1604" s="105" t="s">
        <v>103</v>
      </c>
      <c r="B1604" s="106">
        <v>12</v>
      </c>
      <c r="C1604" s="106">
        <v>12</v>
      </c>
      <c r="D1604" s="44"/>
      <c r="E1604" s="44"/>
      <c r="F1604" s="30">
        <f t="shared" si="122"/>
        <v>0</v>
      </c>
      <c r="G1604" s="11"/>
      <c r="H1604" s="11"/>
      <c r="I1604" s="11"/>
      <c r="J1604" s="12">
        <f t="shared" si="123"/>
        <v>0</v>
      </c>
      <c r="K1604" s="31">
        <f t="shared" si="124"/>
        <v>875</v>
      </c>
      <c r="L1604" s="37">
        <f t="shared" si="121"/>
        <v>0</v>
      </c>
      <c r="M1604" s="37"/>
      <c r="N1604" s="37">
        <f t="shared" si="125"/>
        <v>0</v>
      </c>
    </row>
    <row r="1605" spans="1:14" ht="19.5" thickBot="1" x14ac:dyDescent="0.35">
      <c r="A1605" s="105" t="s">
        <v>104</v>
      </c>
      <c r="B1605" s="106">
        <v>3</v>
      </c>
      <c r="C1605" s="106">
        <v>3</v>
      </c>
      <c r="D1605" s="44"/>
      <c r="E1605" s="44"/>
      <c r="F1605" s="30">
        <f t="shared" si="122"/>
        <v>0</v>
      </c>
      <c r="G1605" s="11"/>
      <c r="H1605" s="11"/>
      <c r="I1605" s="11"/>
      <c r="J1605" s="12">
        <f t="shared" si="123"/>
        <v>0</v>
      </c>
      <c r="K1605" s="31">
        <f t="shared" si="124"/>
        <v>2145</v>
      </c>
      <c r="L1605" s="37">
        <f t="shared" si="121"/>
        <v>0</v>
      </c>
      <c r="M1605" s="37"/>
      <c r="N1605" s="37">
        <f t="shared" si="125"/>
        <v>0</v>
      </c>
    </row>
    <row r="1606" spans="1:14" ht="19.5" thickBot="1" x14ac:dyDescent="0.35">
      <c r="A1606" s="56" t="s">
        <v>105</v>
      </c>
      <c r="B1606" s="57" t="s">
        <v>74</v>
      </c>
      <c r="C1606" s="58">
        <v>150</v>
      </c>
      <c r="D1606" s="44"/>
      <c r="E1606" s="44"/>
      <c r="F1606" s="30">
        <f t="shared" si="122"/>
        <v>0</v>
      </c>
      <c r="G1606" s="11"/>
      <c r="H1606" s="11"/>
      <c r="I1606" s="11"/>
      <c r="J1606" s="12">
        <f t="shared" si="123"/>
        <v>0</v>
      </c>
      <c r="K1606" s="31">
        <f t="shared" si="124"/>
        <v>21.06</v>
      </c>
      <c r="L1606" s="37">
        <f t="shared" si="121"/>
        <v>0</v>
      </c>
      <c r="M1606" s="37"/>
      <c r="N1606" s="37">
        <f t="shared" si="125"/>
        <v>0</v>
      </c>
    </row>
    <row r="1607" spans="1:14" x14ac:dyDescent="0.3">
      <c r="A1607" s="107"/>
      <c r="B1607" s="108"/>
      <c r="C1607" s="108"/>
      <c r="D1607" s="11"/>
      <c r="E1607" s="11"/>
      <c r="F1607" s="30" t="e">
        <f t="shared" si="122"/>
        <v>#DIV/0!</v>
      </c>
      <c r="G1607" s="11"/>
      <c r="H1607" s="11"/>
      <c r="I1607" s="11"/>
      <c r="J1607" s="12">
        <f t="shared" si="123"/>
        <v>0</v>
      </c>
      <c r="K1607" s="31">
        <f t="shared" si="124"/>
        <v>116.5</v>
      </c>
      <c r="L1607" s="37">
        <f t="shared" si="121"/>
        <v>0</v>
      </c>
      <c r="M1607" s="37"/>
      <c r="N1607" s="37">
        <f t="shared" si="125"/>
        <v>0</v>
      </c>
    </row>
    <row r="1608" spans="1:14" x14ac:dyDescent="0.3">
      <c r="A1608" s="107"/>
      <c r="B1608" s="108"/>
      <c r="C1608" s="108"/>
      <c r="D1608" s="11"/>
      <c r="E1608" s="11"/>
      <c r="F1608" s="30" t="e">
        <f t="shared" si="122"/>
        <v>#DIV/0!</v>
      </c>
      <c r="G1608" s="11"/>
      <c r="H1608" s="11"/>
      <c r="I1608" s="11"/>
      <c r="J1608" s="12">
        <f t="shared" si="123"/>
        <v>0</v>
      </c>
      <c r="K1608" s="31">
        <f t="shared" si="124"/>
        <v>0</v>
      </c>
      <c r="L1608" s="37">
        <f t="shared" si="121"/>
        <v>0</v>
      </c>
      <c r="M1608" s="37"/>
      <c r="N1608" s="37">
        <f t="shared" si="125"/>
        <v>0</v>
      </c>
    </row>
    <row r="1609" spans="1:14" x14ac:dyDescent="0.3">
      <c r="A1609" s="107"/>
      <c r="B1609" s="108"/>
      <c r="C1609" s="108"/>
      <c r="D1609" s="11"/>
      <c r="E1609" s="11"/>
      <c r="F1609" s="30" t="e">
        <f t="shared" si="122"/>
        <v>#DIV/0!</v>
      </c>
      <c r="G1609" s="11"/>
      <c r="H1609" s="11"/>
      <c r="I1609" s="11"/>
      <c r="J1609" s="12">
        <f t="shared" si="123"/>
        <v>0</v>
      </c>
      <c r="K1609" s="31">
        <f t="shared" si="124"/>
        <v>23</v>
      </c>
      <c r="L1609" s="37">
        <f t="shared" si="121"/>
        <v>0</v>
      </c>
      <c r="M1609" s="37"/>
      <c r="N1609" s="37">
        <f t="shared" si="125"/>
        <v>0</v>
      </c>
    </row>
    <row r="1610" spans="1:14" x14ac:dyDescent="0.3">
      <c r="A1610" s="107"/>
      <c r="B1610" s="108"/>
      <c r="C1610" s="108"/>
      <c r="D1610" s="11"/>
      <c r="E1610" s="11"/>
      <c r="F1610" s="30" t="e">
        <f t="shared" si="122"/>
        <v>#DIV/0!</v>
      </c>
      <c r="G1610" s="11"/>
      <c r="H1610" s="11"/>
      <c r="I1610" s="11"/>
      <c r="J1610" s="12">
        <f t="shared" si="123"/>
        <v>0</v>
      </c>
      <c r="K1610" s="31">
        <f t="shared" si="124"/>
        <v>0</v>
      </c>
      <c r="L1610" s="37">
        <f t="shared" si="121"/>
        <v>0</v>
      </c>
      <c r="M1610" s="37"/>
      <c r="N1610" s="37">
        <f t="shared" si="125"/>
        <v>0</v>
      </c>
    </row>
    <row r="1611" spans="1:14" x14ac:dyDescent="0.3">
      <c r="A1611" s="11"/>
      <c r="B1611" s="10"/>
      <c r="C1611" s="10"/>
      <c r="D1611" s="11"/>
      <c r="E1611" s="11"/>
      <c r="F1611" s="30" t="e">
        <f t="shared" si="122"/>
        <v>#DIV/0!</v>
      </c>
      <c r="G1611" s="11"/>
      <c r="H1611" s="11"/>
      <c r="I1611" s="11"/>
      <c r="J1611" s="12">
        <f t="shared" si="123"/>
        <v>0</v>
      </c>
      <c r="K1611" s="31">
        <f t="shared" si="124"/>
        <v>0</v>
      </c>
      <c r="L1611" s="37">
        <f t="shared" si="121"/>
        <v>0</v>
      </c>
      <c r="M1611" s="37"/>
      <c r="N1611" s="37">
        <f t="shared" si="125"/>
        <v>0</v>
      </c>
    </row>
    <row r="1612" spans="1:14" x14ac:dyDescent="0.3">
      <c r="A1612" s="11"/>
      <c r="B1612" s="10"/>
      <c r="C1612" s="10"/>
      <c r="D1612" s="11"/>
      <c r="E1612" s="11"/>
      <c r="F1612" s="30" t="e">
        <f t="shared" si="122"/>
        <v>#DIV/0!</v>
      </c>
      <c r="G1612" s="11"/>
      <c r="H1612" s="11"/>
      <c r="I1612" s="11"/>
      <c r="J1612" s="12">
        <f t="shared" si="123"/>
        <v>0</v>
      </c>
      <c r="K1612" s="31">
        <f t="shared" si="124"/>
        <v>0</v>
      </c>
      <c r="L1612" s="37">
        <f t="shared" si="121"/>
        <v>0</v>
      </c>
      <c r="M1612" s="37"/>
      <c r="N1612" s="37">
        <f t="shared" si="125"/>
        <v>0</v>
      </c>
    </row>
    <row r="1613" spans="1:14" x14ac:dyDescent="0.3">
      <c r="A1613" s="11"/>
      <c r="B1613" s="10"/>
      <c r="C1613" s="10"/>
      <c r="D1613" s="11"/>
      <c r="E1613" s="11"/>
      <c r="F1613" s="30" t="e">
        <f t="shared" si="122"/>
        <v>#DIV/0!</v>
      </c>
      <c r="G1613" s="11"/>
      <c r="H1613" s="11"/>
      <c r="I1613" s="11"/>
      <c r="J1613" s="12">
        <f t="shared" si="123"/>
        <v>0</v>
      </c>
      <c r="K1613" s="31">
        <f t="shared" si="124"/>
        <v>0</v>
      </c>
      <c r="L1613" s="37">
        <f t="shared" si="121"/>
        <v>0</v>
      </c>
      <c r="M1613" s="37"/>
      <c r="N1613" s="37">
        <f t="shared" si="125"/>
        <v>0</v>
      </c>
    </row>
    <row r="1614" spans="1:14" x14ac:dyDescent="0.3">
      <c r="A1614" s="11" t="s">
        <v>33</v>
      </c>
      <c r="B1614" s="11"/>
      <c r="C1614" s="13"/>
      <c r="D1614" s="111">
        <f t="shared" ref="D1614:J1614" si="126">SUM(D1552:D1613)</f>
        <v>331</v>
      </c>
      <c r="E1614" s="111">
        <f t="shared" si="126"/>
        <v>0</v>
      </c>
      <c r="F1614" s="111" t="e">
        <f t="shared" si="126"/>
        <v>#DIV/0!</v>
      </c>
      <c r="G1614" s="111">
        <f t="shared" si="126"/>
        <v>0</v>
      </c>
      <c r="H1614" s="111">
        <f t="shared" si="126"/>
        <v>0</v>
      </c>
      <c r="I1614" s="111">
        <f t="shared" si="126"/>
        <v>0</v>
      </c>
      <c r="J1614" s="12">
        <f t="shared" si="126"/>
        <v>331</v>
      </c>
      <c r="K1614" s="111"/>
      <c r="L1614" s="111">
        <f>SUM(L1552:L1613)</f>
        <v>53591.11</v>
      </c>
      <c r="M1614" s="111">
        <f>SUM(M1552:M1613)</f>
        <v>0</v>
      </c>
      <c r="N1614" s="111">
        <f>SUM(N1552:N1613)</f>
        <v>0</v>
      </c>
    </row>
    <row r="1615" spans="1:14" x14ac:dyDescent="0.3">
      <c r="A1615" s="113"/>
      <c r="B1615" s="114"/>
      <c r="C1615" s="115"/>
      <c r="D1615" s="116"/>
      <c r="E1615" s="116"/>
      <c r="F1615" s="7" t="s">
        <v>106</v>
      </c>
      <c r="G1615" s="7" t="s">
        <v>123</v>
      </c>
      <c r="H1615" s="7" t="s">
        <v>124</v>
      </c>
      <c r="I1615" s="7" t="s">
        <v>125</v>
      </c>
      <c r="J1615" s="7" t="s">
        <v>126</v>
      </c>
      <c r="K1615" s="117"/>
      <c r="L1615" s="117"/>
      <c r="M1615" s="7" t="s">
        <v>107</v>
      </c>
      <c r="N1615" s="118"/>
    </row>
    <row r="1616" spans="1:14" ht="31.5" x14ac:dyDescent="0.5">
      <c r="A1616" s="113"/>
      <c r="B1616" s="114"/>
      <c r="C1616" s="115"/>
      <c r="D1616" s="116"/>
      <c r="E1616" s="116"/>
      <c r="F1616" s="121"/>
      <c r="G1616" s="121"/>
      <c r="H1616" s="121"/>
      <c r="I1616" s="121"/>
      <c r="J1616" s="121"/>
      <c r="K1616" s="122"/>
      <c r="L1616" s="121">
        <f>+F1616-G1616-H1616-I1616-J1616</f>
        <v>0</v>
      </c>
      <c r="M1616" s="123"/>
      <c r="N1616" s="124"/>
    </row>
    <row r="1617" spans="1:14" x14ac:dyDescent="0.3">
      <c r="A1617" s="177" t="s">
        <v>109</v>
      </c>
      <c r="B1617" s="178"/>
      <c r="C1617" s="178"/>
      <c r="D1617" s="178"/>
      <c r="E1617" s="178"/>
      <c r="F1617" s="178"/>
      <c r="G1617" s="178"/>
      <c r="H1617" s="178"/>
      <c r="I1617" s="178"/>
      <c r="J1617" s="179"/>
      <c r="K1617" s="125"/>
      <c r="L1617" s="12">
        <v>1325</v>
      </c>
      <c r="M1617" s="126"/>
      <c r="N1617" s="127"/>
    </row>
    <row r="1618" spans="1:14" x14ac:dyDescent="0.3">
      <c r="A1618" s="180" t="s">
        <v>110</v>
      </c>
      <c r="B1618" s="181"/>
      <c r="C1618" s="181"/>
      <c r="D1618" s="181"/>
      <c r="E1618" s="181"/>
      <c r="F1618" s="181"/>
      <c r="G1618" s="181"/>
      <c r="H1618" s="181"/>
      <c r="I1618" s="181"/>
      <c r="J1618" s="182"/>
      <c r="K1618" s="129"/>
      <c r="L1618" s="12">
        <v>-136</v>
      </c>
      <c r="M1618" s="126"/>
      <c r="N1618" s="127"/>
    </row>
    <row r="1619" spans="1:14" x14ac:dyDescent="0.3">
      <c r="A1619" s="160" t="s">
        <v>111</v>
      </c>
      <c r="B1619" s="161"/>
      <c r="C1619" s="161"/>
      <c r="D1619" s="161"/>
      <c r="E1619" s="161"/>
      <c r="F1619" s="161"/>
      <c r="G1619" s="161"/>
      <c r="H1619" s="161"/>
      <c r="I1619" s="161"/>
      <c r="J1619" s="162"/>
      <c r="K1619" s="130"/>
      <c r="L1619" s="12"/>
      <c r="M1619" s="131">
        <f>+L1619/L1614%</f>
        <v>0</v>
      </c>
      <c r="N1619" s="127"/>
    </row>
    <row r="1620" spans="1:14" x14ac:dyDescent="0.3">
      <c r="A1620" s="163" t="s">
        <v>112</v>
      </c>
      <c r="B1620" s="164"/>
      <c r="C1620" s="164"/>
      <c r="D1620" s="164"/>
      <c r="E1620" s="164"/>
      <c r="F1620" s="164"/>
      <c r="G1620" s="164"/>
      <c r="H1620" s="164"/>
      <c r="I1620" s="164"/>
      <c r="J1620" s="165"/>
      <c r="K1620" s="132"/>
      <c r="L1620" s="12">
        <f>+E1636</f>
        <v>14223</v>
      </c>
      <c r="M1620" s="126"/>
      <c r="N1620" s="127"/>
    </row>
    <row r="1621" spans="1:14" x14ac:dyDescent="0.3">
      <c r="A1621" s="166" t="s">
        <v>113</v>
      </c>
      <c r="B1621" s="167"/>
      <c r="C1621" s="167"/>
      <c r="D1621" s="167"/>
      <c r="E1621" s="167"/>
      <c r="F1621" s="167"/>
      <c r="G1621" s="167"/>
      <c r="H1621" s="167"/>
      <c r="I1621" s="167"/>
      <c r="J1621" s="168"/>
      <c r="K1621" s="134"/>
      <c r="L1621" s="12">
        <f>+M1636</f>
        <v>0</v>
      </c>
      <c r="M1621" s="126"/>
      <c r="N1621" s="127"/>
    </row>
    <row r="1622" spans="1:14" x14ac:dyDescent="0.3">
      <c r="A1622" s="169"/>
      <c r="B1622" s="170"/>
      <c r="C1622" s="170"/>
      <c r="D1622" s="170"/>
      <c r="E1622" s="170"/>
      <c r="F1622" s="170"/>
      <c r="G1622" s="170"/>
      <c r="H1622" s="170"/>
      <c r="I1622" s="170"/>
      <c r="J1622" s="171"/>
      <c r="K1622" s="128"/>
      <c r="L1622" s="126">
        <v>64</v>
      </c>
      <c r="M1622" s="126"/>
      <c r="N1622" s="127"/>
    </row>
    <row r="1623" spans="1:14" x14ac:dyDescent="0.3">
      <c r="A1623" s="169"/>
      <c r="B1623" s="170"/>
      <c r="C1623" s="170"/>
      <c r="D1623" s="170"/>
      <c r="E1623" s="170"/>
      <c r="F1623" s="170"/>
      <c r="G1623" s="170"/>
      <c r="H1623" s="170"/>
      <c r="I1623" s="170"/>
      <c r="J1623" s="171"/>
      <c r="K1623" s="128"/>
      <c r="L1623" s="126"/>
      <c r="M1623" s="126"/>
      <c r="N1623" s="127"/>
    </row>
    <row r="1624" spans="1:14" x14ac:dyDescent="0.3">
      <c r="A1624" s="169" t="s">
        <v>114</v>
      </c>
      <c r="B1624" s="170"/>
      <c r="C1624" s="170"/>
      <c r="D1624" s="170"/>
      <c r="E1624" s="170"/>
      <c r="F1624" s="170"/>
      <c r="G1624" s="170"/>
      <c r="H1624" s="170"/>
      <c r="I1624" s="170"/>
      <c r="J1624" s="171"/>
      <c r="K1624" s="136"/>
      <c r="L1624" s="111">
        <f>+L1614-L1617-L1618-L1619-L1620+L1621-L1622-L1623</f>
        <v>38115.11</v>
      </c>
      <c r="M1624" s="126"/>
      <c r="N1624" s="127"/>
    </row>
    <row r="1625" spans="1:14" ht="19.5" thickBot="1" x14ac:dyDescent="0.35">
      <c r="L1625" s="3">
        <v>38115</v>
      </c>
      <c r="M1625" s="138">
        <f>+L1625-L1624</f>
        <v>-0.11000000000058208</v>
      </c>
    </row>
    <row r="1626" spans="1:14" ht="19.5" thickBot="1" x14ac:dyDescent="0.35">
      <c r="A1626" s="157" t="s">
        <v>115</v>
      </c>
      <c r="B1626" s="158"/>
      <c r="C1626" s="158"/>
      <c r="D1626" s="158"/>
      <c r="E1626" s="158"/>
      <c r="F1626" s="159"/>
      <c r="G1626" s="127"/>
      <c r="H1626" s="157" t="s">
        <v>116</v>
      </c>
      <c r="I1626" s="158"/>
      <c r="J1626" s="159"/>
      <c r="K1626" s="157" t="s">
        <v>117</v>
      </c>
      <c r="L1626" s="158"/>
      <c r="M1626" s="159"/>
      <c r="N1626" s="139"/>
    </row>
    <row r="1627" spans="1:14" ht="19.5" thickBot="1" x14ac:dyDescent="0.35">
      <c r="A1627" s="140" t="s">
        <v>118</v>
      </c>
      <c r="B1627" s="157" t="s">
        <v>119</v>
      </c>
      <c r="C1627" s="159"/>
      <c r="D1627" s="140" t="s">
        <v>120</v>
      </c>
      <c r="E1627" s="157" t="s">
        <v>22</v>
      </c>
      <c r="F1627" s="159"/>
      <c r="G1627" s="127"/>
      <c r="H1627" s="157" t="s">
        <v>119</v>
      </c>
      <c r="I1627" s="159"/>
      <c r="J1627" s="140" t="s">
        <v>22</v>
      </c>
      <c r="K1627" s="157" t="s">
        <v>119</v>
      </c>
      <c r="L1627" s="159"/>
      <c r="M1627" s="140" t="s">
        <v>22</v>
      </c>
      <c r="N1627" s="139"/>
    </row>
    <row r="1628" spans="1:14" ht="19.5" thickBot="1" x14ac:dyDescent="0.35">
      <c r="A1628" s="141"/>
      <c r="B1628" s="153"/>
      <c r="C1628" s="154"/>
      <c r="D1628" s="141"/>
      <c r="E1628" s="155">
        <v>14223</v>
      </c>
      <c r="F1628" s="156"/>
      <c r="G1628" s="127"/>
      <c r="H1628" s="153"/>
      <c r="I1628" s="154"/>
      <c r="J1628" s="142"/>
      <c r="K1628" s="153"/>
      <c r="L1628" s="154"/>
      <c r="M1628" s="143"/>
      <c r="N1628" s="144"/>
    </row>
    <row r="1629" spans="1:14" ht="19.5" thickBot="1" x14ac:dyDescent="0.35">
      <c r="A1629" s="141"/>
      <c r="B1629" s="153"/>
      <c r="C1629" s="154"/>
      <c r="D1629" s="141"/>
      <c r="E1629" s="155"/>
      <c r="F1629" s="156"/>
      <c r="G1629" s="127"/>
      <c r="H1629" s="153"/>
      <c r="I1629" s="154"/>
      <c r="J1629" s="142"/>
      <c r="K1629" s="153"/>
      <c r="L1629" s="154"/>
      <c r="M1629" s="143"/>
      <c r="N1629" s="144"/>
    </row>
    <row r="1630" spans="1:14" ht="19.5" thickBot="1" x14ac:dyDescent="0.35">
      <c r="A1630" s="141"/>
      <c r="B1630" s="153"/>
      <c r="C1630" s="154"/>
      <c r="D1630" s="141"/>
      <c r="E1630" s="155"/>
      <c r="F1630" s="156"/>
      <c r="G1630" s="127"/>
      <c r="H1630" s="153"/>
      <c r="I1630" s="154"/>
      <c r="J1630" s="142"/>
      <c r="K1630" s="153"/>
      <c r="L1630" s="154"/>
      <c r="M1630" s="143"/>
      <c r="N1630" s="144"/>
    </row>
    <row r="1631" spans="1:14" ht="19.5" thickBot="1" x14ac:dyDescent="0.35">
      <c r="A1631" s="141"/>
      <c r="B1631" s="153"/>
      <c r="C1631" s="154"/>
      <c r="D1631" s="141"/>
      <c r="E1631" s="155"/>
      <c r="F1631" s="156"/>
      <c r="G1631" s="127"/>
      <c r="H1631" s="153"/>
      <c r="I1631" s="154"/>
      <c r="J1631" s="142"/>
      <c r="K1631" s="153"/>
      <c r="L1631" s="154"/>
      <c r="M1631" s="143"/>
      <c r="N1631" s="144"/>
    </row>
    <row r="1632" spans="1:14" ht="19.5" thickBot="1" x14ac:dyDescent="0.35">
      <c r="A1632" s="141"/>
      <c r="B1632" s="153"/>
      <c r="C1632" s="154"/>
      <c r="D1632" s="141"/>
      <c r="E1632" s="155"/>
      <c r="F1632" s="156"/>
      <c r="G1632" s="127"/>
      <c r="H1632" s="153"/>
      <c r="I1632" s="154"/>
      <c r="J1632" s="142"/>
      <c r="K1632" s="153"/>
      <c r="L1632" s="154"/>
      <c r="M1632" s="143"/>
      <c r="N1632" s="144"/>
    </row>
    <row r="1633" spans="1:14" ht="19.5" thickBot="1" x14ac:dyDescent="0.35">
      <c r="A1633" s="141"/>
      <c r="B1633" s="153"/>
      <c r="C1633" s="154"/>
      <c r="D1633" s="141"/>
      <c r="E1633" s="155"/>
      <c r="F1633" s="156"/>
      <c r="G1633" s="127"/>
      <c r="H1633" s="153"/>
      <c r="I1633" s="154"/>
      <c r="J1633" s="142"/>
      <c r="K1633" s="153"/>
      <c r="L1633" s="154"/>
      <c r="M1633" s="143"/>
      <c r="N1633" s="144"/>
    </row>
    <row r="1634" spans="1:14" ht="19.5" thickBot="1" x14ac:dyDescent="0.35">
      <c r="A1634" s="141"/>
      <c r="B1634" s="153"/>
      <c r="C1634" s="154"/>
      <c r="D1634" s="141"/>
      <c r="E1634" s="155"/>
      <c r="F1634" s="156"/>
      <c r="G1634" s="127"/>
      <c r="H1634" s="153"/>
      <c r="I1634" s="154"/>
      <c r="J1634" s="142"/>
      <c r="K1634" s="153"/>
      <c r="L1634" s="154"/>
      <c r="M1634" s="143"/>
      <c r="N1634" s="144"/>
    </row>
    <row r="1635" spans="1:14" ht="19.5" thickBot="1" x14ac:dyDescent="0.35">
      <c r="A1635" s="141"/>
      <c r="B1635" s="153"/>
      <c r="C1635" s="154"/>
      <c r="D1635" s="141"/>
      <c r="E1635" s="155"/>
      <c r="F1635" s="156"/>
      <c r="G1635" s="127"/>
      <c r="H1635" s="153"/>
      <c r="I1635" s="154"/>
      <c r="J1635" s="142"/>
      <c r="K1635" s="153"/>
      <c r="L1635" s="154"/>
      <c r="M1635" s="143"/>
      <c r="N1635" s="144"/>
    </row>
    <row r="1636" spans="1:14" ht="19.5" thickBot="1" x14ac:dyDescent="0.35">
      <c r="A1636" s="141" t="s">
        <v>121</v>
      </c>
      <c r="B1636" s="153"/>
      <c r="C1636" s="154"/>
      <c r="D1636" s="141"/>
      <c r="E1636" s="155">
        <f>SUM(E1628:F1635)</f>
        <v>14223</v>
      </c>
      <c r="F1636" s="156"/>
      <c r="G1636" s="127"/>
      <c r="H1636" s="153" t="s">
        <v>121</v>
      </c>
      <c r="I1636" s="154"/>
      <c r="J1636" s="140">
        <f>SUM(J1628:J1635)</f>
        <v>0</v>
      </c>
      <c r="K1636" s="153" t="s">
        <v>121</v>
      </c>
      <c r="L1636" s="154"/>
      <c r="M1636" s="145">
        <f>SUM(M1628:M1635)</f>
        <v>0</v>
      </c>
      <c r="N1636" s="139"/>
    </row>
    <row r="1639" spans="1:14" x14ac:dyDescent="0.3">
      <c r="A1639" s="172" t="s">
        <v>0</v>
      </c>
      <c r="B1639" s="172"/>
      <c r="C1639" s="172"/>
      <c r="D1639" s="172"/>
      <c r="E1639" s="172"/>
      <c r="F1639" s="172"/>
      <c r="G1639" s="172"/>
      <c r="H1639" s="172"/>
      <c r="I1639" s="172"/>
      <c r="J1639" s="172"/>
      <c r="K1639" s="172"/>
      <c r="L1639" s="172"/>
      <c r="M1639" s="1"/>
      <c r="N1639" s="151"/>
    </row>
    <row r="1640" spans="1:14" x14ac:dyDescent="0.3">
      <c r="A1640" s="1" t="s">
        <v>1</v>
      </c>
      <c r="B1640" s="151" t="s">
        <v>143</v>
      </c>
      <c r="J1640" s="1" t="s">
        <v>3</v>
      </c>
      <c r="K1640" s="173">
        <f>+K1549</f>
        <v>0</v>
      </c>
      <c r="L1640" s="173"/>
      <c r="M1640" s="173"/>
      <c r="N1640" s="6"/>
    </row>
    <row r="1641" spans="1:14" x14ac:dyDescent="0.3">
      <c r="A1641" s="174"/>
      <c r="B1641" s="175"/>
      <c r="C1641" s="176"/>
      <c r="D1641" s="169" t="s">
        <v>6</v>
      </c>
      <c r="E1641" s="170"/>
      <c r="F1641" s="171"/>
      <c r="G1641" s="7" t="s">
        <v>7</v>
      </c>
      <c r="H1641" s="7" t="s">
        <v>7</v>
      </c>
      <c r="I1641" s="7" t="s">
        <v>8</v>
      </c>
      <c r="J1641" s="150" t="s">
        <v>9</v>
      </c>
      <c r="K1641" s="7" t="s">
        <v>10</v>
      </c>
      <c r="L1641" s="152"/>
      <c r="M1641" s="7" t="s">
        <v>11</v>
      </c>
      <c r="N1641" s="7" t="s">
        <v>12</v>
      </c>
    </row>
    <row r="1642" spans="1:14" x14ac:dyDescent="0.3">
      <c r="A1642" s="12" t="s">
        <v>16</v>
      </c>
      <c r="B1642" s="7" t="s">
        <v>17</v>
      </c>
      <c r="C1642" s="13" t="s">
        <v>18</v>
      </c>
      <c r="D1642" s="7">
        <v>1</v>
      </c>
      <c r="E1642" s="7">
        <v>2</v>
      </c>
      <c r="F1642" s="14" t="s">
        <v>19</v>
      </c>
      <c r="G1642" s="7" t="s">
        <v>20</v>
      </c>
      <c r="H1642" s="7" t="s">
        <v>20</v>
      </c>
      <c r="I1642" s="7"/>
      <c r="J1642" s="7" t="s">
        <v>20</v>
      </c>
      <c r="K1642" s="7" t="s">
        <v>21</v>
      </c>
      <c r="L1642" s="7" t="s">
        <v>22</v>
      </c>
      <c r="M1642" s="7" t="s">
        <v>23</v>
      </c>
      <c r="N1642" s="7" t="s">
        <v>22</v>
      </c>
    </row>
    <row r="1643" spans="1:14" x14ac:dyDescent="0.3">
      <c r="A1643" s="16" t="s">
        <v>35</v>
      </c>
      <c r="B1643" s="17" t="s">
        <v>36</v>
      </c>
      <c r="C1643" s="17">
        <v>72</v>
      </c>
      <c r="D1643" s="29">
        <v>8</v>
      </c>
      <c r="E1643" s="29"/>
      <c r="F1643" s="30">
        <f>+(E1643+D1643)/C1643</f>
        <v>0.1111111111111111</v>
      </c>
      <c r="G1643" s="32"/>
      <c r="H1643" s="32"/>
      <c r="I1643" s="32"/>
      <c r="J1643" s="34">
        <f>+D1643+E1643-G1643-H1643-I1643</f>
        <v>8</v>
      </c>
      <c r="K1643" s="31">
        <f>+K1552</f>
        <v>381.13</v>
      </c>
      <c r="L1643" s="24">
        <f t="shared" ref="L1643:L1704" si="127">+J1643*K1643</f>
        <v>3049.04</v>
      </c>
      <c r="M1643" s="24"/>
      <c r="N1643" s="24">
        <f>+K1643*I1643</f>
        <v>0</v>
      </c>
    </row>
    <row r="1644" spans="1:14" x14ac:dyDescent="0.3">
      <c r="A1644" s="16" t="s">
        <v>37</v>
      </c>
      <c r="B1644" s="17" t="s">
        <v>38</v>
      </c>
      <c r="C1644" s="17">
        <v>36</v>
      </c>
      <c r="D1644" s="29"/>
      <c r="E1644" s="29"/>
      <c r="F1644" s="30">
        <f t="shared" ref="F1644:F1704" si="128">+(E1644+D1644)/C1644</f>
        <v>0</v>
      </c>
      <c r="G1644" s="32"/>
      <c r="H1644" s="32"/>
      <c r="I1644" s="32"/>
      <c r="J1644" s="34">
        <f t="shared" ref="J1644:J1704" si="129">+D1644+E1644-G1644-H1644-I1644</f>
        <v>0</v>
      </c>
      <c r="K1644" s="31">
        <f t="shared" ref="K1644:K1704" si="130">+K1553</f>
        <v>741.2</v>
      </c>
      <c r="L1644" s="24">
        <f t="shared" si="127"/>
        <v>0</v>
      </c>
      <c r="M1644" s="24"/>
      <c r="N1644" s="24">
        <f t="shared" ref="N1644:N1704" si="131">+K1644*I1644</f>
        <v>0</v>
      </c>
    </row>
    <row r="1645" spans="1:14" x14ac:dyDescent="0.3">
      <c r="A1645" s="16" t="s">
        <v>39</v>
      </c>
      <c r="B1645" s="17" t="s">
        <v>40</v>
      </c>
      <c r="C1645" s="17">
        <v>18</v>
      </c>
      <c r="D1645" s="29"/>
      <c r="E1645" s="29"/>
      <c r="F1645" s="30">
        <f t="shared" si="128"/>
        <v>0</v>
      </c>
      <c r="G1645" s="32"/>
      <c r="H1645" s="32"/>
      <c r="I1645" s="32"/>
      <c r="J1645" s="12">
        <f t="shared" si="129"/>
        <v>0</v>
      </c>
      <c r="K1645" s="31">
        <f t="shared" si="130"/>
        <v>1263.5999999999999</v>
      </c>
      <c r="L1645" s="37">
        <f t="shared" si="127"/>
        <v>0</v>
      </c>
      <c r="M1645" s="37"/>
      <c r="N1645" s="37">
        <f t="shared" si="131"/>
        <v>0</v>
      </c>
    </row>
    <row r="1646" spans="1:14" x14ac:dyDescent="0.3">
      <c r="A1646" s="16" t="s">
        <v>41</v>
      </c>
      <c r="B1646" s="17" t="s">
        <v>42</v>
      </c>
      <c r="C1646" s="17">
        <v>10</v>
      </c>
      <c r="D1646" s="29"/>
      <c r="E1646" s="29"/>
      <c r="F1646" s="30">
        <f t="shared" si="128"/>
        <v>0</v>
      </c>
      <c r="G1646" s="32"/>
      <c r="H1646" s="32"/>
      <c r="I1646" s="32"/>
      <c r="J1646" s="34">
        <f t="shared" si="129"/>
        <v>0</v>
      </c>
      <c r="K1646" s="31">
        <f t="shared" si="130"/>
        <v>2059.1999999999998</v>
      </c>
      <c r="L1646" s="24">
        <f t="shared" si="127"/>
        <v>0</v>
      </c>
      <c r="M1646" s="24"/>
      <c r="N1646" s="24">
        <f t="shared" si="131"/>
        <v>0</v>
      </c>
    </row>
    <row r="1647" spans="1:14" x14ac:dyDescent="0.3">
      <c r="A1647" s="16" t="s">
        <v>43</v>
      </c>
      <c r="B1647" s="17" t="s">
        <v>36</v>
      </c>
      <c r="C1647" s="17">
        <v>72</v>
      </c>
      <c r="D1647" s="29">
        <v>6</v>
      </c>
      <c r="E1647" s="29"/>
      <c r="F1647" s="30">
        <f t="shared" si="128"/>
        <v>8.3333333333333329E-2</v>
      </c>
      <c r="G1647" s="32"/>
      <c r="H1647" s="32"/>
      <c r="I1647" s="32"/>
      <c r="J1647" s="34">
        <f t="shared" si="129"/>
        <v>6</v>
      </c>
      <c r="K1647" s="31">
        <f t="shared" si="130"/>
        <v>409.5</v>
      </c>
      <c r="L1647" s="24">
        <f t="shared" si="127"/>
        <v>2457</v>
      </c>
      <c r="M1647" s="24"/>
      <c r="N1647" s="24">
        <f t="shared" si="131"/>
        <v>0</v>
      </c>
    </row>
    <row r="1648" spans="1:14" x14ac:dyDescent="0.3">
      <c r="A1648" s="16" t="s">
        <v>44</v>
      </c>
      <c r="B1648" s="17" t="s">
        <v>38</v>
      </c>
      <c r="C1648" s="17">
        <v>36</v>
      </c>
      <c r="D1648" s="29"/>
      <c r="E1648" s="29"/>
      <c r="F1648" s="30">
        <f t="shared" si="128"/>
        <v>0</v>
      </c>
      <c r="G1648" s="32"/>
      <c r="H1648" s="32"/>
      <c r="I1648" s="32"/>
      <c r="J1648" s="34">
        <f t="shared" si="129"/>
        <v>0</v>
      </c>
      <c r="K1648" s="31">
        <f t="shared" si="130"/>
        <v>803.79</v>
      </c>
      <c r="L1648" s="24">
        <f t="shared" si="127"/>
        <v>0</v>
      </c>
      <c r="M1648" s="24"/>
      <c r="N1648" s="24">
        <f t="shared" si="131"/>
        <v>0</v>
      </c>
    </row>
    <row r="1649" spans="1:14" x14ac:dyDescent="0.3">
      <c r="A1649" s="16" t="s">
        <v>45</v>
      </c>
      <c r="B1649" s="17" t="s">
        <v>36</v>
      </c>
      <c r="C1649" s="17">
        <v>72</v>
      </c>
      <c r="D1649" s="29">
        <v>10</v>
      </c>
      <c r="E1649" s="29"/>
      <c r="F1649" s="30">
        <f t="shared" si="128"/>
        <v>0.1388888888888889</v>
      </c>
      <c r="G1649" s="32"/>
      <c r="H1649" s="32"/>
      <c r="I1649" s="32"/>
      <c r="J1649" s="34">
        <f t="shared" si="129"/>
        <v>10</v>
      </c>
      <c r="K1649" s="31">
        <f t="shared" si="130"/>
        <v>409.5</v>
      </c>
      <c r="L1649" s="24">
        <f t="shared" si="127"/>
        <v>4095</v>
      </c>
      <c r="M1649" s="24"/>
      <c r="N1649" s="24">
        <f t="shared" si="131"/>
        <v>0</v>
      </c>
    </row>
    <row r="1650" spans="1:14" x14ac:dyDescent="0.3">
      <c r="A1650" s="16" t="s">
        <v>46</v>
      </c>
      <c r="B1650" s="17" t="s">
        <v>38</v>
      </c>
      <c r="C1650" s="17">
        <v>36</v>
      </c>
      <c r="D1650" s="29"/>
      <c r="E1650" s="29"/>
      <c r="F1650" s="30">
        <f t="shared" si="128"/>
        <v>0</v>
      </c>
      <c r="G1650" s="32"/>
      <c r="H1650" s="32"/>
      <c r="I1650" s="32"/>
      <c r="J1650" s="34">
        <f t="shared" si="129"/>
        <v>0</v>
      </c>
      <c r="K1650" s="31">
        <f t="shared" si="130"/>
        <v>803.79</v>
      </c>
      <c r="L1650" s="24">
        <f t="shared" si="127"/>
        <v>0</v>
      </c>
      <c r="M1650" s="24"/>
      <c r="N1650" s="24">
        <f t="shared" si="131"/>
        <v>0</v>
      </c>
    </row>
    <row r="1651" spans="1:14" x14ac:dyDescent="0.3">
      <c r="A1651" s="16" t="s">
        <v>47</v>
      </c>
      <c r="B1651" s="17" t="s">
        <v>48</v>
      </c>
      <c r="C1651" s="17">
        <v>8</v>
      </c>
      <c r="D1651" s="29"/>
      <c r="E1651" s="29"/>
      <c r="F1651" s="30">
        <f t="shared" si="128"/>
        <v>0</v>
      </c>
      <c r="G1651" s="32"/>
      <c r="H1651" s="32"/>
      <c r="I1651" s="32"/>
      <c r="J1651" s="34">
        <f t="shared" si="129"/>
        <v>0</v>
      </c>
      <c r="K1651" s="31">
        <f t="shared" si="130"/>
        <v>2767.05</v>
      </c>
      <c r="L1651" s="24">
        <f t="shared" si="127"/>
        <v>0</v>
      </c>
      <c r="M1651" s="24"/>
      <c r="N1651" s="24">
        <f t="shared" si="131"/>
        <v>0</v>
      </c>
    </row>
    <row r="1652" spans="1:14" x14ac:dyDescent="0.3">
      <c r="A1652" s="35" t="s">
        <v>49</v>
      </c>
      <c r="B1652" s="17" t="s">
        <v>50</v>
      </c>
      <c r="C1652" s="38">
        <v>72</v>
      </c>
      <c r="D1652" s="29">
        <v>3</v>
      </c>
      <c r="E1652" s="29"/>
      <c r="F1652" s="30">
        <f t="shared" si="128"/>
        <v>4.1666666666666664E-2</v>
      </c>
      <c r="G1652" s="32"/>
      <c r="H1652" s="32"/>
      <c r="I1652" s="32"/>
      <c r="J1652" s="12">
        <f t="shared" si="129"/>
        <v>3</v>
      </c>
      <c r="K1652" s="31">
        <f t="shared" si="130"/>
        <v>444.6</v>
      </c>
      <c r="L1652" s="37">
        <f t="shared" si="127"/>
        <v>1333.8000000000002</v>
      </c>
      <c r="M1652" s="37"/>
      <c r="N1652" s="37">
        <f t="shared" si="131"/>
        <v>0</v>
      </c>
    </row>
    <row r="1653" spans="1:14" x14ac:dyDescent="0.3">
      <c r="A1653" s="16" t="s">
        <v>51</v>
      </c>
      <c r="B1653" s="17" t="s">
        <v>52</v>
      </c>
      <c r="C1653" s="17">
        <v>36</v>
      </c>
      <c r="D1653" s="29">
        <v>1</v>
      </c>
      <c r="E1653" s="29"/>
      <c r="F1653" s="30">
        <f t="shared" si="128"/>
        <v>2.7777777777777776E-2</v>
      </c>
      <c r="G1653" s="32"/>
      <c r="H1653" s="32"/>
      <c r="I1653" s="32"/>
      <c r="J1653" s="34">
        <f t="shared" si="129"/>
        <v>1</v>
      </c>
      <c r="K1653" s="31">
        <f t="shared" si="130"/>
        <v>868.73</v>
      </c>
      <c r="L1653" s="24">
        <f t="shared" si="127"/>
        <v>868.73</v>
      </c>
      <c r="M1653" s="24"/>
      <c r="N1653" s="24">
        <f t="shared" si="131"/>
        <v>0</v>
      </c>
    </row>
    <row r="1654" spans="1:14" x14ac:dyDescent="0.3">
      <c r="A1654" s="16" t="s">
        <v>53</v>
      </c>
      <c r="B1654" s="17" t="s">
        <v>48</v>
      </c>
      <c r="C1654" s="17">
        <v>8</v>
      </c>
      <c r="D1654" s="29"/>
      <c r="E1654" s="29"/>
      <c r="F1654" s="30">
        <f t="shared" si="128"/>
        <v>0</v>
      </c>
      <c r="G1654" s="32"/>
      <c r="H1654" s="32"/>
      <c r="I1654" s="32"/>
      <c r="J1654" s="34">
        <f t="shared" si="129"/>
        <v>0</v>
      </c>
      <c r="K1654" s="31">
        <f t="shared" si="130"/>
        <v>2416.0500000000002</v>
      </c>
      <c r="L1654" s="24">
        <f t="shared" si="127"/>
        <v>0</v>
      </c>
      <c r="M1654" s="24"/>
      <c r="N1654" s="24">
        <f t="shared" si="131"/>
        <v>0</v>
      </c>
    </row>
    <row r="1655" spans="1:14" x14ac:dyDescent="0.3">
      <c r="A1655" s="16" t="s">
        <v>54</v>
      </c>
      <c r="B1655" s="17" t="s">
        <v>50</v>
      </c>
      <c r="C1655" s="17">
        <v>72</v>
      </c>
      <c r="D1655" s="29">
        <v>3</v>
      </c>
      <c r="E1655" s="29"/>
      <c r="F1655" s="30">
        <f t="shared" si="128"/>
        <v>4.1666666666666664E-2</v>
      </c>
      <c r="G1655" s="32"/>
      <c r="H1655" s="32"/>
      <c r="I1655" s="32"/>
      <c r="J1655" s="34">
        <f t="shared" si="129"/>
        <v>3</v>
      </c>
      <c r="K1655" s="31">
        <f t="shared" si="130"/>
        <v>377.33</v>
      </c>
      <c r="L1655" s="24">
        <f t="shared" si="127"/>
        <v>1131.99</v>
      </c>
      <c r="M1655" s="24"/>
      <c r="N1655" s="24">
        <f t="shared" si="131"/>
        <v>0</v>
      </c>
    </row>
    <row r="1656" spans="1:14" x14ac:dyDescent="0.3">
      <c r="A1656" s="16" t="s">
        <v>55</v>
      </c>
      <c r="B1656" s="17" t="s">
        <v>56</v>
      </c>
      <c r="C1656" s="17">
        <v>15</v>
      </c>
      <c r="D1656" s="44"/>
      <c r="E1656" s="44"/>
      <c r="F1656" s="30">
        <f t="shared" si="128"/>
        <v>0</v>
      </c>
      <c r="G1656" s="11"/>
      <c r="H1656" s="11"/>
      <c r="I1656" s="11"/>
      <c r="J1656" s="12">
        <f t="shared" si="129"/>
        <v>0</v>
      </c>
      <c r="K1656" s="45">
        <f t="shared" si="130"/>
        <v>1158.3</v>
      </c>
      <c r="L1656" s="37">
        <f t="shared" si="127"/>
        <v>0</v>
      </c>
      <c r="M1656" s="37"/>
      <c r="N1656" s="37">
        <f t="shared" si="131"/>
        <v>0</v>
      </c>
    </row>
    <row r="1657" spans="1:14" x14ac:dyDescent="0.3">
      <c r="A1657" s="16" t="s">
        <v>57</v>
      </c>
      <c r="B1657" s="17" t="s">
        <v>50</v>
      </c>
      <c r="C1657" s="17">
        <v>72</v>
      </c>
      <c r="D1657" s="29">
        <v>7</v>
      </c>
      <c r="E1657" s="29"/>
      <c r="F1657" s="30">
        <f t="shared" si="128"/>
        <v>9.7222222222222224E-2</v>
      </c>
      <c r="G1657" s="32"/>
      <c r="H1657" s="32"/>
      <c r="I1657" s="32"/>
      <c r="J1657" s="34">
        <f t="shared" si="129"/>
        <v>7</v>
      </c>
      <c r="K1657" s="31">
        <f t="shared" si="130"/>
        <v>424.13</v>
      </c>
      <c r="L1657" s="24">
        <f t="shared" si="127"/>
        <v>2968.91</v>
      </c>
      <c r="M1657" s="24"/>
      <c r="N1657" s="24">
        <f t="shared" si="131"/>
        <v>0</v>
      </c>
    </row>
    <row r="1658" spans="1:14" x14ac:dyDescent="0.3">
      <c r="A1658" s="16" t="s">
        <v>58</v>
      </c>
      <c r="B1658" s="17" t="s">
        <v>59</v>
      </c>
      <c r="C1658" s="17">
        <v>15</v>
      </c>
      <c r="D1658" s="29"/>
      <c r="E1658" s="29"/>
      <c r="F1658" s="30">
        <f t="shared" si="128"/>
        <v>0</v>
      </c>
      <c r="G1658" s="32"/>
      <c r="H1658" s="32"/>
      <c r="I1658" s="32"/>
      <c r="J1658" s="34">
        <f t="shared" si="129"/>
        <v>0</v>
      </c>
      <c r="K1658" s="31">
        <f t="shared" si="130"/>
        <v>1199.25</v>
      </c>
      <c r="L1658" s="24">
        <f t="shared" si="127"/>
        <v>0</v>
      </c>
      <c r="M1658" s="24"/>
      <c r="N1658" s="24">
        <f t="shared" si="131"/>
        <v>0</v>
      </c>
    </row>
    <row r="1659" spans="1:14" x14ac:dyDescent="0.3">
      <c r="A1659" s="16" t="s">
        <v>60</v>
      </c>
      <c r="B1659" s="17" t="s">
        <v>50</v>
      </c>
      <c r="C1659" s="17">
        <v>72</v>
      </c>
      <c r="D1659" s="29"/>
      <c r="E1659" s="29"/>
      <c r="F1659" s="30">
        <f t="shared" si="128"/>
        <v>0</v>
      </c>
      <c r="G1659" s="32"/>
      <c r="H1659" s="32"/>
      <c r="I1659" s="32"/>
      <c r="J1659" s="34">
        <f t="shared" si="129"/>
        <v>0</v>
      </c>
      <c r="K1659" s="31">
        <f t="shared" si="130"/>
        <v>381.13</v>
      </c>
      <c r="L1659" s="24">
        <f t="shared" si="127"/>
        <v>0</v>
      </c>
      <c r="M1659" s="24"/>
      <c r="N1659" s="24">
        <f t="shared" si="131"/>
        <v>0</v>
      </c>
    </row>
    <row r="1660" spans="1:14" x14ac:dyDescent="0.3">
      <c r="A1660" s="16" t="s">
        <v>61</v>
      </c>
      <c r="B1660" s="17" t="s">
        <v>50</v>
      </c>
      <c r="C1660" s="38">
        <v>72</v>
      </c>
      <c r="D1660" s="44"/>
      <c r="E1660" s="44"/>
      <c r="F1660" s="30">
        <f t="shared" si="128"/>
        <v>0</v>
      </c>
      <c r="G1660" s="11"/>
      <c r="H1660" s="11"/>
      <c r="I1660" s="11"/>
      <c r="J1660" s="12">
        <f t="shared" si="129"/>
        <v>0</v>
      </c>
      <c r="K1660" s="31">
        <f t="shared" si="130"/>
        <v>424.13</v>
      </c>
      <c r="L1660" s="37">
        <f t="shared" si="127"/>
        <v>0</v>
      </c>
      <c r="M1660" s="37"/>
      <c r="N1660" s="37">
        <f t="shared" si="131"/>
        <v>0</v>
      </c>
    </row>
    <row r="1661" spans="1:14" x14ac:dyDescent="0.3">
      <c r="A1661" s="35" t="s">
        <v>62</v>
      </c>
      <c r="B1661" s="17" t="s">
        <v>50</v>
      </c>
      <c r="C1661" s="38">
        <v>72</v>
      </c>
      <c r="D1661" s="44"/>
      <c r="E1661" s="44"/>
      <c r="F1661" s="30">
        <f t="shared" si="128"/>
        <v>0</v>
      </c>
      <c r="G1661" s="11"/>
      <c r="H1661" s="11"/>
      <c r="I1661" s="11"/>
      <c r="J1661" s="12">
        <f t="shared" si="129"/>
        <v>0</v>
      </c>
      <c r="K1661" s="31">
        <f t="shared" si="130"/>
        <v>330.23</v>
      </c>
      <c r="L1661" s="37">
        <f t="shared" si="127"/>
        <v>0</v>
      </c>
      <c r="M1661" s="37"/>
      <c r="N1661" s="37">
        <f t="shared" si="131"/>
        <v>0</v>
      </c>
    </row>
    <row r="1662" spans="1:14" x14ac:dyDescent="0.3">
      <c r="A1662" s="35" t="s">
        <v>63</v>
      </c>
      <c r="B1662" s="17" t="s">
        <v>50</v>
      </c>
      <c r="C1662" s="38">
        <v>72</v>
      </c>
      <c r="D1662" s="44">
        <v>3</v>
      </c>
      <c r="E1662" s="44"/>
      <c r="F1662" s="30">
        <f t="shared" si="128"/>
        <v>4.1666666666666664E-2</v>
      </c>
      <c r="G1662" s="11"/>
      <c r="H1662" s="11"/>
      <c r="I1662" s="11"/>
      <c r="J1662" s="12">
        <f t="shared" si="129"/>
        <v>3</v>
      </c>
      <c r="K1662" s="31">
        <f t="shared" si="130"/>
        <v>424.13</v>
      </c>
      <c r="L1662" s="37">
        <f t="shared" si="127"/>
        <v>1272.3899999999999</v>
      </c>
      <c r="M1662" s="37"/>
      <c r="N1662" s="37">
        <f t="shared" si="131"/>
        <v>0</v>
      </c>
    </row>
    <row r="1663" spans="1:14" x14ac:dyDescent="0.3">
      <c r="A1663" s="35" t="s">
        <v>64</v>
      </c>
      <c r="B1663" s="17" t="s">
        <v>65</v>
      </c>
      <c r="C1663" s="38">
        <v>72</v>
      </c>
      <c r="D1663" s="44"/>
      <c r="E1663" s="44"/>
      <c r="F1663" s="30">
        <f t="shared" si="128"/>
        <v>0</v>
      </c>
      <c r="G1663" s="11"/>
      <c r="H1663" s="11"/>
      <c r="I1663" s="11"/>
      <c r="J1663" s="12">
        <f t="shared" si="129"/>
        <v>0</v>
      </c>
      <c r="K1663" s="31">
        <f t="shared" si="130"/>
        <v>389.61</v>
      </c>
      <c r="L1663" s="37">
        <f t="shared" si="127"/>
        <v>0</v>
      </c>
      <c r="M1663" s="37"/>
      <c r="N1663" s="37">
        <f t="shared" si="131"/>
        <v>0</v>
      </c>
    </row>
    <row r="1664" spans="1:14" x14ac:dyDescent="0.3">
      <c r="A1664" s="35" t="s">
        <v>66</v>
      </c>
      <c r="B1664" s="17" t="s">
        <v>65</v>
      </c>
      <c r="C1664" s="38">
        <v>72</v>
      </c>
      <c r="D1664" s="44">
        <v>2</v>
      </c>
      <c r="E1664" s="44"/>
      <c r="F1664" s="30">
        <f t="shared" si="128"/>
        <v>2.7777777777777776E-2</v>
      </c>
      <c r="G1664" s="11"/>
      <c r="H1664" s="11"/>
      <c r="I1664" s="11"/>
      <c r="J1664" s="12">
        <f t="shared" si="129"/>
        <v>2</v>
      </c>
      <c r="K1664" s="31">
        <f t="shared" si="130"/>
        <v>389.61</v>
      </c>
      <c r="L1664" s="37">
        <f t="shared" si="127"/>
        <v>779.22</v>
      </c>
      <c r="M1664" s="37"/>
      <c r="N1664" s="37">
        <f t="shared" si="131"/>
        <v>0</v>
      </c>
    </row>
    <row r="1665" spans="1:14" x14ac:dyDescent="0.3">
      <c r="A1665" s="47" t="s">
        <v>67</v>
      </c>
      <c r="B1665" s="48" t="s">
        <v>59</v>
      </c>
      <c r="C1665" s="49">
        <v>25</v>
      </c>
      <c r="D1665" s="44">
        <v>5</v>
      </c>
      <c r="E1665" s="44"/>
      <c r="F1665" s="30">
        <f t="shared" si="128"/>
        <v>0.2</v>
      </c>
      <c r="G1665" s="11"/>
      <c r="H1665" s="11"/>
      <c r="I1665" s="11"/>
      <c r="J1665" s="12">
        <f t="shared" si="129"/>
        <v>5</v>
      </c>
      <c r="K1665" s="31">
        <f t="shared" si="130"/>
        <v>169.65</v>
      </c>
      <c r="L1665" s="37">
        <f t="shared" si="127"/>
        <v>848.25</v>
      </c>
      <c r="M1665" s="37"/>
      <c r="N1665" s="37">
        <f t="shared" si="131"/>
        <v>0</v>
      </c>
    </row>
    <row r="1666" spans="1:14" x14ac:dyDescent="0.3">
      <c r="A1666" s="47" t="s">
        <v>68</v>
      </c>
      <c r="B1666" s="48" t="s">
        <v>42</v>
      </c>
      <c r="C1666" s="49">
        <v>50</v>
      </c>
      <c r="D1666" s="44">
        <v>24</v>
      </c>
      <c r="E1666" s="44"/>
      <c r="F1666" s="30">
        <f t="shared" si="128"/>
        <v>0.48</v>
      </c>
      <c r="G1666" s="11"/>
      <c r="H1666" s="11"/>
      <c r="I1666" s="11"/>
      <c r="J1666" s="12">
        <f t="shared" si="129"/>
        <v>24</v>
      </c>
      <c r="K1666" s="31">
        <f t="shared" si="130"/>
        <v>88.92</v>
      </c>
      <c r="L1666" s="37">
        <f t="shared" si="127"/>
        <v>2134.08</v>
      </c>
      <c r="M1666" s="37"/>
      <c r="N1666" s="37">
        <f t="shared" si="131"/>
        <v>0</v>
      </c>
    </row>
    <row r="1667" spans="1:14" x14ac:dyDescent="0.3">
      <c r="A1667" s="47" t="s">
        <v>69</v>
      </c>
      <c r="B1667" s="48" t="s">
        <v>52</v>
      </c>
      <c r="C1667" s="49">
        <v>12</v>
      </c>
      <c r="D1667" s="44">
        <v>2</v>
      </c>
      <c r="E1667" s="44"/>
      <c r="F1667" s="30">
        <f t="shared" si="128"/>
        <v>0.16666666666666666</v>
      </c>
      <c r="G1667" s="11"/>
      <c r="H1667" s="11"/>
      <c r="I1667" s="11"/>
      <c r="J1667" s="12">
        <f t="shared" si="129"/>
        <v>2</v>
      </c>
      <c r="K1667" s="31">
        <f t="shared" si="130"/>
        <v>123.94</v>
      </c>
      <c r="L1667" s="37">
        <f t="shared" si="127"/>
        <v>247.88</v>
      </c>
      <c r="M1667" s="37"/>
      <c r="N1667" s="37">
        <f t="shared" si="131"/>
        <v>0</v>
      </c>
    </row>
    <row r="1668" spans="1:14" ht="19.5" thickBot="1" x14ac:dyDescent="0.35">
      <c r="A1668" s="47" t="s">
        <v>70</v>
      </c>
      <c r="B1668" s="48" t="s">
        <v>50</v>
      </c>
      <c r="C1668" s="49">
        <v>60</v>
      </c>
      <c r="D1668" s="44"/>
      <c r="E1668" s="44"/>
      <c r="F1668" s="30">
        <f t="shared" si="128"/>
        <v>0</v>
      </c>
      <c r="G1668" s="11"/>
      <c r="H1668" s="11"/>
      <c r="I1668" s="11"/>
      <c r="J1668" s="12">
        <f t="shared" si="129"/>
        <v>0</v>
      </c>
      <c r="K1668" s="31">
        <f t="shared" si="130"/>
        <v>67.180000000000007</v>
      </c>
      <c r="L1668" s="37">
        <f t="shared" si="127"/>
        <v>0</v>
      </c>
      <c r="M1668" s="37"/>
      <c r="N1668" s="37">
        <f t="shared" si="131"/>
        <v>0</v>
      </c>
    </row>
    <row r="1669" spans="1:14" ht="19.5" thickBot="1" x14ac:dyDescent="0.35">
      <c r="A1669" s="56" t="s">
        <v>71</v>
      </c>
      <c r="B1669" s="57" t="s">
        <v>50</v>
      </c>
      <c r="C1669" s="58">
        <v>60</v>
      </c>
      <c r="D1669" s="44">
        <v>1</v>
      </c>
      <c r="E1669" s="44"/>
      <c r="F1669" s="30">
        <f t="shared" si="128"/>
        <v>1.6666666666666666E-2</v>
      </c>
      <c r="G1669" s="11"/>
      <c r="H1669" s="11"/>
      <c r="I1669" s="11"/>
      <c r="J1669" s="12">
        <f t="shared" si="129"/>
        <v>1</v>
      </c>
      <c r="K1669" s="31">
        <f t="shared" si="130"/>
        <v>67.180000000000007</v>
      </c>
      <c r="L1669" s="37">
        <f t="shared" si="127"/>
        <v>67.180000000000007</v>
      </c>
      <c r="M1669" s="37"/>
      <c r="N1669" s="37">
        <f t="shared" si="131"/>
        <v>0</v>
      </c>
    </row>
    <row r="1670" spans="1:14" ht="19.5" thickBot="1" x14ac:dyDescent="0.35">
      <c r="A1670" s="56" t="s">
        <v>72</v>
      </c>
      <c r="B1670" s="57" t="s">
        <v>50</v>
      </c>
      <c r="C1670" s="58">
        <v>60</v>
      </c>
      <c r="D1670" s="44"/>
      <c r="E1670" s="44"/>
      <c r="F1670" s="30">
        <f t="shared" si="128"/>
        <v>0</v>
      </c>
      <c r="G1670" s="11"/>
      <c r="H1670" s="11"/>
      <c r="I1670" s="11"/>
      <c r="J1670" s="12">
        <f t="shared" si="129"/>
        <v>0</v>
      </c>
      <c r="K1670" s="31">
        <f t="shared" si="130"/>
        <v>67.180000000000007</v>
      </c>
      <c r="L1670" s="37">
        <f t="shared" si="127"/>
        <v>0</v>
      </c>
      <c r="M1670" s="37"/>
      <c r="N1670" s="37">
        <f t="shared" si="131"/>
        <v>0</v>
      </c>
    </row>
    <row r="1671" spans="1:14" ht="19.5" thickBot="1" x14ac:dyDescent="0.35">
      <c r="A1671" s="56" t="s">
        <v>73</v>
      </c>
      <c r="B1671" s="57" t="s">
        <v>74</v>
      </c>
      <c r="C1671" s="58">
        <v>150</v>
      </c>
      <c r="D1671" s="44"/>
      <c r="E1671" s="44"/>
      <c r="F1671" s="30">
        <f t="shared" si="128"/>
        <v>0</v>
      </c>
      <c r="G1671" s="11"/>
      <c r="H1671" s="11"/>
      <c r="I1671" s="11"/>
      <c r="J1671" s="12">
        <f t="shared" si="129"/>
        <v>0</v>
      </c>
      <c r="K1671" s="31">
        <f t="shared" si="130"/>
        <v>21.06</v>
      </c>
      <c r="L1671" s="37">
        <f t="shared" si="127"/>
        <v>0</v>
      </c>
      <c r="M1671" s="37"/>
      <c r="N1671" s="37">
        <f t="shared" si="131"/>
        <v>0</v>
      </c>
    </row>
    <row r="1672" spans="1:14" ht="19.5" thickBot="1" x14ac:dyDescent="0.35">
      <c r="A1672" s="66" t="s">
        <v>75</v>
      </c>
      <c r="B1672" s="67" t="s">
        <v>76</v>
      </c>
      <c r="C1672" s="68">
        <v>120</v>
      </c>
      <c r="D1672" s="44"/>
      <c r="E1672" s="44"/>
      <c r="F1672" s="30">
        <f t="shared" si="128"/>
        <v>0</v>
      </c>
      <c r="G1672" s="11"/>
      <c r="H1672" s="11"/>
      <c r="I1672" s="11"/>
      <c r="J1672" s="12">
        <f t="shared" si="129"/>
        <v>0</v>
      </c>
      <c r="K1672" s="31">
        <f t="shared" si="130"/>
        <v>78.98</v>
      </c>
      <c r="L1672" s="37">
        <f t="shared" si="127"/>
        <v>0</v>
      </c>
      <c r="M1672" s="37"/>
      <c r="N1672" s="37">
        <f t="shared" si="131"/>
        <v>0</v>
      </c>
    </row>
    <row r="1673" spans="1:14" ht="19.5" thickBot="1" x14ac:dyDescent="0.35">
      <c r="A1673" s="66" t="s">
        <v>77</v>
      </c>
      <c r="B1673" s="67" t="s">
        <v>78</v>
      </c>
      <c r="C1673" s="68">
        <v>60</v>
      </c>
      <c r="D1673" s="44">
        <v>6</v>
      </c>
      <c r="E1673" s="44"/>
      <c r="F1673" s="30">
        <f t="shared" si="128"/>
        <v>0.1</v>
      </c>
      <c r="G1673" s="11"/>
      <c r="H1673" s="11"/>
      <c r="I1673" s="11"/>
      <c r="J1673" s="12">
        <f t="shared" si="129"/>
        <v>6</v>
      </c>
      <c r="K1673" s="31">
        <f t="shared" si="130"/>
        <v>154.44</v>
      </c>
      <c r="L1673" s="37">
        <f t="shared" si="127"/>
        <v>926.64</v>
      </c>
      <c r="M1673" s="37"/>
      <c r="N1673" s="37">
        <f t="shared" si="131"/>
        <v>0</v>
      </c>
    </row>
    <row r="1674" spans="1:14" ht="19.5" thickBot="1" x14ac:dyDescent="0.35">
      <c r="A1674" s="66" t="s">
        <v>79</v>
      </c>
      <c r="B1674" s="67" t="s">
        <v>50</v>
      </c>
      <c r="C1674" s="68">
        <v>30</v>
      </c>
      <c r="D1674" s="44">
        <v>8</v>
      </c>
      <c r="E1674" s="44"/>
      <c r="F1674" s="30">
        <f t="shared" si="128"/>
        <v>0.26666666666666666</v>
      </c>
      <c r="G1674" s="11"/>
      <c r="H1674" s="11"/>
      <c r="I1674" s="11"/>
      <c r="J1674" s="12">
        <f t="shared" si="129"/>
        <v>8</v>
      </c>
      <c r="K1674" s="31">
        <f t="shared" si="130"/>
        <v>274.95</v>
      </c>
      <c r="L1674" s="37">
        <f t="shared" si="127"/>
        <v>2199.6</v>
      </c>
      <c r="M1674" s="37"/>
      <c r="N1674" s="37">
        <f t="shared" si="131"/>
        <v>0</v>
      </c>
    </row>
    <row r="1675" spans="1:14" ht="19.5" thickBot="1" x14ac:dyDescent="0.35">
      <c r="A1675" s="66" t="s">
        <v>80</v>
      </c>
      <c r="B1675" s="67" t="s">
        <v>59</v>
      </c>
      <c r="C1675" s="68">
        <v>12</v>
      </c>
      <c r="D1675" s="44"/>
      <c r="E1675" s="44"/>
      <c r="F1675" s="30">
        <f t="shared" si="128"/>
        <v>0</v>
      </c>
      <c r="G1675" s="11"/>
      <c r="H1675" s="11"/>
      <c r="I1675" s="11"/>
      <c r="J1675" s="12">
        <f t="shared" si="129"/>
        <v>0</v>
      </c>
      <c r="K1675" s="31">
        <f t="shared" si="130"/>
        <v>1023.75</v>
      </c>
      <c r="L1675" s="37">
        <f t="shared" si="127"/>
        <v>0</v>
      </c>
      <c r="M1675" s="37"/>
      <c r="N1675" s="37">
        <f t="shared" si="131"/>
        <v>0</v>
      </c>
    </row>
    <row r="1676" spans="1:14" ht="19.5" thickBot="1" x14ac:dyDescent="0.35">
      <c r="A1676" s="76" t="s">
        <v>81</v>
      </c>
      <c r="B1676" s="77" t="s">
        <v>82</v>
      </c>
      <c r="C1676" s="78">
        <v>18</v>
      </c>
      <c r="D1676" s="44">
        <v>2</v>
      </c>
      <c r="E1676" s="44"/>
      <c r="F1676" s="30">
        <f t="shared" si="128"/>
        <v>0.1111111111111111</v>
      </c>
      <c r="G1676" s="11"/>
      <c r="H1676" s="11"/>
      <c r="I1676" s="11"/>
      <c r="J1676" s="12">
        <f t="shared" si="129"/>
        <v>2</v>
      </c>
      <c r="K1676" s="31">
        <f t="shared" si="130"/>
        <v>558.67999999999995</v>
      </c>
      <c r="L1676" s="37">
        <f t="shared" si="127"/>
        <v>1117.3599999999999</v>
      </c>
      <c r="M1676" s="37"/>
      <c r="N1676" s="37">
        <f t="shared" si="131"/>
        <v>0</v>
      </c>
    </row>
    <row r="1677" spans="1:14" ht="19.5" thickBot="1" x14ac:dyDescent="0.35">
      <c r="A1677" s="76" t="s">
        <v>83</v>
      </c>
      <c r="B1677" s="77" t="s">
        <v>59</v>
      </c>
      <c r="C1677" s="78">
        <v>12</v>
      </c>
      <c r="D1677" s="44"/>
      <c r="E1677" s="44"/>
      <c r="F1677" s="30">
        <f t="shared" si="128"/>
        <v>0</v>
      </c>
      <c r="G1677" s="11"/>
      <c r="H1677" s="11"/>
      <c r="I1677" s="11"/>
      <c r="J1677" s="12">
        <f t="shared" si="129"/>
        <v>0</v>
      </c>
      <c r="K1677" s="31">
        <f t="shared" si="130"/>
        <v>1092.2</v>
      </c>
      <c r="L1677" s="37">
        <f t="shared" si="127"/>
        <v>0</v>
      </c>
      <c r="M1677" s="37"/>
      <c r="N1677" s="37">
        <f t="shared" si="131"/>
        <v>0</v>
      </c>
    </row>
    <row r="1678" spans="1:14" ht="19.5" thickBot="1" x14ac:dyDescent="0.35">
      <c r="A1678" s="76" t="s">
        <v>84</v>
      </c>
      <c r="B1678" s="77" t="s">
        <v>85</v>
      </c>
      <c r="C1678" s="78">
        <v>4</v>
      </c>
      <c r="D1678" s="44"/>
      <c r="E1678" s="44"/>
      <c r="F1678" s="30">
        <f t="shared" si="128"/>
        <v>0</v>
      </c>
      <c r="G1678" s="11"/>
      <c r="H1678" s="11"/>
      <c r="I1678" s="11"/>
      <c r="J1678" s="12">
        <f t="shared" si="129"/>
        <v>0</v>
      </c>
      <c r="K1678" s="31">
        <f t="shared" si="130"/>
        <v>2670.53</v>
      </c>
      <c r="L1678" s="37">
        <f t="shared" si="127"/>
        <v>0</v>
      </c>
      <c r="M1678" s="37"/>
      <c r="N1678" s="37">
        <f t="shared" si="131"/>
        <v>0</v>
      </c>
    </row>
    <row r="1679" spans="1:14" ht="19.5" thickBot="1" x14ac:dyDescent="0.35">
      <c r="A1679" s="86" t="s">
        <v>86</v>
      </c>
      <c r="B1679" s="87" t="s">
        <v>87</v>
      </c>
      <c r="C1679" s="88">
        <v>48</v>
      </c>
      <c r="D1679" s="44"/>
      <c r="E1679" s="44"/>
      <c r="F1679" s="30">
        <f t="shared" si="128"/>
        <v>0</v>
      </c>
      <c r="G1679" s="11"/>
      <c r="H1679" s="11"/>
      <c r="I1679" s="11"/>
      <c r="J1679" s="12">
        <f t="shared" si="129"/>
        <v>0</v>
      </c>
      <c r="K1679" s="31">
        <f t="shared" si="130"/>
        <v>46.8</v>
      </c>
      <c r="L1679" s="37">
        <f t="shared" si="127"/>
        <v>0</v>
      </c>
      <c r="M1679" s="37"/>
      <c r="N1679" s="37">
        <f t="shared" si="131"/>
        <v>0</v>
      </c>
    </row>
    <row r="1680" spans="1:14" ht="19.5" thickBot="1" x14ac:dyDescent="0.35">
      <c r="A1680" s="86" t="s">
        <v>88</v>
      </c>
      <c r="B1680" s="87" t="s">
        <v>87</v>
      </c>
      <c r="C1680" s="88">
        <v>48</v>
      </c>
      <c r="D1680" s="44"/>
      <c r="E1680" s="44"/>
      <c r="F1680" s="30">
        <f t="shared" si="128"/>
        <v>0</v>
      </c>
      <c r="G1680" s="11"/>
      <c r="H1680" s="11"/>
      <c r="I1680" s="11"/>
      <c r="J1680" s="12">
        <f t="shared" si="129"/>
        <v>0</v>
      </c>
      <c r="K1680" s="31">
        <f t="shared" si="130"/>
        <v>46.8</v>
      </c>
      <c r="L1680" s="37">
        <f t="shared" si="127"/>
        <v>0</v>
      </c>
      <c r="M1680" s="37"/>
      <c r="N1680" s="37">
        <f t="shared" si="131"/>
        <v>0</v>
      </c>
    </row>
    <row r="1681" spans="1:14" x14ac:dyDescent="0.3">
      <c r="A1681" s="96" t="s">
        <v>89</v>
      </c>
      <c r="B1681" s="97">
        <v>25</v>
      </c>
      <c r="C1681" s="97">
        <v>25</v>
      </c>
      <c r="D1681" s="44">
        <v>197</v>
      </c>
      <c r="E1681" s="44"/>
      <c r="F1681" s="30">
        <f t="shared" si="128"/>
        <v>7.88</v>
      </c>
      <c r="G1681" s="11"/>
      <c r="H1681" s="11"/>
      <c r="I1681" s="11"/>
      <c r="J1681" s="12">
        <f t="shared" si="129"/>
        <v>197</v>
      </c>
      <c r="K1681" s="31">
        <f t="shared" si="130"/>
        <v>111.25</v>
      </c>
      <c r="L1681" s="37">
        <f t="shared" si="127"/>
        <v>21916.25</v>
      </c>
      <c r="M1681" s="37"/>
      <c r="N1681" s="37">
        <f t="shared" si="131"/>
        <v>0</v>
      </c>
    </row>
    <row r="1682" spans="1:14" x14ac:dyDescent="0.3">
      <c r="A1682" s="105" t="s">
        <v>90</v>
      </c>
      <c r="B1682" s="106">
        <v>10</v>
      </c>
      <c r="C1682" s="106">
        <v>10</v>
      </c>
      <c r="D1682" s="44"/>
      <c r="E1682" s="44"/>
      <c r="F1682" s="30">
        <f t="shared" si="128"/>
        <v>0</v>
      </c>
      <c r="G1682" s="11"/>
      <c r="H1682" s="11"/>
      <c r="I1682" s="11"/>
      <c r="J1682" s="12">
        <f t="shared" si="129"/>
        <v>0</v>
      </c>
      <c r="K1682" s="31">
        <f t="shared" si="130"/>
        <v>1760</v>
      </c>
      <c r="L1682" s="37">
        <f t="shared" si="127"/>
        <v>0</v>
      </c>
      <c r="M1682" s="37"/>
      <c r="N1682" s="37">
        <f t="shared" si="131"/>
        <v>0</v>
      </c>
    </row>
    <row r="1683" spans="1:14" x14ac:dyDescent="0.3">
      <c r="A1683" s="105" t="s">
        <v>91</v>
      </c>
      <c r="B1683" s="106">
        <v>8</v>
      </c>
      <c r="C1683" s="106">
        <v>8</v>
      </c>
      <c r="D1683" s="44"/>
      <c r="E1683" s="44"/>
      <c r="F1683" s="30">
        <f t="shared" si="128"/>
        <v>0</v>
      </c>
      <c r="G1683" s="11"/>
      <c r="H1683" s="11"/>
      <c r="I1683" s="11"/>
      <c r="J1683" s="12">
        <f t="shared" si="129"/>
        <v>0</v>
      </c>
      <c r="K1683" s="31">
        <f t="shared" si="130"/>
        <v>2365</v>
      </c>
      <c r="L1683" s="37">
        <f t="shared" si="127"/>
        <v>0</v>
      </c>
      <c r="M1683" s="37"/>
      <c r="N1683" s="37">
        <f t="shared" si="131"/>
        <v>0</v>
      </c>
    </row>
    <row r="1684" spans="1:14" x14ac:dyDescent="0.3">
      <c r="A1684" s="105" t="s">
        <v>92</v>
      </c>
      <c r="B1684" s="106">
        <v>8</v>
      </c>
      <c r="C1684" s="106">
        <v>8</v>
      </c>
      <c r="D1684" s="44"/>
      <c r="E1684" s="44"/>
      <c r="F1684" s="30">
        <f t="shared" si="128"/>
        <v>0</v>
      </c>
      <c r="G1684" s="11"/>
      <c r="H1684" s="11"/>
      <c r="I1684" s="11"/>
      <c r="J1684" s="12">
        <f t="shared" si="129"/>
        <v>0</v>
      </c>
      <c r="K1684" s="31">
        <f t="shared" si="130"/>
        <v>2065</v>
      </c>
      <c r="L1684" s="37">
        <f t="shared" si="127"/>
        <v>0</v>
      </c>
      <c r="M1684" s="37"/>
      <c r="N1684" s="37">
        <f t="shared" si="131"/>
        <v>0</v>
      </c>
    </row>
    <row r="1685" spans="1:14" x14ac:dyDescent="0.3">
      <c r="A1685" s="105" t="s">
        <v>93</v>
      </c>
      <c r="B1685" s="106">
        <v>15</v>
      </c>
      <c r="C1685" s="106">
        <v>15</v>
      </c>
      <c r="D1685" s="44"/>
      <c r="E1685" s="44"/>
      <c r="F1685" s="30">
        <f t="shared" si="128"/>
        <v>0</v>
      </c>
      <c r="G1685" s="11"/>
      <c r="H1685" s="11"/>
      <c r="I1685" s="11"/>
      <c r="J1685" s="12">
        <f t="shared" si="129"/>
        <v>0</v>
      </c>
      <c r="K1685" s="31">
        <f t="shared" si="130"/>
        <v>990</v>
      </c>
      <c r="L1685" s="37">
        <f t="shared" si="127"/>
        <v>0</v>
      </c>
      <c r="M1685" s="37"/>
      <c r="N1685" s="37">
        <f t="shared" si="131"/>
        <v>0</v>
      </c>
    </row>
    <row r="1686" spans="1:14" x14ac:dyDescent="0.3">
      <c r="A1686" s="105" t="s">
        <v>94</v>
      </c>
      <c r="B1686" s="106">
        <v>15</v>
      </c>
      <c r="C1686" s="106">
        <v>15</v>
      </c>
      <c r="D1686" s="44"/>
      <c r="E1686" s="44"/>
      <c r="F1686" s="30">
        <f t="shared" si="128"/>
        <v>0</v>
      </c>
      <c r="G1686" s="11"/>
      <c r="H1686" s="11"/>
      <c r="I1686" s="11"/>
      <c r="J1686" s="12">
        <f t="shared" si="129"/>
        <v>0</v>
      </c>
      <c r="K1686" s="31">
        <f t="shared" si="130"/>
        <v>1025</v>
      </c>
      <c r="L1686" s="37">
        <f t="shared" si="127"/>
        <v>0</v>
      </c>
      <c r="M1686" s="37"/>
      <c r="N1686" s="37">
        <f t="shared" si="131"/>
        <v>0</v>
      </c>
    </row>
    <row r="1687" spans="1:14" x14ac:dyDescent="0.3">
      <c r="A1687" s="105" t="s">
        <v>95</v>
      </c>
      <c r="B1687" s="106">
        <v>10</v>
      </c>
      <c r="C1687" s="106">
        <v>10</v>
      </c>
      <c r="D1687" s="44"/>
      <c r="E1687" s="44"/>
      <c r="F1687" s="30">
        <f t="shared" si="128"/>
        <v>0</v>
      </c>
      <c r="G1687" s="11"/>
      <c r="H1687" s="11"/>
      <c r="I1687" s="11"/>
      <c r="J1687" s="12">
        <f t="shared" si="129"/>
        <v>0</v>
      </c>
      <c r="K1687" s="31">
        <f t="shared" si="130"/>
        <v>1620</v>
      </c>
      <c r="L1687" s="37">
        <f t="shared" si="127"/>
        <v>0</v>
      </c>
      <c r="M1687" s="37"/>
      <c r="N1687" s="37">
        <f t="shared" si="131"/>
        <v>0</v>
      </c>
    </row>
    <row r="1688" spans="1:14" x14ac:dyDescent="0.3">
      <c r="A1688" s="105" t="s">
        <v>96</v>
      </c>
      <c r="B1688" s="106">
        <v>8</v>
      </c>
      <c r="C1688" s="106">
        <v>8</v>
      </c>
      <c r="D1688" s="44"/>
      <c r="E1688" s="44"/>
      <c r="F1688" s="30">
        <f t="shared" si="128"/>
        <v>0</v>
      </c>
      <c r="G1688" s="11"/>
      <c r="H1688" s="11"/>
      <c r="I1688" s="11"/>
      <c r="J1688" s="12">
        <f t="shared" si="129"/>
        <v>0</v>
      </c>
      <c r="K1688" s="31">
        <f t="shared" si="130"/>
        <v>2130</v>
      </c>
      <c r="L1688" s="37">
        <f t="shared" si="127"/>
        <v>0</v>
      </c>
      <c r="M1688" s="37"/>
      <c r="N1688" s="37">
        <f t="shared" si="131"/>
        <v>0</v>
      </c>
    </row>
    <row r="1689" spans="1:14" x14ac:dyDescent="0.3">
      <c r="A1689" s="105" t="s">
        <v>97</v>
      </c>
      <c r="B1689" s="106">
        <v>15</v>
      </c>
      <c r="C1689" s="106">
        <v>15</v>
      </c>
      <c r="D1689" s="44"/>
      <c r="E1689" s="44"/>
      <c r="F1689" s="30">
        <f t="shared" si="128"/>
        <v>0</v>
      </c>
      <c r="G1689" s="11"/>
      <c r="H1689" s="11"/>
      <c r="I1689" s="11"/>
      <c r="J1689" s="12">
        <f t="shared" si="129"/>
        <v>0</v>
      </c>
      <c r="K1689" s="31">
        <f t="shared" si="130"/>
        <v>880</v>
      </c>
      <c r="L1689" s="37">
        <f t="shared" si="127"/>
        <v>0</v>
      </c>
      <c r="M1689" s="37"/>
      <c r="N1689" s="37">
        <f t="shared" si="131"/>
        <v>0</v>
      </c>
    </row>
    <row r="1690" spans="1:14" x14ac:dyDescent="0.3">
      <c r="A1690" s="105" t="s">
        <v>98</v>
      </c>
      <c r="B1690" s="106">
        <v>15</v>
      </c>
      <c r="C1690" s="106">
        <v>15</v>
      </c>
      <c r="D1690" s="44"/>
      <c r="E1690" s="44"/>
      <c r="F1690" s="30">
        <f t="shared" si="128"/>
        <v>0</v>
      </c>
      <c r="G1690" s="11"/>
      <c r="H1690" s="11"/>
      <c r="I1690" s="11"/>
      <c r="J1690" s="12">
        <f t="shared" si="129"/>
        <v>0</v>
      </c>
      <c r="K1690" s="31">
        <f t="shared" si="130"/>
        <v>915</v>
      </c>
      <c r="L1690" s="37">
        <f t="shared" si="127"/>
        <v>0</v>
      </c>
      <c r="M1690" s="37"/>
      <c r="N1690" s="37">
        <f t="shared" si="131"/>
        <v>0</v>
      </c>
    </row>
    <row r="1691" spans="1:14" x14ac:dyDescent="0.3">
      <c r="A1691" s="105" t="s">
        <v>99</v>
      </c>
      <c r="B1691" s="106">
        <v>3</v>
      </c>
      <c r="C1691" s="106">
        <v>3</v>
      </c>
      <c r="D1691" s="44"/>
      <c r="E1691" s="44"/>
      <c r="F1691" s="30">
        <f t="shared" si="128"/>
        <v>0</v>
      </c>
      <c r="G1691" s="11"/>
      <c r="H1691" s="11"/>
      <c r="I1691" s="11"/>
      <c r="J1691" s="12">
        <f t="shared" si="129"/>
        <v>0</v>
      </c>
      <c r="K1691" s="31">
        <f t="shared" si="130"/>
        <v>1970</v>
      </c>
      <c r="L1691" s="37">
        <f t="shared" si="127"/>
        <v>0</v>
      </c>
      <c r="M1691" s="37"/>
      <c r="N1691" s="37">
        <f t="shared" si="131"/>
        <v>0</v>
      </c>
    </row>
    <row r="1692" spans="1:14" x14ac:dyDescent="0.3">
      <c r="A1692" s="105" t="s">
        <v>100</v>
      </c>
      <c r="B1692" s="106">
        <v>3</v>
      </c>
      <c r="C1692" s="106">
        <v>3</v>
      </c>
      <c r="D1692" s="44"/>
      <c r="E1692" s="44"/>
      <c r="F1692" s="30">
        <f t="shared" si="128"/>
        <v>0</v>
      </c>
      <c r="G1692" s="11"/>
      <c r="H1692" s="11"/>
      <c r="I1692" s="11"/>
      <c r="J1692" s="12">
        <f t="shared" si="129"/>
        <v>0</v>
      </c>
      <c r="K1692" s="31">
        <f t="shared" si="130"/>
        <v>2035</v>
      </c>
      <c r="L1692" s="37">
        <f t="shared" si="127"/>
        <v>0</v>
      </c>
      <c r="M1692" s="37"/>
      <c r="N1692" s="37">
        <f t="shared" si="131"/>
        <v>0</v>
      </c>
    </row>
    <row r="1693" spans="1:14" x14ac:dyDescent="0.3">
      <c r="A1693" s="105" t="s">
        <v>101</v>
      </c>
      <c r="B1693" s="106">
        <v>8</v>
      </c>
      <c r="C1693" s="106">
        <v>8</v>
      </c>
      <c r="D1693" s="44"/>
      <c r="E1693" s="44"/>
      <c r="F1693" s="30">
        <f t="shared" si="128"/>
        <v>0</v>
      </c>
      <c r="G1693" s="11"/>
      <c r="H1693" s="11"/>
      <c r="I1693" s="11"/>
      <c r="J1693" s="12">
        <f t="shared" si="129"/>
        <v>0</v>
      </c>
      <c r="K1693" s="31">
        <f t="shared" si="130"/>
        <v>2120</v>
      </c>
      <c r="L1693" s="37">
        <f t="shared" si="127"/>
        <v>0</v>
      </c>
      <c r="M1693" s="37"/>
      <c r="N1693" s="37">
        <f t="shared" si="131"/>
        <v>0</v>
      </c>
    </row>
    <row r="1694" spans="1:14" x14ac:dyDescent="0.3">
      <c r="A1694" s="105" t="s">
        <v>102</v>
      </c>
      <c r="B1694" s="106">
        <v>10</v>
      </c>
      <c r="C1694" s="106">
        <v>10</v>
      </c>
      <c r="D1694" s="44"/>
      <c r="E1694" s="44"/>
      <c r="F1694" s="30">
        <f t="shared" si="128"/>
        <v>0</v>
      </c>
      <c r="G1694" s="11"/>
      <c r="H1694" s="11"/>
      <c r="I1694" s="11"/>
      <c r="J1694" s="12">
        <f t="shared" si="129"/>
        <v>0</v>
      </c>
      <c r="K1694" s="31">
        <f t="shared" si="130"/>
        <v>1980</v>
      </c>
      <c r="L1694" s="37">
        <f t="shared" si="127"/>
        <v>0</v>
      </c>
      <c r="M1694" s="37"/>
      <c r="N1694" s="37">
        <f t="shared" si="131"/>
        <v>0</v>
      </c>
    </row>
    <row r="1695" spans="1:14" x14ac:dyDescent="0.3">
      <c r="A1695" s="105" t="s">
        <v>103</v>
      </c>
      <c r="B1695" s="106">
        <v>12</v>
      </c>
      <c r="C1695" s="106">
        <v>12</v>
      </c>
      <c r="D1695" s="44"/>
      <c r="E1695" s="44"/>
      <c r="F1695" s="30">
        <f t="shared" si="128"/>
        <v>0</v>
      </c>
      <c r="G1695" s="11"/>
      <c r="H1695" s="11"/>
      <c r="I1695" s="11"/>
      <c r="J1695" s="12">
        <f t="shared" si="129"/>
        <v>0</v>
      </c>
      <c r="K1695" s="31">
        <f t="shared" si="130"/>
        <v>875</v>
      </c>
      <c r="L1695" s="37">
        <f t="shared" si="127"/>
        <v>0</v>
      </c>
      <c r="M1695" s="37"/>
      <c r="N1695" s="37">
        <f t="shared" si="131"/>
        <v>0</v>
      </c>
    </row>
    <row r="1696" spans="1:14" ht="19.5" thickBot="1" x14ac:dyDescent="0.35">
      <c r="A1696" s="105" t="s">
        <v>104</v>
      </c>
      <c r="B1696" s="106">
        <v>3</v>
      </c>
      <c r="C1696" s="106">
        <v>3</v>
      </c>
      <c r="D1696" s="44"/>
      <c r="E1696" s="44"/>
      <c r="F1696" s="30">
        <f t="shared" si="128"/>
        <v>0</v>
      </c>
      <c r="G1696" s="11"/>
      <c r="H1696" s="11"/>
      <c r="I1696" s="11"/>
      <c r="J1696" s="12">
        <f t="shared" si="129"/>
        <v>0</v>
      </c>
      <c r="K1696" s="31">
        <f t="shared" si="130"/>
        <v>2145</v>
      </c>
      <c r="L1696" s="37">
        <f t="shared" si="127"/>
        <v>0</v>
      </c>
      <c r="M1696" s="37"/>
      <c r="N1696" s="37">
        <f t="shared" si="131"/>
        <v>0</v>
      </c>
    </row>
    <row r="1697" spans="1:14" ht="19.5" thickBot="1" x14ac:dyDescent="0.35">
      <c r="A1697" s="56" t="s">
        <v>105</v>
      </c>
      <c r="B1697" s="57" t="s">
        <v>74</v>
      </c>
      <c r="C1697" s="58">
        <v>150</v>
      </c>
      <c r="D1697" s="44"/>
      <c r="E1697" s="44"/>
      <c r="F1697" s="30">
        <f t="shared" si="128"/>
        <v>0</v>
      </c>
      <c r="G1697" s="11"/>
      <c r="H1697" s="11"/>
      <c r="I1697" s="11"/>
      <c r="J1697" s="12">
        <f t="shared" si="129"/>
        <v>0</v>
      </c>
      <c r="K1697" s="31">
        <f t="shared" si="130"/>
        <v>21.06</v>
      </c>
      <c r="L1697" s="37">
        <f t="shared" si="127"/>
        <v>0</v>
      </c>
      <c r="M1697" s="37"/>
      <c r="N1697" s="37">
        <f t="shared" si="131"/>
        <v>0</v>
      </c>
    </row>
    <row r="1698" spans="1:14" x14ac:dyDescent="0.3">
      <c r="A1698" s="107"/>
      <c r="B1698" s="108"/>
      <c r="C1698" s="108"/>
      <c r="D1698" s="11"/>
      <c r="E1698" s="11"/>
      <c r="F1698" s="30" t="e">
        <f t="shared" si="128"/>
        <v>#DIV/0!</v>
      </c>
      <c r="G1698" s="11"/>
      <c r="H1698" s="11"/>
      <c r="I1698" s="11"/>
      <c r="J1698" s="12">
        <f t="shared" si="129"/>
        <v>0</v>
      </c>
      <c r="K1698" s="31">
        <f t="shared" si="130"/>
        <v>116.5</v>
      </c>
      <c r="L1698" s="37">
        <f t="shared" si="127"/>
        <v>0</v>
      </c>
      <c r="M1698" s="37"/>
      <c r="N1698" s="37">
        <f t="shared" si="131"/>
        <v>0</v>
      </c>
    </row>
    <row r="1699" spans="1:14" x14ac:dyDescent="0.3">
      <c r="A1699" s="107"/>
      <c r="B1699" s="108"/>
      <c r="C1699" s="108"/>
      <c r="D1699" s="11"/>
      <c r="E1699" s="11"/>
      <c r="F1699" s="30" t="e">
        <f t="shared" si="128"/>
        <v>#DIV/0!</v>
      </c>
      <c r="G1699" s="11"/>
      <c r="H1699" s="11"/>
      <c r="I1699" s="11"/>
      <c r="J1699" s="12">
        <f t="shared" si="129"/>
        <v>0</v>
      </c>
      <c r="K1699" s="31">
        <f t="shared" si="130"/>
        <v>0</v>
      </c>
      <c r="L1699" s="37">
        <f t="shared" si="127"/>
        <v>0</v>
      </c>
      <c r="M1699" s="37"/>
      <c r="N1699" s="37">
        <f t="shared" si="131"/>
        <v>0</v>
      </c>
    </row>
    <row r="1700" spans="1:14" x14ac:dyDescent="0.3">
      <c r="A1700" s="107"/>
      <c r="B1700" s="108"/>
      <c r="C1700" s="108"/>
      <c r="D1700" s="11"/>
      <c r="E1700" s="11"/>
      <c r="F1700" s="30" t="e">
        <f t="shared" si="128"/>
        <v>#DIV/0!</v>
      </c>
      <c r="G1700" s="11"/>
      <c r="H1700" s="11"/>
      <c r="I1700" s="11"/>
      <c r="J1700" s="12">
        <f t="shared" si="129"/>
        <v>0</v>
      </c>
      <c r="K1700" s="31">
        <f t="shared" si="130"/>
        <v>23</v>
      </c>
      <c r="L1700" s="37">
        <f t="shared" si="127"/>
        <v>0</v>
      </c>
      <c r="M1700" s="37"/>
      <c r="N1700" s="37">
        <f t="shared" si="131"/>
        <v>0</v>
      </c>
    </row>
    <row r="1701" spans="1:14" x14ac:dyDescent="0.3">
      <c r="A1701" s="107"/>
      <c r="B1701" s="108"/>
      <c r="C1701" s="108"/>
      <c r="D1701" s="11"/>
      <c r="E1701" s="11"/>
      <c r="F1701" s="30" t="e">
        <f t="shared" si="128"/>
        <v>#DIV/0!</v>
      </c>
      <c r="G1701" s="11"/>
      <c r="H1701" s="11"/>
      <c r="I1701" s="11"/>
      <c r="J1701" s="12">
        <f t="shared" si="129"/>
        <v>0</v>
      </c>
      <c r="K1701" s="31">
        <f t="shared" si="130"/>
        <v>0</v>
      </c>
      <c r="L1701" s="37">
        <f t="shared" si="127"/>
        <v>0</v>
      </c>
      <c r="M1701" s="37"/>
      <c r="N1701" s="37">
        <f t="shared" si="131"/>
        <v>0</v>
      </c>
    </row>
    <row r="1702" spans="1:14" x14ac:dyDescent="0.3">
      <c r="A1702" s="11"/>
      <c r="B1702" s="10"/>
      <c r="C1702" s="10"/>
      <c r="D1702" s="11"/>
      <c r="E1702" s="11"/>
      <c r="F1702" s="30" t="e">
        <f t="shared" si="128"/>
        <v>#DIV/0!</v>
      </c>
      <c r="G1702" s="11"/>
      <c r="H1702" s="11"/>
      <c r="I1702" s="11"/>
      <c r="J1702" s="12">
        <f t="shared" si="129"/>
        <v>0</v>
      </c>
      <c r="K1702" s="31">
        <f t="shared" si="130"/>
        <v>0</v>
      </c>
      <c r="L1702" s="37">
        <f t="shared" si="127"/>
        <v>0</v>
      </c>
      <c r="M1702" s="37"/>
      <c r="N1702" s="37">
        <f t="shared" si="131"/>
        <v>0</v>
      </c>
    </row>
    <row r="1703" spans="1:14" x14ac:dyDescent="0.3">
      <c r="A1703" s="11"/>
      <c r="B1703" s="10"/>
      <c r="C1703" s="10"/>
      <c r="D1703" s="11"/>
      <c r="E1703" s="11"/>
      <c r="F1703" s="30" t="e">
        <f t="shared" si="128"/>
        <v>#DIV/0!</v>
      </c>
      <c r="G1703" s="11"/>
      <c r="H1703" s="11"/>
      <c r="I1703" s="11"/>
      <c r="J1703" s="12">
        <f t="shared" si="129"/>
        <v>0</v>
      </c>
      <c r="K1703" s="31">
        <f t="shared" si="130"/>
        <v>0</v>
      </c>
      <c r="L1703" s="37">
        <f t="shared" si="127"/>
        <v>0</v>
      </c>
      <c r="M1703" s="37"/>
      <c r="N1703" s="37">
        <f t="shared" si="131"/>
        <v>0</v>
      </c>
    </row>
    <row r="1704" spans="1:14" x14ac:dyDescent="0.3">
      <c r="A1704" s="11"/>
      <c r="B1704" s="10"/>
      <c r="C1704" s="10"/>
      <c r="D1704" s="11"/>
      <c r="E1704" s="11"/>
      <c r="F1704" s="30" t="e">
        <f t="shared" si="128"/>
        <v>#DIV/0!</v>
      </c>
      <c r="G1704" s="11"/>
      <c r="H1704" s="11"/>
      <c r="I1704" s="11"/>
      <c r="J1704" s="12">
        <f t="shared" si="129"/>
        <v>0</v>
      </c>
      <c r="K1704" s="31">
        <f t="shared" si="130"/>
        <v>0</v>
      </c>
      <c r="L1704" s="37">
        <f t="shared" si="127"/>
        <v>0</v>
      </c>
      <c r="M1704" s="37"/>
      <c r="N1704" s="37">
        <f t="shared" si="131"/>
        <v>0</v>
      </c>
    </row>
    <row r="1705" spans="1:14" x14ac:dyDescent="0.3">
      <c r="A1705" s="11" t="s">
        <v>33</v>
      </c>
      <c r="B1705" s="11"/>
      <c r="C1705" s="13"/>
      <c r="D1705" s="111">
        <f t="shared" ref="D1705:J1705" si="132">SUM(D1643:D1704)</f>
        <v>288</v>
      </c>
      <c r="E1705" s="111">
        <f t="shared" si="132"/>
        <v>0</v>
      </c>
      <c r="F1705" s="111" t="e">
        <f t="shared" si="132"/>
        <v>#DIV/0!</v>
      </c>
      <c r="G1705" s="111">
        <f t="shared" si="132"/>
        <v>0</v>
      </c>
      <c r="H1705" s="111">
        <f t="shared" si="132"/>
        <v>0</v>
      </c>
      <c r="I1705" s="111">
        <f t="shared" si="132"/>
        <v>0</v>
      </c>
      <c r="J1705" s="12">
        <f t="shared" si="132"/>
        <v>288</v>
      </c>
      <c r="K1705" s="111"/>
      <c r="L1705" s="111">
        <f>SUM(L1643:L1704)</f>
        <v>47413.320000000007</v>
      </c>
      <c r="M1705" s="111">
        <f>SUM(M1643:M1704)</f>
        <v>0</v>
      </c>
      <c r="N1705" s="111">
        <f>SUM(N1643:N1704)</f>
        <v>0</v>
      </c>
    </row>
    <row r="1706" spans="1:14" x14ac:dyDescent="0.3">
      <c r="A1706" s="113"/>
      <c r="B1706" s="114"/>
      <c r="C1706" s="115"/>
      <c r="D1706" s="116"/>
      <c r="E1706" s="116"/>
      <c r="F1706" s="7" t="s">
        <v>106</v>
      </c>
      <c r="G1706" s="7" t="s">
        <v>123</v>
      </c>
      <c r="H1706" s="7" t="s">
        <v>124</v>
      </c>
      <c r="I1706" s="7" t="s">
        <v>125</v>
      </c>
      <c r="J1706" s="7" t="s">
        <v>126</v>
      </c>
      <c r="K1706" s="117"/>
      <c r="L1706" s="117"/>
      <c r="M1706" s="7" t="s">
        <v>107</v>
      </c>
      <c r="N1706" s="118"/>
    </row>
    <row r="1707" spans="1:14" ht="31.5" x14ac:dyDescent="0.5">
      <c r="A1707" s="113"/>
      <c r="B1707" s="114"/>
      <c r="C1707" s="115"/>
      <c r="D1707" s="116"/>
      <c r="E1707" s="116"/>
      <c r="F1707" s="121"/>
      <c r="G1707" s="121"/>
      <c r="H1707" s="121"/>
      <c r="I1707" s="121"/>
      <c r="J1707" s="121"/>
      <c r="K1707" s="122"/>
      <c r="L1707" s="121">
        <f>+F1707-G1707-H1707-I1707-J1707</f>
        <v>0</v>
      </c>
      <c r="M1707" s="123"/>
      <c r="N1707" s="124"/>
    </row>
    <row r="1708" spans="1:14" x14ac:dyDescent="0.3">
      <c r="A1708" s="177" t="s">
        <v>109</v>
      </c>
      <c r="B1708" s="178"/>
      <c r="C1708" s="178"/>
      <c r="D1708" s="178"/>
      <c r="E1708" s="178"/>
      <c r="F1708" s="178"/>
      <c r="G1708" s="178"/>
      <c r="H1708" s="178"/>
      <c r="I1708" s="178"/>
      <c r="J1708" s="179"/>
      <c r="K1708" s="125"/>
      <c r="L1708" s="12">
        <v>1037</v>
      </c>
      <c r="M1708" s="126"/>
      <c r="N1708" s="127"/>
    </row>
    <row r="1709" spans="1:14" x14ac:dyDescent="0.3">
      <c r="A1709" s="180" t="s">
        <v>110</v>
      </c>
      <c r="B1709" s="181"/>
      <c r="C1709" s="181"/>
      <c r="D1709" s="181"/>
      <c r="E1709" s="181"/>
      <c r="F1709" s="181"/>
      <c r="G1709" s="181"/>
      <c r="H1709" s="181"/>
      <c r="I1709" s="181"/>
      <c r="J1709" s="182"/>
      <c r="K1709" s="129"/>
      <c r="L1709" s="12">
        <v>-303</v>
      </c>
      <c r="M1709" s="126"/>
      <c r="N1709" s="127"/>
    </row>
    <row r="1710" spans="1:14" x14ac:dyDescent="0.3">
      <c r="A1710" s="160" t="s">
        <v>111</v>
      </c>
      <c r="B1710" s="161"/>
      <c r="C1710" s="161"/>
      <c r="D1710" s="161"/>
      <c r="E1710" s="161"/>
      <c r="F1710" s="161"/>
      <c r="G1710" s="161"/>
      <c r="H1710" s="161"/>
      <c r="I1710" s="161"/>
      <c r="J1710" s="162"/>
      <c r="K1710" s="130"/>
      <c r="L1710" s="12"/>
      <c r="M1710" s="131">
        <f>+L1710/L1705%</f>
        <v>0</v>
      </c>
      <c r="N1710" s="127"/>
    </row>
    <row r="1711" spans="1:14" x14ac:dyDescent="0.3">
      <c r="A1711" s="163" t="s">
        <v>112</v>
      </c>
      <c r="B1711" s="164"/>
      <c r="C1711" s="164"/>
      <c r="D1711" s="164"/>
      <c r="E1711" s="164"/>
      <c r="F1711" s="164"/>
      <c r="G1711" s="164"/>
      <c r="H1711" s="164"/>
      <c r="I1711" s="164"/>
      <c r="J1711" s="165"/>
      <c r="K1711" s="132"/>
      <c r="L1711" s="12">
        <f>+E1727</f>
        <v>0</v>
      </c>
      <c r="M1711" s="126"/>
      <c r="N1711" s="127"/>
    </row>
    <row r="1712" spans="1:14" x14ac:dyDescent="0.3">
      <c r="A1712" s="166" t="s">
        <v>113</v>
      </c>
      <c r="B1712" s="167"/>
      <c r="C1712" s="167"/>
      <c r="D1712" s="167"/>
      <c r="E1712" s="167"/>
      <c r="F1712" s="167"/>
      <c r="G1712" s="167"/>
      <c r="H1712" s="167"/>
      <c r="I1712" s="167"/>
      <c r="J1712" s="168"/>
      <c r="K1712" s="134"/>
      <c r="L1712" s="12">
        <f>+M1727</f>
        <v>0</v>
      </c>
      <c r="M1712" s="126"/>
      <c r="N1712" s="127"/>
    </row>
    <row r="1713" spans="1:14" x14ac:dyDescent="0.3">
      <c r="A1713" s="169"/>
      <c r="B1713" s="170"/>
      <c r="C1713" s="170"/>
      <c r="D1713" s="170"/>
      <c r="E1713" s="170"/>
      <c r="F1713" s="170"/>
      <c r="G1713" s="170"/>
      <c r="H1713" s="170"/>
      <c r="I1713" s="170"/>
      <c r="J1713" s="171"/>
      <c r="K1713" s="128"/>
      <c r="L1713" s="126">
        <v>78</v>
      </c>
      <c r="M1713" s="126"/>
      <c r="N1713" s="127"/>
    </row>
    <row r="1714" spans="1:14" x14ac:dyDescent="0.3">
      <c r="A1714" s="169"/>
      <c r="B1714" s="170"/>
      <c r="C1714" s="170"/>
      <c r="D1714" s="170"/>
      <c r="E1714" s="170"/>
      <c r="F1714" s="170"/>
      <c r="G1714" s="170"/>
      <c r="H1714" s="170"/>
      <c r="I1714" s="170"/>
      <c r="J1714" s="171"/>
      <c r="K1714" s="128"/>
      <c r="L1714" s="126"/>
      <c r="M1714" s="126"/>
      <c r="N1714" s="127"/>
    </row>
    <row r="1715" spans="1:14" x14ac:dyDescent="0.3">
      <c r="A1715" s="169" t="s">
        <v>114</v>
      </c>
      <c r="B1715" s="170"/>
      <c r="C1715" s="170"/>
      <c r="D1715" s="170"/>
      <c r="E1715" s="170"/>
      <c r="F1715" s="170"/>
      <c r="G1715" s="170"/>
      <c r="H1715" s="170"/>
      <c r="I1715" s="170"/>
      <c r="J1715" s="171"/>
      <c r="K1715" s="136"/>
      <c r="L1715" s="111">
        <f>+L1705-L1708-L1709-L1710-L1711+L1712-L1713-L1714</f>
        <v>46601.320000000007</v>
      </c>
      <c r="M1715" s="126"/>
      <c r="N1715" s="127"/>
    </row>
    <row r="1716" spans="1:14" ht="19.5" thickBot="1" x14ac:dyDescent="0.35">
      <c r="L1716" s="3">
        <v>46601</v>
      </c>
      <c r="M1716" s="138">
        <f>+L1716-L1715</f>
        <v>-0.32000000000698492</v>
      </c>
    </row>
    <row r="1717" spans="1:14" ht="19.5" thickBot="1" x14ac:dyDescent="0.35">
      <c r="A1717" s="157" t="s">
        <v>115</v>
      </c>
      <c r="B1717" s="158"/>
      <c r="C1717" s="158"/>
      <c r="D1717" s="158"/>
      <c r="E1717" s="158"/>
      <c r="F1717" s="159"/>
      <c r="G1717" s="127"/>
      <c r="H1717" s="157" t="s">
        <v>116</v>
      </c>
      <c r="I1717" s="158"/>
      <c r="J1717" s="159"/>
      <c r="K1717" s="157" t="s">
        <v>117</v>
      </c>
      <c r="L1717" s="158"/>
      <c r="M1717" s="159"/>
      <c r="N1717" s="139"/>
    </row>
    <row r="1718" spans="1:14" ht="19.5" thickBot="1" x14ac:dyDescent="0.35">
      <c r="A1718" s="140" t="s">
        <v>118</v>
      </c>
      <c r="B1718" s="157" t="s">
        <v>119</v>
      </c>
      <c r="C1718" s="159"/>
      <c r="D1718" s="140" t="s">
        <v>120</v>
      </c>
      <c r="E1718" s="157" t="s">
        <v>22</v>
      </c>
      <c r="F1718" s="159"/>
      <c r="G1718" s="127"/>
      <c r="H1718" s="157" t="s">
        <v>119</v>
      </c>
      <c r="I1718" s="159"/>
      <c r="J1718" s="140" t="s">
        <v>22</v>
      </c>
      <c r="K1718" s="157" t="s">
        <v>119</v>
      </c>
      <c r="L1718" s="159"/>
      <c r="M1718" s="140" t="s">
        <v>22</v>
      </c>
      <c r="N1718" s="139"/>
    </row>
    <row r="1719" spans="1:14" ht="19.5" thickBot="1" x14ac:dyDescent="0.35">
      <c r="A1719" s="141"/>
      <c r="B1719" s="153"/>
      <c r="C1719" s="154"/>
      <c r="D1719" s="141"/>
      <c r="E1719" s="155"/>
      <c r="F1719" s="156"/>
      <c r="G1719" s="127"/>
      <c r="H1719" s="153"/>
      <c r="I1719" s="154"/>
      <c r="J1719" s="142"/>
      <c r="K1719" s="153"/>
      <c r="L1719" s="154"/>
      <c r="M1719" s="143"/>
      <c r="N1719" s="144"/>
    </row>
    <row r="1720" spans="1:14" ht="19.5" thickBot="1" x14ac:dyDescent="0.35">
      <c r="A1720" s="141"/>
      <c r="B1720" s="153"/>
      <c r="C1720" s="154"/>
      <c r="D1720" s="141"/>
      <c r="E1720" s="155"/>
      <c r="F1720" s="156"/>
      <c r="G1720" s="127"/>
      <c r="H1720" s="153"/>
      <c r="I1720" s="154"/>
      <c r="J1720" s="142"/>
      <c r="K1720" s="153"/>
      <c r="L1720" s="154"/>
      <c r="M1720" s="143"/>
      <c r="N1720" s="144"/>
    </row>
    <row r="1721" spans="1:14" ht="19.5" thickBot="1" x14ac:dyDescent="0.35">
      <c r="A1721" s="141"/>
      <c r="B1721" s="153"/>
      <c r="C1721" s="154"/>
      <c r="D1721" s="141"/>
      <c r="E1721" s="155"/>
      <c r="F1721" s="156"/>
      <c r="G1721" s="127"/>
      <c r="H1721" s="153"/>
      <c r="I1721" s="154"/>
      <c r="J1721" s="142"/>
      <c r="K1721" s="153"/>
      <c r="L1721" s="154"/>
      <c r="M1721" s="143"/>
      <c r="N1721" s="144"/>
    </row>
    <row r="1722" spans="1:14" ht="19.5" thickBot="1" x14ac:dyDescent="0.35">
      <c r="A1722" s="141"/>
      <c r="B1722" s="153"/>
      <c r="C1722" s="154"/>
      <c r="D1722" s="141"/>
      <c r="E1722" s="155"/>
      <c r="F1722" s="156"/>
      <c r="G1722" s="127"/>
      <c r="H1722" s="153"/>
      <c r="I1722" s="154"/>
      <c r="J1722" s="142"/>
      <c r="K1722" s="153"/>
      <c r="L1722" s="154"/>
      <c r="M1722" s="143"/>
      <c r="N1722" s="144"/>
    </row>
    <row r="1723" spans="1:14" ht="19.5" thickBot="1" x14ac:dyDescent="0.35">
      <c r="A1723" s="141"/>
      <c r="B1723" s="153"/>
      <c r="C1723" s="154"/>
      <c r="D1723" s="141"/>
      <c r="E1723" s="155"/>
      <c r="F1723" s="156"/>
      <c r="G1723" s="127"/>
      <c r="H1723" s="153"/>
      <c r="I1723" s="154"/>
      <c r="J1723" s="142"/>
      <c r="K1723" s="153"/>
      <c r="L1723" s="154"/>
      <c r="M1723" s="143"/>
      <c r="N1723" s="144"/>
    </row>
    <row r="1724" spans="1:14" ht="19.5" thickBot="1" x14ac:dyDescent="0.35">
      <c r="A1724" s="141"/>
      <c r="B1724" s="153"/>
      <c r="C1724" s="154"/>
      <c r="D1724" s="141"/>
      <c r="E1724" s="155"/>
      <c r="F1724" s="156"/>
      <c r="G1724" s="127"/>
      <c r="H1724" s="153"/>
      <c r="I1724" s="154"/>
      <c r="J1724" s="142"/>
      <c r="K1724" s="153"/>
      <c r="L1724" s="154"/>
      <c r="M1724" s="143"/>
      <c r="N1724" s="144"/>
    </row>
    <row r="1725" spans="1:14" ht="19.5" thickBot="1" x14ac:dyDescent="0.35">
      <c r="A1725" s="141"/>
      <c r="B1725" s="153"/>
      <c r="C1725" s="154"/>
      <c r="D1725" s="141"/>
      <c r="E1725" s="155"/>
      <c r="F1725" s="156"/>
      <c r="G1725" s="127"/>
      <c r="H1725" s="153"/>
      <c r="I1725" s="154"/>
      <c r="J1725" s="142"/>
      <c r="K1725" s="153"/>
      <c r="L1725" s="154"/>
      <c r="M1725" s="143"/>
      <c r="N1725" s="144"/>
    </row>
    <row r="1726" spans="1:14" ht="19.5" thickBot="1" x14ac:dyDescent="0.35">
      <c r="A1726" s="141"/>
      <c r="B1726" s="153"/>
      <c r="C1726" s="154"/>
      <c r="D1726" s="141"/>
      <c r="E1726" s="155"/>
      <c r="F1726" s="156"/>
      <c r="G1726" s="127"/>
      <c r="H1726" s="153"/>
      <c r="I1726" s="154"/>
      <c r="J1726" s="142"/>
      <c r="K1726" s="153"/>
      <c r="L1726" s="154"/>
      <c r="M1726" s="143"/>
      <c r="N1726" s="144"/>
    </row>
    <row r="1727" spans="1:14" ht="19.5" thickBot="1" x14ac:dyDescent="0.35">
      <c r="A1727" s="141" t="s">
        <v>121</v>
      </c>
      <c r="B1727" s="153"/>
      <c r="C1727" s="154"/>
      <c r="D1727" s="141"/>
      <c r="E1727" s="155">
        <f>SUM(E1719:F1726)</f>
        <v>0</v>
      </c>
      <c r="F1727" s="156"/>
      <c r="G1727" s="127"/>
      <c r="H1727" s="153" t="s">
        <v>121</v>
      </c>
      <c r="I1727" s="154"/>
      <c r="J1727" s="140">
        <f>SUM(J1719:J1726)</f>
        <v>0</v>
      </c>
      <c r="K1727" s="153" t="s">
        <v>121</v>
      </c>
      <c r="L1727" s="154"/>
      <c r="M1727" s="145">
        <f>SUM(M1719:M1726)</f>
        <v>0</v>
      </c>
      <c r="N1727" s="139"/>
    </row>
    <row r="1730" spans="1:14" x14ac:dyDescent="0.3">
      <c r="A1730" s="172" t="s">
        <v>0</v>
      </c>
      <c r="B1730" s="172"/>
      <c r="C1730" s="172"/>
      <c r="D1730" s="172"/>
      <c r="E1730" s="172"/>
      <c r="F1730" s="172"/>
      <c r="G1730" s="172"/>
      <c r="H1730" s="172"/>
      <c r="I1730" s="172"/>
      <c r="J1730" s="172"/>
      <c r="K1730" s="172"/>
      <c r="L1730" s="172"/>
      <c r="M1730" s="1"/>
      <c r="N1730" s="151"/>
    </row>
    <row r="1731" spans="1:14" x14ac:dyDescent="0.3">
      <c r="A1731" s="1" t="s">
        <v>1</v>
      </c>
      <c r="B1731" s="151" t="s">
        <v>144</v>
      </c>
      <c r="J1731" s="1" t="s">
        <v>3</v>
      </c>
      <c r="K1731" s="173">
        <f>+K1640</f>
        <v>0</v>
      </c>
      <c r="L1731" s="173"/>
      <c r="M1731" s="173"/>
      <c r="N1731" s="6"/>
    </row>
    <row r="1732" spans="1:14" x14ac:dyDescent="0.3">
      <c r="A1732" s="174"/>
      <c r="B1732" s="175"/>
      <c r="C1732" s="176"/>
      <c r="D1732" s="169" t="s">
        <v>6</v>
      </c>
      <c r="E1732" s="170"/>
      <c r="F1732" s="171"/>
      <c r="G1732" s="7" t="s">
        <v>7</v>
      </c>
      <c r="H1732" s="7" t="s">
        <v>7</v>
      </c>
      <c r="I1732" s="7" t="s">
        <v>8</v>
      </c>
      <c r="J1732" s="150" t="s">
        <v>9</v>
      </c>
      <c r="K1732" s="7" t="s">
        <v>10</v>
      </c>
      <c r="L1732" s="152"/>
      <c r="M1732" s="7" t="s">
        <v>11</v>
      </c>
      <c r="N1732" s="7" t="s">
        <v>12</v>
      </c>
    </row>
    <row r="1733" spans="1:14" x14ac:dyDescent="0.3">
      <c r="A1733" s="12" t="s">
        <v>16</v>
      </c>
      <c r="B1733" s="7" t="s">
        <v>17</v>
      </c>
      <c r="C1733" s="13" t="s">
        <v>18</v>
      </c>
      <c r="D1733" s="7">
        <v>1</v>
      </c>
      <c r="E1733" s="7">
        <v>2</v>
      </c>
      <c r="F1733" s="14" t="s">
        <v>19</v>
      </c>
      <c r="G1733" s="7" t="s">
        <v>20</v>
      </c>
      <c r="H1733" s="7" t="s">
        <v>20</v>
      </c>
      <c r="I1733" s="7"/>
      <c r="J1733" s="7" t="s">
        <v>20</v>
      </c>
      <c r="K1733" s="7" t="s">
        <v>21</v>
      </c>
      <c r="L1733" s="7" t="s">
        <v>22</v>
      </c>
      <c r="M1733" s="7" t="s">
        <v>23</v>
      </c>
      <c r="N1733" s="7" t="s">
        <v>22</v>
      </c>
    </row>
    <row r="1734" spans="1:14" x14ac:dyDescent="0.3">
      <c r="A1734" s="16" t="s">
        <v>35</v>
      </c>
      <c r="B1734" s="17" t="s">
        <v>36</v>
      </c>
      <c r="C1734" s="17">
        <v>72</v>
      </c>
      <c r="D1734" s="29">
        <v>27</v>
      </c>
      <c r="E1734" s="29"/>
      <c r="F1734" s="30">
        <f>+(E1734+D1734)/C1734</f>
        <v>0.375</v>
      </c>
      <c r="G1734" s="32"/>
      <c r="H1734" s="32"/>
      <c r="I1734" s="32"/>
      <c r="J1734" s="34">
        <f>+D1734+E1734-G1734-H1734-I1734</f>
        <v>27</v>
      </c>
      <c r="K1734" s="31">
        <f>+K1643</f>
        <v>381.13</v>
      </c>
      <c r="L1734" s="24">
        <f t="shared" ref="L1734:L1795" si="133">+J1734*K1734</f>
        <v>10290.51</v>
      </c>
      <c r="M1734" s="24"/>
      <c r="N1734" s="24">
        <f>+K1734*I1734</f>
        <v>0</v>
      </c>
    </row>
    <row r="1735" spans="1:14" x14ac:dyDescent="0.3">
      <c r="A1735" s="16" t="s">
        <v>37</v>
      </c>
      <c r="B1735" s="17" t="s">
        <v>38</v>
      </c>
      <c r="C1735" s="17">
        <v>36</v>
      </c>
      <c r="D1735" s="29"/>
      <c r="E1735" s="29"/>
      <c r="F1735" s="30">
        <f t="shared" ref="F1735:F1795" si="134">+(E1735+D1735)/C1735</f>
        <v>0</v>
      </c>
      <c r="G1735" s="32"/>
      <c r="H1735" s="32"/>
      <c r="I1735" s="32"/>
      <c r="J1735" s="34">
        <f t="shared" ref="J1735:J1795" si="135">+D1735+E1735-G1735-H1735-I1735</f>
        <v>0</v>
      </c>
      <c r="K1735" s="31">
        <f t="shared" ref="K1735:K1795" si="136">+K1644</f>
        <v>741.2</v>
      </c>
      <c r="L1735" s="24">
        <f t="shared" si="133"/>
        <v>0</v>
      </c>
      <c r="M1735" s="24"/>
      <c r="N1735" s="24">
        <f t="shared" ref="N1735:N1795" si="137">+K1735*I1735</f>
        <v>0</v>
      </c>
    </row>
    <row r="1736" spans="1:14" x14ac:dyDescent="0.3">
      <c r="A1736" s="16" t="s">
        <v>39</v>
      </c>
      <c r="B1736" s="17" t="s">
        <v>40</v>
      </c>
      <c r="C1736" s="17">
        <v>18</v>
      </c>
      <c r="D1736" s="29"/>
      <c r="E1736" s="29"/>
      <c r="F1736" s="30">
        <f t="shared" si="134"/>
        <v>0</v>
      </c>
      <c r="G1736" s="32"/>
      <c r="H1736" s="32"/>
      <c r="I1736" s="32"/>
      <c r="J1736" s="12">
        <f t="shared" si="135"/>
        <v>0</v>
      </c>
      <c r="K1736" s="31">
        <f t="shared" si="136"/>
        <v>1263.5999999999999</v>
      </c>
      <c r="L1736" s="37">
        <f t="shared" si="133"/>
        <v>0</v>
      </c>
      <c r="M1736" s="37"/>
      <c r="N1736" s="37">
        <f t="shared" si="137"/>
        <v>0</v>
      </c>
    </row>
    <row r="1737" spans="1:14" x14ac:dyDescent="0.3">
      <c r="A1737" s="16" t="s">
        <v>41</v>
      </c>
      <c r="B1737" s="17" t="s">
        <v>42</v>
      </c>
      <c r="C1737" s="17">
        <v>10</v>
      </c>
      <c r="D1737" s="29"/>
      <c r="E1737" s="29"/>
      <c r="F1737" s="30">
        <f t="shared" si="134"/>
        <v>0</v>
      </c>
      <c r="G1737" s="32"/>
      <c r="H1737" s="32"/>
      <c r="I1737" s="32"/>
      <c r="J1737" s="34">
        <f t="shared" si="135"/>
        <v>0</v>
      </c>
      <c r="K1737" s="31">
        <f t="shared" si="136"/>
        <v>2059.1999999999998</v>
      </c>
      <c r="L1737" s="24">
        <f t="shared" si="133"/>
        <v>0</v>
      </c>
      <c r="M1737" s="24"/>
      <c r="N1737" s="24">
        <f t="shared" si="137"/>
        <v>0</v>
      </c>
    </row>
    <row r="1738" spans="1:14" x14ac:dyDescent="0.3">
      <c r="A1738" s="16" t="s">
        <v>43</v>
      </c>
      <c r="B1738" s="17" t="s">
        <v>36</v>
      </c>
      <c r="C1738" s="17">
        <v>72</v>
      </c>
      <c r="D1738" s="29"/>
      <c r="E1738" s="29"/>
      <c r="F1738" s="30">
        <f t="shared" si="134"/>
        <v>0</v>
      </c>
      <c r="G1738" s="32"/>
      <c r="H1738" s="32"/>
      <c r="I1738" s="32"/>
      <c r="J1738" s="34">
        <f t="shared" si="135"/>
        <v>0</v>
      </c>
      <c r="K1738" s="31">
        <f t="shared" si="136"/>
        <v>409.5</v>
      </c>
      <c r="L1738" s="24">
        <f t="shared" si="133"/>
        <v>0</v>
      </c>
      <c r="M1738" s="24"/>
      <c r="N1738" s="24">
        <f t="shared" si="137"/>
        <v>0</v>
      </c>
    </row>
    <row r="1739" spans="1:14" x14ac:dyDescent="0.3">
      <c r="A1739" s="16" t="s">
        <v>44</v>
      </c>
      <c r="B1739" s="17" t="s">
        <v>38</v>
      </c>
      <c r="C1739" s="17">
        <v>36</v>
      </c>
      <c r="D1739" s="29"/>
      <c r="E1739" s="29"/>
      <c r="F1739" s="30">
        <f t="shared" si="134"/>
        <v>0</v>
      </c>
      <c r="G1739" s="32"/>
      <c r="H1739" s="32"/>
      <c r="I1739" s="32"/>
      <c r="J1739" s="34">
        <f t="shared" si="135"/>
        <v>0</v>
      </c>
      <c r="K1739" s="31">
        <f t="shared" si="136"/>
        <v>803.79</v>
      </c>
      <c r="L1739" s="24">
        <f t="shared" si="133"/>
        <v>0</v>
      </c>
      <c r="M1739" s="24"/>
      <c r="N1739" s="24">
        <f t="shared" si="137"/>
        <v>0</v>
      </c>
    </row>
    <row r="1740" spans="1:14" x14ac:dyDescent="0.3">
      <c r="A1740" s="16" t="s">
        <v>45</v>
      </c>
      <c r="B1740" s="17" t="s">
        <v>36</v>
      </c>
      <c r="C1740" s="17">
        <v>72</v>
      </c>
      <c r="D1740" s="29">
        <v>12</v>
      </c>
      <c r="E1740" s="29"/>
      <c r="F1740" s="30">
        <f t="shared" si="134"/>
        <v>0.16666666666666666</v>
      </c>
      <c r="G1740" s="32"/>
      <c r="H1740" s="32"/>
      <c r="I1740" s="32"/>
      <c r="J1740" s="34">
        <f t="shared" si="135"/>
        <v>12</v>
      </c>
      <c r="K1740" s="31">
        <f t="shared" si="136"/>
        <v>409.5</v>
      </c>
      <c r="L1740" s="24">
        <f t="shared" si="133"/>
        <v>4914</v>
      </c>
      <c r="M1740" s="24"/>
      <c r="N1740" s="24">
        <f t="shared" si="137"/>
        <v>0</v>
      </c>
    </row>
    <row r="1741" spans="1:14" x14ac:dyDescent="0.3">
      <c r="A1741" s="16" t="s">
        <v>46</v>
      </c>
      <c r="B1741" s="17" t="s">
        <v>38</v>
      </c>
      <c r="C1741" s="17">
        <v>36</v>
      </c>
      <c r="D1741" s="29"/>
      <c r="E1741" s="29"/>
      <c r="F1741" s="30">
        <f t="shared" si="134"/>
        <v>0</v>
      </c>
      <c r="G1741" s="32"/>
      <c r="H1741" s="32"/>
      <c r="I1741" s="32"/>
      <c r="J1741" s="34">
        <f t="shared" si="135"/>
        <v>0</v>
      </c>
      <c r="K1741" s="31">
        <f t="shared" si="136"/>
        <v>803.79</v>
      </c>
      <c r="L1741" s="24">
        <f t="shared" si="133"/>
        <v>0</v>
      </c>
      <c r="M1741" s="24"/>
      <c r="N1741" s="24">
        <f t="shared" si="137"/>
        <v>0</v>
      </c>
    </row>
    <row r="1742" spans="1:14" x14ac:dyDescent="0.3">
      <c r="A1742" s="16" t="s">
        <v>47</v>
      </c>
      <c r="B1742" s="17" t="s">
        <v>48</v>
      </c>
      <c r="C1742" s="17">
        <v>8</v>
      </c>
      <c r="D1742" s="29"/>
      <c r="E1742" s="29"/>
      <c r="F1742" s="30">
        <f t="shared" si="134"/>
        <v>0</v>
      </c>
      <c r="G1742" s="32"/>
      <c r="H1742" s="32"/>
      <c r="I1742" s="32"/>
      <c r="J1742" s="34">
        <f t="shared" si="135"/>
        <v>0</v>
      </c>
      <c r="K1742" s="31">
        <f t="shared" si="136"/>
        <v>2767.05</v>
      </c>
      <c r="L1742" s="24">
        <f t="shared" si="133"/>
        <v>0</v>
      </c>
      <c r="M1742" s="24"/>
      <c r="N1742" s="24">
        <f t="shared" si="137"/>
        <v>0</v>
      </c>
    </row>
    <row r="1743" spans="1:14" x14ac:dyDescent="0.3">
      <c r="A1743" s="35" t="s">
        <v>49</v>
      </c>
      <c r="B1743" s="17" t="s">
        <v>50</v>
      </c>
      <c r="C1743" s="38">
        <v>72</v>
      </c>
      <c r="D1743" s="29">
        <v>10</v>
      </c>
      <c r="E1743" s="29"/>
      <c r="F1743" s="30">
        <f t="shared" si="134"/>
        <v>0.1388888888888889</v>
      </c>
      <c r="G1743" s="32"/>
      <c r="H1743" s="32"/>
      <c r="I1743" s="32"/>
      <c r="J1743" s="12">
        <f t="shared" si="135"/>
        <v>10</v>
      </c>
      <c r="K1743" s="31">
        <f t="shared" si="136"/>
        <v>444.6</v>
      </c>
      <c r="L1743" s="37">
        <f t="shared" si="133"/>
        <v>4446</v>
      </c>
      <c r="M1743" s="37"/>
      <c r="N1743" s="37">
        <f t="shared" si="137"/>
        <v>0</v>
      </c>
    </row>
    <row r="1744" spans="1:14" x14ac:dyDescent="0.3">
      <c r="A1744" s="16" t="s">
        <v>51</v>
      </c>
      <c r="B1744" s="17" t="s">
        <v>52</v>
      </c>
      <c r="C1744" s="17">
        <v>36</v>
      </c>
      <c r="D1744" s="29"/>
      <c r="E1744" s="29"/>
      <c r="F1744" s="30">
        <f t="shared" si="134"/>
        <v>0</v>
      </c>
      <c r="G1744" s="32"/>
      <c r="H1744" s="32"/>
      <c r="I1744" s="32"/>
      <c r="J1744" s="34">
        <f t="shared" si="135"/>
        <v>0</v>
      </c>
      <c r="K1744" s="31">
        <f t="shared" si="136"/>
        <v>868.73</v>
      </c>
      <c r="L1744" s="24">
        <f t="shared" si="133"/>
        <v>0</v>
      </c>
      <c r="M1744" s="24"/>
      <c r="N1744" s="24">
        <f t="shared" si="137"/>
        <v>0</v>
      </c>
    </row>
    <row r="1745" spans="1:14" x14ac:dyDescent="0.3">
      <c r="A1745" s="16" t="s">
        <v>53</v>
      </c>
      <c r="B1745" s="17" t="s">
        <v>48</v>
      </c>
      <c r="C1745" s="17">
        <v>8</v>
      </c>
      <c r="D1745" s="29"/>
      <c r="E1745" s="29"/>
      <c r="F1745" s="30">
        <f t="shared" si="134"/>
        <v>0</v>
      </c>
      <c r="G1745" s="32"/>
      <c r="H1745" s="32"/>
      <c r="I1745" s="32"/>
      <c r="J1745" s="34">
        <f t="shared" si="135"/>
        <v>0</v>
      </c>
      <c r="K1745" s="31">
        <f t="shared" si="136"/>
        <v>2416.0500000000002</v>
      </c>
      <c r="L1745" s="24">
        <f t="shared" si="133"/>
        <v>0</v>
      </c>
      <c r="M1745" s="24"/>
      <c r="N1745" s="24">
        <f t="shared" si="137"/>
        <v>0</v>
      </c>
    </row>
    <row r="1746" spans="1:14" x14ac:dyDescent="0.3">
      <c r="A1746" s="16" t="s">
        <v>54</v>
      </c>
      <c r="B1746" s="17" t="s">
        <v>50</v>
      </c>
      <c r="C1746" s="17">
        <v>72</v>
      </c>
      <c r="D1746" s="29">
        <v>11</v>
      </c>
      <c r="E1746" s="29"/>
      <c r="F1746" s="30">
        <f t="shared" si="134"/>
        <v>0.15277777777777779</v>
      </c>
      <c r="G1746" s="32"/>
      <c r="H1746" s="32"/>
      <c r="I1746" s="32"/>
      <c r="J1746" s="34">
        <f t="shared" si="135"/>
        <v>11</v>
      </c>
      <c r="K1746" s="31">
        <f t="shared" si="136"/>
        <v>377.33</v>
      </c>
      <c r="L1746" s="24">
        <f t="shared" si="133"/>
        <v>4150.63</v>
      </c>
      <c r="M1746" s="24"/>
      <c r="N1746" s="24">
        <f t="shared" si="137"/>
        <v>0</v>
      </c>
    </row>
    <row r="1747" spans="1:14" x14ac:dyDescent="0.3">
      <c r="A1747" s="16" t="s">
        <v>55</v>
      </c>
      <c r="B1747" s="17" t="s">
        <v>56</v>
      </c>
      <c r="C1747" s="17">
        <v>15</v>
      </c>
      <c r="D1747" s="44"/>
      <c r="E1747" s="44"/>
      <c r="F1747" s="30">
        <f t="shared" si="134"/>
        <v>0</v>
      </c>
      <c r="G1747" s="11"/>
      <c r="H1747" s="11"/>
      <c r="I1747" s="11"/>
      <c r="J1747" s="12">
        <f t="shared" si="135"/>
        <v>0</v>
      </c>
      <c r="K1747" s="45">
        <f t="shared" si="136"/>
        <v>1158.3</v>
      </c>
      <c r="L1747" s="37">
        <f t="shared" si="133"/>
        <v>0</v>
      </c>
      <c r="M1747" s="37"/>
      <c r="N1747" s="37">
        <f t="shared" si="137"/>
        <v>0</v>
      </c>
    </row>
    <row r="1748" spans="1:14" x14ac:dyDescent="0.3">
      <c r="A1748" s="16" t="s">
        <v>57</v>
      </c>
      <c r="B1748" s="17" t="s">
        <v>50</v>
      </c>
      <c r="C1748" s="17">
        <v>72</v>
      </c>
      <c r="D1748" s="29">
        <v>2</v>
      </c>
      <c r="E1748" s="29"/>
      <c r="F1748" s="30">
        <f t="shared" si="134"/>
        <v>2.7777777777777776E-2</v>
      </c>
      <c r="G1748" s="32"/>
      <c r="H1748" s="32"/>
      <c r="I1748" s="32"/>
      <c r="J1748" s="34">
        <f t="shared" si="135"/>
        <v>2</v>
      </c>
      <c r="K1748" s="31">
        <f t="shared" si="136"/>
        <v>424.13</v>
      </c>
      <c r="L1748" s="24">
        <f t="shared" si="133"/>
        <v>848.26</v>
      </c>
      <c r="M1748" s="24"/>
      <c r="N1748" s="24">
        <f t="shared" si="137"/>
        <v>0</v>
      </c>
    </row>
    <row r="1749" spans="1:14" x14ac:dyDescent="0.3">
      <c r="A1749" s="16" t="s">
        <v>58</v>
      </c>
      <c r="B1749" s="17" t="s">
        <v>59</v>
      </c>
      <c r="C1749" s="17">
        <v>15</v>
      </c>
      <c r="D1749" s="29"/>
      <c r="E1749" s="29"/>
      <c r="F1749" s="30">
        <f t="shared" si="134"/>
        <v>0</v>
      </c>
      <c r="G1749" s="32"/>
      <c r="H1749" s="32"/>
      <c r="I1749" s="32"/>
      <c r="J1749" s="34">
        <f t="shared" si="135"/>
        <v>0</v>
      </c>
      <c r="K1749" s="31">
        <f t="shared" si="136"/>
        <v>1199.25</v>
      </c>
      <c r="L1749" s="24">
        <f t="shared" si="133"/>
        <v>0</v>
      </c>
      <c r="M1749" s="24"/>
      <c r="N1749" s="24">
        <f t="shared" si="137"/>
        <v>0</v>
      </c>
    </row>
    <row r="1750" spans="1:14" x14ac:dyDescent="0.3">
      <c r="A1750" s="16" t="s">
        <v>60</v>
      </c>
      <c r="B1750" s="17" t="s">
        <v>50</v>
      </c>
      <c r="C1750" s="17">
        <v>72</v>
      </c>
      <c r="D1750" s="29"/>
      <c r="E1750" s="29"/>
      <c r="F1750" s="30">
        <f t="shared" si="134"/>
        <v>0</v>
      </c>
      <c r="G1750" s="32"/>
      <c r="H1750" s="32"/>
      <c r="I1750" s="32"/>
      <c r="J1750" s="34">
        <f t="shared" si="135"/>
        <v>0</v>
      </c>
      <c r="K1750" s="31">
        <f t="shared" si="136"/>
        <v>381.13</v>
      </c>
      <c r="L1750" s="24">
        <f t="shared" si="133"/>
        <v>0</v>
      </c>
      <c r="M1750" s="24"/>
      <c r="N1750" s="24">
        <f t="shared" si="137"/>
        <v>0</v>
      </c>
    </row>
    <row r="1751" spans="1:14" x14ac:dyDescent="0.3">
      <c r="A1751" s="16" t="s">
        <v>61</v>
      </c>
      <c r="B1751" s="17" t="s">
        <v>50</v>
      </c>
      <c r="C1751" s="38">
        <v>72</v>
      </c>
      <c r="D1751" s="44"/>
      <c r="E1751" s="44"/>
      <c r="F1751" s="30">
        <f t="shared" si="134"/>
        <v>0</v>
      </c>
      <c r="G1751" s="11"/>
      <c r="H1751" s="11"/>
      <c r="I1751" s="11"/>
      <c r="J1751" s="12">
        <f t="shared" si="135"/>
        <v>0</v>
      </c>
      <c r="K1751" s="31">
        <f t="shared" si="136"/>
        <v>424.13</v>
      </c>
      <c r="L1751" s="37">
        <f t="shared" si="133"/>
        <v>0</v>
      </c>
      <c r="M1751" s="37"/>
      <c r="N1751" s="37">
        <f t="shared" si="137"/>
        <v>0</v>
      </c>
    </row>
    <row r="1752" spans="1:14" x14ac:dyDescent="0.3">
      <c r="A1752" s="35" t="s">
        <v>62</v>
      </c>
      <c r="B1752" s="17" t="s">
        <v>50</v>
      </c>
      <c r="C1752" s="38">
        <v>72</v>
      </c>
      <c r="D1752" s="44"/>
      <c r="E1752" s="44"/>
      <c r="F1752" s="30">
        <f t="shared" si="134"/>
        <v>0</v>
      </c>
      <c r="G1752" s="11"/>
      <c r="H1752" s="11"/>
      <c r="I1752" s="11"/>
      <c r="J1752" s="12">
        <f t="shared" si="135"/>
        <v>0</v>
      </c>
      <c r="K1752" s="31">
        <f t="shared" si="136"/>
        <v>330.23</v>
      </c>
      <c r="L1752" s="37">
        <f t="shared" si="133"/>
        <v>0</v>
      </c>
      <c r="M1752" s="37"/>
      <c r="N1752" s="37">
        <f t="shared" si="137"/>
        <v>0</v>
      </c>
    </row>
    <row r="1753" spans="1:14" x14ac:dyDescent="0.3">
      <c r="A1753" s="35" t="s">
        <v>63</v>
      </c>
      <c r="B1753" s="17" t="s">
        <v>50</v>
      </c>
      <c r="C1753" s="38">
        <v>72</v>
      </c>
      <c r="D1753" s="44">
        <v>2</v>
      </c>
      <c r="E1753" s="44"/>
      <c r="F1753" s="30">
        <f t="shared" si="134"/>
        <v>2.7777777777777776E-2</v>
      </c>
      <c r="G1753" s="11"/>
      <c r="H1753" s="11"/>
      <c r="I1753" s="11"/>
      <c r="J1753" s="12">
        <f t="shared" si="135"/>
        <v>2</v>
      </c>
      <c r="K1753" s="31">
        <f t="shared" si="136"/>
        <v>424.13</v>
      </c>
      <c r="L1753" s="37">
        <f t="shared" si="133"/>
        <v>848.26</v>
      </c>
      <c r="M1753" s="37"/>
      <c r="N1753" s="37">
        <f t="shared" si="137"/>
        <v>0</v>
      </c>
    </row>
    <row r="1754" spans="1:14" x14ac:dyDescent="0.3">
      <c r="A1754" s="35" t="s">
        <v>64</v>
      </c>
      <c r="B1754" s="17" t="s">
        <v>65</v>
      </c>
      <c r="C1754" s="38">
        <v>72</v>
      </c>
      <c r="D1754" s="44"/>
      <c r="E1754" s="44"/>
      <c r="F1754" s="30">
        <f t="shared" si="134"/>
        <v>0</v>
      </c>
      <c r="G1754" s="11"/>
      <c r="H1754" s="11"/>
      <c r="I1754" s="11"/>
      <c r="J1754" s="12">
        <f t="shared" si="135"/>
        <v>0</v>
      </c>
      <c r="K1754" s="31">
        <f t="shared" si="136"/>
        <v>389.61</v>
      </c>
      <c r="L1754" s="37">
        <f t="shared" si="133"/>
        <v>0</v>
      </c>
      <c r="M1754" s="37"/>
      <c r="N1754" s="37">
        <f t="shared" si="137"/>
        <v>0</v>
      </c>
    </row>
    <row r="1755" spans="1:14" x14ac:dyDescent="0.3">
      <c r="A1755" s="35" t="s">
        <v>66</v>
      </c>
      <c r="B1755" s="17" t="s">
        <v>65</v>
      </c>
      <c r="C1755" s="38">
        <v>72</v>
      </c>
      <c r="D1755" s="44">
        <v>4</v>
      </c>
      <c r="E1755" s="44"/>
      <c r="F1755" s="30">
        <f t="shared" si="134"/>
        <v>5.5555555555555552E-2</v>
      </c>
      <c r="G1755" s="11"/>
      <c r="H1755" s="11"/>
      <c r="I1755" s="11"/>
      <c r="J1755" s="12">
        <f t="shared" si="135"/>
        <v>4</v>
      </c>
      <c r="K1755" s="31">
        <f t="shared" si="136"/>
        <v>389.61</v>
      </c>
      <c r="L1755" s="37">
        <f t="shared" si="133"/>
        <v>1558.44</v>
      </c>
      <c r="M1755" s="37"/>
      <c r="N1755" s="37">
        <f t="shared" si="137"/>
        <v>0</v>
      </c>
    </row>
    <row r="1756" spans="1:14" x14ac:dyDescent="0.3">
      <c r="A1756" s="47" t="s">
        <v>67</v>
      </c>
      <c r="B1756" s="48" t="s">
        <v>59</v>
      </c>
      <c r="C1756" s="49">
        <v>25</v>
      </c>
      <c r="D1756" s="44">
        <v>5</v>
      </c>
      <c r="E1756" s="44"/>
      <c r="F1756" s="30">
        <f t="shared" si="134"/>
        <v>0.2</v>
      </c>
      <c r="G1756" s="11"/>
      <c r="H1756" s="11"/>
      <c r="I1756" s="11"/>
      <c r="J1756" s="12">
        <f t="shared" si="135"/>
        <v>5</v>
      </c>
      <c r="K1756" s="31">
        <f t="shared" si="136"/>
        <v>169.65</v>
      </c>
      <c r="L1756" s="37">
        <f t="shared" si="133"/>
        <v>848.25</v>
      </c>
      <c r="M1756" s="37"/>
      <c r="N1756" s="37">
        <f t="shared" si="137"/>
        <v>0</v>
      </c>
    </row>
    <row r="1757" spans="1:14" x14ac:dyDescent="0.3">
      <c r="A1757" s="47" t="s">
        <v>68</v>
      </c>
      <c r="B1757" s="48" t="s">
        <v>42</v>
      </c>
      <c r="C1757" s="49">
        <v>50</v>
      </c>
      <c r="D1757" s="44">
        <v>35</v>
      </c>
      <c r="E1757" s="44"/>
      <c r="F1757" s="30">
        <f t="shared" si="134"/>
        <v>0.7</v>
      </c>
      <c r="G1757" s="11"/>
      <c r="H1757" s="11"/>
      <c r="I1757" s="11"/>
      <c r="J1757" s="12">
        <f t="shared" si="135"/>
        <v>35</v>
      </c>
      <c r="K1757" s="31">
        <f t="shared" si="136"/>
        <v>88.92</v>
      </c>
      <c r="L1757" s="37">
        <f t="shared" si="133"/>
        <v>3112.2000000000003</v>
      </c>
      <c r="M1757" s="37"/>
      <c r="N1757" s="37">
        <f t="shared" si="137"/>
        <v>0</v>
      </c>
    </row>
    <row r="1758" spans="1:14" x14ac:dyDescent="0.3">
      <c r="A1758" s="47" t="s">
        <v>69</v>
      </c>
      <c r="B1758" s="48" t="s">
        <v>52</v>
      </c>
      <c r="C1758" s="49">
        <v>12</v>
      </c>
      <c r="D1758" s="44">
        <v>8</v>
      </c>
      <c r="E1758" s="44"/>
      <c r="F1758" s="30">
        <f t="shared" si="134"/>
        <v>0.66666666666666663</v>
      </c>
      <c r="G1758" s="11"/>
      <c r="H1758" s="11"/>
      <c r="I1758" s="11"/>
      <c r="J1758" s="12">
        <f t="shared" si="135"/>
        <v>8</v>
      </c>
      <c r="K1758" s="31">
        <f t="shared" si="136"/>
        <v>123.94</v>
      </c>
      <c r="L1758" s="37">
        <f t="shared" si="133"/>
        <v>991.52</v>
      </c>
      <c r="M1758" s="37"/>
      <c r="N1758" s="37">
        <f t="shared" si="137"/>
        <v>0</v>
      </c>
    </row>
    <row r="1759" spans="1:14" ht="19.5" thickBot="1" x14ac:dyDescent="0.35">
      <c r="A1759" s="47" t="s">
        <v>70</v>
      </c>
      <c r="B1759" s="48" t="s">
        <v>50</v>
      </c>
      <c r="C1759" s="49">
        <v>60</v>
      </c>
      <c r="D1759" s="44"/>
      <c r="E1759" s="44"/>
      <c r="F1759" s="30">
        <f t="shared" si="134"/>
        <v>0</v>
      </c>
      <c r="G1759" s="11"/>
      <c r="H1759" s="11"/>
      <c r="I1759" s="11"/>
      <c r="J1759" s="12">
        <f t="shared" si="135"/>
        <v>0</v>
      </c>
      <c r="K1759" s="31">
        <f t="shared" si="136"/>
        <v>67.180000000000007</v>
      </c>
      <c r="L1759" s="37">
        <f t="shared" si="133"/>
        <v>0</v>
      </c>
      <c r="M1759" s="37"/>
      <c r="N1759" s="37">
        <f t="shared" si="137"/>
        <v>0</v>
      </c>
    </row>
    <row r="1760" spans="1:14" ht="19.5" thickBot="1" x14ac:dyDescent="0.35">
      <c r="A1760" s="56" t="s">
        <v>71</v>
      </c>
      <c r="B1760" s="57" t="s">
        <v>50</v>
      </c>
      <c r="C1760" s="58">
        <v>60</v>
      </c>
      <c r="D1760" s="44">
        <v>17</v>
      </c>
      <c r="E1760" s="44"/>
      <c r="F1760" s="30">
        <f t="shared" si="134"/>
        <v>0.28333333333333333</v>
      </c>
      <c r="G1760" s="11"/>
      <c r="H1760" s="11"/>
      <c r="I1760" s="11"/>
      <c r="J1760" s="12">
        <f t="shared" si="135"/>
        <v>17</v>
      </c>
      <c r="K1760" s="31">
        <f t="shared" si="136"/>
        <v>67.180000000000007</v>
      </c>
      <c r="L1760" s="37">
        <f t="shared" si="133"/>
        <v>1142.0600000000002</v>
      </c>
      <c r="M1760" s="37"/>
      <c r="N1760" s="37">
        <f t="shared" si="137"/>
        <v>0</v>
      </c>
    </row>
    <row r="1761" spans="1:14" ht="19.5" thickBot="1" x14ac:dyDescent="0.35">
      <c r="A1761" s="56" t="s">
        <v>72</v>
      </c>
      <c r="B1761" s="57" t="s">
        <v>50</v>
      </c>
      <c r="C1761" s="58">
        <v>60</v>
      </c>
      <c r="D1761" s="44">
        <v>9</v>
      </c>
      <c r="E1761" s="44"/>
      <c r="F1761" s="30">
        <f t="shared" si="134"/>
        <v>0.15</v>
      </c>
      <c r="G1761" s="11"/>
      <c r="H1761" s="11"/>
      <c r="I1761" s="11"/>
      <c r="J1761" s="12">
        <f t="shared" si="135"/>
        <v>9</v>
      </c>
      <c r="K1761" s="31">
        <f t="shared" si="136"/>
        <v>67.180000000000007</v>
      </c>
      <c r="L1761" s="37">
        <f t="shared" si="133"/>
        <v>604.62000000000012</v>
      </c>
      <c r="M1761" s="37"/>
      <c r="N1761" s="37">
        <f t="shared" si="137"/>
        <v>0</v>
      </c>
    </row>
    <row r="1762" spans="1:14" ht="19.5" thickBot="1" x14ac:dyDescent="0.35">
      <c r="A1762" s="56" t="s">
        <v>73</v>
      </c>
      <c r="B1762" s="57" t="s">
        <v>74</v>
      </c>
      <c r="C1762" s="58">
        <v>150</v>
      </c>
      <c r="D1762" s="44"/>
      <c r="E1762" s="44"/>
      <c r="F1762" s="30">
        <f t="shared" si="134"/>
        <v>0</v>
      </c>
      <c r="G1762" s="11"/>
      <c r="H1762" s="11"/>
      <c r="I1762" s="11"/>
      <c r="J1762" s="12">
        <f t="shared" si="135"/>
        <v>0</v>
      </c>
      <c r="K1762" s="31">
        <f t="shared" si="136"/>
        <v>21.06</v>
      </c>
      <c r="L1762" s="37">
        <f t="shared" si="133"/>
        <v>0</v>
      </c>
      <c r="M1762" s="37"/>
      <c r="N1762" s="37">
        <f t="shared" si="137"/>
        <v>0</v>
      </c>
    </row>
    <row r="1763" spans="1:14" ht="19.5" thickBot="1" x14ac:dyDescent="0.35">
      <c r="A1763" s="66" t="s">
        <v>75</v>
      </c>
      <c r="B1763" s="67" t="s">
        <v>76</v>
      </c>
      <c r="C1763" s="68">
        <v>120</v>
      </c>
      <c r="D1763" s="44"/>
      <c r="E1763" s="44"/>
      <c r="F1763" s="30">
        <f t="shared" si="134"/>
        <v>0</v>
      </c>
      <c r="G1763" s="11"/>
      <c r="H1763" s="11"/>
      <c r="I1763" s="11"/>
      <c r="J1763" s="12">
        <f t="shared" si="135"/>
        <v>0</v>
      </c>
      <c r="K1763" s="31">
        <f t="shared" si="136"/>
        <v>78.98</v>
      </c>
      <c r="L1763" s="37">
        <f t="shared" si="133"/>
        <v>0</v>
      </c>
      <c r="M1763" s="37"/>
      <c r="N1763" s="37">
        <f t="shared" si="137"/>
        <v>0</v>
      </c>
    </row>
    <row r="1764" spans="1:14" ht="19.5" thickBot="1" x14ac:dyDescent="0.35">
      <c r="A1764" s="66" t="s">
        <v>77</v>
      </c>
      <c r="B1764" s="67" t="s">
        <v>78</v>
      </c>
      <c r="C1764" s="68">
        <v>60</v>
      </c>
      <c r="D1764" s="44">
        <v>21</v>
      </c>
      <c r="E1764" s="44"/>
      <c r="F1764" s="30">
        <f t="shared" si="134"/>
        <v>0.35</v>
      </c>
      <c r="G1764" s="11"/>
      <c r="H1764" s="11"/>
      <c r="I1764" s="11"/>
      <c r="J1764" s="12">
        <f t="shared" si="135"/>
        <v>21</v>
      </c>
      <c r="K1764" s="31">
        <f t="shared" si="136"/>
        <v>154.44</v>
      </c>
      <c r="L1764" s="37">
        <f t="shared" si="133"/>
        <v>3243.24</v>
      </c>
      <c r="M1764" s="37"/>
      <c r="N1764" s="37">
        <f t="shared" si="137"/>
        <v>0</v>
      </c>
    </row>
    <row r="1765" spans="1:14" ht="19.5" thickBot="1" x14ac:dyDescent="0.35">
      <c r="A1765" s="66" t="s">
        <v>79</v>
      </c>
      <c r="B1765" s="67" t="s">
        <v>50</v>
      </c>
      <c r="C1765" s="68">
        <v>30</v>
      </c>
      <c r="D1765" s="44">
        <v>30</v>
      </c>
      <c r="E1765" s="44"/>
      <c r="F1765" s="30">
        <f t="shared" si="134"/>
        <v>1</v>
      </c>
      <c r="G1765" s="11"/>
      <c r="H1765" s="11"/>
      <c r="I1765" s="11"/>
      <c r="J1765" s="12">
        <f t="shared" si="135"/>
        <v>30</v>
      </c>
      <c r="K1765" s="31">
        <f t="shared" si="136"/>
        <v>274.95</v>
      </c>
      <c r="L1765" s="37">
        <f t="shared" si="133"/>
        <v>8248.5</v>
      </c>
      <c r="M1765" s="37"/>
      <c r="N1765" s="37">
        <f t="shared" si="137"/>
        <v>0</v>
      </c>
    </row>
    <row r="1766" spans="1:14" ht="19.5" thickBot="1" x14ac:dyDescent="0.35">
      <c r="A1766" s="66" t="s">
        <v>80</v>
      </c>
      <c r="B1766" s="67" t="s">
        <v>59</v>
      </c>
      <c r="C1766" s="68">
        <v>12</v>
      </c>
      <c r="D1766" s="44"/>
      <c r="E1766" s="44"/>
      <c r="F1766" s="30">
        <f t="shared" si="134"/>
        <v>0</v>
      </c>
      <c r="G1766" s="11"/>
      <c r="H1766" s="11"/>
      <c r="I1766" s="11"/>
      <c r="J1766" s="12">
        <f t="shared" si="135"/>
        <v>0</v>
      </c>
      <c r="K1766" s="31">
        <f t="shared" si="136"/>
        <v>1023.75</v>
      </c>
      <c r="L1766" s="37">
        <f t="shared" si="133"/>
        <v>0</v>
      </c>
      <c r="M1766" s="37"/>
      <c r="N1766" s="37">
        <f t="shared" si="137"/>
        <v>0</v>
      </c>
    </row>
    <row r="1767" spans="1:14" ht="19.5" thickBot="1" x14ac:dyDescent="0.35">
      <c r="A1767" s="76" t="s">
        <v>81</v>
      </c>
      <c r="B1767" s="77" t="s">
        <v>82</v>
      </c>
      <c r="C1767" s="78">
        <v>18</v>
      </c>
      <c r="D1767" s="44">
        <v>23</v>
      </c>
      <c r="E1767" s="44"/>
      <c r="F1767" s="30">
        <f t="shared" si="134"/>
        <v>1.2777777777777777</v>
      </c>
      <c r="G1767" s="11"/>
      <c r="H1767" s="11"/>
      <c r="I1767" s="11"/>
      <c r="J1767" s="12">
        <f t="shared" si="135"/>
        <v>23</v>
      </c>
      <c r="K1767" s="31">
        <f t="shared" si="136"/>
        <v>558.67999999999995</v>
      </c>
      <c r="L1767" s="37">
        <f t="shared" si="133"/>
        <v>12849.64</v>
      </c>
      <c r="M1767" s="37"/>
      <c r="N1767" s="37">
        <f t="shared" si="137"/>
        <v>0</v>
      </c>
    </row>
    <row r="1768" spans="1:14" ht="19.5" thickBot="1" x14ac:dyDescent="0.35">
      <c r="A1768" s="76" t="s">
        <v>83</v>
      </c>
      <c r="B1768" s="77" t="s">
        <v>59</v>
      </c>
      <c r="C1768" s="78">
        <v>12</v>
      </c>
      <c r="D1768" s="44">
        <v>4</v>
      </c>
      <c r="E1768" s="44"/>
      <c r="F1768" s="30">
        <f t="shared" si="134"/>
        <v>0.33333333333333331</v>
      </c>
      <c r="G1768" s="11"/>
      <c r="H1768" s="11"/>
      <c r="I1768" s="11"/>
      <c r="J1768" s="12">
        <f t="shared" si="135"/>
        <v>4</v>
      </c>
      <c r="K1768" s="31">
        <f t="shared" si="136"/>
        <v>1092.2</v>
      </c>
      <c r="L1768" s="37">
        <f t="shared" si="133"/>
        <v>4368.8</v>
      </c>
      <c r="M1768" s="37"/>
      <c r="N1768" s="37">
        <f t="shared" si="137"/>
        <v>0</v>
      </c>
    </row>
    <row r="1769" spans="1:14" ht="19.5" thickBot="1" x14ac:dyDescent="0.35">
      <c r="A1769" s="76" t="s">
        <v>84</v>
      </c>
      <c r="B1769" s="77" t="s">
        <v>85</v>
      </c>
      <c r="C1769" s="78">
        <v>4</v>
      </c>
      <c r="D1769" s="44"/>
      <c r="E1769" s="44"/>
      <c r="F1769" s="30">
        <f t="shared" si="134"/>
        <v>0</v>
      </c>
      <c r="G1769" s="11"/>
      <c r="H1769" s="11"/>
      <c r="I1769" s="11"/>
      <c r="J1769" s="12">
        <f t="shared" si="135"/>
        <v>0</v>
      </c>
      <c r="K1769" s="31">
        <f t="shared" si="136"/>
        <v>2670.53</v>
      </c>
      <c r="L1769" s="37">
        <f t="shared" si="133"/>
        <v>0</v>
      </c>
      <c r="M1769" s="37"/>
      <c r="N1769" s="37">
        <f t="shared" si="137"/>
        <v>0</v>
      </c>
    </row>
    <row r="1770" spans="1:14" ht="19.5" thickBot="1" x14ac:dyDescent="0.35">
      <c r="A1770" s="86" t="s">
        <v>86</v>
      </c>
      <c r="B1770" s="87" t="s">
        <v>87</v>
      </c>
      <c r="C1770" s="88">
        <v>48</v>
      </c>
      <c r="D1770" s="44">
        <v>12</v>
      </c>
      <c r="E1770" s="44"/>
      <c r="F1770" s="30">
        <f t="shared" si="134"/>
        <v>0.25</v>
      </c>
      <c r="G1770" s="11"/>
      <c r="H1770" s="11"/>
      <c r="I1770" s="11"/>
      <c r="J1770" s="12">
        <f t="shared" si="135"/>
        <v>12</v>
      </c>
      <c r="K1770" s="31">
        <f t="shared" si="136"/>
        <v>46.8</v>
      </c>
      <c r="L1770" s="37">
        <f t="shared" si="133"/>
        <v>561.59999999999991</v>
      </c>
      <c r="M1770" s="37"/>
      <c r="N1770" s="37">
        <f t="shared" si="137"/>
        <v>0</v>
      </c>
    </row>
    <row r="1771" spans="1:14" ht="19.5" thickBot="1" x14ac:dyDescent="0.35">
      <c r="A1771" s="86" t="s">
        <v>88</v>
      </c>
      <c r="B1771" s="87" t="s">
        <v>87</v>
      </c>
      <c r="C1771" s="88">
        <v>48</v>
      </c>
      <c r="D1771" s="44"/>
      <c r="E1771" s="44"/>
      <c r="F1771" s="30">
        <f t="shared" si="134"/>
        <v>0</v>
      </c>
      <c r="G1771" s="11"/>
      <c r="H1771" s="11"/>
      <c r="I1771" s="11"/>
      <c r="J1771" s="12">
        <f t="shared" si="135"/>
        <v>0</v>
      </c>
      <c r="K1771" s="31">
        <f t="shared" si="136"/>
        <v>46.8</v>
      </c>
      <c r="L1771" s="37">
        <f t="shared" si="133"/>
        <v>0</v>
      </c>
      <c r="M1771" s="37"/>
      <c r="N1771" s="37">
        <f t="shared" si="137"/>
        <v>0</v>
      </c>
    </row>
    <row r="1772" spans="1:14" x14ac:dyDescent="0.3">
      <c r="A1772" s="96" t="s">
        <v>89</v>
      </c>
      <c r="B1772" s="97">
        <v>25</v>
      </c>
      <c r="C1772" s="97">
        <v>25</v>
      </c>
      <c r="D1772" s="44">
        <v>431</v>
      </c>
      <c r="E1772" s="44"/>
      <c r="F1772" s="30">
        <f t="shared" si="134"/>
        <v>17.239999999999998</v>
      </c>
      <c r="G1772" s="11"/>
      <c r="H1772" s="11"/>
      <c r="I1772" s="11"/>
      <c r="J1772" s="12">
        <f t="shared" si="135"/>
        <v>431</v>
      </c>
      <c r="K1772" s="31">
        <f t="shared" si="136"/>
        <v>111.25</v>
      </c>
      <c r="L1772" s="37">
        <f t="shared" si="133"/>
        <v>47948.75</v>
      </c>
      <c r="M1772" s="37"/>
      <c r="N1772" s="37">
        <f t="shared" si="137"/>
        <v>0</v>
      </c>
    </row>
    <row r="1773" spans="1:14" x14ac:dyDescent="0.3">
      <c r="A1773" s="105" t="s">
        <v>90</v>
      </c>
      <c r="B1773" s="106">
        <v>10</v>
      </c>
      <c r="C1773" s="106">
        <v>10</v>
      </c>
      <c r="D1773" s="44"/>
      <c r="E1773" s="44"/>
      <c r="F1773" s="30">
        <f t="shared" si="134"/>
        <v>0</v>
      </c>
      <c r="G1773" s="11"/>
      <c r="H1773" s="11"/>
      <c r="I1773" s="11"/>
      <c r="J1773" s="12">
        <f t="shared" si="135"/>
        <v>0</v>
      </c>
      <c r="K1773" s="31">
        <f t="shared" si="136"/>
        <v>1760</v>
      </c>
      <c r="L1773" s="37">
        <f t="shared" si="133"/>
        <v>0</v>
      </c>
      <c r="M1773" s="37"/>
      <c r="N1773" s="37">
        <f t="shared" si="137"/>
        <v>0</v>
      </c>
    </row>
    <row r="1774" spans="1:14" x14ac:dyDescent="0.3">
      <c r="A1774" s="105" t="s">
        <v>91</v>
      </c>
      <c r="B1774" s="106">
        <v>8</v>
      </c>
      <c r="C1774" s="106">
        <v>8</v>
      </c>
      <c r="D1774" s="44"/>
      <c r="E1774" s="44"/>
      <c r="F1774" s="30">
        <f t="shared" si="134"/>
        <v>0</v>
      </c>
      <c r="G1774" s="11"/>
      <c r="H1774" s="11"/>
      <c r="I1774" s="11"/>
      <c r="J1774" s="12">
        <f t="shared" si="135"/>
        <v>0</v>
      </c>
      <c r="K1774" s="31">
        <f t="shared" si="136"/>
        <v>2365</v>
      </c>
      <c r="L1774" s="37">
        <f t="shared" si="133"/>
        <v>0</v>
      </c>
      <c r="M1774" s="37"/>
      <c r="N1774" s="37">
        <f t="shared" si="137"/>
        <v>0</v>
      </c>
    </row>
    <row r="1775" spans="1:14" x14ac:dyDescent="0.3">
      <c r="A1775" s="105" t="s">
        <v>92</v>
      </c>
      <c r="B1775" s="106">
        <v>8</v>
      </c>
      <c r="C1775" s="106">
        <v>8</v>
      </c>
      <c r="D1775" s="44"/>
      <c r="E1775" s="44"/>
      <c r="F1775" s="30">
        <f t="shared" si="134"/>
        <v>0</v>
      </c>
      <c r="G1775" s="11"/>
      <c r="H1775" s="11"/>
      <c r="I1775" s="11"/>
      <c r="J1775" s="12">
        <f t="shared" si="135"/>
        <v>0</v>
      </c>
      <c r="K1775" s="31">
        <f t="shared" si="136"/>
        <v>2065</v>
      </c>
      <c r="L1775" s="37">
        <f t="shared" si="133"/>
        <v>0</v>
      </c>
      <c r="M1775" s="37"/>
      <c r="N1775" s="37">
        <f t="shared" si="137"/>
        <v>0</v>
      </c>
    </row>
    <row r="1776" spans="1:14" x14ac:dyDescent="0.3">
      <c r="A1776" s="105" t="s">
        <v>93</v>
      </c>
      <c r="B1776" s="106">
        <v>15</v>
      </c>
      <c r="C1776" s="106">
        <v>15</v>
      </c>
      <c r="D1776" s="44"/>
      <c r="E1776" s="44"/>
      <c r="F1776" s="30">
        <f t="shared" si="134"/>
        <v>0</v>
      </c>
      <c r="G1776" s="11"/>
      <c r="H1776" s="11"/>
      <c r="I1776" s="11"/>
      <c r="J1776" s="12">
        <f t="shared" si="135"/>
        <v>0</v>
      </c>
      <c r="K1776" s="31">
        <f t="shared" si="136"/>
        <v>990</v>
      </c>
      <c r="L1776" s="37">
        <f t="shared" si="133"/>
        <v>0</v>
      </c>
      <c r="M1776" s="37"/>
      <c r="N1776" s="37">
        <f t="shared" si="137"/>
        <v>0</v>
      </c>
    </row>
    <row r="1777" spans="1:14" x14ac:dyDescent="0.3">
      <c r="A1777" s="105" t="s">
        <v>94</v>
      </c>
      <c r="B1777" s="106">
        <v>15</v>
      </c>
      <c r="C1777" s="106">
        <v>15</v>
      </c>
      <c r="D1777" s="44"/>
      <c r="E1777" s="44"/>
      <c r="F1777" s="30">
        <f t="shared" si="134"/>
        <v>0</v>
      </c>
      <c r="G1777" s="11"/>
      <c r="H1777" s="11"/>
      <c r="I1777" s="11"/>
      <c r="J1777" s="12">
        <f t="shared" si="135"/>
        <v>0</v>
      </c>
      <c r="K1777" s="31">
        <f t="shared" si="136"/>
        <v>1025</v>
      </c>
      <c r="L1777" s="37">
        <f t="shared" si="133"/>
        <v>0</v>
      </c>
      <c r="M1777" s="37"/>
      <c r="N1777" s="37">
        <f t="shared" si="137"/>
        <v>0</v>
      </c>
    </row>
    <row r="1778" spans="1:14" x14ac:dyDescent="0.3">
      <c r="A1778" s="105" t="s">
        <v>95</v>
      </c>
      <c r="B1778" s="106">
        <v>10</v>
      </c>
      <c r="C1778" s="106">
        <v>10</v>
      </c>
      <c r="D1778" s="44"/>
      <c r="E1778" s="44"/>
      <c r="F1778" s="30">
        <f t="shared" si="134"/>
        <v>0</v>
      </c>
      <c r="G1778" s="11"/>
      <c r="H1778" s="11"/>
      <c r="I1778" s="11"/>
      <c r="J1778" s="12">
        <f t="shared" si="135"/>
        <v>0</v>
      </c>
      <c r="K1778" s="31">
        <f t="shared" si="136"/>
        <v>1620</v>
      </c>
      <c r="L1778" s="37">
        <f t="shared" si="133"/>
        <v>0</v>
      </c>
      <c r="M1778" s="37"/>
      <c r="N1778" s="37">
        <f t="shared" si="137"/>
        <v>0</v>
      </c>
    </row>
    <row r="1779" spans="1:14" x14ac:dyDescent="0.3">
      <c r="A1779" s="105" t="s">
        <v>96</v>
      </c>
      <c r="B1779" s="106">
        <v>8</v>
      </c>
      <c r="C1779" s="106">
        <v>8</v>
      </c>
      <c r="D1779" s="44"/>
      <c r="E1779" s="44"/>
      <c r="F1779" s="30">
        <f t="shared" si="134"/>
        <v>0</v>
      </c>
      <c r="G1779" s="11"/>
      <c r="H1779" s="11"/>
      <c r="I1779" s="11"/>
      <c r="J1779" s="12">
        <f t="shared" si="135"/>
        <v>0</v>
      </c>
      <c r="K1779" s="31">
        <f t="shared" si="136"/>
        <v>2130</v>
      </c>
      <c r="L1779" s="37">
        <f t="shared" si="133"/>
        <v>0</v>
      </c>
      <c r="M1779" s="37"/>
      <c r="N1779" s="37">
        <f t="shared" si="137"/>
        <v>0</v>
      </c>
    </row>
    <row r="1780" spans="1:14" x14ac:dyDescent="0.3">
      <c r="A1780" s="105" t="s">
        <v>97</v>
      </c>
      <c r="B1780" s="106">
        <v>15</v>
      </c>
      <c r="C1780" s="106">
        <v>15</v>
      </c>
      <c r="D1780" s="44"/>
      <c r="E1780" s="44"/>
      <c r="F1780" s="30">
        <f t="shared" si="134"/>
        <v>0</v>
      </c>
      <c r="G1780" s="11"/>
      <c r="H1780" s="11"/>
      <c r="I1780" s="11"/>
      <c r="J1780" s="12">
        <f t="shared" si="135"/>
        <v>0</v>
      </c>
      <c r="K1780" s="31">
        <f t="shared" si="136"/>
        <v>880</v>
      </c>
      <c r="L1780" s="37">
        <f t="shared" si="133"/>
        <v>0</v>
      </c>
      <c r="M1780" s="37"/>
      <c r="N1780" s="37">
        <f t="shared" si="137"/>
        <v>0</v>
      </c>
    </row>
    <row r="1781" spans="1:14" x14ac:dyDescent="0.3">
      <c r="A1781" s="105" t="s">
        <v>98</v>
      </c>
      <c r="B1781" s="106">
        <v>15</v>
      </c>
      <c r="C1781" s="106">
        <v>15</v>
      </c>
      <c r="D1781" s="44"/>
      <c r="E1781" s="44"/>
      <c r="F1781" s="30">
        <f t="shared" si="134"/>
        <v>0</v>
      </c>
      <c r="G1781" s="11"/>
      <c r="H1781" s="11"/>
      <c r="I1781" s="11"/>
      <c r="J1781" s="12">
        <f t="shared" si="135"/>
        <v>0</v>
      </c>
      <c r="K1781" s="31">
        <f t="shared" si="136"/>
        <v>915</v>
      </c>
      <c r="L1781" s="37">
        <f t="shared" si="133"/>
        <v>0</v>
      </c>
      <c r="M1781" s="37"/>
      <c r="N1781" s="37">
        <f t="shared" si="137"/>
        <v>0</v>
      </c>
    </row>
    <row r="1782" spans="1:14" x14ac:dyDescent="0.3">
      <c r="A1782" s="105" t="s">
        <v>99</v>
      </c>
      <c r="B1782" s="106">
        <v>3</v>
      </c>
      <c r="C1782" s="106">
        <v>3</v>
      </c>
      <c r="D1782" s="44"/>
      <c r="E1782" s="44"/>
      <c r="F1782" s="30">
        <f t="shared" si="134"/>
        <v>0</v>
      </c>
      <c r="G1782" s="11"/>
      <c r="H1782" s="11"/>
      <c r="I1782" s="11"/>
      <c r="J1782" s="12">
        <f t="shared" si="135"/>
        <v>0</v>
      </c>
      <c r="K1782" s="31">
        <f t="shared" si="136"/>
        <v>1970</v>
      </c>
      <c r="L1782" s="37">
        <f t="shared" si="133"/>
        <v>0</v>
      </c>
      <c r="M1782" s="37"/>
      <c r="N1782" s="37">
        <f t="shared" si="137"/>
        <v>0</v>
      </c>
    </row>
    <row r="1783" spans="1:14" x14ac:dyDescent="0.3">
      <c r="A1783" s="105" t="s">
        <v>100</v>
      </c>
      <c r="B1783" s="106">
        <v>3</v>
      </c>
      <c r="C1783" s="106">
        <v>3</v>
      </c>
      <c r="D1783" s="44"/>
      <c r="E1783" s="44"/>
      <c r="F1783" s="30">
        <f t="shared" si="134"/>
        <v>0</v>
      </c>
      <c r="G1783" s="11"/>
      <c r="H1783" s="11"/>
      <c r="I1783" s="11"/>
      <c r="J1783" s="12">
        <f t="shared" si="135"/>
        <v>0</v>
      </c>
      <c r="K1783" s="31">
        <f t="shared" si="136"/>
        <v>2035</v>
      </c>
      <c r="L1783" s="37">
        <f t="shared" si="133"/>
        <v>0</v>
      </c>
      <c r="M1783" s="37"/>
      <c r="N1783" s="37">
        <f t="shared" si="137"/>
        <v>0</v>
      </c>
    </row>
    <row r="1784" spans="1:14" x14ac:dyDescent="0.3">
      <c r="A1784" s="105" t="s">
        <v>101</v>
      </c>
      <c r="B1784" s="106">
        <v>8</v>
      </c>
      <c r="C1784" s="106">
        <v>8</v>
      </c>
      <c r="D1784" s="44"/>
      <c r="E1784" s="44"/>
      <c r="F1784" s="30">
        <f t="shared" si="134"/>
        <v>0</v>
      </c>
      <c r="G1784" s="11"/>
      <c r="H1784" s="11"/>
      <c r="I1784" s="11"/>
      <c r="J1784" s="12">
        <f t="shared" si="135"/>
        <v>0</v>
      </c>
      <c r="K1784" s="31">
        <f t="shared" si="136"/>
        <v>2120</v>
      </c>
      <c r="L1784" s="37">
        <f t="shared" si="133"/>
        <v>0</v>
      </c>
      <c r="M1784" s="37"/>
      <c r="N1784" s="37">
        <f t="shared" si="137"/>
        <v>0</v>
      </c>
    </row>
    <row r="1785" spans="1:14" x14ac:dyDescent="0.3">
      <c r="A1785" s="105" t="s">
        <v>102</v>
      </c>
      <c r="B1785" s="106">
        <v>10</v>
      </c>
      <c r="C1785" s="106">
        <v>10</v>
      </c>
      <c r="D1785" s="44"/>
      <c r="E1785" s="44"/>
      <c r="F1785" s="30">
        <f t="shared" si="134"/>
        <v>0</v>
      </c>
      <c r="G1785" s="11"/>
      <c r="H1785" s="11"/>
      <c r="I1785" s="11"/>
      <c r="J1785" s="12">
        <f t="shared" si="135"/>
        <v>0</v>
      </c>
      <c r="K1785" s="31">
        <f t="shared" si="136"/>
        <v>1980</v>
      </c>
      <c r="L1785" s="37">
        <f t="shared" si="133"/>
        <v>0</v>
      </c>
      <c r="M1785" s="37"/>
      <c r="N1785" s="37">
        <f t="shared" si="137"/>
        <v>0</v>
      </c>
    </row>
    <row r="1786" spans="1:14" x14ac:dyDescent="0.3">
      <c r="A1786" s="105" t="s">
        <v>103</v>
      </c>
      <c r="B1786" s="106">
        <v>12</v>
      </c>
      <c r="C1786" s="106">
        <v>12</v>
      </c>
      <c r="D1786" s="44"/>
      <c r="E1786" s="44"/>
      <c r="F1786" s="30">
        <f t="shared" si="134"/>
        <v>0</v>
      </c>
      <c r="G1786" s="11"/>
      <c r="H1786" s="11"/>
      <c r="I1786" s="11"/>
      <c r="J1786" s="12">
        <f t="shared" si="135"/>
        <v>0</v>
      </c>
      <c r="K1786" s="31">
        <f t="shared" si="136"/>
        <v>875</v>
      </c>
      <c r="L1786" s="37">
        <f t="shared" si="133"/>
        <v>0</v>
      </c>
      <c r="M1786" s="37"/>
      <c r="N1786" s="37">
        <f t="shared" si="137"/>
        <v>0</v>
      </c>
    </row>
    <row r="1787" spans="1:14" ht="19.5" thickBot="1" x14ac:dyDescent="0.35">
      <c r="A1787" s="105" t="s">
        <v>104</v>
      </c>
      <c r="B1787" s="106">
        <v>3</v>
      </c>
      <c r="C1787" s="106">
        <v>3</v>
      </c>
      <c r="D1787" s="44"/>
      <c r="E1787" s="44"/>
      <c r="F1787" s="30">
        <f t="shared" si="134"/>
        <v>0</v>
      </c>
      <c r="G1787" s="11"/>
      <c r="H1787" s="11"/>
      <c r="I1787" s="11"/>
      <c r="J1787" s="12">
        <f t="shared" si="135"/>
        <v>0</v>
      </c>
      <c r="K1787" s="31">
        <f t="shared" si="136"/>
        <v>2145</v>
      </c>
      <c r="L1787" s="37">
        <f t="shared" si="133"/>
        <v>0</v>
      </c>
      <c r="M1787" s="37"/>
      <c r="N1787" s="37">
        <f t="shared" si="137"/>
        <v>0</v>
      </c>
    </row>
    <row r="1788" spans="1:14" ht="19.5" thickBot="1" x14ac:dyDescent="0.35">
      <c r="A1788" s="56" t="s">
        <v>105</v>
      </c>
      <c r="B1788" s="57" t="s">
        <v>74</v>
      </c>
      <c r="C1788" s="58">
        <v>150</v>
      </c>
      <c r="D1788" s="44"/>
      <c r="E1788" s="44"/>
      <c r="F1788" s="30">
        <f t="shared" si="134"/>
        <v>0</v>
      </c>
      <c r="G1788" s="11"/>
      <c r="H1788" s="11"/>
      <c r="I1788" s="11"/>
      <c r="J1788" s="12">
        <f t="shared" si="135"/>
        <v>0</v>
      </c>
      <c r="K1788" s="31">
        <f t="shared" si="136"/>
        <v>21.06</v>
      </c>
      <c r="L1788" s="37">
        <f t="shared" si="133"/>
        <v>0</v>
      </c>
      <c r="M1788" s="37"/>
      <c r="N1788" s="37">
        <f t="shared" si="137"/>
        <v>0</v>
      </c>
    </row>
    <row r="1789" spans="1:14" x14ac:dyDescent="0.3">
      <c r="A1789" s="107"/>
      <c r="B1789" s="108"/>
      <c r="C1789" s="108"/>
      <c r="D1789" s="11"/>
      <c r="E1789" s="11"/>
      <c r="F1789" s="30" t="e">
        <f t="shared" si="134"/>
        <v>#DIV/0!</v>
      </c>
      <c r="G1789" s="11"/>
      <c r="H1789" s="11"/>
      <c r="I1789" s="11"/>
      <c r="J1789" s="12">
        <f t="shared" si="135"/>
        <v>0</v>
      </c>
      <c r="K1789" s="31">
        <f t="shared" si="136"/>
        <v>116.5</v>
      </c>
      <c r="L1789" s="37">
        <f t="shared" si="133"/>
        <v>0</v>
      </c>
      <c r="M1789" s="37"/>
      <c r="N1789" s="37">
        <f t="shared" si="137"/>
        <v>0</v>
      </c>
    </row>
    <row r="1790" spans="1:14" x14ac:dyDescent="0.3">
      <c r="A1790" s="107"/>
      <c r="B1790" s="108"/>
      <c r="C1790" s="108"/>
      <c r="D1790" s="11"/>
      <c r="E1790" s="11"/>
      <c r="F1790" s="30" t="e">
        <f t="shared" si="134"/>
        <v>#DIV/0!</v>
      </c>
      <c r="G1790" s="11"/>
      <c r="H1790" s="11"/>
      <c r="I1790" s="11"/>
      <c r="J1790" s="12">
        <f t="shared" si="135"/>
        <v>0</v>
      </c>
      <c r="K1790" s="31">
        <f t="shared" si="136"/>
        <v>0</v>
      </c>
      <c r="L1790" s="37">
        <f t="shared" si="133"/>
        <v>0</v>
      </c>
      <c r="M1790" s="37"/>
      <c r="N1790" s="37">
        <f t="shared" si="137"/>
        <v>0</v>
      </c>
    </row>
    <row r="1791" spans="1:14" x14ac:dyDescent="0.3">
      <c r="A1791" s="107"/>
      <c r="B1791" s="108"/>
      <c r="C1791" s="108"/>
      <c r="D1791" s="11"/>
      <c r="E1791" s="11"/>
      <c r="F1791" s="30" t="e">
        <f t="shared" si="134"/>
        <v>#DIV/0!</v>
      </c>
      <c r="G1791" s="11"/>
      <c r="H1791" s="11"/>
      <c r="I1791" s="11"/>
      <c r="J1791" s="12">
        <f t="shared" si="135"/>
        <v>0</v>
      </c>
      <c r="K1791" s="31">
        <f t="shared" si="136"/>
        <v>23</v>
      </c>
      <c r="L1791" s="37">
        <f t="shared" si="133"/>
        <v>0</v>
      </c>
      <c r="M1791" s="37"/>
      <c r="N1791" s="37">
        <f t="shared" si="137"/>
        <v>0</v>
      </c>
    </row>
    <row r="1792" spans="1:14" x14ac:dyDescent="0.3">
      <c r="A1792" s="107"/>
      <c r="B1792" s="108"/>
      <c r="C1792" s="108"/>
      <c r="D1792" s="11"/>
      <c r="E1792" s="11"/>
      <c r="F1792" s="30" t="e">
        <f t="shared" si="134"/>
        <v>#DIV/0!</v>
      </c>
      <c r="G1792" s="11"/>
      <c r="H1792" s="11"/>
      <c r="I1792" s="11"/>
      <c r="J1792" s="12">
        <f t="shared" si="135"/>
        <v>0</v>
      </c>
      <c r="K1792" s="31">
        <f t="shared" si="136"/>
        <v>0</v>
      </c>
      <c r="L1792" s="37">
        <f t="shared" si="133"/>
        <v>0</v>
      </c>
      <c r="M1792" s="37"/>
      <c r="N1792" s="37">
        <f t="shared" si="137"/>
        <v>0</v>
      </c>
    </row>
    <row r="1793" spans="1:14" x14ac:dyDescent="0.3">
      <c r="A1793" s="11"/>
      <c r="B1793" s="10"/>
      <c r="C1793" s="10"/>
      <c r="D1793" s="11"/>
      <c r="E1793" s="11"/>
      <c r="F1793" s="30" t="e">
        <f t="shared" si="134"/>
        <v>#DIV/0!</v>
      </c>
      <c r="G1793" s="11"/>
      <c r="H1793" s="11"/>
      <c r="I1793" s="11"/>
      <c r="J1793" s="12">
        <f t="shared" si="135"/>
        <v>0</v>
      </c>
      <c r="K1793" s="31">
        <f t="shared" si="136"/>
        <v>0</v>
      </c>
      <c r="L1793" s="37">
        <f t="shared" si="133"/>
        <v>0</v>
      </c>
      <c r="M1793" s="37"/>
      <c r="N1793" s="37">
        <f t="shared" si="137"/>
        <v>0</v>
      </c>
    </row>
    <row r="1794" spans="1:14" x14ac:dyDescent="0.3">
      <c r="A1794" s="11"/>
      <c r="B1794" s="10"/>
      <c r="C1794" s="10"/>
      <c r="D1794" s="11"/>
      <c r="E1794" s="11"/>
      <c r="F1794" s="30" t="e">
        <f t="shared" si="134"/>
        <v>#DIV/0!</v>
      </c>
      <c r="G1794" s="11"/>
      <c r="H1794" s="11"/>
      <c r="I1794" s="11"/>
      <c r="J1794" s="12">
        <f t="shared" si="135"/>
        <v>0</v>
      </c>
      <c r="K1794" s="31">
        <f t="shared" si="136"/>
        <v>0</v>
      </c>
      <c r="L1794" s="37">
        <f t="shared" si="133"/>
        <v>0</v>
      </c>
      <c r="M1794" s="37"/>
      <c r="N1794" s="37">
        <f t="shared" si="137"/>
        <v>0</v>
      </c>
    </row>
    <row r="1795" spans="1:14" x14ac:dyDescent="0.3">
      <c r="A1795" s="11"/>
      <c r="B1795" s="10"/>
      <c r="C1795" s="10"/>
      <c r="D1795" s="11"/>
      <c r="E1795" s="11"/>
      <c r="F1795" s="30" t="e">
        <f t="shared" si="134"/>
        <v>#DIV/0!</v>
      </c>
      <c r="G1795" s="11"/>
      <c r="H1795" s="11"/>
      <c r="I1795" s="11"/>
      <c r="J1795" s="12">
        <f t="shared" si="135"/>
        <v>0</v>
      </c>
      <c r="K1795" s="31">
        <f t="shared" si="136"/>
        <v>0</v>
      </c>
      <c r="L1795" s="37">
        <f t="shared" si="133"/>
        <v>0</v>
      </c>
      <c r="M1795" s="37"/>
      <c r="N1795" s="37">
        <f t="shared" si="137"/>
        <v>0</v>
      </c>
    </row>
    <row r="1796" spans="1:14" x14ac:dyDescent="0.3">
      <c r="A1796" s="11" t="s">
        <v>33</v>
      </c>
      <c r="B1796" s="11"/>
      <c r="C1796" s="13"/>
      <c r="D1796" s="111">
        <f t="shared" ref="D1796:J1796" si="138">SUM(D1734:D1795)</f>
        <v>663</v>
      </c>
      <c r="E1796" s="111">
        <f t="shared" si="138"/>
        <v>0</v>
      </c>
      <c r="F1796" s="111" t="e">
        <f t="shared" si="138"/>
        <v>#DIV/0!</v>
      </c>
      <c r="G1796" s="111">
        <f t="shared" si="138"/>
        <v>0</v>
      </c>
      <c r="H1796" s="111">
        <f t="shared" si="138"/>
        <v>0</v>
      </c>
      <c r="I1796" s="111">
        <f t="shared" si="138"/>
        <v>0</v>
      </c>
      <c r="J1796" s="12">
        <f t="shared" si="138"/>
        <v>663</v>
      </c>
      <c r="K1796" s="111"/>
      <c r="L1796" s="111">
        <f>SUM(L1734:L1795)</f>
        <v>110975.28</v>
      </c>
      <c r="M1796" s="111">
        <f>SUM(M1734:M1795)</f>
        <v>0</v>
      </c>
      <c r="N1796" s="111">
        <f>SUM(N1734:N1795)</f>
        <v>0</v>
      </c>
    </row>
    <row r="1797" spans="1:14" x14ac:dyDescent="0.3">
      <c r="A1797" s="113"/>
      <c r="B1797" s="114"/>
      <c r="C1797" s="115"/>
      <c r="D1797" s="116"/>
      <c r="E1797" s="116"/>
      <c r="F1797" s="7" t="s">
        <v>106</v>
      </c>
      <c r="G1797" s="7" t="s">
        <v>123</v>
      </c>
      <c r="H1797" s="7" t="s">
        <v>124</v>
      </c>
      <c r="I1797" s="7" t="s">
        <v>125</v>
      </c>
      <c r="J1797" s="7" t="s">
        <v>126</v>
      </c>
      <c r="K1797" s="117"/>
      <c r="L1797" s="117"/>
      <c r="M1797" s="7" t="s">
        <v>107</v>
      </c>
      <c r="N1797" s="118"/>
    </row>
    <row r="1798" spans="1:14" ht="31.5" x14ac:dyDescent="0.5">
      <c r="A1798" s="113"/>
      <c r="B1798" s="114"/>
      <c r="C1798" s="115"/>
      <c r="D1798" s="116"/>
      <c r="E1798" s="116"/>
      <c r="F1798" s="121"/>
      <c r="G1798" s="121"/>
      <c r="H1798" s="121"/>
      <c r="I1798" s="121"/>
      <c r="J1798" s="121"/>
      <c r="K1798" s="122"/>
      <c r="L1798" s="121">
        <f>+F1798-G1798-H1798-I1798-J1798</f>
        <v>0</v>
      </c>
      <c r="M1798" s="123"/>
      <c r="N1798" s="124"/>
    </row>
    <row r="1799" spans="1:14" x14ac:dyDescent="0.3">
      <c r="A1799" s="177" t="s">
        <v>109</v>
      </c>
      <c r="B1799" s="178"/>
      <c r="C1799" s="178"/>
      <c r="D1799" s="178"/>
      <c r="E1799" s="178"/>
      <c r="F1799" s="178"/>
      <c r="G1799" s="178"/>
      <c r="H1799" s="178"/>
      <c r="I1799" s="178"/>
      <c r="J1799" s="179"/>
      <c r="K1799" s="125"/>
      <c r="L1799" s="12">
        <v>1645</v>
      </c>
      <c r="M1799" s="126"/>
      <c r="N1799" s="127"/>
    </row>
    <row r="1800" spans="1:14" x14ac:dyDescent="0.3">
      <c r="A1800" s="180" t="s">
        <v>110</v>
      </c>
      <c r="B1800" s="181"/>
      <c r="C1800" s="181"/>
      <c r="D1800" s="181"/>
      <c r="E1800" s="181"/>
      <c r="F1800" s="181"/>
      <c r="G1800" s="181"/>
      <c r="H1800" s="181"/>
      <c r="I1800" s="181"/>
      <c r="J1800" s="182"/>
      <c r="K1800" s="129"/>
      <c r="L1800" s="12">
        <v>-882</v>
      </c>
      <c r="M1800" s="126"/>
      <c r="N1800" s="127"/>
    </row>
    <row r="1801" spans="1:14" x14ac:dyDescent="0.3">
      <c r="A1801" s="160" t="s">
        <v>111</v>
      </c>
      <c r="B1801" s="161"/>
      <c r="C1801" s="161"/>
      <c r="D1801" s="161"/>
      <c r="E1801" s="161"/>
      <c r="F1801" s="161"/>
      <c r="G1801" s="161"/>
      <c r="H1801" s="161"/>
      <c r="I1801" s="161"/>
      <c r="J1801" s="162"/>
      <c r="K1801" s="130"/>
      <c r="L1801" s="12"/>
      <c r="M1801" s="131">
        <f>+L1801/L1796%</f>
        <v>0</v>
      </c>
      <c r="N1801" s="127"/>
    </row>
    <row r="1802" spans="1:14" x14ac:dyDescent="0.3">
      <c r="A1802" s="163" t="s">
        <v>112</v>
      </c>
      <c r="B1802" s="164"/>
      <c r="C1802" s="164"/>
      <c r="D1802" s="164"/>
      <c r="E1802" s="164"/>
      <c r="F1802" s="164"/>
      <c r="G1802" s="164"/>
      <c r="H1802" s="164"/>
      <c r="I1802" s="164"/>
      <c r="J1802" s="165"/>
      <c r="K1802" s="132"/>
      <c r="L1802" s="12">
        <f>+E1818</f>
        <v>55009</v>
      </c>
      <c r="M1802" s="126"/>
      <c r="N1802" s="127"/>
    </row>
    <row r="1803" spans="1:14" x14ac:dyDescent="0.3">
      <c r="A1803" s="166" t="s">
        <v>113</v>
      </c>
      <c r="B1803" s="167"/>
      <c r="C1803" s="167"/>
      <c r="D1803" s="167"/>
      <c r="E1803" s="167"/>
      <c r="F1803" s="167"/>
      <c r="G1803" s="167"/>
      <c r="H1803" s="167"/>
      <c r="I1803" s="167"/>
      <c r="J1803" s="168"/>
      <c r="K1803" s="134"/>
      <c r="L1803" s="12">
        <f>+M1818</f>
        <v>0</v>
      </c>
      <c r="M1803" s="126"/>
      <c r="N1803" s="127"/>
    </row>
    <row r="1804" spans="1:14" x14ac:dyDescent="0.3">
      <c r="A1804" s="169"/>
      <c r="B1804" s="170"/>
      <c r="C1804" s="170"/>
      <c r="D1804" s="170"/>
      <c r="E1804" s="170"/>
      <c r="F1804" s="170"/>
      <c r="G1804" s="170"/>
      <c r="H1804" s="170"/>
      <c r="I1804" s="170"/>
      <c r="J1804" s="171"/>
      <c r="K1804" s="128"/>
      <c r="L1804" s="126">
        <v>139</v>
      </c>
      <c r="M1804" s="126"/>
      <c r="N1804" s="127"/>
    </row>
    <row r="1805" spans="1:14" x14ac:dyDescent="0.3">
      <c r="A1805" s="169"/>
      <c r="B1805" s="170"/>
      <c r="C1805" s="170"/>
      <c r="D1805" s="170"/>
      <c r="E1805" s="170"/>
      <c r="F1805" s="170"/>
      <c r="G1805" s="170"/>
      <c r="H1805" s="170"/>
      <c r="I1805" s="170"/>
      <c r="J1805" s="171"/>
      <c r="K1805" s="128"/>
      <c r="L1805" s="126"/>
      <c r="M1805" s="126"/>
      <c r="N1805" s="127"/>
    </row>
    <row r="1806" spans="1:14" x14ac:dyDescent="0.3">
      <c r="A1806" s="169" t="s">
        <v>114</v>
      </c>
      <c r="B1806" s="170"/>
      <c r="C1806" s="170"/>
      <c r="D1806" s="170"/>
      <c r="E1806" s="170"/>
      <c r="F1806" s="170"/>
      <c r="G1806" s="170"/>
      <c r="H1806" s="170"/>
      <c r="I1806" s="170"/>
      <c r="J1806" s="171"/>
      <c r="K1806" s="136"/>
      <c r="L1806" s="111">
        <f>+L1796-L1799-L1800-L1801-L1802+L1803-L1804-L1805</f>
        <v>55064.28</v>
      </c>
      <c r="M1806" s="126"/>
      <c r="N1806" s="127"/>
    </row>
    <row r="1807" spans="1:14" ht="19.5" thickBot="1" x14ac:dyDescent="0.35">
      <c r="L1807" s="3">
        <v>55064</v>
      </c>
      <c r="M1807" s="138">
        <f>+L1807-L1806</f>
        <v>-0.27999999999883585</v>
      </c>
    </row>
    <row r="1808" spans="1:14" ht="19.5" thickBot="1" x14ac:dyDescent="0.35">
      <c r="A1808" s="157" t="s">
        <v>115</v>
      </c>
      <c r="B1808" s="158"/>
      <c r="C1808" s="158"/>
      <c r="D1808" s="158"/>
      <c r="E1808" s="158"/>
      <c r="F1808" s="159"/>
      <c r="G1808" s="127"/>
      <c r="H1808" s="157" t="s">
        <v>116</v>
      </c>
      <c r="I1808" s="158"/>
      <c r="J1808" s="159"/>
      <c r="K1808" s="157" t="s">
        <v>117</v>
      </c>
      <c r="L1808" s="158"/>
      <c r="M1808" s="159"/>
      <c r="N1808" s="139"/>
    </row>
    <row r="1809" spans="1:14" ht="19.5" thickBot="1" x14ac:dyDescent="0.35">
      <c r="A1809" s="140" t="s">
        <v>118</v>
      </c>
      <c r="B1809" s="157" t="s">
        <v>119</v>
      </c>
      <c r="C1809" s="159"/>
      <c r="D1809" s="140" t="s">
        <v>120</v>
      </c>
      <c r="E1809" s="157" t="s">
        <v>22</v>
      </c>
      <c r="F1809" s="159"/>
      <c r="G1809" s="127"/>
      <c r="H1809" s="157" t="s">
        <v>119</v>
      </c>
      <c r="I1809" s="159"/>
      <c r="J1809" s="140" t="s">
        <v>22</v>
      </c>
      <c r="K1809" s="157" t="s">
        <v>119</v>
      </c>
      <c r="L1809" s="159"/>
      <c r="M1809" s="140" t="s">
        <v>22</v>
      </c>
      <c r="N1809" s="139"/>
    </row>
    <row r="1810" spans="1:14" ht="19.5" thickBot="1" x14ac:dyDescent="0.35">
      <c r="A1810" s="141"/>
      <c r="B1810" s="153"/>
      <c r="C1810" s="154"/>
      <c r="D1810" s="141"/>
      <c r="E1810" s="155">
        <v>55009</v>
      </c>
      <c r="F1810" s="156"/>
      <c r="G1810" s="127"/>
      <c r="H1810" s="153"/>
      <c r="I1810" s="154"/>
      <c r="J1810" s="142"/>
      <c r="K1810" s="153"/>
      <c r="L1810" s="154"/>
      <c r="M1810" s="143"/>
      <c r="N1810" s="144"/>
    </row>
    <row r="1811" spans="1:14" ht="19.5" thickBot="1" x14ac:dyDescent="0.35">
      <c r="A1811" s="141"/>
      <c r="B1811" s="153"/>
      <c r="C1811" s="154"/>
      <c r="D1811" s="141"/>
      <c r="E1811" s="155"/>
      <c r="F1811" s="156"/>
      <c r="G1811" s="127"/>
      <c r="H1811" s="153"/>
      <c r="I1811" s="154"/>
      <c r="J1811" s="142"/>
      <c r="K1811" s="153"/>
      <c r="L1811" s="154"/>
      <c r="M1811" s="143"/>
      <c r="N1811" s="144"/>
    </row>
    <row r="1812" spans="1:14" ht="19.5" thickBot="1" x14ac:dyDescent="0.35">
      <c r="A1812" s="141"/>
      <c r="B1812" s="153"/>
      <c r="C1812" s="154"/>
      <c r="D1812" s="141"/>
      <c r="E1812" s="155"/>
      <c r="F1812" s="156"/>
      <c r="G1812" s="127"/>
      <c r="H1812" s="153"/>
      <c r="I1812" s="154"/>
      <c r="J1812" s="142"/>
      <c r="K1812" s="153"/>
      <c r="L1812" s="154"/>
      <c r="M1812" s="143"/>
      <c r="N1812" s="144"/>
    </row>
    <row r="1813" spans="1:14" ht="19.5" thickBot="1" x14ac:dyDescent="0.35">
      <c r="A1813" s="141"/>
      <c r="B1813" s="153"/>
      <c r="C1813" s="154"/>
      <c r="D1813" s="141"/>
      <c r="E1813" s="155"/>
      <c r="F1813" s="156"/>
      <c r="G1813" s="127"/>
      <c r="H1813" s="153"/>
      <c r="I1813" s="154"/>
      <c r="J1813" s="142"/>
      <c r="K1813" s="153"/>
      <c r="L1813" s="154"/>
      <c r="M1813" s="143"/>
      <c r="N1813" s="144"/>
    </row>
    <row r="1814" spans="1:14" ht="19.5" thickBot="1" x14ac:dyDescent="0.35">
      <c r="A1814" s="141"/>
      <c r="B1814" s="153"/>
      <c r="C1814" s="154"/>
      <c r="D1814" s="141"/>
      <c r="E1814" s="155"/>
      <c r="F1814" s="156"/>
      <c r="G1814" s="127"/>
      <c r="H1814" s="153"/>
      <c r="I1814" s="154"/>
      <c r="J1814" s="142"/>
      <c r="K1814" s="153"/>
      <c r="L1814" s="154"/>
      <c r="M1814" s="143"/>
      <c r="N1814" s="144"/>
    </row>
    <row r="1815" spans="1:14" ht="19.5" thickBot="1" x14ac:dyDescent="0.35">
      <c r="A1815" s="141"/>
      <c r="B1815" s="153"/>
      <c r="C1815" s="154"/>
      <c r="D1815" s="141"/>
      <c r="E1815" s="155"/>
      <c r="F1815" s="156"/>
      <c r="G1815" s="127"/>
      <c r="H1815" s="153"/>
      <c r="I1815" s="154"/>
      <c r="J1815" s="142"/>
      <c r="K1815" s="153"/>
      <c r="L1815" s="154"/>
      <c r="M1815" s="143"/>
      <c r="N1815" s="144"/>
    </row>
    <row r="1816" spans="1:14" ht="19.5" thickBot="1" x14ac:dyDescent="0.35">
      <c r="A1816" s="141"/>
      <c r="B1816" s="153"/>
      <c r="C1816" s="154"/>
      <c r="D1816" s="141"/>
      <c r="E1816" s="155"/>
      <c r="F1816" s="156"/>
      <c r="G1816" s="127"/>
      <c r="H1816" s="153"/>
      <c r="I1816" s="154"/>
      <c r="J1816" s="142"/>
      <c r="K1816" s="153"/>
      <c r="L1816" s="154"/>
      <c r="M1816" s="143"/>
      <c r="N1816" s="144"/>
    </row>
    <row r="1817" spans="1:14" ht="19.5" thickBot="1" x14ac:dyDescent="0.35">
      <c r="A1817" s="141"/>
      <c r="B1817" s="153"/>
      <c r="C1817" s="154"/>
      <c r="D1817" s="141"/>
      <c r="E1817" s="155"/>
      <c r="F1817" s="156"/>
      <c r="G1817" s="127"/>
      <c r="H1817" s="153"/>
      <c r="I1817" s="154"/>
      <c r="J1817" s="142"/>
      <c r="K1817" s="153"/>
      <c r="L1817" s="154"/>
      <c r="M1817" s="143"/>
      <c r="N1817" s="144"/>
    </row>
    <row r="1818" spans="1:14" ht="19.5" thickBot="1" x14ac:dyDescent="0.35">
      <c r="A1818" s="141" t="s">
        <v>121</v>
      </c>
      <c r="B1818" s="153"/>
      <c r="C1818" s="154"/>
      <c r="D1818" s="141"/>
      <c r="E1818" s="155">
        <f>SUM(E1810:F1817)</f>
        <v>55009</v>
      </c>
      <c r="F1818" s="156"/>
      <c r="G1818" s="127"/>
      <c r="H1818" s="153" t="s">
        <v>121</v>
      </c>
      <c r="I1818" s="154"/>
      <c r="J1818" s="140">
        <f>SUM(J1810:J1817)</f>
        <v>0</v>
      </c>
      <c r="K1818" s="153" t="s">
        <v>121</v>
      </c>
      <c r="L1818" s="154"/>
      <c r="M1818" s="145">
        <f>SUM(M1810:M1817)</f>
        <v>0</v>
      </c>
      <c r="N1818" s="139"/>
    </row>
    <row r="1821" spans="1:14" x14ac:dyDescent="0.3">
      <c r="A1821" s="172" t="s">
        <v>0</v>
      </c>
      <c r="B1821" s="172"/>
      <c r="C1821" s="172"/>
      <c r="D1821" s="172"/>
      <c r="E1821" s="172"/>
      <c r="F1821" s="172"/>
      <c r="G1821" s="172"/>
      <c r="H1821" s="172"/>
      <c r="I1821" s="172"/>
      <c r="J1821" s="172"/>
      <c r="K1821" s="172"/>
      <c r="L1821" s="172"/>
      <c r="M1821" s="1"/>
      <c r="N1821" s="151"/>
    </row>
    <row r="1822" spans="1:14" x14ac:dyDescent="0.3">
      <c r="A1822" s="1" t="s">
        <v>1</v>
      </c>
      <c r="B1822" s="151" t="s">
        <v>145</v>
      </c>
      <c r="J1822" s="1" t="s">
        <v>3</v>
      </c>
      <c r="K1822" s="173">
        <f>+K1731</f>
        <v>0</v>
      </c>
      <c r="L1822" s="173"/>
      <c r="M1822" s="173"/>
      <c r="N1822" s="6"/>
    </row>
    <row r="1823" spans="1:14" x14ac:dyDescent="0.3">
      <c r="A1823" s="174"/>
      <c r="B1823" s="175"/>
      <c r="C1823" s="176"/>
      <c r="D1823" s="169" t="s">
        <v>6</v>
      </c>
      <c r="E1823" s="170"/>
      <c r="F1823" s="171"/>
      <c r="G1823" s="7" t="s">
        <v>7</v>
      </c>
      <c r="H1823" s="7" t="s">
        <v>7</v>
      </c>
      <c r="I1823" s="7" t="s">
        <v>8</v>
      </c>
      <c r="J1823" s="150" t="s">
        <v>9</v>
      </c>
      <c r="K1823" s="7" t="s">
        <v>10</v>
      </c>
      <c r="L1823" s="152"/>
      <c r="M1823" s="7" t="s">
        <v>11</v>
      </c>
      <c r="N1823" s="7" t="s">
        <v>12</v>
      </c>
    </row>
    <row r="1824" spans="1:14" x14ac:dyDescent="0.3">
      <c r="A1824" s="12" t="s">
        <v>16</v>
      </c>
      <c r="B1824" s="7" t="s">
        <v>17</v>
      </c>
      <c r="C1824" s="13" t="s">
        <v>18</v>
      </c>
      <c r="D1824" s="7">
        <v>1</v>
      </c>
      <c r="E1824" s="7">
        <v>2</v>
      </c>
      <c r="F1824" s="14" t="s">
        <v>19</v>
      </c>
      <c r="G1824" s="7" t="s">
        <v>20</v>
      </c>
      <c r="H1824" s="7" t="s">
        <v>20</v>
      </c>
      <c r="I1824" s="7"/>
      <c r="J1824" s="7" t="s">
        <v>20</v>
      </c>
      <c r="K1824" s="7" t="s">
        <v>21</v>
      </c>
      <c r="L1824" s="7" t="s">
        <v>22</v>
      </c>
      <c r="M1824" s="7" t="s">
        <v>23</v>
      </c>
      <c r="N1824" s="7" t="s">
        <v>22</v>
      </c>
    </row>
    <row r="1825" spans="1:14" x14ac:dyDescent="0.3">
      <c r="A1825" s="16" t="s">
        <v>35</v>
      </c>
      <c r="B1825" s="17" t="s">
        <v>36</v>
      </c>
      <c r="C1825" s="17">
        <v>72</v>
      </c>
      <c r="D1825" s="29">
        <v>4</v>
      </c>
      <c r="E1825" s="29"/>
      <c r="F1825" s="30">
        <f>+(E1825+D1825)/C1825</f>
        <v>5.5555555555555552E-2</v>
      </c>
      <c r="G1825" s="32"/>
      <c r="H1825" s="32"/>
      <c r="I1825" s="32"/>
      <c r="J1825" s="34">
        <f>+D1825+E1825-G1825-H1825-I1825</f>
        <v>4</v>
      </c>
      <c r="K1825" s="31">
        <f>+K1734</f>
        <v>381.13</v>
      </c>
      <c r="L1825" s="24">
        <f t="shared" ref="L1825:L1886" si="139">+J1825*K1825</f>
        <v>1524.52</v>
      </c>
      <c r="M1825" s="24"/>
      <c r="N1825" s="24">
        <f>+K1825*I1825</f>
        <v>0</v>
      </c>
    </row>
    <row r="1826" spans="1:14" x14ac:dyDescent="0.3">
      <c r="A1826" s="16" t="s">
        <v>37</v>
      </c>
      <c r="B1826" s="17" t="s">
        <v>38</v>
      </c>
      <c r="C1826" s="17">
        <v>36</v>
      </c>
      <c r="D1826" s="29"/>
      <c r="E1826" s="29"/>
      <c r="F1826" s="30">
        <f t="shared" ref="F1826:F1886" si="140">+(E1826+D1826)/C1826</f>
        <v>0</v>
      </c>
      <c r="G1826" s="32"/>
      <c r="H1826" s="32"/>
      <c r="I1826" s="32"/>
      <c r="J1826" s="34">
        <f t="shared" ref="J1826:J1886" si="141">+D1826+E1826-G1826-H1826-I1826</f>
        <v>0</v>
      </c>
      <c r="K1826" s="31">
        <f t="shared" ref="K1826:K1886" si="142">+K1735</f>
        <v>741.2</v>
      </c>
      <c r="L1826" s="24">
        <f t="shared" si="139"/>
        <v>0</v>
      </c>
      <c r="M1826" s="24"/>
      <c r="N1826" s="24">
        <f t="shared" ref="N1826:N1886" si="143">+K1826*I1826</f>
        <v>0</v>
      </c>
    </row>
    <row r="1827" spans="1:14" x14ac:dyDescent="0.3">
      <c r="A1827" s="16" t="s">
        <v>39</v>
      </c>
      <c r="B1827" s="17" t="s">
        <v>40</v>
      </c>
      <c r="C1827" s="17">
        <v>18</v>
      </c>
      <c r="D1827" s="29"/>
      <c r="E1827" s="29"/>
      <c r="F1827" s="30">
        <f t="shared" si="140"/>
        <v>0</v>
      </c>
      <c r="G1827" s="32"/>
      <c r="H1827" s="32"/>
      <c r="I1827" s="32"/>
      <c r="J1827" s="12">
        <f t="shared" si="141"/>
        <v>0</v>
      </c>
      <c r="K1827" s="31">
        <f t="shared" si="142"/>
        <v>1263.5999999999999</v>
      </c>
      <c r="L1827" s="37">
        <f t="shared" si="139"/>
        <v>0</v>
      </c>
      <c r="M1827" s="37"/>
      <c r="N1827" s="37">
        <f t="shared" si="143"/>
        <v>0</v>
      </c>
    </row>
    <row r="1828" spans="1:14" x14ac:dyDescent="0.3">
      <c r="A1828" s="16" t="s">
        <v>41</v>
      </c>
      <c r="B1828" s="17" t="s">
        <v>42</v>
      </c>
      <c r="C1828" s="17">
        <v>10</v>
      </c>
      <c r="D1828" s="29">
        <v>1</v>
      </c>
      <c r="E1828" s="29"/>
      <c r="F1828" s="30">
        <f t="shared" si="140"/>
        <v>0.1</v>
      </c>
      <c r="G1828" s="32"/>
      <c r="H1828" s="32"/>
      <c r="I1828" s="32"/>
      <c r="J1828" s="34">
        <f t="shared" si="141"/>
        <v>1</v>
      </c>
      <c r="K1828" s="31">
        <f t="shared" si="142"/>
        <v>2059.1999999999998</v>
      </c>
      <c r="L1828" s="24">
        <f t="shared" si="139"/>
        <v>2059.1999999999998</v>
      </c>
      <c r="M1828" s="24"/>
      <c r="N1828" s="24">
        <f t="shared" si="143"/>
        <v>0</v>
      </c>
    </row>
    <row r="1829" spans="1:14" x14ac:dyDescent="0.3">
      <c r="A1829" s="16" t="s">
        <v>43</v>
      </c>
      <c r="B1829" s="17" t="s">
        <v>36</v>
      </c>
      <c r="C1829" s="17">
        <v>72</v>
      </c>
      <c r="D1829" s="29"/>
      <c r="E1829" s="29"/>
      <c r="F1829" s="30">
        <f t="shared" si="140"/>
        <v>0</v>
      </c>
      <c r="G1829" s="32"/>
      <c r="H1829" s="32"/>
      <c r="I1829" s="32"/>
      <c r="J1829" s="34">
        <f t="shared" si="141"/>
        <v>0</v>
      </c>
      <c r="K1829" s="31">
        <f t="shared" si="142"/>
        <v>409.5</v>
      </c>
      <c r="L1829" s="24">
        <f t="shared" si="139"/>
        <v>0</v>
      </c>
      <c r="M1829" s="24"/>
      <c r="N1829" s="24">
        <f t="shared" si="143"/>
        <v>0</v>
      </c>
    </row>
    <row r="1830" spans="1:14" x14ac:dyDescent="0.3">
      <c r="A1830" s="16" t="s">
        <v>44</v>
      </c>
      <c r="B1830" s="17" t="s">
        <v>38</v>
      </c>
      <c r="C1830" s="17">
        <v>36</v>
      </c>
      <c r="D1830" s="29"/>
      <c r="E1830" s="29"/>
      <c r="F1830" s="30">
        <f t="shared" si="140"/>
        <v>0</v>
      </c>
      <c r="G1830" s="32"/>
      <c r="H1830" s="32"/>
      <c r="I1830" s="32"/>
      <c r="J1830" s="34">
        <f t="shared" si="141"/>
        <v>0</v>
      </c>
      <c r="K1830" s="31">
        <f t="shared" si="142"/>
        <v>803.79</v>
      </c>
      <c r="L1830" s="24">
        <f t="shared" si="139"/>
        <v>0</v>
      </c>
      <c r="M1830" s="24"/>
      <c r="N1830" s="24">
        <f t="shared" si="143"/>
        <v>0</v>
      </c>
    </row>
    <row r="1831" spans="1:14" x14ac:dyDescent="0.3">
      <c r="A1831" s="16" t="s">
        <v>45</v>
      </c>
      <c r="B1831" s="17" t="s">
        <v>36</v>
      </c>
      <c r="C1831" s="17">
        <v>72</v>
      </c>
      <c r="D1831" s="29">
        <v>2</v>
      </c>
      <c r="E1831" s="29"/>
      <c r="F1831" s="30">
        <f t="shared" si="140"/>
        <v>2.7777777777777776E-2</v>
      </c>
      <c r="G1831" s="32"/>
      <c r="H1831" s="32"/>
      <c r="I1831" s="32"/>
      <c r="J1831" s="34">
        <f t="shared" si="141"/>
        <v>2</v>
      </c>
      <c r="K1831" s="31">
        <f t="shared" si="142"/>
        <v>409.5</v>
      </c>
      <c r="L1831" s="24">
        <f t="shared" si="139"/>
        <v>819</v>
      </c>
      <c r="M1831" s="24"/>
      <c r="N1831" s="24">
        <f t="shared" si="143"/>
        <v>0</v>
      </c>
    </row>
    <row r="1832" spans="1:14" x14ac:dyDescent="0.3">
      <c r="A1832" s="16" t="s">
        <v>46</v>
      </c>
      <c r="B1832" s="17" t="s">
        <v>38</v>
      </c>
      <c r="C1832" s="17">
        <v>36</v>
      </c>
      <c r="D1832" s="29"/>
      <c r="E1832" s="29"/>
      <c r="F1832" s="30">
        <f t="shared" si="140"/>
        <v>0</v>
      </c>
      <c r="G1832" s="32"/>
      <c r="H1832" s="32"/>
      <c r="I1832" s="32"/>
      <c r="J1832" s="34">
        <f t="shared" si="141"/>
        <v>0</v>
      </c>
      <c r="K1832" s="31">
        <f t="shared" si="142"/>
        <v>803.79</v>
      </c>
      <c r="L1832" s="24">
        <f t="shared" si="139"/>
        <v>0</v>
      </c>
      <c r="M1832" s="24"/>
      <c r="N1832" s="24">
        <f t="shared" si="143"/>
        <v>0</v>
      </c>
    </row>
    <row r="1833" spans="1:14" x14ac:dyDescent="0.3">
      <c r="A1833" s="16" t="s">
        <v>47</v>
      </c>
      <c r="B1833" s="17" t="s">
        <v>48</v>
      </c>
      <c r="C1833" s="17">
        <v>8</v>
      </c>
      <c r="D1833" s="29">
        <v>1</v>
      </c>
      <c r="E1833" s="29"/>
      <c r="F1833" s="30">
        <f t="shared" si="140"/>
        <v>0.125</v>
      </c>
      <c r="G1833" s="32"/>
      <c r="H1833" s="32"/>
      <c r="I1833" s="32"/>
      <c r="J1833" s="34">
        <f t="shared" si="141"/>
        <v>1</v>
      </c>
      <c r="K1833" s="31">
        <f t="shared" si="142"/>
        <v>2767.05</v>
      </c>
      <c r="L1833" s="24">
        <f t="shared" si="139"/>
        <v>2767.05</v>
      </c>
      <c r="M1833" s="24"/>
      <c r="N1833" s="24">
        <f t="shared" si="143"/>
        <v>0</v>
      </c>
    </row>
    <row r="1834" spans="1:14" x14ac:dyDescent="0.3">
      <c r="A1834" s="35" t="s">
        <v>49</v>
      </c>
      <c r="B1834" s="17" t="s">
        <v>50</v>
      </c>
      <c r="C1834" s="38">
        <v>72</v>
      </c>
      <c r="D1834" s="29"/>
      <c r="E1834" s="29"/>
      <c r="F1834" s="30">
        <f t="shared" si="140"/>
        <v>0</v>
      </c>
      <c r="G1834" s="32"/>
      <c r="H1834" s="32"/>
      <c r="I1834" s="32"/>
      <c r="J1834" s="12">
        <f t="shared" si="141"/>
        <v>0</v>
      </c>
      <c r="K1834" s="31">
        <f t="shared" si="142"/>
        <v>444.6</v>
      </c>
      <c r="L1834" s="37">
        <f t="shared" si="139"/>
        <v>0</v>
      </c>
      <c r="M1834" s="37"/>
      <c r="N1834" s="37">
        <f t="shared" si="143"/>
        <v>0</v>
      </c>
    </row>
    <row r="1835" spans="1:14" x14ac:dyDescent="0.3">
      <c r="A1835" s="16" t="s">
        <v>51</v>
      </c>
      <c r="B1835" s="17" t="s">
        <v>52</v>
      </c>
      <c r="C1835" s="17">
        <v>36</v>
      </c>
      <c r="D1835" s="29"/>
      <c r="E1835" s="29"/>
      <c r="F1835" s="30">
        <f t="shared" si="140"/>
        <v>0</v>
      </c>
      <c r="G1835" s="32"/>
      <c r="H1835" s="32"/>
      <c r="I1835" s="32"/>
      <c r="J1835" s="34">
        <f t="shared" si="141"/>
        <v>0</v>
      </c>
      <c r="K1835" s="31">
        <f t="shared" si="142"/>
        <v>868.73</v>
      </c>
      <c r="L1835" s="24">
        <f t="shared" si="139"/>
        <v>0</v>
      </c>
      <c r="M1835" s="24"/>
      <c r="N1835" s="24">
        <f t="shared" si="143"/>
        <v>0</v>
      </c>
    </row>
    <row r="1836" spans="1:14" x14ac:dyDescent="0.3">
      <c r="A1836" s="16" t="s">
        <v>53</v>
      </c>
      <c r="B1836" s="17" t="s">
        <v>48</v>
      </c>
      <c r="C1836" s="17">
        <v>8</v>
      </c>
      <c r="D1836" s="29"/>
      <c r="E1836" s="29"/>
      <c r="F1836" s="30">
        <f t="shared" si="140"/>
        <v>0</v>
      </c>
      <c r="G1836" s="32"/>
      <c r="H1836" s="32"/>
      <c r="I1836" s="32"/>
      <c r="J1836" s="34">
        <f t="shared" si="141"/>
        <v>0</v>
      </c>
      <c r="K1836" s="31">
        <f t="shared" si="142"/>
        <v>2416.0500000000002</v>
      </c>
      <c r="L1836" s="24">
        <f t="shared" si="139"/>
        <v>0</v>
      </c>
      <c r="M1836" s="24"/>
      <c r="N1836" s="24">
        <f t="shared" si="143"/>
        <v>0</v>
      </c>
    </row>
    <row r="1837" spans="1:14" x14ac:dyDescent="0.3">
      <c r="A1837" s="16" t="s">
        <v>54</v>
      </c>
      <c r="B1837" s="17" t="s">
        <v>50</v>
      </c>
      <c r="C1837" s="17">
        <v>72</v>
      </c>
      <c r="D1837" s="29">
        <v>10</v>
      </c>
      <c r="E1837" s="29"/>
      <c r="F1837" s="30">
        <f t="shared" si="140"/>
        <v>0.1388888888888889</v>
      </c>
      <c r="G1837" s="32"/>
      <c r="H1837" s="32"/>
      <c r="I1837" s="32"/>
      <c r="J1837" s="34">
        <f t="shared" si="141"/>
        <v>10</v>
      </c>
      <c r="K1837" s="31">
        <f t="shared" si="142"/>
        <v>377.33</v>
      </c>
      <c r="L1837" s="24">
        <f t="shared" si="139"/>
        <v>3773.2999999999997</v>
      </c>
      <c r="M1837" s="24"/>
      <c r="N1837" s="24">
        <f t="shared" si="143"/>
        <v>0</v>
      </c>
    </row>
    <row r="1838" spans="1:14" x14ac:dyDescent="0.3">
      <c r="A1838" s="16" t="s">
        <v>55</v>
      </c>
      <c r="B1838" s="17" t="s">
        <v>56</v>
      </c>
      <c r="C1838" s="17">
        <v>15</v>
      </c>
      <c r="D1838" s="44"/>
      <c r="E1838" s="44"/>
      <c r="F1838" s="30">
        <f t="shared" si="140"/>
        <v>0</v>
      </c>
      <c r="G1838" s="11"/>
      <c r="H1838" s="11"/>
      <c r="I1838" s="11"/>
      <c r="J1838" s="12">
        <f t="shared" si="141"/>
        <v>0</v>
      </c>
      <c r="K1838" s="45">
        <f t="shared" si="142"/>
        <v>1158.3</v>
      </c>
      <c r="L1838" s="37">
        <f t="shared" si="139"/>
        <v>0</v>
      </c>
      <c r="M1838" s="37"/>
      <c r="N1838" s="37">
        <f t="shared" si="143"/>
        <v>0</v>
      </c>
    </row>
    <row r="1839" spans="1:14" x14ac:dyDescent="0.3">
      <c r="A1839" s="16" t="s">
        <v>57</v>
      </c>
      <c r="B1839" s="17" t="s">
        <v>50</v>
      </c>
      <c r="C1839" s="17">
        <v>72</v>
      </c>
      <c r="D1839" s="29"/>
      <c r="E1839" s="29"/>
      <c r="F1839" s="30">
        <f t="shared" si="140"/>
        <v>0</v>
      </c>
      <c r="G1839" s="32"/>
      <c r="H1839" s="32"/>
      <c r="I1839" s="32"/>
      <c r="J1839" s="34">
        <f t="shared" si="141"/>
        <v>0</v>
      </c>
      <c r="K1839" s="31">
        <f t="shared" si="142"/>
        <v>424.13</v>
      </c>
      <c r="L1839" s="24">
        <f t="shared" si="139"/>
        <v>0</v>
      </c>
      <c r="M1839" s="24"/>
      <c r="N1839" s="24">
        <f t="shared" si="143"/>
        <v>0</v>
      </c>
    </row>
    <row r="1840" spans="1:14" x14ac:dyDescent="0.3">
      <c r="A1840" s="16" t="s">
        <v>58</v>
      </c>
      <c r="B1840" s="17" t="s">
        <v>59</v>
      </c>
      <c r="C1840" s="17">
        <v>15</v>
      </c>
      <c r="D1840" s="29"/>
      <c r="E1840" s="29"/>
      <c r="F1840" s="30">
        <f t="shared" si="140"/>
        <v>0</v>
      </c>
      <c r="G1840" s="32"/>
      <c r="H1840" s="32"/>
      <c r="I1840" s="32"/>
      <c r="J1840" s="34">
        <f t="shared" si="141"/>
        <v>0</v>
      </c>
      <c r="K1840" s="31">
        <f t="shared" si="142"/>
        <v>1199.25</v>
      </c>
      <c r="L1840" s="24">
        <f t="shared" si="139"/>
        <v>0</v>
      </c>
      <c r="M1840" s="24"/>
      <c r="N1840" s="24">
        <f t="shared" si="143"/>
        <v>0</v>
      </c>
    </row>
    <row r="1841" spans="1:14" x14ac:dyDescent="0.3">
      <c r="A1841" s="16" t="s">
        <v>60</v>
      </c>
      <c r="B1841" s="17" t="s">
        <v>50</v>
      </c>
      <c r="C1841" s="17">
        <v>72</v>
      </c>
      <c r="D1841" s="29"/>
      <c r="E1841" s="29"/>
      <c r="F1841" s="30">
        <f t="shared" si="140"/>
        <v>0</v>
      </c>
      <c r="G1841" s="32"/>
      <c r="H1841" s="32"/>
      <c r="I1841" s="32"/>
      <c r="J1841" s="34">
        <f t="shared" si="141"/>
        <v>0</v>
      </c>
      <c r="K1841" s="31">
        <f t="shared" si="142"/>
        <v>381.13</v>
      </c>
      <c r="L1841" s="24">
        <f t="shared" si="139"/>
        <v>0</v>
      </c>
      <c r="M1841" s="24"/>
      <c r="N1841" s="24">
        <f t="shared" si="143"/>
        <v>0</v>
      </c>
    </row>
    <row r="1842" spans="1:14" x14ac:dyDescent="0.3">
      <c r="A1842" s="16" t="s">
        <v>61</v>
      </c>
      <c r="B1842" s="17" t="s">
        <v>50</v>
      </c>
      <c r="C1842" s="38">
        <v>72</v>
      </c>
      <c r="D1842" s="44">
        <v>4</v>
      </c>
      <c r="E1842" s="44"/>
      <c r="F1842" s="30">
        <f t="shared" si="140"/>
        <v>5.5555555555555552E-2</v>
      </c>
      <c r="G1842" s="11"/>
      <c r="H1842" s="11"/>
      <c r="I1842" s="11"/>
      <c r="J1842" s="12">
        <f t="shared" si="141"/>
        <v>4</v>
      </c>
      <c r="K1842" s="31">
        <f t="shared" si="142"/>
        <v>424.13</v>
      </c>
      <c r="L1842" s="37">
        <f t="shared" si="139"/>
        <v>1696.52</v>
      </c>
      <c r="M1842" s="37"/>
      <c r="N1842" s="37">
        <f t="shared" si="143"/>
        <v>0</v>
      </c>
    </row>
    <row r="1843" spans="1:14" x14ac:dyDescent="0.3">
      <c r="A1843" s="35" t="s">
        <v>62</v>
      </c>
      <c r="B1843" s="17" t="s">
        <v>50</v>
      </c>
      <c r="C1843" s="38">
        <v>72</v>
      </c>
      <c r="D1843" s="44">
        <v>3</v>
      </c>
      <c r="E1843" s="44"/>
      <c r="F1843" s="30">
        <f t="shared" si="140"/>
        <v>4.1666666666666664E-2</v>
      </c>
      <c r="G1843" s="11"/>
      <c r="H1843" s="11"/>
      <c r="I1843" s="11"/>
      <c r="J1843" s="12">
        <f t="shared" si="141"/>
        <v>3</v>
      </c>
      <c r="K1843" s="31">
        <f t="shared" si="142"/>
        <v>330.23</v>
      </c>
      <c r="L1843" s="37">
        <f t="shared" si="139"/>
        <v>990.69</v>
      </c>
      <c r="M1843" s="37"/>
      <c r="N1843" s="37">
        <f t="shared" si="143"/>
        <v>0</v>
      </c>
    </row>
    <row r="1844" spans="1:14" x14ac:dyDescent="0.3">
      <c r="A1844" s="35" t="s">
        <v>63</v>
      </c>
      <c r="B1844" s="17" t="s">
        <v>50</v>
      </c>
      <c r="C1844" s="38">
        <v>72</v>
      </c>
      <c r="D1844" s="44"/>
      <c r="E1844" s="44"/>
      <c r="F1844" s="30">
        <f t="shared" si="140"/>
        <v>0</v>
      </c>
      <c r="G1844" s="11"/>
      <c r="H1844" s="11"/>
      <c r="I1844" s="11"/>
      <c r="J1844" s="12">
        <f t="shared" si="141"/>
        <v>0</v>
      </c>
      <c r="K1844" s="31">
        <f t="shared" si="142"/>
        <v>424.13</v>
      </c>
      <c r="L1844" s="37">
        <f t="shared" si="139"/>
        <v>0</v>
      </c>
      <c r="M1844" s="37"/>
      <c r="N1844" s="37">
        <f t="shared" si="143"/>
        <v>0</v>
      </c>
    </row>
    <row r="1845" spans="1:14" x14ac:dyDescent="0.3">
      <c r="A1845" s="35" t="s">
        <v>64</v>
      </c>
      <c r="B1845" s="17" t="s">
        <v>65</v>
      </c>
      <c r="C1845" s="38">
        <v>72</v>
      </c>
      <c r="D1845" s="44">
        <v>6</v>
      </c>
      <c r="E1845" s="44"/>
      <c r="F1845" s="30">
        <f t="shared" si="140"/>
        <v>8.3333333333333329E-2</v>
      </c>
      <c r="G1845" s="11"/>
      <c r="H1845" s="11"/>
      <c r="I1845" s="11"/>
      <c r="J1845" s="12">
        <f t="shared" si="141"/>
        <v>6</v>
      </c>
      <c r="K1845" s="31">
        <f t="shared" si="142"/>
        <v>389.61</v>
      </c>
      <c r="L1845" s="37">
        <f t="shared" si="139"/>
        <v>2337.66</v>
      </c>
      <c r="M1845" s="37"/>
      <c r="N1845" s="37">
        <f t="shared" si="143"/>
        <v>0</v>
      </c>
    </row>
    <row r="1846" spans="1:14" x14ac:dyDescent="0.3">
      <c r="A1846" s="35" t="s">
        <v>66</v>
      </c>
      <c r="B1846" s="17" t="s">
        <v>65</v>
      </c>
      <c r="C1846" s="38">
        <v>72</v>
      </c>
      <c r="D1846" s="44">
        <v>1</v>
      </c>
      <c r="E1846" s="44"/>
      <c r="F1846" s="30">
        <f t="shared" si="140"/>
        <v>1.3888888888888888E-2</v>
      </c>
      <c r="G1846" s="11"/>
      <c r="H1846" s="11"/>
      <c r="I1846" s="11"/>
      <c r="J1846" s="12">
        <f t="shared" si="141"/>
        <v>1</v>
      </c>
      <c r="K1846" s="31">
        <f t="shared" si="142"/>
        <v>389.61</v>
      </c>
      <c r="L1846" s="37">
        <f t="shared" si="139"/>
        <v>389.61</v>
      </c>
      <c r="M1846" s="37"/>
      <c r="N1846" s="37">
        <f t="shared" si="143"/>
        <v>0</v>
      </c>
    </row>
    <row r="1847" spans="1:14" x14ac:dyDescent="0.3">
      <c r="A1847" s="47" t="s">
        <v>67</v>
      </c>
      <c r="B1847" s="48" t="s">
        <v>59</v>
      </c>
      <c r="C1847" s="49">
        <v>25</v>
      </c>
      <c r="D1847" s="44">
        <v>1</v>
      </c>
      <c r="E1847" s="44"/>
      <c r="F1847" s="30">
        <f t="shared" si="140"/>
        <v>0.04</v>
      </c>
      <c r="G1847" s="11"/>
      <c r="H1847" s="11"/>
      <c r="I1847" s="11"/>
      <c r="J1847" s="12">
        <f t="shared" si="141"/>
        <v>1</v>
      </c>
      <c r="K1847" s="31">
        <f t="shared" si="142"/>
        <v>169.65</v>
      </c>
      <c r="L1847" s="37">
        <f t="shared" si="139"/>
        <v>169.65</v>
      </c>
      <c r="M1847" s="37"/>
      <c r="N1847" s="37">
        <f t="shared" si="143"/>
        <v>0</v>
      </c>
    </row>
    <row r="1848" spans="1:14" x14ac:dyDescent="0.3">
      <c r="A1848" s="47" t="s">
        <v>68</v>
      </c>
      <c r="B1848" s="48" t="s">
        <v>42</v>
      </c>
      <c r="C1848" s="49">
        <v>50</v>
      </c>
      <c r="D1848" s="44">
        <v>7</v>
      </c>
      <c r="E1848" s="44"/>
      <c r="F1848" s="30">
        <f t="shared" si="140"/>
        <v>0.14000000000000001</v>
      </c>
      <c r="G1848" s="11"/>
      <c r="H1848" s="11"/>
      <c r="I1848" s="11"/>
      <c r="J1848" s="12">
        <f t="shared" si="141"/>
        <v>7</v>
      </c>
      <c r="K1848" s="31">
        <f t="shared" si="142"/>
        <v>88.92</v>
      </c>
      <c r="L1848" s="37">
        <f t="shared" si="139"/>
        <v>622.44000000000005</v>
      </c>
      <c r="M1848" s="37"/>
      <c r="N1848" s="37">
        <f t="shared" si="143"/>
        <v>0</v>
      </c>
    </row>
    <row r="1849" spans="1:14" x14ac:dyDescent="0.3">
      <c r="A1849" s="47" t="s">
        <v>69</v>
      </c>
      <c r="B1849" s="48" t="s">
        <v>52</v>
      </c>
      <c r="C1849" s="49">
        <v>12</v>
      </c>
      <c r="D1849" s="44">
        <v>2</v>
      </c>
      <c r="E1849" s="44"/>
      <c r="F1849" s="30">
        <f t="shared" si="140"/>
        <v>0.16666666666666666</v>
      </c>
      <c r="G1849" s="11"/>
      <c r="H1849" s="11"/>
      <c r="I1849" s="11"/>
      <c r="J1849" s="12">
        <f t="shared" si="141"/>
        <v>2</v>
      </c>
      <c r="K1849" s="31">
        <f t="shared" si="142"/>
        <v>123.94</v>
      </c>
      <c r="L1849" s="37">
        <f t="shared" si="139"/>
        <v>247.88</v>
      </c>
      <c r="M1849" s="37"/>
      <c r="N1849" s="37">
        <f t="shared" si="143"/>
        <v>0</v>
      </c>
    </row>
    <row r="1850" spans="1:14" ht="19.5" thickBot="1" x14ac:dyDescent="0.35">
      <c r="A1850" s="47" t="s">
        <v>70</v>
      </c>
      <c r="B1850" s="48" t="s">
        <v>50</v>
      </c>
      <c r="C1850" s="49">
        <v>60</v>
      </c>
      <c r="D1850" s="44">
        <v>2</v>
      </c>
      <c r="E1850" s="44"/>
      <c r="F1850" s="30">
        <f t="shared" si="140"/>
        <v>3.3333333333333333E-2</v>
      </c>
      <c r="G1850" s="11"/>
      <c r="H1850" s="11"/>
      <c r="I1850" s="11"/>
      <c r="J1850" s="12">
        <f t="shared" si="141"/>
        <v>2</v>
      </c>
      <c r="K1850" s="31">
        <f t="shared" si="142"/>
        <v>67.180000000000007</v>
      </c>
      <c r="L1850" s="37">
        <f t="shared" si="139"/>
        <v>134.36000000000001</v>
      </c>
      <c r="M1850" s="37"/>
      <c r="N1850" s="37">
        <f t="shared" si="143"/>
        <v>0</v>
      </c>
    </row>
    <row r="1851" spans="1:14" ht="19.5" thickBot="1" x14ac:dyDescent="0.35">
      <c r="A1851" s="56" t="s">
        <v>71</v>
      </c>
      <c r="B1851" s="57" t="s">
        <v>50</v>
      </c>
      <c r="C1851" s="58">
        <v>60</v>
      </c>
      <c r="D1851" s="44"/>
      <c r="E1851" s="44"/>
      <c r="F1851" s="30">
        <f t="shared" si="140"/>
        <v>0</v>
      </c>
      <c r="G1851" s="11"/>
      <c r="H1851" s="11"/>
      <c r="I1851" s="11"/>
      <c r="J1851" s="12">
        <f t="shared" si="141"/>
        <v>0</v>
      </c>
      <c r="K1851" s="31">
        <f t="shared" si="142"/>
        <v>67.180000000000007</v>
      </c>
      <c r="L1851" s="37">
        <f t="shared" si="139"/>
        <v>0</v>
      </c>
      <c r="M1851" s="37"/>
      <c r="N1851" s="37">
        <f t="shared" si="143"/>
        <v>0</v>
      </c>
    </row>
    <row r="1852" spans="1:14" ht="19.5" thickBot="1" x14ac:dyDescent="0.35">
      <c r="A1852" s="56" t="s">
        <v>72</v>
      </c>
      <c r="B1852" s="57" t="s">
        <v>50</v>
      </c>
      <c r="C1852" s="58">
        <v>60</v>
      </c>
      <c r="D1852" s="44"/>
      <c r="E1852" s="44"/>
      <c r="F1852" s="30">
        <f t="shared" si="140"/>
        <v>0</v>
      </c>
      <c r="G1852" s="11"/>
      <c r="H1852" s="11"/>
      <c r="I1852" s="11"/>
      <c r="J1852" s="12">
        <f t="shared" si="141"/>
        <v>0</v>
      </c>
      <c r="K1852" s="31">
        <f t="shared" si="142"/>
        <v>67.180000000000007</v>
      </c>
      <c r="L1852" s="37">
        <f t="shared" si="139"/>
        <v>0</v>
      </c>
      <c r="M1852" s="37"/>
      <c r="N1852" s="37">
        <f t="shared" si="143"/>
        <v>0</v>
      </c>
    </row>
    <row r="1853" spans="1:14" ht="19.5" thickBot="1" x14ac:dyDescent="0.35">
      <c r="A1853" s="56" t="s">
        <v>73</v>
      </c>
      <c r="B1853" s="57" t="s">
        <v>74</v>
      </c>
      <c r="C1853" s="58">
        <v>150</v>
      </c>
      <c r="D1853" s="44"/>
      <c r="E1853" s="44"/>
      <c r="F1853" s="30">
        <f t="shared" si="140"/>
        <v>0</v>
      </c>
      <c r="G1853" s="11"/>
      <c r="H1853" s="11"/>
      <c r="I1853" s="11"/>
      <c r="J1853" s="12">
        <f t="shared" si="141"/>
        <v>0</v>
      </c>
      <c r="K1853" s="31">
        <f t="shared" si="142"/>
        <v>21.06</v>
      </c>
      <c r="L1853" s="37">
        <f t="shared" si="139"/>
        <v>0</v>
      </c>
      <c r="M1853" s="37"/>
      <c r="N1853" s="37">
        <f t="shared" si="143"/>
        <v>0</v>
      </c>
    </row>
    <row r="1854" spans="1:14" ht="19.5" thickBot="1" x14ac:dyDescent="0.35">
      <c r="A1854" s="66" t="s">
        <v>75</v>
      </c>
      <c r="B1854" s="67" t="s">
        <v>76</v>
      </c>
      <c r="C1854" s="68">
        <v>120</v>
      </c>
      <c r="D1854" s="44">
        <v>6</v>
      </c>
      <c r="E1854" s="44"/>
      <c r="F1854" s="30">
        <f t="shared" si="140"/>
        <v>0.05</v>
      </c>
      <c r="G1854" s="11"/>
      <c r="H1854" s="11"/>
      <c r="I1854" s="11"/>
      <c r="J1854" s="12">
        <f t="shared" si="141"/>
        <v>6</v>
      </c>
      <c r="K1854" s="31">
        <f t="shared" si="142"/>
        <v>78.98</v>
      </c>
      <c r="L1854" s="37">
        <f t="shared" si="139"/>
        <v>473.88</v>
      </c>
      <c r="M1854" s="37"/>
      <c r="N1854" s="37">
        <f t="shared" si="143"/>
        <v>0</v>
      </c>
    </row>
    <row r="1855" spans="1:14" ht="19.5" thickBot="1" x14ac:dyDescent="0.35">
      <c r="A1855" s="66" t="s">
        <v>77</v>
      </c>
      <c r="B1855" s="67" t="s">
        <v>78</v>
      </c>
      <c r="C1855" s="68">
        <v>60</v>
      </c>
      <c r="D1855" s="44">
        <v>4</v>
      </c>
      <c r="E1855" s="44"/>
      <c r="F1855" s="30">
        <f t="shared" si="140"/>
        <v>6.6666666666666666E-2</v>
      </c>
      <c r="G1855" s="11"/>
      <c r="H1855" s="11"/>
      <c r="I1855" s="11"/>
      <c r="J1855" s="12">
        <f t="shared" si="141"/>
        <v>4</v>
      </c>
      <c r="K1855" s="31">
        <f t="shared" si="142"/>
        <v>154.44</v>
      </c>
      <c r="L1855" s="37">
        <f t="shared" si="139"/>
        <v>617.76</v>
      </c>
      <c r="M1855" s="37"/>
      <c r="N1855" s="37">
        <f t="shared" si="143"/>
        <v>0</v>
      </c>
    </row>
    <row r="1856" spans="1:14" ht="19.5" thickBot="1" x14ac:dyDescent="0.35">
      <c r="A1856" s="66" t="s">
        <v>79</v>
      </c>
      <c r="B1856" s="67" t="s">
        <v>50</v>
      </c>
      <c r="C1856" s="68">
        <v>30</v>
      </c>
      <c r="D1856" s="44">
        <v>1</v>
      </c>
      <c r="E1856" s="44"/>
      <c r="F1856" s="30">
        <f t="shared" si="140"/>
        <v>3.3333333333333333E-2</v>
      </c>
      <c r="G1856" s="11"/>
      <c r="H1856" s="11"/>
      <c r="I1856" s="11"/>
      <c r="J1856" s="12">
        <f t="shared" si="141"/>
        <v>1</v>
      </c>
      <c r="K1856" s="31">
        <f t="shared" si="142"/>
        <v>274.95</v>
      </c>
      <c r="L1856" s="37">
        <f t="shared" si="139"/>
        <v>274.95</v>
      </c>
      <c r="M1856" s="37"/>
      <c r="N1856" s="37">
        <f t="shared" si="143"/>
        <v>0</v>
      </c>
    </row>
    <row r="1857" spans="1:14" ht="19.5" thickBot="1" x14ac:dyDescent="0.35">
      <c r="A1857" s="66" t="s">
        <v>80</v>
      </c>
      <c r="B1857" s="67" t="s">
        <v>59</v>
      </c>
      <c r="C1857" s="68">
        <v>12</v>
      </c>
      <c r="D1857" s="44"/>
      <c r="E1857" s="44"/>
      <c r="F1857" s="30">
        <f t="shared" si="140"/>
        <v>0</v>
      </c>
      <c r="G1857" s="11"/>
      <c r="H1857" s="11"/>
      <c r="I1857" s="11"/>
      <c r="J1857" s="12">
        <f t="shared" si="141"/>
        <v>0</v>
      </c>
      <c r="K1857" s="31">
        <f t="shared" si="142"/>
        <v>1023.75</v>
      </c>
      <c r="L1857" s="37">
        <f t="shared" si="139"/>
        <v>0</v>
      </c>
      <c r="M1857" s="37"/>
      <c r="N1857" s="37">
        <f t="shared" si="143"/>
        <v>0</v>
      </c>
    </row>
    <row r="1858" spans="1:14" ht="19.5" thickBot="1" x14ac:dyDescent="0.35">
      <c r="A1858" s="76" t="s">
        <v>81</v>
      </c>
      <c r="B1858" s="77" t="s">
        <v>82</v>
      </c>
      <c r="C1858" s="78">
        <v>18</v>
      </c>
      <c r="D1858" s="44">
        <v>1</v>
      </c>
      <c r="E1858" s="44"/>
      <c r="F1858" s="30">
        <f t="shared" si="140"/>
        <v>5.5555555555555552E-2</v>
      </c>
      <c r="G1858" s="11"/>
      <c r="H1858" s="11"/>
      <c r="I1858" s="11"/>
      <c r="J1858" s="12">
        <f t="shared" si="141"/>
        <v>1</v>
      </c>
      <c r="K1858" s="31">
        <f t="shared" si="142"/>
        <v>558.67999999999995</v>
      </c>
      <c r="L1858" s="37">
        <f t="shared" si="139"/>
        <v>558.67999999999995</v>
      </c>
      <c r="M1858" s="37"/>
      <c r="N1858" s="37">
        <f t="shared" si="143"/>
        <v>0</v>
      </c>
    </row>
    <row r="1859" spans="1:14" ht="19.5" thickBot="1" x14ac:dyDescent="0.35">
      <c r="A1859" s="76" t="s">
        <v>83</v>
      </c>
      <c r="B1859" s="77" t="s">
        <v>59</v>
      </c>
      <c r="C1859" s="78">
        <v>12</v>
      </c>
      <c r="D1859" s="44">
        <v>1</v>
      </c>
      <c r="E1859" s="44"/>
      <c r="F1859" s="30">
        <f t="shared" si="140"/>
        <v>8.3333333333333329E-2</v>
      </c>
      <c r="G1859" s="11"/>
      <c r="H1859" s="11"/>
      <c r="I1859" s="11"/>
      <c r="J1859" s="12">
        <f t="shared" si="141"/>
        <v>1</v>
      </c>
      <c r="K1859" s="31">
        <f t="shared" si="142"/>
        <v>1092.2</v>
      </c>
      <c r="L1859" s="37">
        <f t="shared" si="139"/>
        <v>1092.2</v>
      </c>
      <c r="M1859" s="37"/>
      <c r="N1859" s="37">
        <f t="shared" si="143"/>
        <v>0</v>
      </c>
    </row>
    <row r="1860" spans="1:14" ht="19.5" thickBot="1" x14ac:dyDescent="0.35">
      <c r="A1860" s="76" t="s">
        <v>84</v>
      </c>
      <c r="B1860" s="77" t="s">
        <v>85</v>
      </c>
      <c r="C1860" s="78">
        <v>4</v>
      </c>
      <c r="D1860" s="44"/>
      <c r="E1860" s="44"/>
      <c r="F1860" s="30">
        <f t="shared" si="140"/>
        <v>0</v>
      </c>
      <c r="G1860" s="11"/>
      <c r="H1860" s="11"/>
      <c r="I1860" s="11"/>
      <c r="J1860" s="12">
        <f t="shared" si="141"/>
        <v>0</v>
      </c>
      <c r="K1860" s="31">
        <f t="shared" si="142"/>
        <v>2670.53</v>
      </c>
      <c r="L1860" s="37">
        <f t="shared" si="139"/>
        <v>0</v>
      </c>
      <c r="M1860" s="37"/>
      <c r="N1860" s="37">
        <f t="shared" si="143"/>
        <v>0</v>
      </c>
    </row>
    <row r="1861" spans="1:14" ht="19.5" thickBot="1" x14ac:dyDescent="0.35">
      <c r="A1861" s="86" t="s">
        <v>86</v>
      </c>
      <c r="B1861" s="87" t="s">
        <v>87</v>
      </c>
      <c r="C1861" s="88">
        <v>48</v>
      </c>
      <c r="D1861" s="44"/>
      <c r="E1861" s="44"/>
      <c r="F1861" s="30">
        <f t="shared" si="140"/>
        <v>0</v>
      </c>
      <c r="G1861" s="11"/>
      <c r="H1861" s="11"/>
      <c r="I1861" s="11"/>
      <c r="J1861" s="12">
        <f t="shared" si="141"/>
        <v>0</v>
      </c>
      <c r="K1861" s="31">
        <f t="shared" si="142"/>
        <v>46.8</v>
      </c>
      <c r="L1861" s="37">
        <f t="shared" si="139"/>
        <v>0</v>
      </c>
      <c r="M1861" s="37"/>
      <c r="N1861" s="37">
        <f t="shared" si="143"/>
        <v>0</v>
      </c>
    </row>
    <row r="1862" spans="1:14" ht="19.5" thickBot="1" x14ac:dyDescent="0.35">
      <c r="A1862" s="86" t="s">
        <v>88</v>
      </c>
      <c r="B1862" s="87" t="s">
        <v>87</v>
      </c>
      <c r="C1862" s="88">
        <v>48</v>
      </c>
      <c r="D1862" s="44"/>
      <c r="E1862" s="44"/>
      <c r="F1862" s="30">
        <f t="shared" si="140"/>
        <v>0</v>
      </c>
      <c r="G1862" s="11"/>
      <c r="H1862" s="11"/>
      <c r="I1862" s="11"/>
      <c r="J1862" s="12">
        <f t="shared" si="141"/>
        <v>0</v>
      </c>
      <c r="K1862" s="31">
        <f t="shared" si="142"/>
        <v>46.8</v>
      </c>
      <c r="L1862" s="37">
        <f t="shared" si="139"/>
        <v>0</v>
      </c>
      <c r="M1862" s="37"/>
      <c r="N1862" s="37">
        <f t="shared" si="143"/>
        <v>0</v>
      </c>
    </row>
    <row r="1863" spans="1:14" x14ac:dyDescent="0.3">
      <c r="A1863" s="96" t="s">
        <v>89</v>
      </c>
      <c r="B1863" s="97">
        <v>25</v>
      </c>
      <c r="C1863" s="97">
        <v>25</v>
      </c>
      <c r="D1863" s="44">
        <v>243</v>
      </c>
      <c r="E1863" s="44"/>
      <c r="F1863" s="30">
        <f t="shared" si="140"/>
        <v>9.7200000000000006</v>
      </c>
      <c r="G1863" s="11"/>
      <c r="H1863" s="11"/>
      <c r="I1863" s="11"/>
      <c r="J1863" s="12">
        <f t="shared" si="141"/>
        <v>243</v>
      </c>
      <c r="K1863" s="31">
        <f t="shared" si="142"/>
        <v>111.25</v>
      </c>
      <c r="L1863" s="37">
        <f t="shared" si="139"/>
        <v>27033.75</v>
      </c>
      <c r="M1863" s="37"/>
      <c r="N1863" s="37">
        <f t="shared" si="143"/>
        <v>0</v>
      </c>
    </row>
    <row r="1864" spans="1:14" x14ac:dyDescent="0.3">
      <c r="A1864" s="105" t="s">
        <v>90</v>
      </c>
      <c r="B1864" s="106">
        <v>10</v>
      </c>
      <c r="C1864" s="106">
        <v>10</v>
      </c>
      <c r="D1864" s="44"/>
      <c r="E1864" s="44"/>
      <c r="F1864" s="30">
        <f t="shared" si="140"/>
        <v>0</v>
      </c>
      <c r="G1864" s="11"/>
      <c r="H1864" s="11"/>
      <c r="I1864" s="11"/>
      <c r="J1864" s="12">
        <f t="shared" si="141"/>
        <v>0</v>
      </c>
      <c r="K1864" s="31">
        <f t="shared" si="142"/>
        <v>1760</v>
      </c>
      <c r="L1864" s="37">
        <f t="shared" si="139"/>
        <v>0</v>
      </c>
      <c r="M1864" s="37"/>
      <c r="N1864" s="37">
        <f t="shared" si="143"/>
        <v>0</v>
      </c>
    </row>
    <row r="1865" spans="1:14" x14ac:dyDescent="0.3">
      <c r="A1865" s="105" t="s">
        <v>91</v>
      </c>
      <c r="B1865" s="106">
        <v>8</v>
      </c>
      <c r="C1865" s="106">
        <v>8</v>
      </c>
      <c r="D1865" s="44"/>
      <c r="E1865" s="44"/>
      <c r="F1865" s="30">
        <f t="shared" si="140"/>
        <v>0</v>
      </c>
      <c r="G1865" s="11"/>
      <c r="H1865" s="11"/>
      <c r="I1865" s="11"/>
      <c r="J1865" s="12">
        <f t="shared" si="141"/>
        <v>0</v>
      </c>
      <c r="K1865" s="31">
        <f t="shared" si="142"/>
        <v>2365</v>
      </c>
      <c r="L1865" s="37">
        <f t="shared" si="139"/>
        <v>0</v>
      </c>
      <c r="M1865" s="37"/>
      <c r="N1865" s="37">
        <f t="shared" si="143"/>
        <v>0</v>
      </c>
    </row>
    <row r="1866" spans="1:14" x14ac:dyDescent="0.3">
      <c r="A1866" s="105" t="s">
        <v>92</v>
      </c>
      <c r="B1866" s="106">
        <v>8</v>
      </c>
      <c r="C1866" s="106">
        <v>8</v>
      </c>
      <c r="D1866" s="44"/>
      <c r="E1866" s="44"/>
      <c r="F1866" s="30">
        <f t="shared" si="140"/>
        <v>0</v>
      </c>
      <c r="G1866" s="11"/>
      <c r="H1866" s="11"/>
      <c r="I1866" s="11"/>
      <c r="J1866" s="12">
        <f t="shared" si="141"/>
        <v>0</v>
      </c>
      <c r="K1866" s="31">
        <f t="shared" si="142"/>
        <v>2065</v>
      </c>
      <c r="L1866" s="37">
        <f t="shared" si="139"/>
        <v>0</v>
      </c>
      <c r="M1866" s="37"/>
      <c r="N1866" s="37">
        <f t="shared" si="143"/>
        <v>0</v>
      </c>
    </row>
    <row r="1867" spans="1:14" x14ac:dyDescent="0.3">
      <c r="A1867" s="105" t="s">
        <v>93</v>
      </c>
      <c r="B1867" s="106">
        <v>15</v>
      </c>
      <c r="C1867" s="106">
        <v>15</v>
      </c>
      <c r="D1867" s="44"/>
      <c r="E1867" s="44"/>
      <c r="F1867" s="30">
        <f t="shared" si="140"/>
        <v>0</v>
      </c>
      <c r="G1867" s="11"/>
      <c r="H1867" s="11"/>
      <c r="I1867" s="11"/>
      <c r="J1867" s="12">
        <f t="shared" si="141"/>
        <v>0</v>
      </c>
      <c r="K1867" s="31">
        <f t="shared" si="142"/>
        <v>990</v>
      </c>
      <c r="L1867" s="37">
        <f t="shared" si="139"/>
        <v>0</v>
      </c>
      <c r="M1867" s="37"/>
      <c r="N1867" s="37">
        <f t="shared" si="143"/>
        <v>0</v>
      </c>
    </row>
    <row r="1868" spans="1:14" x14ac:dyDescent="0.3">
      <c r="A1868" s="105" t="s">
        <v>94</v>
      </c>
      <c r="B1868" s="106">
        <v>15</v>
      </c>
      <c r="C1868" s="106">
        <v>15</v>
      </c>
      <c r="D1868" s="44"/>
      <c r="E1868" s="44"/>
      <c r="F1868" s="30">
        <f t="shared" si="140"/>
        <v>0</v>
      </c>
      <c r="G1868" s="11"/>
      <c r="H1868" s="11"/>
      <c r="I1868" s="11"/>
      <c r="J1868" s="12">
        <f t="shared" si="141"/>
        <v>0</v>
      </c>
      <c r="K1868" s="31">
        <f t="shared" si="142"/>
        <v>1025</v>
      </c>
      <c r="L1868" s="37">
        <f t="shared" si="139"/>
        <v>0</v>
      </c>
      <c r="M1868" s="37"/>
      <c r="N1868" s="37">
        <f t="shared" si="143"/>
        <v>0</v>
      </c>
    </row>
    <row r="1869" spans="1:14" x14ac:dyDescent="0.3">
      <c r="A1869" s="105" t="s">
        <v>95</v>
      </c>
      <c r="B1869" s="106">
        <v>10</v>
      </c>
      <c r="C1869" s="106">
        <v>10</v>
      </c>
      <c r="D1869" s="44"/>
      <c r="E1869" s="44"/>
      <c r="F1869" s="30">
        <f t="shared" si="140"/>
        <v>0</v>
      </c>
      <c r="G1869" s="11"/>
      <c r="H1869" s="11"/>
      <c r="I1869" s="11"/>
      <c r="J1869" s="12">
        <f t="shared" si="141"/>
        <v>0</v>
      </c>
      <c r="K1869" s="31">
        <f t="shared" si="142"/>
        <v>1620</v>
      </c>
      <c r="L1869" s="37">
        <f t="shared" si="139"/>
        <v>0</v>
      </c>
      <c r="M1869" s="37"/>
      <c r="N1869" s="37">
        <f t="shared" si="143"/>
        <v>0</v>
      </c>
    </row>
    <row r="1870" spans="1:14" x14ac:dyDescent="0.3">
      <c r="A1870" s="105" t="s">
        <v>96</v>
      </c>
      <c r="B1870" s="106">
        <v>8</v>
      </c>
      <c r="C1870" s="106">
        <v>8</v>
      </c>
      <c r="D1870" s="44"/>
      <c r="E1870" s="44"/>
      <c r="F1870" s="30">
        <f t="shared" si="140"/>
        <v>0</v>
      </c>
      <c r="G1870" s="11"/>
      <c r="H1870" s="11"/>
      <c r="I1870" s="11"/>
      <c r="J1870" s="12">
        <f t="shared" si="141"/>
        <v>0</v>
      </c>
      <c r="K1870" s="31">
        <f t="shared" si="142"/>
        <v>2130</v>
      </c>
      <c r="L1870" s="37">
        <f t="shared" si="139"/>
        <v>0</v>
      </c>
      <c r="M1870" s="37"/>
      <c r="N1870" s="37">
        <f t="shared" si="143"/>
        <v>0</v>
      </c>
    </row>
    <row r="1871" spans="1:14" x14ac:dyDescent="0.3">
      <c r="A1871" s="105" t="s">
        <v>97</v>
      </c>
      <c r="B1871" s="106">
        <v>15</v>
      </c>
      <c r="C1871" s="106">
        <v>15</v>
      </c>
      <c r="D1871" s="44"/>
      <c r="E1871" s="44"/>
      <c r="F1871" s="30">
        <f t="shared" si="140"/>
        <v>0</v>
      </c>
      <c r="G1871" s="11"/>
      <c r="H1871" s="11"/>
      <c r="I1871" s="11"/>
      <c r="J1871" s="12">
        <f t="shared" si="141"/>
        <v>0</v>
      </c>
      <c r="K1871" s="31">
        <f t="shared" si="142"/>
        <v>880</v>
      </c>
      <c r="L1871" s="37">
        <f t="shared" si="139"/>
        <v>0</v>
      </c>
      <c r="M1871" s="37"/>
      <c r="N1871" s="37">
        <f t="shared" si="143"/>
        <v>0</v>
      </c>
    </row>
    <row r="1872" spans="1:14" x14ac:dyDescent="0.3">
      <c r="A1872" s="105" t="s">
        <v>98</v>
      </c>
      <c r="B1872" s="106">
        <v>15</v>
      </c>
      <c r="C1872" s="106">
        <v>15</v>
      </c>
      <c r="D1872" s="44"/>
      <c r="E1872" s="44"/>
      <c r="F1872" s="30">
        <f t="shared" si="140"/>
        <v>0</v>
      </c>
      <c r="G1872" s="11"/>
      <c r="H1872" s="11"/>
      <c r="I1872" s="11"/>
      <c r="J1872" s="12">
        <f t="shared" si="141"/>
        <v>0</v>
      </c>
      <c r="K1872" s="31">
        <f t="shared" si="142"/>
        <v>915</v>
      </c>
      <c r="L1872" s="37">
        <f t="shared" si="139"/>
        <v>0</v>
      </c>
      <c r="M1872" s="37"/>
      <c r="N1872" s="37">
        <f t="shared" si="143"/>
        <v>0</v>
      </c>
    </row>
    <row r="1873" spans="1:14" x14ac:dyDescent="0.3">
      <c r="A1873" s="105" t="s">
        <v>99</v>
      </c>
      <c r="B1873" s="106">
        <v>3</v>
      </c>
      <c r="C1873" s="106">
        <v>3</v>
      </c>
      <c r="D1873" s="44"/>
      <c r="E1873" s="44"/>
      <c r="F1873" s="30">
        <f t="shared" si="140"/>
        <v>0</v>
      </c>
      <c r="G1873" s="11"/>
      <c r="H1873" s="11"/>
      <c r="I1873" s="11"/>
      <c r="J1873" s="12">
        <f t="shared" si="141"/>
        <v>0</v>
      </c>
      <c r="K1873" s="31">
        <f t="shared" si="142"/>
        <v>1970</v>
      </c>
      <c r="L1873" s="37">
        <f t="shared" si="139"/>
        <v>0</v>
      </c>
      <c r="M1873" s="37"/>
      <c r="N1873" s="37">
        <f t="shared" si="143"/>
        <v>0</v>
      </c>
    </row>
    <row r="1874" spans="1:14" x14ac:dyDescent="0.3">
      <c r="A1874" s="105" t="s">
        <v>100</v>
      </c>
      <c r="B1874" s="106">
        <v>3</v>
      </c>
      <c r="C1874" s="106">
        <v>3</v>
      </c>
      <c r="D1874" s="44"/>
      <c r="E1874" s="44"/>
      <c r="F1874" s="30">
        <f t="shared" si="140"/>
        <v>0</v>
      </c>
      <c r="G1874" s="11"/>
      <c r="H1874" s="11"/>
      <c r="I1874" s="11"/>
      <c r="J1874" s="12">
        <f t="shared" si="141"/>
        <v>0</v>
      </c>
      <c r="K1874" s="31">
        <f t="shared" si="142"/>
        <v>2035</v>
      </c>
      <c r="L1874" s="37">
        <f t="shared" si="139"/>
        <v>0</v>
      </c>
      <c r="M1874" s="37"/>
      <c r="N1874" s="37">
        <f t="shared" si="143"/>
        <v>0</v>
      </c>
    </row>
    <row r="1875" spans="1:14" x14ac:dyDescent="0.3">
      <c r="A1875" s="105" t="s">
        <v>101</v>
      </c>
      <c r="B1875" s="106">
        <v>8</v>
      </c>
      <c r="C1875" s="106">
        <v>8</v>
      </c>
      <c r="D1875" s="44"/>
      <c r="E1875" s="44"/>
      <c r="F1875" s="30">
        <f t="shared" si="140"/>
        <v>0</v>
      </c>
      <c r="G1875" s="11"/>
      <c r="H1875" s="11"/>
      <c r="I1875" s="11"/>
      <c r="J1875" s="12">
        <f t="shared" si="141"/>
        <v>0</v>
      </c>
      <c r="K1875" s="31">
        <f t="shared" si="142"/>
        <v>2120</v>
      </c>
      <c r="L1875" s="37">
        <f t="shared" si="139"/>
        <v>0</v>
      </c>
      <c r="M1875" s="37"/>
      <c r="N1875" s="37">
        <f t="shared" si="143"/>
        <v>0</v>
      </c>
    </row>
    <row r="1876" spans="1:14" x14ac:dyDescent="0.3">
      <c r="A1876" s="105" t="s">
        <v>102</v>
      </c>
      <c r="B1876" s="106">
        <v>10</v>
      </c>
      <c r="C1876" s="106">
        <v>10</v>
      </c>
      <c r="D1876" s="44"/>
      <c r="E1876" s="44"/>
      <c r="F1876" s="30">
        <f t="shared" si="140"/>
        <v>0</v>
      </c>
      <c r="G1876" s="11"/>
      <c r="H1876" s="11"/>
      <c r="I1876" s="11"/>
      <c r="J1876" s="12">
        <f t="shared" si="141"/>
        <v>0</v>
      </c>
      <c r="K1876" s="31">
        <f t="shared" si="142"/>
        <v>1980</v>
      </c>
      <c r="L1876" s="37">
        <f t="shared" si="139"/>
        <v>0</v>
      </c>
      <c r="M1876" s="37"/>
      <c r="N1876" s="37">
        <f t="shared" si="143"/>
        <v>0</v>
      </c>
    </row>
    <row r="1877" spans="1:14" x14ac:dyDescent="0.3">
      <c r="A1877" s="105" t="s">
        <v>103</v>
      </c>
      <c r="B1877" s="106">
        <v>12</v>
      </c>
      <c r="C1877" s="106">
        <v>12</v>
      </c>
      <c r="D1877" s="44"/>
      <c r="E1877" s="44"/>
      <c r="F1877" s="30">
        <f t="shared" si="140"/>
        <v>0</v>
      </c>
      <c r="G1877" s="11"/>
      <c r="H1877" s="11"/>
      <c r="I1877" s="11"/>
      <c r="J1877" s="12">
        <f t="shared" si="141"/>
        <v>0</v>
      </c>
      <c r="K1877" s="31">
        <f t="shared" si="142"/>
        <v>875</v>
      </c>
      <c r="L1877" s="37">
        <f t="shared" si="139"/>
        <v>0</v>
      </c>
      <c r="M1877" s="37"/>
      <c r="N1877" s="37">
        <f t="shared" si="143"/>
        <v>0</v>
      </c>
    </row>
    <row r="1878" spans="1:14" ht="19.5" thickBot="1" x14ac:dyDescent="0.35">
      <c r="A1878" s="105" t="s">
        <v>104</v>
      </c>
      <c r="B1878" s="106">
        <v>3</v>
      </c>
      <c r="C1878" s="106">
        <v>3</v>
      </c>
      <c r="D1878" s="44"/>
      <c r="E1878" s="44"/>
      <c r="F1878" s="30">
        <f t="shared" si="140"/>
        <v>0</v>
      </c>
      <c r="G1878" s="11"/>
      <c r="H1878" s="11"/>
      <c r="I1878" s="11"/>
      <c r="J1878" s="12">
        <f t="shared" si="141"/>
        <v>0</v>
      </c>
      <c r="K1878" s="31">
        <f t="shared" si="142"/>
        <v>2145</v>
      </c>
      <c r="L1878" s="37">
        <f t="shared" si="139"/>
        <v>0</v>
      </c>
      <c r="M1878" s="37"/>
      <c r="N1878" s="37">
        <f t="shared" si="143"/>
        <v>0</v>
      </c>
    </row>
    <row r="1879" spans="1:14" ht="19.5" thickBot="1" x14ac:dyDescent="0.35">
      <c r="A1879" s="56" t="s">
        <v>105</v>
      </c>
      <c r="B1879" s="57" t="s">
        <v>74</v>
      </c>
      <c r="C1879" s="58">
        <v>150</v>
      </c>
      <c r="D1879" s="44"/>
      <c r="E1879" s="44"/>
      <c r="F1879" s="30">
        <f t="shared" si="140"/>
        <v>0</v>
      </c>
      <c r="G1879" s="11"/>
      <c r="H1879" s="11"/>
      <c r="I1879" s="11"/>
      <c r="J1879" s="12">
        <f t="shared" si="141"/>
        <v>0</v>
      </c>
      <c r="K1879" s="31">
        <f t="shared" si="142"/>
        <v>21.06</v>
      </c>
      <c r="L1879" s="37">
        <f t="shared" si="139"/>
        <v>0</v>
      </c>
      <c r="M1879" s="37"/>
      <c r="N1879" s="37">
        <f t="shared" si="143"/>
        <v>0</v>
      </c>
    </row>
    <row r="1880" spans="1:14" x14ac:dyDescent="0.3">
      <c r="A1880" s="107"/>
      <c r="B1880" s="108"/>
      <c r="C1880" s="108"/>
      <c r="D1880" s="11"/>
      <c r="E1880" s="11"/>
      <c r="F1880" s="30" t="e">
        <f t="shared" si="140"/>
        <v>#DIV/0!</v>
      </c>
      <c r="G1880" s="11"/>
      <c r="H1880" s="11"/>
      <c r="I1880" s="11"/>
      <c r="J1880" s="12">
        <f t="shared" si="141"/>
        <v>0</v>
      </c>
      <c r="K1880" s="31">
        <f t="shared" si="142"/>
        <v>116.5</v>
      </c>
      <c r="L1880" s="37">
        <f t="shared" si="139"/>
        <v>0</v>
      </c>
      <c r="M1880" s="37"/>
      <c r="N1880" s="37">
        <f t="shared" si="143"/>
        <v>0</v>
      </c>
    </row>
    <row r="1881" spans="1:14" x14ac:dyDescent="0.3">
      <c r="A1881" s="107"/>
      <c r="B1881" s="108"/>
      <c r="C1881" s="108"/>
      <c r="D1881" s="11"/>
      <c r="E1881" s="11"/>
      <c r="F1881" s="30" t="e">
        <f t="shared" si="140"/>
        <v>#DIV/0!</v>
      </c>
      <c r="G1881" s="11"/>
      <c r="H1881" s="11"/>
      <c r="I1881" s="11"/>
      <c r="J1881" s="12">
        <f t="shared" si="141"/>
        <v>0</v>
      </c>
      <c r="K1881" s="31">
        <f t="shared" si="142"/>
        <v>0</v>
      </c>
      <c r="L1881" s="37">
        <f t="shared" si="139"/>
        <v>0</v>
      </c>
      <c r="M1881" s="37"/>
      <c r="N1881" s="37">
        <f t="shared" si="143"/>
        <v>0</v>
      </c>
    </row>
    <row r="1882" spans="1:14" x14ac:dyDescent="0.3">
      <c r="A1882" s="107"/>
      <c r="B1882" s="108"/>
      <c r="C1882" s="108"/>
      <c r="D1882" s="11"/>
      <c r="E1882" s="11"/>
      <c r="F1882" s="30" t="e">
        <f t="shared" si="140"/>
        <v>#DIV/0!</v>
      </c>
      <c r="G1882" s="11"/>
      <c r="H1882" s="11"/>
      <c r="I1882" s="11"/>
      <c r="J1882" s="12">
        <f t="shared" si="141"/>
        <v>0</v>
      </c>
      <c r="K1882" s="31">
        <f t="shared" si="142"/>
        <v>23</v>
      </c>
      <c r="L1882" s="37">
        <f t="shared" si="139"/>
        <v>0</v>
      </c>
      <c r="M1882" s="37"/>
      <c r="N1882" s="37">
        <f t="shared" si="143"/>
        <v>0</v>
      </c>
    </row>
    <row r="1883" spans="1:14" x14ac:dyDescent="0.3">
      <c r="A1883" s="107"/>
      <c r="B1883" s="108"/>
      <c r="C1883" s="108"/>
      <c r="D1883" s="11"/>
      <c r="E1883" s="11"/>
      <c r="F1883" s="30" t="e">
        <f t="shared" si="140"/>
        <v>#DIV/0!</v>
      </c>
      <c r="G1883" s="11"/>
      <c r="H1883" s="11"/>
      <c r="I1883" s="11"/>
      <c r="J1883" s="12">
        <f t="shared" si="141"/>
        <v>0</v>
      </c>
      <c r="K1883" s="31">
        <f t="shared" si="142"/>
        <v>0</v>
      </c>
      <c r="L1883" s="37">
        <f t="shared" si="139"/>
        <v>0</v>
      </c>
      <c r="M1883" s="37"/>
      <c r="N1883" s="37">
        <f t="shared" si="143"/>
        <v>0</v>
      </c>
    </row>
    <row r="1884" spans="1:14" x14ac:dyDescent="0.3">
      <c r="A1884" s="11"/>
      <c r="B1884" s="10"/>
      <c r="C1884" s="10"/>
      <c r="D1884" s="11"/>
      <c r="E1884" s="11"/>
      <c r="F1884" s="30" t="e">
        <f t="shared" si="140"/>
        <v>#DIV/0!</v>
      </c>
      <c r="G1884" s="11"/>
      <c r="H1884" s="11"/>
      <c r="I1884" s="11"/>
      <c r="J1884" s="12">
        <f t="shared" si="141"/>
        <v>0</v>
      </c>
      <c r="K1884" s="31">
        <f t="shared" si="142"/>
        <v>0</v>
      </c>
      <c r="L1884" s="37">
        <f t="shared" si="139"/>
        <v>0</v>
      </c>
      <c r="M1884" s="37"/>
      <c r="N1884" s="37">
        <f t="shared" si="143"/>
        <v>0</v>
      </c>
    </row>
    <row r="1885" spans="1:14" x14ac:dyDescent="0.3">
      <c r="A1885" s="11"/>
      <c r="B1885" s="10"/>
      <c r="C1885" s="10"/>
      <c r="D1885" s="11"/>
      <c r="E1885" s="11"/>
      <c r="F1885" s="30" t="e">
        <f t="shared" si="140"/>
        <v>#DIV/0!</v>
      </c>
      <c r="G1885" s="11"/>
      <c r="H1885" s="11"/>
      <c r="I1885" s="11"/>
      <c r="J1885" s="12">
        <f t="shared" si="141"/>
        <v>0</v>
      </c>
      <c r="K1885" s="31">
        <f t="shared" si="142"/>
        <v>0</v>
      </c>
      <c r="L1885" s="37">
        <f t="shared" si="139"/>
        <v>0</v>
      </c>
      <c r="M1885" s="37"/>
      <c r="N1885" s="37">
        <f t="shared" si="143"/>
        <v>0</v>
      </c>
    </row>
    <row r="1886" spans="1:14" x14ac:dyDescent="0.3">
      <c r="A1886" s="11"/>
      <c r="B1886" s="10"/>
      <c r="C1886" s="10"/>
      <c r="D1886" s="11"/>
      <c r="E1886" s="11"/>
      <c r="F1886" s="30" t="e">
        <f t="shared" si="140"/>
        <v>#DIV/0!</v>
      </c>
      <c r="G1886" s="11"/>
      <c r="H1886" s="11"/>
      <c r="I1886" s="11"/>
      <c r="J1886" s="12">
        <f t="shared" si="141"/>
        <v>0</v>
      </c>
      <c r="K1886" s="31">
        <f t="shared" si="142"/>
        <v>0</v>
      </c>
      <c r="L1886" s="37">
        <f t="shared" si="139"/>
        <v>0</v>
      </c>
      <c r="M1886" s="37"/>
      <c r="N1886" s="37">
        <f t="shared" si="143"/>
        <v>0</v>
      </c>
    </row>
    <row r="1887" spans="1:14" x14ac:dyDescent="0.3">
      <c r="A1887" s="11" t="s">
        <v>33</v>
      </c>
      <c r="B1887" s="11"/>
      <c r="C1887" s="13"/>
      <c r="D1887" s="111">
        <f t="shared" ref="D1887:J1887" si="144">SUM(D1825:D1886)</f>
        <v>300</v>
      </c>
      <c r="E1887" s="111">
        <f t="shared" si="144"/>
        <v>0</v>
      </c>
      <c r="F1887" s="111" t="e">
        <f t="shared" si="144"/>
        <v>#DIV/0!</v>
      </c>
      <c r="G1887" s="111">
        <f t="shared" si="144"/>
        <v>0</v>
      </c>
      <c r="H1887" s="111">
        <f t="shared" si="144"/>
        <v>0</v>
      </c>
      <c r="I1887" s="111">
        <f t="shared" si="144"/>
        <v>0</v>
      </c>
      <c r="J1887" s="12">
        <f t="shared" si="144"/>
        <v>300</v>
      </c>
      <c r="K1887" s="111"/>
      <c r="L1887" s="111">
        <f>SUM(L1825:L1886)</f>
        <v>47583.100000000006</v>
      </c>
      <c r="M1887" s="111">
        <f>SUM(M1825:M1886)</f>
        <v>0</v>
      </c>
      <c r="N1887" s="111">
        <f>SUM(N1825:N1886)</f>
        <v>0</v>
      </c>
    </row>
    <row r="1888" spans="1:14" x14ac:dyDescent="0.3">
      <c r="A1888" s="113"/>
      <c r="B1888" s="114"/>
      <c r="C1888" s="115"/>
      <c r="D1888" s="116"/>
      <c r="E1888" s="116"/>
      <c r="F1888" s="7" t="s">
        <v>106</v>
      </c>
      <c r="G1888" s="7" t="s">
        <v>123</v>
      </c>
      <c r="H1888" s="7" t="s">
        <v>124</v>
      </c>
      <c r="I1888" s="7" t="s">
        <v>125</v>
      </c>
      <c r="J1888" s="7" t="s">
        <v>126</v>
      </c>
      <c r="K1888" s="117"/>
      <c r="L1888" s="117"/>
      <c r="M1888" s="7" t="s">
        <v>107</v>
      </c>
      <c r="N1888" s="118"/>
    </row>
    <row r="1889" spans="1:14" ht="31.5" x14ac:dyDescent="0.5">
      <c r="A1889" s="113"/>
      <c r="B1889" s="114"/>
      <c r="C1889" s="115"/>
      <c r="D1889" s="116"/>
      <c r="E1889" s="116"/>
      <c r="F1889" s="121"/>
      <c r="G1889" s="121"/>
      <c r="H1889" s="121"/>
      <c r="I1889" s="121"/>
      <c r="J1889" s="121"/>
      <c r="K1889" s="122"/>
      <c r="L1889" s="121">
        <f>+F1889-G1889-H1889-I1889-J1889</f>
        <v>0</v>
      </c>
      <c r="M1889" s="123"/>
      <c r="N1889" s="124"/>
    </row>
    <row r="1890" spans="1:14" x14ac:dyDescent="0.3">
      <c r="A1890" s="177" t="s">
        <v>109</v>
      </c>
      <c r="B1890" s="178"/>
      <c r="C1890" s="178"/>
      <c r="D1890" s="178"/>
      <c r="E1890" s="178"/>
      <c r="F1890" s="178"/>
      <c r="G1890" s="178"/>
      <c r="H1890" s="178"/>
      <c r="I1890" s="178"/>
      <c r="J1890" s="179"/>
      <c r="K1890" s="125"/>
      <c r="L1890" s="12">
        <v>1066</v>
      </c>
      <c r="M1890" s="126"/>
      <c r="N1890" s="127"/>
    </row>
    <row r="1891" spans="1:14" x14ac:dyDescent="0.3">
      <c r="A1891" s="180" t="s">
        <v>110</v>
      </c>
      <c r="B1891" s="181"/>
      <c r="C1891" s="181"/>
      <c r="D1891" s="181"/>
      <c r="E1891" s="181"/>
      <c r="F1891" s="181"/>
      <c r="G1891" s="181"/>
      <c r="H1891" s="181"/>
      <c r="I1891" s="181"/>
      <c r="J1891" s="182"/>
      <c r="K1891" s="129"/>
      <c r="L1891" s="12">
        <v>-20</v>
      </c>
      <c r="M1891" s="126"/>
      <c r="N1891" s="127"/>
    </row>
    <row r="1892" spans="1:14" x14ac:dyDescent="0.3">
      <c r="A1892" s="160" t="s">
        <v>111</v>
      </c>
      <c r="B1892" s="161"/>
      <c r="C1892" s="161"/>
      <c r="D1892" s="161"/>
      <c r="E1892" s="161"/>
      <c r="F1892" s="161"/>
      <c r="G1892" s="161"/>
      <c r="H1892" s="161"/>
      <c r="I1892" s="161"/>
      <c r="J1892" s="162"/>
      <c r="K1892" s="130"/>
      <c r="L1892" s="12"/>
      <c r="M1892" s="131">
        <f>+L1892/L1887%</f>
        <v>0</v>
      </c>
      <c r="N1892" s="127"/>
    </row>
    <row r="1893" spans="1:14" x14ac:dyDescent="0.3">
      <c r="A1893" s="163" t="s">
        <v>112</v>
      </c>
      <c r="B1893" s="164"/>
      <c r="C1893" s="164"/>
      <c r="D1893" s="164"/>
      <c r="E1893" s="164"/>
      <c r="F1893" s="164"/>
      <c r="G1893" s="164"/>
      <c r="H1893" s="164"/>
      <c r="I1893" s="164"/>
      <c r="J1893" s="165"/>
      <c r="K1893" s="132"/>
      <c r="L1893" s="12">
        <f>+E1909</f>
        <v>27249</v>
      </c>
      <c r="M1893" s="126"/>
      <c r="N1893" s="127"/>
    </row>
    <row r="1894" spans="1:14" x14ac:dyDescent="0.3">
      <c r="A1894" s="166" t="s">
        <v>113</v>
      </c>
      <c r="B1894" s="167"/>
      <c r="C1894" s="167"/>
      <c r="D1894" s="167"/>
      <c r="E1894" s="167"/>
      <c r="F1894" s="167"/>
      <c r="G1894" s="167"/>
      <c r="H1894" s="167"/>
      <c r="I1894" s="167"/>
      <c r="J1894" s="168"/>
      <c r="K1894" s="134"/>
      <c r="L1894" s="12">
        <f>+M1909</f>
        <v>265400</v>
      </c>
      <c r="M1894" s="126"/>
      <c r="N1894" s="127"/>
    </row>
    <row r="1895" spans="1:14" x14ac:dyDescent="0.3">
      <c r="A1895" s="169"/>
      <c r="B1895" s="170"/>
      <c r="C1895" s="170"/>
      <c r="D1895" s="170"/>
      <c r="E1895" s="170"/>
      <c r="F1895" s="170"/>
      <c r="G1895" s="170"/>
      <c r="H1895" s="170"/>
      <c r="I1895" s="170"/>
      <c r="J1895" s="171"/>
      <c r="K1895" s="128"/>
      <c r="L1895" s="126">
        <v>69</v>
      </c>
      <c r="M1895" s="126"/>
      <c r="N1895" s="127"/>
    </row>
    <row r="1896" spans="1:14" x14ac:dyDescent="0.3">
      <c r="A1896" s="169"/>
      <c r="B1896" s="170"/>
      <c r="C1896" s="170"/>
      <c r="D1896" s="170"/>
      <c r="E1896" s="170"/>
      <c r="F1896" s="170"/>
      <c r="G1896" s="170"/>
      <c r="H1896" s="170"/>
      <c r="I1896" s="170"/>
      <c r="J1896" s="171"/>
      <c r="K1896" s="128"/>
      <c r="L1896" s="126"/>
      <c r="M1896" s="126"/>
      <c r="N1896" s="127"/>
    </row>
    <row r="1897" spans="1:14" x14ac:dyDescent="0.3">
      <c r="A1897" s="169" t="s">
        <v>114</v>
      </c>
      <c r="B1897" s="170"/>
      <c r="C1897" s="170"/>
      <c r="D1897" s="170"/>
      <c r="E1897" s="170"/>
      <c r="F1897" s="170"/>
      <c r="G1897" s="170"/>
      <c r="H1897" s="170"/>
      <c r="I1897" s="170"/>
      <c r="J1897" s="171"/>
      <c r="K1897" s="136"/>
      <c r="L1897" s="111">
        <f>+L1887-L1890-L1891-L1892-L1893+L1894-L1895-L1896</f>
        <v>284619.09999999998</v>
      </c>
      <c r="M1897" s="126"/>
      <c r="N1897" s="127"/>
    </row>
    <row r="1898" spans="1:14" ht="19.5" thickBot="1" x14ac:dyDescent="0.35">
      <c r="L1898" s="3">
        <f>19219+4450+252200+8750</f>
        <v>284619</v>
      </c>
      <c r="M1898" s="138">
        <f>+L1898-L1897</f>
        <v>-9.9999999976716936E-2</v>
      </c>
    </row>
    <row r="1899" spans="1:14" ht="19.5" thickBot="1" x14ac:dyDescent="0.35">
      <c r="A1899" s="157" t="s">
        <v>115</v>
      </c>
      <c r="B1899" s="158"/>
      <c r="C1899" s="158"/>
      <c r="D1899" s="158"/>
      <c r="E1899" s="158"/>
      <c r="F1899" s="159"/>
      <c r="G1899" s="127"/>
      <c r="H1899" s="157" t="s">
        <v>116</v>
      </c>
      <c r="I1899" s="158"/>
      <c r="J1899" s="159"/>
      <c r="K1899" s="157" t="s">
        <v>117</v>
      </c>
      <c r="L1899" s="158"/>
      <c r="M1899" s="159"/>
      <c r="N1899" s="139"/>
    </row>
    <row r="1900" spans="1:14" ht="19.5" thickBot="1" x14ac:dyDescent="0.35">
      <c r="A1900" s="140" t="s">
        <v>118</v>
      </c>
      <c r="B1900" s="157" t="s">
        <v>119</v>
      </c>
      <c r="C1900" s="159"/>
      <c r="D1900" s="140" t="s">
        <v>120</v>
      </c>
      <c r="E1900" s="157" t="s">
        <v>22</v>
      </c>
      <c r="F1900" s="159"/>
      <c r="G1900" s="127"/>
      <c r="H1900" s="157" t="s">
        <v>119</v>
      </c>
      <c r="I1900" s="159"/>
      <c r="J1900" s="140" t="s">
        <v>22</v>
      </c>
      <c r="K1900" s="157" t="s">
        <v>119</v>
      </c>
      <c r="L1900" s="159"/>
      <c r="M1900" s="140" t="s">
        <v>22</v>
      </c>
      <c r="N1900" s="139"/>
    </row>
    <row r="1901" spans="1:14" ht="19.5" thickBot="1" x14ac:dyDescent="0.35">
      <c r="A1901" s="141"/>
      <c r="B1901" s="153"/>
      <c r="C1901" s="154"/>
      <c r="D1901" s="141"/>
      <c r="E1901" s="155">
        <v>23894</v>
      </c>
      <c r="F1901" s="156"/>
      <c r="G1901" s="127"/>
      <c r="H1901" s="153"/>
      <c r="I1901" s="154"/>
      <c r="J1901" s="142"/>
      <c r="K1901" s="153"/>
      <c r="L1901" s="154"/>
      <c r="M1901" s="143">
        <v>4450</v>
      </c>
      <c r="N1901" s="144"/>
    </row>
    <row r="1902" spans="1:14" ht="19.5" thickBot="1" x14ac:dyDescent="0.35">
      <c r="A1902" s="141"/>
      <c r="B1902" s="153"/>
      <c r="C1902" s="154"/>
      <c r="D1902" s="141"/>
      <c r="E1902" s="155">
        <v>3355</v>
      </c>
      <c r="F1902" s="156"/>
      <c r="G1902" s="127"/>
      <c r="H1902" s="153"/>
      <c r="I1902" s="154"/>
      <c r="J1902" s="142"/>
      <c r="K1902" s="153"/>
      <c r="L1902" s="154"/>
      <c r="M1902" s="143">
        <v>252200</v>
      </c>
      <c r="N1902" s="144"/>
    </row>
    <row r="1903" spans="1:14" ht="19.5" thickBot="1" x14ac:dyDescent="0.35">
      <c r="A1903" s="141"/>
      <c r="B1903" s="153"/>
      <c r="C1903" s="154"/>
      <c r="D1903" s="141"/>
      <c r="E1903" s="155"/>
      <c r="F1903" s="156"/>
      <c r="G1903" s="127"/>
      <c r="H1903" s="153"/>
      <c r="I1903" s="154"/>
      <c r="J1903" s="142"/>
      <c r="K1903" s="153"/>
      <c r="L1903" s="154"/>
      <c r="M1903" s="143">
        <v>8750</v>
      </c>
      <c r="N1903" s="144"/>
    </row>
    <row r="1904" spans="1:14" ht="19.5" thickBot="1" x14ac:dyDescent="0.35">
      <c r="A1904" s="141"/>
      <c r="B1904" s="153"/>
      <c r="C1904" s="154"/>
      <c r="D1904" s="141"/>
      <c r="E1904" s="155"/>
      <c r="F1904" s="156"/>
      <c r="G1904" s="127"/>
      <c r="H1904" s="153"/>
      <c r="I1904" s="154"/>
      <c r="J1904" s="142"/>
      <c r="K1904" s="153"/>
      <c r="L1904" s="154"/>
      <c r="M1904" s="143"/>
      <c r="N1904" s="144"/>
    </row>
    <row r="1905" spans="1:14" ht="19.5" thickBot="1" x14ac:dyDescent="0.35">
      <c r="A1905" s="141"/>
      <c r="B1905" s="153"/>
      <c r="C1905" s="154"/>
      <c r="D1905" s="141"/>
      <c r="E1905" s="155"/>
      <c r="F1905" s="156"/>
      <c r="G1905" s="127"/>
      <c r="H1905" s="153"/>
      <c r="I1905" s="154"/>
      <c r="J1905" s="142"/>
      <c r="K1905" s="153"/>
      <c r="L1905" s="154"/>
      <c r="M1905" s="143"/>
      <c r="N1905" s="144"/>
    </row>
    <row r="1906" spans="1:14" ht="19.5" thickBot="1" x14ac:dyDescent="0.35">
      <c r="A1906" s="141"/>
      <c r="B1906" s="153"/>
      <c r="C1906" s="154"/>
      <c r="D1906" s="141"/>
      <c r="E1906" s="155"/>
      <c r="F1906" s="156"/>
      <c r="G1906" s="127"/>
      <c r="H1906" s="153"/>
      <c r="I1906" s="154"/>
      <c r="J1906" s="142"/>
      <c r="K1906" s="153"/>
      <c r="L1906" s="154"/>
      <c r="M1906" s="143"/>
      <c r="N1906" s="144"/>
    </row>
    <row r="1907" spans="1:14" ht="19.5" thickBot="1" x14ac:dyDescent="0.35">
      <c r="A1907" s="141"/>
      <c r="B1907" s="153"/>
      <c r="C1907" s="154"/>
      <c r="D1907" s="141"/>
      <c r="E1907" s="155"/>
      <c r="F1907" s="156"/>
      <c r="G1907" s="127"/>
      <c r="H1907" s="153"/>
      <c r="I1907" s="154"/>
      <c r="J1907" s="142"/>
      <c r="K1907" s="153"/>
      <c r="L1907" s="154"/>
      <c r="M1907" s="143"/>
      <c r="N1907" s="144"/>
    </row>
    <row r="1908" spans="1:14" ht="19.5" thickBot="1" x14ac:dyDescent="0.35">
      <c r="A1908" s="141"/>
      <c r="B1908" s="153"/>
      <c r="C1908" s="154"/>
      <c r="D1908" s="141"/>
      <c r="E1908" s="155"/>
      <c r="F1908" s="156"/>
      <c r="G1908" s="127"/>
      <c r="H1908" s="153"/>
      <c r="I1908" s="154"/>
      <c r="J1908" s="142"/>
      <c r="K1908" s="153"/>
      <c r="L1908" s="154"/>
      <c r="M1908" s="143"/>
      <c r="N1908" s="144"/>
    </row>
    <row r="1909" spans="1:14" ht="19.5" thickBot="1" x14ac:dyDescent="0.35">
      <c r="A1909" s="141" t="s">
        <v>121</v>
      </c>
      <c r="B1909" s="153"/>
      <c r="C1909" s="154"/>
      <c r="D1909" s="141"/>
      <c r="E1909" s="155">
        <f>SUM(E1901:F1908)</f>
        <v>27249</v>
      </c>
      <c r="F1909" s="156"/>
      <c r="G1909" s="127"/>
      <c r="H1909" s="153" t="s">
        <v>121</v>
      </c>
      <c r="I1909" s="154"/>
      <c r="J1909" s="140">
        <f>SUM(J1901:J1908)</f>
        <v>0</v>
      </c>
      <c r="K1909" s="153" t="s">
        <v>121</v>
      </c>
      <c r="L1909" s="154"/>
      <c r="M1909" s="145">
        <f>SUM(M1901:M1908)</f>
        <v>265400</v>
      </c>
      <c r="N1909" s="139"/>
    </row>
    <row r="1912" spans="1:14" x14ac:dyDescent="0.3">
      <c r="A1912" s="172" t="s">
        <v>0</v>
      </c>
      <c r="B1912" s="172"/>
      <c r="C1912" s="172"/>
      <c r="D1912" s="172"/>
      <c r="E1912" s="172"/>
      <c r="F1912" s="172"/>
      <c r="G1912" s="172"/>
      <c r="H1912" s="172"/>
      <c r="I1912" s="172"/>
      <c r="J1912" s="172"/>
      <c r="K1912" s="172"/>
      <c r="L1912" s="172"/>
      <c r="M1912" s="1"/>
      <c r="N1912" s="151"/>
    </row>
    <row r="1913" spans="1:14" x14ac:dyDescent="0.3">
      <c r="A1913" s="1" t="s">
        <v>1</v>
      </c>
      <c r="B1913" s="151" t="s">
        <v>146</v>
      </c>
      <c r="J1913" s="1" t="s">
        <v>3</v>
      </c>
      <c r="K1913" s="173">
        <f>+K1822</f>
        <v>0</v>
      </c>
      <c r="L1913" s="173"/>
      <c r="M1913" s="173"/>
      <c r="N1913" s="6"/>
    </row>
    <row r="1914" spans="1:14" x14ac:dyDescent="0.3">
      <c r="A1914" s="174"/>
      <c r="B1914" s="175"/>
      <c r="C1914" s="176"/>
      <c r="D1914" s="169" t="s">
        <v>6</v>
      </c>
      <c r="E1914" s="170"/>
      <c r="F1914" s="171"/>
      <c r="G1914" s="7" t="s">
        <v>7</v>
      </c>
      <c r="H1914" s="7" t="s">
        <v>7</v>
      </c>
      <c r="I1914" s="7" t="s">
        <v>8</v>
      </c>
      <c r="J1914" s="150" t="s">
        <v>9</v>
      </c>
      <c r="K1914" s="7" t="s">
        <v>10</v>
      </c>
      <c r="L1914" s="152"/>
      <c r="M1914" s="7" t="s">
        <v>11</v>
      </c>
      <c r="N1914" s="7" t="s">
        <v>12</v>
      </c>
    </row>
    <row r="1915" spans="1:14" x14ac:dyDescent="0.3">
      <c r="A1915" s="12" t="s">
        <v>16</v>
      </c>
      <c r="B1915" s="7" t="s">
        <v>17</v>
      </c>
      <c r="C1915" s="13" t="s">
        <v>18</v>
      </c>
      <c r="D1915" s="7">
        <v>1</v>
      </c>
      <c r="E1915" s="7">
        <v>2</v>
      </c>
      <c r="F1915" s="14" t="s">
        <v>19</v>
      </c>
      <c r="G1915" s="7" t="s">
        <v>20</v>
      </c>
      <c r="H1915" s="7" t="s">
        <v>20</v>
      </c>
      <c r="I1915" s="7"/>
      <c r="J1915" s="7" t="s">
        <v>20</v>
      </c>
      <c r="K1915" s="7" t="s">
        <v>21</v>
      </c>
      <c r="L1915" s="7" t="s">
        <v>22</v>
      </c>
      <c r="M1915" s="7" t="s">
        <v>23</v>
      </c>
      <c r="N1915" s="7" t="s">
        <v>22</v>
      </c>
    </row>
    <row r="1916" spans="1:14" x14ac:dyDescent="0.3">
      <c r="A1916" s="16" t="s">
        <v>35</v>
      </c>
      <c r="B1916" s="17" t="s">
        <v>36</v>
      </c>
      <c r="C1916" s="17">
        <v>72</v>
      </c>
      <c r="D1916" s="29">
        <v>1</v>
      </c>
      <c r="E1916" s="29"/>
      <c r="F1916" s="30">
        <f>+(E1916+D1916)/C1916</f>
        <v>1.3888888888888888E-2</v>
      </c>
      <c r="G1916" s="32"/>
      <c r="H1916" s="32"/>
      <c r="I1916" s="32"/>
      <c r="J1916" s="34">
        <f>+D1916+E1916-G1916-H1916-I1916</f>
        <v>1</v>
      </c>
      <c r="K1916" s="31">
        <f>+K1825</f>
        <v>381.13</v>
      </c>
      <c r="L1916" s="24">
        <f t="shared" ref="L1916:L1977" si="145">+J1916*K1916</f>
        <v>381.13</v>
      </c>
      <c r="M1916" s="24"/>
      <c r="N1916" s="24">
        <f>+K1916*I1916</f>
        <v>0</v>
      </c>
    </row>
    <row r="1917" spans="1:14" x14ac:dyDescent="0.3">
      <c r="A1917" s="16" t="s">
        <v>37</v>
      </c>
      <c r="B1917" s="17" t="s">
        <v>38</v>
      </c>
      <c r="C1917" s="17">
        <v>36</v>
      </c>
      <c r="D1917" s="29"/>
      <c r="E1917" s="29"/>
      <c r="F1917" s="30">
        <f t="shared" ref="F1917:F1977" si="146">+(E1917+D1917)/C1917</f>
        <v>0</v>
      </c>
      <c r="G1917" s="32"/>
      <c r="H1917" s="32"/>
      <c r="I1917" s="32"/>
      <c r="J1917" s="34">
        <f t="shared" ref="J1917:J1977" si="147">+D1917+E1917-G1917-H1917-I1917</f>
        <v>0</v>
      </c>
      <c r="K1917" s="31">
        <f t="shared" ref="K1917:K1977" si="148">+K1826</f>
        <v>741.2</v>
      </c>
      <c r="L1917" s="24">
        <f t="shared" si="145"/>
        <v>0</v>
      </c>
      <c r="M1917" s="24"/>
      <c r="N1917" s="24">
        <f t="shared" ref="N1917:N1977" si="149">+K1917*I1917</f>
        <v>0</v>
      </c>
    </row>
    <row r="1918" spans="1:14" x14ac:dyDescent="0.3">
      <c r="A1918" s="16" t="s">
        <v>39</v>
      </c>
      <c r="B1918" s="17" t="s">
        <v>40</v>
      </c>
      <c r="C1918" s="17">
        <v>18</v>
      </c>
      <c r="D1918" s="29"/>
      <c r="E1918" s="29"/>
      <c r="F1918" s="30">
        <f t="shared" si="146"/>
        <v>0</v>
      </c>
      <c r="G1918" s="32"/>
      <c r="H1918" s="32"/>
      <c r="I1918" s="32"/>
      <c r="J1918" s="12">
        <f t="shared" si="147"/>
        <v>0</v>
      </c>
      <c r="K1918" s="31">
        <f t="shared" si="148"/>
        <v>1263.5999999999999</v>
      </c>
      <c r="L1918" s="37">
        <f t="shared" si="145"/>
        <v>0</v>
      </c>
      <c r="M1918" s="37"/>
      <c r="N1918" s="37">
        <f t="shared" si="149"/>
        <v>0</v>
      </c>
    </row>
    <row r="1919" spans="1:14" x14ac:dyDescent="0.3">
      <c r="A1919" s="16" t="s">
        <v>41</v>
      </c>
      <c r="B1919" s="17" t="s">
        <v>42</v>
      </c>
      <c r="C1919" s="17">
        <v>10</v>
      </c>
      <c r="D1919" s="29"/>
      <c r="E1919" s="29"/>
      <c r="F1919" s="30">
        <f t="shared" si="146"/>
        <v>0</v>
      </c>
      <c r="G1919" s="32"/>
      <c r="H1919" s="32"/>
      <c r="I1919" s="32"/>
      <c r="J1919" s="34">
        <f t="shared" si="147"/>
        <v>0</v>
      </c>
      <c r="K1919" s="31">
        <f t="shared" si="148"/>
        <v>2059.1999999999998</v>
      </c>
      <c r="L1919" s="24">
        <f t="shared" si="145"/>
        <v>0</v>
      </c>
      <c r="M1919" s="24"/>
      <c r="N1919" s="24">
        <f t="shared" si="149"/>
        <v>0</v>
      </c>
    </row>
    <row r="1920" spans="1:14" x14ac:dyDescent="0.3">
      <c r="A1920" s="16" t="s">
        <v>43</v>
      </c>
      <c r="B1920" s="17" t="s">
        <v>36</v>
      </c>
      <c r="C1920" s="17">
        <v>72</v>
      </c>
      <c r="D1920" s="29"/>
      <c r="E1920" s="29"/>
      <c r="F1920" s="30">
        <f t="shared" si="146"/>
        <v>0</v>
      </c>
      <c r="G1920" s="32"/>
      <c r="H1920" s="32"/>
      <c r="I1920" s="32"/>
      <c r="J1920" s="34">
        <f t="shared" si="147"/>
        <v>0</v>
      </c>
      <c r="K1920" s="31">
        <f t="shared" si="148"/>
        <v>409.5</v>
      </c>
      <c r="L1920" s="24">
        <f t="shared" si="145"/>
        <v>0</v>
      </c>
      <c r="M1920" s="24"/>
      <c r="N1920" s="24">
        <f t="shared" si="149"/>
        <v>0</v>
      </c>
    </row>
    <row r="1921" spans="1:14" x14ac:dyDescent="0.3">
      <c r="A1921" s="16" t="s">
        <v>44</v>
      </c>
      <c r="B1921" s="17" t="s">
        <v>38</v>
      </c>
      <c r="C1921" s="17">
        <v>36</v>
      </c>
      <c r="D1921" s="29"/>
      <c r="E1921" s="29"/>
      <c r="F1921" s="30">
        <f t="shared" si="146"/>
        <v>0</v>
      </c>
      <c r="G1921" s="32"/>
      <c r="H1921" s="32"/>
      <c r="I1921" s="32"/>
      <c r="J1921" s="34">
        <f t="shared" si="147"/>
        <v>0</v>
      </c>
      <c r="K1921" s="31">
        <f t="shared" si="148"/>
        <v>803.79</v>
      </c>
      <c r="L1921" s="24">
        <f t="shared" si="145"/>
        <v>0</v>
      </c>
      <c r="M1921" s="24"/>
      <c r="N1921" s="24">
        <f t="shared" si="149"/>
        <v>0</v>
      </c>
    </row>
    <row r="1922" spans="1:14" x14ac:dyDescent="0.3">
      <c r="A1922" s="16" t="s">
        <v>45</v>
      </c>
      <c r="B1922" s="17" t="s">
        <v>36</v>
      </c>
      <c r="C1922" s="17">
        <v>72</v>
      </c>
      <c r="D1922" s="29">
        <v>7</v>
      </c>
      <c r="E1922" s="29"/>
      <c r="F1922" s="30">
        <f t="shared" si="146"/>
        <v>9.7222222222222224E-2</v>
      </c>
      <c r="G1922" s="32"/>
      <c r="H1922" s="32"/>
      <c r="I1922" s="32"/>
      <c r="J1922" s="34">
        <f t="shared" si="147"/>
        <v>7</v>
      </c>
      <c r="K1922" s="31">
        <f t="shared" si="148"/>
        <v>409.5</v>
      </c>
      <c r="L1922" s="24">
        <f t="shared" si="145"/>
        <v>2866.5</v>
      </c>
      <c r="M1922" s="24"/>
      <c r="N1922" s="24">
        <f t="shared" si="149"/>
        <v>0</v>
      </c>
    </row>
    <row r="1923" spans="1:14" x14ac:dyDescent="0.3">
      <c r="A1923" s="16" t="s">
        <v>46</v>
      </c>
      <c r="B1923" s="17" t="s">
        <v>38</v>
      </c>
      <c r="C1923" s="17">
        <v>36</v>
      </c>
      <c r="D1923" s="29"/>
      <c r="E1923" s="29"/>
      <c r="F1923" s="30">
        <f t="shared" si="146"/>
        <v>0</v>
      </c>
      <c r="G1923" s="32"/>
      <c r="H1923" s="32"/>
      <c r="I1923" s="32"/>
      <c r="J1923" s="34">
        <f t="shared" si="147"/>
        <v>0</v>
      </c>
      <c r="K1923" s="31">
        <f t="shared" si="148"/>
        <v>803.79</v>
      </c>
      <c r="L1923" s="24">
        <f t="shared" si="145"/>
        <v>0</v>
      </c>
      <c r="M1923" s="24"/>
      <c r="N1923" s="24">
        <f t="shared" si="149"/>
        <v>0</v>
      </c>
    </row>
    <row r="1924" spans="1:14" x14ac:dyDescent="0.3">
      <c r="A1924" s="16" t="s">
        <v>47</v>
      </c>
      <c r="B1924" s="17" t="s">
        <v>48</v>
      </c>
      <c r="C1924" s="17">
        <v>8</v>
      </c>
      <c r="D1924" s="29"/>
      <c r="E1924" s="29"/>
      <c r="F1924" s="30">
        <f t="shared" si="146"/>
        <v>0</v>
      </c>
      <c r="G1924" s="32"/>
      <c r="H1924" s="32"/>
      <c r="I1924" s="32"/>
      <c r="J1924" s="34">
        <f t="shared" si="147"/>
        <v>0</v>
      </c>
      <c r="K1924" s="31">
        <f t="shared" si="148"/>
        <v>2767.05</v>
      </c>
      <c r="L1924" s="24">
        <f t="shared" si="145"/>
        <v>0</v>
      </c>
      <c r="M1924" s="24"/>
      <c r="N1924" s="24">
        <f t="shared" si="149"/>
        <v>0</v>
      </c>
    </row>
    <row r="1925" spans="1:14" x14ac:dyDescent="0.3">
      <c r="A1925" s="35" t="s">
        <v>49</v>
      </c>
      <c r="B1925" s="17" t="s">
        <v>50</v>
      </c>
      <c r="C1925" s="38">
        <v>72</v>
      </c>
      <c r="D1925" s="29"/>
      <c r="E1925" s="29"/>
      <c r="F1925" s="30">
        <f t="shared" si="146"/>
        <v>0</v>
      </c>
      <c r="G1925" s="32"/>
      <c r="H1925" s="32"/>
      <c r="I1925" s="32"/>
      <c r="J1925" s="12">
        <f t="shared" si="147"/>
        <v>0</v>
      </c>
      <c r="K1925" s="31">
        <f t="shared" si="148"/>
        <v>444.6</v>
      </c>
      <c r="L1925" s="37">
        <f t="shared" si="145"/>
        <v>0</v>
      </c>
      <c r="M1925" s="37"/>
      <c r="N1925" s="37">
        <f t="shared" si="149"/>
        <v>0</v>
      </c>
    </row>
    <row r="1926" spans="1:14" x14ac:dyDescent="0.3">
      <c r="A1926" s="16" t="s">
        <v>51</v>
      </c>
      <c r="B1926" s="17" t="s">
        <v>52</v>
      </c>
      <c r="C1926" s="17">
        <v>36</v>
      </c>
      <c r="D1926" s="29"/>
      <c r="E1926" s="29"/>
      <c r="F1926" s="30">
        <f t="shared" si="146"/>
        <v>0</v>
      </c>
      <c r="G1926" s="32"/>
      <c r="H1926" s="32"/>
      <c r="I1926" s="32"/>
      <c r="J1926" s="34">
        <f t="shared" si="147"/>
        <v>0</v>
      </c>
      <c r="K1926" s="31">
        <f t="shared" si="148"/>
        <v>868.73</v>
      </c>
      <c r="L1926" s="24">
        <f t="shared" si="145"/>
        <v>0</v>
      </c>
      <c r="M1926" s="24"/>
      <c r="N1926" s="24">
        <f t="shared" si="149"/>
        <v>0</v>
      </c>
    </row>
    <row r="1927" spans="1:14" x14ac:dyDescent="0.3">
      <c r="A1927" s="16" t="s">
        <v>53</v>
      </c>
      <c r="B1927" s="17" t="s">
        <v>48</v>
      </c>
      <c r="C1927" s="17">
        <v>8</v>
      </c>
      <c r="D1927" s="29"/>
      <c r="E1927" s="29"/>
      <c r="F1927" s="30">
        <f t="shared" si="146"/>
        <v>0</v>
      </c>
      <c r="G1927" s="32"/>
      <c r="H1927" s="32"/>
      <c r="I1927" s="32"/>
      <c r="J1927" s="34">
        <f t="shared" si="147"/>
        <v>0</v>
      </c>
      <c r="K1927" s="31">
        <f t="shared" si="148"/>
        <v>2416.0500000000002</v>
      </c>
      <c r="L1927" s="24">
        <f t="shared" si="145"/>
        <v>0</v>
      </c>
      <c r="M1927" s="24"/>
      <c r="N1927" s="24">
        <f t="shared" si="149"/>
        <v>0</v>
      </c>
    </row>
    <row r="1928" spans="1:14" x14ac:dyDescent="0.3">
      <c r="A1928" s="16" t="s">
        <v>54</v>
      </c>
      <c r="B1928" s="17" t="s">
        <v>50</v>
      </c>
      <c r="C1928" s="17">
        <v>72</v>
      </c>
      <c r="D1928" s="29">
        <v>6</v>
      </c>
      <c r="E1928" s="29"/>
      <c r="F1928" s="30">
        <f t="shared" si="146"/>
        <v>8.3333333333333329E-2</v>
      </c>
      <c r="G1928" s="32"/>
      <c r="H1928" s="32"/>
      <c r="I1928" s="32"/>
      <c r="J1928" s="34">
        <f t="shared" si="147"/>
        <v>6</v>
      </c>
      <c r="K1928" s="31">
        <f t="shared" si="148"/>
        <v>377.33</v>
      </c>
      <c r="L1928" s="24">
        <f t="shared" si="145"/>
        <v>2263.98</v>
      </c>
      <c r="M1928" s="24"/>
      <c r="N1928" s="24">
        <f t="shared" si="149"/>
        <v>0</v>
      </c>
    </row>
    <row r="1929" spans="1:14" x14ac:dyDescent="0.3">
      <c r="A1929" s="16" t="s">
        <v>55</v>
      </c>
      <c r="B1929" s="17" t="s">
        <v>56</v>
      </c>
      <c r="C1929" s="17">
        <v>15</v>
      </c>
      <c r="D1929" s="44">
        <v>1</v>
      </c>
      <c r="E1929" s="44"/>
      <c r="F1929" s="30">
        <f t="shared" si="146"/>
        <v>6.6666666666666666E-2</v>
      </c>
      <c r="G1929" s="11"/>
      <c r="H1929" s="11"/>
      <c r="I1929" s="11"/>
      <c r="J1929" s="12">
        <f t="shared" si="147"/>
        <v>1</v>
      </c>
      <c r="K1929" s="45">
        <f t="shared" si="148"/>
        <v>1158.3</v>
      </c>
      <c r="L1929" s="37">
        <f t="shared" si="145"/>
        <v>1158.3</v>
      </c>
      <c r="M1929" s="37"/>
      <c r="N1929" s="37">
        <f t="shared" si="149"/>
        <v>0</v>
      </c>
    </row>
    <row r="1930" spans="1:14" x14ac:dyDescent="0.3">
      <c r="A1930" s="16" t="s">
        <v>57</v>
      </c>
      <c r="B1930" s="17" t="s">
        <v>50</v>
      </c>
      <c r="C1930" s="17">
        <v>72</v>
      </c>
      <c r="D1930" s="29"/>
      <c r="E1930" s="29"/>
      <c r="F1930" s="30">
        <f t="shared" si="146"/>
        <v>0</v>
      </c>
      <c r="G1930" s="32"/>
      <c r="H1930" s="32"/>
      <c r="I1930" s="32"/>
      <c r="J1930" s="34">
        <f t="shared" si="147"/>
        <v>0</v>
      </c>
      <c r="K1930" s="31">
        <f t="shared" si="148"/>
        <v>424.13</v>
      </c>
      <c r="L1930" s="24">
        <f t="shared" si="145"/>
        <v>0</v>
      </c>
      <c r="M1930" s="24"/>
      <c r="N1930" s="24">
        <f t="shared" si="149"/>
        <v>0</v>
      </c>
    </row>
    <row r="1931" spans="1:14" x14ac:dyDescent="0.3">
      <c r="A1931" s="16" t="s">
        <v>58</v>
      </c>
      <c r="B1931" s="17" t="s">
        <v>59</v>
      </c>
      <c r="C1931" s="17">
        <v>15</v>
      </c>
      <c r="D1931" s="29"/>
      <c r="E1931" s="29"/>
      <c r="F1931" s="30">
        <f t="shared" si="146"/>
        <v>0</v>
      </c>
      <c r="G1931" s="32"/>
      <c r="H1931" s="32"/>
      <c r="I1931" s="32"/>
      <c r="J1931" s="34">
        <f t="shared" si="147"/>
        <v>0</v>
      </c>
      <c r="K1931" s="31">
        <f t="shared" si="148"/>
        <v>1199.25</v>
      </c>
      <c r="L1931" s="24">
        <f t="shared" si="145"/>
        <v>0</v>
      </c>
      <c r="M1931" s="24"/>
      <c r="N1931" s="24">
        <f t="shared" si="149"/>
        <v>0</v>
      </c>
    </row>
    <row r="1932" spans="1:14" x14ac:dyDescent="0.3">
      <c r="A1932" s="16" t="s">
        <v>60</v>
      </c>
      <c r="B1932" s="17" t="s">
        <v>50</v>
      </c>
      <c r="C1932" s="17">
        <v>72</v>
      </c>
      <c r="D1932" s="29"/>
      <c r="E1932" s="29"/>
      <c r="F1932" s="30">
        <f t="shared" si="146"/>
        <v>0</v>
      </c>
      <c r="G1932" s="32"/>
      <c r="H1932" s="32"/>
      <c r="I1932" s="32"/>
      <c r="J1932" s="34">
        <f t="shared" si="147"/>
        <v>0</v>
      </c>
      <c r="K1932" s="31">
        <f t="shared" si="148"/>
        <v>381.13</v>
      </c>
      <c r="L1932" s="24">
        <f t="shared" si="145"/>
        <v>0</v>
      </c>
      <c r="M1932" s="24"/>
      <c r="N1932" s="24">
        <f t="shared" si="149"/>
        <v>0</v>
      </c>
    </row>
    <row r="1933" spans="1:14" x14ac:dyDescent="0.3">
      <c r="A1933" s="16" t="s">
        <v>61</v>
      </c>
      <c r="B1933" s="17" t="s">
        <v>50</v>
      </c>
      <c r="C1933" s="38">
        <v>72</v>
      </c>
      <c r="D1933" s="44"/>
      <c r="E1933" s="44"/>
      <c r="F1933" s="30">
        <f t="shared" si="146"/>
        <v>0</v>
      </c>
      <c r="G1933" s="11"/>
      <c r="H1933" s="11"/>
      <c r="I1933" s="11"/>
      <c r="J1933" s="12">
        <f t="shared" si="147"/>
        <v>0</v>
      </c>
      <c r="K1933" s="31">
        <f t="shared" si="148"/>
        <v>424.13</v>
      </c>
      <c r="L1933" s="37">
        <f t="shared" si="145"/>
        <v>0</v>
      </c>
      <c r="M1933" s="37"/>
      <c r="N1933" s="37">
        <f t="shared" si="149"/>
        <v>0</v>
      </c>
    </row>
    <row r="1934" spans="1:14" x14ac:dyDescent="0.3">
      <c r="A1934" s="35" t="s">
        <v>62</v>
      </c>
      <c r="B1934" s="17" t="s">
        <v>50</v>
      </c>
      <c r="C1934" s="38">
        <v>72</v>
      </c>
      <c r="D1934" s="44"/>
      <c r="E1934" s="44"/>
      <c r="F1934" s="30">
        <f t="shared" si="146"/>
        <v>0</v>
      </c>
      <c r="G1934" s="11"/>
      <c r="H1934" s="11"/>
      <c r="I1934" s="11"/>
      <c r="J1934" s="12">
        <f t="shared" si="147"/>
        <v>0</v>
      </c>
      <c r="K1934" s="31">
        <f t="shared" si="148"/>
        <v>330.23</v>
      </c>
      <c r="L1934" s="37">
        <f t="shared" si="145"/>
        <v>0</v>
      </c>
      <c r="M1934" s="37"/>
      <c r="N1934" s="37">
        <f t="shared" si="149"/>
        <v>0</v>
      </c>
    </row>
    <row r="1935" spans="1:14" x14ac:dyDescent="0.3">
      <c r="A1935" s="35" t="s">
        <v>63</v>
      </c>
      <c r="B1935" s="17" t="s">
        <v>50</v>
      </c>
      <c r="C1935" s="38">
        <v>72</v>
      </c>
      <c r="D1935" s="44"/>
      <c r="E1935" s="44"/>
      <c r="F1935" s="30">
        <f t="shared" si="146"/>
        <v>0</v>
      </c>
      <c r="G1935" s="11"/>
      <c r="H1935" s="11"/>
      <c r="I1935" s="11"/>
      <c r="J1935" s="12">
        <f t="shared" si="147"/>
        <v>0</v>
      </c>
      <c r="K1935" s="31">
        <f t="shared" si="148"/>
        <v>424.13</v>
      </c>
      <c r="L1935" s="37">
        <f t="shared" si="145"/>
        <v>0</v>
      </c>
      <c r="M1935" s="37"/>
      <c r="N1935" s="37">
        <f t="shared" si="149"/>
        <v>0</v>
      </c>
    </row>
    <row r="1936" spans="1:14" x14ac:dyDescent="0.3">
      <c r="A1936" s="35" t="s">
        <v>64</v>
      </c>
      <c r="B1936" s="17" t="s">
        <v>65</v>
      </c>
      <c r="C1936" s="38">
        <v>72</v>
      </c>
      <c r="D1936" s="44"/>
      <c r="E1936" s="44"/>
      <c r="F1936" s="30">
        <f t="shared" si="146"/>
        <v>0</v>
      </c>
      <c r="G1936" s="11"/>
      <c r="H1936" s="11"/>
      <c r="I1936" s="11"/>
      <c r="J1936" s="12">
        <f t="shared" si="147"/>
        <v>0</v>
      </c>
      <c r="K1936" s="31">
        <f t="shared" si="148"/>
        <v>389.61</v>
      </c>
      <c r="L1936" s="37">
        <f t="shared" si="145"/>
        <v>0</v>
      </c>
      <c r="M1936" s="37"/>
      <c r="N1936" s="37">
        <f t="shared" si="149"/>
        <v>0</v>
      </c>
    </row>
    <row r="1937" spans="1:14" x14ac:dyDescent="0.3">
      <c r="A1937" s="35" t="s">
        <v>66</v>
      </c>
      <c r="B1937" s="17" t="s">
        <v>65</v>
      </c>
      <c r="C1937" s="38">
        <v>72</v>
      </c>
      <c r="D1937" s="44"/>
      <c r="E1937" s="44"/>
      <c r="F1937" s="30">
        <f t="shared" si="146"/>
        <v>0</v>
      </c>
      <c r="G1937" s="11"/>
      <c r="H1937" s="11"/>
      <c r="I1937" s="11"/>
      <c r="J1937" s="12">
        <f t="shared" si="147"/>
        <v>0</v>
      </c>
      <c r="K1937" s="31">
        <f t="shared" si="148"/>
        <v>389.61</v>
      </c>
      <c r="L1937" s="37">
        <f t="shared" si="145"/>
        <v>0</v>
      </c>
      <c r="M1937" s="37"/>
      <c r="N1937" s="37">
        <f t="shared" si="149"/>
        <v>0</v>
      </c>
    </row>
    <row r="1938" spans="1:14" x14ac:dyDescent="0.3">
      <c r="A1938" s="47" t="s">
        <v>67</v>
      </c>
      <c r="B1938" s="48" t="s">
        <v>59</v>
      </c>
      <c r="C1938" s="49">
        <v>25</v>
      </c>
      <c r="D1938" s="44"/>
      <c r="E1938" s="44"/>
      <c r="F1938" s="30">
        <f t="shared" si="146"/>
        <v>0</v>
      </c>
      <c r="G1938" s="11"/>
      <c r="H1938" s="11"/>
      <c r="I1938" s="11"/>
      <c r="J1938" s="12">
        <f t="shared" si="147"/>
        <v>0</v>
      </c>
      <c r="K1938" s="31">
        <f t="shared" si="148"/>
        <v>169.65</v>
      </c>
      <c r="L1938" s="37">
        <f t="shared" si="145"/>
        <v>0</v>
      </c>
      <c r="M1938" s="37"/>
      <c r="N1938" s="37">
        <f t="shared" si="149"/>
        <v>0</v>
      </c>
    </row>
    <row r="1939" spans="1:14" x14ac:dyDescent="0.3">
      <c r="A1939" s="47" t="s">
        <v>68</v>
      </c>
      <c r="B1939" s="48" t="s">
        <v>42</v>
      </c>
      <c r="C1939" s="49">
        <v>50</v>
      </c>
      <c r="D1939" s="44"/>
      <c r="E1939" s="44"/>
      <c r="F1939" s="30">
        <f t="shared" si="146"/>
        <v>0</v>
      </c>
      <c r="G1939" s="11"/>
      <c r="H1939" s="11"/>
      <c r="I1939" s="11"/>
      <c r="J1939" s="12">
        <f t="shared" si="147"/>
        <v>0</v>
      </c>
      <c r="K1939" s="31">
        <f t="shared" si="148"/>
        <v>88.92</v>
      </c>
      <c r="L1939" s="37">
        <f t="shared" si="145"/>
        <v>0</v>
      </c>
      <c r="M1939" s="37"/>
      <c r="N1939" s="37">
        <f t="shared" si="149"/>
        <v>0</v>
      </c>
    </row>
    <row r="1940" spans="1:14" x14ac:dyDescent="0.3">
      <c r="A1940" s="47" t="s">
        <v>69</v>
      </c>
      <c r="B1940" s="48" t="s">
        <v>52</v>
      </c>
      <c r="C1940" s="49">
        <v>12</v>
      </c>
      <c r="D1940" s="44">
        <v>14</v>
      </c>
      <c r="E1940" s="44"/>
      <c r="F1940" s="30">
        <f t="shared" si="146"/>
        <v>1.1666666666666667</v>
      </c>
      <c r="G1940" s="11"/>
      <c r="H1940" s="11"/>
      <c r="I1940" s="11"/>
      <c r="J1940" s="12">
        <f t="shared" si="147"/>
        <v>14</v>
      </c>
      <c r="K1940" s="31">
        <f t="shared" si="148"/>
        <v>123.94</v>
      </c>
      <c r="L1940" s="37">
        <f t="shared" si="145"/>
        <v>1735.1599999999999</v>
      </c>
      <c r="M1940" s="37"/>
      <c r="N1940" s="37">
        <f t="shared" si="149"/>
        <v>0</v>
      </c>
    </row>
    <row r="1941" spans="1:14" ht="19.5" thickBot="1" x14ac:dyDescent="0.35">
      <c r="A1941" s="47" t="s">
        <v>70</v>
      </c>
      <c r="B1941" s="48" t="s">
        <v>50</v>
      </c>
      <c r="C1941" s="49">
        <v>60</v>
      </c>
      <c r="D1941" s="44">
        <v>11</v>
      </c>
      <c r="E1941" s="44"/>
      <c r="F1941" s="30">
        <f t="shared" si="146"/>
        <v>0.18333333333333332</v>
      </c>
      <c r="G1941" s="11"/>
      <c r="H1941" s="11"/>
      <c r="I1941" s="11"/>
      <c r="J1941" s="12">
        <f t="shared" si="147"/>
        <v>11</v>
      </c>
      <c r="K1941" s="31">
        <f t="shared" si="148"/>
        <v>67.180000000000007</v>
      </c>
      <c r="L1941" s="37">
        <f t="shared" si="145"/>
        <v>738.98</v>
      </c>
      <c r="M1941" s="37"/>
      <c r="N1941" s="37">
        <f t="shared" si="149"/>
        <v>0</v>
      </c>
    </row>
    <row r="1942" spans="1:14" ht="19.5" thickBot="1" x14ac:dyDescent="0.35">
      <c r="A1942" s="56" t="s">
        <v>71</v>
      </c>
      <c r="B1942" s="57" t="s">
        <v>50</v>
      </c>
      <c r="C1942" s="58">
        <v>60</v>
      </c>
      <c r="D1942" s="44">
        <v>5</v>
      </c>
      <c r="E1942" s="44"/>
      <c r="F1942" s="30">
        <f t="shared" si="146"/>
        <v>8.3333333333333329E-2</v>
      </c>
      <c r="G1942" s="11"/>
      <c r="H1942" s="11"/>
      <c r="I1942" s="11"/>
      <c r="J1942" s="12">
        <f t="shared" si="147"/>
        <v>5</v>
      </c>
      <c r="K1942" s="31">
        <f t="shared" si="148"/>
        <v>67.180000000000007</v>
      </c>
      <c r="L1942" s="37">
        <f t="shared" si="145"/>
        <v>335.90000000000003</v>
      </c>
      <c r="M1942" s="37"/>
      <c r="N1942" s="37">
        <f t="shared" si="149"/>
        <v>0</v>
      </c>
    </row>
    <row r="1943" spans="1:14" ht="19.5" thickBot="1" x14ac:dyDescent="0.35">
      <c r="A1943" s="56" t="s">
        <v>72</v>
      </c>
      <c r="B1943" s="57" t="s">
        <v>50</v>
      </c>
      <c r="C1943" s="58">
        <v>60</v>
      </c>
      <c r="D1943" s="44">
        <v>2</v>
      </c>
      <c r="E1943" s="44"/>
      <c r="F1943" s="30">
        <f t="shared" si="146"/>
        <v>3.3333333333333333E-2</v>
      </c>
      <c r="G1943" s="11"/>
      <c r="H1943" s="11"/>
      <c r="I1943" s="11"/>
      <c r="J1943" s="12">
        <f t="shared" si="147"/>
        <v>2</v>
      </c>
      <c r="K1943" s="31">
        <f t="shared" si="148"/>
        <v>67.180000000000007</v>
      </c>
      <c r="L1943" s="37">
        <f t="shared" si="145"/>
        <v>134.36000000000001</v>
      </c>
      <c r="M1943" s="37"/>
      <c r="N1943" s="37">
        <f t="shared" si="149"/>
        <v>0</v>
      </c>
    </row>
    <row r="1944" spans="1:14" ht="19.5" thickBot="1" x14ac:dyDescent="0.35">
      <c r="A1944" s="56" t="s">
        <v>73</v>
      </c>
      <c r="B1944" s="57" t="s">
        <v>74</v>
      </c>
      <c r="C1944" s="58">
        <v>150</v>
      </c>
      <c r="D1944" s="44"/>
      <c r="E1944" s="44"/>
      <c r="F1944" s="30">
        <f t="shared" si="146"/>
        <v>0</v>
      </c>
      <c r="G1944" s="11"/>
      <c r="H1944" s="11"/>
      <c r="I1944" s="11"/>
      <c r="J1944" s="12">
        <f t="shared" si="147"/>
        <v>0</v>
      </c>
      <c r="K1944" s="31">
        <f t="shared" si="148"/>
        <v>21.06</v>
      </c>
      <c r="L1944" s="37">
        <f t="shared" si="145"/>
        <v>0</v>
      </c>
      <c r="M1944" s="37"/>
      <c r="N1944" s="37">
        <f t="shared" si="149"/>
        <v>0</v>
      </c>
    </row>
    <row r="1945" spans="1:14" ht="19.5" thickBot="1" x14ac:dyDescent="0.35">
      <c r="A1945" s="66" t="s">
        <v>75</v>
      </c>
      <c r="B1945" s="67" t="s">
        <v>76</v>
      </c>
      <c r="C1945" s="68">
        <v>120</v>
      </c>
      <c r="D1945" s="44">
        <v>18</v>
      </c>
      <c r="E1945" s="44"/>
      <c r="F1945" s="30">
        <f t="shared" si="146"/>
        <v>0.15</v>
      </c>
      <c r="G1945" s="11"/>
      <c r="H1945" s="11"/>
      <c r="I1945" s="11"/>
      <c r="J1945" s="12">
        <f t="shared" si="147"/>
        <v>18</v>
      </c>
      <c r="K1945" s="31">
        <f t="shared" si="148"/>
        <v>78.98</v>
      </c>
      <c r="L1945" s="37">
        <f t="shared" si="145"/>
        <v>1421.64</v>
      </c>
      <c r="M1945" s="37"/>
      <c r="N1945" s="37">
        <f t="shared" si="149"/>
        <v>0</v>
      </c>
    </row>
    <row r="1946" spans="1:14" ht="19.5" thickBot="1" x14ac:dyDescent="0.35">
      <c r="A1946" s="66" t="s">
        <v>77</v>
      </c>
      <c r="B1946" s="67" t="s">
        <v>78</v>
      </c>
      <c r="C1946" s="68">
        <v>60</v>
      </c>
      <c r="D1946" s="44"/>
      <c r="E1946" s="44"/>
      <c r="F1946" s="30">
        <f t="shared" si="146"/>
        <v>0</v>
      </c>
      <c r="G1946" s="11"/>
      <c r="H1946" s="11"/>
      <c r="I1946" s="11"/>
      <c r="J1946" s="12">
        <f t="shared" si="147"/>
        <v>0</v>
      </c>
      <c r="K1946" s="31">
        <f t="shared" si="148"/>
        <v>154.44</v>
      </c>
      <c r="L1946" s="37">
        <f t="shared" si="145"/>
        <v>0</v>
      </c>
      <c r="M1946" s="37"/>
      <c r="N1946" s="37">
        <f t="shared" si="149"/>
        <v>0</v>
      </c>
    </row>
    <row r="1947" spans="1:14" ht="19.5" thickBot="1" x14ac:dyDescent="0.35">
      <c r="A1947" s="66" t="s">
        <v>79</v>
      </c>
      <c r="B1947" s="67" t="s">
        <v>50</v>
      </c>
      <c r="C1947" s="68">
        <v>30</v>
      </c>
      <c r="D1947" s="44">
        <v>3</v>
      </c>
      <c r="E1947" s="44"/>
      <c r="F1947" s="30">
        <f t="shared" si="146"/>
        <v>0.1</v>
      </c>
      <c r="G1947" s="11"/>
      <c r="H1947" s="11"/>
      <c r="I1947" s="11"/>
      <c r="J1947" s="12">
        <f t="shared" si="147"/>
        <v>3</v>
      </c>
      <c r="K1947" s="31">
        <f t="shared" si="148"/>
        <v>274.95</v>
      </c>
      <c r="L1947" s="37">
        <f t="shared" si="145"/>
        <v>824.84999999999991</v>
      </c>
      <c r="M1947" s="37"/>
      <c r="N1947" s="37">
        <f t="shared" si="149"/>
        <v>0</v>
      </c>
    </row>
    <row r="1948" spans="1:14" ht="19.5" thickBot="1" x14ac:dyDescent="0.35">
      <c r="A1948" s="66" t="s">
        <v>80</v>
      </c>
      <c r="B1948" s="67" t="s">
        <v>59</v>
      </c>
      <c r="C1948" s="68">
        <v>12</v>
      </c>
      <c r="D1948" s="44"/>
      <c r="E1948" s="44"/>
      <c r="F1948" s="30">
        <f t="shared" si="146"/>
        <v>0</v>
      </c>
      <c r="G1948" s="11"/>
      <c r="H1948" s="11"/>
      <c r="I1948" s="11"/>
      <c r="J1948" s="12">
        <f t="shared" si="147"/>
        <v>0</v>
      </c>
      <c r="K1948" s="31">
        <f t="shared" si="148"/>
        <v>1023.75</v>
      </c>
      <c r="L1948" s="37">
        <f t="shared" si="145"/>
        <v>0</v>
      </c>
      <c r="M1948" s="37"/>
      <c r="N1948" s="37">
        <f t="shared" si="149"/>
        <v>0</v>
      </c>
    </row>
    <row r="1949" spans="1:14" ht="19.5" thickBot="1" x14ac:dyDescent="0.35">
      <c r="A1949" s="76" t="s">
        <v>81</v>
      </c>
      <c r="B1949" s="77" t="s">
        <v>82</v>
      </c>
      <c r="C1949" s="78">
        <v>18</v>
      </c>
      <c r="D1949" s="44">
        <v>6</v>
      </c>
      <c r="E1949" s="44"/>
      <c r="F1949" s="30">
        <f t="shared" si="146"/>
        <v>0.33333333333333331</v>
      </c>
      <c r="G1949" s="11"/>
      <c r="H1949" s="11"/>
      <c r="I1949" s="11"/>
      <c r="J1949" s="12">
        <f t="shared" si="147"/>
        <v>6</v>
      </c>
      <c r="K1949" s="31">
        <f t="shared" si="148"/>
        <v>558.67999999999995</v>
      </c>
      <c r="L1949" s="37">
        <f t="shared" si="145"/>
        <v>3352.08</v>
      </c>
      <c r="M1949" s="37"/>
      <c r="N1949" s="37">
        <f t="shared" si="149"/>
        <v>0</v>
      </c>
    </row>
    <row r="1950" spans="1:14" ht="19.5" thickBot="1" x14ac:dyDescent="0.35">
      <c r="A1950" s="76" t="s">
        <v>83</v>
      </c>
      <c r="B1950" s="77" t="s">
        <v>59</v>
      </c>
      <c r="C1950" s="78">
        <v>12</v>
      </c>
      <c r="D1950" s="44">
        <v>13</v>
      </c>
      <c r="E1950" s="44"/>
      <c r="F1950" s="30">
        <f t="shared" si="146"/>
        <v>1.0833333333333333</v>
      </c>
      <c r="G1950" s="11"/>
      <c r="H1950" s="11"/>
      <c r="I1950" s="11"/>
      <c r="J1950" s="12">
        <f t="shared" si="147"/>
        <v>13</v>
      </c>
      <c r="K1950" s="31">
        <f t="shared" si="148"/>
        <v>1092.2</v>
      </c>
      <c r="L1950" s="37">
        <f t="shared" si="145"/>
        <v>14198.6</v>
      </c>
      <c r="M1950" s="37"/>
      <c r="N1950" s="37">
        <f t="shared" si="149"/>
        <v>0</v>
      </c>
    </row>
    <row r="1951" spans="1:14" ht="19.5" thickBot="1" x14ac:dyDescent="0.35">
      <c r="A1951" s="76" t="s">
        <v>84</v>
      </c>
      <c r="B1951" s="77" t="s">
        <v>85</v>
      </c>
      <c r="C1951" s="78">
        <v>4</v>
      </c>
      <c r="D1951" s="44"/>
      <c r="E1951" s="44"/>
      <c r="F1951" s="30">
        <f t="shared" si="146"/>
        <v>0</v>
      </c>
      <c r="G1951" s="11"/>
      <c r="H1951" s="11"/>
      <c r="I1951" s="11"/>
      <c r="J1951" s="12">
        <f t="shared" si="147"/>
        <v>0</v>
      </c>
      <c r="K1951" s="31">
        <f t="shared" si="148"/>
        <v>2670.53</v>
      </c>
      <c r="L1951" s="37">
        <f t="shared" si="145"/>
        <v>0</v>
      </c>
      <c r="M1951" s="37"/>
      <c r="N1951" s="37">
        <f t="shared" si="149"/>
        <v>0</v>
      </c>
    </row>
    <row r="1952" spans="1:14" ht="19.5" thickBot="1" x14ac:dyDescent="0.35">
      <c r="A1952" s="86" t="s">
        <v>86</v>
      </c>
      <c r="B1952" s="87" t="s">
        <v>87</v>
      </c>
      <c r="C1952" s="88">
        <v>48</v>
      </c>
      <c r="D1952" s="44"/>
      <c r="E1952" s="44"/>
      <c r="F1952" s="30">
        <f t="shared" si="146"/>
        <v>0</v>
      </c>
      <c r="G1952" s="11"/>
      <c r="H1952" s="11"/>
      <c r="I1952" s="11"/>
      <c r="J1952" s="12">
        <f t="shared" si="147"/>
        <v>0</v>
      </c>
      <c r="K1952" s="31">
        <f t="shared" si="148"/>
        <v>46.8</v>
      </c>
      <c r="L1952" s="37">
        <f t="shared" si="145"/>
        <v>0</v>
      </c>
      <c r="M1952" s="37"/>
      <c r="N1952" s="37">
        <f t="shared" si="149"/>
        <v>0</v>
      </c>
    </row>
    <row r="1953" spans="1:14" ht="19.5" thickBot="1" x14ac:dyDescent="0.35">
      <c r="A1953" s="86" t="s">
        <v>88</v>
      </c>
      <c r="B1953" s="87" t="s">
        <v>87</v>
      </c>
      <c r="C1953" s="88">
        <v>48</v>
      </c>
      <c r="D1953" s="44">
        <v>1</v>
      </c>
      <c r="E1953" s="44"/>
      <c r="F1953" s="30">
        <f t="shared" si="146"/>
        <v>2.0833333333333332E-2</v>
      </c>
      <c r="G1953" s="11"/>
      <c r="H1953" s="11"/>
      <c r="I1953" s="11"/>
      <c r="J1953" s="12">
        <f t="shared" si="147"/>
        <v>1</v>
      </c>
      <c r="K1953" s="31">
        <f t="shared" si="148"/>
        <v>46.8</v>
      </c>
      <c r="L1953" s="37">
        <f t="shared" si="145"/>
        <v>46.8</v>
      </c>
      <c r="M1953" s="37"/>
      <c r="N1953" s="37">
        <f t="shared" si="149"/>
        <v>0</v>
      </c>
    </row>
    <row r="1954" spans="1:14" x14ac:dyDescent="0.3">
      <c r="A1954" s="96" t="s">
        <v>89</v>
      </c>
      <c r="B1954" s="97">
        <v>25</v>
      </c>
      <c r="C1954" s="97">
        <v>25</v>
      </c>
      <c r="D1954" s="44">
        <v>220</v>
      </c>
      <c r="E1954" s="44"/>
      <c r="F1954" s="30">
        <f t="shared" si="146"/>
        <v>8.8000000000000007</v>
      </c>
      <c r="G1954" s="11"/>
      <c r="H1954" s="11"/>
      <c r="I1954" s="11"/>
      <c r="J1954" s="12">
        <f t="shared" si="147"/>
        <v>220</v>
      </c>
      <c r="K1954" s="31">
        <f t="shared" si="148"/>
        <v>111.25</v>
      </c>
      <c r="L1954" s="37">
        <f t="shared" si="145"/>
        <v>24475</v>
      </c>
      <c r="M1954" s="37"/>
      <c r="N1954" s="37">
        <f t="shared" si="149"/>
        <v>0</v>
      </c>
    </row>
    <row r="1955" spans="1:14" x14ac:dyDescent="0.3">
      <c r="A1955" s="105" t="s">
        <v>90</v>
      </c>
      <c r="B1955" s="106">
        <v>10</v>
      </c>
      <c r="C1955" s="106">
        <v>10</v>
      </c>
      <c r="D1955" s="44"/>
      <c r="E1955" s="44"/>
      <c r="F1955" s="30">
        <f t="shared" si="146"/>
        <v>0</v>
      </c>
      <c r="G1955" s="11"/>
      <c r="H1955" s="11"/>
      <c r="I1955" s="11"/>
      <c r="J1955" s="12">
        <f t="shared" si="147"/>
        <v>0</v>
      </c>
      <c r="K1955" s="31">
        <f t="shared" si="148"/>
        <v>1760</v>
      </c>
      <c r="L1955" s="37">
        <f t="shared" si="145"/>
        <v>0</v>
      </c>
      <c r="M1955" s="37"/>
      <c r="N1955" s="37">
        <f t="shared" si="149"/>
        <v>0</v>
      </c>
    </row>
    <row r="1956" spans="1:14" x14ac:dyDescent="0.3">
      <c r="A1956" s="105" t="s">
        <v>91</v>
      </c>
      <c r="B1956" s="106">
        <v>8</v>
      </c>
      <c r="C1956" s="106">
        <v>8</v>
      </c>
      <c r="D1956" s="44"/>
      <c r="E1956" s="44"/>
      <c r="F1956" s="30">
        <f t="shared" si="146"/>
        <v>0</v>
      </c>
      <c r="G1956" s="11"/>
      <c r="H1956" s="11"/>
      <c r="I1956" s="11"/>
      <c r="J1956" s="12">
        <f t="shared" si="147"/>
        <v>0</v>
      </c>
      <c r="K1956" s="31">
        <f t="shared" si="148"/>
        <v>2365</v>
      </c>
      <c r="L1956" s="37">
        <f t="shared" si="145"/>
        <v>0</v>
      </c>
      <c r="M1956" s="37"/>
      <c r="N1956" s="37">
        <f t="shared" si="149"/>
        <v>0</v>
      </c>
    </row>
    <row r="1957" spans="1:14" x14ac:dyDescent="0.3">
      <c r="A1957" s="105" t="s">
        <v>92</v>
      </c>
      <c r="B1957" s="106">
        <v>8</v>
      </c>
      <c r="C1957" s="106">
        <v>8</v>
      </c>
      <c r="D1957" s="44"/>
      <c r="E1957" s="44"/>
      <c r="F1957" s="30">
        <f t="shared" si="146"/>
        <v>0</v>
      </c>
      <c r="G1957" s="11"/>
      <c r="H1957" s="11"/>
      <c r="I1957" s="11"/>
      <c r="J1957" s="12">
        <f t="shared" si="147"/>
        <v>0</v>
      </c>
      <c r="K1957" s="31">
        <f t="shared" si="148"/>
        <v>2065</v>
      </c>
      <c r="L1957" s="37">
        <f t="shared" si="145"/>
        <v>0</v>
      </c>
      <c r="M1957" s="37"/>
      <c r="N1957" s="37">
        <f t="shared" si="149"/>
        <v>0</v>
      </c>
    </row>
    <row r="1958" spans="1:14" x14ac:dyDescent="0.3">
      <c r="A1958" s="105" t="s">
        <v>93</v>
      </c>
      <c r="B1958" s="106">
        <v>15</v>
      </c>
      <c r="C1958" s="106">
        <v>15</v>
      </c>
      <c r="D1958" s="44"/>
      <c r="E1958" s="44"/>
      <c r="F1958" s="30">
        <f t="shared" si="146"/>
        <v>0</v>
      </c>
      <c r="G1958" s="11"/>
      <c r="H1958" s="11"/>
      <c r="I1958" s="11"/>
      <c r="J1958" s="12">
        <f t="shared" si="147"/>
        <v>0</v>
      </c>
      <c r="K1958" s="31">
        <f t="shared" si="148"/>
        <v>990</v>
      </c>
      <c r="L1958" s="37">
        <f t="shared" si="145"/>
        <v>0</v>
      </c>
      <c r="M1958" s="37"/>
      <c r="N1958" s="37">
        <f t="shared" si="149"/>
        <v>0</v>
      </c>
    </row>
    <row r="1959" spans="1:14" x14ac:dyDescent="0.3">
      <c r="A1959" s="105" t="s">
        <v>94</v>
      </c>
      <c r="B1959" s="106">
        <v>15</v>
      </c>
      <c r="C1959" s="106">
        <v>15</v>
      </c>
      <c r="D1959" s="44"/>
      <c r="E1959" s="44"/>
      <c r="F1959" s="30">
        <f t="shared" si="146"/>
        <v>0</v>
      </c>
      <c r="G1959" s="11"/>
      <c r="H1959" s="11"/>
      <c r="I1959" s="11"/>
      <c r="J1959" s="12">
        <f t="shared" si="147"/>
        <v>0</v>
      </c>
      <c r="K1959" s="31">
        <f t="shared" si="148"/>
        <v>1025</v>
      </c>
      <c r="L1959" s="37">
        <f t="shared" si="145"/>
        <v>0</v>
      </c>
      <c r="M1959" s="37"/>
      <c r="N1959" s="37">
        <f t="shared" si="149"/>
        <v>0</v>
      </c>
    </row>
    <row r="1960" spans="1:14" x14ac:dyDescent="0.3">
      <c r="A1960" s="105" t="s">
        <v>95</v>
      </c>
      <c r="B1960" s="106">
        <v>10</v>
      </c>
      <c r="C1960" s="106">
        <v>10</v>
      </c>
      <c r="D1960" s="44"/>
      <c r="E1960" s="44"/>
      <c r="F1960" s="30">
        <f t="shared" si="146"/>
        <v>0</v>
      </c>
      <c r="G1960" s="11"/>
      <c r="H1960" s="11"/>
      <c r="I1960" s="11"/>
      <c r="J1960" s="12">
        <f t="shared" si="147"/>
        <v>0</v>
      </c>
      <c r="K1960" s="31">
        <f t="shared" si="148"/>
        <v>1620</v>
      </c>
      <c r="L1960" s="37">
        <f t="shared" si="145"/>
        <v>0</v>
      </c>
      <c r="M1960" s="37"/>
      <c r="N1960" s="37">
        <f t="shared" si="149"/>
        <v>0</v>
      </c>
    </row>
    <row r="1961" spans="1:14" x14ac:dyDescent="0.3">
      <c r="A1961" s="105" t="s">
        <v>96</v>
      </c>
      <c r="B1961" s="106">
        <v>8</v>
      </c>
      <c r="C1961" s="106">
        <v>8</v>
      </c>
      <c r="D1961" s="44"/>
      <c r="E1961" s="44"/>
      <c r="F1961" s="30">
        <f t="shared" si="146"/>
        <v>0</v>
      </c>
      <c r="G1961" s="11"/>
      <c r="H1961" s="11"/>
      <c r="I1961" s="11"/>
      <c r="J1961" s="12">
        <f t="shared" si="147"/>
        <v>0</v>
      </c>
      <c r="K1961" s="31">
        <f t="shared" si="148"/>
        <v>2130</v>
      </c>
      <c r="L1961" s="37">
        <f t="shared" si="145"/>
        <v>0</v>
      </c>
      <c r="M1961" s="37"/>
      <c r="N1961" s="37">
        <f t="shared" si="149"/>
        <v>0</v>
      </c>
    </row>
    <row r="1962" spans="1:14" x14ac:dyDescent="0.3">
      <c r="A1962" s="105" t="s">
        <v>97</v>
      </c>
      <c r="B1962" s="106">
        <v>15</v>
      </c>
      <c r="C1962" s="106">
        <v>15</v>
      </c>
      <c r="D1962" s="44"/>
      <c r="E1962" s="44"/>
      <c r="F1962" s="30">
        <f t="shared" si="146"/>
        <v>0</v>
      </c>
      <c r="G1962" s="11"/>
      <c r="H1962" s="11"/>
      <c r="I1962" s="11"/>
      <c r="J1962" s="12">
        <f t="shared" si="147"/>
        <v>0</v>
      </c>
      <c r="K1962" s="31">
        <f t="shared" si="148"/>
        <v>880</v>
      </c>
      <c r="L1962" s="37">
        <f t="shared" si="145"/>
        <v>0</v>
      </c>
      <c r="M1962" s="37"/>
      <c r="N1962" s="37">
        <f t="shared" si="149"/>
        <v>0</v>
      </c>
    </row>
    <row r="1963" spans="1:14" x14ac:dyDescent="0.3">
      <c r="A1963" s="105" t="s">
        <v>98</v>
      </c>
      <c r="B1963" s="106">
        <v>15</v>
      </c>
      <c r="C1963" s="106">
        <v>15</v>
      </c>
      <c r="D1963" s="44"/>
      <c r="E1963" s="44"/>
      <c r="F1963" s="30">
        <f t="shared" si="146"/>
        <v>0</v>
      </c>
      <c r="G1963" s="11"/>
      <c r="H1963" s="11"/>
      <c r="I1963" s="11"/>
      <c r="J1963" s="12">
        <f t="shared" si="147"/>
        <v>0</v>
      </c>
      <c r="K1963" s="31">
        <f t="shared" si="148"/>
        <v>915</v>
      </c>
      <c r="L1963" s="37">
        <f t="shared" si="145"/>
        <v>0</v>
      </c>
      <c r="M1963" s="37"/>
      <c r="N1963" s="37">
        <f t="shared" si="149"/>
        <v>0</v>
      </c>
    </row>
    <row r="1964" spans="1:14" x14ac:dyDescent="0.3">
      <c r="A1964" s="105" t="s">
        <v>99</v>
      </c>
      <c r="B1964" s="106">
        <v>3</v>
      </c>
      <c r="C1964" s="106">
        <v>3</v>
      </c>
      <c r="D1964" s="44"/>
      <c r="E1964" s="44"/>
      <c r="F1964" s="30">
        <f t="shared" si="146"/>
        <v>0</v>
      </c>
      <c r="G1964" s="11"/>
      <c r="H1964" s="11"/>
      <c r="I1964" s="11"/>
      <c r="J1964" s="12">
        <f t="shared" si="147"/>
        <v>0</v>
      </c>
      <c r="K1964" s="31">
        <f t="shared" si="148"/>
        <v>1970</v>
      </c>
      <c r="L1964" s="37">
        <f t="shared" si="145"/>
        <v>0</v>
      </c>
      <c r="M1964" s="37"/>
      <c r="N1964" s="37">
        <f t="shared" si="149"/>
        <v>0</v>
      </c>
    </row>
    <row r="1965" spans="1:14" x14ac:dyDescent="0.3">
      <c r="A1965" s="105" t="s">
        <v>100</v>
      </c>
      <c r="B1965" s="106">
        <v>3</v>
      </c>
      <c r="C1965" s="106">
        <v>3</v>
      </c>
      <c r="D1965" s="44"/>
      <c r="E1965" s="44"/>
      <c r="F1965" s="30">
        <f t="shared" si="146"/>
        <v>0</v>
      </c>
      <c r="G1965" s="11"/>
      <c r="H1965" s="11"/>
      <c r="I1965" s="11"/>
      <c r="J1965" s="12">
        <f t="shared" si="147"/>
        <v>0</v>
      </c>
      <c r="K1965" s="31">
        <f t="shared" si="148"/>
        <v>2035</v>
      </c>
      <c r="L1965" s="37">
        <f t="shared" si="145"/>
        <v>0</v>
      </c>
      <c r="M1965" s="37"/>
      <c r="N1965" s="37">
        <f t="shared" si="149"/>
        <v>0</v>
      </c>
    </row>
    <row r="1966" spans="1:14" x14ac:dyDescent="0.3">
      <c r="A1966" s="105" t="s">
        <v>101</v>
      </c>
      <c r="B1966" s="106">
        <v>8</v>
      </c>
      <c r="C1966" s="106">
        <v>8</v>
      </c>
      <c r="D1966" s="44"/>
      <c r="E1966" s="44"/>
      <c r="F1966" s="30">
        <f t="shared" si="146"/>
        <v>0</v>
      </c>
      <c r="G1966" s="11"/>
      <c r="H1966" s="11"/>
      <c r="I1966" s="11"/>
      <c r="J1966" s="12">
        <f t="shared" si="147"/>
        <v>0</v>
      </c>
      <c r="K1966" s="31">
        <f t="shared" si="148"/>
        <v>2120</v>
      </c>
      <c r="L1966" s="37">
        <f t="shared" si="145"/>
        <v>0</v>
      </c>
      <c r="M1966" s="37"/>
      <c r="N1966" s="37">
        <f t="shared" si="149"/>
        <v>0</v>
      </c>
    </row>
    <row r="1967" spans="1:14" x14ac:dyDescent="0.3">
      <c r="A1967" s="105" t="s">
        <v>102</v>
      </c>
      <c r="B1967" s="106">
        <v>10</v>
      </c>
      <c r="C1967" s="106">
        <v>10</v>
      </c>
      <c r="D1967" s="44"/>
      <c r="E1967" s="44"/>
      <c r="F1967" s="30">
        <f t="shared" si="146"/>
        <v>0</v>
      </c>
      <c r="G1967" s="11"/>
      <c r="H1967" s="11"/>
      <c r="I1967" s="11"/>
      <c r="J1967" s="12">
        <f t="shared" si="147"/>
        <v>0</v>
      </c>
      <c r="K1967" s="31">
        <f t="shared" si="148"/>
        <v>1980</v>
      </c>
      <c r="L1967" s="37">
        <f t="shared" si="145"/>
        <v>0</v>
      </c>
      <c r="M1967" s="37"/>
      <c r="N1967" s="37">
        <f t="shared" si="149"/>
        <v>0</v>
      </c>
    </row>
    <row r="1968" spans="1:14" x14ac:dyDescent="0.3">
      <c r="A1968" s="105" t="s">
        <v>103</v>
      </c>
      <c r="B1968" s="106">
        <v>12</v>
      </c>
      <c r="C1968" s="106">
        <v>12</v>
      </c>
      <c r="D1968" s="44"/>
      <c r="E1968" s="44"/>
      <c r="F1968" s="30">
        <f t="shared" si="146"/>
        <v>0</v>
      </c>
      <c r="G1968" s="11"/>
      <c r="H1968" s="11"/>
      <c r="I1968" s="11"/>
      <c r="J1968" s="12">
        <f t="shared" si="147"/>
        <v>0</v>
      </c>
      <c r="K1968" s="31">
        <f t="shared" si="148"/>
        <v>875</v>
      </c>
      <c r="L1968" s="37">
        <f t="shared" si="145"/>
        <v>0</v>
      </c>
      <c r="M1968" s="37"/>
      <c r="N1968" s="37">
        <f t="shared" si="149"/>
        <v>0</v>
      </c>
    </row>
    <row r="1969" spans="1:14" ht="19.5" thickBot="1" x14ac:dyDescent="0.35">
      <c r="A1969" s="105" t="s">
        <v>104</v>
      </c>
      <c r="B1969" s="106">
        <v>3</v>
      </c>
      <c r="C1969" s="106">
        <v>3</v>
      </c>
      <c r="D1969" s="44"/>
      <c r="E1969" s="44"/>
      <c r="F1969" s="30">
        <f t="shared" si="146"/>
        <v>0</v>
      </c>
      <c r="G1969" s="11"/>
      <c r="H1969" s="11"/>
      <c r="I1969" s="11"/>
      <c r="J1969" s="12">
        <f t="shared" si="147"/>
        <v>0</v>
      </c>
      <c r="K1969" s="31">
        <f t="shared" si="148"/>
        <v>2145</v>
      </c>
      <c r="L1969" s="37">
        <f t="shared" si="145"/>
        <v>0</v>
      </c>
      <c r="M1969" s="37"/>
      <c r="N1969" s="37">
        <f t="shared" si="149"/>
        <v>0</v>
      </c>
    </row>
    <row r="1970" spans="1:14" ht="19.5" thickBot="1" x14ac:dyDescent="0.35">
      <c r="A1970" s="56" t="s">
        <v>105</v>
      </c>
      <c r="B1970" s="57" t="s">
        <v>74</v>
      </c>
      <c r="C1970" s="58">
        <v>150</v>
      </c>
      <c r="D1970" s="44"/>
      <c r="E1970" s="44"/>
      <c r="F1970" s="30">
        <f t="shared" si="146"/>
        <v>0</v>
      </c>
      <c r="G1970" s="11"/>
      <c r="H1970" s="11"/>
      <c r="I1970" s="11"/>
      <c r="J1970" s="12">
        <f t="shared" si="147"/>
        <v>0</v>
      </c>
      <c r="K1970" s="31">
        <f t="shared" si="148"/>
        <v>21.06</v>
      </c>
      <c r="L1970" s="37">
        <f t="shared" si="145"/>
        <v>0</v>
      </c>
      <c r="M1970" s="37"/>
      <c r="N1970" s="37">
        <f t="shared" si="149"/>
        <v>0</v>
      </c>
    </row>
    <row r="1971" spans="1:14" x14ac:dyDescent="0.3">
      <c r="A1971" s="107"/>
      <c r="B1971" s="108"/>
      <c r="C1971" s="108"/>
      <c r="D1971" s="11"/>
      <c r="E1971" s="11"/>
      <c r="F1971" s="30" t="e">
        <f t="shared" si="146"/>
        <v>#DIV/0!</v>
      </c>
      <c r="G1971" s="11"/>
      <c r="H1971" s="11"/>
      <c r="I1971" s="11"/>
      <c r="J1971" s="12">
        <f t="shared" si="147"/>
        <v>0</v>
      </c>
      <c r="K1971" s="31">
        <f t="shared" si="148"/>
        <v>116.5</v>
      </c>
      <c r="L1971" s="37">
        <f t="shared" si="145"/>
        <v>0</v>
      </c>
      <c r="M1971" s="37"/>
      <c r="N1971" s="37">
        <f t="shared" si="149"/>
        <v>0</v>
      </c>
    </row>
    <row r="1972" spans="1:14" x14ac:dyDescent="0.3">
      <c r="A1972" s="107"/>
      <c r="B1972" s="108"/>
      <c r="C1972" s="108"/>
      <c r="D1972" s="11"/>
      <c r="E1972" s="11"/>
      <c r="F1972" s="30" t="e">
        <f t="shared" si="146"/>
        <v>#DIV/0!</v>
      </c>
      <c r="G1972" s="11"/>
      <c r="H1972" s="11"/>
      <c r="I1972" s="11"/>
      <c r="J1972" s="12">
        <f t="shared" si="147"/>
        <v>0</v>
      </c>
      <c r="K1972" s="31">
        <f t="shared" si="148"/>
        <v>0</v>
      </c>
      <c r="L1972" s="37">
        <f t="shared" si="145"/>
        <v>0</v>
      </c>
      <c r="M1972" s="37"/>
      <c r="N1972" s="37">
        <f t="shared" si="149"/>
        <v>0</v>
      </c>
    </row>
    <row r="1973" spans="1:14" x14ac:dyDescent="0.3">
      <c r="A1973" s="107"/>
      <c r="B1973" s="108"/>
      <c r="C1973" s="108"/>
      <c r="D1973" s="11"/>
      <c r="E1973" s="11"/>
      <c r="F1973" s="30" t="e">
        <f t="shared" si="146"/>
        <v>#DIV/0!</v>
      </c>
      <c r="G1973" s="11"/>
      <c r="H1973" s="11"/>
      <c r="I1973" s="11"/>
      <c r="J1973" s="12">
        <f t="shared" si="147"/>
        <v>0</v>
      </c>
      <c r="K1973" s="31">
        <f t="shared" si="148"/>
        <v>23</v>
      </c>
      <c r="L1973" s="37">
        <f t="shared" si="145"/>
        <v>0</v>
      </c>
      <c r="M1973" s="37"/>
      <c r="N1973" s="37">
        <f t="shared" si="149"/>
        <v>0</v>
      </c>
    </row>
    <row r="1974" spans="1:14" x14ac:dyDescent="0.3">
      <c r="A1974" s="107"/>
      <c r="B1974" s="108"/>
      <c r="C1974" s="108"/>
      <c r="D1974" s="11"/>
      <c r="E1974" s="11"/>
      <c r="F1974" s="30" t="e">
        <f t="shared" si="146"/>
        <v>#DIV/0!</v>
      </c>
      <c r="G1974" s="11"/>
      <c r="H1974" s="11"/>
      <c r="I1974" s="11"/>
      <c r="J1974" s="12">
        <f t="shared" si="147"/>
        <v>0</v>
      </c>
      <c r="K1974" s="31">
        <f t="shared" si="148"/>
        <v>0</v>
      </c>
      <c r="L1974" s="37">
        <f t="shared" si="145"/>
        <v>0</v>
      </c>
      <c r="M1974" s="37"/>
      <c r="N1974" s="37">
        <f t="shared" si="149"/>
        <v>0</v>
      </c>
    </row>
    <row r="1975" spans="1:14" x14ac:dyDescent="0.3">
      <c r="A1975" s="11"/>
      <c r="B1975" s="10"/>
      <c r="C1975" s="10"/>
      <c r="D1975" s="11"/>
      <c r="E1975" s="11"/>
      <c r="F1975" s="30" t="e">
        <f t="shared" si="146"/>
        <v>#DIV/0!</v>
      </c>
      <c r="G1975" s="11"/>
      <c r="H1975" s="11"/>
      <c r="I1975" s="11"/>
      <c r="J1975" s="12">
        <f t="shared" si="147"/>
        <v>0</v>
      </c>
      <c r="K1975" s="31">
        <f t="shared" si="148"/>
        <v>0</v>
      </c>
      <c r="L1975" s="37">
        <f t="shared" si="145"/>
        <v>0</v>
      </c>
      <c r="M1975" s="37"/>
      <c r="N1975" s="37">
        <f t="shared" si="149"/>
        <v>0</v>
      </c>
    </row>
    <row r="1976" spans="1:14" x14ac:dyDescent="0.3">
      <c r="A1976" s="11"/>
      <c r="B1976" s="10"/>
      <c r="C1976" s="10"/>
      <c r="D1976" s="11"/>
      <c r="E1976" s="11"/>
      <c r="F1976" s="30" t="e">
        <f t="shared" si="146"/>
        <v>#DIV/0!</v>
      </c>
      <c r="G1976" s="11"/>
      <c r="H1976" s="11"/>
      <c r="I1976" s="11"/>
      <c r="J1976" s="12">
        <f t="shared" si="147"/>
        <v>0</v>
      </c>
      <c r="K1976" s="31">
        <f t="shared" si="148"/>
        <v>0</v>
      </c>
      <c r="L1976" s="37">
        <f t="shared" si="145"/>
        <v>0</v>
      </c>
      <c r="M1976" s="37"/>
      <c r="N1976" s="37">
        <f t="shared" si="149"/>
        <v>0</v>
      </c>
    </row>
    <row r="1977" spans="1:14" x14ac:dyDescent="0.3">
      <c r="A1977" s="11"/>
      <c r="B1977" s="10"/>
      <c r="C1977" s="10"/>
      <c r="D1977" s="11"/>
      <c r="E1977" s="11"/>
      <c r="F1977" s="30" t="e">
        <f t="shared" si="146"/>
        <v>#DIV/0!</v>
      </c>
      <c r="G1977" s="11"/>
      <c r="H1977" s="11"/>
      <c r="I1977" s="11"/>
      <c r="J1977" s="12">
        <f t="shared" si="147"/>
        <v>0</v>
      </c>
      <c r="K1977" s="31">
        <f t="shared" si="148"/>
        <v>0</v>
      </c>
      <c r="L1977" s="37">
        <f t="shared" si="145"/>
        <v>0</v>
      </c>
      <c r="M1977" s="37"/>
      <c r="N1977" s="37">
        <f t="shared" si="149"/>
        <v>0</v>
      </c>
    </row>
    <row r="1978" spans="1:14" x14ac:dyDescent="0.3">
      <c r="A1978" s="11" t="s">
        <v>33</v>
      </c>
      <c r="B1978" s="11"/>
      <c r="C1978" s="13"/>
      <c r="D1978" s="111">
        <f t="shared" ref="D1978:J1978" si="150">SUM(D1916:D1977)</f>
        <v>308</v>
      </c>
      <c r="E1978" s="111">
        <f t="shared" si="150"/>
        <v>0</v>
      </c>
      <c r="F1978" s="111" t="e">
        <f t="shared" si="150"/>
        <v>#DIV/0!</v>
      </c>
      <c r="G1978" s="111">
        <f t="shared" si="150"/>
        <v>0</v>
      </c>
      <c r="H1978" s="111">
        <f t="shared" si="150"/>
        <v>0</v>
      </c>
      <c r="I1978" s="111">
        <f t="shared" si="150"/>
        <v>0</v>
      </c>
      <c r="J1978" s="12">
        <f t="shared" si="150"/>
        <v>308</v>
      </c>
      <c r="K1978" s="111"/>
      <c r="L1978" s="111">
        <f>SUM(L1916:L1977)</f>
        <v>53933.279999999999</v>
      </c>
      <c r="M1978" s="111">
        <f>SUM(M1916:M1977)</f>
        <v>0</v>
      </c>
      <c r="N1978" s="111">
        <f>SUM(N1916:N1977)</f>
        <v>0</v>
      </c>
    </row>
    <row r="1979" spans="1:14" x14ac:dyDescent="0.3">
      <c r="A1979" s="113"/>
      <c r="B1979" s="114"/>
      <c r="C1979" s="115"/>
      <c r="D1979" s="116"/>
      <c r="E1979" s="116"/>
      <c r="F1979" s="7" t="s">
        <v>106</v>
      </c>
      <c r="G1979" s="7" t="s">
        <v>123</v>
      </c>
      <c r="H1979" s="7" t="s">
        <v>124</v>
      </c>
      <c r="I1979" s="7" t="s">
        <v>125</v>
      </c>
      <c r="J1979" s="7" t="s">
        <v>126</v>
      </c>
      <c r="K1979" s="117"/>
      <c r="L1979" s="117"/>
      <c r="M1979" s="7" t="s">
        <v>107</v>
      </c>
      <c r="N1979" s="118"/>
    </row>
    <row r="1980" spans="1:14" ht="31.5" x14ac:dyDescent="0.5">
      <c r="A1980" s="113"/>
      <c r="B1980" s="114"/>
      <c r="C1980" s="115"/>
      <c r="D1980" s="116"/>
      <c r="E1980" s="116"/>
      <c r="F1980" s="121"/>
      <c r="G1980" s="121"/>
      <c r="H1980" s="121"/>
      <c r="I1980" s="121"/>
      <c r="J1980" s="121"/>
      <c r="K1980" s="122"/>
      <c r="L1980" s="121">
        <f>+F1980-G1980-H1980-I1980-J1980</f>
        <v>0</v>
      </c>
      <c r="M1980" s="123"/>
      <c r="N1980" s="124"/>
    </row>
    <row r="1981" spans="1:14" x14ac:dyDescent="0.3">
      <c r="A1981" s="177" t="s">
        <v>109</v>
      </c>
      <c r="B1981" s="178"/>
      <c r="C1981" s="178"/>
      <c r="D1981" s="178"/>
      <c r="E1981" s="178"/>
      <c r="F1981" s="178"/>
      <c r="G1981" s="178"/>
      <c r="H1981" s="178"/>
      <c r="I1981" s="178"/>
      <c r="J1981" s="179"/>
      <c r="K1981" s="125"/>
      <c r="L1981" s="12">
        <v>1132</v>
      </c>
      <c r="M1981" s="126"/>
      <c r="N1981" s="127"/>
    </row>
    <row r="1982" spans="1:14" x14ac:dyDescent="0.3">
      <c r="A1982" s="180" t="s">
        <v>110</v>
      </c>
      <c r="B1982" s="181"/>
      <c r="C1982" s="181"/>
      <c r="D1982" s="181"/>
      <c r="E1982" s="181"/>
      <c r="F1982" s="181"/>
      <c r="G1982" s="181"/>
      <c r="H1982" s="181"/>
      <c r="I1982" s="181"/>
      <c r="J1982" s="182"/>
      <c r="K1982" s="129"/>
      <c r="L1982" s="12">
        <v>-300</v>
      </c>
      <c r="M1982" s="126"/>
      <c r="N1982" s="127"/>
    </row>
    <row r="1983" spans="1:14" x14ac:dyDescent="0.3">
      <c r="A1983" s="160" t="s">
        <v>111</v>
      </c>
      <c r="B1983" s="161"/>
      <c r="C1983" s="161"/>
      <c r="D1983" s="161"/>
      <c r="E1983" s="161"/>
      <c r="F1983" s="161"/>
      <c r="G1983" s="161"/>
      <c r="H1983" s="161"/>
      <c r="I1983" s="161"/>
      <c r="J1983" s="162"/>
      <c r="K1983" s="130"/>
      <c r="L1983" s="12"/>
      <c r="M1983" s="131">
        <f>+L1983/L1978%</f>
        <v>0</v>
      </c>
      <c r="N1983" s="127"/>
    </row>
    <row r="1984" spans="1:14" x14ac:dyDescent="0.3">
      <c r="A1984" s="163" t="s">
        <v>112</v>
      </c>
      <c r="B1984" s="164"/>
      <c r="C1984" s="164"/>
      <c r="D1984" s="164"/>
      <c r="E1984" s="164"/>
      <c r="F1984" s="164"/>
      <c r="G1984" s="164"/>
      <c r="H1984" s="164"/>
      <c r="I1984" s="164"/>
      <c r="J1984" s="165"/>
      <c r="K1984" s="132"/>
      <c r="L1984" s="12">
        <f>+E2000</f>
        <v>22688</v>
      </c>
      <c r="M1984" s="126"/>
      <c r="N1984" s="127"/>
    </row>
    <row r="1985" spans="1:14" x14ac:dyDescent="0.3">
      <c r="A1985" s="166" t="s">
        <v>113</v>
      </c>
      <c r="B1985" s="167"/>
      <c r="C1985" s="167"/>
      <c r="D1985" s="167"/>
      <c r="E1985" s="167"/>
      <c r="F1985" s="167"/>
      <c r="G1985" s="167"/>
      <c r="H1985" s="167"/>
      <c r="I1985" s="167"/>
      <c r="J1985" s="168"/>
      <c r="K1985" s="134"/>
      <c r="L1985" s="12">
        <f>+M2000</f>
        <v>0</v>
      </c>
      <c r="M1985" s="126"/>
      <c r="N1985" s="127"/>
    </row>
    <row r="1986" spans="1:14" x14ac:dyDescent="0.3">
      <c r="A1986" s="169"/>
      <c r="B1986" s="170"/>
      <c r="C1986" s="170"/>
      <c r="D1986" s="170"/>
      <c r="E1986" s="170"/>
      <c r="F1986" s="170"/>
      <c r="G1986" s="170"/>
      <c r="H1986" s="170"/>
      <c r="I1986" s="170"/>
      <c r="J1986" s="171"/>
      <c r="K1986" s="128"/>
      <c r="L1986" s="126">
        <v>99</v>
      </c>
      <c r="M1986" s="126"/>
      <c r="N1986" s="127"/>
    </row>
    <row r="1987" spans="1:14" x14ac:dyDescent="0.3">
      <c r="A1987" s="169"/>
      <c r="B1987" s="170"/>
      <c r="C1987" s="170"/>
      <c r="D1987" s="170"/>
      <c r="E1987" s="170"/>
      <c r="F1987" s="170"/>
      <c r="G1987" s="170"/>
      <c r="H1987" s="170"/>
      <c r="I1987" s="170"/>
      <c r="J1987" s="171"/>
      <c r="K1987" s="128"/>
      <c r="L1987" s="126"/>
      <c r="M1987" s="126"/>
      <c r="N1987" s="127"/>
    </row>
    <row r="1988" spans="1:14" x14ac:dyDescent="0.3">
      <c r="A1988" s="169" t="s">
        <v>114</v>
      </c>
      <c r="B1988" s="170"/>
      <c r="C1988" s="170"/>
      <c r="D1988" s="170"/>
      <c r="E1988" s="170"/>
      <c r="F1988" s="170"/>
      <c r="G1988" s="170"/>
      <c r="H1988" s="170"/>
      <c r="I1988" s="170"/>
      <c r="J1988" s="171"/>
      <c r="K1988" s="136"/>
      <c r="L1988" s="111">
        <f>+L1978-L1981-L1982-L1983-L1984+L1985-L1986-L1987</f>
        <v>30314.28</v>
      </c>
      <c r="M1988" s="126"/>
      <c r="N1988" s="127"/>
    </row>
    <row r="1989" spans="1:14" ht="19.5" thickBot="1" x14ac:dyDescent="0.35">
      <c r="L1989" s="3">
        <v>30314</v>
      </c>
      <c r="M1989" s="138">
        <f>+L1989-L1988</f>
        <v>-0.27999999999883585</v>
      </c>
    </row>
    <row r="1990" spans="1:14" ht="19.5" thickBot="1" x14ac:dyDescent="0.35">
      <c r="A1990" s="157" t="s">
        <v>115</v>
      </c>
      <c r="B1990" s="158"/>
      <c r="C1990" s="158"/>
      <c r="D1990" s="158"/>
      <c r="E1990" s="158"/>
      <c r="F1990" s="159"/>
      <c r="G1990" s="127"/>
      <c r="H1990" s="157" t="s">
        <v>116</v>
      </c>
      <c r="I1990" s="158"/>
      <c r="J1990" s="159"/>
      <c r="K1990" s="157" t="s">
        <v>117</v>
      </c>
      <c r="L1990" s="158"/>
      <c r="M1990" s="159"/>
      <c r="N1990" s="139"/>
    </row>
    <row r="1991" spans="1:14" ht="19.5" thickBot="1" x14ac:dyDescent="0.35">
      <c r="A1991" s="140" t="s">
        <v>118</v>
      </c>
      <c r="B1991" s="157" t="s">
        <v>119</v>
      </c>
      <c r="C1991" s="159"/>
      <c r="D1991" s="140" t="s">
        <v>120</v>
      </c>
      <c r="E1991" s="157" t="s">
        <v>22</v>
      </c>
      <c r="F1991" s="159"/>
      <c r="G1991" s="127"/>
      <c r="H1991" s="157" t="s">
        <v>119</v>
      </c>
      <c r="I1991" s="159"/>
      <c r="J1991" s="140" t="s">
        <v>22</v>
      </c>
      <c r="K1991" s="157" t="s">
        <v>119</v>
      </c>
      <c r="L1991" s="159"/>
      <c r="M1991" s="140" t="s">
        <v>22</v>
      </c>
      <c r="N1991" s="139"/>
    </row>
    <row r="1992" spans="1:14" ht="19.5" thickBot="1" x14ac:dyDescent="0.35">
      <c r="A1992" s="141"/>
      <c r="B1992" s="153"/>
      <c r="C1992" s="154"/>
      <c r="D1992" s="141"/>
      <c r="E1992" s="155"/>
      <c r="F1992" s="156"/>
      <c r="G1992" s="127"/>
      <c r="H1992" s="153"/>
      <c r="I1992" s="154"/>
      <c r="J1992" s="142"/>
      <c r="K1992" s="153"/>
      <c r="L1992" s="154"/>
      <c r="M1992" s="143"/>
      <c r="N1992" s="144"/>
    </row>
    <row r="1993" spans="1:14" ht="19.5" thickBot="1" x14ac:dyDescent="0.35">
      <c r="A1993" s="141"/>
      <c r="B1993" s="153"/>
      <c r="C1993" s="154"/>
      <c r="D1993" s="141"/>
      <c r="E1993" s="155">
        <v>17922</v>
      </c>
      <c r="F1993" s="156"/>
      <c r="G1993" s="127"/>
      <c r="H1993" s="153"/>
      <c r="I1993" s="154"/>
      <c r="J1993" s="142"/>
      <c r="K1993" s="153"/>
      <c r="L1993" s="154"/>
      <c r="M1993" s="143"/>
      <c r="N1993" s="144"/>
    </row>
    <row r="1994" spans="1:14" ht="19.5" thickBot="1" x14ac:dyDescent="0.35">
      <c r="A1994" s="141"/>
      <c r="B1994" s="153"/>
      <c r="C1994" s="154"/>
      <c r="D1994" s="141"/>
      <c r="E1994" s="155">
        <v>4766</v>
      </c>
      <c r="F1994" s="156"/>
      <c r="G1994" s="127"/>
      <c r="H1994" s="153"/>
      <c r="I1994" s="154"/>
      <c r="J1994" s="142"/>
      <c r="K1994" s="153"/>
      <c r="L1994" s="154"/>
      <c r="M1994" s="143"/>
      <c r="N1994" s="144"/>
    </row>
    <row r="1995" spans="1:14" ht="19.5" thickBot="1" x14ac:dyDescent="0.35">
      <c r="A1995" s="141"/>
      <c r="B1995" s="153"/>
      <c r="C1995" s="154"/>
      <c r="D1995" s="141"/>
      <c r="E1995" s="155"/>
      <c r="F1995" s="156"/>
      <c r="G1995" s="127"/>
      <c r="H1995" s="153"/>
      <c r="I1995" s="154"/>
      <c r="J1995" s="142"/>
      <c r="K1995" s="153"/>
      <c r="L1995" s="154"/>
      <c r="M1995" s="143"/>
      <c r="N1995" s="144"/>
    </row>
    <row r="1996" spans="1:14" ht="19.5" thickBot="1" x14ac:dyDescent="0.35">
      <c r="A1996" s="141"/>
      <c r="B1996" s="153"/>
      <c r="C1996" s="154"/>
      <c r="D1996" s="141"/>
      <c r="E1996" s="155"/>
      <c r="F1996" s="156"/>
      <c r="G1996" s="127"/>
      <c r="H1996" s="153"/>
      <c r="I1996" s="154"/>
      <c r="J1996" s="142"/>
      <c r="K1996" s="153"/>
      <c r="L1996" s="154"/>
      <c r="M1996" s="143"/>
      <c r="N1996" s="144"/>
    </row>
    <row r="1997" spans="1:14" ht="19.5" thickBot="1" x14ac:dyDescent="0.35">
      <c r="A1997" s="141"/>
      <c r="B1997" s="153"/>
      <c r="C1997" s="154"/>
      <c r="D1997" s="141"/>
      <c r="E1997" s="155"/>
      <c r="F1997" s="156"/>
      <c r="G1997" s="127"/>
      <c r="H1997" s="153"/>
      <c r="I1997" s="154"/>
      <c r="J1997" s="142"/>
      <c r="K1997" s="153"/>
      <c r="L1997" s="154"/>
      <c r="M1997" s="143"/>
      <c r="N1997" s="144"/>
    </row>
    <row r="1998" spans="1:14" ht="19.5" thickBot="1" x14ac:dyDescent="0.35">
      <c r="A1998" s="141"/>
      <c r="B1998" s="153"/>
      <c r="C1998" s="154"/>
      <c r="D1998" s="141"/>
      <c r="E1998" s="155"/>
      <c r="F1998" s="156"/>
      <c r="G1998" s="127"/>
      <c r="H1998" s="153"/>
      <c r="I1998" s="154"/>
      <c r="J1998" s="142"/>
      <c r="K1998" s="153"/>
      <c r="L1998" s="154"/>
      <c r="M1998" s="143"/>
      <c r="N1998" s="144"/>
    </row>
    <row r="1999" spans="1:14" ht="19.5" thickBot="1" x14ac:dyDescent="0.35">
      <c r="A1999" s="141"/>
      <c r="B1999" s="153"/>
      <c r="C1999" s="154"/>
      <c r="D1999" s="141"/>
      <c r="E1999" s="155"/>
      <c r="F1999" s="156"/>
      <c r="G1999" s="127"/>
      <c r="H1999" s="153"/>
      <c r="I1999" s="154"/>
      <c r="J1999" s="142"/>
      <c r="K1999" s="153"/>
      <c r="L1999" s="154"/>
      <c r="M1999" s="143"/>
      <c r="N1999" s="144"/>
    </row>
    <row r="2000" spans="1:14" ht="19.5" thickBot="1" x14ac:dyDescent="0.35">
      <c r="A2000" s="141" t="s">
        <v>121</v>
      </c>
      <c r="B2000" s="153"/>
      <c r="C2000" s="154"/>
      <c r="D2000" s="141"/>
      <c r="E2000" s="155">
        <f>SUM(E1992:F1999)</f>
        <v>22688</v>
      </c>
      <c r="F2000" s="156"/>
      <c r="G2000" s="127"/>
      <c r="H2000" s="153" t="s">
        <v>121</v>
      </c>
      <c r="I2000" s="154"/>
      <c r="J2000" s="140">
        <f>SUM(J1992:J1999)</f>
        <v>0</v>
      </c>
      <c r="K2000" s="153" t="s">
        <v>121</v>
      </c>
      <c r="L2000" s="154"/>
      <c r="M2000" s="145">
        <f>SUM(M1992:M1999)</f>
        <v>0</v>
      </c>
      <c r="N2000" s="139"/>
    </row>
    <row r="2003" spans="1:14" x14ac:dyDescent="0.3">
      <c r="A2003" s="172" t="s">
        <v>0</v>
      </c>
      <c r="B2003" s="172"/>
      <c r="C2003" s="172"/>
      <c r="D2003" s="172"/>
      <c r="E2003" s="172"/>
      <c r="F2003" s="172"/>
      <c r="G2003" s="172"/>
      <c r="H2003" s="172"/>
      <c r="I2003" s="172"/>
      <c r="J2003" s="172"/>
      <c r="K2003" s="172"/>
      <c r="L2003" s="172"/>
      <c r="M2003" s="1"/>
      <c r="N2003" s="151"/>
    </row>
    <row r="2004" spans="1:14" x14ac:dyDescent="0.3">
      <c r="A2004" s="1" t="s">
        <v>1</v>
      </c>
      <c r="B2004" s="151"/>
      <c r="J2004" s="1" t="s">
        <v>3</v>
      </c>
      <c r="K2004" s="173">
        <f>+K1913</f>
        <v>0</v>
      </c>
      <c r="L2004" s="173"/>
      <c r="M2004" s="173"/>
      <c r="N2004" s="6"/>
    </row>
    <row r="2005" spans="1:14" x14ac:dyDescent="0.3">
      <c r="A2005" s="174"/>
      <c r="B2005" s="175"/>
      <c r="C2005" s="176"/>
      <c r="D2005" s="169" t="s">
        <v>6</v>
      </c>
      <c r="E2005" s="170"/>
      <c r="F2005" s="171"/>
      <c r="G2005" s="7" t="s">
        <v>7</v>
      </c>
      <c r="H2005" s="7" t="s">
        <v>7</v>
      </c>
      <c r="I2005" s="7" t="s">
        <v>8</v>
      </c>
      <c r="J2005" s="150" t="s">
        <v>9</v>
      </c>
      <c r="K2005" s="7" t="s">
        <v>10</v>
      </c>
      <c r="L2005" s="152"/>
      <c r="M2005" s="7" t="s">
        <v>11</v>
      </c>
      <c r="N2005" s="7" t="s">
        <v>12</v>
      </c>
    </row>
    <row r="2006" spans="1:14" x14ac:dyDescent="0.3">
      <c r="A2006" s="12" t="s">
        <v>16</v>
      </c>
      <c r="B2006" s="7" t="s">
        <v>17</v>
      </c>
      <c r="C2006" s="13" t="s">
        <v>18</v>
      </c>
      <c r="D2006" s="7">
        <v>1</v>
      </c>
      <c r="E2006" s="7">
        <v>2</v>
      </c>
      <c r="F2006" s="14" t="s">
        <v>19</v>
      </c>
      <c r="G2006" s="7" t="s">
        <v>20</v>
      </c>
      <c r="H2006" s="7" t="s">
        <v>20</v>
      </c>
      <c r="I2006" s="7"/>
      <c r="J2006" s="7" t="s">
        <v>20</v>
      </c>
      <c r="K2006" s="7" t="s">
        <v>21</v>
      </c>
      <c r="L2006" s="7" t="s">
        <v>22</v>
      </c>
      <c r="M2006" s="7" t="s">
        <v>23</v>
      </c>
      <c r="N2006" s="7" t="s">
        <v>22</v>
      </c>
    </row>
    <row r="2007" spans="1:14" x14ac:dyDescent="0.3">
      <c r="A2007" s="16" t="s">
        <v>35</v>
      </c>
      <c r="B2007" s="17" t="s">
        <v>36</v>
      </c>
      <c r="C2007" s="17">
        <v>72</v>
      </c>
      <c r="D2007" s="29"/>
      <c r="E2007" s="29"/>
      <c r="F2007" s="30">
        <f>+(E2007+D2007)/C2007</f>
        <v>0</v>
      </c>
      <c r="G2007" s="32"/>
      <c r="H2007" s="32"/>
      <c r="I2007" s="32"/>
      <c r="J2007" s="34">
        <f>+D2007+E2007-G2007-H2007-I2007</f>
        <v>0</v>
      </c>
      <c r="K2007" s="31">
        <f>+K1916</f>
        <v>381.13</v>
      </c>
      <c r="L2007" s="24">
        <f t="shared" ref="L2007:L2068" si="151">+J2007*K2007</f>
        <v>0</v>
      </c>
      <c r="M2007" s="24"/>
      <c r="N2007" s="24">
        <f>+K2007*I2007</f>
        <v>0</v>
      </c>
    </row>
    <row r="2008" spans="1:14" x14ac:dyDescent="0.3">
      <c r="A2008" s="16" t="s">
        <v>37</v>
      </c>
      <c r="B2008" s="17" t="s">
        <v>38</v>
      </c>
      <c r="C2008" s="17">
        <v>36</v>
      </c>
      <c r="D2008" s="29"/>
      <c r="E2008" s="29"/>
      <c r="F2008" s="30">
        <f t="shared" ref="F2008:F2068" si="152">+(E2008+D2008)/C2008</f>
        <v>0</v>
      </c>
      <c r="G2008" s="32"/>
      <c r="H2008" s="32"/>
      <c r="I2008" s="32"/>
      <c r="J2008" s="34">
        <f t="shared" ref="J2008:J2068" si="153">+D2008+E2008-G2008-H2008-I2008</f>
        <v>0</v>
      </c>
      <c r="K2008" s="31">
        <f t="shared" ref="K2008:K2068" si="154">+K1917</f>
        <v>741.2</v>
      </c>
      <c r="L2008" s="24">
        <f t="shared" si="151"/>
        <v>0</v>
      </c>
      <c r="M2008" s="24"/>
      <c r="N2008" s="24">
        <f t="shared" ref="N2008:N2068" si="155">+K2008*I2008</f>
        <v>0</v>
      </c>
    </row>
    <row r="2009" spans="1:14" x14ac:dyDescent="0.3">
      <c r="A2009" s="16" t="s">
        <v>39</v>
      </c>
      <c r="B2009" s="17" t="s">
        <v>40</v>
      </c>
      <c r="C2009" s="17">
        <v>18</v>
      </c>
      <c r="D2009" s="29"/>
      <c r="E2009" s="29"/>
      <c r="F2009" s="30">
        <f t="shared" si="152"/>
        <v>0</v>
      </c>
      <c r="G2009" s="32"/>
      <c r="H2009" s="32"/>
      <c r="I2009" s="32"/>
      <c r="J2009" s="12">
        <f t="shared" si="153"/>
        <v>0</v>
      </c>
      <c r="K2009" s="31">
        <f t="shared" si="154"/>
        <v>1263.5999999999999</v>
      </c>
      <c r="L2009" s="37">
        <f t="shared" si="151"/>
        <v>0</v>
      </c>
      <c r="M2009" s="37"/>
      <c r="N2009" s="37">
        <f t="shared" si="155"/>
        <v>0</v>
      </c>
    </row>
    <row r="2010" spans="1:14" x14ac:dyDescent="0.3">
      <c r="A2010" s="16" t="s">
        <v>41</v>
      </c>
      <c r="B2010" s="17" t="s">
        <v>42</v>
      </c>
      <c r="C2010" s="17">
        <v>10</v>
      </c>
      <c r="D2010" s="29"/>
      <c r="E2010" s="29"/>
      <c r="F2010" s="30">
        <f t="shared" si="152"/>
        <v>0</v>
      </c>
      <c r="G2010" s="32"/>
      <c r="H2010" s="32"/>
      <c r="I2010" s="32"/>
      <c r="J2010" s="34">
        <f t="shared" si="153"/>
        <v>0</v>
      </c>
      <c r="K2010" s="31">
        <f t="shared" si="154"/>
        <v>2059.1999999999998</v>
      </c>
      <c r="L2010" s="24">
        <f t="shared" si="151"/>
        <v>0</v>
      </c>
      <c r="M2010" s="24"/>
      <c r="N2010" s="24">
        <f t="shared" si="155"/>
        <v>0</v>
      </c>
    </row>
    <row r="2011" spans="1:14" x14ac:dyDescent="0.3">
      <c r="A2011" s="16" t="s">
        <v>43</v>
      </c>
      <c r="B2011" s="17" t="s">
        <v>36</v>
      </c>
      <c r="C2011" s="17">
        <v>72</v>
      </c>
      <c r="D2011" s="29"/>
      <c r="E2011" s="29"/>
      <c r="F2011" s="30">
        <f t="shared" si="152"/>
        <v>0</v>
      </c>
      <c r="G2011" s="32"/>
      <c r="H2011" s="32"/>
      <c r="I2011" s="32"/>
      <c r="J2011" s="34">
        <f t="shared" si="153"/>
        <v>0</v>
      </c>
      <c r="K2011" s="31">
        <f t="shared" si="154"/>
        <v>409.5</v>
      </c>
      <c r="L2011" s="24">
        <f t="shared" si="151"/>
        <v>0</v>
      </c>
      <c r="M2011" s="24"/>
      <c r="N2011" s="24">
        <f t="shared" si="155"/>
        <v>0</v>
      </c>
    </row>
    <row r="2012" spans="1:14" x14ac:dyDescent="0.3">
      <c r="A2012" s="16" t="s">
        <v>44</v>
      </c>
      <c r="B2012" s="17" t="s">
        <v>38</v>
      </c>
      <c r="C2012" s="17">
        <v>36</v>
      </c>
      <c r="D2012" s="29"/>
      <c r="E2012" s="29"/>
      <c r="F2012" s="30">
        <f t="shared" si="152"/>
        <v>0</v>
      </c>
      <c r="G2012" s="32"/>
      <c r="H2012" s="32"/>
      <c r="I2012" s="32"/>
      <c r="J2012" s="34">
        <f t="shared" si="153"/>
        <v>0</v>
      </c>
      <c r="K2012" s="31">
        <f t="shared" si="154"/>
        <v>803.79</v>
      </c>
      <c r="L2012" s="24">
        <f t="shared" si="151"/>
        <v>0</v>
      </c>
      <c r="M2012" s="24"/>
      <c r="N2012" s="24">
        <f t="shared" si="155"/>
        <v>0</v>
      </c>
    </row>
    <row r="2013" spans="1:14" x14ac:dyDescent="0.3">
      <c r="A2013" s="16" t="s">
        <v>45</v>
      </c>
      <c r="B2013" s="17" t="s">
        <v>36</v>
      </c>
      <c r="C2013" s="17">
        <v>72</v>
      </c>
      <c r="D2013" s="29"/>
      <c r="E2013" s="29"/>
      <c r="F2013" s="30">
        <f t="shared" si="152"/>
        <v>0</v>
      </c>
      <c r="G2013" s="32"/>
      <c r="H2013" s="32"/>
      <c r="I2013" s="32"/>
      <c r="J2013" s="34">
        <f t="shared" si="153"/>
        <v>0</v>
      </c>
      <c r="K2013" s="31">
        <f t="shared" si="154"/>
        <v>409.5</v>
      </c>
      <c r="L2013" s="24">
        <f t="shared" si="151"/>
        <v>0</v>
      </c>
      <c r="M2013" s="24"/>
      <c r="N2013" s="24">
        <f t="shared" si="155"/>
        <v>0</v>
      </c>
    </row>
    <row r="2014" spans="1:14" x14ac:dyDescent="0.3">
      <c r="A2014" s="16" t="s">
        <v>46</v>
      </c>
      <c r="B2014" s="17" t="s">
        <v>38</v>
      </c>
      <c r="C2014" s="17">
        <v>36</v>
      </c>
      <c r="D2014" s="29"/>
      <c r="E2014" s="29"/>
      <c r="F2014" s="30">
        <f t="shared" si="152"/>
        <v>0</v>
      </c>
      <c r="G2014" s="32"/>
      <c r="H2014" s="32"/>
      <c r="I2014" s="32"/>
      <c r="J2014" s="34">
        <f t="shared" si="153"/>
        <v>0</v>
      </c>
      <c r="K2014" s="31">
        <f t="shared" si="154"/>
        <v>803.79</v>
      </c>
      <c r="L2014" s="24">
        <f t="shared" si="151"/>
        <v>0</v>
      </c>
      <c r="M2014" s="24"/>
      <c r="N2014" s="24">
        <f t="shared" si="155"/>
        <v>0</v>
      </c>
    </row>
    <row r="2015" spans="1:14" x14ac:dyDescent="0.3">
      <c r="A2015" s="16" t="s">
        <v>47</v>
      </c>
      <c r="B2015" s="17" t="s">
        <v>48</v>
      </c>
      <c r="C2015" s="17">
        <v>8</v>
      </c>
      <c r="D2015" s="29"/>
      <c r="E2015" s="29"/>
      <c r="F2015" s="30">
        <f t="shared" si="152"/>
        <v>0</v>
      </c>
      <c r="G2015" s="32"/>
      <c r="H2015" s="32"/>
      <c r="I2015" s="32"/>
      <c r="J2015" s="34">
        <f t="shared" si="153"/>
        <v>0</v>
      </c>
      <c r="K2015" s="31">
        <f t="shared" si="154"/>
        <v>2767.05</v>
      </c>
      <c r="L2015" s="24">
        <f t="shared" si="151"/>
        <v>0</v>
      </c>
      <c r="M2015" s="24"/>
      <c r="N2015" s="24">
        <f t="shared" si="155"/>
        <v>0</v>
      </c>
    </row>
    <row r="2016" spans="1:14" x14ac:dyDescent="0.3">
      <c r="A2016" s="35" t="s">
        <v>49</v>
      </c>
      <c r="B2016" s="17" t="s">
        <v>50</v>
      </c>
      <c r="C2016" s="38">
        <v>72</v>
      </c>
      <c r="D2016" s="29"/>
      <c r="E2016" s="29"/>
      <c r="F2016" s="30">
        <f t="shared" si="152"/>
        <v>0</v>
      </c>
      <c r="G2016" s="32"/>
      <c r="H2016" s="32"/>
      <c r="I2016" s="32"/>
      <c r="J2016" s="12">
        <f t="shared" si="153"/>
        <v>0</v>
      </c>
      <c r="K2016" s="31">
        <f t="shared" si="154"/>
        <v>444.6</v>
      </c>
      <c r="L2016" s="37">
        <f t="shared" si="151"/>
        <v>0</v>
      </c>
      <c r="M2016" s="37"/>
      <c r="N2016" s="37">
        <f t="shared" si="155"/>
        <v>0</v>
      </c>
    </row>
    <row r="2017" spans="1:14" x14ac:dyDescent="0.3">
      <c r="A2017" s="16" t="s">
        <v>51</v>
      </c>
      <c r="B2017" s="17" t="s">
        <v>52</v>
      </c>
      <c r="C2017" s="17">
        <v>36</v>
      </c>
      <c r="D2017" s="29"/>
      <c r="E2017" s="29"/>
      <c r="F2017" s="30">
        <f t="shared" si="152"/>
        <v>0</v>
      </c>
      <c r="G2017" s="32"/>
      <c r="H2017" s="32"/>
      <c r="I2017" s="32"/>
      <c r="J2017" s="34">
        <f t="shared" si="153"/>
        <v>0</v>
      </c>
      <c r="K2017" s="31">
        <f t="shared" si="154"/>
        <v>868.73</v>
      </c>
      <c r="L2017" s="24">
        <f t="shared" si="151"/>
        <v>0</v>
      </c>
      <c r="M2017" s="24"/>
      <c r="N2017" s="24">
        <f t="shared" si="155"/>
        <v>0</v>
      </c>
    </row>
    <row r="2018" spans="1:14" x14ac:dyDescent="0.3">
      <c r="A2018" s="16" t="s">
        <v>53</v>
      </c>
      <c r="B2018" s="17" t="s">
        <v>48</v>
      </c>
      <c r="C2018" s="17">
        <v>8</v>
      </c>
      <c r="D2018" s="29"/>
      <c r="E2018" s="29"/>
      <c r="F2018" s="30">
        <f t="shared" si="152"/>
        <v>0</v>
      </c>
      <c r="G2018" s="32"/>
      <c r="H2018" s="32"/>
      <c r="I2018" s="32"/>
      <c r="J2018" s="34">
        <f t="shared" si="153"/>
        <v>0</v>
      </c>
      <c r="K2018" s="31">
        <f t="shared" si="154"/>
        <v>2416.0500000000002</v>
      </c>
      <c r="L2018" s="24">
        <f t="shared" si="151"/>
        <v>0</v>
      </c>
      <c r="M2018" s="24"/>
      <c r="N2018" s="24">
        <f t="shared" si="155"/>
        <v>0</v>
      </c>
    </row>
    <row r="2019" spans="1:14" x14ac:dyDescent="0.3">
      <c r="A2019" s="16" t="s">
        <v>54</v>
      </c>
      <c r="B2019" s="17" t="s">
        <v>50</v>
      </c>
      <c r="C2019" s="17">
        <v>72</v>
      </c>
      <c r="D2019" s="29"/>
      <c r="E2019" s="29"/>
      <c r="F2019" s="30">
        <f t="shared" si="152"/>
        <v>0</v>
      </c>
      <c r="G2019" s="32"/>
      <c r="H2019" s="32"/>
      <c r="I2019" s="32"/>
      <c r="J2019" s="34">
        <f t="shared" si="153"/>
        <v>0</v>
      </c>
      <c r="K2019" s="31">
        <f t="shared" si="154"/>
        <v>377.33</v>
      </c>
      <c r="L2019" s="24">
        <f t="shared" si="151"/>
        <v>0</v>
      </c>
      <c r="M2019" s="24"/>
      <c r="N2019" s="24">
        <f t="shared" si="155"/>
        <v>0</v>
      </c>
    </row>
    <row r="2020" spans="1:14" x14ac:dyDescent="0.3">
      <c r="A2020" s="16" t="s">
        <v>55</v>
      </c>
      <c r="B2020" s="17" t="s">
        <v>56</v>
      </c>
      <c r="C2020" s="17">
        <v>15</v>
      </c>
      <c r="D2020" s="44"/>
      <c r="E2020" s="44"/>
      <c r="F2020" s="30">
        <f t="shared" si="152"/>
        <v>0</v>
      </c>
      <c r="G2020" s="11"/>
      <c r="H2020" s="11"/>
      <c r="I2020" s="11"/>
      <c r="J2020" s="12">
        <f t="shared" si="153"/>
        <v>0</v>
      </c>
      <c r="K2020" s="45">
        <f t="shared" si="154"/>
        <v>1158.3</v>
      </c>
      <c r="L2020" s="37">
        <f t="shared" si="151"/>
        <v>0</v>
      </c>
      <c r="M2020" s="37"/>
      <c r="N2020" s="37">
        <f t="shared" si="155"/>
        <v>0</v>
      </c>
    </row>
    <row r="2021" spans="1:14" x14ac:dyDescent="0.3">
      <c r="A2021" s="16" t="s">
        <v>57</v>
      </c>
      <c r="B2021" s="17" t="s">
        <v>50</v>
      </c>
      <c r="C2021" s="17">
        <v>72</v>
      </c>
      <c r="D2021" s="29"/>
      <c r="E2021" s="29"/>
      <c r="F2021" s="30">
        <f t="shared" si="152"/>
        <v>0</v>
      </c>
      <c r="G2021" s="32"/>
      <c r="H2021" s="32"/>
      <c r="I2021" s="32"/>
      <c r="J2021" s="34">
        <f t="shared" si="153"/>
        <v>0</v>
      </c>
      <c r="K2021" s="31">
        <f t="shared" si="154"/>
        <v>424.13</v>
      </c>
      <c r="L2021" s="24">
        <f t="shared" si="151"/>
        <v>0</v>
      </c>
      <c r="M2021" s="24"/>
      <c r="N2021" s="24">
        <f t="shared" si="155"/>
        <v>0</v>
      </c>
    </row>
    <row r="2022" spans="1:14" x14ac:dyDescent="0.3">
      <c r="A2022" s="16" t="s">
        <v>58</v>
      </c>
      <c r="B2022" s="17" t="s">
        <v>59</v>
      </c>
      <c r="C2022" s="17">
        <v>15</v>
      </c>
      <c r="D2022" s="29"/>
      <c r="E2022" s="29"/>
      <c r="F2022" s="30">
        <f t="shared" si="152"/>
        <v>0</v>
      </c>
      <c r="G2022" s="32"/>
      <c r="H2022" s="32"/>
      <c r="I2022" s="32"/>
      <c r="J2022" s="34">
        <f t="shared" si="153"/>
        <v>0</v>
      </c>
      <c r="K2022" s="31">
        <f t="shared" si="154"/>
        <v>1199.25</v>
      </c>
      <c r="L2022" s="24">
        <f t="shared" si="151"/>
        <v>0</v>
      </c>
      <c r="M2022" s="24"/>
      <c r="N2022" s="24">
        <f t="shared" si="155"/>
        <v>0</v>
      </c>
    </row>
    <row r="2023" spans="1:14" x14ac:dyDescent="0.3">
      <c r="A2023" s="16" t="s">
        <v>60</v>
      </c>
      <c r="B2023" s="17" t="s">
        <v>50</v>
      </c>
      <c r="C2023" s="17">
        <v>72</v>
      </c>
      <c r="D2023" s="29"/>
      <c r="E2023" s="29"/>
      <c r="F2023" s="30">
        <f t="shared" si="152"/>
        <v>0</v>
      </c>
      <c r="G2023" s="32"/>
      <c r="H2023" s="32"/>
      <c r="I2023" s="32"/>
      <c r="J2023" s="34">
        <f t="shared" si="153"/>
        <v>0</v>
      </c>
      <c r="K2023" s="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/row>
    <row r="2024" spans="1:14" x14ac:dyDescent="0.3">
      <c r="A2024" s="16" t="s">
        <v>61</v>
      </c>
      <c r="B2024" s="17" t="s">
        <v>50</v>
      </c>
      <c r="C2024" s="38">
        <v>72</v>
      </c>
      <c r="D2024" s="44"/>
      <c r="E2024" s="44"/>
      <c r="F2024" s="30">
        <f t="shared" si="152"/>
        <v>0</v>
      </c>
      <c r="G2024" s="11"/>
      <c r="H2024" s="11"/>
      <c r="I2024" s="11"/>
      <c r="J2024" s="12">
        <f t="shared" si="153"/>
        <v>0</v>
      </c>
      <c r="K2024" s="31">
        <f t="shared" si="154"/>
        <v>424.13</v>
      </c>
      <c r="L2024" s="37">
        <f t="shared" si="151"/>
        <v>0</v>
      </c>
      <c r="M2024" s="37"/>
      <c r="N2024" s="37">
        <f t="shared" si="155"/>
        <v>0</v>
      </c>
    </row>
    <row r="2025" spans="1:14" x14ac:dyDescent="0.3">
      <c r="A2025" s="35" t="s">
        <v>62</v>
      </c>
      <c r="B2025" s="17" t="s">
        <v>50</v>
      </c>
      <c r="C2025" s="38">
        <v>72</v>
      </c>
      <c r="D2025" s="44"/>
      <c r="E2025" s="44"/>
      <c r="F2025" s="30">
        <f t="shared" si="152"/>
        <v>0</v>
      </c>
      <c r="G2025" s="11"/>
      <c r="H2025" s="11"/>
      <c r="I2025" s="11"/>
      <c r="J2025" s="12">
        <f t="shared" si="153"/>
        <v>0</v>
      </c>
      <c r="K2025" s="31">
        <f t="shared" si="154"/>
        <v>330.23</v>
      </c>
      <c r="L2025" s="37">
        <f t="shared" si="151"/>
        <v>0</v>
      </c>
      <c r="M2025" s="37"/>
      <c r="N2025" s="37">
        <f t="shared" si="155"/>
        <v>0</v>
      </c>
    </row>
    <row r="2026" spans="1:14" x14ac:dyDescent="0.3">
      <c r="A2026" s="35" t="s">
        <v>63</v>
      </c>
      <c r="B2026" s="17" t="s">
        <v>50</v>
      </c>
      <c r="C2026" s="38">
        <v>72</v>
      </c>
      <c r="D2026" s="44"/>
      <c r="E2026" s="44"/>
      <c r="F2026" s="30">
        <f t="shared" si="152"/>
        <v>0</v>
      </c>
      <c r="G2026" s="11"/>
      <c r="H2026" s="11"/>
      <c r="I2026" s="11"/>
      <c r="J2026" s="12">
        <f t="shared" si="153"/>
        <v>0</v>
      </c>
      <c r="K2026" s="31">
        <f t="shared" si="154"/>
        <v>424.13</v>
      </c>
      <c r="L2026" s="37">
        <f t="shared" si="151"/>
        <v>0</v>
      </c>
      <c r="M2026" s="37"/>
      <c r="N2026" s="37">
        <f t="shared" si="155"/>
        <v>0</v>
      </c>
    </row>
    <row r="2027" spans="1:14" x14ac:dyDescent="0.3">
      <c r="A2027" s="35" t="s">
        <v>64</v>
      </c>
      <c r="B2027" s="17" t="s">
        <v>65</v>
      </c>
      <c r="C2027" s="38">
        <v>72</v>
      </c>
      <c r="D2027" s="44"/>
      <c r="E2027" s="44"/>
      <c r="F2027" s="30">
        <f t="shared" si="152"/>
        <v>0</v>
      </c>
      <c r="G2027" s="11"/>
      <c r="H2027" s="11"/>
      <c r="I2027" s="11"/>
      <c r="J2027" s="12">
        <f t="shared" si="153"/>
        <v>0</v>
      </c>
      <c r="K2027" s="31">
        <f t="shared" si="154"/>
        <v>389.61</v>
      </c>
      <c r="L2027" s="37">
        <f t="shared" si="151"/>
        <v>0</v>
      </c>
      <c r="M2027" s="37"/>
      <c r="N2027" s="37">
        <f t="shared" si="155"/>
        <v>0</v>
      </c>
    </row>
    <row r="2028" spans="1:14" x14ac:dyDescent="0.3">
      <c r="A2028" s="35" t="s">
        <v>66</v>
      </c>
      <c r="B2028" s="17" t="s">
        <v>65</v>
      </c>
      <c r="C2028" s="38">
        <v>72</v>
      </c>
      <c r="D2028" s="44"/>
      <c r="E2028" s="44"/>
      <c r="F2028" s="30">
        <f t="shared" si="152"/>
        <v>0</v>
      </c>
      <c r="G2028" s="11"/>
      <c r="H2028" s="11"/>
      <c r="I2028" s="11"/>
      <c r="J2028" s="12">
        <f t="shared" si="153"/>
        <v>0</v>
      </c>
      <c r="K2028" s="31">
        <f t="shared" si="154"/>
        <v>389.61</v>
      </c>
      <c r="L2028" s="37">
        <f t="shared" si="151"/>
        <v>0</v>
      </c>
      <c r="M2028" s="37"/>
      <c r="N2028" s="37">
        <f t="shared" si="155"/>
        <v>0</v>
      </c>
    </row>
    <row r="2029" spans="1:14" x14ac:dyDescent="0.3">
      <c r="A2029" s="47" t="s">
        <v>67</v>
      </c>
      <c r="B2029" s="48" t="s">
        <v>59</v>
      </c>
      <c r="C2029" s="49">
        <v>25</v>
      </c>
      <c r="D2029" s="44"/>
      <c r="E2029" s="44"/>
      <c r="F2029" s="30">
        <f t="shared" si="152"/>
        <v>0</v>
      </c>
      <c r="G2029" s="11"/>
      <c r="H2029" s="11"/>
      <c r="I2029" s="11"/>
      <c r="J2029" s="12">
        <f t="shared" si="153"/>
        <v>0</v>
      </c>
      <c r="K2029" s="31">
        <f t="shared" si="154"/>
        <v>169.65</v>
      </c>
      <c r="L2029" s="37">
        <f t="shared" si="151"/>
        <v>0</v>
      </c>
      <c r="M2029" s="37"/>
      <c r="N2029" s="37">
        <f t="shared" si="155"/>
        <v>0</v>
      </c>
    </row>
    <row r="2030" spans="1:14" x14ac:dyDescent="0.3">
      <c r="A2030" s="47" t="s">
        <v>68</v>
      </c>
      <c r="B2030" s="48" t="s">
        <v>42</v>
      </c>
      <c r="C2030" s="49">
        <v>50</v>
      </c>
      <c r="D2030" s="44"/>
      <c r="E2030" s="44"/>
      <c r="F2030" s="30">
        <f t="shared" si="152"/>
        <v>0</v>
      </c>
      <c r="G2030" s="11"/>
      <c r="H2030" s="11"/>
      <c r="I2030" s="11"/>
      <c r="J2030" s="12">
        <f t="shared" si="153"/>
        <v>0</v>
      </c>
      <c r="K2030" s="31">
        <f t="shared" si="154"/>
        <v>88.92</v>
      </c>
      <c r="L2030" s="37">
        <f t="shared" si="151"/>
        <v>0</v>
      </c>
      <c r="M2030" s="37"/>
      <c r="N2030" s="37">
        <f t="shared" si="155"/>
        <v>0</v>
      </c>
    </row>
    <row r="2031" spans="1:14" x14ac:dyDescent="0.3">
      <c r="A2031" s="47" t="s">
        <v>69</v>
      </c>
      <c r="B2031" s="48" t="s">
        <v>52</v>
      </c>
      <c r="C2031" s="49">
        <v>12</v>
      </c>
      <c r="D2031" s="44"/>
      <c r="E2031" s="44"/>
      <c r="F2031" s="30">
        <f t="shared" si="152"/>
        <v>0</v>
      </c>
      <c r="G2031" s="11"/>
      <c r="H2031" s="11"/>
      <c r="I2031" s="11"/>
      <c r="J2031" s="12">
        <f t="shared" si="153"/>
        <v>0</v>
      </c>
      <c r="K2031" s="31">
        <f t="shared" si="154"/>
        <v>123.94</v>
      </c>
      <c r="L2031" s="37">
        <f t="shared" si="151"/>
        <v>0</v>
      </c>
      <c r="M2031" s="37"/>
      <c r="N2031" s="37">
        <f t="shared" si="155"/>
        <v>0</v>
      </c>
    </row>
    <row r="2032" spans="1:14" ht="19.5" thickBot="1" x14ac:dyDescent="0.35">
      <c r="A2032" s="47" t="s">
        <v>70</v>
      </c>
      <c r="B2032" s="48" t="s">
        <v>50</v>
      </c>
      <c r="C2032" s="49">
        <v>60</v>
      </c>
      <c r="D2032" s="44"/>
      <c r="E2032" s="44"/>
      <c r="F2032" s="30">
        <f t="shared" si="152"/>
        <v>0</v>
      </c>
      <c r="G2032" s="11"/>
      <c r="H2032" s="11"/>
      <c r="I2032" s="11"/>
      <c r="J2032" s="12">
        <f t="shared" si="153"/>
        <v>0</v>
      </c>
      <c r="K2032" s="31">
        <f t="shared" si="154"/>
        <v>67.180000000000007</v>
      </c>
      <c r="L2032" s="37">
        <f t="shared" si="151"/>
        <v>0</v>
      </c>
      <c r="M2032" s="37"/>
      <c r="N2032" s="37">
        <f t="shared" si="155"/>
        <v>0</v>
      </c>
    </row>
    <row r="2033" spans="1:14" ht="19.5" thickBot="1" x14ac:dyDescent="0.35">
      <c r="A2033" s="56" t="s">
        <v>71</v>
      </c>
      <c r="B2033" s="57" t="s">
        <v>50</v>
      </c>
      <c r="C2033" s="58">
        <v>60</v>
      </c>
      <c r="D2033" s="44"/>
      <c r="E2033" s="44"/>
      <c r="F2033" s="30">
        <f t="shared" si="152"/>
        <v>0</v>
      </c>
      <c r="G2033" s="11"/>
      <c r="H2033" s="11"/>
      <c r="I2033" s="11"/>
      <c r="J2033" s="12">
        <f t="shared" si="153"/>
        <v>0</v>
      </c>
      <c r="K2033" s="31">
        <f t="shared" si="154"/>
        <v>67.180000000000007</v>
      </c>
      <c r="L2033" s="37">
        <f t="shared" si="151"/>
        <v>0</v>
      </c>
      <c r="M2033" s="37"/>
      <c r="N2033" s="37">
        <f t="shared" si="155"/>
        <v>0</v>
      </c>
    </row>
    <row r="2034" spans="1:14" ht="19.5" thickBot="1" x14ac:dyDescent="0.35">
      <c r="A2034" s="56" t="s">
        <v>72</v>
      </c>
      <c r="B2034" s="57" t="s">
        <v>50</v>
      </c>
      <c r="C2034" s="58">
        <v>60</v>
      </c>
      <c r="D2034" s="44"/>
      <c r="E2034" s="44"/>
      <c r="F2034" s="30">
        <f t="shared" si="152"/>
        <v>0</v>
      </c>
      <c r="G2034" s="11"/>
      <c r="H2034" s="11"/>
      <c r="I2034" s="11"/>
      <c r="J2034" s="12">
        <f t="shared" si="153"/>
        <v>0</v>
      </c>
      <c r="K2034" s="31">
        <f t="shared" si="154"/>
        <v>67.180000000000007</v>
      </c>
      <c r="L2034" s="37">
        <f t="shared" si="151"/>
        <v>0</v>
      </c>
      <c r="M2034" s="37"/>
      <c r="N2034" s="37">
        <f t="shared" si="155"/>
        <v>0</v>
      </c>
    </row>
    <row r="2035" spans="1:14" ht="19.5" thickBot="1" x14ac:dyDescent="0.35">
      <c r="A2035" s="56" t="s">
        <v>73</v>
      </c>
      <c r="B2035" s="57" t="s">
        <v>74</v>
      </c>
      <c r="C2035" s="58">
        <v>150</v>
      </c>
      <c r="D2035" s="44"/>
      <c r="E2035" s="44"/>
      <c r="F2035" s="30">
        <f t="shared" si="152"/>
        <v>0</v>
      </c>
      <c r="G2035" s="11"/>
      <c r="H2035" s="11"/>
      <c r="I2035" s="11"/>
      <c r="J2035" s="12">
        <f t="shared" si="153"/>
        <v>0</v>
      </c>
      <c r="K2035" s="31">
        <f t="shared" si="154"/>
        <v>21.06</v>
      </c>
      <c r="L2035" s="37">
        <f t="shared" si="151"/>
        <v>0</v>
      </c>
      <c r="M2035" s="37"/>
      <c r="N2035" s="37">
        <f t="shared" si="155"/>
        <v>0</v>
      </c>
    </row>
    <row r="2036" spans="1:14" ht="19.5" thickBot="1" x14ac:dyDescent="0.35">
      <c r="A2036" s="66" t="s">
        <v>75</v>
      </c>
      <c r="B2036" s="67" t="s">
        <v>76</v>
      </c>
      <c r="C2036" s="68">
        <v>120</v>
      </c>
      <c r="D2036" s="44"/>
      <c r="E2036" s="44"/>
      <c r="F2036" s="30">
        <f t="shared" si="152"/>
        <v>0</v>
      </c>
      <c r="G2036" s="11"/>
      <c r="H2036" s="11"/>
      <c r="I2036" s="11"/>
      <c r="J2036" s="12">
        <f t="shared" si="153"/>
        <v>0</v>
      </c>
      <c r="K2036" s="31">
        <f t="shared" si="154"/>
        <v>78.98</v>
      </c>
      <c r="L2036" s="37">
        <f t="shared" si="151"/>
        <v>0</v>
      </c>
      <c r="M2036" s="37"/>
      <c r="N2036" s="37">
        <f t="shared" si="155"/>
        <v>0</v>
      </c>
    </row>
    <row r="2037" spans="1:14" ht="19.5" thickBot="1" x14ac:dyDescent="0.35">
      <c r="A2037" s="66" t="s">
        <v>77</v>
      </c>
      <c r="B2037" s="67" t="s">
        <v>78</v>
      </c>
      <c r="C2037" s="68">
        <v>60</v>
      </c>
      <c r="D2037" s="44"/>
      <c r="E2037" s="44"/>
      <c r="F2037" s="30">
        <f t="shared" si="152"/>
        <v>0</v>
      </c>
      <c r="G2037" s="11"/>
      <c r="H2037" s="11"/>
      <c r="I2037" s="11"/>
      <c r="J2037" s="12">
        <f t="shared" si="153"/>
        <v>0</v>
      </c>
      <c r="K2037" s="31">
        <f t="shared" si="154"/>
        <v>154.44</v>
      </c>
      <c r="L2037" s="37">
        <f t="shared" si="151"/>
        <v>0</v>
      </c>
      <c r="M2037" s="37"/>
      <c r="N2037" s="37">
        <f t="shared" si="155"/>
        <v>0</v>
      </c>
    </row>
    <row r="2038" spans="1:14" ht="19.5" thickBot="1" x14ac:dyDescent="0.35">
      <c r="A2038" s="66" t="s">
        <v>79</v>
      </c>
      <c r="B2038" s="67" t="s">
        <v>50</v>
      </c>
      <c r="C2038" s="68">
        <v>30</v>
      </c>
      <c r="D2038" s="44"/>
      <c r="E2038" s="44"/>
      <c r="F2038" s="30">
        <f t="shared" si="152"/>
        <v>0</v>
      </c>
      <c r="G2038" s="11"/>
      <c r="H2038" s="11"/>
      <c r="I2038" s="11"/>
      <c r="J2038" s="12">
        <f t="shared" si="153"/>
        <v>0</v>
      </c>
      <c r="K2038" s="31">
        <f t="shared" si="154"/>
        <v>274.95</v>
      </c>
      <c r="L2038" s="37">
        <f t="shared" si="151"/>
        <v>0</v>
      </c>
      <c r="M2038" s="37"/>
      <c r="N2038" s="37">
        <f t="shared" si="155"/>
        <v>0</v>
      </c>
    </row>
    <row r="2039" spans="1:14" ht="19.5" thickBot="1" x14ac:dyDescent="0.35">
      <c r="A2039" s="66" t="s">
        <v>80</v>
      </c>
      <c r="B2039" s="67" t="s">
        <v>59</v>
      </c>
      <c r="C2039" s="68">
        <v>12</v>
      </c>
      <c r="D2039" s="44"/>
      <c r="E2039" s="44"/>
      <c r="F2039" s="30">
        <f t="shared" si="152"/>
        <v>0</v>
      </c>
      <c r="G2039" s="11"/>
      <c r="H2039" s="11"/>
      <c r="I2039" s="11"/>
      <c r="J2039" s="12">
        <f t="shared" si="153"/>
        <v>0</v>
      </c>
      <c r="K2039" s="31">
        <f t="shared" si="154"/>
        <v>1023.75</v>
      </c>
      <c r="L2039" s="37">
        <f t="shared" si="151"/>
        <v>0</v>
      </c>
      <c r="M2039" s="37"/>
      <c r="N2039" s="37">
        <f t="shared" si="155"/>
        <v>0</v>
      </c>
    </row>
    <row r="2040" spans="1:14" ht="19.5" thickBot="1" x14ac:dyDescent="0.35">
      <c r="A2040" s="76" t="s">
        <v>81</v>
      </c>
      <c r="B2040" s="77" t="s">
        <v>82</v>
      </c>
      <c r="C2040" s="78">
        <v>18</v>
      </c>
      <c r="D2040" s="44"/>
      <c r="E2040" s="44"/>
      <c r="F2040" s="30">
        <f t="shared" si="152"/>
        <v>0</v>
      </c>
      <c r="G2040" s="11"/>
      <c r="H2040" s="11"/>
      <c r="I2040" s="11"/>
      <c r="J2040" s="12">
        <f t="shared" si="153"/>
        <v>0</v>
      </c>
      <c r="K2040" s="31">
        <f t="shared" si="154"/>
        <v>558.67999999999995</v>
      </c>
      <c r="L2040" s="37">
        <f t="shared" si="151"/>
        <v>0</v>
      </c>
      <c r="M2040" s="37"/>
      <c r="N2040" s="37">
        <f t="shared" si="155"/>
        <v>0</v>
      </c>
    </row>
    <row r="2041" spans="1:14" ht="19.5" thickBot="1" x14ac:dyDescent="0.35">
      <c r="A2041" s="76" t="s">
        <v>83</v>
      </c>
      <c r="B2041" s="77" t="s">
        <v>59</v>
      </c>
      <c r="C2041" s="78">
        <v>12</v>
      </c>
      <c r="D2041" s="44"/>
      <c r="E2041" s="44"/>
      <c r="F2041" s="30">
        <f t="shared" si="152"/>
        <v>0</v>
      </c>
      <c r="G2041" s="11"/>
      <c r="H2041" s="11"/>
      <c r="I2041" s="11"/>
      <c r="J2041" s="12">
        <f t="shared" si="153"/>
        <v>0</v>
      </c>
      <c r="K2041" s="31">
        <f t="shared" si="154"/>
        <v>1092.2</v>
      </c>
      <c r="L2041" s="37">
        <f t="shared" si="151"/>
        <v>0</v>
      </c>
      <c r="M2041" s="37"/>
      <c r="N2041" s="37">
        <f t="shared" si="155"/>
        <v>0</v>
      </c>
    </row>
    <row r="2042" spans="1:14" ht="19.5" thickBot="1" x14ac:dyDescent="0.35">
      <c r="A2042" s="76" t="s">
        <v>84</v>
      </c>
      <c r="B2042" s="77" t="s">
        <v>85</v>
      </c>
      <c r="C2042" s="78">
        <v>4</v>
      </c>
      <c r="D2042" s="44"/>
      <c r="E2042" s="44"/>
      <c r="F2042" s="30">
        <f t="shared" si="152"/>
        <v>0</v>
      </c>
      <c r="G2042" s="11"/>
      <c r="H2042" s="11"/>
      <c r="I2042" s="11"/>
      <c r="J2042" s="12">
        <f t="shared" si="153"/>
        <v>0</v>
      </c>
      <c r="K2042" s="31">
        <f t="shared" si="154"/>
        <v>2670.53</v>
      </c>
      <c r="L2042" s="37">
        <f t="shared" si="151"/>
        <v>0</v>
      </c>
      <c r="M2042" s="37"/>
      <c r="N2042" s="37">
        <f t="shared" si="155"/>
        <v>0</v>
      </c>
    </row>
    <row r="2043" spans="1:14" ht="19.5" thickBot="1" x14ac:dyDescent="0.35">
      <c r="A2043" s="86" t="s">
        <v>86</v>
      </c>
      <c r="B2043" s="87" t="s">
        <v>87</v>
      </c>
      <c r="C2043" s="88">
        <v>48</v>
      </c>
      <c r="D2043" s="44"/>
      <c r="E2043" s="44"/>
      <c r="F2043" s="30">
        <f t="shared" si="152"/>
        <v>0</v>
      </c>
      <c r="G2043" s="11"/>
      <c r="H2043" s="11"/>
      <c r="I2043" s="11"/>
      <c r="J2043" s="12">
        <f t="shared" si="153"/>
        <v>0</v>
      </c>
      <c r="K2043" s="31">
        <f t="shared" si="154"/>
        <v>46.8</v>
      </c>
      <c r="L2043" s="37">
        <f t="shared" si="151"/>
        <v>0</v>
      </c>
      <c r="M2043" s="37"/>
      <c r="N2043" s="37">
        <f t="shared" si="155"/>
        <v>0</v>
      </c>
    </row>
    <row r="2044" spans="1:14" ht="19.5" thickBot="1" x14ac:dyDescent="0.35">
      <c r="A2044" s="86" t="s">
        <v>88</v>
      </c>
      <c r="B2044" s="87" t="s">
        <v>87</v>
      </c>
      <c r="C2044" s="88">
        <v>48</v>
      </c>
      <c r="D2044" s="44"/>
      <c r="E2044" s="44"/>
      <c r="F2044" s="30">
        <f t="shared" si="152"/>
        <v>0</v>
      </c>
      <c r="G2044" s="11"/>
      <c r="H2044" s="11"/>
      <c r="I2044" s="11"/>
      <c r="J2044" s="12">
        <f t="shared" si="153"/>
        <v>0</v>
      </c>
      <c r="K2044" s="31">
        <f t="shared" si="154"/>
        <v>46.8</v>
      </c>
      <c r="L2044" s="37">
        <f t="shared" si="151"/>
        <v>0</v>
      </c>
      <c r="M2044" s="37"/>
      <c r="N2044" s="37">
        <f t="shared" si="155"/>
        <v>0</v>
      </c>
    </row>
    <row r="2045" spans="1:14" x14ac:dyDescent="0.3">
      <c r="A2045" s="96" t="s">
        <v>89</v>
      </c>
      <c r="B2045" s="97">
        <v>25</v>
      </c>
      <c r="C2045" s="97">
        <v>25</v>
      </c>
      <c r="D2045" s="44"/>
      <c r="E2045" s="44"/>
      <c r="F2045" s="30">
        <f t="shared" si="152"/>
        <v>0</v>
      </c>
      <c r="G2045" s="11"/>
      <c r="H2045" s="11"/>
      <c r="I2045" s="11"/>
      <c r="J2045" s="12">
        <f t="shared" si="153"/>
        <v>0</v>
      </c>
      <c r="K2045" s="31">
        <f t="shared" si="154"/>
        <v>111.25</v>
      </c>
      <c r="L2045" s="37">
        <f t="shared" si="151"/>
        <v>0</v>
      </c>
      <c r="M2045" s="37"/>
      <c r="N2045" s="37">
        <f t="shared" si="155"/>
        <v>0</v>
      </c>
    </row>
    <row r="2046" spans="1:14" x14ac:dyDescent="0.3">
      <c r="A2046" s="105" t="s">
        <v>90</v>
      </c>
      <c r="B2046" s="106">
        <v>10</v>
      </c>
      <c r="C2046" s="106">
        <v>10</v>
      </c>
      <c r="D2046" s="44"/>
      <c r="E2046" s="44"/>
      <c r="F2046" s="30">
        <f t="shared" si="152"/>
        <v>0</v>
      </c>
      <c r="G2046" s="11"/>
      <c r="H2046" s="11"/>
      <c r="I2046" s="11"/>
      <c r="J2046" s="12">
        <f t="shared" si="153"/>
        <v>0</v>
      </c>
      <c r="K2046" s="31">
        <f t="shared" si="154"/>
        <v>1760</v>
      </c>
      <c r="L2046" s="37">
        <f t="shared" si="151"/>
        <v>0</v>
      </c>
      <c r="M2046" s="37"/>
      <c r="N2046" s="37">
        <f t="shared" si="155"/>
        <v>0</v>
      </c>
    </row>
    <row r="2047" spans="1:14" x14ac:dyDescent="0.3">
      <c r="A2047" s="105" t="s">
        <v>91</v>
      </c>
      <c r="B2047" s="106">
        <v>8</v>
      </c>
      <c r="C2047" s="106">
        <v>8</v>
      </c>
      <c r="D2047" s="44"/>
      <c r="E2047" s="44"/>
      <c r="F2047" s="30">
        <f t="shared" si="152"/>
        <v>0</v>
      </c>
      <c r="G2047" s="11"/>
      <c r="H2047" s="11"/>
      <c r="I2047" s="11"/>
      <c r="J2047" s="12">
        <f t="shared" si="153"/>
        <v>0</v>
      </c>
      <c r="K2047" s="31">
        <f t="shared" si="154"/>
        <v>2365</v>
      </c>
      <c r="L2047" s="37">
        <f t="shared" si="151"/>
        <v>0</v>
      </c>
      <c r="M2047" s="37"/>
      <c r="N2047" s="37">
        <f t="shared" si="155"/>
        <v>0</v>
      </c>
    </row>
    <row r="2048" spans="1:14" x14ac:dyDescent="0.3">
      <c r="A2048" s="105" t="s">
        <v>92</v>
      </c>
      <c r="B2048" s="106">
        <v>8</v>
      </c>
      <c r="C2048" s="106">
        <v>8</v>
      </c>
      <c r="D2048" s="44"/>
      <c r="E2048" s="44"/>
      <c r="F2048" s="30">
        <f t="shared" si="152"/>
        <v>0</v>
      </c>
      <c r="G2048" s="11"/>
      <c r="H2048" s="11"/>
      <c r="I2048" s="11"/>
      <c r="J2048" s="12">
        <f t="shared" si="153"/>
        <v>0</v>
      </c>
      <c r="K2048" s="31">
        <f t="shared" si="154"/>
        <v>2065</v>
      </c>
      <c r="L2048" s="37">
        <f t="shared" si="151"/>
        <v>0</v>
      </c>
      <c r="M2048" s="37"/>
      <c r="N2048" s="37">
        <f t="shared" si="155"/>
        <v>0</v>
      </c>
    </row>
    <row r="2049" spans="1:14" x14ac:dyDescent="0.3">
      <c r="A2049" s="105" t="s">
        <v>93</v>
      </c>
      <c r="B2049" s="106">
        <v>15</v>
      </c>
      <c r="C2049" s="106">
        <v>15</v>
      </c>
      <c r="D2049" s="44"/>
      <c r="E2049" s="44"/>
      <c r="F2049" s="30">
        <f t="shared" si="152"/>
        <v>0</v>
      </c>
      <c r="G2049" s="11"/>
      <c r="H2049" s="11"/>
      <c r="I2049" s="11"/>
      <c r="J2049" s="12">
        <f t="shared" si="153"/>
        <v>0</v>
      </c>
      <c r="K2049" s="31">
        <f t="shared" si="154"/>
        <v>990</v>
      </c>
      <c r="L2049" s="37">
        <f t="shared" si="151"/>
        <v>0</v>
      </c>
      <c r="M2049" s="37"/>
      <c r="N2049" s="37">
        <f t="shared" si="155"/>
        <v>0</v>
      </c>
    </row>
    <row r="2050" spans="1:14" x14ac:dyDescent="0.3">
      <c r="A2050" s="105" t="s">
        <v>94</v>
      </c>
      <c r="B2050" s="106">
        <v>15</v>
      </c>
      <c r="C2050" s="106">
        <v>15</v>
      </c>
      <c r="D2050" s="44"/>
      <c r="E2050" s="44"/>
      <c r="F2050" s="30">
        <f t="shared" si="152"/>
        <v>0</v>
      </c>
      <c r="G2050" s="11"/>
      <c r="H2050" s="11"/>
      <c r="I2050" s="11"/>
      <c r="J2050" s="12">
        <f t="shared" si="153"/>
        <v>0</v>
      </c>
      <c r="K2050" s="31">
        <f t="shared" si="154"/>
        <v>1025</v>
      </c>
      <c r="L2050" s="37">
        <f t="shared" si="151"/>
        <v>0</v>
      </c>
      <c r="M2050" s="37"/>
      <c r="N2050" s="37">
        <f t="shared" si="155"/>
        <v>0</v>
      </c>
    </row>
    <row r="2051" spans="1:14" x14ac:dyDescent="0.3">
      <c r="A2051" s="105" t="s">
        <v>95</v>
      </c>
      <c r="B2051" s="106">
        <v>10</v>
      </c>
      <c r="C2051" s="106">
        <v>10</v>
      </c>
      <c r="D2051" s="44"/>
      <c r="E2051" s="44"/>
      <c r="F2051" s="30">
        <f t="shared" si="152"/>
        <v>0</v>
      </c>
      <c r="G2051" s="11"/>
      <c r="H2051" s="11"/>
      <c r="I2051" s="11"/>
      <c r="J2051" s="12">
        <f t="shared" si="153"/>
        <v>0</v>
      </c>
      <c r="K2051" s="31">
        <f t="shared" si="154"/>
        <v>1620</v>
      </c>
      <c r="L2051" s="37">
        <f t="shared" si="151"/>
        <v>0</v>
      </c>
      <c r="M2051" s="37"/>
      <c r="N2051" s="37">
        <f t="shared" si="155"/>
        <v>0</v>
      </c>
    </row>
    <row r="2052" spans="1:14" x14ac:dyDescent="0.3">
      <c r="A2052" s="105" t="s">
        <v>96</v>
      </c>
      <c r="B2052" s="106">
        <v>8</v>
      </c>
      <c r="C2052" s="106">
        <v>8</v>
      </c>
      <c r="D2052" s="44"/>
      <c r="E2052" s="44"/>
      <c r="F2052" s="30">
        <f t="shared" si="152"/>
        <v>0</v>
      </c>
      <c r="G2052" s="11"/>
      <c r="H2052" s="11"/>
      <c r="I2052" s="11"/>
      <c r="J2052" s="12">
        <f t="shared" si="153"/>
        <v>0</v>
      </c>
      <c r="K2052" s="31">
        <f t="shared" si="154"/>
        <v>2130</v>
      </c>
      <c r="L2052" s="37">
        <f t="shared" si="151"/>
        <v>0</v>
      </c>
      <c r="M2052" s="37"/>
      <c r="N2052" s="37">
        <f t="shared" si="155"/>
        <v>0</v>
      </c>
    </row>
    <row r="2053" spans="1:14" x14ac:dyDescent="0.3">
      <c r="A2053" s="105" t="s">
        <v>97</v>
      </c>
      <c r="B2053" s="106">
        <v>15</v>
      </c>
      <c r="C2053" s="106">
        <v>15</v>
      </c>
      <c r="D2053" s="44"/>
      <c r="E2053" s="44"/>
      <c r="F2053" s="30">
        <f t="shared" si="152"/>
        <v>0</v>
      </c>
      <c r="G2053" s="11"/>
      <c r="H2053" s="11"/>
      <c r="I2053" s="11"/>
      <c r="J2053" s="12">
        <f t="shared" si="153"/>
        <v>0</v>
      </c>
      <c r="K2053" s="31">
        <f t="shared" si="154"/>
        <v>880</v>
      </c>
      <c r="L2053" s="37">
        <f t="shared" si="151"/>
        <v>0</v>
      </c>
      <c r="M2053" s="37"/>
      <c r="N2053" s="37">
        <f t="shared" si="155"/>
        <v>0</v>
      </c>
    </row>
    <row r="2054" spans="1:14" x14ac:dyDescent="0.3">
      <c r="A2054" s="105" t="s">
        <v>98</v>
      </c>
      <c r="B2054" s="106">
        <v>15</v>
      </c>
      <c r="C2054" s="106">
        <v>15</v>
      </c>
      <c r="D2054" s="44"/>
      <c r="E2054" s="44"/>
      <c r="F2054" s="30">
        <f t="shared" si="152"/>
        <v>0</v>
      </c>
      <c r="G2054" s="11"/>
      <c r="H2054" s="11"/>
      <c r="I2054" s="11"/>
      <c r="J2054" s="12">
        <f t="shared" si="153"/>
        <v>0</v>
      </c>
      <c r="K2054" s="31">
        <f t="shared" si="154"/>
        <v>915</v>
      </c>
      <c r="L2054" s="37">
        <f t="shared" si="151"/>
        <v>0</v>
      </c>
      <c r="M2054" s="37"/>
      <c r="N2054" s="37">
        <f t="shared" si="155"/>
        <v>0</v>
      </c>
    </row>
    <row r="2055" spans="1:14" x14ac:dyDescent="0.3">
      <c r="A2055" s="105" t="s">
        <v>99</v>
      </c>
      <c r="B2055" s="106">
        <v>3</v>
      </c>
      <c r="C2055" s="106">
        <v>3</v>
      </c>
      <c r="D2055" s="44"/>
      <c r="E2055" s="44"/>
      <c r="F2055" s="30">
        <f t="shared" si="152"/>
        <v>0</v>
      </c>
      <c r="G2055" s="11"/>
      <c r="H2055" s="11"/>
      <c r="I2055" s="11"/>
      <c r="J2055" s="12">
        <f t="shared" si="153"/>
        <v>0</v>
      </c>
      <c r="K2055" s="31">
        <f t="shared" si="154"/>
        <v>1970</v>
      </c>
      <c r="L2055" s="37">
        <f t="shared" si="151"/>
        <v>0</v>
      </c>
      <c r="M2055" s="37"/>
      <c r="N2055" s="37">
        <f t="shared" si="155"/>
        <v>0</v>
      </c>
    </row>
    <row r="2056" spans="1:14" x14ac:dyDescent="0.3">
      <c r="A2056" s="105" t="s">
        <v>100</v>
      </c>
      <c r="B2056" s="106">
        <v>3</v>
      </c>
      <c r="C2056" s="106">
        <v>3</v>
      </c>
      <c r="D2056" s="44"/>
      <c r="E2056" s="44"/>
      <c r="F2056" s="30">
        <f t="shared" si="152"/>
        <v>0</v>
      </c>
      <c r="G2056" s="11"/>
      <c r="H2056" s="11"/>
      <c r="I2056" s="11"/>
      <c r="J2056" s="12">
        <f t="shared" si="153"/>
        <v>0</v>
      </c>
      <c r="K2056" s="31">
        <f t="shared" si="154"/>
        <v>2035</v>
      </c>
      <c r="L2056" s="37">
        <f t="shared" si="151"/>
        <v>0</v>
      </c>
      <c r="M2056" s="37"/>
      <c r="N2056" s="37">
        <f t="shared" si="155"/>
        <v>0</v>
      </c>
    </row>
    <row r="2057" spans="1:14" x14ac:dyDescent="0.3">
      <c r="A2057" s="105" t="s">
        <v>101</v>
      </c>
      <c r="B2057" s="106">
        <v>8</v>
      </c>
      <c r="C2057" s="106">
        <v>8</v>
      </c>
      <c r="D2057" s="44"/>
      <c r="E2057" s="44"/>
      <c r="F2057" s="30">
        <f t="shared" si="152"/>
        <v>0</v>
      </c>
      <c r="G2057" s="11"/>
      <c r="H2057" s="11"/>
      <c r="I2057" s="11"/>
      <c r="J2057" s="12">
        <f t="shared" si="153"/>
        <v>0</v>
      </c>
      <c r="K2057" s="31">
        <f t="shared" si="154"/>
        <v>2120</v>
      </c>
      <c r="L2057" s="37">
        <f t="shared" si="151"/>
        <v>0</v>
      </c>
      <c r="M2057" s="37"/>
      <c r="N2057" s="37">
        <f t="shared" si="155"/>
        <v>0</v>
      </c>
    </row>
    <row r="2058" spans="1:14" x14ac:dyDescent="0.3">
      <c r="A2058" s="105" t="s">
        <v>102</v>
      </c>
      <c r="B2058" s="106">
        <v>10</v>
      </c>
      <c r="C2058" s="106">
        <v>10</v>
      </c>
      <c r="D2058" s="44"/>
      <c r="E2058" s="44"/>
      <c r="F2058" s="30">
        <f t="shared" si="152"/>
        <v>0</v>
      </c>
      <c r="G2058" s="11"/>
      <c r="H2058" s="11"/>
      <c r="I2058" s="11"/>
      <c r="J2058" s="12">
        <f t="shared" si="153"/>
        <v>0</v>
      </c>
      <c r="K2058" s="31">
        <f t="shared" si="154"/>
        <v>1980</v>
      </c>
      <c r="L2058" s="37">
        <f t="shared" si="151"/>
        <v>0</v>
      </c>
      <c r="M2058" s="37"/>
      <c r="N2058" s="37">
        <f t="shared" si="155"/>
        <v>0</v>
      </c>
    </row>
    <row r="2059" spans="1:14" x14ac:dyDescent="0.3">
      <c r="A2059" s="105" t="s">
        <v>103</v>
      </c>
      <c r="B2059" s="106">
        <v>12</v>
      </c>
      <c r="C2059" s="106">
        <v>12</v>
      </c>
      <c r="D2059" s="44"/>
      <c r="E2059" s="44"/>
      <c r="F2059" s="30">
        <f t="shared" si="152"/>
        <v>0</v>
      </c>
      <c r="G2059" s="11"/>
      <c r="H2059" s="11"/>
      <c r="I2059" s="11"/>
      <c r="J2059" s="12">
        <f t="shared" si="153"/>
        <v>0</v>
      </c>
      <c r="K2059" s="31">
        <f t="shared" si="154"/>
        <v>875</v>
      </c>
      <c r="L2059" s="37">
        <f t="shared" si="151"/>
        <v>0</v>
      </c>
      <c r="M2059" s="37"/>
      <c r="N2059" s="37">
        <f t="shared" si="155"/>
        <v>0</v>
      </c>
    </row>
    <row r="2060" spans="1:14" ht="19.5" thickBot="1" x14ac:dyDescent="0.35">
      <c r="A2060" s="105" t="s">
        <v>104</v>
      </c>
      <c r="B2060" s="106">
        <v>3</v>
      </c>
      <c r="C2060" s="106">
        <v>3</v>
      </c>
      <c r="D2060" s="44"/>
      <c r="E2060" s="44"/>
      <c r="F2060" s="30">
        <f t="shared" si="152"/>
        <v>0</v>
      </c>
      <c r="G2060" s="11"/>
      <c r="H2060" s="11"/>
      <c r="I2060" s="11"/>
      <c r="J2060" s="12">
        <f t="shared" si="153"/>
        <v>0</v>
      </c>
      <c r="K2060" s="31">
        <f t="shared" si="154"/>
        <v>2145</v>
      </c>
      <c r="L2060" s="37">
        <f t="shared" si="151"/>
        <v>0</v>
      </c>
      <c r="M2060" s="37"/>
      <c r="N2060" s="37">
        <f t="shared" si="155"/>
        <v>0</v>
      </c>
    </row>
    <row r="2061" spans="1:14" ht="19.5" thickBot="1" x14ac:dyDescent="0.35">
      <c r="A2061" s="56" t="s">
        <v>105</v>
      </c>
      <c r="B2061" s="57" t="s">
        <v>74</v>
      </c>
      <c r="C2061" s="58">
        <v>150</v>
      </c>
      <c r="D2061" s="44"/>
      <c r="E2061" s="44"/>
      <c r="F2061" s="30">
        <f t="shared" si="152"/>
        <v>0</v>
      </c>
      <c r="G2061" s="11"/>
      <c r="H2061" s="11"/>
      <c r="I2061" s="11"/>
      <c r="J2061" s="12">
        <f t="shared" si="153"/>
        <v>0</v>
      </c>
      <c r="K2061" s="31">
        <f t="shared" si="154"/>
        <v>21.06</v>
      </c>
      <c r="L2061" s="37">
        <f t="shared" si="151"/>
        <v>0</v>
      </c>
      <c r="M2061" s="37"/>
      <c r="N2061" s="37">
        <f t="shared" si="155"/>
        <v>0</v>
      </c>
    </row>
    <row r="2062" spans="1:14" x14ac:dyDescent="0.3">
      <c r="A2062" s="107"/>
      <c r="B2062" s="108"/>
      <c r="C2062" s="108"/>
      <c r="D2062" s="11"/>
      <c r="E2062" s="11"/>
      <c r="F2062" s="30" t="e">
        <f t="shared" si="152"/>
        <v>#DIV/0!</v>
      </c>
      <c r="G2062" s="11"/>
      <c r="H2062" s="11"/>
      <c r="I2062" s="11"/>
      <c r="J2062" s="12">
        <f t="shared" si="153"/>
        <v>0</v>
      </c>
      <c r="K2062" s="31">
        <f t="shared" si="154"/>
        <v>116.5</v>
      </c>
      <c r="L2062" s="37">
        <f t="shared" si="151"/>
        <v>0</v>
      </c>
      <c r="M2062" s="37"/>
      <c r="N2062" s="37">
        <f t="shared" si="155"/>
        <v>0</v>
      </c>
    </row>
    <row r="2063" spans="1:14" x14ac:dyDescent="0.3">
      <c r="A2063" s="107"/>
      <c r="B2063" s="108"/>
      <c r="C2063" s="108"/>
      <c r="D2063" s="11"/>
      <c r="E2063" s="11"/>
      <c r="F2063" s="30" t="e">
        <f t="shared" si="152"/>
        <v>#DIV/0!</v>
      </c>
      <c r="G2063" s="11"/>
      <c r="H2063" s="11"/>
      <c r="I2063" s="11"/>
      <c r="J2063" s="12">
        <f t="shared" si="153"/>
        <v>0</v>
      </c>
      <c r="K2063" s="31">
        <f t="shared" si="154"/>
        <v>0</v>
      </c>
      <c r="L2063" s="37">
        <f t="shared" si="151"/>
        <v>0</v>
      </c>
      <c r="M2063" s="37"/>
      <c r="N2063" s="37">
        <f t="shared" si="155"/>
        <v>0</v>
      </c>
    </row>
    <row r="2064" spans="1:14" x14ac:dyDescent="0.3">
      <c r="A2064" s="107"/>
      <c r="B2064" s="108"/>
      <c r="C2064" s="108"/>
      <c r="D2064" s="11"/>
      <c r="E2064" s="11"/>
      <c r="F2064" s="30" t="e">
        <f t="shared" si="152"/>
        <v>#DIV/0!</v>
      </c>
      <c r="G2064" s="11"/>
      <c r="H2064" s="11"/>
      <c r="I2064" s="11"/>
      <c r="J2064" s="12">
        <f t="shared" si="153"/>
        <v>0</v>
      </c>
      <c r="K2064" s="31">
        <f t="shared" si="154"/>
        <v>23</v>
      </c>
      <c r="L2064" s="37">
        <f t="shared" si="151"/>
        <v>0</v>
      </c>
      <c r="M2064" s="37"/>
      <c r="N2064" s="37">
        <f t="shared" si="155"/>
        <v>0</v>
      </c>
    </row>
    <row r="2065" spans="1:14" x14ac:dyDescent="0.3">
      <c r="A2065" s="107"/>
      <c r="B2065" s="108"/>
      <c r="C2065" s="108"/>
      <c r="D2065" s="11"/>
      <c r="E2065" s="11"/>
      <c r="F2065" s="30" t="e">
        <f t="shared" si="152"/>
        <v>#DIV/0!</v>
      </c>
      <c r="G2065" s="11"/>
      <c r="H2065" s="11"/>
      <c r="I2065" s="11"/>
      <c r="J2065" s="12">
        <f t="shared" si="153"/>
        <v>0</v>
      </c>
      <c r="K2065" s="31">
        <f t="shared" si="154"/>
        <v>0</v>
      </c>
      <c r="L2065" s="37">
        <f t="shared" si="151"/>
        <v>0</v>
      </c>
      <c r="M2065" s="37"/>
      <c r="N2065" s="37">
        <f t="shared" si="155"/>
        <v>0</v>
      </c>
    </row>
    <row r="2066" spans="1:14" x14ac:dyDescent="0.3">
      <c r="A2066" s="11"/>
      <c r="B2066" s="10"/>
      <c r="C2066" s="10"/>
      <c r="D2066" s="11"/>
      <c r="E2066" s="11"/>
      <c r="F2066" s="30" t="e">
        <f t="shared" si="152"/>
        <v>#DIV/0!</v>
      </c>
      <c r="G2066" s="11"/>
      <c r="H2066" s="11"/>
      <c r="I2066" s="11"/>
      <c r="J2066" s="12">
        <f t="shared" si="153"/>
        <v>0</v>
      </c>
      <c r="K2066" s="31">
        <f t="shared" si="154"/>
        <v>0</v>
      </c>
      <c r="L2066" s="37">
        <f t="shared" si="151"/>
        <v>0</v>
      </c>
      <c r="M2066" s="37"/>
      <c r="N2066" s="37">
        <f t="shared" si="155"/>
        <v>0</v>
      </c>
    </row>
    <row r="2067" spans="1:14" x14ac:dyDescent="0.3">
      <c r="A2067" s="11"/>
      <c r="B2067" s="10"/>
      <c r="C2067" s="10"/>
      <c r="D2067" s="11"/>
      <c r="E2067" s="11"/>
      <c r="F2067" s="30" t="e">
        <f t="shared" si="152"/>
        <v>#DIV/0!</v>
      </c>
      <c r="G2067" s="11"/>
      <c r="H2067" s="11"/>
      <c r="I2067" s="11"/>
      <c r="J2067" s="12">
        <f t="shared" si="153"/>
        <v>0</v>
      </c>
      <c r="K2067" s="31">
        <f t="shared" si="154"/>
        <v>0</v>
      </c>
      <c r="L2067" s="37">
        <f t="shared" si="151"/>
        <v>0</v>
      </c>
      <c r="M2067" s="37"/>
      <c r="N2067" s="37">
        <f t="shared" si="155"/>
        <v>0</v>
      </c>
    </row>
    <row r="2068" spans="1:14" x14ac:dyDescent="0.3">
      <c r="A2068" s="11"/>
      <c r="B2068" s="10"/>
      <c r="C2068" s="10"/>
      <c r="D2068" s="11"/>
      <c r="E2068" s="11"/>
      <c r="F2068" s="30" t="e">
        <f t="shared" si="152"/>
        <v>#DIV/0!</v>
      </c>
      <c r="G2068" s="11"/>
      <c r="H2068" s="11"/>
      <c r="I2068" s="11"/>
      <c r="J2068" s="12">
        <f t="shared" si="153"/>
        <v>0</v>
      </c>
      <c r="K2068" s="31">
        <f t="shared" si="154"/>
        <v>0</v>
      </c>
      <c r="L2068" s="37">
        <f t="shared" si="151"/>
        <v>0</v>
      </c>
      <c r="M2068" s="37"/>
      <c r="N2068" s="37">
        <f t="shared" si="155"/>
        <v>0</v>
      </c>
    </row>
    <row r="2069" spans="1:14" x14ac:dyDescent="0.3">
      <c r="A2069" s="11" t="s">
        <v>33</v>
      </c>
      <c r="B2069" s="11"/>
      <c r="C2069" s="13"/>
      <c r="D2069" s="111">
        <f t="shared" ref="D2069:J2069" si="156">SUM(D2007:D2068)</f>
        <v>0</v>
      </c>
      <c r="E2069" s="111">
        <f t="shared" si="156"/>
        <v>0</v>
      </c>
      <c r="F2069" s="111" t="e">
        <f t="shared" si="156"/>
        <v>#DIV/0!</v>
      </c>
      <c r="G2069" s="111">
        <f t="shared" si="156"/>
        <v>0</v>
      </c>
      <c r="H2069" s="111">
        <f t="shared" si="156"/>
        <v>0</v>
      </c>
      <c r="I2069" s="111">
        <f t="shared" si="156"/>
        <v>0</v>
      </c>
      <c r="J2069" s="12">
        <f t="shared" si="156"/>
        <v>0</v>
      </c>
      <c r="K2069" s="111"/>
      <c r="L2069" s="111">
        <f>SUM(L2007:L2068)</f>
        <v>0</v>
      </c>
      <c r="M2069" s="111">
        <f>SUM(M2007:M2068)</f>
        <v>0</v>
      </c>
      <c r="N2069" s="111">
        <f>SUM(N2007:N2068)</f>
        <v>0</v>
      </c>
    </row>
    <row r="2070" spans="1:14" x14ac:dyDescent="0.3">
      <c r="A2070" s="113"/>
      <c r="B2070" s="114"/>
      <c r="C2070" s="115"/>
      <c r="D2070" s="116"/>
      <c r="E2070" s="116"/>
      <c r="F2070" s="7" t="s">
        <v>106</v>
      </c>
      <c r="G2070" s="7" t="s">
        <v>123</v>
      </c>
      <c r="H2070" s="7" t="s">
        <v>124</v>
      </c>
      <c r="I2070" s="7" t="s">
        <v>125</v>
      </c>
      <c r="J2070" s="7" t="s">
        <v>126</v>
      </c>
      <c r="K2070" s="117"/>
      <c r="L2070" s="117"/>
      <c r="M2070" s="7" t="s">
        <v>107</v>
      </c>
      <c r="N2070" s="118"/>
    </row>
    <row r="2071" spans="1:14" ht="31.5" x14ac:dyDescent="0.5">
      <c r="A2071" s="113"/>
      <c r="B2071" s="114"/>
      <c r="C2071" s="115"/>
      <c r="D2071" s="116"/>
      <c r="E2071" s="116"/>
      <c r="F2071" s="121"/>
      <c r="G2071" s="121"/>
      <c r="H2071" s="121"/>
      <c r="I2071" s="121"/>
      <c r="J2071" s="121"/>
      <c r="K2071" s="122"/>
      <c r="L2071" s="121">
        <f>+F2071-G2071-H2071-I2071-J2071</f>
        <v>0</v>
      </c>
      <c r="M2071" s="123"/>
      <c r="N2071" s="124"/>
    </row>
    <row r="2072" spans="1:14" x14ac:dyDescent="0.3">
      <c r="A2072" s="177" t="s">
        <v>109</v>
      </c>
      <c r="B2072" s="178"/>
      <c r="C2072" s="178"/>
      <c r="D2072" s="178"/>
      <c r="E2072" s="178"/>
      <c r="F2072" s="178"/>
      <c r="G2072" s="178"/>
      <c r="H2072" s="178"/>
      <c r="I2072" s="178"/>
      <c r="J2072" s="179"/>
      <c r="K2072" s="125"/>
      <c r="L2072" s="12"/>
      <c r="M2072" s="126"/>
      <c r="N2072" s="127"/>
    </row>
    <row r="2073" spans="1:14" x14ac:dyDescent="0.3">
      <c r="A2073" s="180" t="s">
        <v>110</v>
      </c>
      <c r="B2073" s="181"/>
      <c r="C2073" s="181"/>
      <c r="D2073" s="181"/>
      <c r="E2073" s="181"/>
      <c r="F2073" s="181"/>
      <c r="G2073" s="181"/>
      <c r="H2073" s="181"/>
      <c r="I2073" s="181"/>
      <c r="J2073" s="182"/>
      <c r="K2073" s="129"/>
      <c r="L2073" s="12"/>
      <c r="M2073" s="126"/>
      <c r="N2073" s="127"/>
    </row>
    <row r="2074" spans="1:14" x14ac:dyDescent="0.3">
      <c r="A2074" s="160" t="s">
        <v>111</v>
      </c>
      <c r="B2074" s="161"/>
      <c r="C2074" s="161"/>
      <c r="D2074" s="161"/>
      <c r="E2074" s="161"/>
      <c r="F2074" s="161"/>
      <c r="G2074" s="161"/>
      <c r="H2074" s="161"/>
      <c r="I2074" s="161"/>
      <c r="J2074" s="162"/>
      <c r="K2074" s="130"/>
      <c r="L2074" s="12"/>
      <c r="M2074" s="131" t="e">
        <f>+L2074/L2069%</f>
        <v>#DIV/0!</v>
      </c>
      <c r="N2074" s="127"/>
    </row>
    <row r="2075" spans="1:14" x14ac:dyDescent="0.3">
      <c r="A2075" s="163" t="s">
        <v>112</v>
      </c>
      <c r="B2075" s="164"/>
      <c r="C2075" s="164"/>
      <c r="D2075" s="164"/>
      <c r="E2075" s="164"/>
      <c r="F2075" s="164"/>
      <c r="G2075" s="164"/>
      <c r="H2075" s="164"/>
      <c r="I2075" s="164"/>
      <c r="J2075" s="165"/>
      <c r="K2075" s="132"/>
      <c r="L2075" s="12">
        <f>+E2091</f>
        <v>0</v>
      </c>
      <c r="M2075" s="126"/>
      <c r="N2075" s="127"/>
    </row>
    <row r="2076" spans="1:14" x14ac:dyDescent="0.3">
      <c r="A2076" s="166" t="s">
        <v>113</v>
      </c>
      <c r="B2076" s="167"/>
      <c r="C2076" s="167"/>
      <c r="D2076" s="167"/>
      <c r="E2076" s="167"/>
      <c r="F2076" s="167"/>
      <c r="G2076" s="167"/>
      <c r="H2076" s="167"/>
      <c r="I2076" s="167"/>
      <c r="J2076" s="168"/>
      <c r="K2076" s="134"/>
      <c r="L2076" s="12">
        <f>+M2091</f>
        <v>0</v>
      </c>
      <c r="M2076" s="126"/>
      <c r="N2076" s="127"/>
    </row>
    <row r="2077" spans="1:14" x14ac:dyDescent="0.3">
      <c r="A2077" s="169"/>
      <c r="B2077" s="170"/>
      <c r="C2077" s="170"/>
      <c r="D2077" s="170"/>
      <c r="E2077" s="170"/>
      <c r="F2077" s="170"/>
      <c r="G2077" s="170"/>
      <c r="H2077" s="170"/>
      <c r="I2077" s="170"/>
      <c r="J2077" s="171"/>
      <c r="K2077" s="128"/>
      <c r="L2077" s="126"/>
      <c r="M2077" s="126"/>
      <c r="N2077" s="127"/>
    </row>
    <row r="2078" spans="1:14" x14ac:dyDescent="0.3">
      <c r="A2078" s="169"/>
      <c r="B2078" s="170"/>
      <c r="C2078" s="170"/>
      <c r="D2078" s="170"/>
      <c r="E2078" s="170"/>
      <c r="F2078" s="170"/>
      <c r="G2078" s="170"/>
      <c r="H2078" s="170"/>
      <c r="I2078" s="170"/>
      <c r="J2078" s="171"/>
      <c r="K2078" s="128"/>
      <c r="L2078" s="126"/>
      <c r="M2078" s="126"/>
      <c r="N2078" s="127"/>
    </row>
    <row r="2079" spans="1:14" x14ac:dyDescent="0.3">
      <c r="A2079" s="169" t="s">
        <v>114</v>
      </c>
      <c r="B2079" s="170"/>
      <c r="C2079" s="170"/>
      <c r="D2079" s="170"/>
      <c r="E2079" s="170"/>
      <c r="F2079" s="170"/>
      <c r="G2079" s="170"/>
      <c r="H2079" s="170"/>
      <c r="I2079" s="170"/>
      <c r="J2079" s="171"/>
      <c r="K2079" s="136"/>
      <c r="L2079" s="111">
        <f>+L2069-L2072-L2073-L2074-L2075+L2076-L2077-L2078</f>
        <v>0</v>
      </c>
      <c r="M2079" s="126"/>
      <c r="N2079" s="127"/>
    </row>
    <row r="2080" spans="1:14" ht="19.5" thickBot="1" x14ac:dyDescent="0.35">
      <c r="M2080" s="138">
        <f>+L2080-L2079</f>
        <v>0</v>
      </c>
    </row>
    <row r="2081" spans="1:14" ht="19.5" thickBot="1" x14ac:dyDescent="0.35">
      <c r="A2081" s="157" t="s">
        <v>115</v>
      </c>
      <c r="B2081" s="158"/>
      <c r="C2081" s="158"/>
      <c r="D2081" s="158"/>
      <c r="E2081" s="158"/>
      <c r="F2081" s="159"/>
      <c r="G2081" s="127"/>
      <c r="H2081" s="157" t="s">
        <v>116</v>
      </c>
      <c r="I2081" s="158"/>
      <c r="J2081" s="159"/>
      <c r="K2081" s="157" t="s">
        <v>117</v>
      </c>
      <c r="L2081" s="158"/>
      <c r="M2081" s="159"/>
      <c r="N2081" s="139"/>
    </row>
    <row r="2082" spans="1:14" ht="19.5" thickBot="1" x14ac:dyDescent="0.35">
      <c r="A2082" s="140" t="s">
        <v>118</v>
      </c>
      <c r="B2082" s="157" t="s">
        <v>119</v>
      </c>
      <c r="C2082" s="159"/>
      <c r="D2082" s="140" t="s">
        <v>120</v>
      </c>
      <c r="E2082" s="157" t="s">
        <v>22</v>
      </c>
      <c r="F2082" s="159"/>
      <c r="G2082" s="127"/>
      <c r="H2082" s="157" t="s">
        <v>119</v>
      </c>
      <c r="I2082" s="159"/>
      <c r="J2082" s="140" t="s">
        <v>22</v>
      </c>
      <c r="K2082" s="157" t="s">
        <v>119</v>
      </c>
      <c r="L2082" s="159"/>
      <c r="M2082" s="140" t="s">
        <v>22</v>
      </c>
      <c r="N2082" s="139"/>
    </row>
    <row r="2083" spans="1:14" ht="19.5" thickBot="1" x14ac:dyDescent="0.35">
      <c r="A2083" s="141"/>
      <c r="B2083" s="153"/>
      <c r="C2083" s="154"/>
      <c r="D2083" s="141"/>
      <c r="E2083" s="155"/>
      <c r="F2083" s="156"/>
      <c r="G2083" s="127"/>
      <c r="H2083" s="153"/>
      <c r="I2083" s="154"/>
      <c r="J2083" s="142"/>
      <c r="K2083" s="153"/>
      <c r="L2083" s="154"/>
      <c r="M2083" s="143"/>
      <c r="N2083" s="144"/>
    </row>
    <row r="2084" spans="1:14" ht="19.5" thickBot="1" x14ac:dyDescent="0.35">
      <c r="A2084" s="141"/>
      <c r="B2084" s="153"/>
      <c r="C2084" s="154"/>
      <c r="D2084" s="141"/>
      <c r="E2084" s="155"/>
      <c r="F2084" s="156"/>
      <c r="G2084" s="127"/>
      <c r="H2084" s="153"/>
      <c r="I2084" s="154"/>
      <c r="J2084" s="142"/>
      <c r="K2084" s="153"/>
      <c r="L2084" s="154"/>
      <c r="M2084" s="143"/>
      <c r="N2084" s="144"/>
    </row>
    <row r="2085" spans="1:14" ht="19.5" thickBot="1" x14ac:dyDescent="0.35">
      <c r="A2085" s="141"/>
      <c r="B2085" s="153"/>
      <c r="C2085" s="154"/>
      <c r="D2085" s="141"/>
      <c r="E2085" s="155"/>
      <c r="F2085" s="156"/>
      <c r="G2085" s="127"/>
      <c r="H2085" s="153"/>
      <c r="I2085" s="154"/>
      <c r="J2085" s="142"/>
      <c r="K2085" s="153"/>
      <c r="L2085" s="154"/>
      <c r="M2085" s="143"/>
      <c r="N2085" s="144"/>
    </row>
    <row r="2086" spans="1:14" ht="19.5" thickBot="1" x14ac:dyDescent="0.35">
      <c r="A2086" s="141"/>
      <c r="B2086" s="153"/>
      <c r="C2086" s="154"/>
      <c r="D2086" s="141"/>
      <c r="E2086" s="155"/>
      <c r="F2086" s="156"/>
      <c r="G2086" s="127"/>
      <c r="H2086" s="153"/>
      <c r="I2086" s="154"/>
      <c r="J2086" s="142"/>
      <c r="K2086" s="153"/>
      <c r="L2086" s="154"/>
      <c r="M2086" s="143"/>
      <c r="N2086" s="144"/>
    </row>
    <row r="2087" spans="1:14" ht="19.5" thickBot="1" x14ac:dyDescent="0.35">
      <c r="A2087" s="141"/>
      <c r="B2087" s="153"/>
      <c r="C2087" s="154"/>
      <c r="D2087" s="141"/>
      <c r="E2087" s="155"/>
      <c r="F2087" s="156"/>
      <c r="G2087" s="127"/>
      <c r="H2087" s="153"/>
      <c r="I2087" s="154"/>
      <c r="J2087" s="142"/>
      <c r="K2087" s="153"/>
      <c r="L2087" s="154"/>
      <c r="M2087" s="143"/>
      <c r="N2087" s="144"/>
    </row>
    <row r="2088" spans="1:14" ht="19.5" thickBot="1" x14ac:dyDescent="0.35">
      <c r="A2088" s="141"/>
      <c r="B2088" s="153"/>
      <c r="C2088" s="154"/>
      <c r="D2088" s="141"/>
      <c r="E2088" s="155"/>
      <c r="F2088" s="156"/>
      <c r="G2088" s="127"/>
      <c r="H2088" s="153"/>
      <c r="I2088" s="154"/>
      <c r="J2088" s="142"/>
      <c r="K2088" s="153"/>
      <c r="L2088" s="154"/>
      <c r="M2088" s="143"/>
      <c r="N2088" s="144"/>
    </row>
    <row r="2089" spans="1:14" ht="19.5" thickBot="1" x14ac:dyDescent="0.35">
      <c r="A2089" s="141"/>
      <c r="B2089" s="153"/>
      <c r="C2089" s="154"/>
      <c r="D2089" s="141"/>
      <c r="E2089" s="155"/>
      <c r="F2089" s="156"/>
      <c r="G2089" s="127"/>
      <c r="H2089" s="153"/>
      <c r="I2089" s="154"/>
      <c r="J2089" s="142"/>
      <c r="K2089" s="153"/>
      <c r="L2089" s="154"/>
      <c r="M2089" s="143"/>
      <c r="N2089" s="144"/>
    </row>
    <row r="2090" spans="1:14" ht="19.5" thickBot="1" x14ac:dyDescent="0.35">
      <c r="A2090" s="141"/>
      <c r="B2090" s="153"/>
      <c r="C2090" s="154"/>
      <c r="D2090" s="141"/>
      <c r="E2090" s="155"/>
      <c r="F2090" s="156"/>
      <c r="G2090" s="127"/>
      <c r="H2090" s="153"/>
      <c r="I2090" s="154"/>
      <c r="J2090" s="142"/>
      <c r="K2090" s="153"/>
      <c r="L2090" s="154"/>
      <c r="M2090" s="143"/>
      <c r="N2090" s="144"/>
    </row>
    <row r="2091" spans="1:14" ht="19.5" thickBot="1" x14ac:dyDescent="0.35">
      <c r="A2091" s="141" t="s">
        <v>121</v>
      </c>
      <c r="B2091" s="153"/>
      <c r="C2091" s="154"/>
      <c r="D2091" s="141"/>
      <c r="E2091" s="155">
        <f>SUM(E2083:F2090)</f>
        <v>0</v>
      </c>
      <c r="F2091" s="156"/>
      <c r="G2091" s="127"/>
      <c r="H2091" s="153" t="s">
        <v>121</v>
      </c>
      <c r="I2091" s="154"/>
      <c r="J2091" s="140">
        <f>SUM(J2083:J2090)</f>
        <v>0</v>
      </c>
      <c r="K2091" s="153" t="s">
        <v>121</v>
      </c>
      <c r="L2091" s="154"/>
      <c r="M2091" s="145">
        <f>SUM(M2083:M2090)</f>
        <v>0</v>
      </c>
      <c r="N2091" s="139"/>
    </row>
    <row r="2094" spans="1:14" x14ac:dyDescent="0.3">
      <c r="A2094" s="172" t="s">
        <v>0</v>
      </c>
      <c r="B2094" s="172"/>
      <c r="C2094" s="172"/>
      <c r="D2094" s="172"/>
      <c r="E2094" s="172"/>
      <c r="F2094" s="172"/>
      <c r="G2094" s="172"/>
      <c r="H2094" s="172"/>
      <c r="I2094" s="172"/>
      <c r="J2094" s="172"/>
      <c r="K2094" s="172"/>
      <c r="L2094" s="172"/>
      <c r="M2094" s="1"/>
      <c r="N2094" s="151"/>
    </row>
    <row r="2095" spans="1:14" x14ac:dyDescent="0.3">
      <c r="A2095" s="1" t="s">
        <v>1</v>
      </c>
      <c r="B2095" s="151"/>
      <c r="J2095" s="1" t="s">
        <v>3</v>
      </c>
      <c r="K2095" s="173">
        <f>+K2004</f>
        <v>0</v>
      </c>
      <c r="L2095" s="173"/>
      <c r="M2095" s="173"/>
      <c r="N2095" s="6"/>
    </row>
    <row r="2096" spans="1:14" x14ac:dyDescent="0.3">
      <c r="A2096" s="174"/>
      <c r="B2096" s="175"/>
      <c r="C2096" s="176"/>
      <c r="D2096" s="169" t="s">
        <v>6</v>
      </c>
      <c r="E2096" s="170"/>
      <c r="F2096" s="171"/>
      <c r="G2096" s="7" t="s">
        <v>7</v>
      </c>
      <c r="H2096" s="7" t="s">
        <v>7</v>
      </c>
      <c r="I2096" s="7" t="s">
        <v>8</v>
      </c>
      <c r="J2096" s="150" t="s">
        <v>9</v>
      </c>
      <c r="K2096" s="7" t="s">
        <v>10</v>
      </c>
      <c r="L2096" s="152"/>
      <c r="M2096" s="7" t="s">
        <v>11</v>
      </c>
      <c r="N2096" s="7" t="s">
        <v>12</v>
      </c>
    </row>
    <row r="2097" spans="1:14" x14ac:dyDescent="0.3">
      <c r="A2097" s="12" t="s">
        <v>16</v>
      </c>
      <c r="B2097" s="7" t="s">
        <v>17</v>
      </c>
      <c r="C2097" s="13" t="s">
        <v>18</v>
      </c>
      <c r="D2097" s="7">
        <v>1</v>
      </c>
      <c r="E2097" s="7">
        <v>2</v>
      </c>
      <c r="F2097" s="14" t="s">
        <v>19</v>
      </c>
      <c r="G2097" s="7" t="s">
        <v>20</v>
      </c>
      <c r="H2097" s="7" t="s">
        <v>20</v>
      </c>
      <c r="I2097" s="7"/>
      <c r="J2097" s="7" t="s">
        <v>20</v>
      </c>
      <c r="K2097" s="7" t="s">
        <v>21</v>
      </c>
      <c r="L2097" s="7" t="s">
        <v>22</v>
      </c>
      <c r="M2097" s="7" t="s">
        <v>23</v>
      </c>
      <c r="N2097" s="7" t="s">
        <v>22</v>
      </c>
    </row>
    <row r="2098" spans="1:14" x14ac:dyDescent="0.3">
      <c r="A2098" s="16" t="s">
        <v>35</v>
      </c>
      <c r="B2098" s="17" t="s">
        <v>36</v>
      </c>
      <c r="C2098" s="17">
        <v>72</v>
      </c>
      <c r="D2098" s="29"/>
      <c r="E2098" s="29"/>
      <c r="F2098" s="30">
        <f>+(E2098+D2098)/C2098</f>
        <v>0</v>
      </c>
      <c r="G2098" s="32"/>
      <c r="H2098" s="32"/>
      <c r="I2098" s="32"/>
      <c r="J2098" s="34">
        <f>+D2098+E2098-G2098-H2098-I2098</f>
        <v>0</v>
      </c>
      <c r="K2098" s="31">
        <f>+K2007</f>
        <v>381.13</v>
      </c>
      <c r="L2098" s="24">
        <f t="shared" ref="L2098:L2159" si="157">+J2098*K2098</f>
        <v>0</v>
      </c>
      <c r="M2098" s="24"/>
      <c r="N2098" s="24">
        <f>+K2098*I2098</f>
        <v>0</v>
      </c>
    </row>
    <row r="2099" spans="1:14" x14ac:dyDescent="0.3">
      <c r="A2099" s="16" t="s">
        <v>37</v>
      </c>
      <c r="B2099" s="17" t="s">
        <v>38</v>
      </c>
      <c r="C2099" s="17">
        <v>36</v>
      </c>
      <c r="D2099" s="29"/>
      <c r="E2099" s="29"/>
      <c r="F2099" s="30">
        <f t="shared" ref="F2099:F2159" si="158">+(E2099+D2099)/C2099</f>
        <v>0</v>
      </c>
      <c r="G2099" s="32"/>
      <c r="H2099" s="32"/>
      <c r="I2099" s="32"/>
      <c r="J2099" s="34">
        <f t="shared" ref="J2099:J2159" si="159">+D2099+E2099-G2099-H2099-I2099</f>
        <v>0</v>
      </c>
      <c r="K2099" s="31">
        <f t="shared" ref="K2099:K2159" si="160">+K2008</f>
        <v>741.2</v>
      </c>
      <c r="L2099" s="24">
        <f t="shared" si="157"/>
        <v>0</v>
      </c>
      <c r="M2099" s="24"/>
      <c r="N2099" s="24">
        <f t="shared" ref="N2099:N2159" si="161">+K2099*I2099</f>
        <v>0</v>
      </c>
    </row>
    <row r="2100" spans="1:14" x14ac:dyDescent="0.3">
      <c r="A2100" s="16" t="s">
        <v>39</v>
      </c>
      <c r="B2100" s="17" t="s">
        <v>40</v>
      </c>
      <c r="C2100" s="17">
        <v>18</v>
      </c>
      <c r="D2100" s="29"/>
      <c r="E2100" s="29"/>
      <c r="F2100" s="30">
        <f t="shared" si="158"/>
        <v>0</v>
      </c>
      <c r="G2100" s="32"/>
      <c r="H2100" s="32"/>
      <c r="I2100" s="32"/>
      <c r="J2100" s="12">
        <f t="shared" si="159"/>
        <v>0</v>
      </c>
      <c r="K2100" s="31">
        <f t="shared" si="160"/>
        <v>1263.5999999999999</v>
      </c>
      <c r="L2100" s="37">
        <f t="shared" si="157"/>
        <v>0</v>
      </c>
      <c r="M2100" s="37"/>
      <c r="N2100" s="37">
        <f t="shared" si="161"/>
        <v>0</v>
      </c>
    </row>
    <row r="2101" spans="1:14" x14ac:dyDescent="0.3">
      <c r="A2101" s="16" t="s">
        <v>41</v>
      </c>
      <c r="B2101" s="17" t="s">
        <v>42</v>
      </c>
      <c r="C2101" s="17">
        <v>10</v>
      </c>
      <c r="D2101" s="29"/>
      <c r="E2101" s="29"/>
      <c r="F2101" s="30">
        <f t="shared" si="158"/>
        <v>0</v>
      </c>
      <c r="G2101" s="32"/>
      <c r="H2101" s="32"/>
      <c r="I2101" s="32"/>
      <c r="J2101" s="34">
        <f t="shared" si="159"/>
        <v>0</v>
      </c>
      <c r="K2101" s="31">
        <f t="shared" si="160"/>
        <v>2059.1999999999998</v>
      </c>
      <c r="L2101" s="24">
        <f t="shared" si="157"/>
        <v>0</v>
      </c>
      <c r="M2101" s="24"/>
      <c r="N2101" s="24">
        <f t="shared" si="161"/>
        <v>0</v>
      </c>
    </row>
    <row r="2102" spans="1:14" x14ac:dyDescent="0.3">
      <c r="A2102" s="16" t="s">
        <v>43</v>
      </c>
      <c r="B2102" s="17" t="s">
        <v>36</v>
      </c>
      <c r="C2102" s="17">
        <v>72</v>
      </c>
      <c r="D2102" s="29"/>
      <c r="E2102" s="29"/>
      <c r="F2102" s="30">
        <f t="shared" si="158"/>
        <v>0</v>
      </c>
      <c r="G2102" s="32"/>
      <c r="H2102" s="32"/>
      <c r="I2102" s="32"/>
      <c r="J2102" s="34">
        <f t="shared" si="159"/>
        <v>0</v>
      </c>
      <c r="K2102" s="31">
        <f t="shared" si="160"/>
        <v>409.5</v>
      </c>
      <c r="L2102" s="24">
        <f t="shared" si="157"/>
        <v>0</v>
      </c>
      <c r="M2102" s="24"/>
      <c r="N2102" s="24">
        <f t="shared" si="161"/>
        <v>0</v>
      </c>
    </row>
    <row r="2103" spans="1:14" x14ac:dyDescent="0.3">
      <c r="A2103" s="16" t="s">
        <v>44</v>
      </c>
      <c r="B2103" s="17" t="s">
        <v>38</v>
      </c>
      <c r="C2103" s="17">
        <v>36</v>
      </c>
      <c r="D2103" s="29"/>
      <c r="E2103" s="29"/>
      <c r="F2103" s="30">
        <f t="shared" si="158"/>
        <v>0</v>
      </c>
      <c r="G2103" s="32"/>
      <c r="H2103" s="32"/>
      <c r="I2103" s="32"/>
      <c r="J2103" s="34">
        <f t="shared" si="159"/>
        <v>0</v>
      </c>
      <c r="K2103" s="31">
        <f t="shared" si="160"/>
        <v>803.79</v>
      </c>
      <c r="L2103" s="24">
        <f t="shared" si="157"/>
        <v>0</v>
      </c>
      <c r="M2103" s="24"/>
      <c r="N2103" s="24">
        <f t="shared" si="161"/>
        <v>0</v>
      </c>
    </row>
    <row r="2104" spans="1:14" x14ac:dyDescent="0.3">
      <c r="A2104" s="16" t="s">
        <v>45</v>
      </c>
      <c r="B2104" s="17" t="s">
        <v>36</v>
      </c>
      <c r="C2104" s="17">
        <v>72</v>
      </c>
      <c r="D2104" s="29"/>
      <c r="E2104" s="29"/>
      <c r="F2104" s="30">
        <f t="shared" si="158"/>
        <v>0</v>
      </c>
      <c r="G2104" s="32"/>
      <c r="H2104" s="32"/>
      <c r="I2104" s="32"/>
      <c r="J2104" s="34">
        <f t="shared" si="159"/>
        <v>0</v>
      </c>
      <c r="K2104" s="31">
        <f t="shared" si="160"/>
        <v>409.5</v>
      </c>
      <c r="L2104" s="24">
        <f t="shared" si="157"/>
        <v>0</v>
      </c>
      <c r="M2104" s="24"/>
      <c r="N2104" s="24">
        <f t="shared" si="161"/>
        <v>0</v>
      </c>
    </row>
    <row r="2105" spans="1:14" x14ac:dyDescent="0.3">
      <c r="A2105" s="16" t="s">
        <v>46</v>
      </c>
      <c r="B2105" s="17" t="s">
        <v>38</v>
      </c>
      <c r="C2105" s="17">
        <v>36</v>
      </c>
      <c r="D2105" s="29"/>
      <c r="E2105" s="29"/>
      <c r="F2105" s="30">
        <f t="shared" si="158"/>
        <v>0</v>
      </c>
      <c r="G2105" s="32"/>
      <c r="H2105" s="32"/>
      <c r="I2105" s="32"/>
      <c r="J2105" s="34">
        <f t="shared" si="159"/>
        <v>0</v>
      </c>
      <c r="K2105" s="31">
        <f t="shared" si="160"/>
        <v>803.79</v>
      </c>
      <c r="L2105" s="24">
        <f t="shared" si="157"/>
        <v>0</v>
      </c>
      <c r="M2105" s="24"/>
      <c r="N2105" s="24">
        <f t="shared" si="161"/>
        <v>0</v>
      </c>
    </row>
    <row r="2106" spans="1:14" x14ac:dyDescent="0.3">
      <c r="A2106" s="16" t="s">
        <v>47</v>
      </c>
      <c r="B2106" s="17" t="s">
        <v>48</v>
      </c>
      <c r="C2106" s="17">
        <v>8</v>
      </c>
      <c r="D2106" s="29"/>
      <c r="E2106" s="29"/>
      <c r="F2106" s="30">
        <f t="shared" si="158"/>
        <v>0</v>
      </c>
      <c r="G2106" s="32"/>
      <c r="H2106" s="32"/>
      <c r="I2106" s="32"/>
      <c r="J2106" s="34">
        <f t="shared" si="159"/>
        <v>0</v>
      </c>
      <c r="K2106" s="31">
        <f t="shared" si="160"/>
        <v>2767.05</v>
      </c>
      <c r="L2106" s="24">
        <f t="shared" si="157"/>
        <v>0</v>
      </c>
      <c r="M2106" s="24"/>
      <c r="N2106" s="24">
        <f t="shared" si="161"/>
        <v>0</v>
      </c>
    </row>
    <row r="2107" spans="1:14" x14ac:dyDescent="0.3">
      <c r="A2107" s="35" t="s">
        <v>49</v>
      </c>
      <c r="B2107" s="17" t="s">
        <v>50</v>
      </c>
      <c r="C2107" s="38">
        <v>72</v>
      </c>
      <c r="D2107" s="29"/>
      <c r="E2107" s="29"/>
      <c r="F2107" s="30">
        <f t="shared" si="158"/>
        <v>0</v>
      </c>
      <c r="G2107" s="32"/>
      <c r="H2107" s="32"/>
      <c r="I2107" s="32"/>
      <c r="J2107" s="12">
        <f t="shared" si="159"/>
        <v>0</v>
      </c>
      <c r="K2107" s="31">
        <f t="shared" si="160"/>
        <v>444.6</v>
      </c>
      <c r="L2107" s="37">
        <f t="shared" si="157"/>
        <v>0</v>
      </c>
      <c r="M2107" s="37"/>
      <c r="N2107" s="37">
        <f t="shared" si="161"/>
        <v>0</v>
      </c>
    </row>
    <row r="2108" spans="1:14" x14ac:dyDescent="0.3">
      <c r="A2108" s="16" t="s">
        <v>51</v>
      </c>
      <c r="B2108" s="17" t="s">
        <v>52</v>
      </c>
      <c r="C2108" s="17">
        <v>36</v>
      </c>
      <c r="D2108" s="29"/>
      <c r="E2108" s="29"/>
      <c r="F2108" s="30">
        <f t="shared" si="158"/>
        <v>0</v>
      </c>
      <c r="G2108" s="32"/>
      <c r="H2108" s="32"/>
      <c r="I2108" s="32"/>
      <c r="J2108" s="34">
        <f t="shared" si="159"/>
        <v>0</v>
      </c>
      <c r="K2108" s="31">
        <f t="shared" si="160"/>
        <v>868.73</v>
      </c>
      <c r="L2108" s="24">
        <f t="shared" si="157"/>
        <v>0</v>
      </c>
      <c r="M2108" s="24"/>
      <c r="N2108" s="24">
        <f t="shared" si="161"/>
        <v>0</v>
      </c>
    </row>
    <row r="2109" spans="1:14" x14ac:dyDescent="0.3">
      <c r="A2109" s="16" t="s">
        <v>53</v>
      </c>
      <c r="B2109" s="17" t="s">
        <v>48</v>
      </c>
      <c r="C2109" s="17">
        <v>8</v>
      </c>
      <c r="D2109" s="29"/>
      <c r="E2109" s="29"/>
      <c r="F2109" s="30">
        <f t="shared" si="158"/>
        <v>0</v>
      </c>
      <c r="G2109" s="32"/>
      <c r="H2109" s="32"/>
      <c r="I2109" s="32"/>
      <c r="J2109" s="34">
        <f t="shared" si="159"/>
        <v>0</v>
      </c>
      <c r="K2109" s="31">
        <f t="shared" si="160"/>
        <v>2416.0500000000002</v>
      </c>
      <c r="L2109" s="24">
        <f t="shared" si="157"/>
        <v>0</v>
      </c>
      <c r="M2109" s="24"/>
      <c r="N2109" s="24">
        <f t="shared" si="161"/>
        <v>0</v>
      </c>
    </row>
    <row r="2110" spans="1:14" x14ac:dyDescent="0.3">
      <c r="A2110" s="16" t="s">
        <v>54</v>
      </c>
      <c r="B2110" s="17" t="s">
        <v>50</v>
      </c>
      <c r="C2110" s="17">
        <v>72</v>
      </c>
      <c r="D2110" s="29"/>
      <c r="E2110" s="29"/>
      <c r="F2110" s="30">
        <f t="shared" si="158"/>
        <v>0</v>
      </c>
      <c r="G2110" s="32"/>
      <c r="H2110" s="32"/>
      <c r="I2110" s="32"/>
      <c r="J2110" s="34">
        <f t="shared" si="159"/>
        <v>0</v>
      </c>
      <c r="K2110" s="31">
        <f t="shared" si="160"/>
        <v>377.33</v>
      </c>
      <c r="L2110" s="24">
        <f t="shared" si="157"/>
        <v>0</v>
      </c>
      <c r="M2110" s="24"/>
      <c r="N2110" s="24">
        <f t="shared" si="161"/>
        <v>0</v>
      </c>
    </row>
    <row r="2111" spans="1:14" x14ac:dyDescent="0.3">
      <c r="A2111" s="16" t="s">
        <v>55</v>
      </c>
      <c r="B2111" s="17" t="s">
        <v>56</v>
      </c>
      <c r="C2111" s="17">
        <v>15</v>
      </c>
      <c r="D2111" s="44"/>
      <c r="E2111" s="44"/>
      <c r="F2111" s="30">
        <f t="shared" si="158"/>
        <v>0</v>
      </c>
      <c r="G2111" s="11"/>
      <c r="H2111" s="11"/>
      <c r="I2111" s="11"/>
      <c r="J2111" s="12">
        <f t="shared" si="159"/>
        <v>0</v>
      </c>
      <c r="K2111" s="45">
        <f t="shared" si="160"/>
        <v>1158.3</v>
      </c>
      <c r="L2111" s="37">
        <f t="shared" si="157"/>
        <v>0</v>
      </c>
      <c r="M2111" s="37"/>
      <c r="N2111" s="37">
        <f t="shared" si="161"/>
        <v>0</v>
      </c>
    </row>
    <row r="2112" spans="1:14" x14ac:dyDescent="0.3">
      <c r="A2112" s="16" t="s">
        <v>57</v>
      </c>
      <c r="B2112" s="17" t="s">
        <v>50</v>
      </c>
      <c r="C2112" s="17">
        <v>72</v>
      </c>
      <c r="D2112" s="29"/>
      <c r="E2112" s="29"/>
      <c r="F2112" s="30">
        <f t="shared" si="158"/>
        <v>0</v>
      </c>
      <c r="G2112" s="32"/>
      <c r="H2112" s="32"/>
      <c r="I2112" s="32"/>
      <c r="J2112" s="34">
        <f t="shared" si="159"/>
        <v>0</v>
      </c>
      <c r="K2112" s="31">
        <f t="shared" si="160"/>
        <v>424.13</v>
      </c>
      <c r="L2112" s="24">
        <f t="shared" si="157"/>
        <v>0</v>
      </c>
      <c r="M2112" s="24"/>
      <c r="N2112" s="24">
        <f t="shared" si="161"/>
        <v>0</v>
      </c>
    </row>
    <row r="2113" spans="1:14" x14ac:dyDescent="0.3">
      <c r="A2113" s="16" t="s">
        <v>58</v>
      </c>
      <c r="B2113" s="17" t="s">
        <v>59</v>
      </c>
      <c r="C2113" s="17">
        <v>15</v>
      </c>
      <c r="D2113" s="29"/>
      <c r="E2113" s="29"/>
      <c r="F2113" s="30">
        <f t="shared" si="158"/>
        <v>0</v>
      </c>
      <c r="G2113" s="32"/>
      <c r="H2113" s="32"/>
      <c r="I2113" s="32"/>
      <c r="J2113" s="34">
        <f t="shared" si="159"/>
        <v>0</v>
      </c>
      <c r="K2113" s="31">
        <f t="shared" si="160"/>
        <v>1199.25</v>
      </c>
      <c r="L2113" s="24">
        <f t="shared" si="157"/>
        <v>0</v>
      </c>
      <c r="M2113" s="24"/>
      <c r="N2113" s="24">
        <f t="shared" si="161"/>
        <v>0</v>
      </c>
    </row>
    <row r="2114" spans="1:14" x14ac:dyDescent="0.3">
      <c r="A2114" s="16" t="s">
        <v>60</v>
      </c>
      <c r="B2114" s="17" t="s">
        <v>50</v>
      </c>
      <c r="C2114" s="17">
        <v>72</v>
      </c>
      <c r="D2114" s="29"/>
      <c r="E2114" s="29"/>
      <c r="F2114" s="30">
        <f t="shared" si="158"/>
        <v>0</v>
      </c>
      <c r="G2114" s="32"/>
      <c r="H2114" s="32"/>
      <c r="I2114" s="32"/>
      <c r="J2114" s="34">
        <f t="shared" si="159"/>
        <v>0</v>
      </c>
      <c r="K2114" s="31">
        <f t="shared" si="160"/>
        <v>381.13</v>
      </c>
      <c r="L2114" s="24">
        <f t="shared" si="157"/>
        <v>0</v>
      </c>
      <c r="M2114" s="24"/>
      <c r="N2114" s="24">
        <f t="shared" si="161"/>
        <v>0</v>
      </c>
    </row>
    <row r="2115" spans="1:14" x14ac:dyDescent="0.3">
      <c r="A2115" s="16" t="s">
        <v>61</v>
      </c>
      <c r="B2115" s="17" t="s">
        <v>50</v>
      </c>
      <c r="C2115" s="38">
        <v>72</v>
      </c>
      <c r="D2115" s="44"/>
      <c r="E2115" s="44"/>
      <c r="F2115" s="30">
        <f t="shared" si="158"/>
        <v>0</v>
      </c>
      <c r="G2115" s="11"/>
      <c r="H2115" s="11"/>
      <c r="I2115" s="11"/>
      <c r="J2115" s="12">
        <f t="shared" si="159"/>
        <v>0</v>
      </c>
      <c r="K2115" s="31">
        <f t="shared" si="160"/>
        <v>424.13</v>
      </c>
      <c r="L2115" s="37">
        <f t="shared" si="157"/>
        <v>0</v>
      </c>
      <c r="M2115" s="37"/>
      <c r="N2115" s="37">
        <f t="shared" si="161"/>
        <v>0</v>
      </c>
    </row>
    <row r="2116" spans="1:14" x14ac:dyDescent="0.3">
      <c r="A2116" s="35" t="s">
        <v>62</v>
      </c>
      <c r="B2116" s="17" t="s">
        <v>50</v>
      </c>
      <c r="C2116" s="38">
        <v>72</v>
      </c>
      <c r="D2116" s="44"/>
      <c r="E2116" s="44"/>
      <c r="F2116" s="30">
        <f t="shared" si="158"/>
        <v>0</v>
      </c>
      <c r="G2116" s="11"/>
      <c r="H2116" s="11"/>
      <c r="I2116" s="11"/>
      <c r="J2116" s="12">
        <f t="shared" si="159"/>
        <v>0</v>
      </c>
      <c r="K2116" s="31">
        <f t="shared" si="160"/>
        <v>330.23</v>
      </c>
      <c r="L2116" s="37">
        <f t="shared" si="157"/>
        <v>0</v>
      </c>
      <c r="M2116" s="37"/>
      <c r="N2116" s="37">
        <f t="shared" si="161"/>
        <v>0</v>
      </c>
    </row>
    <row r="2117" spans="1:14" x14ac:dyDescent="0.3">
      <c r="A2117" s="35" t="s">
        <v>63</v>
      </c>
      <c r="B2117" s="17" t="s">
        <v>50</v>
      </c>
      <c r="C2117" s="38">
        <v>72</v>
      </c>
      <c r="D2117" s="44"/>
      <c r="E2117" s="44"/>
      <c r="F2117" s="30">
        <f t="shared" si="158"/>
        <v>0</v>
      </c>
      <c r="G2117" s="11"/>
      <c r="H2117" s="11"/>
      <c r="I2117" s="11"/>
      <c r="J2117" s="12">
        <f t="shared" si="159"/>
        <v>0</v>
      </c>
      <c r="K2117" s="31">
        <f t="shared" si="160"/>
        <v>424.13</v>
      </c>
      <c r="L2117" s="37">
        <f t="shared" si="157"/>
        <v>0</v>
      </c>
      <c r="M2117" s="37"/>
      <c r="N2117" s="37">
        <f t="shared" si="161"/>
        <v>0</v>
      </c>
    </row>
    <row r="2118" spans="1:14" x14ac:dyDescent="0.3">
      <c r="A2118" s="35" t="s">
        <v>64</v>
      </c>
      <c r="B2118" s="17" t="s">
        <v>65</v>
      </c>
      <c r="C2118" s="38">
        <v>72</v>
      </c>
      <c r="D2118" s="44"/>
      <c r="E2118" s="44"/>
      <c r="F2118" s="30">
        <f t="shared" si="158"/>
        <v>0</v>
      </c>
      <c r="G2118" s="11"/>
      <c r="H2118" s="11"/>
      <c r="I2118" s="11"/>
      <c r="J2118" s="12">
        <f t="shared" si="159"/>
        <v>0</v>
      </c>
      <c r="K2118" s="31">
        <f t="shared" si="160"/>
        <v>389.61</v>
      </c>
      <c r="L2118" s="37">
        <f t="shared" si="157"/>
        <v>0</v>
      </c>
      <c r="M2118" s="37"/>
      <c r="N2118" s="37">
        <f t="shared" si="161"/>
        <v>0</v>
      </c>
    </row>
    <row r="2119" spans="1:14" x14ac:dyDescent="0.3">
      <c r="A2119" s="35" t="s">
        <v>66</v>
      </c>
      <c r="B2119" s="17" t="s">
        <v>65</v>
      </c>
      <c r="C2119" s="38">
        <v>72</v>
      </c>
      <c r="D2119" s="44"/>
      <c r="E2119" s="44"/>
      <c r="F2119" s="30">
        <f t="shared" si="158"/>
        <v>0</v>
      </c>
      <c r="G2119" s="11"/>
      <c r="H2119" s="11"/>
      <c r="I2119" s="11"/>
      <c r="J2119" s="12">
        <f t="shared" si="159"/>
        <v>0</v>
      </c>
      <c r="K2119" s="31">
        <f t="shared" si="160"/>
        <v>389.61</v>
      </c>
      <c r="L2119" s="37">
        <f t="shared" si="157"/>
        <v>0</v>
      </c>
      <c r="M2119" s="37"/>
      <c r="N2119" s="37">
        <f t="shared" si="161"/>
        <v>0</v>
      </c>
    </row>
    <row r="2120" spans="1:14" x14ac:dyDescent="0.3">
      <c r="A2120" s="47" t="s">
        <v>67</v>
      </c>
      <c r="B2120" s="48" t="s">
        <v>59</v>
      </c>
      <c r="C2120" s="49">
        <v>25</v>
      </c>
      <c r="D2120" s="44"/>
      <c r="E2120" s="44"/>
      <c r="F2120" s="30">
        <f t="shared" si="158"/>
        <v>0</v>
      </c>
      <c r="G2120" s="11"/>
      <c r="H2120" s="11"/>
      <c r="I2120" s="11"/>
      <c r="J2120" s="12">
        <f t="shared" si="159"/>
        <v>0</v>
      </c>
      <c r="K2120" s="31">
        <f t="shared" si="160"/>
        <v>169.65</v>
      </c>
      <c r="L2120" s="37">
        <f t="shared" si="157"/>
        <v>0</v>
      </c>
      <c r="M2120" s="37"/>
      <c r="N2120" s="37">
        <f t="shared" si="161"/>
        <v>0</v>
      </c>
    </row>
    <row r="2121" spans="1:14" x14ac:dyDescent="0.3">
      <c r="A2121" s="47" t="s">
        <v>68</v>
      </c>
      <c r="B2121" s="48" t="s">
        <v>42</v>
      </c>
      <c r="C2121" s="49">
        <v>50</v>
      </c>
      <c r="D2121" s="44"/>
      <c r="E2121" s="44"/>
      <c r="F2121" s="30">
        <f t="shared" si="158"/>
        <v>0</v>
      </c>
      <c r="G2121" s="11"/>
      <c r="H2121" s="11"/>
      <c r="I2121" s="11"/>
      <c r="J2121" s="12">
        <f t="shared" si="159"/>
        <v>0</v>
      </c>
      <c r="K2121" s="31">
        <f t="shared" si="160"/>
        <v>88.92</v>
      </c>
      <c r="L2121" s="37">
        <f t="shared" si="157"/>
        <v>0</v>
      </c>
      <c r="M2121" s="37"/>
      <c r="N2121" s="37">
        <f t="shared" si="161"/>
        <v>0</v>
      </c>
    </row>
    <row r="2122" spans="1:14" x14ac:dyDescent="0.3">
      <c r="A2122" s="47" t="s">
        <v>69</v>
      </c>
      <c r="B2122" s="48" t="s">
        <v>52</v>
      </c>
      <c r="C2122" s="49">
        <v>12</v>
      </c>
      <c r="D2122" s="44"/>
      <c r="E2122" s="44"/>
      <c r="F2122" s="30">
        <f t="shared" si="158"/>
        <v>0</v>
      </c>
      <c r="G2122" s="11"/>
      <c r="H2122" s="11"/>
      <c r="I2122" s="11"/>
      <c r="J2122" s="12">
        <f t="shared" si="159"/>
        <v>0</v>
      </c>
      <c r="K2122" s="31">
        <f t="shared" si="160"/>
        <v>123.94</v>
      </c>
      <c r="L2122" s="37">
        <f t="shared" si="157"/>
        <v>0</v>
      </c>
      <c r="M2122" s="37"/>
      <c r="N2122" s="37">
        <f t="shared" si="161"/>
        <v>0</v>
      </c>
    </row>
    <row r="2123" spans="1:14" ht="19.5" thickBot="1" x14ac:dyDescent="0.35">
      <c r="A2123" s="47" t="s">
        <v>70</v>
      </c>
      <c r="B2123" s="48" t="s">
        <v>50</v>
      </c>
      <c r="C2123" s="49">
        <v>60</v>
      </c>
      <c r="D2123" s="44"/>
      <c r="E2123" s="44"/>
      <c r="F2123" s="30">
        <f t="shared" si="158"/>
        <v>0</v>
      </c>
      <c r="G2123" s="11"/>
      <c r="H2123" s="11"/>
      <c r="I2123" s="11"/>
      <c r="J2123" s="12">
        <f t="shared" si="159"/>
        <v>0</v>
      </c>
      <c r="K2123" s="31">
        <f t="shared" si="160"/>
        <v>67.180000000000007</v>
      </c>
      <c r="L2123" s="37">
        <f t="shared" si="157"/>
        <v>0</v>
      </c>
      <c r="M2123" s="37"/>
      <c r="N2123" s="37">
        <f t="shared" si="161"/>
        <v>0</v>
      </c>
    </row>
    <row r="2124" spans="1:14" ht="19.5" thickBot="1" x14ac:dyDescent="0.35">
      <c r="A2124" s="56" t="s">
        <v>71</v>
      </c>
      <c r="B2124" s="57" t="s">
        <v>50</v>
      </c>
      <c r="C2124" s="58">
        <v>60</v>
      </c>
      <c r="D2124" s="44"/>
      <c r="E2124" s="44"/>
      <c r="F2124" s="30">
        <f t="shared" si="158"/>
        <v>0</v>
      </c>
      <c r="G2124" s="11"/>
      <c r="H2124" s="11"/>
      <c r="I2124" s="11"/>
      <c r="J2124" s="12">
        <f t="shared" si="159"/>
        <v>0</v>
      </c>
      <c r="K2124" s="31">
        <f t="shared" si="160"/>
        <v>67.180000000000007</v>
      </c>
      <c r="L2124" s="37">
        <f t="shared" si="157"/>
        <v>0</v>
      </c>
      <c r="M2124" s="37"/>
      <c r="N2124" s="37">
        <f t="shared" si="161"/>
        <v>0</v>
      </c>
    </row>
    <row r="2125" spans="1:14" ht="19.5" thickBot="1" x14ac:dyDescent="0.35">
      <c r="A2125" s="56" t="s">
        <v>72</v>
      </c>
      <c r="B2125" s="57" t="s">
        <v>50</v>
      </c>
      <c r="C2125" s="58">
        <v>60</v>
      </c>
      <c r="D2125" s="44"/>
      <c r="E2125" s="44"/>
      <c r="F2125" s="30">
        <f t="shared" si="158"/>
        <v>0</v>
      </c>
      <c r="G2125" s="11"/>
      <c r="H2125" s="11"/>
      <c r="I2125" s="11"/>
      <c r="J2125" s="12">
        <f t="shared" si="159"/>
        <v>0</v>
      </c>
      <c r="K2125" s="31">
        <f t="shared" si="160"/>
        <v>67.180000000000007</v>
      </c>
      <c r="L2125" s="37">
        <f t="shared" si="157"/>
        <v>0</v>
      </c>
      <c r="M2125" s="37"/>
      <c r="N2125" s="37">
        <f t="shared" si="161"/>
        <v>0</v>
      </c>
    </row>
    <row r="2126" spans="1:14" ht="19.5" thickBot="1" x14ac:dyDescent="0.35">
      <c r="A2126" s="56" t="s">
        <v>73</v>
      </c>
      <c r="B2126" s="57" t="s">
        <v>74</v>
      </c>
      <c r="C2126" s="58">
        <v>150</v>
      </c>
      <c r="D2126" s="44"/>
      <c r="E2126" s="44"/>
      <c r="F2126" s="30">
        <f t="shared" si="158"/>
        <v>0</v>
      </c>
      <c r="G2126" s="11"/>
      <c r="H2126" s="11"/>
      <c r="I2126" s="11"/>
      <c r="J2126" s="12">
        <f t="shared" si="159"/>
        <v>0</v>
      </c>
      <c r="K2126" s="31">
        <f t="shared" si="160"/>
        <v>21.06</v>
      </c>
      <c r="L2126" s="37">
        <f t="shared" si="157"/>
        <v>0</v>
      </c>
      <c r="M2126" s="37"/>
      <c r="N2126" s="37">
        <f t="shared" si="161"/>
        <v>0</v>
      </c>
    </row>
    <row r="2127" spans="1:14" ht="19.5" thickBot="1" x14ac:dyDescent="0.35">
      <c r="A2127" s="66" t="s">
        <v>75</v>
      </c>
      <c r="B2127" s="67" t="s">
        <v>76</v>
      </c>
      <c r="C2127" s="68">
        <v>120</v>
      </c>
      <c r="D2127" s="44"/>
      <c r="E2127" s="44"/>
      <c r="F2127" s="30">
        <f t="shared" si="158"/>
        <v>0</v>
      </c>
      <c r="G2127" s="11"/>
      <c r="H2127" s="11"/>
      <c r="I2127" s="11"/>
      <c r="J2127" s="12">
        <f t="shared" si="159"/>
        <v>0</v>
      </c>
      <c r="K2127" s="31">
        <f t="shared" si="160"/>
        <v>78.98</v>
      </c>
      <c r="L2127" s="37">
        <f t="shared" si="157"/>
        <v>0</v>
      </c>
      <c r="M2127" s="37"/>
      <c r="N2127" s="37">
        <f t="shared" si="161"/>
        <v>0</v>
      </c>
    </row>
    <row r="2128" spans="1:14" ht="19.5" thickBot="1" x14ac:dyDescent="0.35">
      <c r="A2128" s="66" t="s">
        <v>77</v>
      </c>
      <c r="B2128" s="67" t="s">
        <v>78</v>
      </c>
      <c r="C2128" s="68">
        <v>60</v>
      </c>
      <c r="D2128" s="44"/>
      <c r="E2128" s="44"/>
      <c r="F2128" s="30">
        <f t="shared" si="158"/>
        <v>0</v>
      </c>
      <c r="G2128" s="11"/>
      <c r="H2128" s="11"/>
      <c r="I2128" s="11"/>
      <c r="J2128" s="12">
        <f t="shared" si="159"/>
        <v>0</v>
      </c>
      <c r="K2128" s="31">
        <f t="shared" si="160"/>
        <v>154.44</v>
      </c>
      <c r="L2128" s="37">
        <f t="shared" si="157"/>
        <v>0</v>
      </c>
      <c r="M2128" s="37"/>
      <c r="N2128" s="37">
        <f t="shared" si="161"/>
        <v>0</v>
      </c>
    </row>
    <row r="2129" spans="1:14" ht="19.5" thickBot="1" x14ac:dyDescent="0.35">
      <c r="A2129" s="66" t="s">
        <v>79</v>
      </c>
      <c r="B2129" s="67" t="s">
        <v>50</v>
      </c>
      <c r="C2129" s="68">
        <v>30</v>
      </c>
      <c r="D2129" s="44"/>
      <c r="E2129" s="44"/>
      <c r="F2129" s="30">
        <f t="shared" si="158"/>
        <v>0</v>
      </c>
      <c r="G2129" s="11"/>
      <c r="H2129" s="11"/>
      <c r="I2129" s="11"/>
      <c r="J2129" s="12">
        <f t="shared" si="159"/>
        <v>0</v>
      </c>
      <c r="K2129" s="31">
        <f t="shared" si="160"/>
        <v>274.95</v>
      </c>
      <c r="L2129" s="37">
        <f t="shared" si="157"/>
        <v>0</v>
      </c>
      <c r="M2129" s="37"/>
      <c r="N2129" s="37">
        <f t="shared" si="161"/>
        <v>0</v>
      </c>
    </row>
    <row r="2130" spans="1:14" ht="19.5" thickBot="1" x14ac:dyDescent="0.35">
      <c r="A2130" s="66" t="s">
        <v>80</v>
      </c>
      <c r="B2130" s="67" t="s">
        <v>59</v>
      </c>
      <c r="C2130" s="68">
        <v>12</v>
      </c>
      <c r="D2130" s="44"/>
      <c r="E2130" s="44"/>
      <c r="F2130" s="30">
        <f t="shared" si="158"/>
        <v>0</v>
      </c>
      <c r="G2130" s="11"/>
      <c r="H2130" s="11"/>
      <c r="I2130" s="11"/>
      <c r="J2130" s="12">
        <f t="shared" si="159"/>
        <v>0</v>
      </c>
      <c r="K2130" s="31">
        <f t="shared" si="160"/>
        <v>1023.75</v>
      </c>
      <c r="L2130" s="37">
        <f t="shared" si="157"/>
        <v>0</v>
      </c>
      <c r="M2130" s="37"/>
      <c r="N2130" s="37">
        <f t="shared" si="161"/>
        <v>0</v>
      </c>
    </row>
    <row r="2131" spans="1:14" ht="19.5" thickBot="1" x14ac:dyDescent="0.35">
      <c r="A2131" s="76" t="s">
        <v>81</v>
      </c>
      <c r="B2131" s="77" t="s">
        <v>82</v>
      </c>
      <c r="C2131" s="78">
        <v>18</v>
      </c>
      <c r="D2131" s="44"/>
      <c r="E2131" s="44"/>
      <c r="F2131" s="30">
        <f t="shared" si="158"/>
        <v>0</v>
      </c>
      <c r="G2131" s="11"/>
      <c r="H2131" s="11"/>
      <c r="I2131" s="11"/>
      <c r="J2131" s="12">
        <f t="shared" si="159"/>
        <v>0</v>
      </c>
      <c r="K2131" s="31">
        <f t="shared" si="160"/>
        <v>558.67999999999995</v>
      </c>
      <c r="L2131" s="37">
        <f t="shared" si="157"/>
        <v>0</v>
      </c>
      <c r="M2131" s="37"/>
      <c r="N2131" s="37">
        <f t="shared" si="161"/>
        <v>0</v>
      </c>
    </row>
    <row r="2132" spans="1:14" ht="19.5" thickBot="1" x14ac:dyDescent="0.35">
      <c r="A2132" s="76" t="s">
        <v>83</v>
      </c>
      <c r="B2132" s="77" t="s">
        <v>59</v>
      </c>
      <c r="C2132" s="78">
        <v>12</v>
      </c>
      <c r="D2132" s="44"/>
      <c r="E2132" s="44"/>
      <c r="F2132" s="30">
        <f t="shared" si="158"/>
        <v>0</v>
      </c>
      <c r="G2132" s="11"/>
      <c r="H2132" s="11"/>
      <c r="I2132" s="11"/>
      <c r="J2132" s="12">
        <f t="shared" si="159"/>
        <v>0</v>
      </c>
      <c r="K2132" s="31">
        <f t="shared" si="160"/>
        <v>1092.2</v>
      </c>
      <c r="L2132" s="37">
        <f t="shared" si="157"/>
        <v>0</v>
      </c>
      <c r="M2132" s="37"/>
      <c r="N2132" s="37">
        <f t="shared" si="161"/>
        <v>0</v>
      </c>
    </row>
    <row r="2133" spans="1:14" ht="19.5" thickBot="1" x14ac:dyDescent="0.35">
      <c r="A2133" s="76" t="s">
        <v>84</v>
      </c>
      <c r="B2133" s="77" t="s">
        <v>85</v>
      </c>
      <c r="C2133" s="78">
        <v>4</v>
      </c>
      <c r="D2133" s="44"/>
      <c r="E2133" s="44"/>
      <c r="F2133" s="30">
        <f t="shared" si="158"/>
        <v>0</v>
      </c>
      <c r="G2133" s="11"/>
      <c r="H2133" s="11"/>
      <c r="I2133" s="11"/>
      <c r="J2133" s="12">
        <f t="shared" si="159"/>
        <v>0</v>
      </c>
      <c r="K2133" s="31">
        <f t="shared" si="160"/>
        <v>2670.53</v>
      </c>
      <c r="L2133" s="37">
        <f t="shared" si="157"/>
        <v>0</v>
      </c>
      <c r="M2133" s="37"/>
      <c r="N2133" s="37">
        <f t="shared" si="161"/>
        <v>0</v>
      </c>
    </row>
    <row r="2134" spans="1:14" ht="19.5" thickBot="1" x14ac:dyDescent="0.35">
      <c r="A2134" s="86" t="s">
        <v>86</v>
      </c>
      <c r="B2134" s="87" t="s">
        <v>87</v>
      </c>
      <c r="C2134" s="88">
        <v>48</v>
      </c>
      <c r="D2134" s="44"/>
      <c r="E2134" s="44"/>
      <c r="F2134" s="30">
        <f t="shared" si="158"/>
        <v>0</v>
      </c>
      <c r="G2134" s="11"/>
      <c r="H2134" s="11"/>
      <c r="I2134" s="11"/>
      <c r="J2134" s="12">
        <f t="shared" si="159"/>
        <v>0</v>
      </c>
      <c r="K2134" s="31">
        <f t="shared" si="160"/>
        <v>46.8</v>
      </c>
      <c r="L2134" s="37">
        <f t="shared" si="157"/>
        <v>0</v>
      </c>
      <c r="M2134" s="37"/>
      <c r="N2134" s="37">
        <f t="shared" si="161"/>
        <v>0</v>
      </c>
    </row>
    <row r="2135" spans="1:14" ht="19.5" thickBot="1" x14ac:dyDescent="0.35">
      <c r="A2135" s="86" t="s">
        <v>88</v>
      </c>
      <c r="B2135" s="87" t="s">
        <v>87</v>
      </c>
      <c r="C2135" s="88">
        <v>48</v>
      </c>
      <c r="D2135" s="44"/>
      <c r="E2135" s="44"/>
      <c r="F2135" s="30">
        <f t="shared" si="158"/>
        <v>0</v>
      </c>
      <c r="G2135" s="11"/>
      <c r="H2135" s="11"/>
      <c r="I2135" s="11"/>
      <c r="J2135" s="12">
        <f t="shared" si="159"/>
        <v>0</v>
      </c>
      <c r="K2135" s="31">
        <f t="shared" si="160"/>
        <v>46.8</v>
      </c>
      <c r="L2135" s="37">
        <f t="shared" si="157"/>
        <v>0</v>
      </c>
      <c r="M2135" s="37"/>
      <c r="N2135" s="37">
        <f t="shared" si="161"/>
        <v>0</v>
      </c>
    </row>
    <row r="2136" spans="1:14" x14ac:dyDescent="0.3">
      <c r="A2136" s="96" t="s">
        <v>89</v>
      </c>
      <c r="B2136" s="97">
        <v>25</v>
      </c>
      <c r="C2136" s="97">
        <v>25</v>
      </c>
      <c r="D2136" s="44"/>
      <c r="E2136" s="44"/>
      <c r="F2136" s="30">
        <f t="shared" si="158"/>
        <v>0</v>
      </c>
      <c r="G2136" s="11"/>
      <c r="H2136" s="11"/>
      <c r="I2136" s="11"/>
      <c r="J2136" s="12">
        <f t="shared" si="159"/>
        <v>0</v>
      </c>
      <c r="K2136" s="31">
        <f t="shared" si="160"/>
        <v>111.25</v>
      </c>
      <c r="L2136" s="37">
        <f t="shared" si="157"/>
        <v>0</v>
      </c>
      <c r="M2136" s="37"/>
      <c r="N2136" s="37">
        <f t="shared" si="161"/>
        <v>0</v>
      </c>
    </row>
    <row r="2137" spans="1:14" x14ac:dyDescent="0.3">
      <c r="A2137" s="105" t="s">
        <v>90</v>
      </c>
      <c r="B2137" s="106">
        <v>10</v>
      </c>
      <c r="C2137" s="106">
        <v>10</v>
      </c>
      <c r="D2137" s="44"/>
      <c r="E2137" s="44"/>
      <c r="F2137" s="30">
        <f t="shared" si="158"/>
        <v>0</v>
      </c>
      <c r="G2137" s="11"/>
      <c r="H2137" s="11"/>
      <c r="I2137" s="11"/>
      <c r="J2137" s="12">
        <f t="shared" si="159"/>
        <v>0</v>
      </c>
      <c r="K2137" s="31">
        <f t="shared" si="160"/>
        <v>1760</v>
      </c>
      <c r="L2137" s="37">
        <f t="shared" si="157"/>
        <v>0</v>
      </c>
      <c r="M2137" s="37"/>
      <c r="N2137" s="37">
        <f t="shared" si="161"/>
        <v>0</v>
      </c>
    </row>
    <row r="2138" spans="1:14" x14ac:dyDescent="0.3">
      <c r="A2138" s="105" t="s">
        <v>91</v>
      </c>
      <c r="B2138" s="106">
        <v>8</v>
      </c>
      <c r="C2138" s="106">
        <v>8</v>
      </c>
      <c r="D2138" s="44"/>
      <c r="E2138" s="44"/>
      <c r="F2138" s="30">
        <f t="shared" si="158"/>
        <v>0</v>
      </c>
      <c r="G2138" s="11"/>
      <c r="H2138" s="11"/>
      <c r="I2138" s="11"/>
      <c r="J2138" s="12">
        <f t="shared" si="159"/>
        <v>0</v>
      </c>
      <c r="K2138" s="31">
        <f t="shared" si="160"/>
        <v>2365</v>
      </c>
      <c r="L2138" s="37">
        <f t="shared" si="157"/>
        <v>0</v>
      </c>
      <c r="M2138" s="37"/>
      <c r="N2138" s="37">
        <f t="shared" si="161"/>
        <v>0</v>
      </c>
    </row>
    <row r="2139" spans="1:14" x14ac:dyDescent="0.3">
      <c r="A2139" s="105" t="s">
        <v>92</v>
      </c>
      <c r="B2139" s="106">
        <v>8</v>
      </c>
      <c r="C2139" s="106">
        <v>8</v>
      </c>
      <c r="D2139" s="44"/>
      <c r="E2139" s="44"/>
      <c r="F2139" s="30">
        <f t="shared" si="158"/>
        <v>0</v>
      </c>
      <c r="G2139" s="11"/>
      <c r="H2139" s="11"/>
      <c r="I2139" s="11"/>
      <c r="J2139" s="12">
        <f t="shared" si="159"/>
        <v>0</v>
      </c>
      <c r="K2139" s="31">
        <f t="shared" si="160"/>
        <v>2065</v>
      </c>
      <c r="L2139" s="37">
        <f t="shared" si="157"/>
        <v>0</v>
      </c>
      <c r="M2139" s="37"/>
      <c r="N2139" s="37">
        <f t="shared" si="161"/>
        <v>0</v>
      </c>
    </row>
    <row r="2140" spans="1:14" x14ac:dyDescent="0.3">
      <c r="A2140" s="105" t="s">
        <v>93</v>
      </c>
      <c r="B2140" s="106">
        <v>15</v>
      </c>
      <c r="C2140" s="106">
        <v>15</v>
      </c>
      <c r="D2140" s="44"/>
      <c r="E2140" s="44"/>
      <c r="F2140" s="30">
        <f t="shared" si="158"/>
        <v>0</v>
      </c>
      <c r="G2140" s="11"/>
      <c r="H2140" s="11"/>
      <c r="I2140" s="11"/>
      <c r="J2140" s="12">
        <f t="shared" si="159"/>
        <v>0</v>
      </c>
      <c r="K2140" s="31">
        <f t="shared" si="160"/>
        <v>990</v>
      </c>
      <c r="L2140" s="37">
        <f t="shared" si="157"/>
        <v>0</v>
      </c>
      <c r="M2140" s="37"/>
      <c r="N2140" s="37">
        <f t="shared" si="161"/>
        <v>0</v>
      </c>
    </row>
    <row r="2141" spans="1:14" x14ac:dyDescent="0.3">
      <c r="A2141" s="105" t="s">
        <v>94</v>
      </c>
      <c r="B2141" s="106">
        <v>15</v>
      </c>
      <c r="C2141" s="106">
        <v>15</v>
      </c>
      <c r="D2141" s="44"/>
      <c r="E2141" s="44"/>
      <c r="F2141" s="30">
        <f t="shared" si="158"/>
        <v>0</v>
      </c>
      <c r="G2141" s="11"/>
      <c r="H2141" s="11"/>
      <c r="I2141" s="11"/>
      <c r="J2141" s="12">
        <f t="shared" si="159"/>
        <v>0</v>
      </c>
      <c r="K2141" s="31">
        <f t="shared" si="160"/>
        <v>1025</v>
      </c>
      <c r="L2141" s="37">
        <f t="shared" si="157"/>
        <v>0</v>
      </c>
      <c r="M2141" s="37"/>
      <c r="N2141" s="37">
        <f t="shared" si="161"/>
        <v>0</v>
      </c>
    </row>
    <row r="2142" spans="1:14" x14ac:dyDescent="0.3">
      <c r="A2142" s="105" t="s">
        <v>95</v>
      </c>
      <c r="B2142" s="106">
        <v>10</v>
      </c>
      <c r="C2142" s="106">
        <v>10</v>
      </c>
      <c r="D2142" s="44"/>
      <c r="E2142" s="44"/>
      <c r="F2142" s="30">
        <f t="shared" si="158"/>
        <v>0</v>
      </c>
      <c r="G2142" s="11"/>
      <c r="H2142" s="11"/>
      <c r="I2142" s="11"/>
      <c r="J2142" s="12">
        <f t="shared" si="159"/>
        <v>0</v>
      </c>
      <c r="K2142" s="31">
        <f t="shared" si="160"/>
        <v>1620</v>
      </c>
      <c r="L2142" s="37">
        <f t="shared" si="157"/>
        <v>0</v>
      </c>
      <c r="M2142" s="37"/>
      <c r="N2142" s="37">
        <f t="shared" si="161"/>
        <v>0</v>
      </c>
    </row>
    <row r="2143" spans="1:14" x14ac:dyDescent="0.3">
      <c r="A2143" s="105" t="s">
        <v>96</v>
      </c>
      <c r="B2143" s="106">
        <v>8</v>
      </c>
      <c r="C2143" s="106">
        <v>8</v>
      </c>
      <c r="D2143" s="44"/>
      <c r="E2143" s="44"/>
      <c r="F2143" s="30">
        <f t="shared" si="158"/>
        <v>0</v>
      </c>
      <c r="G2143" s="11"/>
      <c r="H2143" s="11"/>
      <c r="I2143" s="11"/>
      <c r="J2143" s="12">
        <f t="shared" si="159"/>
        <v>0</v>
      </c>
      <c r="K2143" s="31">
        <f t="shared" si="160"/>
        <v>2130</v>
      </c>
      <c r="L2143" s="37">
        <f t="shared" si="157"/>
        <v>0</v>
      </c>
      <c r="M2143" s="37"/>
      <c r="N2143" s="37">
        <f t="shared" si="161"/>
        <v>0</v>
      </c>
    </row>
    <row r="2144" spans="1:14" x14ac:dyDescent="0.3">
      <c r="A2144" s="105" t="s">
        <v>97</v>
      </c>
      <c r="B2144" s="106">
        <v>15</v>
      </c>
      <c r="C2144" s="106">
        <v>15</v>
      </c>
      <c r="D2144" s="44"/>
      <c r="E2144" s="44"/>
      <c r="F2144" s="30">
        <f t="shared" si="158"/>
        <v>0</v>
      </c>
      <c r="G2144" s="11"/>
      <c r="H2144" s="11"/>
      <c r="I2144" s="11"/>
      <c r="J2144" s="12">
        <f t="shared" si="159"/>
        <v>0</v>
      </c>
      <c r="K2144" s="31">
        <f t="shared" si="160"/>
        <v>880</v>
      </c>
      <c r="L2144" s="37">
        <f t="shared" si="157"/>
        <v>0</v>
      </c>
      <c r="M2144" s="37"/>
      <c r="N2144" s="37">
        <f t="shared" si="161"/>
        <v>0</v>
      </c>
    </row>
    <row r="2145" spans="1:14" x14ac:dyDescent="0.3">
      <c r="A2145" s="105" t="s">
        <v>98</v>
      </c>
      <c r="B2145" s="106">
        <v>15</v>
      </c>
      <c r="C2145" s="106">
        <v>15</v>
      </c>
      <c r="D2145" s="44"/>
      <c r="E2145" s="44"/>
      <c r="F2145" s="30">
        <f t="shared" si="158"/>
        <v>0</v>
      </c>
      <c r="G2145" s="11"/>
      <c r="H2145" s="11"/>
      <c r="I2145" s="11"/>
      <c r="J2145" s="12">
        <f t="shared" si="159"/>
        <v>0</v>
      </c>
      <c r="K2145" s="31">
        <f t="shared" si="160"/>
        <v>915</v>
      </c>
      <c r="L2145" s="37">
        <f t="shared" si="157"/>
        <v>0</v>
      </c>
      <c r="M2145" s="37"/>
      <c r="N2145" s="37">
        <f t="shared" si="161"/>
        <v>0</v>
      </c>
    </row>
    <row r="2146" spans="1:14" x14ac:dyDescent="0.3">
      <c r="A2146" s="105" t="s">
        <v>99</v>
      </c>
      <c r="B2146" s="106">
        <v>3</v>
      </c>
      <c r="C2146" s="106">
        <v>3</v>
      </c>
      <c r="D2146" s="44"/>
      <c r="E2146" s="44"/>
      <c r="F2146" s="30">
        <f t="shared" si="158"/>
        <v>0</v>
      </c>
      <c r="G2146" s="11"/>
      <c r="H2146" s="11"/>
      <c r="I2146" s="11"/>
      <c r="J2146" s="12">
        <f t="shared" si="159"/>
        <v>0</v>
      </c>
      <c r="K2146" s="31">
        <f t="shared" si="160"/>
        <v>1970</v>
      </c>
      <c r="L2146" s="37">
        <f t="shared" si="157"/>
        <v>0</v>
      </c>
      <c r="M2146" s="37"/>
      <c r="N2146" s="37">
        <f t="shared" si="161"/>
        <v>0</v>
      </c>
    </row>
    <row r="2147" spans="1:14" x14ac:dyDescent="0.3">
      <c r="A2147" s="105" t="s">
        <v>100</v>
      </c>
      <c r="B2147" s="106">
        <v>3</v>
      </c>
      <c r="C2147" s="106">
        <v>3</v>
      </c>
      <c r="D2147" s="44"/>
      <c r="E2147" s="44"/>
      <c r="F2147" s="30">
        <f t="shared" si="158"/>
        <v>0</v>
      </c>
      <c r="G2147" s="11"/>
      <c r="H2147" s="11"/>
      <c r="I2147" s="11"/>
      <c r="J2147" s="12">
        <f t="shared" si="159"/>
        <v>0</v>
      </c>
      <c r="K2147" s="31">
        <f t="shared" si="160"/>
        <v>2035</v>
      </c>
      <c r="L2147" s="37">
        <f t="shared" si="157"/>
        <v>0</v>
      </c>
      <c r="M2147" s="37"/>
      <c r="N2147" s="37">
        <f t="shared" si="161"/>
        <v>0</v>
      </c>
    </row>
    <row r="2148" spans="1:14" x14ac:dyDescent="0.3">
      <c r="A2148" s="105" t="s">
        <v>101</v>
      </c>
      <c r="B2148" s="106">
        <v>8</v>
      </c>
      <c r="C2148" s="106">
        <v>8</v>
      </c>
      <c r="D2148" s="44"/>
      <c r="E2148" s="44"/>
      <c r="F2148" s="30">
        <f t="shared" si="158"/>
        <v>0</v>
      </c>
      <c r="G2148" s="11"/>
      <c r="H2148" s="11"/>
      <c r="I2148" s="11"/>
      <c r="J2148" s="12">
        <f t="shared" si="159"/>
        <v>0</v>
      </c>
      <c r="K2148" s="31">
        <f t="shared" si="160"/>
        <v>2120</v>
      </c>
      <c r="L2148" s="37">
        <f t="shared" si="157"/>
        <v>0</v>
      </c>
      <c r="M2148" s="37"/>
      <c r="N2148" s="37">
        <f t="shared" si="161"/>
        <v>0</v>
      </c>
    </row>
    <row r="2149" spans="1:14" x14ac:dyDescent="0.3">
      <c r="A2149" s="105" t="s">
        <v>102</v>
      </c>
      <c r="B2149" s="106">
        <v>10</v>
      </c>
      <c r="C2149" s="106">
        <v>10</v>
      </c>
      <c r="D2149" s="44"/>
      <c r="E2149" s="44"/>
      <c r="F2149" s="30">
        <f t="shared" si="158"/>
        <v>0</v>
      </c>
      <c r="G2149" s="11"/>
      <c r="H2149" s="11"/>
      <c r="I2149" s="11"/>
      <c r="J2149" s="12">
        <f t="shared" si="159"/>
        <v>0</v>
      </c>
      <c r="K2149" s="31">
        <f t="shared" si="160"/>
        <v>1980</v>
      </c>
      <c r="L2149" s="37">
        <f t="shared" si="157"/>
        <v>0</v>
      </c>
      <c r="M2149" s="37"/>
      <c r="N2149" s="37">
        <f t="shared" si="161"/>
        <v>0</v>
      </c>
    </row>
    <row r="2150" spans="1:14" x14ac:dyDescent="0.3">
      <c r="A2150" s="105" t="s">
        <v>103</v>
      </c>
      <c r="B2150" s="106">
        <v>12</v>
      </c>
      <c r="C2150" s="106">
        <v>12</v>
      </c>
      <c r="D2150" s="44"/>
      <c r="E2150" s="44"/>
      <c r="F2150" s="30">
        <f t="shared" si="158"/>
        <v>0</v>
      </c>
      <c r="G2150" s="11"/>
      <c r="H2150" s="11"/>
      <c r="I2150" s="11"/>
      <c r="J2150" s="12">
        <f t="shared" si="159"/>
        <v>0</v>
      </c>
      <c r="K2150" s="31">
        <f t="shared" si="160"/>
        <v>875</v>
      </c>
      <c r="L2150" s="37">
        <f t="shared" si="157"/>
        <v>0</v>
      </c>
      <c r="M2150" s="37"/>
      <c r="N2150" s="37">
        <f t="shared" si="161"/>
        <v>0</v>
      </c>
    </row>
    <row r="2151" spans="1:14" ht="19.5" thickBot="1" x14ac:dyDescent="0.35">
      <c r="A2151" s="105" t="s">
        <v>104</v>
      </c>
      <c r="B2151" s="106">
        <v>3</v>
      </c>
      <c r="C2151" s="106">
        <v>3</v>
      </c>
      <c r="D2151" s="44"/>
      <c r="E2151" s="44"/>
      <c r="F2151" s="30">
        <f t="shared" si="158"/>
        <v>0</v>
      </c>
      <c r="G2151" s="11"/>
      <c r="H2151" s="11"/>
      <c r="I2151" s="11"/>
      <c r="J2151" s="12">
        <f t="shared" si="159"/>
        <v>0</v>
      </c>
      <c r="K2151" s="31">
        <f t="shared" si="160"/>
        <v>2145</v>
      </c>
      <c r="L2151" s="37">
        <f t="shared" si="157"/>
        <v>0</v>
      </c>
      <c r="M2151" s="37"/>
      <c r="N2151" s="37">
        <f t="shared" si="161"/>
        <v>0</v>
      </c>
    </row>
    <row r="2152" spans="1:14" ht="19.5" thickBot="1" x14ac:dyDescent="0.35">
      <c r="A2152" s="56" t="s">
        <v>105</v>
      </c>
      <c r="B2152" s="57" t="s">
        <v>74</v>
      </c>
      <c r="C2152" s="58">
        <v>150</v>
      </c>
      <c r="D2152" s="44"/>
      <c r="E2152" s="44"/>
      <c r="F2152" s="30">
        <f t="shared" si="158"/>
        <v>0</v>
      </c>
      <c r="G2152" s="11"/>
      <c r="H2152" s="11"/>
      <c r="I2152" s="11"/>
      <c r="J2152" s="12">
        <f t="shared" si="159"/>
        <v>0</v>
      </c>
      <c r="K2152" s="31">
        <f t="shared" si="160"/>
        <v>21.06</v>
      </c>
      <c r="L2152" s="37">
        <f t="shared" si="157"/>
        <v>0</v>
      </c>
      <c r="M2152" s="37"/>
      <c r="N2152" s="37">
        <f t="shared" si="161"/>
        <v>0</v>
      </c>
    </row>
    <row r="2153" spans="1:14" x14ac:dyDescent="0.3">
      <c r="A2153" s="107"/>
      <c r="B2153" s="108"/>
      <c r="C2153" s="108"/>
      <c r="D2153" s="11"/>
      <c r="E2153" s="11"/>
      <c r="F2153" s="30" t="e">
        <f t="shared" si="158"/>
        <v>#DIV/0!</v>
      </c>
      <c r="G2153" s="11"/>
      <c r="H2153" s="11"/>
      <c r="I2153" s="11"/>
      <c r="J2153" s="12">
        <f t="shared" si="159"/>
        <v>0</v>
      </c>
      <c r="K2153" s="31">
        <f t="shared" si="160"/>
        <v>116.5</v>
      </c>
      <c r="L2153" s="37">
        <f t="shared" si="157"/>
        <v>0</v>
      </c>
      <c r="M2153" s="37"/>
      <c r="N2153" s="37">
        <f t="shared" si="161"/>
        <v>0</v>
      </c>
    </row>
    <row r="2154" spans="1:14" x14ac:dyDescent="0.3">
      <c r="A2154" s="107"/>
      <c r="B2154" s="108"/>
      <c r="C2154" s="108"/>
      <c r="D2154" s="11"/>
      <c r="E2154" s="11"/>
      <c r="F2154" s="30" t="e">
        <f t="shared" si="158"/>
        <v>#DIV/0!</v>
      </c>
      <c r="G2154" s="11"/>
      <c r="H2154" s="11"/>
      <c r="I2154" s="11"/>
      <c r="J2154" s="12">
        <f t="shared" si="159"/>
        <v>0</v>
      </c>
      <c r="K2154" s="31">
        <f t="shared" si="160"/>
        <v>0</v>
      </c>
      <c r="L2154" s="37">
        <f t="shared" si="157"/>
        <v>0</v>
      </c>
      <c r="M2154" s="37"/>
      <c r="N2154" s="37">
        <f t="shared" si="161"/>
        <v>0</v>
      </c>
    </row>
    <row r="2155" spans="1:14" x14ac:dyDescent="0.3">
      <c r="A2155" s="107"/>
      <c r="B2155" s="108"/>
      <c r="C2155" s="108"/>
      <c r="D2155" s="11"/>
      <c r="E2155" s="11"/>
      <c r="F2155" s="30" t="e">
        <f t="shared" si="158"/>
        <v>#DIV/0!</v>
      </c>
      <c r="G2155" s="11"/>
      <c r="H2155" s="11"/>
      <c r="I2155" s="11"/>
      <c r="J2155" s="12">
        <f t="shared" si="159"/>
        <v>0</v>
      </c>
      <c r="K2155" s="31">
        <f t="shared" si="160"/>
        <v>23</v>
      </c>
      <c r="L2155" s="37">
        <f t="shared" si="157"/>
        <v>0</v>
      </c>
      <c r="M2155" s="37"/>
      <c r="N2155" s="37">
        <f t="shared" si="161"/>
        <v>0</v>
      </c>
    </row>
    <row r="2156" spans="1:14" x14ac:dyDescent="0.3">
      <c r="A2156" s="107"/>
      <c r="B2156" s="108"/>
      <c r="C2156" s="108"/>
      <c r="D2156" s="11"/>
      <c r="E2156" s="11"/>
      <c r="F2156" s="30" t="e">
        <f t="shared" si="158"/>
        <v>#DIV/0!</v>
      </c>
      <c r="G2156" s="11"/>
      <c r="H2156" s="11"/>
      <c r="I2156" s="11"/>
      <c r="J2156" s="12">
        <f t="shared" si="159"/>
        <v>0</v>
      </c>
      <c r="K2156" s="31">
        <f t="shared" si="160"/>
        <v>0</v>
      </c>
      <c r="L2156" s="37">
        <f t="shared" si="157"/>
        <v>0</v>
      </c>
      <c r="M2156" s="37"/>
      <c r="N2156" s="37">
        <f t="shared" si="161"/>
        <v>0</v>
      </c>
    </row>
    <row r="2157" spans="1:14" x14ac:dyDescent="0.3">
      <c r="A2157" s="11"/>
      <c r="B2157" s="10"/>
      <c r="C2157" s="10"/>
      <c r="D2157" s="11"/>
      <c r="E2157" s="11"/>
      <c r="F2157" s="30" t="e">
        <f t="shared" si="158"/>
        <v>#DIV/0!</v>
      </c>
      <c r="G2157" s="11"/>
      <c r="H2157" s="11"/>
      <c r="I2157" s="11"/>
      <c r="J2157" s="12">
        <f t="shared" si="159"/>
        <v>0</v>
      </c>
      <c r="K2157" s="31">
        <f t="shared" si="160"/>
        <v>0</v>
      </c>
      <c r="L2157" s="37">
        <f t="shared" si="157"/>
        <v>0</v>
      </c>
      <c r="M2157" s="37"/>
      <c r="N2157" s="37">
        <f t="shared" si="161"/>
        <v>0</v>
      </c>
    </row>
    <row r="2158" spans="1:14" x14ac:dyDescent="0.3">
      <c r="A2158" s="11"/>
      <c r="B2158" s="10"/>
      <c r="C2158" s="10"/>
      <c r="D2158" s="11"/>
      <c r="E2158" s="11"/>
      <c r="F2158" s="30" t="e">
        <f t="shared" si="158"/>
        <v>#DIV/0!</v>
      </c>
      <c r="G2158" s="11"/>
      <c r="H2158" s="11"/>
      <c r="I2158" s="11"/>
      <c r="J2158" s="12">
        <f t="shared" si="159"/>
        <v>0</v>
      </c>
      <c r="K2158" s="31">
        <f t="shared" si="160"/>
        <v>0</v>
      </c>
      <c r="L2158" s="37">
        <f t="shared" si="157"/>
        <v>0</v>
      </c>
      <c r="M2158" s="37"/>
      <c r="N2158" s="37">
        <f t="shared" si="161"/>
        <v>0</v>
      </c>
    </row>
    <row r="2159" spans="1:14" x14ac:dyDescent="0.3">
      <c r="A2159" s="11"/>
      <c r="B2159" s="10"/>
      <c r="C2159" s="10"/>
      <c r="D2159" s="11"/>
      <c r="E2159" s="11"/>
      <c r="F2159" s="30" t="e">
        <f t="shared" si="158"/>
        <v>#DIV/0!</v>
      </c>
      <c r="G2159" s="11"/>
      <c r="H2159" s="11"/>
      <c r="I2159" s="11"/>
      <c r="J2159" s="12">
        <f t="shared" si="159"/>
        <v>0</v>
      </c>
      <c r="K2159" s="31">
        <f t="shared" si="160"/>
        <v>0</v>
      </c>
      <c r="L2159" s="37">
        <f t="shared" si="157"/>
        <v>0</v>
      </c>
      <c r="M2159" s="37"/>
      <c r="N2159" s="37">
        <f t="shared" si="161"/>
        <v>0</v>
      </c>
    </row>
    <row r="2160" spans="1:14" x14ac:dyDescent="0.3">
      <c r="A2160" s="11" t="s">
        <v>33</v>
      </c>
      <c r="B2160" s="11"/>
      <c r="C2160" s="13"/>
      <c r="D2160" s="111">
        <f t="shared" ref="D2160:J2160" si="162">SUM(D2098:D2159)</f>
        <v>0</v>
      </c>
      <c r="E2160" s="111">
        <f t="shared" si="162"/>
        <v>0</v>
      </c>
      <c r="F2160" s="111" t="e">
        <f t="shared" si="162"/>
        <v>#DIV/0!</v>
      </c>
      <c r="G2160" s="111">
        <f t="shared" si="162"/>
        <v>0</v>
      </c>
      <c r="H2160" s="111">
        <f t="shared" si="162"/>
        <v>0</v>
      </c>
      <c r="I2160" s="111">
        <f t="shared" si="162"/>
        <v>0</v>
      </c>
      <c r="J2160" s="12">
        <f t="shared" si="162"/>
        <v>0</v>
      </c>
      <c r="K2160" s="111"/>
      <c r="L2160" s="111">
        <f>SUM(L2098:L2159)</f>
        <v>0</v>
      </c>
      <c r="M2160" s="111">
        <f>SUM(M2098:M2159)</f>
        <v>0</v>
      </c>
      <c r="N2160" s="111">
        <f>SUM(N2098:N2159)</f>
        <v>0</v>
      </c>
    </row>
    <row r="2161" spans="1:14" x14ac:dyDescent="0.3">
      <c r="A2161" s="113"/>
      <c r="B2161" s="114"/>
      <c r="C2161" s="115"/>
      <c r="D2161" s="116"/>
      <c r="E2161" s="116"/>
      <c r="F2161" s="7" t="s">
        <v>106</v>
      </c>
      <c r="G2161" s="7" t="s">
        <v>123</v>
      </c>
      <c r="H2161" s="7" t="s">
        <v>124</v>
      </c>
      <c r="I2161" s="7" t="s">
        <v>125</v>
      </c>
      <c r="J2161" s="7" t="s">
        <v>126</v>
      </c>
      <c r="K2161" s="117"/>
      <c r="L2161" s="117"/>
      <c r="M2161" s="7" t="s">
        <v>107</v>
      </c>
      <c r="N2161" s="118"/>
    </row>
    <row r="2162" spans="1:14" ht="31.5" x14ac:dyDescent="0.5">
      <c r="A2162" s="113"/>
      <c r="B2162" s="114"/>
      <c r="C2162" s="115"/>
      <c r="D2162" s="116"/>
      <c r="E2162" s="116"/>
      <c r="F2162" s="121"/>
      <c r="G2162" s="121"/>
      <c r="H2162" s="121"/>
      <c r="I2162" s="121"/>
      <c r="J2162" s="121"/>
      <c r="K2162" s="122"/>
      <c r="L2162" s="121">
        <f>+F2162-G2162-H2162-I2162-J2162</f>
        <v>0</v>
      </c>
      <c r="M2162" s="123"/>
      <c r="N2162" s="124"/>
    </row>
    <row r="2163" spans="1:14" x14ac:dyDescent="0.3">
      <c r="A2163" s="177" t="s">
        <v>109</v>
      </c>
      <c r="B2163" s="178"/>
      <c r="C2163" s="178"/>
      <c r="D2163" s="178"/>
      <c r="E2163" s="178"/>
      <c r="F2163" s="178"/>
      <c r="G2163" s="178"/>
      <c r="H2163" s="178"/>
      <c r="I2163" s="178"/>
      <c r="J2163" s="179"/>
      <c r="K2163" s="125"/>
      <c r="L2163" s="12"/>
      <c r="M2163" s="126"/>
      <c r="N2163" s="127"/>
    </row>
    <row r="2164" spans="1:14" x14ac:dyDescent="0.3">
      <c r="A2164" s="180" t="s">
        <v>110</v>
      </c>
      <c r="B2164" s="181"/>
      <c r="C2164" s="181"/>
      <c r="D2164" s="181"/>
      <c r="E2164" s="181"/>
      <c r="F2164" s="181"/>
      <c r="G2164" s="181"/>
      <c r="H2164" s="181"/>
      <c r="I2164" s="181"/>
      <c r="J2164" s="182"/>
      <c r="K2164" s="129"/>
      <c r="L2164" s="12"/>
      <c r="M2164" s="126"/>
      <c r="N2164" s="127"/>
    </row>
    <row r="2165" spans="1:14" x14ac:dyDescent="0.3">
      <c r="A2165" s="160" t="s">
        <v>111</v>
      </c>
      <c r="B2165" s="161"/>
      <c r="C2165" s="161"/>
      <c r="D2165" s="161"/>
      <c r="E2165" s="161"/>
      <c r="F2165" s="161"/>
      <c r="G2165" s="161"/>
      <c r="H2165" s="161"/>
      <c r="I2165" s="161"/>
      <c r="J2165" s="162"/>
      <c r="K2165" s="130"/>
      <c r="L2165" s="12"/>
      <c r="M2165" s="131" t="e">
        <f>+L2165/L2160%</f>
        <v>#DIV/0!</v>
      </c>
      <c r="N2165" s="127"/>
    </row>
    <row r="2166" spans="1:14" x14ac:dyDescent="0.3">
      <c r="A2166" s="163" t="s">
        <v>112</v>
      </c>
      <c r="B2166" s="164"/>
      <c r="C2166" s="164"/>
      <c r="D2166" s="164"/>
      <c r="E2166" s="164"/>
      <c r="F2166" s="164"/>
      <c r="G2166" s="164"/>
      <c r="H2166" s="164"/>
      <c r="I2166" s="164"/>
      <c r="J2166" s="165"/>
      <c r="K2166" s="132"/>
      <c r="L2166" s="12">
        <f>+E2182</f>
        <v>0</v>
      </c>
      <c r="M2166" s="126"/>
      <c r="N2166" s="127"/>
    </row>
    <row r="2167" spans="1:14" x14ac:dyDescent="0.3">
      <c r="A2167" s="166" t="s">
        <v>113</v>
      </c>
      <c r="B2167" s="167"/>
      <c r="C2167" s="167"/>
      <c r="D2167" s="167"/>
      <c r="E2167" s="167"/>
      <c r="F2167" s="167"/>
      <c r="G2167" s="167"/>
      <c r="H2167" s="167"/>
      <c r="I2167" s="167"/>
      <c r="J2167" s="168"/>
      <c r="K2167" s="134"/>
      <c r="L2167" s="12">
        <f>+M2182</f>
        <v>0</v>
      </c>
      <c r="M2167" s="126"/>
      <c r="N2167" s="127"/>
    </row>
    <row r="2168" spans="1:14" x14ac:dyDescent="0.3">
      <c r="A2168" s="169"/>
      <c r="B2168" s="170"/>
      <c r="C2168" s="170"/>
      <c r="D2168" s="170"/>
      <c r="E2168" s="170"/>
      <c r="F2168" s="170"/>
      <c r="G2168" s="170"/>
      <c r="H2168" s="170"/>
      <c r="I2168" s="170"/>
      <c r="J2168" s="171"/>
      <c r="K2168" s="128"/>
      <c r="L2168" s="126"/>
      <c r="M2168" s="126"/>
      <c r="N2168" s="127"/>
    </row>
    <row r="2169" spans="1:14" x14ac:dyDescent="0.3">
      <c r="A2169" s="169"/>
      <c r="B2169" s="170"/>
      <c r="C2169" s="170"/>
      <c r="D2169" s="170"/>
      <c r="E2169" s="170"/>
      <c r="F2169" s="170"/>
      <c r="G2169" s="170"/>
      <c r="H2169" s="170"/>
      <c r="I2169" s="170"/>
      <c r="J2169" s="171"/>
      <c r="K2169" s="128"/>
      <c r="L2169" s="126"/>
      <c r="M2169" s="126"/>
      <c r="N2169" s="127"/>
    </row>
    <row r="2170" spans="1:14" x14ac:dyDescent="0.3">
      <c r="A2170" s="169" t="s">
        <v>114</v>
      </c>
      <c r="B2170" s="170"/>
      <c r="C2170" s="170"/>
      <c r="D2170" s="170"/>
      <c r="E2170" s="170"/>
      <c r="F2170" s="170"/>
      <c r="G2170" s="170"/>
      <c r="H2170" s="170"/>
      <c r="I2170" s="170"/>
      <c r="J2170" s="171"/>
      <c r="K2170" s="136"/>
      <c r="L2170" s="111">
        <f>+L2160-L2163-L2164-L2165-L2166+L2167-L2168-L2169</f>
        <v>0</v>
      </c>
      <c r="M2170" s="126"/>
      <c r="N2170" s="127"/>
    </row>
    <row r="2171" spans="1:14" ht="19.5" thickBot="1" x14ac:dyDescent="0.35">
      <c r="M2171" s="138">
        <f>+L2171-L2170</f>
        <v>0</v>
      </c>
    </row>
    <row r="2172" spans="1:14" ht="19.5" thickBot="1" x14ac:dyDescent="0.35">
      <c r="A2172" s="157" t="s">
        <v>115</v>
      </c>
      <c r="B2172" s="158"/>
      <c r="C2172" s="158"/>
      <c r="D2172" s="158"/>
      <c r="E2172" s="158"/>
      <c r="F2172" s="159"/>
      <c r="G2172" s="127"/>
      <c r="H2172" s="157" t="s">
        <v>116</v>
      </c>
      <c r="I2172" s="158"/>
      <c r="J2172" s="159"/>
      <c r="K2172" s="157" t="s">
        <v>117</v>
      </c>
      <c r="L2172" s="158"/>
      <c r="M2172" s="159"/>
      <c r="N2172" s="139"/>
    </row>
    <row r="2173" spans="1:14" ht="19.5" thickBot="1" x14ac:dyDescent="0.35">
      <c r="A2173" s="140" t="s">
        <v>118</v>
      </c>
      <c r="B2173" s="157" t="s">
        <v>119</v>
      </c>
      <c r="C2173" s="159"/>
      <c r="D2173" s="140" t="s">
        <v>120</v>
      </c>
      <c r="E2173" s="157" t="s">
        <v>22</v>
      </c>
      <c r="F2173" s="159"/>
      <c r="G2173" s="127"/>
      <c r="H2173" s="157" t="s">
        <v>119</v>
      </c>
      <c r="I2173" s="159"/>
      <c r="J2173" s="140" t="s">
        <v>22</v>
      </c>
      <c r="K2173" s="157" t="s">
        <v>119</v>
      </c>
      <c r="L2173" s="159"/>
      <c r="M2173" s="140" t="s">
        <v>22</v>
      </c>
      <c r="N2173" s="139"/>
    </row>
    <row r="2174" spans="1:14" ht="19.5" thickBot="1" x14ac:dyDescent="0.35">
      <c r="A2174" s="141"/>
      <c r="B2174" s="153"/>
      <c r="C2174" s="154"/>
      <c r="D2174" s="141"/>
      <c r="E2174" s="155"/>
      <c r="F2174" s="156"/>
      <c r="G2174" s="127"/>
      <c r="H2174" s="153"/>
      <c r="I2174" s="154"/>
      <c r="J2174" s="142"/>
      <c r="K2174" s="153"/>
      <c r="L2174" s="154"/>
      <c r="M2174" s="143"/>
      <c r="N2174" s="144"/>
    </row>
    <row r="2175" spans="1:14" ht="19.5" thickBot="1" x14ac:dyDescent="0.35">
      <c r="A2175" s="141"/>
      <c r="B2175" s="153"/>
      <c r="C2175" s="154"/>
      <c r="D2175" s="141"/>
      <c r="E2175" s="155"/>
      <c r="F2175" s="156"/>
      <c r="G2175" s="127"/>
      <c r="H2175" s="153"/>
      <c r="I2175" s="154"/>
      <c r="J2175" s="142"/>
      <c r="K2175" s="153"/>
      <c r="L2175" s="154"/>
      <c r="M2175" s="143"/>
      <c r="N2175" s="144"/>
    </row>
    <row r="2176" spans="1:14" ht="19.5" thickBot="1" x14ac:dyDescent="0.35">
      <c r="A2176" s="141"/>
      <c r="B2176" s="153"/>
      <c r="C2176" s="154"/>
      <c r="D2176" s="141"/>
      <c r="E2176" s="155"/>
      <c r="F2176" s="156"/>
      <c r="G2176" s="127"/>
      <c r="H2176" s="153"/>
      <c r="I2176" s="154"/>
      <c r="J2176" s="142"/>
      <c r="K2176" s="153"/>
      <c r="L2176" s="154"/>
      <c r="M2176" s="143"/>
      <c r="N2176" s="144"/>
    </row>
    <row r="2177" spans="1:14" ht="19.5" thickBot="1" x14ac:dyDescent="0.35">
      <c r="A2177" s="141"/>
      <c r="B2177" s="153"/>
      <c r="C2177" s="154"/>
      <c r="D2177" s="141"/>
      <c r="E2177" s="155"/>
      <c r="F2177" s="156"/>
      <c r="G2177" s="127"/>
      <c r="H2177" s="153"/>
      <c r="I2177" s="154"/>
      <c r="J2177" s="142"/>
      <c r="K2177" s="153"/>
      <c r="L2177" s="154"/>
      <c r="M2177" s="143"/>
      <c r="N2177" s="144"/>
    </row>
    <row r="2178" spans="1:14" ht="19.5" thickBot="1" x14ac:dyDescent="0.35">
      <c r="A2178" s="141"/>
      <c r="B2178" s="153"/>
      <c r="C2178" s="154"/>
      <c r="D2178" s="141"/>
      <c r="E2178" s="155"/>
      <c r="F2178" s="156"/>
      <c r="G2178" s="127"/>
      <c r="H2178" s="153"/>
      <c r="I2178" s="154"/>
      <c r="J2178" s="142"/>
      <c r="K2178" s="153"/>
      <c r="L2178" s="154"/>
      <c r="M2178" s="143"/>
      <c r="N2178" s="144"/>
    </row>
    <row r="2179" spans="1:14" ht="19.5" thickBot="1" x14ac:dyDescent="0.35">
      <c r="A2179" s="141"/>
      <c r="B2179" s="153"/>
      <c r="C2179" s="154"/>
      <c r="D2179" s="141"/>
      <c r="E2179" s="155"/>
      <c r="F2179" s="156"/>
      <c r="G2179" s="127"/>
      <c r="H2179" s="153"/>
      <c r="I2179" s="154"/>
      <c r="J2179" s="142"/>
      <c r="K2179" s="153"/>
      <c r="L2179" s="154"/>
      <c r="M2179" s="143"/>
      <c r="N2179" s="144"/>
    </row>
    <row r="2180" spans="1:14" ht="19.5" thickBot="1" x14ac:dyDescent="0.35">
      <c r="A2180" s="141"/>
      <c r="B2180" s="153"/>
      <c r="C2180" s="154"/>
      <c r="D2180" s="141"/>
      <c r="E2180" s="155"/>
      <c r="F2180" s="156"/>
      <c r="G2180" s="127"/>
      <c r="H2180" s="153"/>
      <c r="I2180" s="154"/>
      <c r="J2180" s="142"/>
      <c r="K2180" s="153"/>
      <c r="L2180" s="154"/>
      <c r="M2180" s="143"/>
      <c r="N2180" s="144"/>
    </row>
    <row r="2181" spans="1:14" ht="19.5" thickBot="1" x14ac:dyDescent="0.35">
      <c r="A2181" s="141"/>
      <c r="B2181" s="153"/>
      <c r="C2181" s="154"/>
      <c r="D2181" s="141"/>
      <c r="E2181" s="155"/>
      <c r="F2181" s="156"/>
      <c r="G2181" s="127"/>
      <c r="H2181" s="153"/>
      <c r="I2181" s="154"/>
      <c r="J2181" s="142"/>
      <c r="K2181" s="153"/>
      <c r="L2181" s="154"/>
      <c r="M2181" s="143"/>
      <c r="N2181" s="144"/>
    </row>
    <row r="2182" spans="1:14" ht="19.5" thickBot="1" x14ac:dyDescent="0.35">
      <c r="A2182" s="141" t="s">
        <v>121</v>
      </c>
      <c r="B2182" s="153"/>
      <c r="C2182" s="154"/>
      <c r="D2182" s="141"/>
      <c r="E2182" s="155">
        <f>SUM(E2174:F2181)</f>
        <v>0</v>
      </c>
      <c r="F2182" s="156"/>
      <c r="G2182" s="127"/>
      <c r="H2182" s="153" t="s">
        <v>121</v>
      </c>
      <c r="I2182" s="154"/>
      <c r="J2182" s="140">
        <f>SUM(J2174:J2181)</f>
        <v>0</v>
      </c>
      <c r="K2182" s="153" t="s">
        <v>121</v>
      </c>
      <c r="L2182" s="154"/>
      <c r="M2182" s="145">
        <f>SUM(M2174:M2181)</f>
        <v>0</v>
      </c>
      <c r="N2182" s="139"/>
    </row>
    <row r="2185" spans="1:14" x14ac:dyDescent="0.3">
      <c r="A2185" s="172" t="s">
        <v>0</v>
      </c>
      <c r="B2185" s="172"/>
      <c r="C2185" s="172"/>
      <c r="D2185" s="172"/>
      <c r="E2185" s="172"/>
      <c r="F2185" s="172"/>
      <c r="G2185" s="172"/>
      <c r="H2185" s="172"/>
      <c r="I2185" s="172"/>
      <c r="J2185" s="172"/>
      <c r="K2185" s="172"/>
      <c r="L2185" s="172"/>
      <c r="M2185" s="1"/>
      <c r="N2185" s="151"/>
    </row>
    <row r="2186" spans="1:14" x14ac:dyDescent="0.3">
      <c r="A2186" s="1" t="s">
        <v>1</v>
      </c>
      <c r="B2186" s="151"/>
      <c r="J2186" s="1" t="s">
        <v>3</v>
      </c>
      <c r="K2186" s="173">
        <f>+K2095</f>
        <v>0</v>
      </c>
      <c r="L2186" s="173"/>
      <c r="M2186" s="173"/>
      <c r="N2186" s="6"/>
    </row>
    <row r="2187" spans="1:14" x14ac:dyDescent="0.3">
      <c r="A2187" s="174"/>
      <c r="B2187" s="175"/>
      <c r="C2187" s="176"/>
      <c r="D2187" s="169" t="s">
        <v>6</v>
      </c>
      <c r="E2187" s="170"/>
      <c r="F2187" s="171"/>
      <c r="G2187" s="7" t="s">
        <v>7</v>
      </c>
      <c r="H2187" s="7" t="s">
        <v>7</v>
      </c>
      <c r="I2187" s="7" t="s">
        <v>8</v>
      </c>
      <c r="J2187" s="150" t="s">
        <v>9</v>
      </c>
      <c r="K2187" s="7" t="s">
        <v>10</v>
      </c>
      <c r="L2187" s="152"/>
      <c r="M2187" s="7" t="s">
        <v>11</v>
      </c>
      <c r="N2187" s="7" t="s">
        <v>12</v>
      </c>
    </row>
    <row r="2188" spans="1:14" x14ac:dyDescent="0.3">
      <c r="A2188" s="12" t="s">
        <v>16</v>
      </c>
      <c r="B2188" s="7" t="s">
        <v>17</v>
      </c>
      <c r="C2188" s="13" t="s">
        <v>18</v>
      </c>
      <c r="D2188" s="7">
        <v>1</v>
      </c>
      <c r="E2188" s="7">
        <v>2</v>
      </c>
      <c r="F2188" s="14" t="s">
        <v>19</v>
      </c>
      <c r="G2188" s="7" t="s">
        <v>20</v>
      </c>
      <c r="H2188" s="7" t="s">
        <v>20</v>
      </c>
      <c r="I2188" s="7"/>
      <c r="J2188" s="7" t="s">
        <v>20</v>
      </c>
      <c r="K2188" s="7" t="s">
        <v>21</v>
      </c>
      <c r="L2188" s="7" t="s">
        <v>22</v>
      </c>
      <c r="M2188" s="7" t="s">
        <v>23</v>
      </c>
      <c r="N2188" s="7" t="s">
        <v>22</v>
      </c>
    </row>
    <row r="2189" spans="1:14" x14ac:dyDescent="0.3">
      <c r="A2189" s="16" t="s">
        <v>35</v>
      </c>
      <c r="B2189" s="17" t="s">
        <v>36</v>
      </c>
      <c r="C2189" s="17">
        <v>72</v>
      </c>
      <c r="D2189" s="29"/>
      <c r="E2189" s="29"/>
      <c r="F2189" s="30">
        <f>+(E2189+D2189)/C2189</f>
        <v>0</v>
      </c>
      <c r="G2189" s="32"/>
      <c r="H2189" s="32"/>
      <c r="I2189" s="32"/>
      <c r="J2189" s="34">
        <f>+D2189+E2189-G2189-H2189-I2189</f>
        <v>0</v>
      </c>
      <c r="K2189" s="31">
        <f>+K2098</f>
        <v>381.13</v>
      </c>
      <c r="L2189" s="24">
        <f t="shared" ref="L2189:L2250" si="163">+J2189*K2189</f>
        <v>0</v>
      </c>
      <c r="M2189" s="24"/>
      <c r="N2189" s="24">
        <f>+K2189*I2189</f>
        <v>0</v>
      </c>
    </row>
    <row r="2190" spans="1:14" x14ac:dyDescent="0.3">
      <c r="A2190" s="16" t="s">
        <v>37</v>
      </c>
      <c r="B2190" s="17" t="s">
        <v>38</v>
      </c>
      <c r="C2190" s="17">
        <v>36</v>
      </c>
      <c r="D2190" s="29"/>
      <c r="E2190" s="29"/>
      <c r="F2190" s="30">
        <f t="shared" ref="F2190:F2250" si="164">+(E2190+D2190)/C2190</f>
        <v>0</v>
      </c>
      <c r="G2190" s="32"/>
      <c r="H2190" s="32"/>
      <c r="I2190" s="32"/>
      <c r="J2190" s="34">
        <f t="shared" ref="J2190:J2250" si="165">+D2190+E2190-G2190-H2190-I2190</f>
        <v>0</v>
      </c>
      <c r="K2190" s="31">
        <f t="shared" ref="K2190:K2250" si="166">+K2099</f>
        <v>741.2</v>
      </c>
      <c r="L2190" s="24">
        <f t="shared" si="163"/>
        <v>0</v>
      </c>
      <c r="M2190" s="24"/>
      <c r="N2190" s="24">
        <f t="shared" ref="N2190:N2250" si="167">+K2190*I2190</f>
        <v>0</v>
      </c>
    </row>
    <row r="2191" spans="1:14" x14ac:dyDescent="0.3">
      <c r="A2191" s="16" t="s">
        <v>39</v>
      </c>
      <c r="B2191" s="17" t="s">
        <v>40</v>
      </c>
      <c r="C2191" s="17">
        <v>18</v>
      </c>
      <c r="D2191" s="29"/>
      <c r="E2191" s="29"/>
      <c r="F2191" s="30">
        <f t="shared" si="164"/>
        <v>0</v>
      </c>
      <c r="G2191" s="32"/>
      <c r="H2191" s="32"/>
      <c r="I2191" s="32"/>
      <c r="J2191" s="12">
        <f t="shared" si="165"/>
        <v>0</v>
      </c>
      <c r="K2191" s="31">
        <f t="shared" si="166"/>
        <v>1263.5999999999999</v>
      </c>
      <c r="L2191" s="37">
        <f t="shared" si="163"/>
        <v>0</v>
      </c>
      <c r="M2191" s="37"/>
      <c r="N2191" s="37">
        <f t="shared" si="167"/>
        <v>0</v>
      </c>
    </row>
    <row r="2192" spans="1:14" x14ac:dyDescent="0.3">
      <c r="A2192" s="16" t="s">
        <v>41</v>
      </c>
      <c r="B2192" s="17" t="s">
        <v>42</v>
      </c>
      <c r="C2192" s="17">
        <v>10</v>
      </c>
      <c r="D2192" s="29"/>
      <c r="E2192" s="29"/>
      <c r="F2192" s="30">
        <f t="shared" si="164"/>
        <v>0</v>
      </c>
      <c r="G2192" s="32"/>
      <c r="H2192" s="32"/>
      <c r="I2192" s="32"/>
      <c r="J2192" s="34">
        <f t="shared" si="165"/>
        <v>0</v>
      </c>
      <c r="K2192" s="31">
        <f t="shared" si="166"/>
        <v>2059.1999999999998</v>
      </c>
      <c r="L2192" s="24">
        <f t="shared" si="163"/>
        <v>0</v>
      </c>
      <c r="M2192" s="24"/>
      <c r="N2192" s="24">
        <f t="shared" si="167"/>
        <v>0</v>
      </c>
    </row>
    <row r="2193" spans="1:14" x14ac:dyDescent="0.3">
      <c r="A2193" s="16" t="s">
        <v>43</v>
      </c>
      <c r="B2193" s="17" t="s">
        <v>36</v>
      </c>
      <c r="C2193" s="17">
        <v>72</v>
      </c>
      <c r="D2193" s="29"/>
      <c r="E2193" s="29"/>
      <c r="F2193" s="30">
        <f t="shared" si="164"/>
        <v>0</v>
      </c>
      <c r="G2193" s="32"/>
      <c r="H2193" s="32"/>
      <c r="I2193" s="32"/>
      <c r="J2193" s="34">
        <f t="shared" si="165"/>
        <v>0</v>
      </c>
      <c r="K2193" s="31">
        <f t="shared" si="166"/>
        <v>409.5</v>
      </c>
      <c r="L2193" s="24">
        <f t="shared" si="163"/>
        <v>0</v>
      </c>
      <c r="M2193" s="24"/>
      <c r="N2193" s="24">
        <f t="shared" si="167"/>
        <v>0</v>
      </c>
    </row>
    <row r="2194" spans="1:14" x14ac:dyDescent="0.3">
      <c r="A2194" s="16" t="s">
        <v>44</v>
      </c>
      <c r="B2194" s="17" t="s">
        <v>38</v>
      </c>
      <c r="C2194" s="17">
        <v>36</v>
      </c>
      <c r="D2194" s="29"/>
      <c r="E2194" s="29"/>
      <c r="F2194" s="30">
        <f t="shared" si="164"/>
        <v>0</v>
      </c>
      <c r="G2194" s="32"/>
      <c r="H2194" s="32"/>
      <c r="I2194" s="32"/>
      <c r="J2194" s="34">
        <f t="shared" si="165"/>
        <v>0</v>
      </c>
      <c r="K2194" s="31">
        <f t="shared" si="166"/>
        <v>803.79</v>
      </c>
      <c r="L2194" s="24">
        <f t="shared" si="163"/>
        <v>0</v>
      </c>
      <c r="M2194" s="24"/>
      <c r="N2194" s="24">
        <f t="shared" si="167"/>
        <v>0</v>
      </c>
    </row>
    <row r="2195" spans="1:14" x14ac:dyDescent="0.3">
      <c r="A2195" s="16" t="s">
        <v>45</v>
      </c>
      <c r="B2195" s="17" t="s">
        <v>36</v>
      </c>
      <c r="C2195" s="17">
        <v>72</v>
      </c>
      <c r="D2195" s="29"/>
      <c r="E2195" s="29"/>
      <c r="F2195" s="30">
        <f t="shared" si="164"/>
        <v>0</v>
      </c>
      <c r="G2195" s="32"/>
      <c r="H2195" s="32"/>
      <c r="I2195" s="32"/>
      <c r="J2195" s="34">
        <f t="shared" si="165"/>
        <v>0</v>
      </c>
      <c r="K2195" s="31">
        <f t="shared" si="166"/>
        <v>409.5</v>
      </c>
      <c r="L2195" s="24">
        <f t="shared" si="163"/>
        <v>0</v>
      </c>
      <c r="M2195" s="24"/>
      <c r="N2195" s="24">
        <f t="shared" si="167"/>
        <v>0</v>
      </c>
    </row>
    <row r="2196" spans="1:14" x14ac:dyDescent="0.3">
      <c r="A2196" s="16" t="s">
        <v>46</v>
      </c>
      <c r="B2196" s="17" t="s">
        <v>38</v>
      </c>
      <c r="C2196" s="17">
        <v>36</v>
      </c>
      <c r="D2196" s="29"/>
      <c r="E2196" s="29"/>
      <c r="F2196" s="30">
        <f t="shared" si="164"/>
        <v>0</v>
      </c>
      <c r="G2196" s="32"/>
      <c r="H2196" s="32"/>
      <c r="I2196" s="32"/>
      <c r="J2196" s="34">
        <f t="shared" si="165"/>
        <v>0</v>
      </c>
      <c r="K2196" s="31">
        <f t="shared" si="166"/>
        <v>803.79</v>
      </c>
      <c r="L2196" s="24">
        <f t="shared" si="163"/>
        <v>0</v>
      </c>
      <c r="M2196" s="24"/>
      <c r="N2196" s="24">
        <f t="shared" si="167"/>
        <v>0</v>
      </c>
    </row>
    <row r="2197" spans="1:14" x14ac:dyDescent="0.3">
      <c r="A2197" s="16" t="s">
        <v>47</v>
      </c>
      <c r="B2197" s="17" t="s">
        <v>48</v>
      </c>
      <c r="C2197" s="17">
        <v>8</v>
      </c>
      <c r="D2197" s="29"/>
      <c r="E2197" s="29"/>
      <c r="F2197" s="30">
        <f t="shared" si="164"/>
        <v>0</v>
      </c>
      <c r="G2197" s="32"/>
      <c r="H2197" s="32"/>
      <c r="I2197" s="32"/>
      <c r="J2197" s="34">
        <f t="shared" si="165"/>
        <v>0</v>
      </c>
      <c r="K2197" s="31">
        <f t="shared" si="166"/>
        <v>2767.05</v>
      </c>
      <c r="L2197" s="24">
        <f t="shared" si="163"/>
        <v>0</v>
      </c>
      <c r="M2197" s="24"/>
      <c r="N2197" s="24">
        <f t="shared" si="167"/>
        <v>0</v>
      </c>
    </row>
    <row r="2198" spans="1:14" x14ac:dyDescent="0.3">
      <c r="A2198" s="35" t="s">
        <v>49</v>
      </c>
      <c r="B2198" s="17" t="s">
        <v>50</v>
      </c>
      <c r="C2198" s="38">
        <v>72</v>
      </c>
      <c r="D2198" s="29"/>
      <c r="E2198" s="29"/>
      <c r="F2198" s="30">
        <f t="shared" si="164"/>
        <v>0</v>
      </c>
      <c r="G2198" s="32"/>
      <c r="H2198" s="32"/>
      <c r="I2198" s="32"/>
      <c r="J2198" s="12">
        <f t="shared" si="165"/>
        <v>0</v>
      </c>
      <c r="K2198" s="31">
        <f t="shared" si="166"/>
        <v>444.6</v>
      </c>
      <c r="L2198" s="37">
        <f t="shared" si="163"/>
        <v>0</v>
      </c>
      <c r="M2198" s="37"/>
      <c r="N2198" s="37">
        <f t="shared" si="167"/>
        <v>0</v>
      </c>
    </row>
    <row r="2199" spans="1:14" x14ac:dyDescent="0.3">
      <c r="A2199" s="16" t="s">
        <v>51</v>
      </c>
      <c r="B2199" s="17" t="s">
        <v>52</v>
      </c>
      <c r="C2199" s="17">
        <v>36</v>
      </c>
      <c r="D2199" s="29"/>
      <c r="E2199" s="29"/>
      <c r="F2199" s="30">
        <f t="shared" si="164"/>
        <v>0</v>
      </c>
      <c r="G2199" s="32"/>
      <c r="H2199" s="32"/>
      <c r="I2199" s="32"/>
      <c r="J2199" s="34">
        <f t="shared" si="165"/>
        <v>0</v>
      </c>
      <c r="K2199" s="31">
        <f t="shared" si="166"/>
        <v>868.73</v>
      </c>
      <c r="L2199" s="24">
        <f t="shared" si="163"/>
        <v>0</v>
      </c>
      <c r="M2199" s="24"/>
      <c r="N2199" s="24">
        <f t="shared" si="167"/>
        <v>0</v>
      </c>
    </row>
    <row r="2200" spans="1:14" x14ac:dyDescent="0.3">
      <c r="A2200" s="16" t="s">
        <v>53</v>
      </c>
      <c r="B2200" s="17" t="s">
        <v>48</v>
      </c>
      <c r="C2200" s="17">
        <v>8</v>
      </c>
      <c r="D2200" s="29"/>
      <c r="E2200" s="29"/>
      <c r="F2200" s="30">
        <f t="shared" si="164"/>
        <v>0</v>
      </c>
      <c r="G2200" s="32"/>
      <c r="H2200" s="32"/>
      <c r="I2200" s="32"/>
      <c r="J2200" s="34">
        <f t="shared" si="165"/>
        <v>0</v>
      </c>
      <c r="K2200" s="31">
        <f t="shared" si="166"/>
        <v>2416.0500000000002</v>
      </c>
      <c r="L2200" s="24">
        <f t="shared" si="163"/>
        <v>0</v>
      </c>
      <c r="M2200" s="24"/>
      <c r="N2200" s="24">
        <f t="shared" si="167"/>
        <v>0</v>
      </c>
    </row>
    <row r="2201" spans="1:14" x14ac:dyDescent="0.3">
      <c r="A2201" s="16" t="s">
        <v>54</v>
      </c>
      <c r="B2201" s="17" t="s">
        <v>50</v>
      </c>
      <c r="C2201" s="17">
        <v>72</v>
      </c>
      <c r="D2201" s="29"/>
      <c r="E2201" s="29"/>
      <c r="F2201" s="30">
        <f t="shared" si="164"/>
        <v>0</v>
      </c>
      <c r="G2201" s="32"/>
      <c r="H2201" s="32"/>
      <c r="I2201" s="32"/>
      <c r="J2201" s="34">
        <f t="shared" si="165"/>
        <v>0</v>
      </c>
      <c r="K2201" s="31">
        <f t="shared" si="166"/>
        <v>377.33</v>
      </c>
      <c r="L2201" s="24">
        <f t="shared" si="163"/>
        <v>0</v>
      </c>
      <c r="M2201" s="24"/>
      <c r="N2201" s="24">
        <f t="shared" si="167"/>
        <v>0</v>
      </c>
    </row>
    <row r="2202" spans="1:14" x14ac:dyDescent="0.3">
      <c r="A2202" s="16" t="s">
        <v>55</v>
      </c>
      <c r="B2202" s="17" t="s">
        <v>56</v>
      </c>
      <c r="C2202" s="17">
        <v>15</v>
      </c>
      <c r="D2202" s="44"/>
      <c r="E2202" s="44"/>
      <c r="F2202" s="30">
        <f t="shared" si="164"/>
        <v>0</v>
      </c>
      <c r="G2202" s="11"/>
      <c r="H2202" s="11"/>
      <c r="I2202" s="11"/>
      <c r="J2202" s="12">
        <f t="shared" si="165"/>
        <v>0</v>
      </c>
      <c r="K2202" s="45">
        <f t="shared" si="166"/>
        <v>1158.3</v>
      </c>
      <c r="L2202" s="37">
        <f t="shared" si="163"/>
        <v>0</v>
      </c>
      <c r="M2202" s="37"/>
      <c r="N2202" s="37">
        <f t="shared" si="167"/>
        <v>0</v>
      </c>
    </row>
    <row r="2203" spans="1:14" x14ac:dyDescent="0.3">
      <c r="A2203" s="16" t="s">
        <v>57</v>
      </c>
      <c r="B2203" s="17" t="s">
        <v>50</v>
      </c>
      <c r="C2203" s="17">
        <v>72</v>
      </c>
      <c r="D2203" s="29"/>
      <c r="E2203" s="29"/>
      <c r="F2203" s="30">
        <f t="shared" si="164"/>
        <v>0</v>
      </c>
      <c r="G2203" s="32"/>
      <c r="H2203" s="32"/>
      <c r="I2203" s="32"/>
      <c r="J2203" s="34">
        <f t="shared" si="165"/>
        <v>0</v>
      </c>
      <c r="K2203" s="31">
        <f t="shared" si="166"/>
        <v>424.13</v>
      </c>
      <c r="L2203" s="24">
        <f t="shared" si="163"/>
        <v>0</v>
      </c>
      <c r="M2203" s="24"/>
      <c r="N2203" s="24">
        <f t="shared" si="167"/>
        <v>0</v>
      </c>
    </row>
    <row r="2204" spans="1:14" x14ac:dyDescent="0.3">
      <c r="A2204" s="16" t="s">
        <v>58</v>
      </c>
      <c r="B2204" s="17" t="s">
        <v>59</v>
      </c>
      <c r="C2204" s="17">
        <v>15</v>
      </c>
      <c r="D2204" s="29"/>
      <c r="E2204" s="29"/>
      <c r="F2204" s="30">
        <f t="shared" si="164"/>
        <v>0</v>
      </c>
      <c r="G2204" s="32"/>
      <c r="H2204" s="32"/>
      <c r="I2204" s="32"/>
      <c r="J2204" s="34">
        <f t="shared" si="165"/>
        <v>0</v>
      </c>
      <c r="K2204" s="31">
        <f t="shared" si="166"/>
        <v>1199.25</v>
      </c>
      <c r="L2204" s="24">
        <f t="shared" si="163"/>
        <v>0</v>
      </c>
      <c r="M2204" s="24"/>
      <c r="N2204" s="24">
        <f t="shared" si="167"/>
        <v>0</v>
      </c>
    </row>
    <row r="2205" spans="1:14" x14ac:dyDescent="0.3">
      <c r="A2205" s="16" t="s">
        <v>60</v>
      </c>
      <c r="B2205" s="17" t="s">
        <v>50</v>
      </c>
      <c r="C2205" s="17">
        <v>72</v>
      </c>
      <c r="D2205" s="29"/>
      <c r="E2205" s="29"/>
      <c r="F2205" s="30">
        <f t="shared" si="164"/>
        <v>0</v>
      </c>
      <c r="G2205" s="32"/>
      <c r="H2205" s="32"/>
      <c r="I2205" s="32"/>
      <c r="J2205" s="34">
        <f t="shared" si="165"/>
        <v>0</v>
      </c>
      <c r="K2205" s="31">
        <f t="shared" si="166"/>
        <v>381.13</v>
      </c>
      <c r="L2205" s="24">
        <f t="shared" si="163"/>
        <v>0</v>
      </c>
      <c r="M2205" s="24"/>
      <c r="N2205" s="24">
        <f t="shared" si="167"/>
        <v>0</v>
      </c>
    </row>
    <row r="2206" spans="1:14" x14ac:dyDescent="0.3">
      <c r="A2206" s="16" t="s">
        <v>61</v>
      </c>
      <c r="B2206" s="17" t="s">
        <v>50</v>
      </c>
      <c r="C2206" s="38">
        <v>72</v>
      </c>
      <c r="D2206" s="44"/>
      <c r="E2206" s="44"/>
      <c r="F2206" s="30">
        <f t="shared" si="164"/>
        <v>0</v>
      </c>
      <c r="G2206" s="11"/>
      <c r="H2206" s="11"/>
      <c r="I2206" s="11"/>
      <c r="J2206" s="12">
        <f t="shared" si="165"/>
        <v>0</v>
      </c>
      <c r="K2206" s="31">
        <f t="shared" si="166"/>
        <v>424.13</v>
      </c>
      <c r="L2206" s="37">
        <f t="shared" si="163"/>
        <v>0</v>
      </c>
      <c r="M2206" s="37"/>
      <c r="N2206" s="37">
        <f t="shared" si="167"/>
        <v>0</v>
      </c>
    </row>
    <row r="2207" spans="1:14" x14ac:dyDescent="0.3">
      <c r="A2207" s="35" t="s">
        <v>62</v>
      </c>
      <c r="B2207" s="17" t="s">
        <v>50</v>
      </c>
      <c r="C2207" s="38">
        <v>72</v>
      </c>
      <c r="D2207" s="44"/>
      <c r="E2207" s="44"/>
      <c r="F2207" s="30">
        <f t="shared" si="164"/>
        <v>0</v>
      </c>
      <c r="G2207" s="11"/>
      <c r="H2207" s="11"/>
      <c r="I2207" s="11"/>
      <c r="J2207" s="12">
        <f t="shared" si="165"/>
        <v>0</v>
      </c>
      <c r="K2207" s="31">
        <f t="shared" si="166"/>
        <v>330.23</v>
      </c>
      <c r="L2207" s="37">
        <f t="shared" si="163"/>
        <v>0</v>
      </c>
      <c r="M2207" s="37"/>
      <c r="N2207" s="37">
        <f t="shared" si="167"/>
        <v>0</v>
      </c>
    </row>
    <row r="2208" spans="1:14" x14ac:dyDescent="0.3">
      <c r="A2208" s="35" t="s">
        <v>63</v>
      </c>
      <c r="B2208" s="17" t="s">
        <v>50</v>
      </c>
      <c r="C2208" s="38">
        <v>72</v>
      </c>
      <c r="D2208" s="44"/>
      <c r="E2208" s="44"/>
      <c r="F2208" s="30">
        <f t="shared" si="164"/>
        <v>0</v>
      </c>
      <c r="G2208" s="11"/>
      <c r="H2208" s="11"/>
      <c r="I2208" s="11"/>
      <c r="J2208" s="12">
        <f t="shared" si="165"/>
        <v>0</v>
      </c>
      <c r="K2208" s="31">
        <f t="shared" si="166"/>
        <v>424.13</v>
      </c>
      <c r="L2208" s="37">
        <f t="shared" si="163"/>
        <v>0</v>
      </c>
      <c r="M2208" s="37"/>
      <c r="N2208" s="37">
        <f t="shared" si="167"/>
        <v>0</v>
      </c>
    </row>
    <row r="2209" spans="1:14" x14ac:dyDescent="0.3">
      <c r="A2209" s="35" t="s">
        <v>64</v>
      </c>
      <c r="B2209" s="17" t="s">
        <v>65</v>
      </c>
      <c r="C2209" s="38">
        <v>72</v>
      </c>
      <c r="D2209" s="44"/>
      <c r="E2209" s="44"/>
      <c r="F2209" s="30">
        <f t="shared" si="164"/>
        <v>0</v>
      </c>
      <c r="G2209" s="11"/>
      <c r="H2209" s="11"/>
      <c r="I2209" s="11"/>
      <c r="J2209" s="12">
        <f t="shared" si="165"/>
        <v>0</v>
      </c>
      <c r="K2209" s="31">
        <f t="shared" si="166"/>
        <v>389.61</v>
      </c>
      <c r="L2209" s="37">
        <f t="shared" si="163"/>
        <v>0</v>
      </c>
      <c r="M2209" s="37"/>
      <c r="N2209" s="37">
        <f t="shared" si="167"/>
        <v>0</v>
      </c>
    </row>
    <row r="2210" spans="1:14" x14ac:dyDescent="0.3">
      <c r="A2210" s="35" t="s">
        <v>66</v>
      </c>
      <c r="B2210" s="17" t="s">
        <v>65</v>
      </c>
      <c r="C2210" s="38">
        <v>72</v>
      </c>
      <c r="D2210" s="44"/>
      <c r="E2210" s="44"/>
      <c r="F2210" s="30">
        <f t="shared" si="164"/>
        <v>0</v>
      </c>
      <c r="G2210" s="11"/>
      <c r="H2210" s="11"/>
      <c r="I2210" s="11"/>
      <c r="J2210" s="12">
        <f t="shared" si="165"/>
        <v>0</v>
      </c>
      <c r="K2210" s="31">
        <f t="shared" si="166"/>
        <v>389.61</v>
      </c>
      <c r="L2210" s="37">
        <f t="shared" si="163"/>
        <v>0</v>
      </c>
      <c r="M2210" s="37"/>
      <c r="N2210" s="37">
        <f t="shared" si="167"/>
        <v>0</v>
      </c>
    </row>
    <row r="2211" spans="1:14" x14ac:dyDescent="0.3">
      <c r="A2211" s="47" t="s">
        <v>67</v>
      </c>
      <c r="B2211" s="48" t="s">
        <v>59</v>
      </c>
      <c r="C2211" s="49">
        <v>25</v>
      </c>
      <c r="D2211" s="44"/>
      <c r="E2211" s="44"/>
      <c r="F2211" s="30">
        <f t="shared" si="164"/>
        <v>0</v>
      </c>
      <c r="G2211" s="11"/>
      <c r="H2211" s="11"/>
      <c r="I2211" s="11"/>
      <c r="J2211" s="12">
        <f t="shared" si="165"/>
        <v>0</v>
      </c>
      <c r="K2211" s="31">
        <f t="shared" si="166"/>
        <v>169.65</v>
      </c>
      <c r="L2211" s="37">
        <f t="shared" si="163"/>
        <v>0</v>
      </c>
      <c r="M2211" s="37"/>
      <c r="N2211" s="37">
        <f t="shared" si="167"/>
        <v>0</v>
      </c>
    </row>
    <row r="2212" spans="1:14" x14ac:dyDescent="0.3">
      <c r="A2212" s="47" t="s">
        <v>68</v>
      </c>
      <c r="B2212" s="48" t="s">
        <v>42</v>
      </c>
      <c r="C2212" s="49">
        <v>50</v>
      </c>
      <c r="D2212" s="44"/>
      <c r="E2212" s="44"/>
      <c r="F2212" s="30">
        <f t="shared" si="164"/>
        <v>0</v>
      </c>
      <c r="G2212" s="11"/>
      <c r="H2212" s="11"/>
      <c r="I2212" s="11"/>
      <c r="J2212" s="12">
        <f t="shared" si="165"/>
        <v>0</v>
      </c>
      <c r="K2212" s="31">
        <f t="shared" si="166"/>
        <v>88.92</v>
      </c>
      <c r="L2212" s="37">
        <f t="shared" si="163"/>
        <v>0</v>
      </c>
      <c r="M2212" s="37"/>
      <c r="N2212" s="37">
        <f t="shared" si="167"/>
        <v>0</v>
      </c>
    </row>
    <row r="2213" spans="1:14" x14ac:dyDescent="0.3">
      <c r="A2213" s="47" t="s">
        <v>69</v>
      </c>
      <c r="B2213" s="48" t="s">
        <v>52</v>
      </c>
      <c r="C2213" s="49">
        <v>12</v>
      </c>
      <c r="D2213" s="44"/>
      <c r="E2213" s="44"/>
      <c r="F2213" s="30">
        <f t="shared" si="164"/>
        <v>0</v>
      </c>
      <c r="G2213" s="11"/>
      <c r="H2213" s="11"/>
      <c r="I2213" s="11"/>
      <c r="J2213" s="12">
        <f t="shared" si="165"/>
        <v>0</v>
      </c>
      <c r="K2213" s="31">
        <f t="shared" si="166"/>
        <v>123.94</v>
      </c>
      <c r="L2213" s="37">
        <f t="shared" si="163"/>
        <v>0</v>
      </c>
      <c r="M2213" s="37"/>
      <c r="N2213" s="37">
        <f t="shared" si="167"/>
        <v>0</v>
      </c>
    </row>
    <row r="2214" spans="1:14" ht="19.5" thickBot="1" x14ac:dyDescent="0.35">
      <c r="A2214" s="47" t="s">
        <v>70</v>
      </c>
      <c r="B2214" s="48" t="s">
        <v>50</v>
      </c>
      <c r="C2214" s="49">
        <v>60</v>
      </c>
      <c r="D2214" s="44"/>
      <c r="E2214" s="44"/>
      <c r="F2214" s="30">
        <f t="shared" si="164"/>
        <v>0</v>
      </c>
      <c r="G2214" s="11"/>
      <c r="H2214" s="11"/>
      <c r="I2214" s="11"/>
      <c r="J2214" s="12">
        <f t="shared" si="165"/>
        <v>0</v>
      </c>
      <c r="K2214" s="31">
        <f t="shared" si="166"/>
        <v>67.180000000000007</v>
      </c>
      <c r="L2214" s="37">
        <f t="shared" si="163"/>
        <v>0</v>
      </c>
      <c r="M2214" s="37"/>
      <c r="N2214" s="37">
        <f t="shared" si="167"/>
        <v>0</v>
      </c>
    </row>
    <row r="2215" spans="1:14" ht="19.5" thickBot="1" x14ac:dyDescent="0.35">
      <c r="A2215" s="56" t="s">
        <v>71</v>
      </c>
      <c r="B2215" s="57" t="s">
        <v>50</v>
      </c>
      <c r="C2215" s="58">
        <v>60</v>
      </c>
      <c r="D2215" s="44"/>
      <c r="E2215" s="44"/>
      <c r="F2215" s="30">
        <f t="shared" si="164"/>
        <v>0</v>
      </c>
      <c r="G2215" s="11"/>
      <c r="H2215" s="11"/>
      <c r="I2215" s="11"/>
      <c r="J2215" s="12">
        <f t="shared" si="165"/>
        <v>0</v>
      </c>
      <c r="K2215" s="31">
        <f t="shared" si="166"/>
        <v>67.180000000000007</v>
      </c>
      <c r="L2215" s="37">
        <f t="shared" si="163"/>
        <v>0</v>
      </c>
      <c r="M2215" s="37"/>
      <c r="N2215" s="37">
        <f t="shared" si="167"/>
        <v>0</v>
      </c>
    </row>
    <row r="2216" spans="1:14" ht="19.5" thickBot="1" x14ac:dyDescent="0.35">
      <c r="A2216" s="56" t="s">
        <v>72</v>
      </c>
      <c r="B2216" s="57" t="s">
        <v>50</v>
      </c>
      <c r="C2216" s="58">
        <v>60</v>
      </c>
      <c r="D2216" s="44"/>
      <c r="E2216" s="44"/>
      <c r="F2216" s="30">
        <f t="shared" si="164"/>
        <v>0</v>
      </c>
      <c r="G2216" s="11"/>
      <c r="H2216" s="11"/>
      <c r="I2216" s="11"/>
      <c r="J2216" s="12">
        <f t="shared" si="165"/>
        <v>0</v>
      </c>
      <c r="K2216" s="31">
        <f t="shared" si="166"/>
        <v>67.180000000000007</v>
      </c>
      <c r="L2216" s="37">
        <f t="shared" si="163"/>
        <v>0</v>
      </c>
      <c r="M2216" s="37"/>
      <c r="N2216" s="37">
        <f t="shared" si="167"/>
        <v>0</v>
      </c>
    </row>
    <row r="2217" spans="1:14" ht="19.5" thickBot="1" x14ac:dyDescent="0.35">
      <c r="A2217" s="56" t="s">
        <v>73</v>
      </c>
      <c r="B2217" s="57" t="s">
        <v>74</v>
      </c>
      <c r="C2217" s="58">
        <v>150</v>
      </c>
      <c r="D2217" s="44"/>
      <c r="E2217" s="44"/>
      <c r="F2217" s="30">
        <f t="shared" si="164"/>
        <v>0</v>
      </c>
      <c r="G2217" s="11"/>
      <c r="H2217" s="11"/>
      <c r="I2217" s="11"/>
      <c r="J2217" s="12">
        <f t="shared" si="165"/>
        <v>0</v>
      </c>
      <c r="K2217" s="31">
        <f t="shared" si="166"/>
        <v>21.06</v>
      </c>
      <c r="L2217" s="37">
        <f t="shared" si="163"/>
        <v>0</v>
      </c>
      <c r="M2217" s="37"/>
      <c r="N2217" s="37">
        <f t="shared" si="167"/>
        <v>0</v>
      </c>
    </row>
    <row r="2218" spans="1:14" ht="19.5" thickBot="1" x14ac:dyDescent="0.35">
      <c r="A2218" s="66" t="s">
        <v>75</v>
      </c>
      <c r="B2218" s="67" t="s">
        <v>76</v>
      </c>
      <c r="C2218" s="68">
        <v>120</v>
      </c>
      <c r="D2218" s="44"/>
      <c r="E2218" s="44"/>
      <c r="F2218" s="30">
        <f t="shared" si="164"/>
        <v>0</v>
      </c>
      <c r="G2218" s="11"/>
      <c r="H2218" s="11"/>
      <c r="I2218" s="11"/>
      <c r="J2218" s="12">
        <f t="shared" si="165"/>
        <v>0</v>
      </c>
      <c r="K2218" s="31">
        <f t="shared" si="166"/>
        <v>78.98</v>
      </c>
      <c r="L2218" s="37">
        <f t="shared" si="163"/>
        <v>0</v>
      </c>
      <c r="M2218" s="37"/>
      <c r="N2218" s="37">
        <f t="shared" si="167"/>
        <v>0</v>
      </c>
    </row>
    <row r="2219" spans="1:14" ht="19.5" thickBot="1" x14ac:dyDescent="0.35">
      <c r="A2219" s="66" t="s">
        <v>77</v>
      </c>
      <c r="B2219" s="67" t="s">
        <v>78</v>
      </c>
      <c r="C2219" s="68">
        <v>60</v>
      </c>
      <c r="D2219" s="44"/>
      <c r="E2219" s="44"/>
      <c r="F2219" s="30">
        <f t="shared" si="164"/>
        <v>0</v>
      </c>
      <c r="G2219" s="11"/>
      <c r="H2219" s="11"/>
      <c r="I2219" s="11"/>
      <c r="J2219" s="12">
        <f t="shared" si="165"/>
        <v>0</v>
      </c>
      <c r="K2219" s="31">
        <f t="shared" si="166"/>
        <v>154.44</v>
      </c>
      <c r="L2219" s="37">
        <f t="shared" si="163"/>
        <v>0</v>
      </c>
      <c r="M2219" s="37"/>
      <c r="N2219" s="37">
        <f t="shared" si="167"/>
        <v>0</v>
      </c>
    </row>
    <row r="2220" spans="1:14" ht="19.5" thickBot="1" x14ac:dyDescent="0.35">
      <c r="A2220" s="66" t="s">
        <v>79</v>
      </c>
      <c r="B2220" s="67" t="s">
        <v>50</v>
      </c>
      <c r="C2220" s="68">
        <v>30</v>
      </c>
      <c r="D2220" s="44"/>
      <c r="E2220" s="44"/>
      <c r="F2220" s="30">
        <f t="shared" si="164"/>
        <v>0</v>
      </c>
      <c r="G2220" s="11"/>
      <c r="H2220" s="11"/>
      <c r="I2220" s="11"/>
      <c r="J2220" s="12">
        <f t="shared" si="165"/>
        <v>0</v>
      </c>
      <c r="K2220" s="31">
        <f t="shared" si="166"/>
        <v>274.95</v>
      </c>
      <c r="L2220" s="37">
        <f t="shared" si="163"/>
        <v>0</v>
      </c>
      <c r="M2220" s="37"/>
      <c r="N2220" s="37">
        <f t="shared" si="167"/>
        <v>0</v>
      </c>
    </row>
    <row r="2221" spans="1:14" ht="19.5" thickBot="1" x14ac:dyDescent="0.35">
      <c r="A2221" s="66" t="s">
        <v>80</v>
      </c>
      <c r="B2221" s="67" t="s">
        <v>59</v>
      </c>
      <c r="C2221" s="68">
        <v>12</v>
      </c>
      <c r="D2221" s="44"/>
      <c r="E2221" s="44"/>
      <c r="F2221" s="30">
        <f t="shared" si="164"/>
        <v>0</v>
      </c>
      <c r="G2221" s="11"/>
      <c r="H2221" s="11"/>
      <c r="I2221" s="11"/>
      <c r="J2221" s="12">
        <f t="shared" si="165"/>
        <v>0</v>
      </c>
      <c r="K2221" s="31">
        <f t="shared" si="166"/>
        <v>1023.75</v>
      </c>
      <c r="L2221" s="37">
        <f t="shared" si="163"/>
        <v>0</v>
      </c>
      <c r="M2221" s="37"/>
      <c r="N2221" s="37">
        <f t="shared" si="167"/>
        <v>0</v>
      </c>
    </row>
    <row r="2222" spans="1:14" ht="19.5" thickBot="1" x14ac:dyDescent="0.35">
      <c r="A2222" s="76" t="s">
        <v>81</v>
      </c>
      <c r="B2222" s="77" t="s">
        <v>82</v>
      </c>
      <c r="C2222" s="78">
        <v>18</v>
      </c>
      <c r="D2222" s="44"/>
      <c r="E2222" s="44"/>
      <c r="F2222" s="30">
        <f t="shared" si="164"/>
        <v>0</v>
      </c>
      <c r="G2222" s="11"/>
      <c r="H2222" s="11"/>
      <c r="I2222" s="11"/>
      <c r="J2222" s="12">
        <f t="shared" si="165"/>
        <v>0</v>
      </c>
      <c r="K2222" s="31">
        <f t="shared" si="166"/>
        <v>558.67999999999995</v>
      </c>
      <c r="L2222" s="37">
        <f t="shared" si="163"/>
        <v>0</v>
      </c>
      <c r="M2222" s="37"/>
      <c r="N2222" s="37">
        <f t="shared" si="167"/>
        <v>0</v>
      </c>
    </row>
    <row r="2223" spans="1:14" ht="19.5" thickBot="1" x14ac:dyDescent="0.35">
      <c r="A2223" s="76" t="s">
        <v>83</v>
      </c>
      <c r="B2223" s="77" t="s">
        <v>59</v>
      </c>
      <c r="C2223" s="78">
        <v>12</v>
      </c>
      <c r="D2223" s="44"/>
      <c r="E2223" s="44"/>
      <c r="F2223" s="30">
        <f t="shared" si="164"/>
        <v>0</v>
      </c>
      <c r="G2223" s="11"/>
      <c r="H2223" s="11"/>
      <c r="I2223" s="11"/>
      <c r="J2223" s="12">
        <f t="shared" si="165"/>
        <v>0</v>
      </c>
      <c r="K2223" s="31">
        <f t="shared" si="166"/>
        <v>1092.2</v>
      </c>
      <c r="L2223" s="37">
        <f t="shared" si="163"/>
        <v>0</v>
      </c>
      <c r="M2223" s="37"/>
      <c r="N2223" s="37">
        <f t="shared" si="167"/>
        <v>0</v>
      </c>
    </row>
    <row r="2224" spans="1:14" ht="19.5" thickBot="1" x14ac:dyDescent="0.35">
      <c r="A2224" s="76" t="s">
        <v>84</v>
      </c>
      <c r="B2224" s="77" t="s">
        <v>85</v>
      </c>
      <c r="C2224" s="78">
        <v>4</v>
      </c>
      <c r="D2224" s="44"/>
      <c r="E2224" s="44"/>
      <c r="F2224" s="30">
        <f t="shared" si="164"/>
        <v>0</v>
      </c>
      <c r="G2224" s="11"/>
      <c r="H2224" s="11"/>
      <c r="I2224" s="11"/>
      <c r="J2224" s="12">
        <f t="shared" si="165"/>
        <v>0</v>
      </c>
      <c r="K2224" s="31">
        <f t="shared" si="166"/>
        <v>2670.53</v>
      </c>
      <c r="L2224" s="37">
        <f t="shared" si="163"/>
        <v>0</v>
      </c>
      <c r="M2224" s="37"/>
      <c r="N2224" s="37">
        <f t="shared" si="167"/>
        <v>0</v>
      </c>
    </row>
    <row r="2225" spans="1:14" ht="19.5" thickBot="1" x14ac:dyDescent="0.35">
      <c r="A2225" s="86" t="s">
        <v>86</v>
      </c>
      <c r="B2225" s="87" t="s">
        <v>87</v>
      </c>
      <c r="C2225" s="88">
        <v>48</v>
      </c>
      <c r="D2225" s="44"/>
      <c r="E2225" s="44"/>
      <c r="F2225" s="30">
        <f t="shared" si="164"/>
        <v>0</v>
      </c>
      <c r="G2225" s="11"/>
      <c r="H2225" s="11"/>
      <c r="I2225" s="11"/>
      <c r="J2225" s="12">
        <f t="shared" si="165"/>
        <v>0</v>
      </c>
      <c r="K2225" s="31">
        <f t="shared" si="166"/>
        <v>46.8</v>
      </c>
      <c r="L2225" s="37">
        <f t="shared" si="163"/>
        <v>0</v>
      </c>
      <c r="M2225" s="37"/>
      <c r="N2225" s="37">
        <f t="shared" si="167"/>
        <v>0</v>
      </c>
    </row>
    <row r="2226" spans="1:14" ht="19.5" thickBot="1" x14ac:dyDescent="0.35">
      <c r="A2226" s="86" t="s">
        <v>88</v>
      </c>
      <c r="B2226" s="87" t="s">
        <v>87</v>
      </c>
      <c r="C2226" s="88">
        <v>48</v>
      </c>
      <c r="D2226" s="44"/>
      <c r="E2226" s="44"/>
      <c r="F2226" s="30">
        <f t="shared" si="164"/>
        <v>0</v>
      </c>
      <c r="G2226" s="11"/>
      <c r="H2226" s="11"/>
      <c r="I2226" s="11"/>
      <c r="J2226" s="12">
        <f t="shared" si="165"/>
        <v>0</v>
      </c>
      <c r="K2226" s="31">
        <f t="shared" si="166"/>
        <v>46.8</v>
      </c>
      <c r="L2226" s="37">
        <f t="shared" si="163"/>
        <v>0</v>
      </c>
      <c r="M2226" s="37"/>
      <c r="N2226" s="37">
        <f t="shared" si="167"/>
        <v>0</v>
      </c>
    </row>
    <row r="2227" spans="1:14" x14ac:dyDescent="0.3">
      <c r="A2227" s="96" t="s">
        <v>89</v>
      </c>
      <c r="B2227" s="97">
        <v>25</v>
      </c>
      <c r="C2227" s="97">
        <v>25</v>
      </c>
      <c r="D2227" s="44"/>
      <c r="E2227" s="44"/>
      <c r="F2227" s="30">
        <f t="shared" si="164"/>
        <v>0</v>
      </c>
      <c r="G2227" s="11"/>
      <c r="H2227" s="11"/>
      <c r="I2227" s="11"/>
      <c r="J2227" s="12">
        <f t="shared" si="165"/>
        <v>0</v>
      </c>
      <c r="K2227" s="31">
        <f t="shared" si="166"/>
        <v>111.25</v>
      </c>
      <c r="L2227" s="37">
        <f t="shared" si="163"/>
        <v>0</v>
      </c>
      <c r="M2227" s="37"/>
      <c r="N2227" s="37">
        <f t="shared" si="167"/>
        <v>0</v>
      </c>
    </row>
    <row r="2228" spans="1:14" x14ac:dyDescent="0.3">
      <c r="A2228" s="105" t="s">
        <v>90</v>
      </c>
      <c r="B2228" s="106">
        <v>10</v>
      </c>
      <c r="C2228" s="106">
        <v>10</v>
      </c>
      <c r="D2228" s="44"/>
      <c r="E2228" s="44"/>
      <c r="F2228" s="30">
        <f t="shared" si="164"/>
        <v>0</v>
      </c>
      <c r="G2228" s="11"/>
      <c r="H2228" s="11"/>
      <c r="I2228" s="11"/>
      <c r="J2228" s="12">
        <f t="shared" si="165"/>
        <v>0</v>
      </c>
      <c r="K2228" s="31">
        <f t="shared" si="166"/>
        <v>1760</v>
      </c>
      <c r="L2228" s="37">
        <f t="shared" si="163"/>
        <v>0</v>
      </c>
      <c r="M2228" s="37"/>
      <c r="N2228" s="37">
        <f t="shared" si="167"/>
        <v>0</v>
      </c>
    </row>
    <row r="2229" spans="1:14" x14ac:dyDescent="0.3">
      <c r="A2229" s="105" t="s">
        <v>91</v>
      </c>
      <c r="B2229" s="106">
        <v>8</v>
      </c>
      <c r="C2229" s="106">
        <v>8</v>
      </c>
      <c r="D2229" s="44"/>
      <c r="E2229" s="44"/>
      <c r="F2229" s="30">
        <f t="shared" si="164"/>
        <v>0</v>
      </c>
      <c r="G2229" s="11"/>
      <c r="H2229" s="11"/>
      <c r="I2229" s="11"/>
      <c r="J2229" s="12">
        <f t="shared" si="165"/>
        <v>0</v>
      </c>
      <c r="K2229" s="31">
        <f t="shared" si="166"/>
        <v>2365</v>
      </c>
      <c r="L2229" s="37">
        <f t="shared" si="163"/>
        <v>0</v>
      </c>
      <c r="M2229" s="37"/>
      <c r="N2229" s="37">
        <f t="shared" si="167"/>
        <v>0</v>
      </c>
    </row>
    <row r="2230" spans="1:14" x14ac:dyDescent="0.3">
      <c r="A2230" s="105" t="s">
        <v>92</v>
      </c>
      <c r="B2230" s="106">
        <v>8</v>
      </c>
      <c r="C2230" s="106">
        <v>8</v>
      </c>
      <c r="D2230" s="44"/>
      <c r="E2230" s="44"/>
      <c r="F2230" s="30">
        <f t="shared" si="164"/>
        <v>0</v>
      </c>
      <c r="G2230" s="11"/>
      <c r="H2230" s="11"/>
      <c r="I2230" s="11"/>
      <c r="J2230" s="12">
        <f t="shared" si="165"/>
        <v>0</v>
      </c>
      <c r="K2230" s="31">
        <f t="shared" si="166"/>
        <v>2065</v>
      </c>
      <c r="L2230" s="37">
        <f t="shared" si="163"/>
        <v>0</v>
      </c>
      <c r="M2230" s="37"/>
      <c r="N2230" s="37">
        <f t="shared" si="167"/>
        <v>0</v>
      </c>
    </row>
    <row r="2231" spans="1:14" x14ac:dyDescent="0.3">
      <c r="A2231" s="105" t="s">
        <v>93</v>
      </c>
      <c r="B2231" s="106">
        <v>15</v>
      </c>
      <c r="C2231" s="106">
        <v>15</v>
      </c>
      <c r="D2231" s="44"/>
      <c r="E2231" s="44"/>
      <c r="F2231" s="30">
        <f t="shared" si="164"/>
        <v>0</v>
      </c>
      <c r="G2231" s="11"/>
      <c r="H2231" s="11"/>
      <c r="I2231" s="11"/>
      <c r="J2231" s="12">
        <f t="shared" si="165"/>
        <v>0</v>
      </c>
      <c r="K2231" s="31">
        <f t="shared" si="166"/>
        <v>990</v>
      </c>
      <c r="L2231" s="37">
        <f t="shared" si="163"/>
        <v>0</v>
      </c>
      <c r="M2231" s="37"/>
      <c r="N2231" s="37">
        <f t="shared" si="167"/>
        <v>0</v>
      </c>
    </row>
    <row r="2232" spans="1:14" x14ac:dyDescent="0.3">
      <c r="A2232" s="105" t="s">
        <v>94</v>
      </c>
      <c r="B2232" s="106">
        <v>15</v>
      </c>
      <c r="C2232" s="106">
        <v>15</v>
      </c>
      <c r="D2232" s="44"/>
      <c r="E2232" s="44"/>
      <c r="F2232" s="30">
        <f t="shared" si="164"/>
        <v>0</v>
      </c>
      <c r="G2232" s="11"/>
      <c r="H2232" s="11"/>
      <c r="I2232" s="11"/>
      <c r="J2232" s="12">
        <f t="shared" si="165"/>
        <v>0</v>
      </c>
      <c r="K2232" s="31">
        <f t="shared" si="166"/>
        <v>1025</v>
      </c>
      <c r="L2232" s="37">
        <f t="shared" si="163"/>
        <v>0</v>
      </c>
      <c r="M2232" s="37"/>
      <c r="N2232" s="37">
        <f t="shared" si="167"/>
        <v>0</v>
      </c>
    </row>
    <row r="2233" spans="1:14" x14ac:dyDescent="0.3">
      <c r="A2233" s="105" t="s">
        <v>95</v>
      </c>
      <c r="B2233" s="106">
        <v>10</v>
      </c>
      <c r="C2233" s="106">
        <v>10</v>
      </c>
      <c r="D2233" s="44"/>
      <c r="E2233" s="44"/>
      <c r="F2233" s="30">
        <f t="shared" si="164"/>
        <v>0</v>
      </c>
      <c r="G2233" s="11"/>
      <c r="H2233" s="11"/>
      <c r="I2233" s="11"/>
      <c r="J2233" s="12">
        <f t="shared" si="165"/>
        <v>0</v>
      </c>
      <c r="K2233" s="31">
        <f t="shared" si="166"/>
        <v>1620</v>
      </c>
      <c r="L2233" s="37">
        <f t="shared" si="163"/>
        <v>0</v>
      </c>
      <c r="M2233" s="37"/>
      <c r="N2233" s="37">
        <f t="shared" si="167"/>
        <v>0</v>
      </c>
    </row>
    <row r="2234" spans="1:14" x14ac:dyDescent="0.3">
      <c r="A2234" s="105" t="s">
        <v>96</v>
      </c>
      <c r="B2234" s="106">
        <v>8</v>
      </c>
      <c r="C2234" s="106">
        <v>8</v>
      </c>
      <c r="D2234" s="44"/>
      <c r="E2234" s="44"/>
      <c r="F2234" s="30">
        <f t="shared" si="164"/>
        <v>0</v>
      </c>
      <c r="G2234" s="11"/>
      <c r="H2234" s="11"/>
      <c r="I2234" s="11"/>
      <c r="J2234" s="12">
        <f t="shared" si="165"/>
        <v>0</v>
      </c>
      <c r="K2234" s="31">
        <f t="shared" si="166"/>
        <v>2130</v>
      </c>
      <c r="L2234" s="37">
        <f t="shared" si="163"/>
        <v>0</v>
      </c>
      <c r="M2234" s="37"/>
      <c r="N2234" s="37">
        <f t="shared" si="167"/>
        <v>0</v>
      </c>
    </row>
    <row r="2235" spans="1:14" x14ac:dyDescent="0.3">
      <c r="A2235" s="105" t="s">
        <v>97</v>
      </c>
      <c r="B2235" s="106">
        <v>15</v>
      </c>
      <c r="C2235" s="106">
        <v>15</v>
      </c>
      <c r="D2235" s="44"/>
      <c r="E2235" s="44"/>
      <c r="F2235" s="30">
        <f t="shared" si="164"/>
        <v>0</v>
      </c>
      <c r="G2235" s="11"/>
      <c r="H2235" s="11"/>
      <c r="I2235" s="11"/>
      <c r="J2235" s="12">
        <f t="shared" si="165"/>
        <v>0</v>
      </c>
      <c r="K2235" s="31">
        <f t="shared" si="166"/>
        <v>880</v>
      </c>
      <c r="L2235" s="37">
        <f t="shared" si="163"/>
        <v>0</v>
      </c>
      <c r="M2235" s="37"/>
      <c r="N2235" s="37">
        <f t="shared" si="167"/>
        <v>0</v>
      </c>
    </row>
    <row r="2236" spans="1:14" x14ac:dyDescent="0.3">
      <c r="A2236" s="105" t="s">
        <v>98</v>
      </c>
      <c r="B2236" s="106">
        <v>15</v>
      </c>
      <c r="C2236" s="106">
        <v>15</v>
      </c>
      <c r="D2236" s="44"/>
      <c r="E2236" s="44"/>
      <c r="F2236" s="30">
        <f t="shared" si="164"/>
        <v>0</v>
      </c>
      <c r="G2236" s="11"/>
      <c r="H2236" s="11"/>
      <c r="I2236" s="11"/>
      <c r="J2236" s="12">
        <f t="shared" si="165"/>
        <v>0</v>
      </c>
      <c r="K2236" s="31">
        <f t="shared" si="166"/>
        <v>915</v>
      </c>
      <c r="L2236" s="37">
        <f t="shared" si="163"/>
        <v>0</v>
      </c>
      <c r="M2236" s="37"/>
      <c r="N2236" s="37">
        <f t="shared" si="167"/>
        <v>0</v>
      </c>
    </row>
    <row r="2237" spans="1:14" x14ac:dyDescent="0.3">
      <c r="A2237" s="105" t="s">
        <v>99</v>
      </c>
      <c r="B2237" s="106">
        <v>3</v>
      </c>
      <c r="C2237" s="106">
        <v>3</v>
      </c>
      <c r="D2237" s="44"/>
      <c r="E2237" s="44"/>
      <c r="F2237" s="30">
        <f t="shared" si="164"/>
        <v>0</v>
      </c>
      <c r="G2237" s="11"/>
      <c r="H2237" s="11"/>
      <c r="I2237" s="11"/>
      <c r="J2237" s="12">
        <f t="shared" si="165"/>
        <v>0</v>
      </c>
      <c r="K2237" s="31">
        <f t="shared" si="166"/>
        <v>1970</v>
      </c>
      <c r="L2237" s="37">
        <f t="shared" si="163"/>
        <v>0</v>
      </c>
      <c r="M2237" s="37"/>
      <c r="N2237" s="37">
        <f t="shared" si="167"/>
        <v>0</v>
      </c>
    </row>
    <row r="2238" spans="1:14" x14ac:dyDescent="0.3">
      <c r="A2238" s="105" t="s">
        <v>100</v>
      </c>
      <c r="B2238" s="106">
        <v>3</v>
      </c>
      <c r="C2238" s="106">
        <v>3</v>
      </c>
      <c r="D2238" s="44"/>
      <c r="E2238" s="44"/>
      <c r="F2238" s="30">
        <f t="shared" si="164"/>
        <v>0</v>
      </c>
      <c r="G2238" s="11"/>
      <c r="H2238" s="11"/>
      <c r="I2238" s="11"/>
      <c r="J2238" s="12">
        <f t="shared" si="165"/>
        <v>0</v>
      </c>
      <c r="K2238" s="31">
        <f t="shared" si="166"/>
        <v>2035</v>
      </c>
      <c r="L2238" s="37">
        <f t="shared" si="163"/>
        <v>0</v>
      </c>
      <c r="M2238" s="37"/>
      <c r="N2238" s="37">
        <f t="shared" si="167"/>
        <v>0</v>
      </c>
    </row>
    <row r="2239" spans="1:14" x14ac:dyDescent="0.3">
      <c r="A2239" s="105" t="s">
        <v>101</v>
      </c>
      <c r="B2239" s="106">
        <v>8</v>
      </c>
      <c r="C2239" s="106">
        <v>8</v>
      </c>
      <c r="D2239" s="44"/>
      <c r="E2239" s="44"/>
      <c r="F2239" s="30">
        <f t="shared" si="164"/>
        <v>0</v>
      </c>
      <c r="G2239" s="11"/>
      <c r="H2239" s="11"/>
      <c r="I2239" s="11"/>
      <c r="J2239" s="12">
        <f t="shared" si="165"/>
        <v>0</v>
      </c>
      <c r="K2239" s="31">
        <f t="shared" si="166"/>
        <v>2120</v>
      </c>
      <c r="L2239" s="37">
        <f t="shared" si="163"/>
        <v>0</v>
      </c>
      <c r="M2239" s="37"/>
      <c r="N2239" s="37">
        <f t="shared" si="167"/>
        <v>0</v>
      </c>
    </row>
    <row r="2240" spans="1:14" x14ac:dyDescent="0.3">
      <c r="A2240" s="105" t="s">
        <v>102</v>
      </c>
      <c r="B2240" s="106">
        <v>10</v>
      </c>
      <c r="C2240" s="106">
        <v>10</v>
      </c>
      <c r="D2240" s="44"/>
      <c r="E2240" s="44"/>
      <c r="F2240" s="30">
        <f t="shared" si="164"/>
        <v>0</v>
      </c>
      <c r="G2240" s="11"/>
      <c r="H2240" s="11"/>
      <c r="I2240" s="11"/>
      <c r="J2240" s="12">
        <f t="shared" si="165"/>
        <v>0</v>
      </c>
      <c r="K2240" s="31">
        <f t="shared" si="166"/>
        <v>1980</v>
      </c>
      <c r="L2240" s="37">
        <f t="shared" si="163"/>
        <v>0</v>
      </c>
      <c r="M2240" s="37"/>
      <c r="N2240" s="37">
        <f t="shared" si="167"/>
        <v>0</v>
      </c>
    </row>
    <row r="2241" spans="1:14" x14ac:dyDescent="0.3">
      <c r="A2241" s="105" t="s">
        <v>103</v>
      </c>
      <c r="B2241" s="106">
        <v>12</v>
      </c>
      <c r="C2241" s="106">
        <v>12</v>
      </c>
      <c r="D2241" s="44"/>
      <c r="E2241" s="44"/>
      <c r="F2241" s="30">
        <f t="shared" si="164"/>
        <v>0</v>
      </c>
      <c r="G2241" s="11"/>
      <c r="H2241" s="11"/>
      <c r="I2241" s="11"/>
      <c r="J2241" s="12">
        <f t="shared" si="165"/>
        <v>0</v>
      </c>
      <c r="K2241" s="31">
        <f t="shared" si="166"/>
        <v>875</v>
      </c>
      <c r="L2241" s="37">
        <f t="shared" si="163"/>
        <v>0</v>
      </c>
      <c r="M2241" s="37"/>
      <c r="N2241" s="37">
        <f t="shared" si="167"/>
        <v>0</v>
      </c>
    </row>
    <row r="2242" spans="1:14" ht="19.5" thickBot="1" x14ac:dyDescent="0.35">
      <c r="A2242" s="105" t="s">
        <v>104</v>
      </c>
      <c r="B2242" s="106">
        <v>3</v>
      </c>
      <c r="C2242" s="106">
        <v>3</v>
      </c>
      <c r="D2242" s="44"/>
      <c r="E2242" s="44"/>
      <c r="F2242" s="30">
        <f t="shared" si="164"/>
        <v>0</v>
      </c>
      <c r="G2242" s="11"/>
      <c r="H2242" s="11"/>
      <c r="I2242" s="11"/>
      <c r="J2242" s="12">
        <f t="shared" si="165"/>
        <v>0</v>
      </c>
      <c r="K2242" s="31">
        <f t="shared" si="166"/>
        <v>2145</v>
      </c>
      <c r="L2242" s="37">
        <f t="shared" si="163"/>
        <v>0</v>
      </c>
      <c r="M2242" s="37"/>
      <c r="N2242" s="37">
        <f t="shared" si="167"/>
        <v>0</v>
      </c>
    </row>
    <row r="2243" spans="1:14" ht="19.5" thickBot="1" x14ac:dyDescent="0.35">
      <c r="A2243" s="56" t="s">
        <v>105</v>
      </c>
      <c r="B2243" s="57" t="s">
        <v>74</v>
      </c>
      <c r="C2243" s="58">
        <v>150</v>
      </c>
      <c r="D2243" s="44"/>
      <c r="E2243" s="44"/>
      <c r="F2243" s="30">
        <f t="shared" si="164"/>
        <v>0</v>
      </c>
      <c r="G2243" s="11"/>
      <c r="H2243" s="11"/>
      <c r="I2243" s="11"/>
      <c r="J2243" s="12">
        <f t="shared" si="165"/>
        <v>0</v>
      </c>
      <c r="K2243" s="31">
        <f t="shared" si="166"/>
        <v>21.06</v>
      </c>
      <c r="L2243" s="37">
        <f t="shared" si="163"/>
        <v>0</v>
      </c>
      <c r="M2243" s="37"/>
      <c r="N2243" s="37">
        <f t="shared" si="167"/>
        <v>0</v>
      </c>
    </row>
    <row r="2244" spans="1:14" x14ac:dyDescent="0.3">
      <c r="A2244" s="107"/>
      <c r="B2244" s="108"/>
      <c r="C2244" s="108"/>
      <c r="D2244" s="11"/>
      <c r="E2244" s="11"/>
      <c r="F2244" s="30" t="e">
        <f t="shared" si="164"/>
        <v>#DIV/0!</v>
      </c>
      <c r="G2244" s="11"/>
      <c r="H2244" s="11"/>
      <c r="I2244" s="11"/>
      <c r="J2244" s="12">
        <f t="shared" si="165"/>
        <v>0</v>
      </c>
      <c r="K2244" s="31">
        <f t="shared" si="166"/>
        <v>116.5</v>
      </c>
      <c r="L2244" s="37">
        <f t="shared" si="163"/>
        <v>0</v>
      </c>
      <c r="M2244" s="37"/>
      <c r="N2244" s="37">
        <f t="shared" si="167"/>
        <v>0</v>
      </c>
    </row>
    <row r="2245" spans="1:14" x14ac:dyDescent="0.3">
      <c r="A2245" s="107"/>
      <c r="B2245" s="108"/>
      <c r="C2245" s="108"/>
      <c r="D2245" s="11"/>
      <c r="E2245" s="11"/>
      <c r="F2245" s="30" t="e">
        <f t="shared" si="164"/>
        <v>#DIV/0!</v>
      </c>
      <c r="G2245" s="11"/>
      <c r="H2245" s="11"/>
      <c r="I2245" s="11"/>
      <c r="J2245" s="12">
        <f t="shared" si="165"/>
        <v>0</v>
      </c>
      <c r="K2245" s="31">
        <f t="shared" si="166"/>
        <v>0</v>
      </c>
      <c r="L2245" s="37">
        <f t="shared" si="163"/>
        <v>0</v>
      </c>
      <c r="M2245" s="37"/>
      <c r="N2245" s="37">
        <f t="shared" si="167"/>
        <v>0</v>
      </c>
    </row>
    <row r="2246" spans="1:14" x14ac:dyDescent="0.3">
      <c r="A2246" s="107"/>
      <c r="B2246" s="108"/>
      <c r="C2246" s="108"/>
      <c r="D2246" s="11"/>
      <c r="E2246" s="11"/>
      <c r="F2246" s="30" t="e">
        <f t="shared" si="164"/>
        <v>#DIV/0!</v>
      </c>
      <c r="G2246" s="11"/>
      <c r="H2246" s="11"/>
      <c r="I2246" s="11"/>
      <c r="J2246" s="12">
        <f t="shared" si="165"/>
        <v>0</v>
      </c>
      <c r="K2246" s="31">
        <f t="shared" si="166"/>
        <v>23</v>
      </c>
      <c r="L2246" s="37">
        <f t="shared" si="163"/>
        <v>0</v>
      </c>
      <c r="M2246" s="37"/>
      <c r="N2246" s="37">
        <f t="shared" si="167"/>
        <v>0</v>
      </c>
    </row>
    <row r="2247" spans="1:14" x14ac:dyDescent="0.3">
      <c r="A2247" s="107"/>
      <c r="B2247" s="108"/>
      <c r="C2247" s="108"/>
      <c r="D2247" s="11"/>
      <c r="E2247" s="11"/>
      <c r="F2247" s="30" t="e">
        <f t="shared" si="164"/>
        <v>#DIV/0!</v>
      </c>
      <c r="G2247" s="11"/>
      <c r="H2247" s="11"/>
      <c r="I2247" s="11"/>
      <c r="J2247" s="12">
        <f t="shared" si="165"/>
        <v>0</v>
      </c>
      <c r="K2247" s="31">
        <f t="shared" si="166"/>
        <v>0</v>
      </c>
      <c r="L2247" s="37">
        <f t="shared" si="163"/>
        <v>0</v>
      </c>
      <c r="M2247" s="37"/>
      <c r="N2247" s="37">
        <f t="shared" si="167"/>
        <v>0</v>
      </c>
    </row>
    <row r="2248" spans="1:14" x14ac:dyDescent="0.3">
      <c r="A2248" s="11"/>
      <c r="B2248" s="10"/>
      <c r="C2248" s="10"/>
      <c r="D2248" s="11"/>
      <c r="E2248" s="11"/>
      <c r="F2248" s="30" t="e">
        <f t="shared" si="164"/>
        <v>#DIV/0!</v>
      </c>
      <c r="G2248" s="11"/>
      <c r="H2248" s="11"/>
      <c r="I2248" s="11"/>
      <c r="J2248" s="12">
        <f t="shared" si="165"/>
        <v>0</v>
      </c>
      <c r="K2248" s="31">
        <f t="shared" si="166"/>
        <v>0</v>
      </c>
      <c r="L2248" s="37">
        <f t="shared" si="163"/>
        <v>0</v>
      </c>
      <c r="M2248" s="37"/>
      <c r="N2248" s="37">
        <f t="shared" si="167"/>
        <v>0</v>
      </c>
    </row>
    <row r="2249" spans="1:14" x14ac:dyDescent="0.3">
      <c r="A2249" s="11"/>
      <c r="B2249" s="10"/>
      <c r="C2249" s="10"/>
      <c r="D2249" s="11"/>
      <c r="E2249" s="11"/>
      <c r="F2249" s="30" t="e">
        <f t="shared" si="164"/>
        <v>#DIV/0!</v>
      </c>
      <c r="G2249" s="11"/>
      <c r="H2249" s="11"/>
      <c r="I2249" s="11"/>
      <c r="J2249" s="12">
        <f t="shared" si="165"/>
        <v>0</v>
      </c>
      <c r="K2249" s="31">
        <f t="shared" si="166"/>
        <v>0</v>
      </c>
      <c r="L2249" s="37">
        <f t="shared" si="163"/>
        <v>0</v>
      </c>
      <c r="M2249" s="37"/>
      <c r="N2249" s="37">
        <f t="shared" si="167"/>
        <v>0</v>
      </c>
    </row>
    <row r="2250" spans="1:14" x14ac:dyDescent="0.3">
      <c r="A2250" s="11"/>
      <c r="B2250" s="10"/>
      <c r="C2250" s="10"/>
      <c r="D2250" s="11"/>
      <c r="E2250" s="11"/>
      <c r="F2250" s="30" t="e">
        <f t="shared" si="164"/>
        <v>#DIV/0!</v>
      </c>
      <c r="G2250" s="11"/>
      <c r="H2250" s="11"/>
      <c r="I2250" s="11"/>
      <c r="J2250" s="12">
        <f t="shared" si="165"/>
        <v>0</v>
      </c>
      <c r="K2250" s="31">
        <f t="shared" si="166"/>
        <v>0</v>
      </c>
      <c r="L2250" s="37">
        <f t="shared" si="163"/>
        <v>0</v>
      </c>
      <c r="M2250" s="37"/>
      <c r="N2250" s="37">
        <f t="shared" si="167"/>
        <v>0</v>
      </c>
    </row>
    <row r="2251" spans="1:14" x14ac:dyDescent="0.3">
      <c r="A2251" s="11" t="s">
        <v>33</v>
      </c>
      <c r="B2251" s="11"/>
      <c r="C2251" s="13"/>
      <c r="D2251" s="111">
        <f t="shared" ref="D2251:J2251" si="168">SUM(D2189:D2250)</f>
        <v>0</v>
      </c>
      <c r="E2251" s="111">
        <f t="shared" si="168"/>
        <v>0</v>
      </c>
      <c r="F2251" s="111" t="e">
        <f t="shared" si="168"/>
        <v>#DIV/0!</v>
      </c>
      <c r="G2251" s="111">
        <f t="shared" si="168"/>
        <v>0</v>
      </c>
      <c r="H2251" s="111">
        <f t="shared" si="168"/>
        <v>0</v>
      </c>
      <c r="I2251" s="111">
        <f t="shared" si="168"/>
        <v>0</v>
      </c>
      <c r="J2251" s="12">
        <f t="shared" si="168"/>
        <v>0</v>
      </c>
      <c r="K2251" s="111"/>
      <c r="L2251" s="111">
        <f>SUM(L2189:L2250)</f>
        <v>0</v>
      </c>
      <c r="M2251" s="111">
        <f>SUM(M2189:M2250)</f>
        <v>0</v>
      </c>
      <c r="N2251" s="111">
        <f>SUM(N2189:N2250)</f>
        <v>0</v>
      </c>
    </row>
    <row r="2252" spans="1:14" x14ac:dyDescent="0.3">
      <c r="A2252" s="113"/>
      <c r="B2252" s="114"/>
      <c r="C2252" s="115"/>
      <c r="D2252" s="116"/>
      <c r="E2252" s="116"/>
      <c r="F2252" s="7" t="s">
        <v>106</v>
      </c>
      <c r="G2252" s="7" t="s">
        <v>123</v>
      </c>
      <c r="H2252" s="7" t="s">
        <v>124</v>
      </c>
      <c r="I2252" s="7" t="s">
        <v>125</v>
      </c>
      <c r="J2252" s="7" t="s">
        <v>126</v>
      </c>
      <c r="K2252" s="117"/>
      <c r="L2252" s="117"/>
      <c r="M2252" s="7" t="s">
        <v>107</v>
      </c>
      <c r="N2252" s="118"/>
    </row>
    <row r="2253" spans="1:14" ht="31.5" x14ac:dyDescent="0.5">
      <c r="A2253" s="113"/>
      <c r="B2253" s="114"/>
      <c r="C2253" s="115"/>
      <c r="D2253" s="116"/>
      <c r="E2253" s="116"/>
      <c r="F2253" s="121"/>
      <c r="G2253" s="121"/>
      <c r="H2253" s="121"/>
      <c r="I2253" s="121"/>
      <c r="J2253" s="121"/>
      <c r="K2253" s="122"/>
      <c r="L2253" s="121">
        <f>+F2253-G2253-H2253-I2253-J2253</f>
        <v>0</v>
      </c>
      <c r="M2253" s="123"/>
      <c r="N2253" s="124"/>
    </row>
    <row r="2254" spans="1:14" x14ac:dyDescent="0.3">
      <c r="A2254" s="177" t="s">
        <v>109</v>
      </c>
      <c r="B2254" s="178"/>
      <c r="C2254" s="178"/>
      <c r="D2254" s="178"/>
      <c r="E2254" s="178"/>
      <c r="F2254" s="178"/>
      <c r="G2254" s="178"/>
      <c r="H2254" s="178"/>
      <c r="I2254" s="178"/>
      <c r="J2254" s="179"/>
      <c r="K2254" s="125"/>
      <c r="L2254" s="12"/>
      <c r="M2254" s="126"/>
      <c r="N2254" s="127"/>
    </row>
    <row r="2255" spans="1:14" x14ac:dyDescent="0.3">
      <c r="A2255" s="180" t="s">
        <v>110</v>
      </c>
      <c r="B2255" s="181"/>
      <c r="C2255" s="181"/>
      <c r="D2255" s="181"/>
      <c r="E2255" s="181"/>
      <c r="F2255" s="181"/>
      <c r="G2255" s="181"/>
      <c r="H2255" s="181"/>
      <c r="I2255" s="181"/>
      <c r="J2255" s="182"/>
      <c r="K2255" s="129"/>
      <c r="L2255" s="12"/>
      <c r="M2255" s="126"/>
      <c r="N2255" s="127"/>
    </row>
    <row r="2256" spans="1:14" x14ac:dyDescent="0.3">
      <c r="A2256" s="160" t="s">
        <v>111</v>
      </c>
      <c r="B2256" s="161"/>
      <c r="C2256" s="161"/>
      <c r="D2256" s="161"/>
      <c r="E2256" s="161"/>
      <c r="F2256" s="161"/>
      <c r="G2256" s="161"/>
      <c r="H2256" s="161"/>
      <c r="I2256" s="161"/>
      <c r="J2256" s="162"/>
      <c r="K2256" s="130"/>
      <c r="L2256" s="12"/>
      <c r="M2256" s="131" t="e">
        <f>+L2256/L2251%</f>
        <v>#DIV/0!</v>
      </c>
      <c r="N2256" s="127"/>
    </row>
    <row r="2257" spans="1:14" x14ac:dyDescent="0.3">
      <c r="A2257" s="163" t="s">
        <v>112</v>
      </c>
      <c r="B2257" s="164"/>
      <c r="C2257" s="164"/>
      <c r="D2257" s="164"/>
      <c r="E2257" s="164"/>
      <c r="F2257" s="164"/>
      <c r="G2257" s="164"/>
      <c r="H2257" s="164"/>
      <c r="I2257" s="164"/>
      <c r="J2257" s="165"/>
      <c r="K2257" s="132"/>
      <c r="L2257" s="12">
        <f>+E2273</f>
        <v>0</v>
      </c>
      <c r="M2257" s="126"/>
      <c r="N2257" s="127"/>
    </row>
    <row r="2258" spans="1:14" x14ac:dyDescent="0.3">
      <c r="A2258" s="166" t="s">
        <v>113</v>
      </c>
      <c r="B2258" s="167"/>
      <c r="C2258" s="167"/>
      <c r="D2258" s="167"/>
      <c r="E2258" s="167"/>
      <c r="F2258" s="167"/>
      <c r="G2258" s="167"/>
      <c r="H2258" s="167"/>
      <c r="I2258" s="167"/>
      <c r="J2258" s="168"/>
      <c r="K2258" s="134"/>
      <c r="L2258" s="12">
        <f>+M2273</f>
        <v>0</v>
      </c>
      <c r="M2258" s="126"/>
      <c r="N2258" s="127"/>
    </row>
    <row r="2259" spans="1:14" x14ac:dyDescent="0.3">
      <c r="A2259" s="169"/>
      <c r="B2259" s="170"/>
      <c r="C2259" s="170"/>
      <c r="D2259" s="170"/>
      <c r="E2259" s="170"/>
      <c r="F2259" s="170"/>
      <c r="G2259" s="170"/>
      <c r="H2259" s="170"/>
      <c r="I2259" s="170"/>
      <c r="J2259" s="171"/>
      <c r="K2259" s="128"/>
      <c r="L2259" s="126"/>
      <c r="M2259" s="126"/>
      <c r="N2259" s="127"/>
    </row>
    <row r="2260" spans="1:14" x14ac:dyDescent="0.3">
      <c r="A2260" s="169"/>
      <c r="B2260" s="170"/>
      <c r="C2260" s="170"/>
      <c r="D2260" s="170"/>
      <c r="E2260" s="170"/>
      <c r="F2260" s="170"/>
      <c r="G2260" s="170"/>
      <c r="H2260" s="170"/>
      <c r="I2260" s="170"/>
      <c r="J2260" s="171"/>
      <c r="K2260" s="128"/>
      <c r="L2260" s="126"/>
      <c r="M2260" s="126"/>
      <c r="N2260" s="127"/>
    </row>
    <row r="2261" spans="1:14" x14ac:dyDescent="0.3">
      <c r="A2261" s="169" t="s">
        <v>114</v>
      </c>
      <c r="B2261" s="170"/>
      <c r="C2261" s="170"/>
      <c r="D2261" s="170"/>
      <c r="E2261" s="170"/>
      <c r="F2261" s="170"/>
      <c r="G2261" s="170"/>
      <c r="H2261" s="170"/>
      <c r="I2261" s="170"/>
      <c r="J2261" s="171"/>
      <c r="K2261" s="136"/>
      <c r="L2261" s="111">
        <f>+L2251-L2254-L2255-L2256-L2257+L2258-L2259-L2260</f>
        <v>0</v>
      </c>
      <c r="M2261" s="126"/>
      <c r="N2261" s="127"/>
    </row>
    <row r="2262" spans="1:14" ht="19.5" thickBot="1" x14ac:dyDescent="0.35">
      <c r="M2262" s="138">
        <f>+L2262-L2261</f>
        <v>0</v>
      </c>
    </row>
    <row r="2263" spans="1:14" ht="19.5" thickBot="1" x14ac:dyDescent="0.35">
      <c r="A2263" s="157" t="s">
        <v>115</v>
      </c>
      <c r="B2263" s="158"/>
      <c r="C2263" s="158"/>
      <c r="D2263" s="158"/>
      <c r="E2263" s="158"/>
      <c r="F2263" s="159"/>
      <c r="G2263" s="127"/>
      <c r="H2263" s="157" t="s">
        <v>116</v>
      </c>
      <c r="I2263" s="158"/>
      <c r="J2263" s="159"/>
      <c r="K2263" s="157" t="s">
        <v>117</v>
      </c>
      <c r="L2263" s="158"/>
      <c r="M2263" s="159"/>
      <c r="N2263" s="139"/>
    </row>
    <row r="2264" spans="1:14" ht="19.5" thickBot="1" x14ac:dyDescent="0.35">
      <c r="A2264" s="140" t="s">
        <v>118</v>
      </c>
      <c r="B2264" s="157" t="s">
        <v>119</v>
      </c>
      <c r="C2264" s="159"/>
      <c r="D2264" s="140" t="s">
        <v>120</v>
      </c>
      <c r="E2264" s="157" t="s">
        <v>22</v>
      </c>
      <c r="F2264" s="159"/>
      <c r="G2264" s="127"/>
      <c r="H2264" s="157" t="s">
        <v>119</v>
      </c>
      <c r="I2264" s="159"/>
      <c r="J2264" s="140" t="s">
        <v>22</v>
      </c>
      <c r="K2264" s="157" t="s">
        <v>119</v>
      </c>
      <c r="L2264" s="159"/>
      <c r="M2264" s="140" t="s">
        <v>22</v>
      </c>
      <c r="N2264" s="139"/>
    </row>
    <row r="2265" spans="1:14" ht="19.5" thickBot="1" x14ac:dyDescent="0.35">
      <c r="A2265" s="141"/>
      <c r="B2265" s="153"/>
      <c r="C2265" s="154"/>
      <c r="D2265" s="141"/>
      <c r="E2265" s="155"/>
      <c r="F2265" s="156"/>
      <c r="G2265" s="127"/>
      <c r="H2265" s="153"/>
      <c r="I2265" s="154"/>
      <c r="J2265" s="142"/>
      <c r="K2265" s="153"/>
      <c r="L2265" s="154"/>
      <c r="M2265" s="143"/>
      <c r="N2265" s="144"/>
    </row>
    <row r="2266" spans="1:14" ht="19.5" thickBot="1" x14ac:dyDescent="0.35">
      <c r="A2266" s="141"/>
      <c r="B2266" s="153"/>
      <c r="C2266" s="154"/>
      <c r="D2266" s="141"/>
      <c r="E2266" s="155"/>
      <c r="F2266" s="156"/>
      <c r="G2266" s="127"/>
      <c r="H2266" s="153"/>
      <c r="I2266" s="154"/>
      <c r="J2266" s="142"/>
      <c r="K2266" s="153"/>
      <c r="L2266" s="154"/>
      <c r="M2266" s="143"/>
      <c r="N2266" s="144"/>
    </row>
    <row r="2267" spans="1:14" ht="19.5" thickBot="1" x14ac:dyDescent="0.35">
      <c r="A2267" s="141"/>
      <c r="B2267" s="153"/>
      <c r="C2267" s="154"/>
      <c r="D2267" s="141"/>
      <c r="E2267" s="155"/>
      <c r="F2267" s="156"/>
      <c r="G2267" s="127"/>
      <c r="H2267" s="153"/>
      <c r="I2267" s="154"/>
      <c r="J2267" s="142"/>
      <c r="K2267" s="153"/>
      <c r="L2267" s="154"/>
      <c r="M2267" s="143"/>
      <c r="N2267" s="144"/>
    </row>
    <row r="2268" spans="1:14" ht="19.5" thickBot="1" x14ac:dyDescent="0.35">
      <c r="A2268" s="141"/>
      <c r="B2268" s="153"/>
      <c r="C2268" s="154"/>
      <c r="D2268" s="141"/>
      <c r="E2268" s="155"/>
      <c r="F2268" s="156"/>
      <c r="G2268" s="127"/>
      <c r="H2268" s="153"/>
      <c r="I2268" s="154"/>
      <c r="J2268" s="142"/>
      <c r="K2268" s="153"/>
      <c r="L2268" s="154"/>
      <c r="M2268" s="143"/>
      <c r="N2268" s="144"/>
    </row>
    <row r="2269" spans="1:14" ht="19.5" thickBot="1" x14ac:dyDescent="0.35">
      <c r="A2269" s="141"/>
      <c r="B2269" s="153"/>
      <c r="C2269" s="154"/>
      <c r="D2269" s="141"/>
      <c r="E2269" s="155"/>
      <c r="F2269" s="156"/>
      <c r="G2269" s="127"/>
      <c r="H2269" s="153"/>
      <c r="I2269" s="154"/>
      <c r="J2269" s="142"/>
      <c r="K2269" s="153"/>
      <c r="L2269" s="154"/>
      <c r="M2269" s="143"/>
      <c r="N2269" s="144"/>
    </row>
    <row r="2270" spans="1:14" ht="19.5" thickBot="1" x14ac:dyDescent="0.35">
      <c r="A2270" s="141"/>
      <c r="B2270" s="153"/>
      <c r="C2270" s="154"/>
      <c r="D2270" s="141"/>
      <c r="E2270" s="155"/>
      <c r="F2270" s="156"/>
      <c r="G2270" s="127"/>
      <c r="H2270" s="153"/>
      <c r="I2270" s="154"/>
      <c r="J2270" s="142"/>
      <c r="K2270" s="153"/>
      <c r="L2270" s="154"/>
      <c r="M2270" s="143"/>
      <c r="N2270" s="144"/>
    </row>
    <row r="2271" spans="1:14" ht="19.5" thickBot="1" x14ac:dyDescent="0.35">
      <c r="A2271" s="141"/>
      <c r="B2271" s="153"/>
      <c r="C2271" s="154"/>
      <c r="D2271" s="141"/>
      <c r="E2271" s="155"/>
      <c r="F2271" s="156"/>
      <c r="G2271" s="127"/>
      <c r="H2271" s="153"/>
      <c r="I2271" s="154"/>
      <c r="J2271" s="142"/>
      <c r="K2271" s="153"/>
      <c r="L2271" s="154"/>
      <c r="M2271" s="143"/>
      <c r="N2271" s="144"/>
    </row>
    <row r="2272" spans="1:14" ht="19.5" thickBot="1" x14ac:dyDescent="0.35">
      <c r="A2272" s="141"/>
      <c r="B2272" s="153"/>
      <c r="C2272" s="154"/>
      <c r="D2272" s="141"/>
      <c r="E2272" s="155"/>
      <c r="F2272" s="156"/>
      <c r="G2272" s="127"/>
      <c r="H2272" s="153"/>
      <c r="I2272" s="154"/>
      <c r="J2272" s="142"/>
      <c r="K2272" s="153"/>
      <c r="L2272" s="154"/>
      <c r="M2272" s="143"/>
      <c r="N2272" s="144"/>
    </row>
    <row r="2273" spans="1:14" ht="19.5" thickBot="1" x14ac:dyDescent="0.35">
      <c r="A2273" s="141" t="s">
        <v>121</v>
      </c>
      <c r="B2273" s="153"/>
      <c r="C2273" s="154"/>
      <c r="D2273" s="141"/>
      <c r="E2273" s="155">
        <f>SUM(E2265:F2272)</f>
        <v>0</v>
      </c>
      <c r="F2273" s="156"/>
      <c r="G2273" s="127"/>
      <c r="H2273" s="153" t="s">
        <v>121</v>
      </c>
      <c r="I2273" s="154"/>
      <c r="J2273" s="140">
        <f>SUM(J2265:J2272)</f>
        <v>0</v>
      </c>
      <c r="K2273" s="153" t="s">
        <v>121</v>
      </c>
      <c r="L2273" s="154"/>
      <c r="M2273" s="145">
        <f>SUM(M2265:M2272)</f>
        <v>0</v>
      </c>
      <c r="N2273" s="139"/>
    </row>
    <row r="2276" spans="1:14" x14ac:dyDescent="0.3">
      <c r="A2276" s="172" t="s">
        <v>0</v>
      </c>
      <c r="B2276" s="172"/>
      <c r="C2276" s="172"/>
      <c r="D2276" s="172"/>
      <c r="E2276" s="172"/>
      <c r="F2276" s="172"/>
      <c r="G2276" s="172"/>
      <c r="H2276" s="172"/>
      <c r="I2276" s="172"/>
      <c r="J2276" s="172"/>
      <c r="K2276" s="172"/>
      <c r="L2276" s="172"/>
      <c r="M2276" s="1"/>
      <c r="N2276" s="151"/>
    </row>
    <row r="2277" spans="1:14" x14ac:dyDescent="0.3">
      <c r="A2277" s="1" t="s">
        <v>1</v>
      </c>
      <c r="B2277" s="151"/>
      <c r="J2277" s="1" t="s">
        <v>3</v>
      </c>
      <c r="K2277" s="173">
        <f>+K2186</f>
        <v>0</v>
      </c>
      <c r="L2277" s="173"/>
      <c r="M2277" s="173"/>
      <c r="N2277" s="6"/>
    </row>
    <row r="2278" spans="1:14" x14ac:dyDescent="0.3">
      <c r="A2278" s="174"/>
      <c r="B2278" s="175"/>
      <c r="C2278" s="176"/>
      <c r="D2278" s="169" t="s">
        <v>6</v>
      </c>
      <c r="E2278" s="170"/>
      <c r="F2278" s="171"/>
      <c r="G2278" s="7" t="s">
        <v>7</v>
      </c>
      <c r="H2278" s="7" t="s">
        <v>7</v>
      </c>
      <c r="I2278" s="7" t="s">
        <v>8</v>
      </c>
      <c r="J2278" s="150" t="s">
        <v>9</v>
      </c>
      <c r="K2278" s="7" t="s">
        <v>10</v>
      </c>
      <c r="L2278" s="152"/>
      <c r="M2278" s="7" t="s">
        <v>11</v>
      </c>
      <c r="N2278" s="7" t="s">
        <v>12</v>
      </c>
    </row>
    <row r="2279" spans="1:14" x14ac:dyDescent="0.3">
      <c r="A2279" s="12" t="s">
        <v>16</v>
      </c>
      <c r="B2279" s="7" t="s">
        <v>17</v>
      </c>
      <c r="C2279" s="13" t="s">
        <v>18</v>
      </c>
      <c r="D2279" s="7">
        <v>1</v>
      </c>
      <c r="E2279" s="7">
        <v>2</v>
      </c>
      <c r="F2279" s="14" t="s">
        <v>19</v>
      </c>
      <c r="G2279" s="7" t="s">
        <v>20</v>
      </c>
      <c r="H2279" s="7" t="s">
        <v>20</v>
      </c>
      <c r="I2279" s="7"/>
      <c r="J2279" s="7" t="s">
        <v>20</v>
      </c>
      <c r="K2279" s="7" t="s">
        <v>21</v>
      </c>
      <c r="L2279" s="7" t="s">
        <v>22</v>
      </c>
      <c r="M2279" s="7" t="s">
        <v>23</v>
      </c>
      <c r="N2279" s="7" t="s">
        <v>22</v>
      </c>
    </row>
    <row r="2280" spans="1:14" x14ac:dyDescent="0.3">
      <c r="A2280" s="16" t="s">
        <v>35</v>
      </c>
      <c r="B2280" s="17" t="s">
        <v>36</v>
      </c>
      <c r="C2280" s="17">
        <v>72</v>
      </c>
      <c r="D2280" s="29"/>
      <c r="E2280" s="29"/>
      <c r="F2280" s="30">
        <f>+(E2280+D2280)/C2280</f>
        <v>0</v>
      </c>
      <c r="G2280" s="32"/>
      <c r="H2280" s="32"/>
      <c r="I2280" s="32"/>
      <c r="J2280" s="34">
        <f>+D2280+E2280-G2280-H2280-I2280</f>
        <v>0</v>
      </c>
      <c r="K2280" s="31">
        <f>+K2189</f>
        <v>381.13</v>
      </c>
      <c r="L2280" s="24">
        <f t="shared" ref="L2280:L2341" si="169">+J2280*K2280</f>
        <v>0</v>
      </c>
      <c r="M2280" s="24"/>
      <c r="N2280" s="24">
        <f>+K2280*I2280</f>
        <v>0</v>
      </c>
    </row>
    <row r="2281" spans="1:14" x14ac:dyDescent="0.3">
      <c r="A2281" s="16" t="s">
        <v>37</v>
      </c>
      <c r="B2281" s="17" t="s">
        <v>38</v>
      </c>
      <c r="C2281" s="17">
        <v>36</v>
      </c>
      <c r="D2281" s="29"/>
      <c r="E2281" s="29"/>
      <c r="F2281" s="30">
        <f t="shared" ref="F2281:F2341" si="170">+(E2281+D2281)/C2281</f>
        <v>0</v>
      </c>
      <c r="G2281" s="32"/>
      <c r="H2281" s="32"/>
      <c r="I2281" s="32"/>
      <c r="J2281" s="34">
        <f t="shared" ref="J2281:J2341" si="171">+D2281+E2281-G2281-H2281-I2281</f>
        <v>0</v>
      </c>
      <c r="K2281" s="31">
        <f t="shared" ref="K2281:K2341" si="172">+K2190</f>
        <v>741.2</v>
      </c>
      <c r="L2281" s="24">
        <f t="shared" si="169"/>
        <v>0</v>
      </c>
      <c r="M2281" s="24"/>
      <c r="N2281" s="24">
        <f t="shared" ref="N2281:N2341" si="173">+K2281*I2281</f>
        <v>0</v>
      </c>
    </row>
    <row r="2282" spans="1:14" x14ac:dyDescent="0.3">
      <c r="A2282" s="16" t="s">
        <v>39</v>
      </c>
      <c r="B2282" s="17" t="s">
        <v>40</v>
      </c>
      <c r="C2282" s="17">
        <v>18</v>
      </c>
      <c r="D2282" s="29"/>
      <c r="E2282" s="29"/>
      <c r="F2282" s="30">
        <f t="shared" si="170"/>
        <v>0</v>
      </c>
      <c r="G2282" s="32"/>
      <c r="H2282" s="32"/>
      <c r="I2282" s="32"/>
      <c r="J2282" s="12">
        <f t="shared" si="171"/>
        <v>0</v>
      </c>
      <c r="K2282" s="31">
        <f t="shared" si="172"/>
        <v>1263.5999999999999</v>
      </c>
      <c r="L2282" s="37">
        <f t="shared" si="169"/>
        <v>0</v>
      </c>
      <c r="M2282" s="37"/>
      <c r="N2282" s="37">
        <f t="shared" si="173"/>
        <v>0</v>
      </c>
    </row>
    <row r="2283" spans="1:14" x14ac:dyDescent="0.3">
      <c r="A2283" s="16" t="s">
        <v>41</v>
      </c>
      <c r="B2283" s="17" t="s">
        <v>42</v>
      </c>
      <c r="C2283" s="17">
        <v>10</v>
      </c>
      <c r="D2283" s="29"/>
      <c r="E2283" s="29"/>
      <c r="F2283" s="30">
        <f t="shared" si="170"/>
        <v>0</v>
      </c>
      <c r="G2283" s="32"/>
      <c r="H2283" s="32"/>
      <c r="I2283" s="32"/>
      <c r="J2283" s="34">
        <f t="shared" si="171"/>
        <v>0</v>
      </c>
      <c r="K2283" s="31">
        <f t="shared" si="172"/>
        <v>2059.1999999999998</v>
      </c>
      <c r="L2283" s="24">
        <f t="shared" si="169"/>
        <v>0</v>
      </c>
      <c r="M2283" s="24"/>
      <c r="N2283" s="24">
        <f t="shared" si="173"/>
        <v>0</v>
      </c>
    </row>
    <row r="2284" spans="1:14" x14ac:dyDescent="0.3">
      <c r="A2284" s="16" t="s">
        <v>43</v>
      </c>
      <c r="B2284" s="17" t="s">
        <v>36</v>
      </c>
      <c r="C2284" s="17">
        <v>72</v>
      </c>
      <c r="D2284" s="29"/>
      <c r="E2284" s="29"/>
      <c r="F2284" s="30">
        <f t="shared" si="170"/>
        <v>0</v>
      </c>
      <c r="G2284" s="32"/>
      <c r="H2284" s="32"/>
      <c r="I2284" s="32"/>
      <c r="J2284" s="34">
        <f t="shared" si="171"/>
        <v>0</v>
      </c>
      <c r="K2284" s="31">
        <f t="shared" si="172"/>
        <v>409.5</v>
      </c>
      <c r="L2284" s="24">
        <f t="shared" si="169"/>
        <v>0</v>
      </c>
      <c r="M2284" s="24"/>
      <c r="N2284" s="24">
        <f t="shared" si="173"/>
        <v>0</v>
      </c>
    </row>
    <row r="2285" spans="1:14" x14ac:dyDescent="0.3">
      <c r="A2285" s="16" t="s">
        <v>44</v>
      </c>
      <c r="B2285" s="17" t="s">
        <v>38</v>
      </c>
      <c r="C2285" s="17">
        <v>36</v>
      </c>
      <c r="D2285" s="29"/>
      <c r="E2285" s="29"/>
      <c r="F2285" s="30">
        <f t="shared" si="170"/>
        <v>0</v>
      </c>
      <c r="G2285" s="32"/>
      <c r="H2285" s="32"/>
      <c r="I2285" s="32"/>
      <c r="J2285" s="34">
        <f t="shared" si="171"/>
        <v>0</v>
      </c>
      <c r="K2285" s="31">
        <f t="shared" si="172"/>
        <v>803.79</v>
      </c>
      <c r="L2285" s="24">
        <f t="shared" si="169"/>
        <v>0</v>
      </c>
      <c r="M2285" s="24"/>
      <c r="N2285" s="24">
        <f t="shared" si="173"/>
        <v>0</v>
      </c>
    </row>
    <row r="2286" spans="1:14" x14ac:dyDescent="0.3">
      <c r="A2286" s="16" t="s">
        <v>45</v>
      </c>
      <c r="B2286" s="17" t="s">
        <v>36</v>
      </c>
      <c r="C2286" s="17">
        <v>72</v>
      </c>
      <c r="D2286" s="29"/>
      <c r="E2286" s="29"/>
      <c r="F2286" s="30">
        <f t="shared" si="170"/>
        <v>0</v>
      </c>
      <c r="G2286" s="32"/>
      <c r="H2286" s="32"/>
      <c r="I2286" s="32"/>
      <c r="J2286" s="34">
        <f t="shared" si="171"/>
        <v>0</v>
      </c>
      <c r="K2286" s="31">
        <f t="shared" si="172"/>
        <v>409.5</v>
      </c>
      <c r="L2286" s="24">
        <f t="shared" si="169"/>
        <v>0</v>
      </c>
      <c r="M2286" s="24"/>
      <c r="N2286" s="24">
        <f t="shared" si="173"/>
        <v>0</v>
      </c>
    </row>
    <row r="2287" spans="1:14" x14ac:dyDescent="0.3">
      <c r="A2287" s="16" t="s">
        <v>46</v>
      </c>
      <c r="B2287" s="17" t="s">
        <v>38</v>
      </c>
      <c r="C2287" s="17">
        <v>36</v>
      </c>
      <c r="D2287" s="29"/>
      <c r="E2287" s="29"/>
      <c r="F2287" s="30">
        <f t="shared" si="170"/>
        <v>0</v>
      </c>
      <c r="G2287" s="32"/>
      <c r="H2287" s="32"/>
      <c r="I2287" s="32"/>
      <c r="J2287" s="34">
        <f t="shared" si="171"/>
        <v>0</v>
      </c>
      <c r="K2287" s="31">
        <f t="shared" si="172"/>
        <v>803.79</v>
      </c>
      <c r="L2287" s="24">
        <f t="shared" si="169"/>
        <v>0</v>
      </c>
      <c r="M2287" s="24"/>
      <c r="N2287" s="24">
        <f t="shared" si="173"/>
        <v>0</v>
      </c>
    </row>
    <row r="2288" spans="1:14" x14ac:dyDescent="0.3">
      <c r="A2288" s="16" t="s">
        <v>47</v>
      </c>
      <c r="B2288" s="17" t="s">
        <v>48</v>
      </c>
      <c r="C2288" s="17">
        <v>8</v>
      </c>
      <c r="D2288" s="29"/>
      <c r="E2288" s="29"/>
      <c r="F2288" s="30">
        <f t="shared" si="170"/>
        <v>0</v>
      </c>
      <c r="G2288" s="32"/>
      <c r="H2288" s="32"/>
      <c r="I2288" s="32"/>
      <c r="J2288" s="34">
        <f t="shared" si="171"/>
        <v>0</v>
      </c>
      <c r="K2288" s="31">
        <f t="shared" si="172"/>
        <v>2767.05</v>
      </c>
      <c r="L2288" s="24">
        <f t="shared" si="169"/>
        <v>0</v>
      </c>
      <c r="M2288" s="24"/>
      <c r="N2288" s="24">
        <f t="shared" si="173"/>
        <v>0</v>
      </c>
    </row>
    <row r="2289" spans="1:14" x14ac:dyDescent="0.3">
      <c r="A2289" s="35" t="s">
        <v>49</v>
      </c>
      <c r="B2289" s="17" t="s">
        <v>50</v>
      </c>
      <c r="C2289" s="38">
        <v>72</v>
      </c>
      <c r="D2289" s="29"/>
      <c r="E2289" s="29"/>
      <c r="F2289" s="30">
        <f t="shared" si="170"/>
        <v>0</v>
      </c>
      <c r="G2289" s="32"/>
      <c r="H2289" s="32"/>
      <c r="I2289" s="32"/>
      <c r="J2289" s="12">
        <f t="shared" si="171"/>
        <v>0</v>
      </c>
      <c r="K2289" s="31">
        <f t="shared" si="172"/>
        <v>444.6</v>
      </c>
      <c r="L2289" s="37">
        <f t="shared" si="169"/>
        <v>0</v>
      </c>
      <c r="M2289" s="37"/>
      <c r="N2289" s="37">
        <f t="shared" si="173"/>
        <v>0</v>
      </c>
    </row>
    <row r="2290" spans="1:14" x14ac:dyDescent="0.3">
      <c r="A2290" s="16" t="s">
        <v>51</v>
      </c>
      <c r="B2290" s="17" t="s">
        <v>52</v>
      </c>
      <c r="C2290" s="17">
        <v>36</v>
      </c>
      <c r="D2290" s="29"/>
      <c r="E2290" s="29"/>
      <c r="F2290" s="30">
        <f t="shared" si="170"/>
        <v>0</v>
      </c>
      <c r="G2290" s="32"/>
      <c r="H2290" s="32"/>
      <c r="I2290" s="32"/>
      <c r="J2290" s="34">
        <f t="shared" si="171"/>
        <v>0</v>
      </c>
      <c r="K2290" s="31">
        <f t="shared" si="172"/>
        <v>868.73</v>
      </c>
      <c r="L2290" s="24">
        <f t="shared" si="169"/>
        <v>0</v>
      </c>
      <c r="M2290" s="24"/>
      <c r="N2290" s="24">
        <f t="shared" si="173"/>
        <v>0</v>
      </c>
    </row>
    <row r="2291" spans="1:14" x14ac:dyDescent="0.3">
      <c r="A2291" s="16" t="s">
        <v>53</v>
      </c>
      <c r="B2291" s="17" t="s">
        <v>48</v>
      </c>
      <c r="C2291" s="17">
        <v>8</v>
      </c>
      <c r="D2291" s="29"/>
      <c r="E2291" s="29"/>
      <c r="F2291" s="30">
        <f t="shared" si="170"/>
        <v>0</v>
      </c>
      <c r="G2291" s="32"/>
      <c r="H2291" s="32"/>
      <c r="I2291" s="32"/>
      <c r="J2291" s="34">
        <f t="shared" si="171"/>
        <v>0</v>
      </c>
      <c r="K2291" s="31">
        <f t="shared" si="172"/>
        <v>2416.0500000000002</v>
      </c>
      <c r="L2291" s="24">
        <f t="shared" si="169"/>
        <v>0</v>
      </c>
      <c r="M2291" s="24"/>
      <c r="N2291" s="24">
        <f t="shared" si="173"/>
        <v>0</v>
      </c>
    </row>
    <row r="2292" spans="1:14" x14ac:dyDescent="0.3">
      <c r="A2292" s="16" t="s">
        <v>54</v>
      </c>
      <c r="B2292" s="17" t="s">
        <v>50</v>
      </c>
      <c r="C2292" s="17">
        <v>72</v>
      </c>
      <c r="D2292" s="29"/>
      <c r="E2292" s="29"/>
      <c r="F2292" s="30">
        <f t="shared" si="170"/>
        <v>0</v>
      </c>
      <c r="G2292" s="32"/>
      <c r="H2292" s="32"/>
      <c r="I2292" s="32"/>
      <c r="J2292" s="34">
        <f t="shared" si="171"/>
        <v>0</v>
      </c>
      <c r="K2292" s="31">
        <f t="shared" si="172"/>
        <v>377.33</v>
      </c>
      <c r="L2292" s="24">
        <f t="shared" si="169"/>
        <v>0</v>
      </c>
      <c r="M2292" s="24"/>
      <c r="N2292" s="24">
        <f t="shared" si="173"/>
        <v>0</v>
      </c>
    </row>
    <row r="2293" spans="1:14" x14ac:dyDescent="0.3">
      <c r="A2293" s="16" t="s">
        <v>55</v>
      </c>
      <c r="B2293" s="17" t="s">
        <v>56</v>
      </c>
      <c r="C2293" s="17">
        <v>15</v>
      </c>
      <c r="D2293" s="44"/>
      <c r="E2293" s="44"/>
      <c r="F2293" s="30">
        <f t="shared" si="170"/>
        <v>0</v>
      </c>
      <c r="G2293" s="11"/>
      <c r="H2293" s="11"/>
      <c r="I2293" s="11"/>
      <c r="J2293" s="12">
        <f t="shared" si="171"/>
        <v>0</v>
      </c>
      <c r="K2293" s="45">
        <f t="shared" si="172"/>
        <v>1158.3</v>
      </c>
      <c r="L2293" s="37">
        <f t="shared" si="169"/>
        <v>0</v>
      </c>
      <c r="M2293" s="37"/>
      <c r="N2293" s="37">
        <f t="shared" si="173"/>
        <v>0</v>
      </c>
    </row>
    <row r="2294" spans="1:14" x14ac:dyDescent="0.3">
      <c r="A2294" s="16" t="s">
        <v>57</v>
      </c>
      <c r="B2294" s="17" t="s">
        <v>50</v>
      </c>
      <c r="C2294" s="17">
        <v>72</v>
      </c>
      <c r="D2294" s="29"/>
      <c r="E2294" s="29"/>
      <c r="F2294" s="30">
        <f t="shared" si="170"/>
        <v>0</v>
      </c>
      <c r="G2294" s="32"/>
      <c r="H2294" s="32"/>
      <c r="I2294" s="32"/>
      <c r="J2294" s="34">
        <f t="shared" si="171"/>
        <v>0</v>
      </c>
      <c r="K2294" s="31">
        <f t="shared" si="172"/>
        <v>424.13</v>
      </c>
      <c r="L2294" s="24">
        <f t="shared" si="169"/>
        <v>0</v>
      </c>
      <c r="M2294" s="24"/>
      <c r="N2294" s="24">
        <f t="shared" si="173"/>
        <v>0</v>
      </c>
    </row>
    <row r="2295" spans="1:14" x14ac:dyDescent="0.3">
      <c r="A2295" s="16" t="s">
        <v>58</v>
      </c>
      <c r="B2295" s="17" t="s">
        <v>59</v>
      </c>
      <c r="C2295" s="17">
        <v>15</v>
      </c>
      <c r="D2295" s="29"/>
      <c r="E2295" s="29"/>
      <c r="F2295" s="30">
        <f t="shared" si="170"/>
        <v>0</v>
      </c>
      <c r="G2295" s="32"/>
      <c r="H2295" s="32"/>
      <c r="I2295" s="32"/>
      <c r="J2295" s="34">
        <f t="shared" si="171"/>
        <v>0</v>
      </c>
      <c r="K2295" s="31">
        <f t="shared" si="172"/>
        <v>1199.25</v>
      </c>
      <c r="L2295" s="24">
        <f t="shared" si="169"/>
        <v>0</v>
      </c>
      <c r="M2295" s="24"/>
      <c r="N2295" s="24">
        <f t="shared" si="173"/>
        <v>0</v>
      </c>
    </row>
    <row r="2296" spans="1:14" x14ac:dyDescent="0.3">
      <c r="A2296" s="16" t="s">
        <v>60</v>
      </c>
      <c r="B2296" s="17" t="s">
        <v>50</v>
      </c>
      <c r="C2296" s="17">
        <v>72</v>
      </c>
      <c r="D2296" s="29"/>
      <c r="E2296" s="29"/>
      <c r="F2296" s="30">
        <f t="shared" si="170"/>
        <v>0</v>
      </c>
      <c r="G2296" s="32"/>
      <c r="H2296" s="32"/>
      <c r="I2296" s="32"/>
      <c r="J2296" s="34">
        <f t="shared" si="171"/>
        <v>0</v>
      </c>
      <c r="K2296" s="31">
        <f t="shared" si="172"/>
        <v>381.13</v>
      </c>
      <c r="L2296" s="24">
        <f t="shared" si="169"/>
        <v>0</v>
      </c>
      <c r="M2296" s="24"/>
      <c r="N2296" s="24">
        <f t="shared" si="173"/>
        <v>0</v>
      </c>
    </row>
    <row r="2297" spans="1:14" x14ac:dyDescent="0.3">
      <c r="A2297" s="16" t="s">
        <v>61</v>
      </c>
      <c r="B2297" s="17" t="s">
        <v>50</v>
      </c>
      <c r="C2297" s="38">
        <v>72</v>
      </c>
      <c r="D2297" s="44"/>
      <c r="E2297" s="44"/>
      <c r="F2297" s="30">
        <f t="shared" si="170"/>
        <v>0</v>
      </c>
      <c r="G2297" s="11"/>
      <c r="H2297" s="11"/>
      <c r="I2297" s="11"/>
      <c r="J2297" s="12">
        <f t="shared" si="171"/>
        <v>0</v>
      </c>
      <c r="K2297" s="31">
        <f t="shared" si="172"/>
        <v>424.13</v>
      </c>
      <c r="L2297" s="37">
        <f t="shared" si="169"/>
        <v>0</v>
      </c>
      <c r="M2297" s="37"/>
      <c r="N2297" s="37">
        <f t="shared" si="173"/>
        <v>0</v>
      </c>
    </row>
    <row r="2298" spans="1:14" x14ac:dyDescent="0.3">
      <c r="A2298" s="35" t="s">
        <v>62</v>
      </c>
      <c r="B2298" s="17" t="s">
        <v>50</v>
      </c>
      <c r="C2298" s="38">
        <v>72</v>
      </c>
      <c r="D2298" s="44"/>
      <c r="E2298" s="44"/>
      <c r="F2298" s="30">
        <f t="shared" si="170"/>
        <v>0</v>
      </c>
      <c r="G2298" s="11"/>
      <c r="H2298" s="11"/>
      <c r="I2298" s="11"/>
      <c r="J2298" s="12">
        <f t="shared" si="171"/>
        <v>0</v>
      </c>
      <c r="K2298" s="31">
        <f t="shared" si="172"/>
        <v>330.23</v>
      </c>
      <c r="L2298" s="37">
        <f t="shared" si="169"/>
        <v>0</v>
      </c>
      <c r="M2298" s="37"/>
      <c r="N2298" s="37">
        <f t="shared" si="173"/>
        <v>0</v>
      </c>
    </row>
    <row r="2299" spans="1:14" x14ac:dyDescent="0.3">
      <c r="A2299" s="35" t="s">
        <v>63</v>
      </c>
      <c r="B2299" s="17" t="s">
        <v>50</v>
      </c>
      <c r="C2299" s="38">
        <v>72</v>
      </c>
      <c r="D2299" s="44"/>
      <c r="E2299" s="44"/>
      <c r="F2299" s="30">
        <f t="shared" si="170"/>
        <v>0</v>
      </c>
      <c r="G2299" s="11"/>
      <c r="H2299" s="11"/>
      <c r="I2299" s="11"/>
      <c r="J2299" s="12">
        <f t="shared" si="171"/>
        <v>0</v>
      </c>
      <c r="K2299" s="31">
        <f t="shared" si="172"/>
        <v>424.13</v>
      </c>
      <c r="L2299" s="37">
        <f t="shared" si="169"/>
        <v>0</v>
      </c>
      <c r="M2299" s="37"/>
      <c r="N2299" s="37">
        <f t="shared" si="173"/>
        <v>0</v>
      </c>
    </row>
    <row r="2300" spans="1:14" x14ac:dyDescent="0.3">
      <c r="A2300" s="35" t="s">
        <v>64</v>
      </c>
      <c r="B2300" s="17" t="s">
        <v>65</v>
      </c>
      <c r="C2300" s="38">
        <v>72</v>
      </c>
      <c r="D2300" s="44"/>
      <c r="E2300" s="44"/>
      <c r="F2300" s="30">
        <f t="shared" si="170"/>
        <v>0</v>
      </c>
      <c r="G2300" s="11"/>
      <c r="H2300" s="11"/>
      <c r="I2300" s="11"/>
      <c r="J2300" s="12">
        <f t="shared" si="171"/>
        <v>0</v>
      </c>
      <c r="K2300" s="31">
        <f t="shared" si="172"/>
        <v>389.61</v>
      </c>
      <c r="L2300" s="37">
        <f t="shared" si="169"/>
        <v>0</v>
      </c>
      <c r="M2300" s="37"/>
      <c r="N2300" s="37">
        <f t="shared" si="173"/>
        <v>0</v>
      </c>
    </row>
    <row r="2301" spans="1:14" x14ac:dyDescent="0.3">
      <c r="A2301" s="35" t="s">
        <v>66</v>
      </c>
      <c r="B2301" s="17" t="s">
        <v>65</v>
      </c>
      <c r="C2301" s="38">
        <v>72</v>
      </c>
      <c r="D2301" s="44"/>
      <c r="E2301" s="44"/>
      <c r="F2301" s="30">
        <f t="shared" si="170"/>
        <v>0</v>
      </c>
      <c r="G2301" s="11"/>
      <c r="H2301" s="11"/>
      <c r="I2301" s="11"/>
      <c r="J2301" s="12">
        <f t="shared" si="171"/>
        <v>0</v>
      </c>
      <c r="K2301" s="31">
        <f t="shared" si="172"/>
        <v>389.61</v>
      </c>
      <c r="L2301" s="37">
        <f t="shared" si="169"/>
        <v>0</v>
      </c>
      <c r="M2301" s="37"/>
      <c r="N2301" s="37">
        <f t="shared" si="173"/>
        <v>0</v>
      </c>
    </row>
    <row r="2302" spans="1:14" x14ac:dyDescent="0.3">
      <c r="A2302" s="47" t="s">
        <v>67</v>
      </c>
      <c r="B2302" s="48" t="s">
        <v>59</v>
      </c>
      <c r="C2302" s="49">
        <v>25</v>
      </c>
      <c r="D2302" s="44"/>
      <c r="E2302" s="44"/>
      <c r="F2302" s="30">
        <f t="shared" si="170"/>
        <v>0</v>
      </c>
      <c r="G2302" s="11"/>
      <c r="H2302" s="11"/>
      <c r="I2302" s="11"/>
      <c r="J2302" s="12">
        <f t="shared" si="171"/>
        <v>0</v>
      </c>
      <c r="K2302" s="31">
        <f t="shared" si="172"/>
        <v>169.65</v>
      </c>
      <c r="L2302" s="37">
        <f t="shared" si="169"/>
        <v>0</v>
      </c>
      <c r="M2302" s="37"/>
      <c r="N2302" s="37">
        <f t="shared" si="173"/>
        <v>0</v>
      </c>
    </row>
    <row r="2303" spans="1:14" x14ac:dyDescent="0.3">
      <c r="A2303" s="47" t="s">
        <v>68</v>
      </c>
      <c r="B2303" s="48" t="s">
        <v>42</v>
      </c>
      <c r="C2303" s="49">
        <v>50</v>
      </c>
      <c r="D2303" s="44"/>
      <c r="E2303" s="44"/>
      <c r="F2303" s="30">
        <f t="shared" si="170"/>
        <v>0</v>
      </c>
      <c r="G2303" s="11"/>
      <c r="H2303" s="11"/>
      <c r="I2303" s="11"/>
      <c r="J2303" s="12">
        <f t="shared" si="171"/>
        <v>0</v>
      </c>
      <c r="K2303" s="31">
        <f t="shared" si="172"/>
        <v>88.92</v>
      </c>
      <c r="L2303" s="37">
        <f t="shared" si="169"/>
        <v>0</v>
      </c>
      <c r="M2303" s="37"/>
      <c r="N2303" s="37">
        <f t="shared" si="173"/>
        <v>0</v>
      </c>
    </row>
    <row r="2304" spans="1:14" x14ac:dyDescent="0.3">
      <c r="A2304" s="47" t="s">
        <v>69</v>
      </c>
      <c r="B2304" s="48" t="s">
        <v>52</v>
      </c>
      <c r="C2304" s="49">
        <v>12</v>
      </c>
      <c r="D2304" s="44"/>
      <c r="E2304" s="44"/>
      <c r="F2304" s="30">
        <f t="shared" si="170"/>
        <v>0</v>
      </c>
      <c r="G2304" s="11"/>
      <c r="H2304" s="11"/>
      <c r="I2304" s="11"/>
      <c r="J2304" s="12">
        <f t="shared" si="171"/>
        <v>0</v>
      </c>
      <c r="K2304" s="31">
        <f t="shared" si="172"/>
        <v>123.94</v>
      </c>
      <c r="L2304" s="37">
        <f t="shared" si="169"/>
        <v>0</v>
      </c>
      <c r="M2304" s="37"/>
      <c r="N2304" s="37">
        <f t="shared" si="173"/>
        <v>0</v>
      </c>
    </row>
    <row r="2305" spans="1:14" ht="19.5" thickBot="1" x14ac:dyDescent="0.35">
      <c r="A2305" s="47" t="s">
        <v>70</v>
      </c>
      <c r="B2305" s="48" t="s">
        <v>50</v>
      </c>
      <c r="C2305" s="49">
        <v>60</v>
      </c>
      <c r="D2305" s="44"/>
      <c r="E2305" s="44"/>
      <c r="F2305" s="30">
        <f t="shared" si="170"/>
        <v>0</v>
      </c>
      <c r="G2305" s="11"/>
      <c r="H2305" s="11"/>
      <c r="I2305" s="11"/>
      <c r="J2305" s="12">
        <f t="shared" si="171"/>
        <v>0</v>
      </c>
      <c r="K2305" s="31">
        <f t="shared" si="172"/>
        <v>67.180000000000007</v>
      </c>
      <c r="L2305" s="37">
        <f t="shared" si="169"/>
        <v>0</v>
      </c>
      <c r="M2305" s="37"/>
      <c r="N2305" s="37">
        <f t="shared" si="173"/>
        <v>0</v>
      </c>
    </row>
    <row r="2306" spans="1:14" ht="19.5" thickBot="1" x14ac:dyDescent="0.35">
      <c r="A2306" s="56" t="s">
        <v>71</v>
      </c>
      <c r="B2306" s="57" t="s">
        <v>50</v>
      </c>
      <c r="C2306" s="58">
        <v>60</v>
      </c>
      <c r="D2306" s="44"/>
      <c r="E2306" s="44"/>
      <c r="F2306" s="30">
        <f t="shared" si="170"/>
        <v>0</v>
      </c>
      <c r="G2306" s="11"/>
      <c r="H2306" s="11"/>
      <c r="I2306" s="11"/>
      <c r="J2306" s="12">
        <f t="shared" si="171"/>
        <v>0</v>
      </c>
      <c r="K2306" s="31">
        <f t="shared" si="172"/>
        <v>67.180000000000007</v>
      </c>
      <c r="L2306" s="37">
        <f t="shared" si="169"/>
        <v>0</v>
      </c>
      <c r="M2306" s="37"/>
      <c r="N2306" s="37">
        <f t="shared" si="173"/>
        <v>0</v>
      </c>
    </row>
    <row r="2307" spans="1:14" ht="19.5" thickBot="1" x14ac:dyDescent="0.35">
      <c r="A2307" s="56" t="s">
        <v>72</v>
      </c>
      <c r="B2307" s="57" t="s">
        <v>50</v>
      </c>
      <c r="C2307" s="58">
        <v>60</v>
      </c>
      <c r="D2307" s="44"/>
      <c r="E2307" s="44"/>
      <c r="F2307" s="30">
        <f t="shared" si="170"/>
        <v>0</v>
      </c>
      <c r="G2307" s="11"/>
      <c r="H2307" s="11"/>
      <c r="I2307" s="11"/>
      <c r="J2307" s="12">
        <f t="shared" si="171"/>
        <v>0</v>
      </c>
      <c r="K2307" s="31">
        <f t="shared" si="172"/>
        <v>67.180000000000007</v>
      </c>
      <c r="L2307" s="37">
        <f t="shared" si="169"/>
        <v>0</v>
      </c>
      <c r="M2307" s="37"/>
      <c r="N2307" s="37">
        <f t="shared" si="173"/>
        <v>0</v>
      </c>
    </row>
    <row r="2308" spans="1:14" ht="19.5" thickBot="1" x14ac:dyDescent="0.35">
      <c r="A2308" s="56" t="s">
        <v>73</v>
      </c>
      <c r="B2308" s="57" t="s">
        <v>74</v>
      </c>
      <c r="C2308" s="58">
        <v>150</v>
      </c>
      <c r="D2308" s="44"/>
      <c r="E2308" s="44"/>
      <c r="F2308" s="30">
        <f t="shared" si="170"/>
        <v>0</v>
      </c>
      <c r="G2308" s="11"/>
      <c r="H2308" s="11"/>
      <c r="I2308" s="11"/>
      <c r="J2308" s="12">
        <f t="shared" si="171"/>
        <v>0</v>
      </c>
      <c r="K2308" s="31">
        <f t="shared" si="172"/>
        <v>21.06</v>
      </c>
      <c r="L2308" s="37">
        <f t="shared" si="169"/>
        <v>0</v>
      </c>
      <c r="M2308" s="37"/>
      <c r="N2308" s="37">
        <f t="shared" si="173"/>
        <v>0</v>
      </c>
    </row>
    <row r="2309" spans="1:14" ht="19.5" thickBot="1" x14ac:dyDescent="0.35">
      <c r="A2309" s="66" t="s">
        <v>75</v>
      </c>
      <c r="B2309" s="67" t="s">
        <v>76</v>
      </c>
      <c r="C2309" s="68">
        <v>120</v>
      </c>
      <c r="D2309" s="44"/>
      <c r="E2309" s="44"/>
      <c r="F2309" s="30">
        <f t="shared" si="170"/>
        <v>0</v>
      </c>
      <c r="G2309" s="11"/>
      <c r="H2309" s="11"/>
      <c r="I2309" s="11"/>
      <c r="J2309" s="12">
        <f t="shared" si="171"/>
        <v>0</v>
      </c>
      <c r="K2309" s="31">
        <f t="shared" si="172"/>
        <v>78.98</v>
      </c>
      <c r="L2309" s="37">
        <f t="shared" si="169"/>
        <v>0</v>
      </c>
      <c r="M2309" s="37"/>
      <c r="N2309" s="37">
        <f t="shared" si="173"/>
        <v>0</v>
      </c>
    </row>
    <row r="2310" spans="1:14" ht="19.5" thickBot="1" x14ac:dyDescent="0.35">
      <c r="A2310" s="66" t="s">
        <v>77</v>
      </c>
      <c r="B2310" s="67" t="s">
        <v>78</v>
      </c>
      <c r="C2310" s="68">
        <v>60</v>
      </c>
      <c r="D2310" s="44"/>
      <c r="E2310" s="44"/>
      <c r="F2310" s="30">
        <f t="shared" si="170"/>
        <v>0</v>
      </c>
      <c r="G2310" s="11"/>
      <c r="H2310" s="11"/>
      <c r="I2310" s="11"/>
      <c r="J2310" s="12">
        <f t="shared" si="171"/>
        <v>0</v>
      </c>
      <c r="K2310" s="31">
        <f t="shared" si="172"/>
        <v>154.44</v>
      </c>
      <c r="L2310" s="37">
        <f t="shared" si="169"/>
        <v>0</v>
      </c>
      <c r="M2310" s="37"/>
      <c r="N2310" s="37">
        <f t="shared" si="173"/>
        <v>0</v>
      </c>
    </row>
    <row r="2311" spans="1:14" ht="19.5" thickBot="1" x14ac:dyDescent="0.35">
      <c r="A2311" s="66" t="s">
        <v>79</v>
      </c>
      <c r="B2311" s="67" t="s">
        <v>50</v>
      </c>
      <c r="C2311" s="68">
        <v>30</v>
      </c>
      <c r="D2311" s="44"/>
      <c r="E2311" s="44"/>
      <c r="F2311" s="30">
        <f t="shared" si="170"/>
        <v>0</v>
      </c>
      <c r="G2311" s="11"/>
      <c r="H2311" s="11"/>
      <c r="I2311" s="11"/>
      <c r="J2311" s="12">
        <f t="shared" si="171"/>
        <v>0</v>
      </c>
      <c r="K2311" s="31">
        <f t="shared" si="172"/>
        <v>274.95</v>
      </c>
      <c r="L2311" s="37">
        <f t="shared" si="169"/>
        <v>0</v>
      </c>
      <c r="M2311" s="37"/>
      <c r="N2311" s="37">
        <f t="shared" si="173"/>
        <v>0</v>
      </c>
    </row>
    <row r="2312" spans="1:14" ht="19.5" thickBot="1" x14ac:dyDescent="0.35">
      <c r="A2312" s="66" t="s">
        <v>80</v>
      </c>
      <c r="B2312" s="67" t="s">
        <v>59</v>
      </c>
      <c r="C2312" s="68">
        <v>12</v>
      </c>
      <c r="D2312" s="44"/>
      <c r="E2312" s="44"/>
      <c r="F2312" s="30">
        <f t="shared" si="170"/>
        <v>0</v>
      </c>
      <c r="G2312" s="11"/>
      <c r="H2312" s="11"/>
      <c r="I2312" s="11"/>
      <c r="J2312" s="12">
        <f t="shared" si="171"/>
        <v>0</v>
      </c>
      <c r="K2312" s="31">
        <f t="shared" si="172"/>
        <v>1023.75</v>
      </c>
      <c r="L2312" s="37">
        <f t="shared" si="169"/>
        <v>0</v>
      </c>
      <c r="M2312" s="37"/>
      <c r="N2312" s="37">
        <f t="shared" si="173"/>
        <v>0</v>
      </c>
    </row>
    <row r="2313" spans="1:14" ht="19.5" thickBot="1" x14ac:dyDescent="0.35">
      <c r="A2313" s="76" t="s">
        <v>81</v>
      </c>
      <c r="B2313" s="77" t="s">
        <v>82</v>
      </c>
      <c r="C2313" s="78">
        <v>18</v>
      </c>
      <c r="D2313" s="44"/>
      <c r="E2313" s="44"/>
      <c r="F2313" s="30">
        <f t="shared" si="170"/>
        <v>0</v>
      </c>
      <c r="G2313" s="11"/>
      <c r="H2313" s="11"/>
      <c r="I2313" s="11"/>
      <c r="J2313" s="12">
        <f t="shared" si="171"/>
        <v>0</v>
      </c>
      <c r="K2313" s="31">
        <f t="shared" si="172"/>
        <v>558.67999999999995</v>
      </c>
      <c r="L2313" s="37">
        <f t="shared" si="169"/>
        <v>0</v>
      </c>
      <c r="M2313" s="37"/>
      <c r="N2313" s="37">
        <f t="shared" si="173"/>
        <v>0</v>
      </c>
    </row>
    <row r="2314" spans="1:14" ht="19.5" thickBot="1" x14ac:dyDescent="0.35">
      <c r="A2314" s="76" t="s">
        <v>83</v>
      </c>
      <c r="B2314" s="77" t="s">
        <v>59</v>
      </c>
      <c r="C2314" s="78">
        <v>12</v>
      </c>
      <c r="D2314" s="44"/>
      <c r="E2314" s="44"/>
      <c r="F2314" s="30">
        <f t="shared" si="170"/>
        <v>0</v>
      </c>
      <c r="G2314" s="11"/>
      <c r="H2314" s="11"/>
      <c r="I2314" s="11"/>
      <c r="J2314" s="12">
        <f t="shared" si="171"/>
        <v>0</v>
      </c>
      <c r="K2314" s="31">
        <f t="shared" si="172"/>
        <v>1092.2</v>
      </c>
      <c r="L2314" s="37">
        <f t="shared" si="169"/>
        <v>0</v>
      </c>
      <c r="M2314" s="37"/>
      <c r="N2314" s="37">
        <f t="shared" si="173"/>
        <v>0</v>
      </c>
    </row>
    <row r="2315" spans="1:14" ht="19.5" thickBot="1" x14ac:dyDescent="0.35">
      <c r="A2315" s="76" t="s">
        <v>84</v>
      </c>
      <c r="B2315" s="77" t="s">
        <v>85</v>
      </c>
      <c r="C2315" s="78">
        <v>4</v>
      </c>
      <c r="D2315" s="44"/>
      <c r="E2315" s="44"/>
      <c r="F2315" s="30">
        <f t="shared" si="170"/>
        <v>0</v>
      </c>
      <c r="G2315" s="11"/>
      <c r="H2315" s="11"/>
      <c r="I2315" s="11"/>
      <c r="J2315" s="12">
        <f t="shared" si="171"/>
        <v>0</v>
      </c>
      <c r="K2315" s="31">
        <f t="shared" si="172"/>
        <v>2670.53</v>
      </c>
      <c r="L2315" s="37">
        <f t="shared" si="169"/>
        <v>0</v>
      </c>
      <c r="M2315" s="37"/>
      <c r="N2315" s="37">
        <f t="shared" si="173"/>
        <v>0</v>
      </c>
    </row>
    <row r="2316" spans="1:14" ht="19.5" thickBot="1" x14ac:dyDescent="0.35">
      <c r="A2316" s="86" t="s">
        <v>86</v>
      </c>
      <c r="B2316" s="87" t="s">
        <v>87</v>
      </c>
      <c r="C2316" s="88">
        <v>48</v>
      </c>
      <c r="D2316" s="44"/>
      <c r="E2316" s="44"/>
      <c r="F2316" s="30">
        <f t="shared" si="170"/>
        <v>0</v>
      </c>
      <c r="G2316" s="11"/>
      <c r="H2316" s="11"/>
      <c r="I2316" s="11"/>
      <c r="J2316" s="12">
        <f t="shared" si="171"/>
        <v>0</v>
      </c>
      <c r="K2316" s="31">
        <f t="shared" si="172"/>
        <v>46.8</v>
      </c>
      <c r="L2316" s="37">
        <f t="shared" si="169"/>
        <v>0</v>
      </c>
      <c r="M2316" s="37"/>
      <c r="N2316" s="37">
        <f t="shared" si="173"/>
        <v>0</v>
      </c>
    </row>
    <row r="2317" spans="1:14" ht="19.5" thickBot="1" x14ac:dyDescent="0.35">
      <c r="A2317" s="86" t="s">
        <v>88</v>
      </c>
      <c r="B2317" s="87" t="s">
        <v>87</v>
      </c>
      <c r="C2317" s="88">
        <v>48</v>
      </c>
      <c r="D2317" s="44"/>
      <c r="E2317" s="44"/>
      <c r="F2317" s="30">
        <f t="shared" si="170"/>
        <v>0</v>
      </c>
      <c r="G2317" s="11"/>
      <c r="H2317" s="11"/>
      <c r="I2317" s="11"/>
      <c r="J2317" s="12">
        <f t="shared" si="171"/>
        <v>0</v>
      </c>
      <c r="K2317" s="31">
        <f t="shared" si="172"/>
        <v>46.8</v>
      </c>
      <c r="L2317" s="37">
        <f t="shared" si="169"/>
        <v>0</v>
      </c>
      <c r="M2317" s="37"/>
      <c r="N2317" s="37">
        <f t="shared" si="173"/>
        <v>0</v>
      </c>
    </row>
    <row r="2318" spans="1:14" x14ac:dyDescent="0.3">
      <c r="A2318" s="96" t="s">
        <v>89</v>
      </c>
      <c r="B2318" s="97">
        <v>25</v>
      </c>
      <c r="C2318" s="97">
        <v>25</v>
      </c>
      <c r="D2318" s="44"/>
      <c r="E2318" s="44"/>
      <c r="F2318" s="30">
        <f t="shared" si="170"/>
        <v>0</v>
      </c>
      <c r="G2318" s="11"/>
      <c r="H2318" s="11"/>
      <c r="I2318" s="11"/>
      <c r="J2318" s="12">
        <f t="shared" si="171"/>
        <v>0</v>
      </c>
      <c r="K2318" s="31">
        <f t="shared" si="172"/>
        <v>111.25</v>
      </c>
      <c r="L2318" s="37">
        <f t="shared" si="169"/>
        <v>0</v>
      </c>
      <c r="M2318" s="37"/>
      <c r="N2318" s="37">
        <f t="shared" si="173"/>
        <v>0</v>
      </c>
    </row>
    <row r="2319" spans="1:14" x14ac:dyDescent="0.3">
      <c r="A2319" s="105" t="s">
        <v>90</v>
      </c>
      <c r="B2319" s="106">
        <v>10</v>
      </c>
      <c r="C2319" s="106">
        <v>10</v>
      </c>
      <c r="D2319" s="44"/>
      <c r="E2319" s="44"/>
      <c r="F2319" s="30">
        <f t="shared" si="170"/>
        <v>0</v>
      </c>
      <c r="G2319" s="11"/>
      <c r="H2319" s="11"/>
      <c r="I2319" s="11"/>
      <c r="J2319" s="12">
        <f t="shared" si="171"/>
        <v>0</v>
      </c>
      <c r="K2319" s="31">
        <f t="shared" si="172"/>
        <v>1760</v>
      </c>
      <c r="L2319" s="37">
        <f t="shared" si="169"/>
        <v>0</v>
      </c>
      <c r="M2319" s="37"/>
      <c r="N2319" s="37">
        <f t="shared" si="173"/>
        <v>0</v>
      </c>
    </row>
    <row r="2320" spans="1:14" x14ac:dyDescent="0.3">
      <c r="A2320" s="105" t="s">
        <v>91</v>
      </c>
      <c r="B2320" s="106">
        <v>8</v>
      </c>
      <c r="C2320" s="106">
        <v>8</v>
      </c>
      <c r="D2320" s="44"/>
      <c r="E2320" s="44"/>
      <c r="F2320" s="30">
        <f t="shared" si="170"/>
        <v>0</v>
      </c>
      <c r="G2320" s="11"/>
      <c r="H2320" s="11"/>
      <c r="I2320" s="11"/>
      <c r="J2320" s="12">
        <f t="shared" si="171"/>
        <v>0</v>
      </c>
      <c r="K2320" s="31">
        <f t="shared" si="172"/>
        <v>2365</v>
      </c>
      <c r="L2320" s="37">
        <f t="shared" si="169"/>
        <v>0</v>
      </c>
      <c r="M2320" s="37"/>
      <c r="N2320" s="37">
        <f t="shared" si="173"/>
        <v>0</v>
      </c>
    </row>
    <row r="2321" spans="1:14" x14ac:dyDescent="0.3">
      <c r="A2321" s="105" t="s">
        <v>92</v>
      </c>
      <c r="B2321" s="106">
        <v>8</v>
      </c>
      <c r="C2321" s="106">
        <v>8</v>
      </c>
      <c r="D2321" s="44"/>
      <c r="E2321" s="44"/>
      <c r="F2321" s="30">
        <f t="shared" si="170"/>
        <v>0</v>
      </c>
      <c r="G2321" s="11"/>
      <c r="H2321" s="11"/>
      <c r="I2321" s="11"/>
      <c r="J2321" s="12">
        <f t="shared" si="171"/>
        <v>0</v>
      </c>
      <c r="K2321" s="31">
        <f t="shared" si="172"/>
        <v>2065</v>
      </c>
      <c r="L2321" s="37">
        <f t="shared" si="169"/>
        <v>0</v>
      </c>
      <c r="M2321" s="37"/>
      <c r="N2321" s="37">
        <f t="shared" si="173"/>
        <v>0</v>
      </c>
    </row>
    <row r="2322" spans="1:14" x14ac:dyDescent="0.3">
      <c r="A2322" s="105" t="s">
        <v>93</v>
      </c>
      <c r="B2322" s="106">
        <v>15</v>
      </c>
      <c r="C2322" s="106">
        <v>15</v>
      </c>
      <c r="D2322" s="44"/>
      <c r="E2322" s="44"/>
      <c r="F2322" s="30">
        <f t="shared" si="170"/>
        <v>0</v>
      </c>
      <c r="G2322" s="11"/>
      <c r="H2322" s="11"/>
      <c r="I2322" s="11"/>
      <c r="J2322" s="12">
        <f t="shared" si="171"/>
        <v>0</v>
      </c>
      <c r="K2322" s="31">
        <f t="shared" si="172"/>
        <v>990</v>
      </c>
      <c r="L2322" s="37">
        <f t="shared" si="169"/>
        <v>0</v>
      </c>
      <c r="M2322" s="37"/>
      <c r="N2322" s="37">
        <f t="shared" si="173"/>
        <v>0</v>
      </c>
    </row>
    <row r="2323" spans="1:14" x14ac:dyDescent="0.3">
      <c r="A2323" s="105" t="s">
        <v>94</v>
      </c>
      <c r="B2323" s="106">
        <v>15</v>
      </c>
      <c r="C2323" s="106">
        <v>15</v>
      </c>
      <c r="D2323" s="44"/>
      <c r="E2323" s="44"/>
      <c r="F2323" s="30">
        <f t="shared" si="170"/>
        <v>0</v>
      </c>
      <c r="G2323" s="11"/>
      <c r="H2323" s="11"/>
      <c r="I2323" s="11"/>
      <c r="J2323" s="12">
        <f t="shared" si="171"/>
        <v>0</v>
      </c>
      <c r="K2323" s="31">
        <f t="shared" si="172"/>
        <v>1025</v>
      </c>
      <c r="L2323" s="37">
        <f t="shared" si="169"/>
        <v>0</v>
      </c>
      <c r="M2323" s="37"/>
      <c r="N2323" s="37">
        <f t="shared" si="173"/>
        <v>0</v>
      </c>
    </row>
    <row r="2324" spans="1:14" x14ac:dyDescent="0.3">
      <c r="A2324" s="105" t="s">
        <v>95</v>
      </c>
      <c r="B2324" s="106">
        <v>10</v>
      </c>
      <c r="C2324" s="106">
        <v>10</v>
      </c>
      <c r="D2324" s="44"/>
      <c r="E2324" s="44"/>
      <c r="F2324" s="30">
        <f t="shared" si="170"/>
        <v>0</v>
      </c>
      <c r="G2324" s="11"/>
      <c r="H2324" s="11"/>
      <c r="I2324" s="11"/>
      <c r="J2324" s="12">
        <f t="shared" si="171"/>
        <v>0</v>
      </c>
      <c r="K2324" s="31">
        <f t="shared" si="172"/>
        <v>1620</v>
      </c>
      <c r="L2324" s="37">
        <f t="shared" si="169"/>
        <v>0</v>
      </c>
      <c r="M2324" s="37"/>
      <c r="N2324" s="37">
        <f t="shared" si="173"/>
        <v>0</v>
      </c>
    </row>
    <row r="2325" spans="1:14" x14ac:dyDescent="0.3">
      <c r="A2325" s="105" t="s">
        <v>96</v>
      </c>
      <c r="B2325" s="106">
        <v>8</v>
      </c>
      <c r="C2325" s="106">
        <v>8</v>
      </c>
      <c r="D2325" s="44"/>
      <c r="E2325" s="44"/>
      <c r="F2325" s="30">
        <f t="shared" si="170"/>
        <v>0</v>
      </c>
      <c r="G2325" s="11"/>
      <c r="H2325" s="11"/>
      <c r="I2325" s="11"/>
      <c r="J2325" s="12">
        <f t="shared" si="171"/>
        <v>0</v>
      </c>
      <c r="K2325" s="31">
        <f t="shared" si="172"/>
        <v>2130</v>
      </c>
      <c r="L2325" s="37">
        <f t="shared" si="169"/>
        <v>0</v>
      </c>
      <c r="M2325" s="37"/>
      <c r="N2325" s="37">
        <f t="shared" si="173"/>
        <v>0</v>
      </c>
    </row>
    <row r="2326" spans="1:14" x14ac:dyDescent="0.3">
      <c r="A2326" s="105" t="s">
        <v>97</v>
      </c>
      <c r="B2326" s="106">
        <v>15</v>
      </c>
      <c r="C2326" s="106">
        <v>15</v>
      </c>
      <c r="D2326" s="44"/>
      <c r="E2326" s="44"/>
      <c r="F2326" s="30">
        <f t="shared" si="170"/>
        <v>0</v>
      </c>
      <c r="G2326" s="11"/>
      <c r="H2326" s="11"/>
      <c r="I2326" s="11"/>
      <c r="J2326" s="12">
        <f t="shared" si="171"/>
        <v>0</v>
      </c>
      <c r="K2326" s="31">
        <f t="shared" si="172"/>
        <v>880</v>
      </c>
      <c r="L2326" s="37">
        <f t="shared" si="169"/>
        <v>0</v>
      </c>
      <c r="M2326" s="37"/>
      <c r="N2326" s="37">
        <f t="shared" si="173"/>
        <v>0</v>
      </c>
    </row>
    <row r="2327" spans="1:14" x14ac:dyDescent="0.3">
      <c r="A2327" s="105" t="s">
        <v>98</v>
      </c>
      <c r="B2327" s="106">
        <v>15</v>
      </c>
      <c r="C2327" s="106">
        <v>15</v>
      </c>
      <c r="D2327" s="44"/>
      <c r="E2327" s="44"/>
      <c r="F2327" s="30">
        <f t="shared" si="170"/>
        <v>0</v>
      </c>
      <c r="G2327" s="11"/>
      <c r="H2327" s="11"/>
      <c r="I2327" s="11"/>
      <c r="J2327" s="12">
        <f t="shared" si="171"/>
        <v>0</v>
      </c>
      <c r="K2327" s="31">
        <f t="shared" si="172"/>
        <v>915</v>
      </c>
      <c r="L2327" s="37">
        <f t="shared" si="169"/>
        <v>0</v>
      </c>
      <c r="M2327" s="37"/>
      <c r="N2327" s="37">
        <f t="shared" si="173"/>
        <v>0</v>
      </c>
    </row>
    <row r="2328" spans="1:14" x14ac:dyDescent="0.3">
      <c r="A2328" s="105" t="s">
        <v>99</v>
      </c>
      <c r="B2328" s="106">
        <v>3</v>
      </c>
      <c r="C2328" s="106">
        <v>3</v>
      </c>
      <c r="D2328" s="44"/>
      <c r="E2328" s="44"/>
      <c r="F2328" s="30">
        <f t="shared" si="170"/>
        <v>0</v>
      </c>
      <c r="G2328" s="11"/>
      <c r="H2328" s="11"/>
      <c r="I2328" s="11"/>
      <c r="J2328" s="12">
        <f t="shared" si="171"/>
        <v>0</v>
      </c>
      <c r="K2328" s="31">
        <f t="shared" si="172"/>
        <v>1970</v>
      </c>
      <c r="L2328" s="37">
        <f t="shared" si="169"/>
        <v>0</v>
      </c>
      <c r="M2328" s="37"/>
      <c r="N2328" s="37">
        <f t="shared" si="173"/>
        <v>0</v>
      </c>
    </row>
    <row r="2329" spans="1:14" x14ac:dyDescent="0.3">
      <c r="A2329" s="105" t="s">
        <v>100</v>
      </c>
      <c r="B2329" s="106">
        <v>3</v>
      </c>
      <c r="C2329" s="106">
        <v>3</v>
      </c>
      <c r="D2329" s="44"/>
      <c r="E2329" s="44"/>
      <c r="F2329" s="30">
        <f t="shared" si="170"/>
        <v>0</v>
      </c>
      <c r="G2329" s="11"/>
      <c r="H2329" s="11"/>
      <c r="I2329" s="11"/>
      <c r="J2329" s="12">
        <f t="shared" si="171"/>
        <v>0</v>
      </c>
      <c r="K2329" s="31">
        <f t="shared" si="172"/>
        <v>2035</v>
      </c>
      <c r="L2329" s="37">
        <f t="shared" si="169"/>
        <v>0</v>
      </c>
      <c r="M2329" s="37"/>
      <c r="N2329" s="37">
        <f t="shared" si="173"/>
        <v>0</v>
      </c>
    </row>
    <row r="2330" spans="1:14" x14ac:dyDescent="0.3">
      <c r="A2330" s="105" t="s">
        <v>101</v>
      </c>
      <c r="B2330" s="106">
        <v>8</v>
      </c>
      <c r="C2330" s="106">
        <v>8</v>
      </c>
      <c r="D2330" s="44"/>
      <c r="E2330" s="44"/>
      <c r="F2330" s="30">
        <f t="shared" si="170"/>
        <v>0</v>
      </c>
      <c r="G2330" s="11"/>
      <c r="H2330" s="11"/>
      <c r="I2330" s="11"/>
      <c r="J2330" s="12">
        <f t="shared" si="171"/>
        <v>0</v>
      </c>
      <c r="K2330" s="31">
        <f t="shared" si="172"/>
        <v>2120</v>
      </c>
      <c r="L2330" s="37">
        <f t="shared" si="169"/>
        <v>0</v>
      </c>
      <c r="M2330" s="37"/>
      <c r="N2330" s="37">
        <f t="shared" si="173"/>
        <v>0</v>
      </c>
    </row>
    <row r="2331" spans="1:14" x14ac:dyDescent="0.3">
      <c r="A2331" s="105" t="s">
        <v>102</v>
      </c>
      <c r="B2331" s="106">
        <v>10</v>
      </c>
      <c r="C2331" s="106">
        <v>10</v>
      </c>
      <c r="D2331" s="44"/>
      <c r="E2331" s="44"/>
      <c r="F2331" s="30">
        <f t="shared" si="170"/>
        <v>0</v>
      </c>
      <c r="G2331" s="11"/>
      <c r="H2331" s="11"/>
      <c r="I2331" s="11"/>
      <c r="J2331" s="12">
        <f t="shared" si="171"/>
        <v>0</v>
      </c>
      <c r="K2331" s="31">
        <f t="shared" si="172"/>
        <v>1980</v>
      </c>
      <c r="L2331" s="37">
        <f t="shared" si="169"/>
        <v>0</v>
      </c>
      <c r="M2331" s="37"/>
      <c r="N2331" s="37">
        <f t="shared" si="173"/>
        <v>0</v>
      </c>
    </row>
    <row r="2332" spans="1:14" x14ac:dyDescent="0.3">
      <c r="A2332" s="105" t="s">
        <v>103</v>
      </c>
      <c r="B2332" s="106">
        <v>12</v>
      </c>
      <c r="C2332" s="106">
        <v>12</v>
      </c>
      <c r="D2332" s="44"/>
      <c r="E2332" s="44"/>
      <c r="F2332" s="30">
        <f t="shared" si="170"/>
        <v>0</v>
      </c>
      <c r="G2332" s="11"/>
      <c r="H2332" s="11"/>
      <c r="I2332" s="11"/>
      <c r="J2332" s="12">
        <f t="shared" si="171"/>
        <v>0</v>
      </c>
      <c r="K2332" s="31">
        <f t="shared" si="172"/>
        <v>875</v>
      </c>
      <c r="L2332" s="37">
        <f t="shared" si="169"/>
        <v>0</v>
      </c>
      <c r="M2332" s="37"/>
      <c r="N2332" s="37">
        <f t="shared" si="173"/>
        <v>0</v>
      </c>
    </row>
    <row r="2333" spans="1:14" ht="19.5" thickBot="1" x14ac:dyDescent="0.35">
      <c r="A2333" s="105" t="s">
        <v>104</v>
      </c>
      <c r="B2333" s="106">
        <v>3</v>
      </c>
      <c r="C2333" s="106">
        <v>3</v>
      </c>
      <c r="D2333" s="44"/>
      <c r="E2333" s="44"/>
      <c r="F2333" s="30">
        <f t="shared" si="170"/>
        <v>0</v>
      </c>
      <c r="G2333" s="11"/>
      <c r="H2333" s="11"/>
      <c r="I2333" s="11"/>
      <c r="J2333" s="12">
        <f t="shared" si="171"/>
        <v>0</v>
      </c>
      <c r="K2333" s="31">
        <f t="shared" si="172"/>
        <v>2145</v>
      </c>
      <c r="L2333" s="37">
        <f t="shared" si="169"/>
        <v>0</v>
      </c>
      <c r="M2333" s="37"/>
      <c r="N2333" s="37">
        <f t="shared" si="173"/>
        <v>0</v>
      </c>
    </row>
    <row r="2334" spans="1:14" ht="19.5" thickBot="1" x14ac:dyDescent="0.35">
      <c r="A2334" s="56" t="s">
        <v>105</v>
      </c>
      <c r="B2334" s="57" t="s">
        <v>74</v>
      </c>
      <c r="C2334" s="58">
        <v>150</v>
      </c>
      <c r="D2334" s="44"/>
      <c r="E2334" s="44"/>
      <c r="F2334" s="30">
        <f t="shared" si="170"/>
        <v>0</v>
      </c>
      <c r="G2334" s="11"/>
      <c r="H2334" s="11"/>
      <c r="I2334" s="11"/>
      <c r="J2334" s="12">
        <f t="shared" si="171"/>
        <v>0</v>
      </c>
      <c r="K2334" s="31">
        <f t="shared" si="172"/>
        <v>21.06</v>
      </c>
      <c r="L2334" s="37">
        <f t="shared" si="169"/>
        <v>0</v>
      </c>
      <c r="M2334" s="37"/>
      <c r="N2334" s="37">
        <f t="shared" si="173"/>
        <v>0</v>
      </c>
    </row>
    <row r="2335" spans="1:14" x14ac:dyDescent="0.3">
      <c r="A2335" s="107"/>
      <c r="B2335" s="108"/>
      <c r="C2335" s="108"/>
      <c r="D2335" s="11"/>
      <c r="E2335" s="11"/>
      <c r="F2335" s="30" t="e">
        <f t="shared" si="170"/>
        <v>#DIV/0!</v>
      </c>
      <c r="G2335" s="11"/>
      <c r="H2335" s="11"/>
      <c r="I2335" s="11"/>
      <c r="J2335" s="12">
        <f t="shared" si="171"/>
        <v>0</v>
      </c>
      <c r="K2335" s="31">
        <f t="shared" si="172"/>
        <v>116.5</v>
      </c>
      <c r="L2335" s="37">
        <f t="shared" si="169"/>
        <v>0</v>
      </c>
      <c r="M2335" s="37"/>
      <c r="N2335" s="37">
        <f t="shared" si="173"/>
        <v>0</v>
      </c>
    </row>
    <row r="2336" spans="1:14" x14ac:dyDescent="0.3">
      <c r="A2336" s="107"/>
      <c r="B2336" s="108"/>
      <c r="C2336" s="108"/>
      <c r="D2336" s="11"/>
      <c r="E2336" s="11"/>
      <c r="F2336" s="30" t="e">
        <f t="shared" si="170"/>
        <v>#DIV/0!</v>
      </c>
      <c r="G2336" s="11"/>
      <c r="H2336" s="11"/>
      <c r="I2336" s="11"/>
      <c r="J2336" s="12">
        <f t="shared" si="171"/>
        <v>0</v>
      </c>
      <c r="K2336" s="31">
        <f t="shared" si="172"/>
        <v>0</v>
      </c>
      <c r="L2336" s="37">
        <f t="shared" si="169"/>
        <v>0</v>
      </c>
      <c r="M2336" s="37"/>
      <c r="N2336" s="37">
        <f t="shared" si="173"/>
        <v>0</v>
      </c>
    </row>
    <row r="2337" spans="1:14" x14ac:dyDescent="0.3">
      <c r="A2337" s="107"/>
      <c r="B2337" s="108"/>
      <c r="C2337" s="108"/>
      <c r="D2337" s="11"/>
      <c r="E2337" s="11"/>
      <c r="F2337" s="30" t="e">
        <f t="shared" si="170"/>
        <v>#DIV/0!</v>
      </c>
      <c r="G2337" s="11"/>
      <c r="H2337" s="11"/>
      <c r="I2337" s="11"/>
      <c r="J2337" s="12">
        <f t="shared" si="171"/>
        <v>0</v>
      </c>
      <c r="K2337" s="31">
        <f t="shared" si="172"/>
        <v>23</v>
      </c>
      <c r="L2337" s="37">
        <f t="shared" si="169"/>
        <v>0</v>
      </c>
      <c r="M2337" s="37"/>
      <c r="N2337" s="37">
        <f t="shared" si="173"/>
        <v>0</v>
      </c>
    </row>
    <row r="2338" spans="1:14" x14ac:dyDescent="0.3">
      <c r="A2338" s="107"/>
      <c r="B2338" s="108"/>
      <c r="C2338" s="108"/>
      <c r="D2338" s="11"/>
      <c r="E2338" s="11"/>
      <c r="F2338" s="30" t="e">
        <f t="shared" si="170"/>
        <v>#DIV/0!</v>
      </c>
      <c r="G2338" s="11"/>
      <c r="H2338" s="11"/>
      <c r="I2338" s="11"/>
      <c r="J2338" s="12">
        <f t="shared" si="171"/>
        <v>0</v>
      </c>
      <c r="K2338" s="31">
        <f t="shared" si="172"/>
        <v>0</v>
      </c>
      <c r="L2338" s="37">
        <f t="shared" si="169"/>
        <v>0</v>
      </c>
      <c r="M2338" s="37"/>
      <c r="N2338" s="37">
        <f t="shared" si="173"/>
        <v>0</v>
      </c>
    </row>
    <row r="2339" spans="1:14" x14ac:dyDescent="0.3">
      <c r="A2339" s="11"/>
      <c r="B2339" s="10"/>
      <c r="C2339" s="10"/>
      <c r="D2339" s="11"/>
      <c r="E2339" s="11"/>
      <c r="F2339" s="30" t="e">
        <f t="shared" si="170"/>
        <v>#DIV/0!</v>
      </c>
      <c r="G2339" s="11"/>
      <c r="H2339" s="11"/>
      <c r="I2339" s="11"/>
      <c r="J2339" s="12">
        <f t="shared" si="171"/>
        <v>0</v>
      </c>
      <c r="K2339" s="31">
        <f t="shared" si="172"/>
        <v>0</v>
      </c>
      <c r="L2339" s="37">
        <f t="shared" si="169"/>
        <v>0</v>
      </c>
      <c r="M2339" s="37"/>
      <c r="N2339" s="37">
        <f t="shared" si="173"/>
        <v>0</v>
      </c>
    </row>
    <row r="2340" spans="1:14" x14ac:dyDescent="0.3">
      <c r="A2340" s="11"/>
      <c r="B2340" s="10"/>
      <c r="C2340" s="10"/>
      <c r="D2340" s="11"/>
      <c r="E2340" s="11"/>
      <c r="F2340" s="30" t="e">
        <f t="shared" si="170"/>
        <v>#DIV/0!</v>
      </c>
      <c r="G2340" s="11"/>
      <c r="H2340" s="11"/>
      <c r="I2340" s="11"/>
      <c r="J2340" s="12">
        <f t="shared" si="171"/>
        <v>0</v>
      </c>
      <c r="K2340" s="31">
        <f t="shared" si="172"/>
        <v>0</v>
      </c>
      <c r="L2340" s="37">
        <f t="shared" si="169"/>
        <v>0</v>
      </c>
      <c r="M2340" s="37"/>
      <c r="N2340" s="37">
        <f t="shared" si="173"/>
        <v>0</v>
      </c>
    </row>
    <row r="2341" spans="1:14" x14ac:dyDescent="0.3">
      <c r="A2341" s="11"/>
      <c r="B2341" s="10"/>
      <c r="C2341" s="10"/>
      <c r="D2341" s="11"/>
      <c r="E2341" s="11"/>
      <c r="F2341" s="30" t="e">
        <f t="shared" si="170"/>
        <v>#DIV/0!</v>
      </c>
      <c r="G2341" s="11"/>
      <c r="H2341" s="11"/>
      <c r="I2341" s="11"/>
      <c r="J2341" s="12">
        <f t="shared" si="171"/>
        <v>0</v>
      </c>
      <c r="K2341" s="31">
        <f t="shared" si="172"/>
        <v>0</v>
      </c>
      <c r="L2341" s="37">
        <f t="shared" si="169"/>
        <v>0</v>
      </c>
      <c r="M2341" s="37"/>
      <c r="N2341" s="37">
        <f t="shared" si="173"/>
        <v>0</v>
      </c>
    </row>
    <row r="2342" spans="1:14" x14ac:dyDescent="0.3">
      <c r="A2342" s="11" t="s">
        <v>33</v>
      </c>
      <c r="B2342" s="11"/>
      <c r="C2342" s="13"/>
      <c r="D2342" s="111">
        <f t="shared" ref="D2342:J2342" si="174">SUM(D2280:D2341)</f>
        <v>0</v>
      </c>
      <c r="E2342" s="111">
        <f t="shared" si="174"/>
        <v>0</v>
      </c>
      <c r="F2342" s="111" t="e">
        <f t="shared" si="174"/>
        <v>#DIV/0!</v>
      </c>
      <c r="G2342" s="111">
        <f t="shared" si="174"/>
        <v>0</v>
      </c>
      <c r="H2342" s="111">
        <f t="shared" si="174"/>
        <v>0</v>
      </c>
      <c r="I2342" s="111">
        <f t="shared" si="174"/>
        <v>0</v>
      </c>
      <c r="J2342" s="12">
        <f t="shared" si="174"/>
        <v>0</v>
      </c>
      <c r="K2342" s="111"/>
      <c r="L2342" s="111">
        <f>SUM(L2280:L2341)</f>
        <v>0</v>
      </c>
      <c r="M2342" s="111">
        <f>SUM(M2280:M2341)</f>
        <v>0</v>
      </c>
      <c r="N2342" s="111">
        <f>SUM(N2280:N2341)</f>
        <v>0</v>
      </c>
    </row>
    <row r="2343" spans="1:14" x14ac:dyDescent="0.3">
      <c r="A2343" s="113"/>
      <c r="B2343" s="114"/>
      <c r="C2343" s="115"/>
      <c r="D2343" s="116"/>
      <c r="E2343" s="116"/>
      <c r="F2343" s="7" t="s">
        <v>106</v>
      </c>
      <c r="G2343" s="7" t="s">
        <v>123</v>
      </c>
      <c r="H2343" s="7" t="s">
        <v>124</v>
      </c>
      <c r="I2343" s="7" t="s">
        <v>125</v>
      </c>
      <c r="J2343" s="7" t="s">
        <v>126</v>
      </c>
      <c r="K2343" s="117"/>
      <c r="L2343" s="117"/>
      <c r="M2343" s="7" t="s">
        <v>107</v>
      </c>
      <c r="N2343" s="118"/>
    </row>
    <row r="2344" spans="1:14" ht="31.5" x14ac:dyDescent="0.5">
      <c r="A2344" s="113"/>
      <c r="B2344" s="114"/>
      <c r="C2344" s="115"/>
      <c r="D2344" s="116"/>
      <c r="E2344" s="116"/>
      <c r="F2344" s="121"/>
      <c r="G2344" s="121"/>
      <c r="H2344" s="121"/>
      <c r="I2344" s="121"/>
      <c r="J2344" s="121"/>
      <c r="K2344" s="122"/>
      <c r="L2344" s="121">
        <f>+F2344-G2344-H2344-I2344-J2344</f>
        <v>0</v>
      </c>
      <c r="M2344" s="123"/>
      <c r="N2344" s="124"/>
    </row>
    <row r="2345" spans="1:14" x14ac:dyDescent="0.3">
      <c r="A2345" s="177" t="s">
        <v>109</v>
      </c>
      <c r="B2345" s="178"/>
      <c r="C2345" s="178"/>
      <c r="D2345" s="178"/>
      <c r="E2345" s="178"/>
      <c r="F2345" s="178"/>
      <c r="G2345" s="178"/>
      <c r="H2345" s="178"/>
      <c r="I2345" s="178"/>
      <c r="J2345" s="179"/>
      <c r="K2345" s="125"/>
      <c r="L2345" s="12"/>
      <c r="M2345" s="126"/>
      <c r="N2345" s="127"/>
    </row>
    <row r="2346" spans="1:14" x14ac:dyDescent="0.3">
      <c r="A2346" s="180" t="s">
        <v>110</v>
      </c>
      <c r="B2346" s="181"/>
      <c r="C2346" s="181"/>
      <c r="D2346" s="181"/>
      <c r="E2346" s="181"/>
      <c r="F2346" s="181"/>
      <c r="G2346" s="181"/>
      <c r="H2346" s="181"/>
      <c r="I2346" s="181"/>
      <c r="J2346" s="182"/>
      <c r="K2346" s="129"/>
      <c r="L2346" s="12"/>
      <c r="M2346" s="126"/>
      <c r="N2346" s="127"/>
    </row>
    <row r="2347" spans="1:14" x14ac:dyDescent="0.3">
      <c r="A2347" s="160" t="s">
        <v>111</v>
      </c>
      <c r="B2347" s="161"/>
      <c r="C2347" s="161"/>
      <c r="D2347" s="161"/>
      <c r="E2347" s="161"/>
      <c r="F2347" s="161"/>
      <c r="G2347" s="161"/>
      <c r="H2347" s="161"/>
      <c r="I2347" s="161"/>
      <c r="J2347" s="162"/>
      <c r="K2347" s="130"/>
      <c r="L2347" s="12"/>
      <c r="M2347" s="131" t="e">
        <f>+L2347/L2342%</f>
        <v>#DIV/0!</v>
      </c>
      <c r="N2347" s="127"/>
    </row>
    <row r="2348" spans="1:14" x14ac:dyDescent="0.3">
      <c r="A2348" s="163" t="s">
        <v>112</v>
      </c>
      <c r="B2348" s="164"/>
      <c r="C2348" s="164"/>
      <c r="D2348" s="164"/>
      <c r="E2348" s="164"/>
      <c r="F2348" s="164"/>
      <c r="G2348" s="164"/>
      <c r="H2348" s="164"/>
      <c r="I2348" s="164"/>
      <c r="J2348" s="165"/>
      <c r="K2348" s="132"/>
      <c r="L2348" s="12">
        <f>+E2364</f>
        <v>0</v>
      </c>
      <c r="M2348" s="126"/>
      <c r="N2348" s="127"/>
    </row>
    <row r="2349" spans="1:14" x14ac:dyDescent="0.3">
      <c r="A2349" s="166" t="s">
        <v>113</v>
      </c>
      <c r="B2349" s="167"/>
      <c r="C2349" s="167"/>
      <c r="D2349" s="167"/>
      <c r="E2349" s="167"/>
      <c r="F2349" s="167"/>
      <c r="G2349" s="167"/>
      <c r="H2349" s="167"/>
      <c r="I2349" s="167"/>
      <c r="J2349" s="168"/>
      <c r="K2349" s="134"/>
      <c r="L2349" s="12">
        <f>+M2364</f>
        <v>0</v>
      </c>
      <c r="M2349" s="126"/>
      <c r="N2349" s="127"/>
    </row>
    <row r="2350" spans="1:14" x14ac:dyDescent="0.3">
      <c r="A2350" s="169"/>
      <c r="B2350" s="170"/>
      <c r="C2350" s="170"/>
      <c r="D2350" s="170"/>
      <c r="E2350" s="170"/>
      <c r="F2350" s="170"/>
      <c r="G2350" s="170"/>
      <c r="H2350" s="170"/>
      <c r="I2350" s="170"/>
      <c r="J2350" s="171"/>
      <c r="K2350" s="128"/>
      <c r="L2350" s="126"/>
      <c r="M2350" s="126"/>
      <c r="N2350" s="127"/>
    </row>
    <row r="2351" spans="1:14" x14ac:dyDescent="0.3">
      <c r="A2351" s="169"/>
      <c r="B2351" s="170"/>
      <c r="C2351" s="170"/>
      <c r="D2351" s="170"/>
      <c r="E2351" s="170"/>
      <c r="F2351" s="170"/>
      <c r="G2351" s="170"/>
      <c r="H2351" s="170"/>
      <c r="I2351" s="170"/>
      <c r="J2351" s="171"/>
      <c r="K2351" s="128"/>
      <c r="L2351" s="126"/>
      <c r="M2351" s="126"/>
      <c r="N2351" s="127"/>
    </row>
    <row r="2352" spans="1:14" x14ac:dyDescent="0.3">
      <c r="A2352" s="169" t="s">
        <v>114</v>
      </c>
      <c r="B2352" s="170"/>
      <c r="C2352" s="170"/>
      <c r="D2352" s="170"/>
      <c r="E2352" s="170"/>
      <c r="F2352" s="170"/>
      <c r="G2352" s="170"/>
      <c r="H2352" s="170"/>
      <c r="I2352" s="170"/>
      <c r="J2352" s="171"/>
      <c r="K2352" s="136"/>
      <c r="L2352" s="111">
        <f>+L2342-L2345-L2346-L2347-L2348+L2349-L2350-L2351</f>
        <v>0</v>
      </c>
      <c r="M2352" s="126"/>
      <c r="N2352" s="127"/>
    </row>
    <row r="2353" spans="1:14" ht="19.5" thickBot="1" x14ac:dyDescent="0.35">
      <c r="M2353" s="138">
        <f>+L2353-L2352</f>
        <v>0</v>
      </c>
    </row>
    <row r="2354" spans="1:14" ht="19.5" thickBot="1" x14ac:dyDescent="0.35">
      <c r="A2354" s="157" t="s">
        <v>115</v>
      </c>
      <c r="B2354" s="158"/>
      <c r="C2354" s="158"/>
      <c r="D2354" s="158"/>
      <c r="E2354" s="158"/>
      <c r="F2354" s="159"/>
      <c r="G2354" s="127"/>
      <c r="H2354" s="157" t="s">
        <v>116</v>
      </c>
      <c r="I2354" s="158"/>
      <c r="J2354" s="159"/>
      <c r="K2354" s="157" t="s">
        <v>117</v>
      </c>
      <c r="L2354" s="158"/>
      <c r="M2354" s="159"/>
      <c r="N2354" s="139"/>
    </row>
    <row r="2355" spans="1:14" ht="19.5" thickBot="1" x14ac:dyDescent="0.35">
      <c r="A2355" s="140" t="s">
        <v>118</v>
      </c>
      <c r="B2355" s="157" t="s">
        <v>119</v>
      </c>
      <c r="C2355" s="159"/>
      <c r="D2355" s="140" t="s">
        <v>120</v>
      </c>
      <c r="E2355" s="157" t="s">
        <v>22</v>
      </c>
      <c r="F2355" s="159"/>
      <c r="G2355" s="127"/>
      <c r="H2355" s="157" t="s">
        <v>119</v>
      </c>
      <c r="I2355" s="159"/>
      <c r="J2355" s="140" t="s">
        <v>22</v>
      </c>
      <c r="K2355" s="157" t="s">
        <v>119</v>
      </c>
      <c r="L2355" s="159"/>
      <c r="M2355" s="140" t="s">
        <v>22</v>
      </c>
      <c r="N2355" s="139"/>
    </row>
    <row r="2356" spans="1:14" ht="19.5" thickBot="1" x14ac:dyDescent="0.35">
      <c r="A2356" s="141"/>
      <c r="B2356" s="153"/>
      <c r="C2356" s="154"/>
      <c r="D2356" s="141"/>
      <c r="E2356" s="155"/>
      <c r="F2356" s="156"/>
      <c r="G2356" s="127"/>
      <c r="H2356" s="153"/>
      <c r="I2356" s="154"/>
      <c r="J2356" s="142"/>
      <c r="K2356" s="153"/>
      <c r="L2356" s="154"/>
      <c r="M2356" s="143"/>
      <c r="N2356" s="144"/>
    </row>
    <row r="2357" spans="1:14" ht="19.5" thickBot="1" x14ac:dyDescent="0.35">
      <c r="A2357" s="141"/>
      <c r="B2357" s="153"/>
      <c r="C2357" s="154"/>
      <c r="D2357" s="141"/>
      <c r="E2357" s="155"/>
      <c r="F2357" s="156"/>
      <c r="G2357" s="127"/>
      <c r="H2357" s="153"/>
      <c r="I2357" s="154"/>
      <c r="J2357" s="142"/>
      <c r="K2357" s="153"/>
      <c r="L2357" s="154"/>
      <c r="M2357" s="143"/>
      <c r="N2357" s="144"/>
    </row>
    <row r="2358" spans="1:14" ht="19.5" thickBot="1" x14ac:dyDescent="0.35">
      <c r="A2358" s="141"/>
      <c r="B2358" s="153"/>
      <c r="C2358" s="154"/>
      <c r="D2358" s="141"/>
      <c r="E2358" s="155"/>
      <c r="F2358" s="156"/>
      <c r="G2358" s="127"/>
      <c r="H2358" s="153"/>
      <c r="I2358" s="154"/>
      <c r="J2358" s="142"/>
      <c r="K2358" s="153"/>
      <c r="L2358" s="154"/>
      <c r="M2358" s="143"/>
      <c r="N2358" s="144"/>
    </row>
    <row r="2359" spans="1:14" ht="19.5" thickBot="1" x14ac:dyDescent="0.35">
      <c r="A2359" s="141"/>
      <c r="B2359" s="153"/>
      <c r="C2359" s="154"/>
      <c r="D2359" s="141"/>
      <c r="E2359" s="155"/>
      <c r="F2359" s="156"/>
      <c r="G2359" s="127"/>
      <c r="H2359" s="153"/>
      <c r="I2359" s="154"/>
      <c r="J2359" s="142"/>
      <c r="K2359" s="153"/>
      <c r="L2359" s="154"/>
      <c r="M2359" s="143"/>
      <c r="N2359" s="144"/>
    </row>
    <row r="2360" spans="1:14" ht="19.5" thickBot="1" x14ac:dyDescent="0.35">
      <c r="A2360" s="141"/>
      <c r="B2360" s="153"/>
      <c r="C2360" s="154"/>
      <c r="D2360" s="141"/>
      <c r="E2360" s="155"/>
      <c r="F2360" s="156"/>
      <c r="G2360" s="127"/>
      <c r="H2360" s="153"/>
      <c r="I2360" s="154"/>
      <c r="J2360" s="142"/>
      <c r="K2360" s="153"/>
      <c r="L2360" s="154"/>
      <c r="M2360" s="143"/>
      <c r="N2360" s="144"/>
    </row>
    <row r="2361" spans="1:14" ht="19.5" thickBot="1" x14ac:dyDescent="0.35">
      <c r="A2361" s="141"/>
      <c r="B2361" s="153"/>
      <c r="C2361" s="154"/>
      <c r="D2361" s="141"/>
      <c r="E2361" s="155"/>
      <c r="F2361" s="156"/>
      <c r="G2361" s="127"/>
      <c r="H2361" s="153"/>
      <c r="I2361" s="154"/>
      <c r="J2361" s="142"/>
      <c r="K2361" s="153"/>
      <c r="L2361" s="154"/>
      <c r="M2361" s="143"/>
      <c r="N2361" s="144"/>
    </row>
    <row r="2362" spans="1:14" ht="19.5" thickBot="1" x14ac:dyDescent="0.35">
      <c r="A2362" s="141"/>
      <c r="B2362" s="153"/>
      <c r="C2362" s="154"/>
      <c r="D2362" s="141"/>
      <c r="E2362" s="155"/>
      <c r="F2362" s="156"/>
      <c r="G2362" s="127"/>
      <c r="H2362" s="153"/>
      <c r="I2362" s="154"/>
      <c r="J2362" s="142"/>
      <c r="K2362" s="153"/>
      <c r="L2362" s="154"/>
      <c r="M2362" s="143"/>
      <c r="N2362" s="144"/>
    </row>
    <row r="2363" spans="1:14" ht="19.5" thickBot="1" x14ac:dyDescent="0.35">
      <c r="A2363" s="141"/>
      <c r="B2363" s="153"/>
      <c r="C2363" s="154"/>
      <c r="D2363" s="141"/>
      <c r="E2363" s="155"/>
      <c r="F2363" s="156"/>
      <c r="G2363" s="127"/>
      <c r="H2363" s="153"/>
      <c r="I2363" s="154"/>
      <c r="J2363" s="142"/>
      <c r="K2363" s="153"/>
      <c r="L2363" s="154"/>
      <c r="M2363" s="143"/>
      <c r="N2363" s="144"/>
    </row>
    <row r="2364" spans="1:14" ht="19.5" thickBot="1" x14ac:dyDescent="0.35">
      <c r="A2364" s="141" t="s">
        <v>121</v>
      </c>
      <c r="B2364" s="153"/>
      <c r="C2364" s="154"/>
      <c r="D2364" s="141"/>
      <c r="E2364" s="155">
        <f>SUM(E2356:F2363)</f>
        <v>0</v>
      </c>
      <c r="F2364" s="156"/>
      <c r="G2364" s="127"/>
      <c r="H2364" s="153" t="s">
        <v>121</v>
      </c>
      <c r="I2364" s="154"/>
      <c r="J2364" s="140">
        <f>SUM(J2356:J2363)</f>
        <v>0</v>
      </c>
      <c r="K2364" s="153" t="s">
        <v>121</v>
      </c>
      <c r="L2364" s="154"/>
      <c r="M2364" s="145">
        <f>SUM(M2356:M2363)</f>
        <v>0</v>
      </c>
      <c r="N2364" s="139"/>
    </row>
    <row r="2367" spans="1:14" x14ac:dyDescent="0.3">
      <c r="A2367" s="172" t="s">
        <v>0</v>
      </c>
      <c r="B2367" s="172"/>
      <c r="C2367" s="172"/>
      <c r="D2367" s="172"/>
      <c r="E2367" s="172"/>
      <c r="F2367" s="172"/>
      <c r="G2367" s="172"/>
      <c r="H2367" s="172"/>
      <c r="I2367" s="172"/>
      <c r="J2367" s="172"/>
      <c r="K2367" s="172"/>
      <c r="L2367" s="172"/>
      <c r="M2367" s="1"/>
      <c r="N2367" s="151"/>
    </row>
    <row r="2368" spans="1:14" x14ac:dyDescent="0.3">
      <c r="A2368" s="1" t="s">
        <v>1</v>
      </c>
      <c r="B2368" s="151"/>
      <c r="J2368" s="1" t="s">
        <v>3</v>
      </c>
      <c r="K2368" s="173">
        <f>+K2277</f>
        <v>0</v>
      </c>
      <c r="L2368" s="173"/>
      <c r="M2368" s="173"/>
      <c r="N2368" s="6"/>
    </row>
    <row r="2369" spans="1:14" x14ac:dyDescent="0.3">
      <c r="A2369" s="174"/>
      <c r="B2369" s="175"/>
      <c r="C2369" s="176"/>
      <c r="D2369" s="169" t="s">
        <v>6</v>
      </c>
      <c r="E2369" s="170"/>
      <c r="F2369" s="171"/>
      <c r="G2369" s="7" t="s">
        <v>7</v>
      </c>
      <c r="H2369" s="7" t="s">
        <v>7</v>
      </c>
      <c r="I2369" s="7" t="s">
        <v>8</v>
      </c>
      <c r="J2369" s="150" t="s">
        <v>9</v>
      </c>
      <c r="K2369" s="7" t="s">
        <v>10</v>
      </c>
      <c r="L2369" s="152"/>
      <c r="M2369" s="7" t="s">
        <v>11</v>
      </c>
      <c r="N2369" s="7" t="s">
        <v>12</v>
      </c>
    </row>
    <row r="2370" spans="1:14" x14ac:dyDescent="0.3">
      <c r="A2370" s="12" t="s">
        <v>16</v>
      </c>
      <c r="B2370" s="7" t="s">
        <v>17</v>
      </c>
      <c r="C2370" s="13" t="s">
        <v>18</v>
      </c>
      <c r="D2370" s="7">
        <v>1</v>
      </c>
      <c r="E2370" s="7">
        <v>2</v>
      </c>
      <c r="F2370" s="14" t="s">
        <v>19</v>
      </c>
      <c r="G2370" s="7" t="s">
        <v>20</v>
      </c>
      <c r="H2370" s="7" t="s">
        <v>20</v>
      </c>
      <c r="I2370" s="7"/>
      <c r="J2370" s="7" t="s">
        <v>20</v>
      </c>
      <c r="K2370" s="7" t="s">
        <v>21</v>
      </c>
      <c r="L2370" s="7" t="s">
        <v>22</v>
      </c>
      <c r="M2370" s="7" t="s">
        <v>23</v>
      </c>
      <c r="N2370" s="7" t="s">
        <v>22</v>
      </c>
    </row>
    <row r="2371" spans="1:14" x14ac:dyDescent="0.3">
      <c r="A2371" s="16" t="s">
        <v>35</v>
      </c>
      <c r="B2371" s="17" t="s">
        <v>36</v>
      </c>
      <c r="C2371" s="17">
        <v>72</v>
      </c>
      <c r="D2371" s="29"/>
      <c r="E2371" s="29"/>
      <c r="F2371" s="30">
        <f>+(E2371+D2371)/C2371</f>
        <v>0</v>
      </c>
      <c r="G2371" s="32"/>
      <c r="H2371" s="32"/>
      <c r="I2371" s="32"/>
      <c r="J2371" s="34">
        <f>+D2371+E2371-G2371-H2371-I2371</f>
        <v>0</v>
      </c>
      <c r="K2371" s="31">
        <f>+K2280</f>
        <v>381.13</v>
      </c>
      <c r="L2371" s="24">
        <f t="shared" ref="L2371:L2432" si="175">+J2371*K2371</f>
        <v>0</v>
      </c>
      <c r="M2371" s="24"/>
      <c r="N2371" s="24">
        <f>+K2371*I2371</f>
        <v>0</v>
      </c>
    </row>
    <row r="2372" spans="1:14" x14ac:dyDescent="0.3">
      <c r="A2372" s="16" t="s">
        <v>37</v>
      </c>
      <c r="B2372" s="17" t="s">
        <v>38</v>
      </c>
      <c r="C2372" s="17">
        <v>36</v>
      </c>
      <c r="D2372" s="29"/>
      <c r="E2372" s="29"/>
      <c r="F2372" s="30">
        <f t="shared" ref="F2372:F2432" si="176">+(E2372+D2372)/C2372</f>
        <v>0</v>
      </c>
      <c r="G2372" s="32"/>
      <c r="H2372" s="32"/>
      <c r="I2372" s="32"/>
      <c r="J2372" s="34">
        <f t="shared" ref="J2372:J2432" si="177">+D2372+E2372-G2372-H2372-I2372</f>
        <v>0</v>
      </c>
      <c r="K2372" s="31">
        <f t="shared" ref="K2372:K2432" si="178">+K2281</f>
        <v>741.2</v>
      </c>
      <c r="L2372" s="24">
        <f t="shared" si="175"/>
        <v>0</v>
      </c>
      <c r="M2372" s="24"/>
      <c r="N2372" s="24">
        <f t="shared" ref="N2372:N2432" si="179">+K2372*I2372</f>
        <v>0</v>
      </c>
    </row>
    <row r="2373" spans="1:14" x14ac:dyDescent="0.3">
      <c r="A2373" s="16" t="s">
        <v>39</v>
      </c>
      <c r="B2373" s="17" t="s">
        <v>40</v>
      </c>
      <c r="C2373" s="17">
        <v>18</v>
      </c>
      <c r="D2373" s="29"/>
      <c r="E2373" s="29"/>
      <c r="F2373" s="30">
        <f t="shared" si="176"/>
        <v>0</v>
      </c>
      <c r="G2373" s="32"/>
      <c r="H2373" s="32"/>
      <c r="I2373" s="32"/>
      <c r="J2373" s="12">
        <f t="shared" si="177"/>
        <v>0</v>
      </c>
      <c r="K2373" s="31">
        <f t="shared" si="178"/>
        <v>1263.5999999999999</v>
      </c>
      <c r="L2373" s="37">
        <f t="shared" si="175"/>
        <v>0</v>
      </c>
      <c r="M2373" s="37"/>
      <c r="N2373" s="37">
        <f t="shared" si="179"/>
        <v>0</v>
      </c>
    </row>
    <row r="2374" spans="1:14" x14ac:dyDescent="0.3">
      <c r="A2374" s="16" t="s">
        <v>41</v>
      </c>
      <c r="B2374" s="17" t="s">
        <v>42</v>
      </c>
      <c r="C2374" s="17">
        <v>10</v>
      </c>
      <c r="D2374" s="29"/>
      <c r="E2374" s="29"/>
      <c r="F2374" s="30">
        <f t="shared" si="176"/>
        <v>0</v>
      </c>
      <c r="G2374" s="32"/>
      <c r="H2374" s="32"/>
      <c r="I2374" s="32"/>
      <c r="J2374" s="34">
        <f t="shared" si="177"/>
        <v>0</v>
      </c>
      <c r="K2374" s="31">
        <f t="shared" si="178"/>
        <v>2059.1999999999998</v>
      </c>
      <c r="L2374" s="24">
        <f t="shared" si="175"/>
        <v>0</v>
      </c>
      <c r="M2374" s="24"/>
      <c r="N2374" s="24">
        <f t="shared" si="179"/>
        <v>0</v>
      </c>
    </row>
    <row r="2375" spans="1:14" x14ac:dyDescent="0.3">
      <c r="A2375" s="16" t="s">
        <v>43</v>
      </c>
      <c r="B2375" s="17" t="s">
        <v>36</v>
      </c>
      <c r="C2375" s="17">
        <v>72</v>
      </c>
      <c r="D2375" s="29"/>
      <c r="E2375" s="29"/>
      <c r="F2375" s="30">
        <f t="shared" si="176"/>
        <v>0</v>
      </c>
      <c r="G2375" s="32"/>
      <c r="H2375" s="32"/>
      <c r="I2375" s="32"/>
      <c r="J2375" s="34">
        <f t="shared" si="177"/>
        <v>0</v>
      </c>
      <c r="K2375" s="31">
        <f t="shared" si="178"/>
        <v>409.5</v>
      </c>
      <c r="L2375" s="24">
        <f t="shared" si="175"/>
        <v>0</v>
      </c>
      <c r="M2375" s="24"/>
      <c r="N2375" s="24">
        <f t="shared" si="179"/>
        <v>0</v>
      </c>
    </row>
    <row r="2376" spans="1:14" x14ac:dyDescent="0.3">
      <c r="A2376" s="16" t="s">
        <v>44</v>
      </c>
      <c r="B2376" s="17" t="s">
        <v>38</v>
      </c>
      <c r="C2376" s="17">
        <v>36</v>
      </c>
      <c r="D2376" s="29"/>
      <c r="E2376" s="29"/>
      <c r="F2376" s="30">
        <f t="shared" si="176"/>
        <v>0</v>
      </c>
      <c r="G2376" s="32"/>
      <c r="H2376" s="32"/>
      <c r="I2376" s="32"/>
      <c r="J2376" s="34">
        <f t="shared" si="177"/>
        <v>0</v>
      </c>
      <c r="K2376" s="31">
        <f t="shared" si="178"/>
        <v>803.79</v>
      </c>
      <c r="L2376" s="24">
        <f t="shared" si="175"/>
        <v>0</v>
      </c>
      <c r="M2376" s="24"/>
      <c r="N2376" s="24">
        <f t="shared" si="179"/>
        <v>0</v>
      </c>
    </row>
    <row r="2377" spans="1:14" x14ac:dyDescent="0.3">
      <c r="A2377" s="16" t="s">
        <v>45</v>
      </c>
      <c r="B2377" s="17" t="s">
        <v>36</v>
      </c>
      <c r="C2377" s="17">
        <v>72</v>
      </c>
      <c r="D2377" s="29"/>
      <c r="E2377" s="29"/>
      <c r="F2377" s="30">
        <f t="shared" si="176"/>
        <v>0</v>
      </c>
      <c r="G2377" s="32"/>
      <c r="H2377" s="32"/>
      <c r="I2377" s="32"/>
      <c r="J2377" s="34">
        <f t="shared" si="177"/>
        <v>0</v>
      </c>
      <c r="K2377" s="31">
        <f t="shared" si="178"/>
        <v>409.5</v>
      </c>
      <c r="L2377" s="24">
        <f t="shared" si="175"/>
        <v>0</v>
      </c>
      <c r="M2377" s="24"/>
      <c r="N2377" s="24">
        <f t="shared" si="179"/>
        <v>0</v>
      </c>
    </row>
    <row r="2378" spans="1:14" x14ac:dyDescent="0.3">
      <c r="A2378" s="16" t="s">
        <v>46</v>
      </c>
      <c r="B2378" s="17" t="s">
        <v>38</v>
      </c>
      <c r="C2378" s="17">
        <v>36</v>
      </c>
      <c r="D2378" s="29"/>
      <c r="E2378" s="29"/>
      <c r="F2378" s="30">
        <f t="shared" si="176"/>
        <v>0</v>
      </c>
      <c r="G2378" s="32"/>
      <c r="H2378" s="32"/>
      <c r="I2378" s="32"/>
      <c r="J2378" s="34">
        <f t="shared" si="177"/>
        <v>0</v>
      </c>
      <c r="K2378" s="31">
        <f t="shared" si="178"/>
        <v>803.79</v>
      </c>
      <c r="L2378" s="24">
        <f t="shared" si="175"/>
        <v>0</v>
      </c>
      <c r="M2378" s="24"/>
      <c r="N2378" s="24">
        <f t="shared" si="179"/>
        <v>0</v>
      </c>
    </row>
    <row r="2379" spans="1:14" x14ac:dyDescent="0.3">
      <c r="A2379" s="16" t="s">
        <v>47</v>
      </c>
      <c r="B2379" s="17" t="s">
        <v>48</v>
      </c>
      <c r="C2379" s="17">
        <v>8</v>
      </c>
      <c r="D2379" s="29"/>
      <c r="E2379" s="29"/>
      <c r="F2379" s="30">
        <f t="shared" si="176"/>
        <v>0</v>
      </c>
      <c r="G2379" s="32"/>
      <c r="H2379" s="32"/>
      <c r="I2379" s="32"/>
      <c r="J2379" s="34">
        <f t="shared" si="177"/>
        <v>0</v>
      </c>
      <c r="K2379" s="31">
        <f t="shared" si="178"/>
        <v>2767.05</v>
      </c>
      <c r="L2379" s="24">
        <f t="shared" si="175"/>
        <v>0</v>
      </c>
      <c r="M2379" s="24"/>
      <c r="N2379" s="24">
        <f t="shared" si="179"/>
        <v>0</v>
      </c>
    </row>
    <row r="2380" spans="1:14" x14ac:dyDescent="0.3">
      <c r="A2380" s="35" t="s">
        <v>49</v>
      </c>
      <c r="B2380" s="17" t="s">
        <v>50</v>
      </c>
      <c r="C2380" s="38">
        <v>72</v>
      </c>
      <c r="D2380" s="29"/>
      <c r="E2380" s="29"/>
      <c r="F2380" s="30">
        <f t="shared" si="176"/>
        <v>0</v>
      </c>
      <c r="G2380" s="32"/>
      <c r="H2380" s="32"/>
      <c r="I2380" s="32"/>
      <c r="J2380" s="12">
        <f t="shared" si="177"/>
        <v>0</v>
      </c>
      <c r="K2380" s="31">
        <f t="shared" si="178"/>
        <v>444.6</v>
      </c>
      <c r="L2380" s="37">
        <f t="shared" si="175"/>
        <v>0</v>
      </c>
      <c r="M2380" s="37"/>
      <c r="N2380" s="37">
        <f t="shared" si="179"/>
        <v>0</v>
      </c>
    </row>
    <row r="2381" spans="1:14" x14ac:dyDescent="0.3">
      <c r="A2381" s="16" t="s">
        <v>51</v>
      </c>
      <c r="B2381" s="17" t="s">
        <v>52</v>
      </c>
      <c r="C2381" s="17">
        <v>36</v>
      </c>
      <c r="D2381" s="29"/>
      <c r="E2381" s="29"/>
      <c r="F2381" s="30">
        <f t="shared" si="176"/>
        <v>0</v>
      </c>
      <c r="G2381" s="32"/>
      <c r="H2381" s="32"/>
      <c r="I2381" s="32"/>
      <c r="J2381" s="34">
        <f t="shared" si="177"/>
        <v>0</v>
      </c>
      <c r="K2381" s="31">
        <f t="shared" si="178"/>
        <v>868.73</v>
      </c>
      <c r="L2381" s="24">
        <f t="shared" si="175"/>
        <v>0</v>
      </c>
      <c r="M2381" s="24"/>
      <c r="N2381" s="24">
        <f t="shared" si="179"/>
        <v>0</v>
      </c>
    </row>
    <row r="2382" spans="1:14" x14ac:dyDescent="0.3">
      <c r="A2382" s="16" t="s">
        <v>53</v>
      </c>
      <c r="B2382" s="17" t="s">
        <v>48</v>
      </c>
      <c r="C2382" s="17">
        <v>8</v>
      </c>
      <c r="D2382" s="29"/>
      <c r="E2382" s="29"/>
      <c r="F2382" s="30">
        <f t="shared" si="176"/>
        <v>0</v>
      </c>
      <c r="G2382" s="32"/>
      <c r="H2382" s="32"/>
      <c r="I2382" s="32"/>
      <c r="J2382" s="34">
        <f t="shared" si="177"/>
        <v>0</v>
      </c>
      <c r="K2382" s="31">
        <f t="shared" si="178"/>
        <v>2416.0500000000002</v>
      </c>
      <c r="L2382" s="24">
        <f t="shared" si="175"/>
        <v>0</v>
      </c>
      <c r="M2382" s="24"/>
      <c r="N2382" s="24">
        <f t="shared" si="179"/>
        <v>0</v>
      </c>
    </row>
    <row r="2383" spans="1:14" x14ac:dyDescent="0.3">
      <c r="A2383" s="16" t="s">
        <v>54</v>
      </c>
      <c r="B2383" s="17" t="s">
        <v>50</v>
      </c>
      <c r="C2383" s="17">
        <v>72</v>
      </c>
      <c r="D2383" s="29"/>
      <c r="E2383" s="29"/>
      <c r="F2383" s="30">
        <f t="shared" si="176"/>
        <v>0</v>
      </c>
      <c r="G2383" s="32"/>
      <c r="H2383" s="32"/>
      <c r="I2383" s="32"/>
      <c r="J2383" s="34">
        <f t="shared" si="177"/>
        <v>0</v>
      </c>
      <c r="K2383" s="31">
        <f t="shared" si="178"/>
        <v>377.33</v>
      </c>
      <c r="L2383" s="24">
        <f t="shared" si="175"/>
        <v>0</v>
      </c>
      <c r="M2383" s="24"/>
      <c r="N2383" s="24">
        <f t="shared" si="179"/>
        <v>0</v>
      </c>
    </row>
    <row r="2384" spans="1:14" x14ac:dyDescent="0.3">
      <c r="A2384" s="16" t="s">
        <v>55</v>
      </c>
      <c r="B2384" s="17" t="s">
        <v>56</v>
      </c>
      <c r="C2384" s="17">
        <v>15</v>
      </c>
      <c r="D2384" s="44"/>
      <c r="E2384" s="44"/>
      <c r="F2384" s="30">
        <f t="shared" si="176"/>
        <v>0</v>
      </c>
      <c r="G2384" s="11"/>
      <c r="H2384" s="11"/>
      <c r="I2384" s="11"/>
      <c r="J2384" s="12">
        <f t="shared" si="177"/>
        <v>0</v>
      </c>
      <c r="K2384" s="45">
        <f t="shared" si="178"/>
        <v>1158.3</v>
      </c>
      <c r="L2384" s="37">
        <f t="shared" si="175"/>
        <v>0</v>
      </c>
      <c r="M2384" s="37"/>
      <c r="N2384" s="37">
        <f t="shared" si="179"/>
        <v>0</v>
      </c>
    </row>
    <row r="2385" spans="1:14" x14ac:dyDescent="0.3">
      <c r="A2385" s="16" t="s">
        <v>57</v>
      </c>
      <c r="B2385" s="17" t="s">
        <v>50</v>
      </c>
      <c r="C2385" s="17">
        <v>72</v>
      </c>
      <c r="D2385" s="29"/>
      <c r="E2385" s="29"/>
      <c r="F2385" s="30">
        <f t="shared" si="176"/>
        <v>0</v>
      </c>
      <c r="G2385" s="32"/>
      <c r="H2385" s="32"/>
      <c r="I2385" s="32"/>
      <c r="J2385" s="34">
        <f t="shared" si="177"/>
        <v>0</v>
      </c>
      <c r="K2385" s="31">
        <f t="shared" si="178"/>
        <v>424.13</v>
      </c>
      <c r="L2385" s="24">
        <f t="shared" si="175"/>
        <v>0</v>
      </c>
      <c r="M2385" s="24"/>
      <c r="N2385" s="24">
        <f t="shared" si="179"/>
        <v>0</v>
      </c>
    </row>
    <row r="2386" spans="1:14" x14ac:dyDescent="0.3">
      <c r="A2386" s="16" t="s">
        <v>58</v>
      </c>
      <c r="B2386" s="17" t="s">
        <v>59</v>
      </c>
      <c r="C2386" s="17">
        <v>15</v>
      </c>
      <c r="D2386" s="29"/>
      <c r="E2386" s="29"/>
      <c r="F2386" s="30">
        <f t="shared" si="176"/>
        <v>0</v>
      </c>
      <c r="G2386" s="32"/>
      <c r="H2386" s="32"/>
      <c r="I2386" s="32"/>
      <c r="J2386" s="34">
        <f t="shared" si="177"/>
        <v>0</v>
      </c>
      <c r="K2386" s="31">
        <f t="shared" si="178"/>
        <v>1199.25</v>
      </c>
      <c r="L2386" s="24">
        <f t="shared" si="175"/>
        <v>0</v>
      </c>
      <c r="M2386" s="24"/>
      <c r="N2386" s="24">
        <f t="shared" si="179"/>
        <v>0</v>
      </c>
    </row>
    <row r="2387" spans="1:14" x14ac:dyDescent="0.3">
      <c r="A2387" s="16" t="s">
        <v>60</v>
      </c>
      <c r="B2387" s="17" t="s">
        <v>50</v>
      </c>
      <c r="C2387" s="17">
        <v>72</v>
      </c>
      <c r="D2387" s="29"/>
      <c r="E2387" s="29"/>
      <c r="F2387" s="30">
        <f t="shared" si="176"/>
        <v>0</v>
      </c>
      <c r="G2387" s="32"/>
      <c r="H2387" s="32"/>
      <c r="I2387" s="32"/>
      <c r="J2387" s="34">
        <f t="shared" si="177"/>
        <v>0</v>
      </c>
      <c r="K2387" s="31">
        <f t="shared" si="178"/>
        <v>381.13</v>
      </c>
      <c r="L2387" s="24">
        <f t="shared" si="175"/>
        <v>0</v>
      </c>
      <c r="M2387" s="24"/>
      <c r="N2387" s="24">
        <f t="shared" si="179"/>
        <v>0</v>
      </c>
    </row>
    <row r="2388" spans="1:14" x14ac:dyDescent="0.3">
      <c r="A2388" s="16" t="s">
        <v>61</v>
      </c>
      <c r="B2388" s="17" t="s">
        <v>50</v>
      </c>
      <c r="C2388" s="38">
        <v>72</v>
      </c>
      <c r="D2388" s="44"/>
      <c r="E2388" s="44"/>
      <c r="F2388" s="30">
        <f t="shared" si="176"/>
        <v>0</v>
      </c>
      <c r="G2388" s="11"/>
      <c r="H2388" s="11"/>
      <c r="I2388" s="11"/>
      <c r="J2388" s="12">
        <f t="shared" si="177"/>
        <v>0</v>
      </c>
      <c r="K2388" s="31">
        <f t="shared" si="178"/>
        <v>424.13</v>
      </c>
      <c r="L2388" s="37">
        <f t="shared" si="175"/>
        <v>0</v>
      </c>
      <c r="M2388" s="37"/>
      <c r="N2388" s="37">
        <f t="shared" si="179"/>
        <v>0</v>
      </c>
    </row>
    <row r="2389" spans="1:14" x14ac:dyDescent="0.3">
      <c r="A2389" s="35" t="s">
        <v>62</v>
      </c>
      <c r="B2389" s="17" t="s">
        <v>50</v>
      </c>
      <c r="C2389" s="38">
        <v>72</v>
      </c>
      <c r="D2389" s="44"/>
      <c r="E2389" s="44"/>
      <c r="F2389" s="30">
        <f t="shared" si="176"/>
        <v>0</v>
      </c>
      <c r="G2389" s="11"/>
      <c r="H2389" s="11"/>
      <c r="I2389" s="11"/>
      <c r="J2389" s="12">
        <f t="shared" si="177"/>
        <v>0</v>
      </c>
      <c r="K2389" s="31">
        <f t="shared" si="178"/>
        <v>330.23</v>
      </c>
      <c r="L2389" s="37">
        <f t="shared" si="175"/>
        <v>0</v>
      </c>
      <c r="M2389" s="37"/>
      <c r="N2389" s="37">
        <f t="shared" si="179"/>
        <v>0</v>
      </c>
    </row>
    <row r="2390" spans="1:14" x14ac:dyDescent="0.3">
      <c r="A2390" s="35" t="s">
        <v>63</v>
      </c>
      <c r="B2390" s="17" t="s">
        <v>50</v>
      </c>
      <c r="C2390" s="38">
        <v>72</v>
      </c>
      <c r="D2390" s="44"/>
      <c r="E2390" s="44"/>
      <c r="F2390" s="30">
        <f t="shared" si="176"/>
        <v>0</v>
      </c>
      <c r="G2390" s="11"/>
      <c r="H2390" s="11"/>
      <c r="I2390" s="11"/>
      <c r="J2390" s="12">
        <f t="shared" si="177"/>
        <v>0</v>
      </c>
      <c r="K2390" s="31">
        <f t="shared" si="178"/>
        <v>424.13</v>
      </c>
      <c r="L2390" s="37">
        <f t="shared" si="175"/>
        <v>0</v>
      </c>
      <c r="M2390" s="37"/>
      <c r="N2390" s="37">
        <f t="shared" si="179"/>
        <v>0</v>
      </c>
    </row>
    <row r="2391" spans="1:14" x14ac:dyDescent="0.3">
      <c r="A2391" s="35" t="s">
        <v>64</v>
      </c>
      <c r="B2391" s="17" t="s">
        <v>65</v>
      </c>
      <c r="C2391" s="38">
        <v>72</v>
      </c>
      <c r="D2391" s="44"/>
      <c r="E2391" s="44"/>
      <c r="F2391" s="30">
        <f t="shared" si="176"/>
        <v>0</v>
      </c>
      <c r="G2391" s="11"/>
      <c r="H2391" s="11"/>
      <c r="I2391" s="11"/>
      <c r="J2391" s="12">
        <f t="shared" si="177"/>
        <v>0</v>
      </c>
      <c r="K2391" s="31">
        <f t="shared" si="178"/>
        <v>389.61</v>
      </c>
      <c r="L2391" s="37">
        <f t="shared" si="175"/>
        <v>0</v>
      </c>
      <c r="M2391" s="37"/>
      <c r="N2391" s="37">
        <f t="shared" si="179"/>
        <v>0</v>
      </c>
    </row>
    <row r="2392" spans="1:14" x14ac:dyDescent="0.3">
      <c r="A2392" s="35" t="s">
        <v>66</v>
      </c>
      <c r="B2392" s="17" t="s">
        <v>65</v>
      </c>
      <c r="C2392" s="38">
        <v>72</v>
      </c>
      <c r="D2392" s="44"/>
      <c r="E2392" s="44"/>
      <c r="F2392" s="30">
        <f t="shared" si="176"/>
        <v>0</v>
      </c>
      <c r="G2392" s="11"/>
      <c r="H2392" s="11"/>
      <c r="I2392" s="11"/>
      <c r="J2392" s="12">
        <f t="shared" si="177"/>
        <v>0</v>
      </c>
      <c r="K2392" s="31">
        <f t="shared" si="178"/>
        <v>389.61</v>
      </c>
      <c r="L2392" s="37">
        <f t="shared" si="175"/>
        <v>0</v>
      </c>
      <c r="M2392" s="37"/>
      <c r="N2392" s="37">
        <f t="shared" si="179"/>
        <v>0</v>
      </c>
    </row>
    <row r="2393" spans="1:14" x14ac:dyDescent="0.3">
      <c r="A2393" s="47" t="s">
        <v>67</v>
      </c>
      <c r="B2393" s="48" t="s">
        <v>59</v>
      </c>
      <c r="C2393" s="49">
        <v>25</v>
      </c>
      <c r="D2393" s="44"/>
      <c r="E2393" s="44"/>
      <c r="F2393" s="30">
        <f t="shared" si="176"/>
        <v>0</v>
      </c>
      <c r="G2393" s="11"/>
      <c r="H2393" s="11"/>
      <c r="I2393" s="11"/>
      <c r="J2393" s="12">
        <f t="shared" si="177"/>
        <v>0</v>
      </c>
      <c r="K2393" s="31">
        <f t="shared" si="178"/>
        <v>169.65</v>
      </c>
      <c r="L2393" s="37">
        <f t="shared" si="175"/>
        <v>0</v>
      </c>
      <c r="M2393" s="37"/>
      <c r="N2393" s="37">
        <f t="shared" si="179"/>
        <v>0</v>
      </c>
    </row>
    <row r="2394" spans="1:14" x14ac:dyDescent="0.3">
      <c r="A2394" s="47" t="s">
        <v>68</v>
      </c>
      <c r="B2394" s="48" t="s">
        <v>42</v>
      </c>
      <c r="C2394" s="49">
        <v>50</v>
      </c>
      <c r="D2394" s="44"/>
      <c r="E2394" s="44"/>
      <c r="F2394" s="30">
        <f t="shared" si="176"/>
        <v>0</v>
      </c>
      <c r="G2394" s="11"/>
      <c r="H2394" s="11"/>
      <c r="I2394" s="11"/>
      <c r="J2394" s="12">
        <f t="shared" si="177"/>
        <v>0</v>
      </c>
      <c r="K2394" s="31">
        <f t="shared" si="178"/>
        <v>88.92</v>
      </c>
      <c r="L2394" s="37">
        <f t="shared" si="175"/>
        <v>0</v>
      </c>
      <c r="M2394" s="37"/>
      <c r="N2394" s="37">
        <f t="shared" si="179"/>
        <v>0</v>
      </c>
    </row>
    <row r="2395" spans="1:14" x14ac:dyDescent="0.3">
      <c r="A2395" s="47" t="s">
        <v>69</v>
      </c>
      <c r="B2395" s="48" t="s">
        <v>52</v>
      </c>
      <c r="C2395" s="49">
        <v>12</v>
      </c>
      <c r="D2395" s="44"/>
      <c r="E2395" s="44"/>
      <c r="F2395" s="30">
        <f t="shared" si="176"/>
        <v>0</v>
      </c>
      <c r="G2395" s="11"/>
      <c r="H2395" s="11"/>
      <c r="I2395" s="11"/>
      <c r="J2395" s="12">
        <f t="shared" si="177"/>
        <v>0</v>
      </c>
      <c r="K2395" s="31">
        <f t="shared" si="178"/>
        <v>123.94</v>
      </c>
      <c r="L2395" s="37">
        <f t="shared" si="175"/>
        <v>0</v>
      </c>
      <c r="M2395" s="37"/>
      <c r="N2395" s="37">
        <f t="shared" si="179"/>
        <v>0</v>
      </c>
    </row>
    <row r="2396" spans="1:14" ht="19.5" thickBot="1" x14ac:dyDescent="0.35">
      <c r="A2396" s="47" t="s">
        <v>70</v>
      </c>
      <c r="B2396" s="48" t="s">
        <v>50</v>
      </c>
      <c r="C2396" s="49">
        <v>60</v>
      </c>
      <c r="D2396" s="44"/>
      <c r="E2396" s="44"/>
      <c r="F2396" s="30">
        <f t="shared" si="176"/>
        <v>0</v>
      </c>
      <c r="G2396" s="11"/>
      <c r="H2396" s="11"/>
      <c r="I2396" s="11"/>
      <c r="J2396" s="12">
        <f t="shared" si="177"/>
        <v>0</v>
      </c>
      <c r="K2396" s="31">
        <f t="shared" si="178"/>
        <v>67.180000000000007</v>
      </c>
      <c r="L2396" s="37">
        <f t="shared" si="175"/>
        <v>0</v>
      </c>
      <c r="M2396" s="37"/>
      <c r="N2396" s="37">
        <f t="shared" si="179"/>
        <v>0</v>
      </c>
    </row>
    <row r="2397" spans="1:14" ht="19.5" thickBot="1" x14ac:dyDescent="0.35">
      <c r="A2397" s="56" t="s">
        <v>71</v>
      </c>
      <c r="B2397" s="57" t="s">
        <v>50</v>
      </c>
      <c r="C2397" s="58">
        <v>60</v>
      </c>
      <c r="D2397" s="44"/>
      <c r="E2397" s="44"/>
      <c r="F2397" s="30">
        <f t="shared" si="176"/>
        <v>0</v>
      </c>
      <c r="G2397" s="11"/>
      <c r="H2397" s="11"/>
      <c r="I2397" s="11"/>
      <c r="J2397" s="12">
        <f t="shared" si="177"/>
        <v>0</v>
      </c>
      <c r="K2397" s="31">
        <f t="shared" si="178"/>
        <v>67.180000000000007</v>
      </c>
      <c r="L2397" s="37">
        <f t="shared" si="175"/>
        <v>0</v>
      </c>
      <c r="M2397" s="37"/>
      <c r="N2397" s="37">
        <f t="shared" si="179"/>
        <v>0</v>
      </c>
    </row>
    <row r="2398" spans="1:14" ht="19.5" thickBot="1" x14ac:dyDescent="0.35">
      <c r="A2398" s="56" t="s">
        <v>72</v>
      </c>
      <c r="B2398" s="57" t="s">
        <v>50</v>
      </c>
      <c r="C2398" s="58">
        <v>60</v>
      </c>
      <c r="D2398" s="44"/>
      <c r="E2398" s="44"/>
      <c r="F2398" s="30">
        <f t="shared" si="176"/>
        <v>0</v>
      </c>
      <c r="G2398" s="11"/>
      <c r="H2398" s="11"/>
      <c r="I2398" s="11"/>
      <c r="J2398" s="12">
        <f t="shared" si="177"/>
        <v>0</v>
      </c>
      <c r="K2398" s="31">
        <f t="shared" si="178"/>
        <v>67.180000000000007</v>
      </c>
      <c r="L2398" s="37">
        <f t="shared" si="175"/>
        <v>0</v>
      </c>
      <c r="M2398" s="37"/>
      <c r="N2398" s="37">
        <f t="shared" si="179"/>
        <v>0</v>
      </c>
    </row>
    <row r="2399" spans="1:14" ht="19.5" thickBot="1" x14ac:dyDescent="0.35">
      <c r="A2399" s="56" t="s">
        <v>73</v>
      </c>
      <c r="B2399" s="57" t="s">
        <v>74</v>
      </c>
      <c r="C2399" s="58">
        <v>150</v>
      </c>
      <c r="D2399" s="44"/>
      <c r="E2399" s="44"/>
      <c r="F2399" s="30">
        <f t="shared" si="176"/>
        <v>0</v>
      </c>
      <c r="G2399" s="11"/>
      <c r="H2399" s="11"/>
      <c r="I2399" s="11"/>
      <c r="J2399" s="12">
        <f t="shared" si="177"/>
        <v>0</v>
      </c>
      <c r="K2399" s="31">
        <f t="shared" si="178"/>
        <v>21.06</v>
      </c>
      <c r="L2399" s="37">
        <f t="shared" si="175"/>
        <v>0</v>
      </c>
      <c r="M2399" s="37"/>
      <c r="N2399" s="37">
        <f t="shared" si="179"/>
        <v>0</v>
      </c>
    </row>
    <row r="2400" spans="1:14" ht="19.5" thickBot="1" x14ac:dyDescent="0.35">
      <c r="A2400" s="66" t="s">
        <v>75</v>
      </c>
      <c r="B2400" s="67" t="s">
        <v>76</v>
      </c>
      <c r="C2400" s="68">
        <v>120</v>
      </c>
      <c r="D2400" s="44"/>
      <c r="E2400" s="44"/>
      <c r="F2400" s="30">
        <f t="shared" si="176"/>
        <v>0</v>
      </c>
      <c r="G2400" s="11"/>
      <c r="H2400" s="11"/>
      <c r="I2400" s="11"/>
      <c r="J2400" s="12">
        <f t="shared" si="177"/>
        <v>0</v>
      </c>
      <c r="K2400" s="31">
        <f t="shared" si="178"/>
        <v>78.98</v>
      </c>
      <c r="L2400" s="37">
        <f t="shared" si="175"/>
        <v>0</v>
      </c>
      <c r="M2400" s="37"/>
      <c r="N2400" s="37">
        <f t="shared" si="179"/>
        <v>0</v>
      </c>
    </row>
    <row r="2401" spans="1:14" ht="19.5" thickBot="1" x14ac:dyDescent="0.35">
      <c r="A2401" s="66" t="s">
        <v>77</v>
      </c>
      <c r="B2401" s="67" t="s">
        <v>78</v>
      </c>
      <c r="C2401" s="68">
        <v>60</v>
      </c>
      <c r="D2401" s="44"/>
      <c r="E2401" s="44"/>
      <c r="F2401" s="30">
        <f t="shared" si="176"/>
        <v>0</v>
      </c>
      <c r="G2401" s="11"/>
      <c r="H2401" s="11"/>
      <c r="I2401" s="11"/>
      <c r="J2401" s="12">
        <f t="shared" si="177"/>
        <v>0</v>
      </c>
      <c r="K2401" s="31">
        <f t="shared" si="178"/>
        <v>154.44</v>
      </c>
      <c r="L2401" s="37">
        <f t="shared" si="175"/>
        <v>0</v>
      </c>
      <c r="M2401" s="37"/>
      <c r="N2401" s="37">
        <f t="shared" si="179"/>
        <v>0</v>
      </c>
    </row>
    <row r="2402" spans="1:14" ht="19.5" thickBot="1" x14ac:dyDescent="0.35">
      <c r="A2402" s="66" t="s">
        <v>79</v>
      </c>
      <c r="B2402" s="67" t="s">
        <v>50</v>
      </c>
      <c r="C2402" s="68">
        <v>30</v>
      </c>
      <c r="D2402" s="44"/>
      <c r="E2402" s="44"/>
      <c r="F2402" s="30">
        <f t="shared" si="176"/>
        <v>0</v>
      </c>
      <c r="G2402" s="11"/>
      <c r="H2402" s="11"/>
      <c r="I2402" s="11"/>
      <c r="J2402" s="12">
        <f t="shared" si="177"/>
        <v>0</v>
      </c>
      <c r="K2402" s="31">
        <f t="shared" si="178"/>
        <v>274.95</v>
      </c>
      <c r="L2402" s="37">
        <f t="shared" si="175"/>
        <v>0</v>
      </c>
      <c r="M2402" s="37"/>
      <c r="N2402" s="37">
        <f t="shared" si="179"/>
        <v>0</v>
      </c>
    </row>
    <row r="2403" spans="1:14" ht="19.5" thickBot="1" x14ac:dyDescent="0.35">
      <c r="A2403" s="66" t="s">
        <v>80</v>
      </c>
      <c r="B2403" s="67" t="s">
        <v>59</v>
      </c>
      <c r="C2403" s="68">
        <v>12</v>
      </c>
      <c r="D2403" s="44"/>
      <c r="E2403" s="44"/>
      <c r="F2403" s="30">
        <f t="shared" si="176"/>
        <v>0</v>
      </c>
      <c r="G2403" s="11"/>
      <c r="H2403" s="11"/>
      <c r="I2403" s="11"/>
      <c r="J2403" s="12">
        <f t="shared" si="177"/>
        <v>0</v>
      </c>
      <c r="K2403" s="31">
        <f t="shared" si="178"/>
        <v>1023.75</v>
      </c>
      <c r="L2403" s="37">
        <f t="shared" si="175"/>
        <v>0</v>
      </c>
      <c r="M2403" s="37"/>
      <c r="N2403" s="37">
        <f t="shared" si="179"/>
        <v>0</v>
      </c>
    </row>
    <row r="2404" spans="1:14" ht="19.5" thickBot="1" x14ac:dyDescent="0.35">
      <c r="A2404" s="76" t="s">
        <v>81</v>
      </c>
      <c r="B2404" s="77" t="s">
        <v>82</v>
      </c>
      <c r="C2404" s="78">
        <v>18</v>
      </c>
      <c r="D2404" s="44"/>
      <c r="E2404" s="44"/>
      <c r="F2404" s="30">
        <f t="shared" si="176"/>
        <v>0</v>
      </c>
      <c r="G2404" s="11"/>
      <c r="H2404" s="11"/>
      <c r="I2404" s="11"/>
      <c r="J2404" s="12">
        <f t="shared" si="177"/>
        <v>0</v>
      </c>
      <c r="K2404" s="31">
        <f t="shared" si="178"/>
        <v>558.67999999999995</v>
      </c>
      <c r="L2404" s="37">
        <f t="shared" si="175"/>
        <v>0</v>
      </c>
      <c r="M2404" s="37"/>
      <c r="N2404" s="37">
        <f t="shared" si="179"/>
        <v>0</v>
      </c>
    </row>
    <row r="2405" spans="1:14" ht="19.5" thickBot="1" x14ac:dyDescent="0.35">
      <c r="A2405" s="76" t="s">
        <v>83</v>
      </c>
      <c r="B2405" s="77" t="s">
        <v>59</v>
      </c>
      <c r="C2405" s="78">
        <v>12</v>
      </c>
      <c r="D2405" s="44"/>
      <c r="E2405" s="44"/>
      <c r="F2405" s="30">
        <f t="shared" si="176"/>
        <v>0</v>
      </c>
      <c r="G2405" s="11"/>
      <c r="H2405" s="11"/>
      <c r="I2405" s="11"/>
      <c r="J2405" s="12">
        <f t="shared" si="177"/>
        <v>0</v>
      </c>
      <c r="K2405" s="31">
        <f t="shared" si="178"/>
        <v>1092.2</v>
      </c>
      <c r="L2405" s="37">
        <f t="shared" si="175"/>
        <v>0</v>
      </c>
      <c r="M2405" s="37"/>
      <c r="N2405" s="37">
        <f t="shared" si="179"/>
        <v>0</v>
      </c>
    </row>
    <row r="2406" spans="1:14" ht="19.5" thickBot="1" x14ac:dyDescent="0.35">
      <c r="A2406" s="76" t="s">
        <v>84</v>
      </c>
      <c r="B2406" s="77" t="s">
        <v>85</v>
      </c>
      <c r="C2406" s="78">
        <v>4</v>
      </c>
      <c r="D2406" s="44"/>
      <c r="E2406" s="44"/>
      <c r="F2406" s="30">
        <f t="shared" si="176"/>
        <v>0</v>
      </c>
      <c r="G2406" s="11"/>
      <c r="H2406" s="11"/>
      <c r="I2406" s="11"/>
      <c r="J2406" s="12">
        <f t="shared" si="177"/>
        <v>0</v>
      </c>
      <c r="K2406" s="31">
        <f t="shared" si="178"/>
        <v>2670.53</v>
      </c>
      <c r="L2406" s="37">
        <f t="shared" si="175"/>
        <v>0</v>
      </c>
      <c r="M2406" s="37"/>
      <c r="N2406" s="37">
        <f t="shared" si="179"/>
        <v>0</v>
      </c>
    </row>
    <row r="2407" spans="1:14" ht="19.5" thickBot="1" x14ac:dyDescent="0.35">
      <c r="A2407" s="86" t="s">
        <v>86</v>
      </c>
      <c r="B2407" s="87" t="s">
        <v>87</v>
      </c>
      <c r="C2407" s="88">
        <v>48</v>
      </c>
      <c r="D2407" s="44"/>
      <c r="E2407" s="44"/>
      <c r="F2407" s="30">
        <f t="shared" si="176"/>
        <v>0</v>
      </c>
      <c r="G2407" s="11"/>
      <c r="H2407" s="11"/>
      <c r="I2407" s="11"/>
      <c r="J2407" s="12">
        <f t="shared" si="177"/>
        <v>0</v>
      </c>
      <c r="K2407" s="31">
        <f t="shared" si="178"/>
        <v>46.8</v>
      </c>
      <c r="L2407" s="37">
        <f t="shared" si="175"/>
        <v>0</v>
      </c>
      <c r="M2407" s="37"/>
      <c r="N2407" s="37">
        <f t="shared" si="179"/>
        <v>0</v>
      </c>
    </row>
    <row r="2408" spans="1:14" ht="19.5" thickBot="1" x14ac:dyDescent="0.35">
      <c r="A2408" s="86" t="s">
        <v>88</v>
      </c>
      <c r="B2408" s="87" t="s">
        <v>87</v>
      </c>
      <c r="C2408" s="88">
        <v>48</v>
      </c>
      <c r="D2408" s="44"/>
      <c r="E2408" s="44"/>
      <c r="F2408" s="30">
        <f t="shared" si="176"/>
        <v>0</v>
      </c>
      <c r="G2408" s="11"/>
      <c r="H2408" s="11"/>
      <c r="I2408" s="11"/>
      <c r="J2408" s="12">
        <f t="shared" si="177"/>
        <v>0</v>
      </c>
      <c r="K2408" s="31">
        <f t="shared" si="178"/>
        <v>46.8</v>
      </c>
      <c r="L2408" s="37">
        <f t="shared" si="175"/>
        <v>0</v>
      </c>
      <c r="M2408" s="37"/>
      <c r="N2408" s="37">
        <f t="shared" si="179"/>
        <v>0</v>
      </c>
    </row>
    <row r="2409" spans="1:14" x14ac:dyDescent="0.3">
      <c r="A2409" s="96" t="s">
        <v>89</v>
      </c>
      <c r="B2409" s="97">
        <v>25</v>
      </c>
      <c r="C2409" s="97">
        <v>25</v>
      </c>
      <c r="D2409" s="44"/>
      <c r="E2409" s="44"/>
      <c r="F2409" s="30">
        <f t="shared" si="176"/>
        <v>0</v>
      </c>
      <c r="G2409" s="11"/>
      <c r="H2409" s="11"/>
      <c r="I2409" s="11"/>
      <c r="J2409" s="12">
        <f t="shared" si="177"/>
        <v>0</v>
      </c>
      <c r="K2409" s="31">
        <f t="shared" si="178"/>
        <v>111.25</v>
      </c>
      <c r="L2409" s="37">
        <f t="shared" si="175"/>
        <v>0</v>
      </c>
      <c r="M2409" s="37"/>
      <c r="N2409" s="37">
        <f t="shared" si="179"/>
        <v>0</v>
      </c>
    </row>
    <row r="2410" spans="1:14" x14ac:dyDescent="0.3">
      <c r="A2410" s="105" t="s">
        <v>90</v>
      </c>
      <c r="B2410" s="106">
        <v>10</v>
      </c>
      <c r="C2410" s="106">
        <v>10</v>
      </c>
      <c r="D2410" s="44"/>
      <c r="E2410" s="44"/>
      <c r="F2410" s="30">
        <f t="shared" si="176"/>
        <v>0</v>
      </c>
      <c r="G2410" s="11"/>
      <c r="H2410" s="11"/>
      <c r="I2410" s="11"/>
      <c r="J2410" s="12">
        <f t="shared" si="177"/>
        <v>0</v>
      </c>
      <c r="K2410" s="31">
        <f t="shared" si="178"/>
        <v>1760</v>
      </c>
      <c r="L2410" s="37">
        <f t="shared" si="175"/>
        <v>0</v>
      </c>
      <c r="M2410" s="37"/>
      <c r="N2410" s="37">
        <f t="shared" si="179"/>
        <v>0</v>
      </c>
    </row>
    <row r="2411" spans="1:14" x14ac:dyDescent="0.3">
      <c r="A2411" s="105" t="s">
        <v>91</v>
      </c>
      <c r="B2411" s="106">
        <v>8</v>
      </c>
      <c r="C2411" s="106">
        <v>8</v>
      </c>
      <c r="D2411" s="44"/>
      <c r="E2411" s="44"/>
      <c r="F2411" s="30">
        <f t="shared" si="176"/>
        <v>0</v>
      </c>
      <c r="G2411" s="11"/>
      <c r="H2411" s="11"/>
      <c r="I2411" s="11"/>
      <c r="J2411" s="12">
        <f t="shared" si="177"/>
        <v>0</v>
      </c>
      <c r="K2411" s="31">
        <f t="shared" si="178"/>
        <v>2365</v>
      </c>
      <c r="L2411" s="37">
        <f t="shared" si="175"/>
        <v>0</v>
      </c>
      <c r="M2411" s="37"/>
      <c r="N2411" s="37">
        <f t="shared" si="179"/>
        <v>0</v>
      </c>
    </row>
    <row r="2412" spans="1:14" x14ac:dyDescent="0.3">
      <c r="A2412" s="105" t="s">
        <v>92</v>
      </c>
      <c r="B2412" s="106">
        <v>8</v>
      </c>
      <c r="C2412" s="106">
        <v>8</v>
      </c>
      <c r="D2412" s="44"/>
      <c r="E2412" s="44"/>
      <c r="F2412" s="30">
        <f t="shared" si="176"/>
        <v>0</v>
      </c>
      <c r="G2412" s="11"/>
      <c r="H2412" s="11"/>
      <c r="I2412" s="11"/>
      <c r="J2412" s="12">
        <f t="shared" si="177"/>
        <v>0</v>
      </c>
      <c r="K2412" s="31">
        <f t="shared" si="178"/>
        <v>2065</v>
      </c>
      <c r="L2412" s="37">
        <f t="shared" si="175"/>
        <v>0</v>
      </c>
      <c r="M2412" s="37"/>
      <c r="N2412" s="37">
        <f t="shared" si="179"/>
        <v>0</v>
      </c>
    </row>
    <row r="2413" spans="1:14" x14ac:dyDescent="0.3">
      <c r="A2413" s="105" t="s">
        <v>93</v>
      </c>
      <c r="B2413" s="106">
        <v>15</v>
      </c>
      <c r="C2413" s="106">
        <v>15</v>
      </c>
      <c r="D2413" s="44"/>
      <c r="E2413" s="44"/>
      <c r="F2413" s="30">
        <f t="shared" si="176"/>
        <v>0</v>
      </c>
      <c r="G2413" s="11"/>
      <c r="H2413" s="11"/>
      <c r="I2413" s="11"/>
      <c r="J2413" s="12">
        <f t="shared" si="177"/>
        <v>0</v>
      </c>
      <c r="K2413" s="31">
        <f t="shared" si="178"/>
        <v>990</v>
      </c>
      <c r="L2413" s="37">
        <f t="shared" si="175"/>
        <v>0</v>
      </c>
      <c r="M2413" s="37"/>
      <c r="N2413" s="37">
        <f t="shared" si="179"/>
        <v>0</v>
      </c>
    </row>
    <row r="2414" spans="1:14" x14ac:dyDescent="0.3">
      <c r="A2414" s="105" t="s">
        <v>94</v>
      </c>
      <c r="B2414" s="106">
        <v>15</v>
      </c>
      <c r="C2414" s="106">
        <v>15</v>
      </c>
      <c r="D2414" s="44"/>
      <c r="E2414" s="44"/>
      <c r="F2414" s="30">
        <f t="shared" si="176"/>
        <v>0</v>
      </c>
      <c r="G2414" s="11"/>
      <c r="H2414" s="11"/>
      <c r="I2414" s="11"/>
      <c r="J2414" s="12">
        <f t="shared" si="177"/>
        <v>0</v>
      </c>
      <c r="K2414" s="31">
        <f t="shared" si="178"/>
        <v>1025</v>
      </c>
      <c r="L2414" s="37">
        <f t="shared" si="175"/>
        <v>0</v>
      </c>
      <c r="M2414" s="37"/>
      <c r="N2414" s="37">
        <f t="shared" si="179"/>
        <v>0</v>
      </c>
    </row>
    <row r="2415" spans="1:14" x14ac:dyDescent="0.3">
      <c r="A2415" s="105" t="s">
        <v>95</v>
      </c>
      <c r="B2415" s="106">
        <v>10</v>
      </c>
      <c r="C2415" s="106">
        <v>10</v>
      </c>
      <c r="D2415" s="44"/>
      <c r="E2415" s="44"/>
      <c r="F2415" s="30">
        <f t="shared" si="176"/>
        <v>0</v>
      </c>
      <c r="G2415" s="11"/>
      <c r="H2415" s="11"/>
      <c r="I2415" s="11"/>
      <c r="J2415" s="12">
        <f t="shared" si="177"/>
        <v>0</v>
      </c>
      <c r="K2415" s="31">
        <f t="shared" si="178"/>
        <v>1620</v>
      </c>
      <c r="L2415" s="37">
        <f t="shared" si="175"/>
        <v>0</v>
      </c>
      <c r="M2415" s="37"/>
      <c r="N2415" s="37">
        <f t="shared" si="179"/>
        <v>0</v>
      </c>
    </row>
    <row r="2416" spans="1:14" x14ac:dyDescent="0.3">
      <c r="A2416" s="105" t="s">
        <v>96</v>
      </c>
      <c r="B2416" s="106">
        <v>8</v>
      </c>
      <c r="C2416" s="106">
        <v>8</v>
      </c>
      <c r="D2416" s="44"/>
      <c r="E2416" s="44"/>
      <c r="F2416" s="30">
        <f t="shared" si="176"/>
        <v>0</v>
      </c>
      <c r="G2416" s="11"/>
      <c r="H2416" s="11"/>
      <c r="I2416" s="11"/>
      <c r="J2416" s="12">
        <f t="shared" si="177"/>
        <v>0</v>
      </c>
      <c r="K2416" s="31">
        <f t="shared" si="178"/>
        <v>2130</v>
      </c>
      <c r="L2416" s="37">
        <f t="shared" si="175"/>
        <v>0</v>
      </c>
      <c r="M2416" s="37"/>
      <c r="N2416" s="37">
        <f t="shared" si="179"/>
        <v>0</v>
      </c>
    </row>
    <row r="2417" spans="1:14" x14ac:dyDescent="0.3">
      <c r="A2417" s="105" t="s">
        <v>97</v>
      </c>
      <c r="B2417" s="106">
        <v>15</v>
      </c>
      <c r="C2417" s="106">
        <v>15</v>
      </c>
      <c r="D2417" s="44"/>
      <c r="E2417" s="44"/>
      <c r="F2417" s="30">
        <f t="shared" si="176"/>
        <v>0</v>
      </c>
      <c r="G2417" s="11"/>
      <c r="H2417" s="11"/>
      <c r="I2417" s="11"/>
      <c r="J2417" s="12">
        <f t="shared" si="177"/>
        <v>0</v>
      </c>
      <c r="K2417" s="31">
        <f t="shared" si="178"/>
        <v>880</v>
      </c>
      <c r="L2417" s="37">
        <f t="shared" si="175"/>
        <v>0</v>
      </c>
      <c r="M2417" s="37"/>
      <c r="N2417" s="37">
        <f t="shared" si="179"/>
        <v>0</v>
      </c>
    </row>
    <row r="2418" spans="1:14" x14ac:dyDescent="0.3">
      <c r="A2418" s="105" t="s">
        <v>98</v>
      </c>
      <c r="B2418" s="106">
        <v>15</v>
      </c>
      <c r="C2418" s="106">
        <v>15</v>
      </c>
      <c r="D2418" s="44"/>
      <c r="E2418" s="44"/>
      <c r="F2418" s="30">
        <f t="shared" si="176"/>
        <v>0</v>
      </c>
      <c r="G2418" s="11"/>
      <c r="H2418" s="11"/>
      <c r="I2418" s="11"/>
      <c r="J2418" s="12">
        <f t="shared" si="177"/>
        <v>0</v>
      </c>
      <c r="K2418" s="31">
        <f t="shared" si="178"/>
        <v>915</v>
      </c>
      <c r="L2418" s="37">
        <f t="shared" si="175"/>
        <v>0</v>
      </c>
      <c r="M2418" s="37"/>
      <c r="N2418" s="37">
        <f t="shared" si="179"/>
        <v>0</v>
      </c>
    </row>
    <row r="2419" spans="1:14" x14ac:dyDescent="0.3">
      <c r="A2419" s="105" t="s">
        <v>99</v>
      </c>
      <c r="B2419" s="106">
        <v>3</v>
      </c>
      <c r="C2419" s="106">
        <v>3</v>
      </c>
      <c r="D2419" s="44"/>
      <c r="E2419" s="44"/>
      <c r="F2419" s="30">
        <f t="shared" si="176"/>
        <v>0</v>
      </c>
      <c r="G2419" s="11"/>
      <c r="H2419" s="11"/>
      <c r="I2419" s="11"/>
      <c r="J2419" s="12">
        <f t="shared" si="177"/>
        <v>0</v>
      </c>
      <c r="K2419" s="31">
        <f t="shared" si="178"/>
        <v>1970</v>
      </c>
      <c r="L2419" s="37">
        <f t="shared" si="175"/>
        <v>0</v>
      </c>
      <c r="M2419" s="37"/>
      <c r="N2419" s="37">
        <f t="shared" si="179"/>
        <v>0</v>
      </c>
    </row>
    <row r="2420" spans="1:14" x14ac:dyDescent="0.3">
      <c r="A2420" s="105" t="s">
        <v>100</v>
      </c>
      <c r="B2420" s="106">
        <v>3</v>
      </c>
      <c r="C2420" s="106">
        <v>3</v>
      </c>
      <c r="D2420" s="44"/>
      <c r="E2420" s="44"/>
      <c r="F2420" s="30">
        <f t="shared" si="176"/>
        <v>0</v>
      </c>
      <c r="G2420" s="11"/>
      <c r="H2420" s="11"/>
      <c r="I2420" s="11"/>
      <c r="J2420" s="12">
        <f t="shared" si="177"/>
        <v>0</v>
      </c>
      <c r="K2420" s="31">
        <f t="shared" si="178"/>
        <v>2035</v>
      </c>
      <c r="L2420" s="37">
        <f t="shared" si="175"/>
        <v>0</v>
      </c>
      <c r="M2420" s="37"/>
      <c r="N2420" s="37">
        <f t="shared" si="179"/>
        <v>0</v>
      </c>
    </row>
    <row r="2421" spans="1:14" x14ac:dyDescent="0.3">
      <c r="A2421" s="105" t="s">
        <v>101</v>
      </c>
      <c r="B2421" s="106">
        <v>8</v>
      </c>
      <c r="C2421" s="106">
        <v>8</v>
      </c>
      <c r="D2421" s="44"/>
      <c r="E2421" s="44"/>
      <c r="F2421" s="30">
        <f t="shared" si="176"/>
        <v>0</v>
      </c>
      <c r="G2421" s="11"/>
      <c r="H2421" s="11"/>
      <c r="I2421" s="11"/>
      <c r="J2421" s="12">
        <f t="shared" si="177"/>
        <v>0</v>
      </c>
      <c r="K2421" s="31">
        <f t="shared" si="178"/>
        <v>2120</v>
      </c>
      <c r="L2421" s="37">
        <f t="shared" si="175"/>
        <v>0</v>
      </c>
      <c r="M2421" s="37"/>
      <c r="N2421" s="37">
        <f t="shared" si="179"/>
        <v>0</v>
      </c>
    </row>
    <row r="2422" spans="1:14" x14ac:dyDescent="0.3">
      <c r="A2422" s="105" t="s">
        <v>102</v>
      </c>
      <c r="B2422" s="106">
        <v>10</v>
      </c>
      <c r="C2422" s="106">
        <v>10</v>
      </c>
      <c r="D2422" s="44"/>
      <c r="E2422" s="44"/>
      <c r="F2422" s="30">
        <f t="shared" si="176"/>
        <v>0</v>
      </c>
      <c r="G2422" s="11"/>
      <c r="H2422" s="11"/>
      <c r="I2422" s="11"/>
      <c r="J2422" s="12">
        <f t="shared" si="177"/>
        <v>0</v>
      </c>
      <c r="K2422" s="31">
        <f t="shared" si="178"/>
        <v>1980</v>
      </c>
      <c r="L2422" s="37">
        <f t="shared" si="175"/>
        <v>0</v>
      </c>
      <c r="M2422" s="37"/>
      <c r="N2422" s="37">
        <f t="shared" si="179"/>
        <v>0</v>
      </c>
    </row>
    <row r="2423" spans="1:14" x14ac:dyDescent="0.3">
      <c r="A2423" s="105" t="s">
        <v>103</v>
      </c>
      <c r="B2423" s="106">
        <v>12</v>
      </c>
      <c r="C2423" s="106">
        <v>12</v>
      </c>
      <c r="D2423" s="44"/>
      <c r="E2423" s="44"/>
      <c r="F2423" s="30">
        <f t="shared" si="176"/>
        <v>0</v>
      </c>
      <c r="G2423" s="11"/>
      <c r="H2423" s="11"/>
      <c r="I2423" s="11"/>
      <c r="J2423" s="12">
        <f t="shared" si="177"/>
        <v>0</v>
      </c>
      <c r="K2423" s="31">
        <f t="shared" si="178"/>
        <v>875</v>
      </c>
      <c r="L2423" s="37">
        <f t="shared" si="175"/>
        <v>0</v>
      </c>
      <c r="M2423" s="37"/>
      <c r="N2423" s="37">
        <f t="shared" si="179"/>
        <v>0</v>
      </c>
    </row>
    <row r="2424" spans="1:14" ht="19.5" thickBot="1" x14ac:dyDescent="0.35">
      <c r="A2424" s="105" t="s">
        <v>104</v>
      </c>
      <c r="B2424" s="106">
        <v>3</v>
      </c>
      <c r="C2424" s="106">
        <v>3</v>
      </c>
      <c r="D2424" s="44"/>
      <c r="E2424" s="44"/>
      <c r="F2424" s="30">
        <f t="shared" si="176"/>
        <v>0</v>
      </c>
      <c r="G2424" s="11"/>
      <c r="H2424" s="11"/>
      <c r="I2424" s="11"/>
      <c r="J2424" s="12">
        <f t="shared" si="177"/>
        <v>0</v>
      </c>
      <c r="K2424" s="31">
        <f t="shared" si="178"/>
        <v>2145</v>
      </c>
      <c r="L2424" s="37">
        <f t="shared" si="175"/>
        <v>0</v>
      </c>
      <c r="M2424" s="37"/>
      <c r="N2424" s="37">
        <f t="shared" si="179"/>
        <v>0</v>
      </c>
    </row>
    <row r="2425" spans="1:14" ht="19.5" thickBot="1" x14ac:dyDescent="0.35">
      <c r="A2425" s="56" t="s">
        <v>105</v>
      </c>
      <c r="B2425" s="57" t="s">
        <v>74</v>
      </c>
      <c r="C2425" s="58">
        <v>150</v>
      </c>
      <c r="D2425" s="44"/>
      <c r="E2425" s="44"/>
      <c r="F2425" s="30">
        <f t="shared" si="176"/>
        <v>0</v>
      </c>
      <c r="G2425" s="11"/>
      <c r="H2425" s="11"/>
      <c r="I2425" s="11"/>
      <c r="J2425" s="12">
        <f t="shared" si="177"/>
        <v>0</v>
      </c>
      <c r="K2425" s="31">
        <f t="shared" si="178"/>
        <v>21.06</v>
      </c>
      <c r="L2425" s="37">
        <f t="shared" si="175"/>
        <v>0</v>
      </c>
      <c r="M2425" s="37"/>
      <c r="N2425" s="37">
        <f t="shared" si="179"/>
        <v>0</v>
      </c>
    </row>
    <row r="2426" spans="1:14" x14ac:dyDescent="0.3">
      <c r="A2426" s="107"/>
      <c r="B2426" s="108"/>
      <c r="C2426" s="108"/>
      <c r="D2426" s="11"/>
      <c r="E2426" s="11"/>
      <c r="F2426" s="30" t="e">
        <f t="shared" si="176"/>
        <v>#DIV/0!</v>
      </c>
      <c r="G2426" s="11"/>
      <c r="H2426" s="11"/>
      <c r="I2426" s="11"/>
      <c r="J2426" s="12">
        <f t="shared" si="177"/>
        <v>0</v>
      </c>
      <c r="K2426" s="31">
        <f t="shared" si="178"/>
        <v>116.5</v>
      </c>
      <c r="L2426" s="37">
        <f t="shared" si="175"/>
        <v>0</v>
      </c>
      <c r="M2426" s="37"/>
      <c r="N2426" s="37">
        <f t="shared" si="179"/>
        <v>0</v>
      </c>
    </row>
    <row r="2427" spans="1:14" x14ac:dyDescent="0.3">
      <c r="A2427" s="107"/>
      <c r="B2427" s="108"/>
      <c r="C2427" s="108"/>
      <c r="D2427" s="11"/>
      <c r="E2427" s="11"/>
      <c r="F2427" s="30" t="e">
        <f t="shared" si="176"/>
        <v>#DIV/0!</v>
      </c>
      <c r="G2427" s="11"/>
      <c r="H2427" s="11"/>
      <c r="I2427" s="11"/>
      <c r="J2427" s="12">
        <f t="shared" si="177"/>
        <v>0</v>
      </c>
      <c r="K2427" s="31">
        <f t="shared" si="178"/>
        <v>0</v>
      </c>
      <c r="L2427" s="37">
        <f t="shared" si="175"/>
        <v>0</v>
      </c>
      <c r="M2427" s="37"/>
      <c r="N2427" s="37">
        <f t="shared" si="179"/>
        <v>0</v>
      </c>
    </row>
    <row r="2428" spans="1:14" x14ac:dyDescent="0.3">
      <c r="A2428" s="107"/>
      <c r="B2428" s="108"/>
      <c r="C2428" s="108"/>
      <c r="D2428" s="11"/>
      <c r="E2428" s="11"/>
      <c r="F2428" s="30" t="e">
        <f t="shared" si="176"/>
        <v>#DIV/0!</v>
      </c>
      <c r="G2428" s="11"/>
      <c r="H2428" s="11"/>
      <c r="I2428" s="11"/>
      <c r="J2428" s="12">
        <f t="shared" si="177"/>
        <v>0</v>
      </c>
      <c r="K2428" s="31">
        <f t="shared" si="178"/>
        <v>23</v>
      </c>
      <c r="L2428" s="37">
        <f t="shared" si="175"/>
        <v>0</v>
      </c>
      <c r="M2428" s="37"/>
      <c r="N2428" s="37">
        <f t="shared" si="179"/>
        <v>0</v>
      </c>
    </row>
    <row r="2429" spans="1:14" x14ac:dyDescent="0.3">
      <c r="A2429" s="107"/>
      <c r="B2429" s="108"/>
      <c r="C2429" s="108"/>
      <c r="D2429" s="11"/>
      <c r="E2429" s="11"/>
      <c r="F2429" s="30" t="e">
        <f t="shared" si="176"/>
        <v>#DIV/0!</v>
      </c>
      <c r="G2429" s="11"/>
      <c r="H2429" s="11"/>
      <c r="I2429" s="11"/>
      <c r="J2429" s="12">
        <f t="shared" si="177"/>
        <v>0</v>
      </c>
      <c r="K2429" s="31">
        <f t="shared" si="178"/>
        <v>0</v>
      </c>
      <c r="L2429" s="37">
        <f t="shared" si="175"/>
        <v>0</v>
      </c>
      <c r="M2429" s="37"/>
      <c r="N2429" s="37">
        <f t="shared" si="179"/>
        <v>0</v>
      </c>
    </row>
    <row r="2430" spans="1:14" x14ac:dyDescent="0.3">
      <c r="A2430" s="11"/>
      <c r="B2430" s="10"/>
      <c r="C2430" s="10"/>
      <c r="D2430" s="11"/>
      <c r="E2430" s="11"/>
      <c r="F2430" s="30" t="e">
        <f t="shared" si="176"/>
        <v>#DIV/0!</v>
      </c>
      <c r="G2430" s="11"/>
      <c r="H2430" s="11"/>
      <c r="I2430" s="11"/>
      <c r="J2430" s="12">
        <f t="shared" si="177"/>
        <v>0</v>
      </c>
      <c r="K2430" s="31">
        <f t="shared" si="178"/>
        <v>0</v>
      </c>
      <c r="L2430" s="37">
        <f t="shared" si="175"/>
        <v>0</v>
      </c>
      <c r="M2430" s="37"/>
      <c r="N2430" s="37">
        <f t="shared" si="179"/>
        <v>0</v>
      </c>
    </row>
    <row r="2431" spans="1:14" x14ac:dyDescent="0.3">
      <c r="A2431" s="11"/>
      <c r="B2431" s="10"/>
      <c r="C2431" s="10"/>
      <c r="D2431" s="11"/>
      <c r="E2431" s="11"/>
      <c r="F2431" s="30" t="e">
        <f t="shared" si="176"/>
        <v>#DIV/0!</v>
      </c>
      <c r="G2431" s="11"/>
      <c r="H2431" s="11"/>
      <c r="I2431" s="11"/>
      <c r="J2431" s="12">
        <f t="shared" si="177"/>
        <v>0</v>
      </c>
      <c r="K2431" s="31">
        <f t="shared" si="178"/>
        <v>0</v>
      </c>
      <c r="L2431" s="37">
        <f t="shared" si="175"/>
        <v>0</v>
      </c>
      <c r="M2431" s="37"/>
      <c r="N2431" s="37">
        <f t="shared" si="179"/>
        <v>0</v>
      </c>
    </row>
    <row r="2432" spans="1:14" x14ac:dyDescent="0.3">
      <c r="A2432" s="11"/>
      <c r="B2432" s="10"/>
      <c r="C2432" s="10"/>
      <c r="D2432" s="11"/>
      <c r="E2432" s="11"/>
      <c r="F2432" s="30" t="e">
        <f t="shared" si="176"/>
        <v>#DIV/0!</v>
      </c>
      <c r="G2432" s="11"/>
      <c r="H2432" s="11"/>
      <c r="I2432" s="11"/>
      <c r="J2432" s="12">
        <f t="shared" si="177"/>
        <v>0</v>
      </c>
      <c r="K2432" s="31">
        <f t="shared" si="178"/>
        <v>0</v>
      </c>
      <c r="L2432" s="37">
        <f t="shared" si="175"/>
        <v>0</v>
      </c>
      <c r="M2432" s="37"/>
      <c r="N2432" s="37">
        <f t="shared" si="179"/>
        <v>0</v>
      </c>
    </row>
    <row r="2433" spans="1:14" x14ac:dyDescent="0.3">
      <c r="A2433" s="11" t="s">
        <v>33</v>
      </c>
      <c r="B2433" s="11"/>
      <c r="C2433" s="13"/>
      <c r="D2433" s="111">
        <f t="shared" ref="D2433:J2433" si="180">SUM(D2371:D2432)</f>
        <v>0</v>
      </c>
      <c r="E2433" s="111">
        <f t="shared" si="180"/>
        <v>0</v>
      </c>
      <c r="F2433" s="111" t="e">
        <f t="shared" si="180"/>
        <v>#DIV/0!</v>
      </c>
      <c r="G2433" s="111">
        <f t="shared" si="180"/>
        <v>0</v>
      </c>
      <c r="H2433" s="111">
        <f t="shared" si="180"/>
        <v>0</v>
      </c>
      <c r="I2433" s="111">
        <f t="shared" si="180"/>
        <v>0</v>
      </c>
      <c r="J2433" s="12">
        <f t="shared" si="180"/>
        <v>0</v>
      </c>
      <c r="K2433" s="111"/>
      <c r="L2433" s="111">
        <f>SUM(L2371:L2432)</f>
        <v>0</v>
      </c>
      <c r="M2433" s="111">
        <f>SUM(M2371:M2432)</f>
        <v>0</v>
      </c>
      <c r="N2433" s="111">
        <f>SUM(N2371:N2432)</f>
        <v>0</v>
      </c>
    </row>
    <row r="2434" spans="1:14" x14ac:dyDescent="0.3">
      <c r="A2434" s="113"/>
      <c r="B2434" s="114"/>
      <c r="C2434" s="115"/>
      <c r="D2434" s="116"/>
      <c r="E2434" s="116"/>
      <c r="F2434" s="7" t="s">
        <v>106</v>
      </c>
      <c r="G2434" s="7" t="s">
        <v>123</v>
      </c>
      <c r="H2434" s="7" t="s">
        <v>124</v>
      </c>
      <c r="I2434" s="7" t="s">
        <v>125</v>
      </c>
      <c r="J2434" s="7" t="s">
        <v>126</v>
      </c>
      <c r="K2434" s="117"/>
      <c r="L2434" s="117"/>
      <c r="M2434" s="7" t="s">
        <v>107</v>
      </c>
      <c r="N2434" s="118"/>
    </row>
    <row r="2435" spans="1:14" ht="31.5" x14ac:dyDescent="0.5">
      <c r="A2435" s="113"/>
      <c r="B2435" s="114"/>
      <c r="C2435" s="115"/>
      <c r="D2435" s="116"/>
      <c r="E2435" s="116"/>
      <c r="F2435" s="121"/>
      <c r="G2435" s="121"/>
      <c r="H2435" s="121"/>
      <c r="I2435" s="121"/>
      <c r="J2435" s="121"/>
      <c r="K2435" s="122"/>
      <c r="L2435" s="121">
        <f>+F2435-G2435-H2435-I2435-J2435</f>
        <v>0</v>
      </c>
      <c r="M2435" s="123"/>
      <c r="N2435" s="124"/>
    </row>
    <row r="2436" spans="1:14" x14ac:dyDescent="0.3">
      <c r="A2436" s="177" t="s">
        <v>109</v>
      </c>
      <c r="B2436" s="178"/>
      <c r="C2436" s="178"/>
      <c r="D2436" s="178"/>
      <c r="E2436" s="178"/>
      <c r="F2436" s="178"/>
      <c r="G2436" s="178"/>
      <c r="H2436" s="178"/>
      <c r="I2436" s="178"/>
      <c r="J2436" s="179"/>
      <c r="K2436" s="125"/>
      <c r="L2436" s="12"/>
      <c r="M2436" s="126"/>
      <c r="N2436" s="127"/>
    </row>
    <row r="2437" spans="1:14" x14ac:dyDescent="0.3">
      <c r="A2437" s="180" t="s">
        <v>110</v>
      </c>
      <c r="B2437" s="181"/>
      <c r="C2437" s="181"/>
      <c r="D2437" s="181"/>
      <c r="E2437" s="181"/>
      <c r="F2437" s="181"/>
      <c r="G2437" s="181"/>
      <c r="H2437" s="181"/>
      <c r="I2437" s="181"/>
      <c r="J2437" s="182"/>
      <c r="K2437" s="129"/>
      <c r="L2437" s="12"/>
      <c r="M2437" s="126"/>
      <c r="N2437" s="127"/>
    </row>
    <row r="2438" spans="1:14" x14ac:dyDescent="0.3">
      <c r="A2438" s="160" t="s">
        <v>111</v>
      </c>
      <c r="B2438" s="161"/>
      <c r="C2438" s="161"/>
      <c r="D2438" s="161"/>
      <c r="E2438" s="161"/>
      <c r="F2438" s="161"/>
      <c r="G2438" s="161"/>
      <c r="H2438" s="161"/>
      <c r="I2438" s="161"/>
      <c r="J2438" s="162"/>
      <c r="K2438" s="130"/>
      <c r="L2438" s="12"/>
      <c r="M2438" s="131" t="e">
        <f>+L2438/L2433%</f>
        <v>#DIV/0!</v>
      </c>
      <c r="N2438" s="127"/>
    </row>
    <row r="2439" spans="1:14" x14ac:dyDescent="0.3">
      <c r="A2439" s="163" t="s">
        <v>112</v>
      </c>
      <c r="B2439" s="164"/>
      <c r="C2439" s="164"/>
      <c r="D2439" s="164"/>
      <c r="E2439" s="164"/>
      <c r="F2439" s="164"/>
      <c r="G2439" s="164"/>
      <c r="H2439" s="164"/>
      <c r="I2439" s="164"/>
      <c r="J2439" s="165"/>
      <c r="K2439" s="132"/>
      <c r="L2439" s="12">
        <f>+E2455</f>
        <v>0</v>
      </c>
      <c r="M2439" s="126"/>
      <c r="N2439" s="127"/>
    </row>
    <row r="2440" spans="1:14" x14ac:dyDescent="0.3">
      <c r="A2440" s="166" t="s">
        <v>113</v>
      </c>
      <c r="B2440" s="167"/>
      <c r="C2440" s="167"/>
      <c r="D2440" s="167"/>
      <c r="E2440" s="167"/>
      <c r="F2440" s="167"/>
      <c r="G2440" s="167"/>
      <c r="H2440" s="167"/>
      <c r="I2440" s="167"/>
      <c r="J2440" s="168"/>
      <c r="K2440" s="134"/>
      <c r="L2440" s="12">
        <f>+M2455</f>
        <v>0</v>
      </c>
      <c r="M2440" s="126"/>
      <c r="N2440" s="127"/>
    </row>
    <row r="2441" spans="1:14" x14ac:dyDescent="0.3">
      <c r="A2441" s="169"/>
      <c r="B2441" s="170"/>
      <c r="C2441" s="170"/>
      <c r="D2441" s="170"/>
      <c r="E2441" s="170"/>
      <c r="F2441" s="170"/>
      <c r="G2441" s="170"/>
      <c r="H2441" s="170"/>
      <c r="I2441" s="170"/>
      <c r="J2441" s="171"/>
      <c r="K2441" s="128"/>
      <c r="L2441" s="126"/>
      <c r="M2441" s="126"/>
      <c r="N2441" s="127"/>
    </row>
    <row r="2442" spans="1:14" x14ac:dyDescent="0.3">
      <c r="A2442" s="169"/>
      <c r="B2442" s="170"/>
      <c r="C2442" s="170"/>
      <c r="D2442" s="170"/>
      <c r="E2442" s="170"/>
      <c r="F2442" s="170"/>
      <c r="G2442" s="170"/>
      <c r="H2442" s="170"/>
      <c r="I2442" s="170"/>
      <c r="J2442" s="171"/>
      <c r="K2442" s="128"/>
      <c r="L2442" s="126"/>
      <c r="M2442" s="126"/>
      <c r="N2442" s="127"/>
    </row>
    <row r="2443" spans="1:14" x14ac:dyDescent="0.3">
      <c r="A2443" s="169" t="s">
        <v>114</v>
      </c>
      <c r="B2443" s="170"/>
      <c r="C2443" s="170"/>
      <c r="D2443" s="170"/>
      <c r="E2443" s="170"/>
      <c r="F2443" s="170"/>
      <c r="G2443" s="170"/>
      <c r="H2443" s="170"/>
      <c r="I2443" s="170"/>
      <c r="J2443" s="171"/>
      <c r="K2443" s="136"/>
      <c r="L2443" s="111">
        <f>+L2433-L2436-L2437-L2438-L2439+L2440-L2441-L2442</f>
        <v>0</v>
      </c>
      <c r="M2443" s="126"/>
      <c r="N2443" s="127"/>
    </row>
    <row r="2444" spans="1:14" ht="19.5" thickBot="1" x14ac:dyDescent="0.35">
      <c r="M2444" s="138">
        <f>+L2444-L2443</f>
        <v>0</v>
      </c>
    </row>
    <row r="2445" spans="1:14" ht="19.5" thickBot="1" x14ac:dyDescent="0.35">
      <c r="A2445" s="157" t="s">
        <v>115</v>
      </c>
      <c r="B2445" s="158"/>
      <c r="C2445" s="158"/>
      <c r="D2445" s="158"/>
      <c r="E2445" s="158"/>
      <c r="F2445" s="159"/>
      <c r="G2445" s="127"/>
      <c r="H2445" s="157" t="s">
        <v>116</v>
      </c>
      <c r="I2445" s="158"/>
      <c r="J2445" s="159"/>
      <c r="K2445" s="157" t="s">
        <v>117</v>
      </c>
      <c r="L2445" s="158"/>
      <c r="M2445" s="159"/>
      <c r="N2445" s="139"/>
    </row>
    <row r="2446" spans="1:14" ht="19.5" thickBot="1" x14ac:dyDescent="0.35">
      <c r="A2446" s="140" t="s">
        <v>118</v>
      </c>
      <c r="B2446" s="157" t="s">
        <v>119</v>
      </c>
      <c r="C2446" s="159"/>
      <c r="D2446" s="140" t="s">
        <v>120</v>
      </c>
      <c r="E2446" s="157" t="s">
        <v>22</v>
      </c>
      <c r="F2446" s="159"/>
      <c r="G2446" s="127"/>
      <c r="H2446" s="157" t="s">
        <v>119</v>
      </c>
      <c r="I2446" s="159"/>
      <c r="J2446" s="140" t="s">
        <v>22</v>
      </c>
      <c r="K2446" s="157" t="s">
        <v>119</v>
      </c>
      <c r="L2446" s="159"/>
      <c r="M2446" s="140" t="s">
        <v>22</v>
      </c>
      <c r="N2446" s="139"/>
    </row>
    <row r="2447" spans="1:14" ht="19.5" thickBot="1" x14ac:dyDescent="0.35">
      <c r="A2447" s="141"/>
      <c r="B2447" s="153"/>
      <c r="C2447" s="154"/>
      <c r="D2447" s="141"/>
      <c r="E2447" s="155"/>
      <c r="F2447" s="156"/>
      <c r="G2447" s="127"/>
      <c r="H2447" s="153"/>
      <c r="I2447" s="154"/>
      <c r="J2447" s="142"/>
      <c r="K2447" s="153"/>
      <c r="L2447" s="154"/>
      <c r="M2447" s="143"/>
      <c r="N2447" s="144"/>
    </row>
    <row r="2448" spans="1:14" ht="19.5" thickBot="1" x14ac:dyDescent="0.35">
      <c r="A2448" s="141"/>
      <c r="B2448" s="153"/>
      <c r="C2448" s="154"/>
      <c r="D2448" s="141"/>
      <c r="E2448" s="155"/>
      <c r="F2448" s="156"/>
      <c r="G2448" s="127"/>
      <c r="H2448" s="153"/>
      <c r="I2448" s="154"/>
      <c r="J2448" s="142"/>
      <c r="K2448" s="153"/>
      <c r="L2448" s="154"/>
      <c r="M2448" s="143"/>
      <c r="N2448" s="144"/>
    </row>
    <row r="2449" spans="1:14" ht="19.5" thickBot="1" x14ac:dyDescent="0.35">
      <c r="A2449" s="141"/>
      <c r="B2449" s="153"/>
      <c r="C2449" s="154"/>
      <c r="D2449" s="141"/>
      <c r="E2449" s="155"/>
      <c r="F2449" s="156"/>
      <c r="G2449" s="127"/>
      <c r="H2449" s="153"/>
      <c r="I2449" s="154"/>
      <c r="J2449" s="142"/>
      <c r="K2449" s="153"/>
      <c r="L2449" s="154"/>
      <c r="M2449" s="143"/>
      <c r="N2449" s="144"/>
    </row>
    <row r="2450" spans="1:14" ht="19.5" thickBot="1" x14ac:dyDescent="0.35">
      <c r="A2450" s="141"/>
      <c r="B2450" s="153"/>
      <c r="C2450" s="154"/>
      <c r="D2450" s="141"/>
      <c r="E2450" s="155"/>
      <c r="F2450" s="156"/>
      <c r="G2450" s="127"/>
      <c r="H2450" s="153"/>
      <c r="I2450" s="154"/>
      <c r="J2450" s="142"/>
      <c r="K2450" s="153"/>
      <c r="L2450" s="154"/>
      <c r="M2450" s="143"/>
      <c r="N2450" s="144"/>
    </row>
    <row r="2451" spans="1:14" ht="19.5" thickBot="1" x14ac:dyDescent="0.35">
      <c r="A2451" s="141"/>
      <c r="B2451" s="153"/>
      <c r="C2451" s="154"/>
      <c r="D2451" s="141"/>
      <c r="E2451" s="155"/>
      <c r="F2451" s="156"/>
      <c r="G2451" s="127"/>
      <c r="H2451" s="153"/>
      <c r="I2451" s="154"/>
      <c r="J2451" s="142"/>
      <c r="K2451" s="153"/>
      <c r="L2451" s="154"/>
      <c r="M2451" s="143"/>
      <c r="N2451" s="144"/>
    </row>
    <row r="2452" spans="1:14" ht="19.5" thickBot="1" x14ac:dyDescent="0.35">
      <c r="A2452" s="141"/>
      <c r="B2452" s="153"/>
      <c r="C2452" s="154"/>
      <c r="D2452" s="141"/>
      <c r="E2452" s="155"/>
      <c r="F2452" s="156"/>
      <c r="G2452" s="127"/>
      <c r="H2452" s="153"/>
      <c r="I2452" s="154"/>
      <c r="J2452" s="142"/>
      <c r="K2452" s="153"/>
      <c r="L2452" s="154"/>
      <c r="M2452" s="143"/>
      <c r="N2452" s="144"/>
    </row>
    <row r="2453" spans="1:14" ht="19.5" thickBot="1" x14ac:dyDescent="0.35">
      <c r="A2453" s="141"/>
      <c r="B2453" s="153"/>
      <c r="C2453" s="154"/>
      <c r="D2453" s="141"/>
      <c r="E2453" s="155"/>
      <c r="F2453" s="156"/>
      <c r="G2453" s="127"/>
      <c r="H2453" s="153"/>
      <c r="I2453" s="154"/>
      <c r="J2453" s="142"/>
      <c r="K2453" s="153"/>
      <c r="L2453" s="154"/>
      <c r="M2453" s="143"/>
      <c r="N2453" s="144"/>
    </row>
    <row r="2454" spans="1:14" ht="19.5" thickBot="1" x14ac:dyDescent="0.35">
      <c r="A2454" s="141"/>
      <c r="B2454" s="153"/>
      <c r="C2454" s="154"/>
      <c r="D2454" s="141"/>
      <c r="E2454" s="155"/>
      <c r="F2454" s="156"/>
      <c r="G2454" s="127"/>
      <c r="H2454" s="153"/>
      <c r="I2454" s="154"/>
      <c r="J2454" s="142"/>
      <c r="K2454" s="153"/>
      <c r="L2454" s="154"/>
      <c r="M2454" s="143"/>
      <c r="N2454" s="144"/>
    </row>
    <row r="2455" spans="1:14" ht="19.5" thickBot="1" x14ac:dyDescent="0.35">
      <c r="A2455" s="141" t="s">
        <v>121</v>
      </c>
      <c r="B2455" s="153"/>
      <c r="C2455" s="154"/>
      <c r="D2455" s="141"/>
      <c r="E2455" s="155">
        <f>SUM(E2447:F2454)</f>
        <v>0</v>
      </c>
      <c r="F2455" s="156"/>
      <c r="G2455" s="127"/>
      <c r="H2455" s="153" t="s">
        <v>121</v>
      </c>
      <c r="I2455" s="154"/>
      <c r="J2455" s="140">
        <f>SUM(J2447:J2454)</f>
        <v>0</v>
      </c>
      <c r="K2455" s="153" t="s">
        <v>121</v>
      </c>
      <c r="L2455" s="154"/>
      <c r="M2455" s="145">
        <f>SUM(M2447:M2454)</f>
        <v>0</v>
      </c>
      <c r="N2455" s="139"/>
    </row>
    <row r="2458" spans="1:14" x14ac:dyDescent="0.3">
      <c r="A2458" s="172" t="s">
        <v>0</v>
      </c>
      <c r="B2458" s="172"/>
      <c r="C2458" s="172"/>
      <c r="D2458" s="172"/>
      <c r="E2458" s="172"/>
      <c r="F2458" s="172"/>
      <c r="G2458" s="172"/>
      <c r="H2458" s="172"/>
      <c r="I2458" s="172"/>
      <c r="J2458" s="172"/>
      <c r="K2458" s="172"/>
      <c r="L2458" s="172"/>
      <c r="M2458" s="1"/>
      <c r="N2458" s="151"/>
    </row>
    <row r="2459" spans="1:14" x14ac:dyDescent="0.3">
      <c r="A2459" s="1" t="s">
        <v>1</v>
      </c>
      <c r="B2459" s="151"/>
      <c r="J2459" s="1" t="s">
        <v>3</v>
      </c>
      <c r="K2459" s="173">
        <f>+K2368</f>
        <v>0</v>
      </c>
      <c r="L2459" s="173"/>
      <c r="M2459" s="173"/>
      <c r="N2459" s="6"/>
    </row>
    <row r="2460" spans="1:14" x14ac:dyDescent="0.3">
      <c r="A2460" s="174"/>
      <c r="B2460" s="175"/>
      <c r="C2460" s="176"/>
      <c r="D2460" s="169" t="s">
        <v>6</v>
      </c>
      <c r="E2460" s="170"/>
      <c r="F2460" s="171"/>
      <c r="G2460" s="7" t="s">
        <v>7</v>
      </c>
      <c r="H2460" s="7" t="s">
        <v>7</v>
      </c>
      <c r="I2460" s="7" t="s">
        <v>8</v>
      </c>
      <c r="J2460" s="150" t="s">
        <v>9</v>
      </c>
      <c r="K2460" s="7" t="s">
        <v>10</v>
      </c>
      <c r="L2460" s="152"/>
      <c r="M2460" s="7" t="s">
        <v>11</v>
      </c>
      <c r="N2460" s="7" t="s">
        <v>12</v>
      </c>
    </row>
    <row r="2461" spans="1:14" x14ac:dyDescent="0.3">
      <c r="A2461" s="12" t="s">
        <v>16</v>
      </c>
      <c r="B2461" s="7" t="s">
        <v>17</v>
      </c>
      <c r="C2461" s="13" t="s">
        <v>18</v>
      </c>
      <c r="D2461" s="7">
        <v>1</v>
      </c>
      <c r="E2461" s="7">
        <v>2</v>
      </c>
      <c r="F2461" s="14" t="s">
        <v>19</v>
      </c>
      <c r="G2461" s="7" t="s">
        <v>20</v>
      </c>
      <c r="H2461" s="7" t="s">
        <v>20</v>
      </c>
      <c r="I2461" s="7"/>
      <c r="J2461" s="7" t="s">
        <v>20</v>
      </c>
      <c r="K2461" s="7" t="s">
        <v>21</v>
      </c>
      <c r="L2461" s="7" t="s">
        <v>22</v>
      </c>
      <c r="M2461" s="7" t="s">
        <v>23</v>
      </c>
      <c r="N2461" s="7" t="s">
        <v>22</v>
      </c>
    </row>
    <row r="2462" spans="1:14" x14ac:dyDescent="0.3">
      <c r="A2462" s="16" t="s">
        <v>35</v>
      </c>
      <c r="B2462" s="17" t="s">
        <v>36</v>
      </c>
      <c r="C2462" s="17">
        <v>72</v>
      </c>
      <c r="D2462" s="29"/>
      <c r="E2462" s="29"/>
      <c r="F2462" s="30">
        <f>+(E2462+D2462)/C2462</f>
        <v>0</v>
      </c>
      <c r="G2462" s="32"/>
      <c r="H2462" s="32"/>
      <c r="I2462" s="32"/>
      <c r="J2462" s="34">
        <f>+D2462+E2462-G2462-H2462-I2462</f>
        <v>0</v>
      </c>
      <c r="K2462" s="31">
        <f>+K2371</f>
        <v>381.13</v>
      </c>
      <c r="L2462" s="24">
        <f t="shared" ref="L2462:L2523" si="181">+J2462*K2462</f>
        <v>0</v>
      </c>
      <c r="M2462" s="24"/>
      <c r="N2462" s="24">
        <f>+K2462*I2462</f>
        <v>0</v>
      </c>
    </row>
    <row r="2463" spans="1:14" x14ac:dyDescent="0.3">
      <c r="A2463" s="16" t="s">
        <v>37</v>
      </c>
      <c r="B2463" s="17" t="s">
        <v>38</v>
      </c>
      <c r="C2463" s="17">
        <v>36</v>
      </c>
      <c r="D2463" s="29"/>
      <c r="E2463" s="29"/>
      <c r="F2463" s="30">
        <f t="shared" ref="F2463:F2523" si="182">+(E2463+D2463)/C2463</f>
        <v>0</v>
      </c>
      <c r="G2463" s="32"/>
      <c r="H2463" s="32"/>
      <c r="I2463" s="32"/>
      <c r="J2463" s="34">
        <f t="shared" ref="J2463:J2523" si="183">+D2463+E2463-G2463-H2463-I2463</f>
        <v>0</v>
      </c>
      <c r="K2463" s="31">
        <f t="shared" ref="K2463:K2523" si="184">+K2372</f>
        <v>741.2</v>
      </c>
      <c r="L2463" s="24">
        <f t="shared" si="181"/>
        <v>0</v>
      </c>
      <c r="M2463" s="24"/>
      <c r="N2463" s="24">
        <f t="shared" ref="N2463:N2523" si="185">+K2463*I2463</f>
        <v>0</v>
      </c>
    </row>
    <row r="2464" spans="1:14" x14ac:dyDescent="0.3">
      <c r="A2464" s="16" t="s">
        <v>39</v>
      </c>
      <c r="B2464" s="17" t="s">
        <v>40</v>
      </c>
      <c r="C2464" s="17">
        <v>18</v>
      </c>
      <c r="D2464" s="29"/>
      <c r="E2464" s="29"/>
      <c r="F2464" s="30">
        <f t="shared" si="182"/>
        <v>0</v>
      </c>
      <c r="G2464" s="32"/>
      <c r="H2464" s="32"/>
      <c r="I2464" s="32"/>
      <c r="J2464" s="12">
        <f t="shared" si="183"/>
        <v>0</v>
      </c>
      <c r="K2464" s="31">
        <f t="shared" si="184"/>
        <v>1263.5999999999999</v>
      </c>
      <c r="L2464" s="37">
        <f t="shared" si="181"/>
        <v>0</v>
      </c>
      <c r="M2464" s="37"/>
      <c r="N2464" s="37">
        <f t="shared" si="185"/>
        <v>0</v>
      </c>
    </row>
    <row r="2465" spans="1:14" x14ac:dyDescent="0.3">
      <c r="A2465" s="16" t="s">
        <v>41</v>
      </c>
      <c r="B2465" s="17" t="s">
        <v>42</v>
      </c>
      <c r="C2465" s="17">
        <v>10</v>
      </c>
      <c r="D2465" s="29"/>
      <c r="E2465" s="29"/>
      <c r="F2465" s="30">
        <f t="shared" si="182"/>
        <v>0</v>
      </c>
      <c r="G2465" s="32"/>
      <c r="H2465" s="32"/>
      <c r="I2465" s="32"/>
      <c r="J2465" s="34">
        <f t="shared" si="183"/>
        <v>0</v>
      </c>
      <c r="K2465" s="31">
        <f t="shared" si="184"/>
        <v>2059.1999999999998</v>
      </c>
      <c r="L2465" s="24">
        <f t="shared" si="181"/>
        <v>0</v>
      </c>
      <c r="M2465" s="24"/>
      <c r="N2465" s="24">
        <f t="shared" si="185"/>
        <v>0</v>
      </c>
    </row>
    <row r="2466" spans="1:14" x14ac:dyDescent="0.3">
      <c r="A2466" s="16" t="s">
        <v>43</v>
      </c>
      <c r="B2466" s="17" t="s">
        <v>36</v>
      </c>
      <c r="C2466" s="17">
        <v>72</v>
      </c>
      <c r="D2466" s="29"/>
      <c r="E2466" s="29"/>
      <c r="F2466" s="30">
        <f t="shared" si="182"/>
        <v>0</v>
      </c>
      <c r="G2466" s="32"/>
      <c r="H2466" s="32"/>
      <c r="I2466" s="32"/>
      <c r="J2466" s="34">
        <f t="shared" si="183"/>
        <v>0</v>
      </c>
      <c r="K2466" s="31">
        <f t="shared" si="184"/>
        <v>409.5</v>
      </c>
      <c r="L2466" s="24">
        <f t="shared" si="181"/>
        <v>0</v>
      </c>
      <c r="M2466" s="24"/>
      <c r="N2466" s="24">
        <f t="shared" si="185"/>
        <v>0</v>
      </c>
    </row>
    <row r="2467" spans="1:14" x14ac:dyDescent="0.3">
      <c r="A2467" s="16" t="s">
        <v>44</v>
      </c>
      <c r="B2467" s="17" t="s">
        <v>38</v>
      </c>
      <c r="C2467" s="17">
        <v>36</v>
      </c>
      <c r="D2467" s="29"/>
      <c r="E2467" s="29"/>
      <c r="F2467" s="30">
        <f t="shared" si="182"/>
        <v>0</v>
      </c>
      <c r="G2467" s="32"/>
      <c r="H2467" s="32"/>
      <c r="I2467" s="32"/>
      <c r="J2467" s="34">
        <f t="shared" si="183"/>
        <v>0</v>
      </c>
      <c r="K2467" s="31">
        <f t="shared" si="184"/>
        <v>803.79</v>
      </c>
      <c r="L2467" s="24">
        <f t="shared" si="181"/>
        <v>0</v>
      </c>
      <c r="M2467" s="24"/>
      <c r="N2467" s="24">
        <f t="shared" si="185"/>
        <v>0</v>
      </c>
    </row>
    <row r="2468" spans="1:14" x14ac:dyDescent="0.3">
      <c r="A2468" s="16" t="s">
        <v>45</v>
      </c>
      <c r="B2468" s="17" t="s">
        <v>36</v>
      </c>
      <c r="C2468" s="17">
        <v>72</v>
      </c>
      <c r="D2468" s="29"/>
      <c r="E2468" s="29"/>
      <c r="F2468" s="30">
        <f t="shared" si="182"/>
        <v>0</v>
      </c>
      <c r="G2468" s="32"/>
      <c r="H2468" s="32"/>
      <c r="I2468" s="32"/>
      <c r="J2468" s="34">
        <f t="shared" si="183"/>
        <v>0</v>
      </c>
      <c r="K2468" s="31">
        <f t="shared" si="184"/>
        <v>409.5</v>
      </c>
      <c r="L2468" s="24">
        <f t="shared" si="181"/>
        <v>0</v>
      </c>
      <c r="M2468" s="24"/>
      <c r="N2468" s="24">
        <f t="shared" si="185"/>
        <v>0</v>
      </c>
    </row>
    <row r="2469" spans="1:14" x14ac:dyDescent="0.3">
      <c r="A2469" s="16" t="s">
        <v>46</v>
      </c>
      <c r="B2469" s="17" t="s">
        <v>38</v>
      </c>
      <c r="C2469" s="17">
        <v>36</v>
      </c>
      <c r="D2469" s="29"/>
      <c r="E2469" s="29"/>
      <c r="F2469" s="30">
        <f t="shared" si="182"/>
        <v>0</v>
      </c>
      <c r="G2469" s="32"/>
      <c r="H2469" s="32"/>
      <c r="I2469" s="32"/>
      <c r="J2469" s="34">
        <f t="shared" si="183"/>
        <v>0</v>
      </c>
      <c r="K2469" s="31">
        <f t="shared" si="184"/>
        <v>803.79</v>
      </c>
      <c r="L2469" s="24">
        <f t="shared" si="181"/>
        <v>0</v>
      </c>
      <c r="M2469" s="24"/>
      <c r="N2469" s="24">
        <f t="shared" si="185"/>
        <v>0</v>
      </c>
    </row>
    <row r="2470" spans="1:14" x14ac:dyDescent="0.3">
      <c r="A2470" s="16" t="s">
        <v>47</v>
      </c>
      <c r="B2470" s="17" t="s">
        <v>48</v>
      </c>
      <c r="C2470" s="17">
        <v>8</v>
      </c>
      <c r="D2470" s="29"/>
      <c r="E2470" s="29"/>
      <c r="F2470" s="30">
        <f t="shared" si="182"/>
        <v>0</v>
      </c>
      <c r="G2470" s="32"/>
      <c r="H2470" s="32"/>
      <c r="I2470" s="32"/>
      <c r="J2470" s="34">
        <f t="shared" si="183"/>
        <v>0</v>
      </c>
      <c r="K2470" s="31">
        <f t="shared" si="184"/>
        <v>2767.05</v>
      </c>
      <c r="L2470" s="24">
        <f t="shared" si="181"/>
        <v>0</v>
      </c>
      <c r="M2470" s="24"/>
      <c r="N2470" s="24">
        <f t="shared" si="185"/>
        <v>0</v>
      </c>
    </row>
    <row r="2471" spans="1:14" x14ac:dyDescent="0.3">
      <c r="A2471" s="35" t="s">
        <v>49</v>
      </c>
      <c r="B2471" s="17" t="s">
        <v>50</v>
      </c>
      <c r="C2471" s="38">
        <v>72</v>
      </c>
      <c r="D2471" s="29"/>
      <c r="E2471" s="29"/>
      <c r="F2471" s="30">
        <f t="shared" si="182"/>
        <v>0</v>
      </c>
      <c r="G2471" s="32"/>
      <c r="H2471" s="32"/>
      <c r="I2471" s="32"/>
      <c r="J2471" s="12">
        <f t="shared" si="183"/>
        <v>0</v>
      </c>
      <c r="K2471" s="31">
        <f t="shared" si="184"/>
        <v>444.6</v>
      </c>
      <c r="L2471" s="37">
        <f t="shared" si="181"/>
        <v>0</v>
      </c>
      <c r="M2471" s="37"/>
      <c r="N2471" s="37">
        <f t="shared" si="185"/>
        <v>0</v>
      </c>
    </row>
    <row r="2472" spans="1:14" x14ac:dyDescent="0.3">
      <c r="A2472" s="16" t="s">
        <v>51</v>
      </c>
      <c r="B2472" s="17" t="s">
        <v>52</v>
      </c>
      <c r="C2472" s="17">
        <v>36</v>
      </c>
      <c r="D2472" s="29"/>
      <c r="E2472" s="29"/>
      <c r="F2472" s="30">
        <f t="shared" si="182"/>
        <v>0</v>
      </c>
      <c r="G2472" s="32"/>
      <c r="H2472" s="32"/>
      <c r="I2472" s="32"/>
      <c r="J2472" s="34">
        <f t="shared" si="183"/>
        <v>0</v>
      </c>
      <c r="K2472" s="31">
        <f t="shared" si="184"/>
        <v>868.73</v>
      </c>
      <c r="L2472" s="24">
        <f t="shared" si="181"/>
        <v>0</v>
      </c>
      <c r="M2472" s="24"/>
      <c r="N2472" s="24">
        <f t="shared" si="185"/>
        <v>0</v>
      </c>
    </row>
    <row r="2473" spans="1:14" x14ac:dyDescent="0.3">
      <c r="A2473" s="16" t="s">
        <v>53</v>
      </c>
      <c r="B2473" s="17" t="s">
        <v>48</v>
      </c>
      <c r="C2473" s="17">
        <v>8</v>
      </c>
      <c r="D2473" s="29"/>
      <c r="E2473" s="29"/>
      <c r="F2473" s="30">
        <f t="shared" si="182"/>
        <v>0</v>
      </c>
      <c r="G2473" s="32"/>
      <c r="H2473" s="32"/>
      <c r="I2473" s="32"/>
      <c r="J2473" s="34">
        <f t="shared" si="183"/>
        <v>0</v>
      </c>
      <c r="K2473" s="31">
        <f t="shared" si="184"/>
        <v>2416.0500000000002</v>
      </c>
      <c r="L2473" s="24">
        <f t="shared" si="181"/>
        <v>0</v>
      </c>
      <c r="M2473" s="24"/>
      <c r="N2473" s="24">
        <f t="shared" si="185"/>
        <v>0</v>
      </c>
    </row>
    <row r="2474" spans="1:14" x14ac:dyDescent="0.3">
      <c r="A2474" s="16" t="s">
        <v>54</v>
      </c>
      <c r="B2474" s="17" t="s">
        <v>50</v>
      </c>
      <c r="C2474" s="17">
        <v>72</v>
      </c>
      <c r="D2474" s="29"/>
      <c r="E2474" s="29"/>
      <c r="F2474" s="30">
        <f t="shared" si="182"/>
        <v>0</v>
      </c>
      <c r="G2474" s="32"/>
      <c r="H2474" s="32"/>
      <c r="I2474" s="32"/>
      <c r="J2474" s="34">
        <f t="shared" si="183"/>
        <v>0</v>
      </c>
      <c r="K2474" s="31">
        <f t="shared" si="184"/>
        <v>377.33</v>
      </c>
      <c r="L2474" s="24">
        <f t="shared" si="181"/>
        <v>0</v>
      </c>
      <c r="M2474" s="24"/>
      <c r="N2474" s="24">
        <f t="shared" si="185"/>
        <v>0</v>
      </c>
    </row>
    <row r="2475" spans="1:14" x14ac:dyDescent="0.3">
      <c r="A2475" s="16" t="s">
        <v>55</v>
      </c>
      <c r="B2475" s="17" t="s">
        <v>56</v>
      </c>
      <c r="C2475" s="17">
        <v>15</v>
      </c>
      <c r="D2475" s="44"/>
      <c r="E2475" s="44"/>
      <c r="F2475" s="30">
        <f t="shared" si="182"/>
        <v>0</v>
      </c>
      <c r="G2475" s="11"/>
      <c r="H2475" s="11"/>
      <c r="I2475" s="11"/>
      <c r="J2475" s="12">
        <f t="shared" si="183"/>
        <v>0</v>
      </c>
      <c r="K2475" s="45">
        <f t="shared" si="184"/>
        <v>1158.3</v>
      </c>
      <c r="L2475" s="37">
        <f t="shared" si="181"/>
        <v>0</v>
      </c>
      <c r="M2475" s="37"/>
      <c r="N2475" s="37">
        <f t="shared" si="185"/>
        <v>0</v>
      </c>
    </row>
    <row r="2476" spans="1:14" x14ac:dyDescent="0.3">
      <c r="A2476" s="16" t="s">
        <v>57</v>
      </c>
      <c r="B2476" s="17" t="s">
        <v>50</v>
      </c>
      <c r="C2476" s="17">
        <v>72</v>
      </c>
      <c r="D2476" s="29"/>
      <c r="E2476" s="29"/>
      <c r="F2476" s="30">
        <f t="shared" si="182"/>
        <v>0</v>
      </c>
      <c r="G2476" s="32"/>
      <c r="H2476" s="32"/>
      <c r="I2476" s="32"/>
      <c r="J2476" s="34">
        <f t="shared" si="183"/>
        <v>0</v>
      </c>
      <c r="K2476" s="31">
        <f t="shared" si="184"/>
        <v>424.13</v>
      </c>
      <c r="L2476" s="24">
        <f t="shared" si="181"/>
        <v>0</v>
      </c>
      <c r="M2476" s="24"/>
      <c r="N2476" s="24">
        <f t="shared" si="185"/>
        <v>0</v>
      </c>
    </row>
    <row r="2477" spans="1:14" x14ac:dyDescent="0.3">
      <c r="A2477" s="16" t="s">
        <v>58</v>
      </c>
      <c r="B2477" s="17" t="s">
        <v>59</v>
      </c>
      <c r="C2477" s="17">
        <v>15</v>
      </c>
      <c r="D2477" s="29"/>
      <c r="E2477" s="29"/>
      <c r="F2477" s="30">
        <f t="shared" si="182"/>
        <v>0</v>
      </c>
      <c r="G2477" s="32"/>
      <c r="H2477" s="32"/>
      <c r="I2477" s="32"/>
      <c r="J2477" s="34">
        <f t="shared" si="183"/>
        <v>0</v>
      </c>
      <c r="K2477" s="31">
        <f t="shared" si="184"/>
        <v>1199.25</v>
      </c>
      <c r="L2477" s="24">
        <f t="shared" si="181"/>
        <v>0</v>
      </c>
      <c r="M2477" s="24"/>
      <c r="N2477" s="24">
        <f t="shared" si="185"/>
        <v>0</v>
      </c>
    </row>
    <row r="2478" spans="1:14" x14ac:dyDescent="0.3">
      <c r="A2478" s="16" t="s">
        <v>60</v>
      </c>
      <c r="B2478" s="17" t="s">
        <v>50</v>
      </c>
      <c r="C2478" s="17">
        <v>72</v>
      </c>
      <c r="D2478" s="29"/>
      <c r="E2478" s="29"/>
      <c r="F2478" s="30">
        <f t="shared" si="182"/>
        <v>0</v>
      </c>
      <c r="G2478" s="32"/>
      <c r="H2478" s="32"/>
      <c r="I2478" s="32"/>
      <c r="J2478" s="34">
        <f t="shared" si="183"/>
        <v>0</v>
      </c>
      <c r="K2478" s="31">
        <f t="shared" si="184"/>
        <v>381.13</v>
      </c>
      <c r="L2478" s="24">
        <f t="shared" si="181"/>
        <v>0</v>
      </c>
      <c r="M2478" s="24"/>
      <c r="N2478" s="24">
        <f t="shared" si="185"/>
        <v>0</v>
      </c>
    </row>
    <row r="2479" spans="1:14" x14ac:dyDescent="0.3">
      <c r="A2479" s="16" t="s">
        <v>61</v>
      </c>
      <c r="B2479" s="17" t="s">
        <v>50</v>
      </c>
      <c r="C2479" s="38">
        <v>72</v>
      </c>
      <c r="D2479" s="44"/>
      <c r="E2479" s="44"/>
      <c r="F2479" s="30">
        <f t="shared" si="182"/>
        <v>0</v>
      </c>
      <c r="G2479" s="11"/>
      <c r="H2479" s="11"/>
      <c r="I2479" s="11"/>
      <c r="J2479" s="12">
        <f t="shared" si="183"/>
        <v>0</v>
      </c>
      <c r="K2479" s="31">
        <f t="shared" si="184"/>
        <v>424.13</v>
      </c>
      <c r="L2479" s="37">
        <f t="shared" si="181"/>
        <v>0</v>
      </c>
      <c r="M2479" s="37"/>
      <c r="N2479" s="37">
        <f t="shared" si="185"/>
        <v>0</v>
      </c>
    </row>
    <row r="2480" spans="1:14" x14ac:dyDescent="0.3">
      <c r="A2480" s="35" t="s">
        <v>62</v>
      </c>
      <c r="B2480" s="17" t="s">
        <v>50</v>
      </c>
      <c r="C2480" s="38">
        <v>72</v>
      </c>
      <c r="D2480" s="44"/>
      <c r="E2480" s="44"/>
      <c r="F2480" s="30">
        <f t="shared" si="182"/>
        <v>0</v>
      </c>
      <c r="G2480" s="11"/>
      <c r="H2480" s="11"/>
      <c r="I2480" s="11"/>
      <c r="J2480" s="12">
        <f t="shared" si="183"/>
        <v>0</v>
      </c>
      <c r="K2480" s="31">
        <f t="shared" si="184"/>
        <v>330.23</v>
      </c>
      <c r="L2480" s="37">
        <f t="shared" si="181"/>
        <v>0</v>
      </c>
      <c r="M2480" s="37"/>
      <c r="N2480" s="37">
        <f t="shared" si="185"/>
        <v>0</v>
      </c>
    </row>
    <row r="2481" spans="1:14" x14ac:dyDescent="0.3">
      <c r="A2481" s="35" t="s">
        <v>63</v>
      </c>
      <c r="B2481" s="17" t="s">
        <v>50</v>
      </c>
      <c r="C2481" s="38">
        <v>72</v>
      </c>
      <c r="D2481" s="44"/>
      <c r="E2481" s="44"/>
      <c r="F2481" s="30">
        <f t="shared" si="182"/>
        <v>0</v>
      </c>
      <c r="G2481" s="11"/>
      <c r="H2481" s="11"/>
      <c r="I2481" s="11"/>
      <c r="J2481" s="12">
        <f t="shared" si="183"/>
        <v>0</v>
      </c>
      <c r="K2481" s="31">
        <f t="shared" si="184"/>
        <v>424.13</v>
      </c>
      <c r="L2481" s="37">
        <f t="shared" si="181"/>
        <v>0</v>
      </c>
      <c r="M2481" s="37"/>
      <c r="N2481" s="37">
        <f t="shared" si="185"/>
        <v>0</v>
      </c>
    </row>
    <row r="2482" spans="1:14" x14ac:dyDescent="0.3">
      <c r="A2482" s="35" t="s">
        <v>64</v>
      </c>
      <c r="B2482" s="17" t="s">
        <v>65</v>
      </c>
      <c r="C2482" s="38">
        <v>72</v>
      </c>
      <c r="D2482" s="44"/>
      <c r="E2482" s="44"/>
      <c r="F2482" s="30">
        <f t="shared" si="182"/>
        <v>0</v>
      </c>
      <c r="G2482" s="11"/>
      <c r="H2482" s="11"/>
      <c r="I2482" s="11"/>
      <c r="J2482" s="12">
        <f t="shared" si="183"/>
        <v>0</v>
      </c>
      <c r="K2482" s="31">
        <f t="shared" si="184"/>
        <v>389.61</v>
      </c>
      <c r="L2482" s="37">
        <f t="shared" si="181"/>
        <v>0</v>
      </c>
      <c r="M2482" s="37"/>
      <c r="N2482" s="37">
        <f t="shared" si="185"/>
        <v>0</v>
      </c>
    </row>
    <row r="2483" spans="1:14" x14ac:dyDescent="0.3">
      <c r="A2483" s="35" t="s">
        <v>66</v>
      </c>
      <c r="B2483" s="17" t="s">
        <v>65</v>
      </c>
      <c r="C2483" s="38">
        <v>72</v>
      </c>
      <c r="D2483" s="44"/>
      <c r="E2483" s="44"/>
      <c r="F2483" s="30">
        <f t="shared" si="182"/>
        <v>0</v>
      </c>
      <c r="G2483" s="11"/>
      <c r="H2483" s="11"/>
      <c r="I2483" s="11"/>
      <c r="J2483" s="12">
        <f t="shared" si="183"/>
        <v>0</v>
      </c>
      <c r="K2483" s="31">
        <f t="shared" si="184"/>
        <v>389.61</v>
      </c>
      <c r="L2483" s="37">
        <f t="shared" si="181"/>
        <v>0</v>
      </c>
      <c r="M2483" s="37"/>
      <c r="N2483" s="37">
        <f t="shared" si="185"/>
        <v>0</v>
      </c>
    </row>
    <row r="2484" spans="1:14" x14ac:dyDescent="0.3">
      <c r="A2484" s="47" t="s">
        <v>67</v>
      </c>
      <c r="B2484" s="48" t="s">
        <v>59</v>
      </c>
      <c r="C2484" s="49">
        <v>25</v>
      </c>
      <c r="D2484" s="44"/>
      <c r="E2484" s="44"/>
      <c r="F2484" s="30">
        <f t="shared" si="182"/>
        <v>0</v>
      </c>
      <c r="G2484" s="11"/>
      <c r="H2484" s="11"/>
      <c r="I2484" s="11"/>
      <c r="J2484" s="12">
        <f t="shared" si="183"/>
        <v>0</v>
      </c>
      <c r="K2484" s="31">
        <f t="shared" si="184"/>
        <v>169.65</v>
      </c>
      <c r="L2484" s="37">
        <f t="shared" si="181"/>
        <v>0</v>
      </c>
      <c r="M2484" s="37"/>
      <c r="N2484" s="37">
        <f t="shared" si="185"/>
        <v>0</v>
      </c>
    </row>
    <row r="2485" spans="1:14" x14ac:dyDescent="0.3">
      <c r="A2485" s="47" t="s">
        <v>68</v>
      </c>
      <c r="B2485" s="48" t="s">
        <v>42</v>
      </c>
      <c r="C2485" s="49">
        <v>50</v>
      </c>
      <c r="D2485" s="44"/>
      <c r="E2485" s="44"/>
      <c r="F2485" s="30">
        <f t="shared" si="182"/>
        <v>0</v>
      </c>
      <c r="G2485" s="11"/>
      <c r="H2485" s="11"/>
      <c r="I2485" s="11"/>
      <c r="J2485" s="12">
        <f t="shared" si="183"/>
        <v>0</v>
      </c>
      <c r="K2485" s="31">
        <f t="shared" si="184"/>
        <v>88.92</v>
      </c>
      <c r="L2485" s="37">
        <f t="shared" si="181"/>
        <v>0</v>
      </c>
      <c r="M2485" s="37"/>
      <c r="N2485" s="37">
        <f t="shared" si="185"/>
        <v>0</v>
      </c>
    </row>
    <row r="2486" spans="1:14" x14ac:dyDescent="0.3">
      <c r="A2486" s="47" t="s">
        <v>69</v>
      </c>
      <c r="B2486" s="48" t="s">
        <v>52</v>
      </c>
      <c r="C2486" s="49">
        <v>12</v>
      </c>
      <c r="D2486" s="44"/>
      <c r="E2486" s="44"/>
      <c r="F2486" s="30">
        <f t="shared" si="182"/>
        <v>0</v>
      </c>
      <c r="G2486" s="11"/>
      <c r="H2486" s="11"/>
      <c r="I2486" s="11"/>
      <c r="J2486" s="12">
        <f t="shared" si="183"/>
        <v>0</v>
      </c>
      <c r="K2486" s="31">
        <f t="shared" si="184"/>
        <v>123.94</v>
      </c>
      <c r="L2486" s="37">
        <f t="shared" si="181"/>
        <v>0</v>
      </c>
      <c r="M2486" s="37"/>
      <c r="N2486" s="37">
        <f t="shared" si="185"/>
        <v>0</v>
      </c>
    </row>
    <row r="2487" spans="1:14" ht="19.5" thickBot="1" x14ac:dyDescent="0.35">
      <c r="A2487" s="47" t="s">
        <v>70</v>
      </c>
      <c r="B2487" s="48" t="s">
        <v>50</v>
      </c>
      <c r="C2487" s="49">
        <v>60</v>
      </c>
      <c r="D2487" s="44"/>
      <c r="E2487" s="44"/>
      <c r="F2487" s="30">
        <f t="shared" si="182"/>
        <v>0</v>
      </c>
      <c r="G2487" s="11"/>
      <c r="H2487" s="11"/>
      <c r="I2487" s="11"/>
      <c r="J2487" s="12">
        <f t="shared" si="183"/>
        <v>0</v>
      </c>
      <c r="K2487" s="31">
        <f t="shared" si="184"/>
        <v>67.180000000000007</v>
      </c>
      <c r="L2487" s="37">
        <f t="shared" si="181"/>
        <v>0</v>
      </c>
      <c r="M2487" s="37"/>
      <c r="N2487" s="37">
        <f t="shared" si="185"/>
        <v>0</v>
      </c>
    </row>
    <row r="2488" spans="1:14" ht="19.5" thickBot="1" x14ac:dyDescent="0.35">
      <c r="A2488" s="56" t="s">
        <v>71</v>
      </c>
      <c r="B2488" s="57" t="s">
        <v>50</v>
      </c>
      <c r="C2488" s="58">
        <v>60</v>
      </c>
      <c r="D2488" s="44"/>
      <c r="E2488" s="44"/>
      <c r="F2488" s="30">
        <f t="shared" si="182"/>
        <v>0</v>
      </c>
      <c r="G2488" s="11"/>
      <c r="H2488" s="11"/>
      <c r="I2488" s="11"/>
      <c r="J2488" s="12">
        <f t="shared" si="183"/>
        <v>0</v>
      </c>
      <c r="K2488" s="31">
        <f t="shared" si="184"/>
        <v>67.180000000000007</v>
      </c>
      <c r="L2488" s="37">
        <f t="shared" si="181"/>
        <v>0</v>
      </c>
      <c r="M2488" s="37"/>
      <c r="N2488" s="37">
        <f t="shared" si="185"/>
        <v>0</v>
      </c>
    </row>
    <row r="2489" spans="1:14" ht="19.5" thickBot="1" x14ac:dyDescent="0.35">
      <c r="A2489" s="56" t="s">
        <v>72</v>
      </c>
      <c r="B2489" s="57" t="s">
        <v>50</v>
      </c>
      <c r="C2489" s="58">
        <v>60</v>
      </c>
      <c r="D2489" s="44"/>
      <c r="E2489" s="44"/>
      <c r="F2489" s="30">
        <f t="shared" si="182"/>
        <v>0</v>
      </c>
      <c r="G2489" s="11"/>
      <c r="H2489" s="11"/>
      <c r="I2489" s="11"/>
      <c r="J2489" s="12">
        <f t="shared" si="183"/>
        <v>0</v>
      </c>
      <c r="K2489" s="31">
        <f t="shared" si="184"/>
        <v>67.180000000000007</v>
      </c>
      <c r="L2489" s="37">
        <f t="shared" si="181"/>
        <v>0</v>
      </c>
      <c r="M2489" s="37"/>
      <c r="N2489" s="37">
        <f t="shared" si="185"/>
        <v>0</v>
      </c>
    </row>
    <row r="2490" spans="1:14" ht="19.5" thickBot="1" x14ac:dyDescent="0.35">
      <c r="A2490" s="56" t="s">
        <v>73</v>
      </c>
      <c r="B2490" s="57" t="s">
        <v>74</v>
      </c>
      <c r="C2490" s="58">
        <v>150</v>
      </c>
      <c r="D2490" s="44"/>
      <c r="E2490" s="44"/>
      <c r="F2490" s="30">
        <f t="shared" si="182"/>
        <v>0</v>
      </c>
      <c r="G2490" s="11"/>
      <c r="H2490" s="11"/>
      <c r="I2490" s="11"/>
      <c r="J2490" s="12">
        <f t="shared" si="183"/>
        <v>0</v>
      </c>
      <c r="K2490" s="31">
        <f t="shared" si="184"/>
        <v>21.06</v>
      </c>
      <c r="L2490" s="37">
        <f t="shared" si="181"/>
        <v>0</v>
      </c>
      <c r="M2490" s="37"/>
      <c r="N2490" s="37">
        <f t="shared" si="185"/>
        <v>0</v>
      </c>
    </row>
    <row r="2491" spans="1:14" ht="19.5" thickBot="1" x14ac:dyDescent="0.35">
      <c r="A2491" s="66" t="s">
        <v>75</v>
      </c>
      <c r="B2491" s="67" t="s">
        <v>76</v>
      </c>
      <c r="C2491" s="68">
        <v>120</v>
      </c>
      <c r="D2491" s="44"/>
      <c r="E2491" s="44"/>
      <c r="F2491" s="30">
        <f t="shared" si="182"/>
        <v>0</v>
      </c>
      <c r="G2491" s="11"/>
      <c r="H2491" s="11"/>
      <c r="I2491" s="11"/>
      <c r="J2491" s="12">
        <f t="shared" si="183"/>
        <v>0</v>
      </c>
      <c r="K2491" s="31">
        <f t="shared" si="184"/>
        <v>78.98</v>
      </c>
      <c r="L2491" s="37">
        <f t="shared" si="181"/>
        <v>0</v>
      </c>
      <c r="M2491" s="37"/>
      <c r="N2491" s="37">
        <f t="shared" si="185"/>
        <v>0</v>
      </c>
    </row>
    <row r="2492" spans="1:14" ht="19.5" thickBot="1" x14ac:dyDescent="0.35">
      <c r="A2492" s="66" t="s">
        <v>77</v>
      </c>
      <c r="B2492" s="67" t="s">
        <v>78</v>
      </c>
      <c r="C2492" s="68">
        <v>60</v>
      </c>
      <c r="D2492" s="44"/>
      <c r="E2492" s="44"/>
      <c r="F2492" s="30">
        <f t="shared" si="182"/>
        <v>0</v>
      </c>
      <c r="G2492" s="11"/>
      <c r="H2492" s="11"/>
      <c r="I2492" s="11"/>
      <c r="J2492" s="12">
        <f t="shared" si="183"/>
        <v>0</v>
      </c>
      <c r="K2492" s="31">
        <f t="shared" si="184"/>
        <v>154.44</v>
      </c>
      <c r="L2492" s="37">
        <f t="shared" si="181"/>
        <v>0</v>
      </c>
      <c r="M2492" s="37"/>
      <c r="N2492" s="37">
        <f t="shared" si="185"/>
        <v>0</v>
      </c>
    </row>
    <row r="2493" spans="1:14" ht="19.5" thickBot="1" x14ac:dyDescent="0.35">
      <c r="A2493" s="66" t="s">
        <v>79</v>
      </c>
      <c r="B2493" s="67" t="s">
        <v>50</v>
      </c>
      <c r="C2493" s="68">
        <v>30</v>
      </c>
      <c r="D2493" s="44"/>
      <c r="E2493" s="44"/>
      <c r="F2493" s="30">
        <f t="shared" si="182"/>
        <v>0</v>
      </c>
      <c r="G2493" s="11"/>
      <c r="H2493" s="11"/>
      <c r="I2493" s="11"/>
      <c r="J2493" s="12">
        <f t="shared" si="183"/>
        <v>0</v>
      </c>
      <c r="K2493" s="31">
        <f t="shared" si="184"/>
        <v>274.95</v>
      </c>
      <c r="L2493" s="37">
        <f t="shared" si="181"/>
        <v>0</v>
      </c>
      <c r="M2493" s="37"/>
      <c r="N2493" s="37">
        <f t="shared" si="185"/>
        <v>0</v>
      </c>
    </row>
    <row r="2494" spans="1:14" ht="19.5" thickBot="1" x14ac:dyDescent="0.35">
      <c r="A2494" s="66" t="s">
        <v>80</v>
      </c>
      <c r="B2494" s="67" t="s">
        <v>59</v>
      </c>
      <c r="C2494" s="68">
        <v>12</v>
      </c>
      <c r="D2494" s="44"/>
      <c r="E2494" s="44"/>
      <c r="F2494" s="30">
        <f t="shared" si="182"/>
        <v>0</v>
      </c>
      <c r="G2494" s="11"/>
      <c r="H2494" s="11"/>
      <c r="I2494" s="11"/>
      <c r="J2494" s="12">
        <f t="shared" si="183"/>
        <v>0</v>
      </c>
      <c r="K2494" s="31">
        <f t="shared" si="184"/>
        <v>1023.75</v>
      </c>
      <c r="L2494" s="37">
        <f t="shared" si="181"/>
        <v>0</v>
      </c>
      <c r="M2494" s="37"/>
      <c r="N2494" s="37">
        <f t="shared" si="185"/>
        <v>0</v>
      </c>
    </row>
    <row r="2495" spans="1:14" ht="19.5" thickBot="1" x14ac:dyDescent="0.35">
      <c r="A2495" s="76" t="s">
        <v>81</v>
      </c>
      <c r="B2495" s="77" t="s">
        <v>82</v>
      </c>
      <c r="C2495" s="78">
        <v>18</v>
      </c>
      <c r="D2495" s="44"/>
      <c r="E2495" s="44"/>
      <c r="F2495" s="30">
        <f t="shared" si="182"/>
        <v>0</v>
      </c>
      <c r="G2495" s="11"/>
      <c r="H2495" s="11"/>
      <c r="I2495" s="11"/>
      <c r="J2495" s="12">
        <f t="shared" si="183"/>
        <v>0</v>
      </c>
      <c r="K2495" s="31">
        <f t="shared" si="184"/>
        <v>558.67999999999995</v>
      </c>
      <c r="L2495" s="37">
        <f t="shared" si="181"/>
        <v>0</v>
      </c>
      <c r="M2495" s="37"/>
      <c r="N2495" s="37">
        <f t="shared" si="185"/>
        <v>0</v>
      </c>
    </row>
    <row r="2496" spans="1:14" ht="19.5" thickBot="1" x14ac:dyDescent="0.35">
      <c r="A2496" s="76" t="s">
        <v>83</v>
      </c>
      <c r="B2496" s="77" t="s">
        <v>59</v>
      </c>
      <c r="C2496" s="78">
        <v>12</v>
      </c>
      <c r="D2496" s="44"/>
      <c r="E2496" s="44"/>
      <c r="F2496" s="30">
        <f t="shared" si="182"/>
        <v>0</v>
      </c>
      <c r="G2496" s="11"/>
      <c r="H2496" s="11"/>
      <c r="I2496" s="11"/>
      <c r="J2496" s="12">
        <f t="shared" si="183"/>
        <v>0</v>
      </c>
      <c r="K2496" s="31">
        <f t="shared" si="184"/>
        <v>1092.2</v>
      </c>
      <c r="L2496" s="37">
        <f t="shared" si="181"/>
        <v>0</v>
      </c>
      <c r="M2496" s="37"/>
      <c r="N2496" s="37">
        <f t="shared" si="185"/>
        <v>0</v>
      </c>
    </row>
    <row r="2497" spans="1:14" ht="19.5" thickBot="1" x14ac:dyDescent="0.35">
      <c r="A2497" s="76" t="s">
        <v>84</v>
      </c>
      <c r="B2497" s="77" t="s">
        <v>85</v>
      </c>
      <c r="C2497" s="78">
        <v>4</v>
      </c>
      <c r="D2497" s="44"/>
      <c r="E2497" s="44"/>
      <c r="F2497" s="30">
        <f t="shared" si="182"/>
        <v>0</v>
      </c>
      <c r="G2497" s="11"/>
      <c r="H2497" s="11"/>
      <c r="I2497" s="11"/>
      <c r="J2497" s="12">
        <f t="shared" si="183"/>
        <v>0</v>
      </c>
      <c r="K2497" s="31">
        <f t="shared" si="184"/>
        <v>2670.53</v>
      </c>
      <c r="L2497" s="37">
        <f t="shared" si="181"/>
        <v>0</v>
      </c>
      <c r="M2497" s="37"/>
      <c r="N2497" s="37">
        <f t="shared" si="185"/>
        <v>0</v>
      </c>
    </row>
    <row r="2498" spans="1:14" ht="19.5" thickBot="1" x14ac:dyDescent="0.35">
      <c r="A2498" s="86" t="s">
        <v>86</v>
      </c>
      <c r="B2498" s="87" t="s">
        <v>87</v>
      </c>
      <c r="C2498" s="88">
        <v>48</v>
      </c>
      <c r="D2498" s="44"/>
      <c r="E2498" s="44"/>
      <c r="F2498" s="30">
        <f t="shared" si="182"/>
        <v>0</v>
      </c>
      <c r="G2498" s="11"/>
      <c r="H2498" s="11"/>
      <c r="I2498" s="11"/>
      <c r="J2498" s="12">
        <f t="shared" si="183"/>
        <v>0</v>
      </c>
      <c r="K2498" s="31">
        <f t="shared" si="184"/>
        <v>46.8</v>
      </c>
      <c r="L2498" s="37">
        <f t="shared" si="181"/>
        <v>0</v>
      </c>
      <c r="M2498" s="37"/>
      <c r="N2498" s="37">
        <f t="shared" si="185"/>
        <v>0</v>
      </c>
    </row>
    <row r="2499" spans="1:14" ht="19.5" thickBot="1" x14ac:dyDescent="0.35">
      <c r="A2499" s="86" t="s">
        <v>88</v>
      </c>
      <c r="B2499" s="87" t="s">
        <v>87</v>
      </c>
      <c r="C2499" s="88">
        <v>48</v>
      </c>
      <c r="D2499" s="44"/>
      <c r="E2499" s="44"/>
      <c r="F2499" s="30">
        <f t="shared" si="182"/>
        <v>0</v>
      </c>
      <c r="G2499" s="11"/>
      <c r="H2499" s="11"/>
      <c r="I2499" s="11"/>
      <c r="J2499" s="12">
        <f t="shared" si="183"/>
        <v>0</v>
      </c>
      <c r="K2499" s="31">
        <f t="shared" si="184"/>
        <v>46.8</v>
      </c>
      <c r="L2499" s="37">
        <f t="shared" si="181"/>
        <v>0</v>
      </c>
      <c r="M2499" s="37"/>
      <c r="N2499" s="37">
        <f t="shared" si="185"/>
        <v>0</v>
      </c>
    </row>
    <row r="2500" spans="1:14" x14ac:dyDescent="0.3">
      <c r="A2500" s="96" t="s">
        <v>89</v>
      </c>
      <c r="B2500" s="97">
        <v>25</v>
      </c>
      <c r="C2500" s="97">
        <v>25</v>
      </c>
      <c r="D2500" s="44"/>
      <c r="E2500" s="44"/>
      <c r="F2500" s="30">
        <f t="shared" si="182"/>
        <v>0</v>
      </c>
      <c r="G2500" s="11"/>
      <c r="H2500" s="11"/>
      <c r="I2500" s="11"/>
      <c r="J2500" s="12">
        <f t="shared" si="183"/>
        <v>0</v>
      </c>
      <c r="K2500" s="31">
        <f t="shared" si="184"/>
        <v>111.25</v>
      </c>
      <c r="L2500" s="37">
        <f t="shared" si="181"/>
        <v>0</v>
      </c>
      <c r="M2500" s="37"/>
      <c r="N2500" s="37">
        <f t="shared" si="185"/>
        <v>0</v>
      </c>
    </row>
    <row r="2501" spans="1:14" x14ac:dyDescent="0.3">
      <c r="A2501" s="105" t="s">
        <v>90</v>
      </c>
      <c r="B2501" s="106">
        <v>10</v>
      </c>
      <c r="C2501" s="106">
        <v>10</v>
      </c>
      <c r="D2501" s="44"/>
      <c r="E2501" s="44"/>
      <c r="F2501" s="30">
        <f t="shared" si="182"/>
        <v>0</v>
      </c>
      <c r="G2501" s="11"/>
      <c r="H2501" s="11"/>
      <c r="I2501" s="11"/>
      <c r="J2501" s="12">
        <f t="shared" si="183"/>
        <v>0</v>
      </c>
      <c r="K2501" s="31">
        <f t="shared" si="184"/>
        <v>1760</v>
      </c>
      <c r="L2501" s="37">
        <f t="shared" si="181"/>
        <v>0</v>
      </c>
      <c r="M2501" s="37"/>
      <c r="N2501" s="37">
        <f t="shared" si="185"/>
        <v>0</v>
      </c>
    </row>
    <row r="2502" spans="1:14" x14ac:dyDescent="0.3">
      <c r="A2502" s="105" t="s">
        <v>91</v>
      </c>
      <c r="B2502" s="106">
        <v>8</v>
      </c>
      <c r="C2502" s="106">
        <v>8</v>
      </c>
      <c r="D2502" s="44"/>
      <c r="E2502" s="44"/>
      <c r="F2502" s="30">
        <f t="shared" si="182"/>
        <v>0</v>
      </c>
      <c r="G2502" s="11"/>
      <c r="H2502" s="11"/>
      <c r="I2502" s="11"/>
      <c r="J2502" s="12">
        <f t="shared" si="183"/>
        <v>0</v>
      </c>
      <c r="K2502" s="31">
        <f t="shared" si="184"/>
        <v>2365</v>
      </c>
      <c r="L2502" s="37">
        <f t="shared" si="181"/>
        <v>0</v>
      </c>
      <c r="M2502" s="37"/>
      <c r="N2502" s="37">
        <f t="shared" si="185"/>
        <v>0</v>
      </c>
    </row>
    <row r="2503" spans="1:14" x14ac:dyDescent="0.3">
      <c r="A2503" s="105" t="s">
        <v>92</v>
      </c>
      <c r="B2503" s="106">
        <v>8</v>
      </c>
      <c r="C2503" s="106">
        <v>8</v>
      </c>
      <c r="D2503" s="44"/>
      <c r="E2503" s="44"/>
      <c r="F2503" s="30">
        <f t="shared" si="182"/>
        <v>0</v>
      </c>
      <c r="G2503" s="11"/>
      <c r="H2503" s="11"/>
      <c r="I2503" s="11"/>
      <c r="J2503" s="12">
        <f t="shared" si="183"/>
        <v>0</v>
      </c>
      <c r="K2503" s="31">
        <f t="shared" si="184"/>
        <v>2065</v>
      </c>
      <c r="L2503" s="37">
        <f t="shared" si="181"/>
        <v>0</v>
      </c>
      <c r="M2503" s="37"/>
      <c r="N2503" s="37">
        <f t="shared" si="185"/>
        <v>0</v>
      </c>
    </row>
    <row r="2504" spans="1:14" x14ac:dyDescent="0.3">
      <c r="A2504" s="105" t="s">
        <v>93</v>
      </c>
      <c r="B2504" s="106">
        <v>15</v>
      </c>
      <c r="C2504" s="106">
        <v>15</v>
      </c>
      <c r="D2504" s="44"/>
      <c r="E2504" s="44"/>
      <c r="F2504" s="30">
        <f t="shared" si="182"/>
        <v>0</v>
      </c>
      <c r="G2504" s="11"/>
      <c r="H2504" s="11"/>
      <c r="I2504" s="11"/>
      <c r="J2504" s="12">
        <f t="shared" si="183"/>
        <v>0</v>
      </c>
      <c r="K2504" s="31">
        <f t="shared" si="184"/>
        <v>990</v>
      </c>
      <c r="L2504" s="37">
        <f t="shared" si="181"/>
        <v>0</v>
      </c>
      <c r="M2504" s="37"/>
      <c r="N2504" s="37">
        <f t="shared" si="185"/>
        <v>0</v>
      </c>
    </row>
    <row r="2505" spans="1:14" x14ac:dyDescent="0.3">
      <c r="A2505" s="105" t="s">
        <v>94</v>
      </c>
      <c r="B2505" s="106">
        <v>15</v>
      </c>
      <c r="C2505" s="106">
        <v>15</v>
      </c>
      <c r="D2505" s="44"/>
      <c r="E2505" s="44"/>
      <c r="F2505" s="30">
        <f t="shared" si="182"/>
        <v>0</v>
      </c>
      <c r="G2505" s="11"/>
      <c r="H2505" s="11"/>
      <c r="I2505" s="11"/>
      <c r="J2505" s="12">
        <f t="shared" si="183"/>
        <v>0</v>
      </c>
      <c r="K2505" s="31">
        <f t="shared" si="184"/>
        <v>1025</v>
      </c>
      <c r="L2505" s="37">
        <f t="shared" si="181"/>
        <v>0</v>
      </c>
      <c r="M2505" s="37"/>
      <c r="N2505" s="37">
        <f t="shared" si="185"/>
        <v>0</v>
      </c>
    </row>
    <row r="2506" spans="1:14" x14ac:dyDescent="0.3">
      <c r="A2506" s="105" t="s">
        <v>95</v>
      </c>
      <c r="B2506" s="106">
        <v>10</v>
      </c>
      <c r="C2506" s="106">
        <v>10</v>
      </c>
      <c r="D2506" s="44"/>
      <c r="E2506" s="44"/>
      <c r="F2506" s="30">
        <f t="shared" si="182"/>
        <v>0</v>
      </c>
      <c r="G2506" s="11"/>
      <c r="H2506" s="11"/>
      <c r="I2506" s="11"/>
      <c r="J2506" s="12">
        <f t="shared" si="183"/>
        <v>0</v>
      </c>
      <c r="K2506" s="31">
        <f t="shared" si="184"/>
        <v>1620</v>
      </c>
      <c r="L2506" s="37">
        <f t="shared" si="181"/>
        <v>0</v>
      </c>
      <c r="M2506" s="37"/>
      <c r="N2506" s="37">
        <f t="shared" si="185"/>
        <v>0</v>
      </c>
    </row>
    <row r="2507" spans="1:14" x14ac:dyDescent="0.3">
      <c r="A2507" s="105" t="s">
        <v>96</v>
      </c>
      <c r="B2507" s="106">
        <v>8</v>
      </c>
      <c r="C2507" s="106">
        <v>8</v>
      </c>
      <c r="D2507" s="44"/>
      <c r="E2507" s="44"/>
      <c r="F2507" s="30">
        <f t="shared" si="182"/>
        <v>0</v>
      </c>
      <c r="G2507" s="11"/>
      <c r="H2507" s="11"/>
      <c r="I2507" s="11"/>
      <c r="J2507" s="12">
        <f t="shared" si="183"/>
        <v>0</v>
      </c>
      <c r="K2507" s="31">
        <f t="shared" si="184"/>
        <v>2130</v>
      </c>
      <c r="L2507" s="37">
        <f t="shared" si="181"/>
        <v>0</v>
      </c>
      <c r="M2507" s="37"/>
      <c r="N2507" s="37">
        <f t="shared" si="185"/>
        <v>0</v>
      </c>
    </row>
    <row r="2508" spans="1:14" x14ac:dyDescent="0.3">
      <c r="A2508" s="105" t="s">
        <v>97</v>
      </c>
      <c r="B2508" s="106">
        <v>15</v>
      </c>
      <c r="C2508" s="106">
        <v>15</v>
      </c>
      <c r="D2508" s="44"/>
      <c r="E2508" s="44"/>
      <c r="F2508" s="30">
        <f t="shared" si="182"/>
        <v>0</v>
      </c>
      <c r="G2508" s="11"/>
      <c r="H2508" s="11"/>
      <c r="I2508" s="11"/>
      <c r="J2508" s="12">
        <f t="shared" si="183"/>
        <v>0</v>
      </c>
      <c r="K2508" s="31">
        <f t="shared" si="184"/>
        <v>880</v>
      </c>
      <c r="L2508" s="37">
        <f t="shared" si="181"/>
        <v>0</v>
      </c>
      <c r="M2508" s="37"/>
      <c r="N2508" s="37">
        <f t="shared" si="185"/>
        <v>0</v>
      </c>
    </row>
    <row r="2509" spans="1:14" x14ac:dyDescent="0.3">
      <c r="A2509" s="105" t="s">
        <v>98</v>
      </c>
      <c r="B2509" s="106">
        <v>15</v>
      </c>
      <c r="C2509" s="106">
        <v>15</v>
      </c>
      <c r="D2509" s="44"/>
      <c r="E2509" s="44"/>
      <c r="F2509" s="30">
        <f t="shared" si="182"/>
        <v>0</v>
      </c>
      <c r="G2509" s="11"/>
      <c r="H2509" s="11"/>
      <c r="I2509" s="11"/>
      <c r="J2509" s="12">
        <f t="shared" si="183"/>
        <v>0</v>
      </c>
      <c r="K2509" s="31">
        <f t="shared" si="184"/>
        <v>915</v>
      </c>
      <c r="L2509" s="37">
        <f t="shared" si="181"/>
        <v>0</v>
      </c>
      <c r="M2509" s="37"/>
      <c r="N2509" s="37">
        <f t="shared" si="185"/>
        <v>0</v>
      </c>
    </row>
    <row r="2510" spans="1:14" x14ac:dyDescent="0.3">
      <c r="A2510" s="105" t="s">
        <v>99</v>
      </c>
      <c r="B2510" s="106">
        <v>3</v>
      </c>
      <c r="C2510" s="106">
        <v>3</v>
      </c>
      <c r="D2510" s="44"/>
      <c r="E2510" s="44"/>
      <c r="F2510" s="30">
        <f t="shared" si="182"/>
        <v>0</v>
      </c>
      <c r="G2510" s="11"/>
      <c r="H2510" s="11"/>
      <c r="I2510" s="11"/>
      <c r="J2510" s="12">
        <f t="shared" si="183"/>
        <v>0</v>
      </c>
      <c r="K2510" s="31">
        <f t="shared" si="184"/>
        <v>1970</v>
      </c>
      <c r="L2510" s="37">
        <f t="shared" si="181"/>
        <v>0</v>
      </c>
      <c r="M2510" s="37"/>
      <c r="N2510" s="37">
        <f t="shared" si="185"/>
        <v>0</v>
      </c>
    </row>
    <row r="2511" spans="1:14" x14ac:dyDescent="0.3">
      <c r="A2511" s="105" t="s">
        <v>100</v>
      </c>
      <c r="B2511" s="106">
        <v>3</v>
      </c>
      <c r="C2511" s="106">
        <v>3</v>
      </c>
      <c r="D2511" s="44"/>
      <c r="E2511" s="44"/>
      <c r="F2511" s="30">
        <f t="shared" si="182"/>
        <v>0</v>
      </c>
      <c r="G2511" s="11"/>
      <c r="H2511" s="11"/>
      <c r="I2511" s="11"/>
      <c r="J2511" s="12">
        <f t="shared" si="183"/>
        <v>0</v>
      </c>
      <c r="K2511" s="31">
        <f t="shared" si="184"/>
        <v>2035</v>
      </c>
      <c r="L2511" s="37">
        <f t="shared" si="181"/>
        <v>0</v>
      </c>
      <c r="M2511" s="37"/>
      <c r="N2511" s="37">
        <f t="shared" si="185"/>
        <v>0</v>
      </c>
    </row>
    <row r="2512" spans="1:14" x14ac:dyDescent="0.3">
      <c r="A2512" s="105" t="s">
        <v>101</v>
      </c>
      <c r="B2512" s="106">
        <v>8</v>
      </c>
      <c r="C2512" s="106">
        <v>8</v>
      </c>
      <c r="D2512" s="44"/>
      <c r="E2512" s="44"/>
      <c r="F2512" s="30">
        <f t="shared" si="182"/>
        <v>0</v>
      </c>
      <c r="G2512" s="11"/>
      <c r="H2512" s="11"/>
      <c r="I2512" s="11"/>
      <c r="J2512" s="12">
        <f t="shared" si="183"/>
        <v>0</v>
      </c>
      <c r="K2512" s="31">
        <f t="shared" si="184"/>
        <v>2120</v>
      </c>
      <c r="L2512" s="37">
        <f t="shared" si="181"/>
        <v>0</v>
      </c>
      <c r="M2512" s="37"/>
      <c r="N2512" s="37">
        <f t="shared" si="185"/>
        <v>0</v>
      </c>
    </row>
    <row r="2513" spans="1:14" x14ac:dyDescent="0.3">
      <c r="A2513" s="105" t="s">
        <v>102</v>
      </c>
      <c r="B2513" s="106">
        <v>10</v>
      </c>
      <c r="C2513" s="106">
        <v>10</v>
      </c>
      <c r="D2513" s="44"/>
      <c r="E2513" s="44"/>
      <c r="F2513" s="30">
        <f t="shared" si="182"/>
        <v>0</v>
      </c>
      <c r="G2513" s="11"/>
      <c r="H2513" s="11"/>
      <c r="I2513" s="11"/>
      <c r="J2513" s="12">
        <f t="shared" si="183"/>
        <v>0</v>
      </c>
      <c r="K2513" s="31">
        <f t="shared" si="184"/>
        <v>1980</v>
      </c>
      <c r="L2513" s="37">
        <f t="shared" si="181"/>
        <v>0</v>
      </c>
      <c r="M2513" s="37"/>
      <c r="N2513" s="37">
        <f t="shared" si="185"/>
        <v>0</v>
      </c>
    </row>
    <row r="2514" spans="1:14" x14ac:dyDescent="0.3">
      <c r="A2514" s="105" t="s">
        <v>103</v>
      </c>
      <c r="B2514" s="106">
        <v>12</v>
      </c>
      <c r="C2514" s="106">
        <v>12</v>
      </c>
      <c r="D2514" s="44"/>
      <c r="E2514" s="44"/>
      <c r="F2514" s="30">
        <f t="shared" si="182"/>
        <v>0</v>
      </c>
      <c r="G2514" s="11"/>
      <c r="H2514" s="11"/>
      <c r="I2514" s="11"/>
      <c r="J2514" s="12">
        <f t="shared" si="183"/>
        <v>0</v>
      </c>
      <c r="K2514" s="31">
        <f t="shared" si="184"/>
        <v>875</v>
      </c>
      <c r="L2514" s="37">
        <f t="shared" si="181"/>
        <v>0</v>
      </c>
      <c r="M2514" s="37"/>
      <c r="N2514" s="37">
        <f t="shared" si="185"/>
        <v>0</v>
      </c>
    </row>
    <row r="2515" spans="1:14" ht="19.5" thickBot="1" x14ac:dyDescent="0.35">
      <c r="A2515" s="105" t="s">
        <v>104</v>
      </c>
      <c r="B2515" s="106">
        <v>3</v>
      </c>
      <c r="C2515" s="106">
        <v>3</v>
      </c>
      <c r="D2515" s="44"/>
      <c r="E2515" s="44"/>
      <c r="F2515" s="30">
        <f t="shared" si="182"/>
        <v>0</v>
      </c>
      <c r="G2515" s="11"/>
      <c r="H2515" s="11"/>
      <c r="I2515" s="11"/>
      <c r="J2515" s="12">
        <f t="shared" si="183"/>
        <v>0</v>
      </c>
      <c r="K2515" s="31">
        <f t="shared" si="184"/>
        <v>2145</v>
      </c>
      <c r="L2515" s="37">
        <f t="shared" si="181"/>
        <v>0</v>
      </c>
      <c r="M2515" s="37"/>
      <c r="N2515" s="37">
        <f t="shared" si="185"/>
        <v>0</v>
      </c>
    </row>
    <row r="2516" spans="1:14" ht="19.5" thickBot="1" x14ac:dyDescent="0.35">
      <c r="A2516" s="56" t="s">
        <v>105</v>
      </c>
      <c r="B2516" s="57" t="s">
        <v>74</v>
      </c>
      <c r="C2516" s="58">
        <v>150</v>
      </c>
      <c r="D2516" s="44"/>
      <c r="E2516" s="44"/>
      <c r="F2516" s="30">
        <f t="shared" si="182"/>
        <v>0</v>
      </c>
      <c r="G2516" s="11"/>
      <c r="H2516" s="11"/>
      <c r="I2516" s="11"/>
      <c r="J2516" s="12">
        <f t="shared" si="183"/>
        <v>0</v>
      </c>
      <c r="K2516" s="31">
        <f t="shared" si="184"/>
        <v>21.06</v>
      </c>
      <c r="L2516" s="37">
        <f t="shared" si="181"/>
        <v>0</v>
      </c>
      <c r="M2516" s="37"/>
      <c r="N2516" s="37">
        <f t="shared" si="185"/>
        <v>0</v>
      </c>
    </row>
    <row r="2517" spans="1:14" x14ac:dyDescent="0.3">
      <c r="A2517" s="107"/>
      <c r="B2517" s="108"/>
      <c r="C2517" s="108"/>
      <c r="D2517" s="11"/>
      <c r="E2517" s="11"/>
      <c r="F2517" s="30" t="e">
        <f t="shared" si="182"/>
        <v>#DIV/0!</v>
      </c>
      <c r="G2517" s="11"/>
      <c r="H2517" s="11"/>
      <c r="I2517" s="11"/>
      <c r="J2517" s="12">
        <f t="shared" si="183"/>
        <v>0</v>
      </c>
      <c r="K2517" s="31">
        <f t="shared" si="184"/>
        <v>116.5</v>
      </c>
      <c r="L2517" s="37">
        <f t="shared" si="181"/>
        <v>0</v>
      </c>
      <c r="M2517" s="37"/>
      <c r="N2517" s="37">
        <f t="shared" si="185"/>
        <v>0</v>
      </c>
    </row>
    <row r="2518" spans="1:14" x14ac:dyDescent="0.3">
      <c r="A2518" s="107"/>
      <c r="B2518" s="108"/>
      <c r="C2518" s="108"/>
      <c r="D2518" s="11"/>
      <c r="E2518" s="11"/>
      <c r="F2518" s="30" t="e">
        <f t="shared" si="182"/>
        <v>#DIV/0!</v>
      </c>
      <c r="G2518" s="11"/>
      <c r="H2518" s="11"/>
      <c r="I2518" s="11"/>
      <c r="J2518" s="12">
        <f t="shared" si="183"/>
        <v>0</v>
      </c>
      <c r="K2518" s="31">
        <f t="shared" si="184"/>
        <v>0</v>
      </c>
      <c r="L2518" s="37">
        <f t="shared" si="181"/>
        <v>0</v>
      </c>
      <c r="M2518" s="37"/>
      <c r="N2518" s="37">
        <f t="shared" si="185"/>
        <v>0</v>
      </c>
    </row>
    <row r="2519" spans="1:14" x14ac:dyDescent="0.3">
      <c r="A2519" s="107"/>
      <c r="B2519" s="108"/>
      <c r="C2519" s="108"/>
      <c r="D2519" s="11"/>
      <c r="E2519" s="11"/>
      <c r="F2519" s="30" t="e">
        <f t="shared" si="182"/>
        <v>#DIV/0!</v>
      </c>
      <c r="G2519" s="11"/>
      <c r="H2519" s="11"/>
      <c r="I2519" s="11"/>
      <c r="J2519" s="12">
        <f t="shared" si="183"/>
        <v>0</v>
      </c>
      <c r="K2519" s="31">
        <f t="shared" si="184"/>
        <v>23</v>
      </c>
      <c r="L2519" s="37">
        <f t="shared" si="181"/>
        <v>0</v>
      </c>
      <c r="M2519" s="37"/>
      <c r="N2519" s="37">
        <f t="shared" si="185"/>
        <v>0</v>
      </c>
    </row>
    <row r="2520" spans="1:14" x14ac:dyDescent="0.3">
      <c r="A2520" s="107"/>
      <c r="B2520" s="108"/>
      <c r="C2520" s="108"/>
      <c r="D2520" s="11"/>
      <c r="E2520" s="11"/>
      <c r="F2520" s="30" t="e">
        <f t="shared" si="182"/>
        <v>#DIV/0!</v>
      </c>
      <c r="G2520" s="11"/>
      <c r="H2520" s="11"/>
      <c r="I2520" s="11"/>
      <c r="J2520" s="12">
        <f t="shared" si="183"/>
        <v>0</v>
      </c>
      <c r="K2520" s="31">
        <f t="shared" si="184"/>
        <v>0</v>
      </c>
      <c r="L2520" s="37">
        <f t="shared" si="181"/>
        <v>0</v>
      </c>
      <c r="M2520" s="37"/>
      <c r="N2520" s="37">
        <f t="shared" si="185"/>
        <v>0</v>
      </c>
    </row>
    <row r="2521" spans="1:14" x14ac:dyDescent="0.3">
      <c r="A2521" s="11"/>
      <c r="B2521" s="10"/>
      <c r="C2521" s="10"/>
      <c r="D2521" s="11"/>
      <c r="E2521" s="11"/>
      <c r="F2521" s="30" t="e">
        <f t="shared" si="182"/>
        <v>#DIV/0!</v>
      </c>
      <c r="G2521" s="11"/>
      <c r="H2521" s="11"/>
      <c r="I2521" s="11"/>
      <c r="J2521" s="12">
        <f t="shared" si="183"/>
        <v>0</v>
      </c>
      <c r="K2521" s="31">
        <f t="shared" si="184"/>
        <v>0</v>
      </c>
      <c r="L2521" s="37">
        <f t="shared" si="181"/>
        <v>0</v>
      </c>
      <c r="M2521" s="37"/>
      <c r="N2521" s="37">
        <f t="shared" si="185"/>
        <v>0</v>
      </c>
    </row>
    <row r="2522" spans="1:14" x14ac:dyDescent="0.3">
      <c r="A2522" s="11"/>
      <c r="B2522" s="10"/>
      <c r="C2522" s="10"/>
      <c r="D2522" s="11"/>
      <c r="E2522" s="11"/>
      <c r="F2522" s="30" t="e">
        <f t="shared" si="182"/>
        <v>#DIV/0!</v>
      </c>
      <c r="G2522" s="11"/>
      <c r="H2522" s="11"/>
      <c r="I2522" s="11"/>
      <c r="J2522" s="12">
        <f t="shared" si="183"/>
        <v>0</v>
      </c>
      <c r="K2522" s="31">
        <f t="shared" si="184"/>
        <v>0</v>
      </c>
      <c r="L2522" s="37">
        <f t="shared" si="181"/>
        <v>0</v>
      </c>
      <c r="M2522" s="37"/>
      <c r="N2522" s="37">
        <f t="shared" si="185"/>
        <v>0</v>
      </c>
    </row>
    <row r="2523" spans="1:14" x14ac:dyDescent="0.3">
      <c r="A2523" s="11"/>
      <c r="B2523" s="10"/>
      <c r="C2523" s="10"/>
      <c r="D2523" s="11"/>
      <c r="E2523" s="11"/>
      <c r="F2523" s="30" t="e">
        <f t="shared" si="182"/>
        <v>#DIV/0!</v>
      </c>
      <c r="G2523" s="11"/>
      <c r="H2523" s="11"/>
      <c r="I2523" s="11"/>
      <c r="J2523" s="12">
        <f t="shared" si="183"/>
        <v>0</v>
      </c>
      <c r="K2523" s="31">
        <f t="shared" si="184"/>
        <v>0</v>
      </c>
      <c r="L2523" s="37">
        <f t="shared" si="181"/>
        <v>0</v>
      </c>
      <c r="M2523" s="37"/>
      <c r="N2523" s="37">
        <f t="shared" si="185"/>
        <v>0</v>
      </c>
    </row>
    <row r="2524" spans="1:14" x14ac:dyDescent="0.3">
      <c r="A2524" s="11" t="s">
        <v>33</v>
      </c>
      <c r="B2524" s="11"/>
      <c r="C2524" s="13"/>
      <c r="D2524" s="111">
        <f t="shared" ref="D2524:J2524" si="186">SUM(D2462:D2523)</f>
        <v>0</v>
      </c>
      <c r="E2524" s="111">
        <f t="shared" si="186"/>
        <v>0</v>
      </c>
      <c r="F2524" s="111" t="e">
        <f t="shared" si="186"/>
        <v>#DIV/0!</v>
      </c>
      <c r="G2524" s="111">
        <f t="shared" si="186"/>
        <v>0</v>
      </c>
      <c r="H2524" s="111">
        <f t="shared" si="186"/>
        <v>0</v>
      </c>
      <c r="I2524" s="111">
        <f t="shared" si="186"/>
        <v>0</v>
      </c>
      <c r="J2524" s="12">
        <f t="shared" si="186"/>
        <v>0</v>
      </c>
      <c r="K2524" s="111"/>
      <c r="L2524" s="111">
        <f>SUM(L2462:L2523)</f>
        <v>0</v>
      </c>
      <c r="M2524" s="111">
        <f>SUM(M2462:M2523)</f>
        <v>0</v>
      </c>
      <c r="N2524" s="111">
        <f>SUM(N2462:N2523)</f>
        <v>0</v>
      </c>
    </row>
    <row r="2525" spans="1:14" x14ac:dyDescent="0.3">
      <c r="A2525" s="113"/>
      <c r="B2525" s="114"/>
      <c r="C2525" s="115"/>
      <c r="D2525" s="116"/>
      <c r="E2525" s="116"/>
      <c r="F2525" s="7" t="s">
        <v>106</v>
      </c>
      <c r="G2525" s="7" t="s">
        <v>123</v>
      </c>
      <c r="H2525" s="7" t="s">
        <v>124</v>
      </c>
      <c r="I2525" s="7" t="s">
        <v>125</v>
      </c>
      <c r="J2525" s="7" t="s">
        <v>126</v>
      </c>
      <c r="K2525" s="117"/>
      <c r="L2525" s="117"/>
      <c r="M2525" s="7" t="s">
        <v>107</v>
      </c>
      <c r="N2525" s="118"/>
    </row>
    <row r="2526" spans="1:14" ht="31.5" x14ac:dyDescent="0.5">
      <c r="A2526" s="113"/>
      <c r="B2526" s="114"/>
      <c r="C2526" s="115"/>
      <c r="D2526" s="116"/>
      <c r="E2526" s="116"/>
      <c r="F2526" s="121"/>
      <c r="G2526" s="121"/>
      <c r="H2526" s="121"/>
      <c r="I2526" s="121"/>
      <c r="J2526" s="121"/>
      <c r="K2526" s="122"/>
      <c r="L2526" s="121">
        <f>+F2526-G2526-H2526-I2526-J2526</f>
        <v>0</v>
      </c>
      <c r="M2526" s="123"/>
      <c r="N2526" s="124"/>
    </row>
    <row r="2527" spans="1:14" x14ac:dyDescent="0.3">
      <c r="A2527" s="177" t="s">
        <v>109</v>
      </c>
      <c r="B2527" s="178"/>
      <c r="C2527" s="178"/>
      <c r="D2527" s="178"/>
      <c r="E2527" s="178"/>
      <c r="F2527" s="178"/>
      <c r="G2527" s="178"/>
      <c r="H2527" s="178"/>
      <c r="I2527" s="178"/>
      <c r="J2527" s="179"/>
      <c r="K2527" s="125"/>
      <c r="L2527" s="12"/>
      <c r="M2527" s="126"/>
      <c r="N2527" s="127"/>
    </row>
    <row r="2528" spans="1:14" x14ac:dyDescent="0.3">
      <c r="A2528" s="180" t="s">
        <v>110</v>
      </c>
      <c r="B2528" s="181"/>
      <c r="C2528" s="181"/>
      <c r="D2528" s="181"/>
      <c r="E2528" s="181"/>
      <c r="F2528" s="181"/>
      <c r="G2528" s="181"/>
      <c r="H2528" s="181"/>
      <c r="I2528" s="181"/>
      <c r="J2528" s="182"/>
      <c r="K2528" s="129"/>
      <c r="L2528" s="12"/>
      <c r="M2528" s="126"/>
      <c r="N2528" s="127"/>
    </row>
    <row r="2529" spans="1:14" x14ac:dyDescent="0.3">
      <c r="A2529" s="160" t="s">
        <v>111</v>
      </c>
      <c r="B2529" s="161"/>
      <c r="C2529" s="161"/>
      <c r="D2529" s="161"/>
      <c r="E2529" s="161"/>
      <c r="F2529" s="161"/>
      <c r="G2529" s="161"/>
      <c r="H2529" s="161"/>
      <c r="I2529" s="161"/>
      <c r="J2529" s="162"/>
      <c r="K2529" s="130"/>
      <c r="L2529" s="12"/>
      <c r="M2529" s="131" t="e">
        <f>+L2529/L2524%</f>
        <v>#DIV/0!</v>
      </c>
      <c r="N2529" s="127"/>
    </row>
    <row r="2530" spans="1:14" x14ac:dyDescent="0.3">
      <c r="A2530" s="163" t="s">
        <v>112</v>
      </c>
      <c r="B2530" s="164"/>
      <c r="C2530" s="164"/>
      <c r="D2530" s="164"/>
      <c r="E2530" s="164"/>
      <c r="F2530" s="164"/>
      <c r="G2530" s="164"/>
      <c r="H2530" s="164"/>
      <c r="I2530" s="164"/>
      <c r="J2530" s="165"/>
      <c r="K2530" s="132"/>
      <c r="L2530" s="12">
        <f>+E2546</f>
        <v>0</v>
      </c>
      <c r="M2530" s="126"/>
      <c r="N2530" s="127"/>
    </row>
    <row r="2531" spans="1:14" x14ac:dyDescent="0.3">
      <c r="A2531" s="166" t="s">
        <v>113</v>
      </c>
      <c r="B2531" s="167"/>
      <c r="C2531" s="167"/>
      <c r="D2531" s="167"/>
      <c r="E2531" s="167"/>
      <c r="F2531" s="167"/>
      <c r="G2531" s="167"/>
      <c r="H2531" s="167"/>
      <c r="I2531" s="167"/>
      <c r="J2531" s="168"/>
      <c r="K2531" s="134"/>
      <c r="L2531" s="12">
        <f>+M2546</f>
        <v>0</v>
      </c>
      <c r="M2531" s="126"/>
      <c r="N2531" s="127"/>
    </row>
    <row r="2532" spans="1:14" x14ac:dyDescent="0.3">
      <c r="A2532" s="169"/>
      <c r="B2532" s="170"/>
      <c r="C2532" s="170"/>
      <c r="D2532" s="170"/>
      <c r="E2532" s="170"/>
      <c r="F2532" s="170"/>
      <c r="G2532" s="170"/>
      <c r="H2532" s="170"/>
      <c r="I2532" s="170"/>
      <c r="J2532" s="171"/>
      <c r="K2532" s="128"/>
      <c r="L2532" s="126"/>
      <c r="M2532" s="126"/>
      <c r="N2532" s="127"/>
    </row>
    <row r="2533" spans="1:14" x14ac:dyDescent="0.3">
      <c r="A2533" s="169"/>
      <c r="B2533" s="170"/>
      <c r="C2533" s="170"/>
      <c r="D2533" s="170"/>
      <c r="E2533" s="170"/>
      <c r="F2533" s="170"/>
      <c r="G2533" s="170"/>
      <c r="H2533" s="170"/>
      <c r="I2533" s="170"/>
      <c r="J2533" s="171"/>
      <c r="K2533" s="128"/>
      <c r="L2533" s="126"/>
      <c r="M2533" s="126"/>
      <c r="N2533" s="127"/>
    </row>
    <row r="2534" spans="1:14" x14ac:dyDescent="0.3">
      <c r="A2534" s="169" t="s">
        <v>114</v>
      </c>
      <c r="B2534" s="170"/>
      <c r="C2534" s="170"/>
      <c r="D2534" s="170"/>
      <c r="E2534" s="170"/>
      <c r="F2534" s="170"/>
      <c r="G2534" s="170"/>
      <c r="H2534" s="170"/>
      <c r="I2534" s="170"/>
      <c r="J2534" s="171"/>
      <c r="K2534" s="136"/>
      <c r="L2534" s="111">
        <f>+L2524-L2527-L2528-L2529-L2530+L2531-L2532-L2533</f>
        <v>0</v>
      </c>
      <c r="M2534" s="126"/>
      <c r="N2534" s="127"/>
    </row>
    <row r="2535" spans="1:14" ht="19.5" thickBot="1" x14ac:dyDescent="0.35">
      <c r="M2535" s="138">
        <f>+L2535-L2534</f>
        <v>0</v>
      </c>
    </row>
    <row r="2536" spans="1:14" ht="19.5" thickBot="1" x14ac:dyDescent="0.35">
      <c r="A2536" s="157" t="s">
        <v>115</v>
      </c>
      <c r="B2536" s="158"/>
      <c r="C2536" s="158"/>
      <c r="D2536" s="158"/>
      <c r="E2536" s="158"/>
      <c r="F2536" s="159"/>
      <c r="G2536" s="127"/>
      <c r="H2536" s="157" t="s">
        <v>116</v>
      </c>
      <c r="I2536" s="158"/>
      <c r="J2536" s="159"/>
      <c r="K2536" s="157" t="s">
        <v>117</v>
      </c>
      <c r="L2536" s="158"/>
      <c r="M2536" s="159"/>
      <c r="N2536" s="139"/>
    </row>
    <row r="2537" spans="1:14" ht="19.5" thickBot="1" x14ac:dyDescent="0.35">
      <c r="A2537" s="140" t="s">
        <v>118</v>
      </c>
      <c r="B2537" s="157" t="s">
        <v>119</v>
      </c>
      <c r="C2537" s="159"/>
      <c r="D2537" s="140" t="s">
        <v>120</v>
      </c>
      <c r="E2537" s="157" t="s">
        <v>22</v>
      </c>
      <c r="F2537" s="159"/>
      <c r="G2537" s="127"/>
      <c r="H2537" s="157" t="s">
        <v>119</v>
      </c>
      <c r="I2537" s="159"/>
      <c r="J2537" s="140" t="s">
        <v>22</v>
      </c>
      <c r="K2537" s="157" t="s">
        <v>119</v>
      </c>
      <c r="L2537" s="159"/>
      <c r="M2537" s="140" t="s">
        <v>22</v>
      </c>
      <c r="N2537" s="139"/>
    </row>
    <row r="2538" spans="1:14" ht="19.5" thickBot="1" x14ac:dyDescent="0.35">
      <c r="A2538" s="141"/>
      <c r="B2538" s="153"/>
      <c r="C2538" s="154"/>
      <c r="D2538" s="141"/>
      <c r="E2538" s="155"/>
      <c r="F2538" s="156"/>
      <c r="G2538" s="127"/>
      <c r="H2538" s="153"/>
      <c r="I2538" s="154"/>
      <c r="J2538" s="142"/>
      <c r="K2538" s="153"/>
      <c r="L2538" s="154"/>
      <c r="M2538" s="143"/>
      <c r="N2538" s="144"/>
    </row>
    <row r="2539" spans="1:14" ht="19.5" thickBot="1" x14ac:dyDescent="0.35">
      <c r="A2539" s="141"/>
      <c r="B2539" s="153"/>
      <c r="C2539" s="154"/>
      <c r="D2539" s="141"/>
      <c r="E2539" s="155"/>
      <c r="F2539" s="156"/>
      <c r="G2539" s="127"/>
      <c r="H2539" s="153"/>
      <c r="I2539" s="154"/>
      <c r="J2539" s="142"/>
      <c r="K2539" s="153"/>
      <c r="L2539" s="154"/>
      <c r="M2539" s="143"/>
      <c r="N2539" s="144"/>
    </row>
    <row r="2540" spans="1:14" ht="19.5" thickBot="1" x14ac:dyDescent="0.35">
      <c r="A2540" s="141"/>
      <c r="B2540" s="153"/>
      <c r="C2540" s="154"/>
      <c r="D2540" s="141"/>
      <c r="E2540" s="155"/>
      <c r="F2540" s="156"/>
      <c r="G2540" s="127"/>
      <c r="H2540" s="153"/>
      <c r="I2540" s="154"/>
      <c r="J2540" s="142"/>
      <c r="K2540" s="153"/>
      <c r="L2540" s="154"/>
      <c r="M2540" s="143"/>
      <c r="N2540" s="144"/>
    </row>
    <row r="2541" spans="1:14" ht="19.5" thickBot="1" x14ac:dyDescent="0.35">
      <c r="A2541" s="141"/>
      <c r="B2541" s="153"/>
      <c r="C2541" s="154"/>
      <c r="D2541" s="141"/>
      <c r="E2541" s="155"/>
      <c r="F2541" s="156"/>
      <c r="G2541" s="127"/>
      <c r="H2541" s="153"/>
      <c r="I2541" s="154"/>
      <c r="J2541" s="142"/>
      <c r="K2541" s="153"/>
      <c r="L2541" s="154"/>
      <c r="M2541" s="143"/>
      <c r="N2541" s="144"/>
    </row>
    <row r="2542" spans="1:14" ht="19.5" thickBot="1" x14ac:dyDescent="0.35">
      <c r="A2542" s="141"/>
      <c r="B2542" s="153"/>
      <c r="C2542" s="154"/>
      <c r="D2542" s="141"/>
      <c r="E2542" s="155"/>
      <c r="F2542" s="156"/>
      <c r="G2542" s="127"/>
      <c r="H2542" s="153"/>
      <c r="I2542" s="154"/>
      <c r="J2542" s="142"/>
      <c r="K2542" s="153"/>
      <c r="L2542" s="154"/>
      <c r="M2542" s="143"/>
      <c r="N2542" s="144"/>
    </row>
    <row r="2543" spans="1:14" ht="19.5" thickBot="1" x14ac:dyDescent="0.35">
      <c r="A2543" s="141"/>
      <c r="B2543" s="153"/>
      <c r="C2543" s="154"/>
      <c r="D2543" s="141"/>
      <c r="E2543" s="155"/>
      <c r="F2543" s="156"/>
      <c r="G2543" s="127"/>
      <c r="H2543" s="153"/>
      <c r="I2543" s="154"/>
      <c r="J2543" s="142"/>
      <c r="K2543" s="153"/>
      <c r="L2543" s="154"/>
      <c r="M2543" s="143"/>
      <c r="N2543" s="144"/>
    </row>
    <row r="2544" spans="1:14" ht="19.5" thickBot="1" x14ac:dyDescent="0.35">
      <c r="A2544" s="141"/>
      <c r="B2544" s="153"/>
      <c r="C2544" s="154"/>
      <c r="D2544" s="141"/>
      <c r="E2544" s="155"/>
      <c r="F2544" s="156"/>
      <c r="G2544" s="127"/>
      <c r="H2544" s="153"/>
      <c r="I2544" s="154"/>
      <c r="J2544" s="142"/>
      <c r="K2544" s="153"/>
      <c r="L2544" s="154"/>
      <c r="M2544" s="143"/>
      <c r="N2544" s="144"/>
    </row>
    <row r="2545" spans="1:14" ht="19.5" thickBot="1" x14ac:dyDescent="0.35">
      <c r="A2545" s="141"/>
      <c r="B2545" s="153"/>
      <c r="C2545" s="154"/>
      <c r="D2545" s="141"/>
      <c r="E2545" s="155"/>
      <c r="F2545" s="156"/>
      <c r="G2545" s="127"/>
      <c r="H2545" s="153"/>
      <c r="I2545" s="154"/>
      <c r="J2545" s="142"/>
      <c r="K2545" s="153"/>
      <c r="L2545" s="154"/>
      <c r="M2545" s="143"/>
      <c r="N2545" s="144"/>
    </row>
    <row r="2546" spans="1:14" ht="19.5" thickBot="1" x14ac:dyDescent="0.35">
      <c r="A2546" s="141" t="s">
        <v>121</v>
      </c>
      <c r="B2546" s="153"/>
      <c r="C2546" s="154"/>
      <c r="D2546" s="141"/>
      <c r="E2546" s="155">
        <f>SUM(E2538:F2545)</f>
        <v>0</v>
      </c>
      <c r="F2546" s="156"/>
      <c r="G2546" s="127"/>
      <c r="H2546" s="153" t="s">
        <v>121</v>
      </c>
      <c r="I2546" s="154"/>
      <c r="J2546" s="140">
        <f>SUM(J2538:J2545)</f>
        <v>0</v>
      </c>
      <c r="K2546" s="153" t="s">
        <v>121</v>
      </c>
      <c r="L2546" s="154"/>
      <c r="M2546" s="145">
        <f>SUM(M2538:M2545)</f>
        <v>0</v>
      </c>
      <c r="N2546" s="139"/>
    </row>
    <row r="2549" spans="1:14" x14ac:dyDescent="0.3">
      <c r="A2549" s="172" t="s">
        <v>0</v>
      </c>
      <c r="B2549" s="172"/>
      <c r="C2549" s="172"/>
      <c r="D2549" s="172"/>
      <c r="E2549" s="172"/>
      <c r="F2549" s="172"/>
      <c r="G2549" s="172"/>
      <c r="H2549" s="172"/>
      <c r="I2549" s="172"/>
      <c r="J2549" s="172"/>
      <c r="K2549" s="172"/>
      <c r="L2549" s="172"/>
      <c r="M2549" s="1"/>
      <c r="N2549" s="151"/>
    </row>
    <row r="2550" spans="1:14" x14ac:dyDescent="0.3">
      <c r="A2550" s="1" t="s">
        <v>1</v>
      </c>
      <c r="B2550" s="151"/>
      <c r="J2550" s="1" t="s">
        <v>3</v>
      </c>
      <c r="K2550" s="173">
        <f>+K2459</f>
        <v>0</v>
      </c>
      <c r="L2550" s="173"/>
      <c r="M2550" s="173"/>
      <c r="N2550" s="6"/>
    </row>
    <row r="2551" spans="1:14" x14ac:dyDescent="0.3">
      <c r="A2551" s="174"/>
      <c r="B2551" s="175"/>
      <c r="C2551" s="176"/>
      <c r="D2551" s="169" t="s">
        <v>6</v>
      </c>
      <c r="E2551" s="170"/>
      <c r="F2551" s="171"/>
      <c r="G2551" s="7" t="s">
        <v>7</v>
      </c>
      <c r="H2551" s="7" t="s">
        <v>7</v>
      </c>
      <c r="I2551" s="7" t="s">
        <v>8</v>
      </c>
      <c r="J2551" s="150" t="s">
        <v>9</v>
      </c>
      <c r="K2551" s="7" t="s">
        <v>10</v>
      </c>
      <c r="L2551" s="152"/>
      <c r="M2551" s="7" t="s">
        <v>11</v>
      </c>
      <c r="N2551" s="7" t="s">
        <v>12</v>
      </c>
    </row>
    <row r="2552" spans="1:14" x14ac:dyDescent="0.3">
      <c r="A2552" s="12" t="s">
        <v>16</v>
      </c>
      <c r="B2552" s="7" t="s">
        <v>17</v>
      </c>
      <c r="C2552" s="13" t="s">
        <v>18</v>
      </c>
      <c r="D2552" s="7">
        <v>1</v>
      </c>
      <c r="E2552" s="7">
        <v>2</v>
      </c>
      <c r="F2552" s="14" t="s">
        <v>19</v>
      </c>
      <c r="G2552" s="7" t="s">
        <v>20</v>
      </c>
      <c r="H2552" s="7" t="s">
        <v>20</v>
      </c>
      <c r="I2552" s="7"/>
      <c r="J2552" s="7" t="s">
        <v>20</v>
      </c>
      <c r="K2552" s="7" t="s">
        <v>21</v>
      </c>
      <c r="L2552" s="7" t="s">
        <v>22</v>
      </c>
      <c r="M2552" s="7" t="s">
        <v>23</v>
      </c>
      <c r="N2552" s="7" t="s">
        <v>22</v>
      </c>
    </row>
    <row r="2553" spans="1:14" x14ac:dyDescent="0.3">
      <c r="A2553" s="16" t="s">
        <v>35</v>
      </c>
      <c r="B2553" s="17" t="s">
        <v>36</v>
      </c>
      <c r="C2553" s="17">
        <v>72</v>
      </c>
      <c r="D2553" s="29"/>
      <c r="E2553" s="29"/>
      <c r="F2553" s="30">
        <f>+(E2553+D2553)/C2553</f>
        <v>0</v>
      </c>
      <c r="G2553" s="32"/>
      <c r="H2553" s="32"/>
      <c r="I2553" s="32"/>
      <c r="J2553" s="34">
        <f>+D2553+E2553-G2553-H2553-I2553</f>
        <v>0</v>
      </c>
      <c r="K2553" s="31">
        <f>+K2462</f>
        <v>381.13</v>
      </c>
      <c r="L2553" s="24">
        <f t="shared" ref="L2553:L2614" si="187">+J2553*K2553</f>
        <v>0</v>
      </c>
      <c r="M2553" s="24"/>
      <c r="N2553" s="24">
        <f>+K2553*I2553</f>
        <v>0</v>
      </c>
    </row>
    <row r="2554" spans="1:14" x14ac:dyDescent="0.3">
      <c r="A2554" s="16" t="s">
        <v>37</v>
      </c>
      <c r="B2554" s="17" t="s">
        <v>38</v>
      </c>
      <c r="C2554" s="17">
        <v>36</v>
      </c>
      <c r="D2554" s="29"/>
      <c r="E2554" s="29"/>
      <c r="F2554" s="30">
        <f t="shared" ref="F2554:F2614" si="188">+(E2554+D2554)/C2554</f>
        <v>0</v>
      </c>
      <c r="G2554" s="32"/>
      <c r="H2554" s="32"/>
      <c r="I2554" s="32"/>
      <c r="J2554" s="34">
        <f t="shared" ref="J2554:J2614" si="189">+D2554+E2554-G2554-H2554-I2554</f>
        <v>0</v>
      </c>
      <c r="K2554" s="31">
        <f t="shared" ref="K2554:K2614" si="190">+K2463</f>
        <v>741.2</v>
      </c>
      <c r="L2554" s="24">
        <f t="shared" si="187"/>
        <v>0</v>
      </c>
      <c r="M2554" s="24"/>
      <c r="N2554" s="24">
        <f t="shared" ref="N2554:N2614" si="191">+K2554*I2554</f>
        <v>0</v>
      </c>
    </row>
    <row r="2555" spans="1:14" x14ac:dyDescent="0.3">
      <c r="A2555" s="16" t="s">
        <v>39</v>
      </c>
      <c r="B2555" s="17" t="s">
        <v>40</v>
      </c>
      <c r="C2555" s="17">
        <v>18</v>
      </c>
      <c r="D2555" s="29"/>
      <c r="E2555" s="29"/>
      <c r="F2555" s="30">
        <f t="shared" si="188"/>
        <v>0</v>
      </c>
      <c r="G2555" s="32"/>
      <c r="H2555" s="32"/>
      <c r="I2555" s="32"/>
      <c r="J2555" s="12">
        <f t="shared" si="189"/>
        <v>0</v>
      </c>
      <c r="K2555" s="31">
        <f t="shared" si="190"/>
        <v>1263.5999999999999</v>
      </c>
      <c r="L2555" s="37">
        <f t="shared" si="187"/>
        <v>0</v>
      </c>
      <c r="M2555" s="37"/>
      <c r="N2555" s="37">
        <f t="shared" si="191"/>
        <v>0</v>
      </c>
    </row>
    <row r="2556" spans="1:14" x14ac:dyDescent="0.3">
      <c r="A2556" s="16" t="s">
        <v>41</v>
      </c>
      <c r="B2556" s="17" t="s">
        <v>42</v>
      </c>
      <c r="C2556" s="17">
        <v>10</v>
      </c>
      <c r="D2556" s="29"/>
      <c r="E2556" s="29"/>
      <c r="F2556" s="30">
        <f t="shared" si="188"/>
        <v>0</v>
      </c>
      <c r="G2556" s="32"/>
      <c r="H2556" s="32"/>
      <c r="I2556" s="32"/>
      <c r="J2556" s="34">
        <f t="shared" si="189"/>
        <v>0</v>
      </c>
      <c r="K2556" s="31">
        <f t="shared" si="190"/>
        <v>2059.1999999999998</v>
      </c>
      <c r="L2556" s="24">
        <f t="shared" si="187"/>
        <v>0</v>
      </c>
      <c r="M2556" s="24"/>
      <c r="N2556" s="24">
        <f t="shared" si="191"/>
        <v>0</v>
      </c>
    </row>
    <row r="2557" spans="1:14" x14ac:dyDescent="0.3">
      <c r="A2557" s="16" t="s">
        <v>43</v>
      </c>
      <c r="B2557" s="17" t="s">
        <v>36</v>
      </c>
      <c r="C2557" s="17">
        <v>72</v>
      </c>
      <c r="D2557" s="29"/>
      <c r="E2557" s="29"/>
      <c r="F2557" s="30">
        <f t="shared" si="188"/>
        <v>0</v>
      </c>
      <c r="G2557" s="32"/>
      <c r="H2557" s="32"/>
      <c r="I2557" s="32"/>
      <c r="J2557" s="34">
        <f t="shared" si="189"/>
        <v>0</v>
      </c>
      <c r="K2557" s="31">
        <f t="shared" si="190"/>
        <v>409.5</v>
      </c>
      <c r="L2557" s="24">
        <f t="shared" si="187"/>
        <v>0</v>
      </c>
      <c r="M2557" s="24"/>
      <c r="N2557" s="24">
        <f t="shared" si="191"/>
        <v>0</v>
      </c>
    </row>
    <row r="2558" spans="1:14" x14ac:dyDescent="0.3">
      <c r="A2558" s="16" t="s">
        <v>44</v>
      </c>
      <c r="B2558" s="17" t="s">
        <v>38</v>
      </c>
      <c r="C2558" s="17">
        <v>36</v>
      </c>
      <c r="D2558" s="29"/>
      <c r="E2558" s="29"/>
      <c r="F2558" s="30">
        <f t="shared" si="188"/>
        <v>0</v>
      </c>
      <c r="G2558" s="32"/>
      <c r="H2558" s="32"/>
      <c r="I2558" s="32"/>
      <c r="J2558" s="34">
        <f t="shared" si="189"/>
        <v>0</v>
      </c>
      <c r="K2558" s="31">
        <f t="shared" si="190"/>
        <v>803.79</v>
      </c>
      <c r="L2558" s="24">
        <f t="shared" si="187"/>
        <v>0</v>
      </c>
      <c r="M2558" s="24"/>
      <c r="N2558" s="24">
        <f t="shared" si="191"/>
        <v>0</v>
      </c>
    </row>
    <row r="2559" spans="1:14" x14ac:dyDescent="0.3">
      <c r="A2559" s="16" t="s">
        <v>45</v>
      </c>
      <c r="B2559" s="17" t="s">
        <v>36</v>
      </c>
      <c r="C2559" s="17">
        <v>72</v>
      </c>
      <c r="D2559" s="29"/>
      <c r="E2559" s="29"/>
      <c r="F2559" s="30">
        <f t="shared" si="188"/>
        <v>0</v>
      </c>
      <c r="G2559" s="32"/>
      <c r="H2559" s="32"/>
      <c r="I2559" s="32"/>
      <c r="J2559" s="34">
        <f t="shared" si="189"/>
        <v>0</v>
      </c>
      <c r="K2559" s="31">
        <f t="shared" si="190"/>
        <v>409.5</v>
      </c>
      <c r="L2559" s="24">
        <f t="shared" si="187"/>
        <v>0</v>
      </c>
      <c r="M2559" s="24"/>
      <c r="N2559" s="24">
        <f t="shared" si="191"/>
        <v>0</v>
      </c>
    </row>
    <row r="2560" spans="1:14" x14ac:dyDescent="0.3">
      <c r="A2560" s="16" t="s">
        <v>46</v>
      </c>
      <c r="B2560" s="17" t="s">
        <v>38</v>
      </c>
      <c r="C2560" s="17">
        <v>36</v>
      </c>
      <c r="D2560" s="29"/>
      <c r="E2560" s="29"/>
      <c r="F2560" s="30">
        <f t="shared" si="188"/>
        <v>0</v>
      </c>
      <c r="G2560" s="32"/>
      <c r="H2560" s="32"/>
      <c r="I2560" s="32"/>
      <c r="J2560" s="34">
        <f t="shared" si="189"/>
        <v>0</v>
      </c>
      <c r="K2560" s="31">
        <f t="shared" si="190"/>
        <v>803.79</v>
      </c>
      <c r="L2560" s="24">
        <f t="shared" si="187"/>
        <v>0</v>
      </c>
      <c r="M2560" s="24"/>
      <c r="N2560" s="24">
        <f t="shared" si="191"/>
        <v>0</v>
      </c>
    </row>
    <row r="2561" spans="1:14" x14ac:dyDescent="0.3">
      <c r="A2561" s="16" t="s">
        <v>47</v>
      </c>
      <c r="B2561" s="17" t="s">
        <v>48</v>
      </c>
      <c r="C2561" s="17">
        <v>8</v>
      </c>
      <c r="D2561" s="29"/>
      <c r="E2561" s="29"/>
      <c r="F2561" s="30">
        <f t="shared" si="188"/>
        <v>0</v>
      </c>
      <c r="G2561" s="32"/>
      <c r="H2561" s="32"/>
      <c r="I2561" s="32"/>
      <c r="J2561" s="34">
        <f t="shared" si="189"/>
        <v>0</v>
      </c>
      <c r="K2561" s="31">
        <f t="shared" si="190"/>
        <v>2767.05</v>
      </c>
      <c r="L2561" s="24">
        <f t="shared" si="187"/>
        <v>0</v>
      </c>
      <c r="M2561" s="24"/>
      <c r="N2561" s="24">
        <f t="shared" si="191"/>
        <v>0</v>
      </c>
    </row>
    <row r="2562" spans="1:14" x14ac:dyDescent="0.3">
      <c r="A2562" s="35" t="s">
        <v>49</v>
      </c>
      <c r="B2562" s="17" t="s">
        <v>50</v>
      </c>
      <c r="C2562" s="38">
        <v>72</v>
      </c>
      <c r="D2562" s="29"/>
      <c r="E2562" s="29"/>
      <c r="F2562" s="30">
        <f t="shared" si="188"/>
        <v>0</v>
      </c>
      <c r="G2562" s="32"/>
      <c r="H2562" s="32"/>
      <c r="I2562" s="32"/>
      <c r="J2562" s="12">
        <f t="shared" si="189"/>
        <v>0</v>
      </c>
      <c r="K2562" s="31">
        <f t="shared" si="190"/>
        <v>444.6</v>
      </c>
      <c r="L2562" s="37">
        <f t="shared" si="187"/>
        <v>0</v>
      </c>
      <c r="M2562" s="37"/>
      <c r="N2562" s="37">
        <f t="shared" si="191"/>
        <v>0</v>
      </c>
    </row>
    <row r="2563" spans="1:14" x14ac:dyDescent="0.3">
      <c r="A2563" s="16" t="s">
        <v>51</v>
      </c>
      <c r="B2563" s="17" t="s">
        <v>52</v>
      </c>
      <c r="C2563" s="17">
        <v>36</v>
      </c>
      <c r="D2563" s="29"/>
      <c r="E2563" s="29"/>
      <c r="F2563" s="30">
        <f t="shared" si="188"/>
        <v>0</v>
      </c>
      <c r="G2563" s="32"/>
      <c r="H2563" s="32"/>
      <c r="I2563" s="32"/>
      <c r="J2563" s="34">
        <f t="shared" si="189"/>
        <v>0</v>
      </c>
      <c r="K2563" s="31">
        <f t="shared" si="190"/>
        <v>868.73</v>
      </c>
      <c r="L2563" s="24">
        <f t="shared" si="187"/>
        <v>0</v>
      </c>
      <c r="M2563" s="24"/>
      <c r="N2563" s="24">
        <f t="shared" si="191"/>
        <v>0</v>
      </c>
    </row>
    <row r="2564" spans="1:14" x14ac:dyDescent="0.3">
      <c r="A2564" s="16" t="s">
        <v>53</v>
      </c>
      <c r="B2564" s="17" t="s">
        <v>48</v>
      </c>
      <c r="C2564" s="17">
        <v>8</v>
      </c>
      <c r="D2564" s="29"/>
      <c r="E2564" s="29"/>
      <c r="F2564" s="30">
        <f t="shared" si="188"/>
        <v>0</v>
      </c>
      <c r="G2564" s="32"/>
      <c r="H2564" s="32"/>
      <c r="I2564" s="32"/>
      <c r="J2564" s="34">
        <f t="shared" si="189"/>
        <v>0</v>
      </c>
      <c r="K2564" s="31">
        <f t="shared" si="190"/>
        <v>2416.0500000000002</v>
      </c>
      <c r="L2564" s="24">
        <f t="shared" si="187"/>
        <v>0</v>
      </c>
      <c r="M2564" s="24"/>
      <c r="N2564" s="24">
        <f t="shared" si="191"/>
        <v>0</v>
      </c>
    </row>
    <row r="2565" spans="1:14" x14ac:dyDescent="0.3">
      <c r="A2565" s="16" t="s">
        <v>54</v>
      </c>
      <c r="B2565" s="17" t="s">
        <v>50</v>
      </c>
      <c r="C2565" s="17">
        <v>72</v>
      </c>
      <c r="D2565" s="29"/>
      <c r="E2565" s="29"/>
      <c r="F2565" s="30">
        <f t="shared" si="188"/>
        <v>0</v>
      </c>
      <c r="G2565" s="32"/>
      <c r="H2565" s="32"/>
      <c r="I2565" s="32"/>
      <c r="J2565" s="34">
        <f t="shared" si="189"/>
        <v>0</v>
      </c>
      <c r="K2565" s="31">
        <f t="shared" si="190"/>
        <v>377.33</v>
      </c>
      <c r="L2565" s="24">
        <f t="shared" si="187"/>
        <v>0</v>
      </c>
      <c r="M2565" s="24"/>
      <c r="N2565" s="24">
        <f t="shared" si="191"/>
        <v>0</v>
      </c>
    </row>
    <row r="2566" spans="1:14" x14ac:dyDescent="0.3">
      <c r="A2566" s="16" t="s">
        <v>55</v>
      </c>
      <c r="B2566" s="17" t="s">
        <v>56</v>
      </c>
      <c r="C2566" s="17">
        <v>15</v>
      </c>
      <c r="D2566" s="44"/>
      <c r="E2566" s="44"/>
      <c r="F2566" s="30">
        <f t="shared" si="188"/>
        <v>0</v>
      </c>
      <c r="G2566" s="11"/>
      <c r="H2566" s="11"/>
      <c r="I2566" s="11"/>
      <c r="J2566" s="12">
        <f t="shared" si="189"/>
        <v>0</v>
      </c>
      <c r="K2566" s="45">
        <f t="shared" si="190"/>
        <v>1158.3</v>
      </c>
      <c r="L2566" s="37">
        <f t="shared" si="187"/>
        <v>0</v>
      </c>
      <c r="M2566" s="37"/>
      <c r="N2566" s="37">
        <f t="shared" si="191"/>
        <v>0</v>
      </c>
    </row>
    <row r="2567" spans="1:14" x14ac:dyDescent="0.3">
      <c r="A2567" s="16" t="s">
        <v>57</v>
      </c>
      <c r="B2567" s="17" t="s">
        <v>50</v>
      </c>
      <c r="C2567" s="17">
        <v>72</v>
      </c>
      <c r="D2567" s="29"/>
      <c r="E2567" s="29"/>
      <c r="F2567" s="30">
        <f t="shared" si="188"/>
        <v>0</v>
      </c>
      <c r="G2567" s="32"/>
      <c r="H2567" s="32"/>
      <c r="I2567" s="32"/>
      <c r="J2567" s="34">
        <f t="shared" si="189"/>
        <v>0</v>
      </c>
      <c r="K2567" s="31">
        <f t="shared" si="190"/>
        <v>424.13</v>
      </c>
      <c r="L2567" s="24">
        <f t="shared" si="187"/>
        <v>0</v>
      </c>
      <c r="M2567" s="24"/>
      <c r="N2567" s="24">
        <f t="shared" si="191"/>
        <v>0</v>
      </c>
    </row>
    <row r="2568" spans="1:14" x14ac:dyDescent="0.3">
      <c r="A2568" s="16" t="s">
        <v>58</v>
      </c>
      <c r="B2568" s="17" t="s">
        <v>59</v>
      </c>
      <c r="C2568" s="17">
        <v>15</v>
      </c>
      <c r="D2568" s="29"/>
      <c r="E2568" s="29"/>
      <c r="F2568" s="30">
        <f t="shared" si="188"/>
        <v>0</v>
      </c>
      <c r="G2568" s="32"/>
      <c r="H2568" s="32"/>
      <c r="I2568" s="32"/>
      <c r="J2568" s="34">
        <f t="shared" si="189"/>
        <v>0</v>
      </c>
      <c r="K2568" s="31">
        <f t="shared" si="190"/>
        <v>1199.25</v>
      </c>
      <c r="L2568" s="24">
        <f t="shared" si="187"/>
        <v>0</v>
      </c>
      <c r="M2568" s="24"/>
      <c r="N2568" s="24">
        <f t="shared" si="191"/>
        <v>0</v>
      </c>
    </row>
    <row r="2569" spans="1:14" x14ac:dyDescent="0.3">
      <c r="A2569" s="16" t="s">
        <v>60</v>
      </c>
      <c r="B2569" s="17" t="s">
        <v>50</v>
      </c>
      <c r="C2569" s="17">
        <v>72</v>
      </c>
      <c r="D2569" s="29"/>
      <c r="E2569" s="29"/>
      <c r="F2569" s="30">
        <f t="shared" si="188"/>
        <v>0</v>
      </c>
      <c r="G2569" s="32"/>
      <c r="H2569" s="32"/>
      <c r="I2569" s="32"/>
      <c r="J2569" s="34">
        <f t="shared" si="189"/>
        <v>0</v>
      </c>
      <c r="K2569" s="31">
        <f t="shared" si="190"/>
        <v>381.13</v>
      </c>
      <c r="L2569" s="24">
        <f t="shared" si="187"/>
        <v>0</v>
      </c>
      <c r="M2569" s="24"/>
      <c r="N2569" s="24">
        <f t="shared" si="191"/>
        <v>0</v>
      </c>
    </row>
    <row r="2570" spans="1:14" x14ac:dyDescent="0.3">
      <c r="A2570" s="16" t="s">
        <v>61</v>
      </c>
      <c r="B2570" s="17" t="s">
        <v>50</v>
      </c>
      <c r="C2570" s="38">
        <v>72</v>
      </c>
      <c r="D2570" s="44"/>
      <c r="E2570" s="44"/>
      <c r="F2570" s="30">
        <f t="shared" si="188"/>
        <v>0</v>
      </c>
      <c r="G2570" s="11"/>
      <c r="H2570" s="11"/>
      <c r="I2570" s="11"/>
      <c r="J2570" s="12">
        <f t="shared" si="189"/>
        <v>0</v>
      </c>
      <c r="K2570" s="31">
        <f t="shared" si="190"/>
        <v>424.13</v>
      </c>
      <c r="L2570" s="37">
        <f t="shared" si="187"/>
        <v>0</v>
      </c>
      <c r="M2570" s="37"/>
      <c r="N2570" s="37">
        <f t="shared" si="191"/>
        <v>0</v>
      </c>
    </row>
    <row r="2571" spans="1:14" x14ac:dyDescent="0.3">
      <c r="A2571" s="35" t="s">
        <v>62</v>
      </c>
      <c r="B2571" s="17" t="s">
        <v>50</v>
      </c>
      <c r="C2571" s="38">
        <v>72</v>
      </c>
      <c r="D2571" s="44"/>
      <c r="E2571" s="44"/>
      <c r="F2571" s="30">
        <f t="shared" si="188"/>
        <v>0</v>
      </c>
      <c r="G2571" s="11"/>
      <c r="H2571" s="11"/>
      <c r="I2571" s="11"/>
      <c r="J2571" s="12">
        <f t="shared" si="189"/>
        <v>0</v>
      </c>
      <c r="K2571" s="31">
        <f t="shared" si="190"/>
        <v>330.23</v>
      </c>
      <c r="L2571" s="37">
        <f t="shared" si="187"/>
        <v>0</v>
      </c>
      <c r="M2571" s="37"/>
      <c r="N2571" s="37">
        <f t="shared" si="191"/>
        <v>0</v>
      </c>
    </row>
    <row r="2572" spans="1:14" x14ac:dyDescent="0.3">
      <c r="A2572" s="35" t="s">
        <v>63</v>
      </c>
      <c r="B2572" s="17" t="s">
        <v>50</v>
      </c>
      <c r="C2572" s="38">
        <v>72</v>
      </c>
      <c r="D2572" s="44"/>
      <c r="E2572" s="44"/>
      <c r="F2572" s="30">
        <f t="shared" si="188"/>
        <v>0</v>
      </c>
      <c r="G2572" s="11"/>
      <c r="H2572" s="11"/>
      <c r="I2572" s="11"/>
      <c r="J2572" s="12">
        <f t="shared" si="189"/>
        <v>0</v>
      </c>
      <c r="K2572" s="31">
        <f t="shared" si="190"/>
        <v>424.13</v>
      </c>
      <c r="L2572" s="37">
        <f t="shared" si="187"/>
        <v>0</v>
      </c>
      <c r="M2572" s="37"/>
      <c r="N2572" s="37">
        <f t="shared" si="191"/>
        <v>0</v>
      </c>
    </row>
    <row r="2573" spans="1:14" x14ac:dyDescent="0.3">
      <c r="A2573" s="35" t="s">
        <v>64</v>
      </c>
      <c r="B2573" s="17" t="s">
        <v>65</v>
      </c>
      <c r="C2573" s="38">
        <v>72</v>
      </c>
      <c r="D2573" s="44"/>
      <c r="E2573" s="44"/>
      <c r="F2573" s="30">
        <f t="shared" si="188"/>
        <v>0</v>
      </c>
      <c r="G2573" s="11"/>
      <c r="H2573" s="11"/>
      <c r="I2573" s="11"/>
      <c r="J2573" s="12">
        <f t="shared" si="189"/>
        <v>0</v>
      </c>
      <c r="K2573" s="31">
        <f t="shared" si="190"/>
        <v>389.61</v>
      </c>
      <c r="L2573" s="37">
        <f t="shared" si="187"/>
        <v>0</v>
      </c>
      <c r="M2573" s="37"/>
      <c r="N2573" s="37">
        <f t="shared" si="191"/>
        <v>0</v>
      </c>
    </row>
    <row r="2574" spans="1:14" x14ac:dyDescent="0.3">
      <c r="A2574" s="35" t="s">
        <v>66</v>
      </c>
      <c r="B2574" s="17" t="s">
        <v>65</v>
      </c>
      <c r="C2574" s="38">
        <v>72</v>
      </c>
      <c r="D2574" s="44"/>
      <c r="E2574" s="44"/>
      <c r="F2574" s="30">
        <f t="shared" si="188"/>
        <v>0</v>
      </c>
      <c r="G2574" s="11"/>
      <c r="H2574" s="11"/>
      <c r="I2574" s="11"/>
      <c r="J2574" s="12">
        <f t="shared" si="189"/>
        <v>0</v>
      </c>
      <c r="K2574" s="31">
        <f t="shared" si="190"/>
        <v>389.61</v>
      </c>
      <c r="L2574" s="37">
        <f t="shared" si="187"/>
        <v>0</v>
      </c>
      <c r="M2574" s="37"/>
      <c r="N2574" s="37">
        <f t="shared" si="191"/>
        <v>0</v>
      </c>
    </row>
    <row r="2575" spans="1:14" x14ac:dyDescent="0.3">
      <c r="A2575" s="47" t="s">
        <v>67</v>
      </c>
      <c r="B2575" s="48" t="s">
        <v>59</v>
      </c>
      <c r="C2575" s="49">
        <v>25</v>
      </c>
      <c r="D2575" s="44"/>
      <c r="E2575" s="44"/>
      <c r="F2575" s="30">
        <f t="shared" si="188"/>
        <v>0</v>
      </c>
      <c r="G2575" s="11"/>
      <c r="H2575" s="11"/>
      <c r="I2575" s="11"/>
      <c r="J2575" s="12">
        <f t="shared" si="189"/>
        <v>0</v>
      </c>
      <c r="K2575" s="31">
        <f t="shared" si="190"/>
        <v>169.65</v>
      </c>
      <c r="L2575" s="37">
        <f t="shared" si="187"/>
        <v>0</v>
      </c>
      <c r="M2575" s="37"/>
      <c r="N2575" s="37">
        <f t="shared" si="191"/>
        <v>0</v>
      </c>
    </row>
    <row r="2576" spans="1:14" x14ac:dyDescent="0.3">
      <c r="A2576" s="47" t="s">
        <v>68</v>
      </c>
      <c r="B2576" s="48" t="s">
        <v>42</v>
      </c>
      <c r="C2576" s="49">
        <v>50</v>
      </c>
      <c r="D2576" s="44"/>
      <c r="E2576" s="44"/>
      <c r="F2576" s="30">
        <f t="shared" si="188"/>
        <v>0</v>
      </c>
      <c r="G2576" s="11"/>
      <c r="H2576" s="11"/>
      <c r="I2576" s="11"/>
      <c r="J2576" s="12">
        <f t="shared" si="189"/>
        <v>0</v>
      </c>
      <c r="K2576" s="31">
        <f t="shared" si="190"/>
        <v>88.92</v>
      </c>
      <c r="L2576" s="37">
        <f t="shared" si="187"/>
        <v>0</v>
      </c>
      <c r="M2576" s="37"/>
      <c r="N2576" s="37">
        <f t="shared" si="191"/>
        <v>0</v>
      </c>
    </row>
    <row r="2577" spans="1:14" x14ac:dyDescent="0.3">
      <c r="A2577" s="47" t="s">
        <v>69</v>
      </c>
      <c r="B2577" s="48" t="s">
        <v>52</v>
      </c>
      <c r="C2577" s="49">
        <v>12</v>
      </c>
      <c r="D2577" s="44"/>
      <c r="E2577" s="44"/>
      <c r="F2577" s="30">
        <f t="shared" si="188"/>
        <v>0</v>
      </c>
      <c r="G2577" s="11"/>
      <c r="H2577" s="11"/>
      <c r="I2577" s="11"/>
      <c r="J2577" s="12">
        <f t="shared" si="189"/>
        <v>0</v>
      </c>
      <c r="K2577" s="31">
        <f t="shared" si="190"/>
        <v>123.94</v>
      </c>
      <c r="L2577" s="37">
        <f t="shared" si="187"/>
        <v>0</v>
      </c>
      <c r="M2577" s="37"/>
      <c r="N2577" s="37">
        <f t="shared" si="191"/>
        <v>0</v>
      </c>
    </row>
    <row r="2578" spans="1:14" ht="19.5" thickBot="1" x14ac:dyDescent="0.35">
      <c r="A2578" s="47" t="s">
        <v>70</v>
      </c>
      <c r="B2578" s="48" t="s">
        <v>50</v>
      </c>
      <c r="C2578" s="49">
        <v>60</v>
      </c>
      <c r="D2578" s="44"/>
      <c r="E2578" s="44"/>
      <c r="F2578" s="30">
        <f t="shared" si="188"/>
        <v>0</v>
      </c>
      <c r="G2578" s="11"/>
      <c r="H2578" s="11"/>
      <c r="I2578" s="11"/>
      <c r="J2578" s="12">
        <f t="shared" si="189"/>
        <v>0</v>
      </c>
      <c r="K2578" s="31">
        <f t="shared" si="190"/>
        <v>67.180000000000007</v>
      </c>
      <c r="L2578" s="37">
        <f t="shared" si="187"/>
        <v>0</v>
      </c>
      <c r="M2578" s="37"/>
      <c r="N2578" s="37">
        <f t="shared" si="191"/>
        <v>0</v>
      </c>
    </row>
    <row r="2579" spans="1:14" ht="19.5" thickBot="1" x14ac:dyDescent="0.35">
      <c r="A2579" s="56" t="s">
        <v>71</v>
      </c>
      <c r="B2579" s="57" t="s">
        <v>50</v>
      </c>
      <c r="C2579" s="58">
        <v>60</v>
      </c>
      <c r="D2579" s="44"/>
      <c r="E2579" s="44"/>
      <c r="F2579" s="30">
        <f t="shared" si="188"/>
        <v>0</v>
      </c>
      <c r="G2579" s="11"/>
      <c r="H2579" s="11"/>
      <c r="I2579" s="11"/>
      <c r="J2579" s="12">
        <f t="shared" si="189"/>
        <v>0</v>
      </c>
      <c r="K2579" s="31">
        <f t="shared" si="190"/>
        <v>67.180000000000007</v>
      </c>
      <c r="L2579" s="37">
        <f t="shared" si="187"/>
        <v>0</v>
      </c>
      <c r="M2579" s="37"/>
      <c r="N2579" s="37">
        <f t="shared" si="191"/>
        <v>0</v>
      </c>
    </row>
    <row r="2580" spans="1:14" ht="19.5" thickBot="1" x14ac:dyDescent="0.35">
      <c r="A2580" s="56" t="s">
        <v>72</v>
      </c>
      <c r="B2580" s="57" t="s">
        <v>50</v>
      </c>
      <c r="C2580" s="58">
        <v>60</v>
      </c>
      <c r="D2580" s="44"/>
      <c r="E2580" s="44"/>
      <c r="F2580" s="30">
        <f t="shared" si="188"/>
        <v>0</v>
      </c>
      <c r="G2580" s="11"/>
      <c r="H2580" s="11"/>
      <c r="I2580" s="11"/>
      <c r="J2580" s="12">
        <f t="shared" si="189"/>
        <v>0</v>
      </c>
      <c r="K2580" s="31">
        <f t="shared" si="190"/>
        <v>67.180000000000007</v>
      </c>
      <c r="L2580" s="37">
        <f t="shared" si="187"/>
        <v>0</v>
      </c>
      <c r="M2580" s="37"/>
      <c r="N2580" s="37">
        <f t="shared" si="191"/>
        <v>0</v>
      </c>
    </row>
    <row r="2581" spans="1:14" ht="19.5" thickBot="1" x14ac:dyDescent="0.35">
      <c r="A2581" s="56" t="s">
        <v>73</v>
      </c>
      <c r="B2581" s="57" t="s">
        <v>74</v>
      </c>
      <c r="C2581" s="58">
        <v>150</v>
      </c>
      <c r="D2581" s="44"/>
      <c r="E2581" s="44"/>
      <c r="F2581" s="30">
        <f t="shared" si="188"/>
        <v>0</v>
      </c>
      <c r="G2581" s="11"/>
      <c r="H2581" s="11"/>
      <c r="I2581" s="11"/>
      <c r="J2581" s="12">
        <f t="shared" si="189"/>
        <v>0</v>
      </c>
      <c r="K2581" s="31">
        <f t="shared" si="190"/>
        <v>21.06</v>
      </c>
      <c r="L2581" s="37">
        <f t="shared" si="187"/>
        <v>0</v>
      </c>
      <c r="M2581" s="37"/>
      <c r="N2581" s="37">
        <f t="shared" si="191"/>
        <v>0</v>
      </c>
    </row>
    <row r="2582" spans="1:14" ht="19.5" thickBot="1" x14ac:dyDescent="0.35">
      <c r="A2582" s="66" t="s">
        <v>75</v>
      </c>
      <c r="B2582" s="67" t="s">
        <v>76</v>
      </c>
      <c r="C2582" s="68">
        <v>120</v>
      </c>
      <c r="D2582" s="44"/>
      <c r="E2582" s="44"/>
      <c r="F2582" s="30">
        <f t="shared" si="188"/>
        <v>0</v>
      </c>
      <c r="G2582" s="11"/>
      <c r="H2582" s="11"/>
      <c r="I2582" s="11"/>
      <c r="J2582" s="12">
        <f t="shared" si="189"/>
        <v>0</v>
      </c>
      <c r="K2582" s="31">
        <f t="shared" si="190"/>
        <v>78.98</v>
      </c>
      <c r="L2582" s="37">
        <f t="shared" si="187"/>
        <v>0</v>
      </c>
      <c r="M2582" s="37"/>
      <c r="N2582" s="37">
        <f t="shared" si="191"/>
        <v>0</v>
      </c>
    </row>
    <row r="2583" spans="1:14" ht="19.5" thickBot="1" x14ac:dyDescent="0.35">
      <c r="A2583" s="66" t="s">
        <v>77</v>
      </c>
      <c r="B2583" s="67" t="s">
        <v>78</v>
      </c>
      <c r="C2583" s="68">
        <v>60</v>
      </c>
      <c r="D2583" s="44"/>
      <c r="E2583" s="44"/>
      <c r="F2583" s="30">
        <f t="shared" si="188"/>
        <v>0</v>
      </c>
      <c r="G2583" s="11"/>
      <c r="H2583" s="11"/>
      <c r="I2583" s="11"/>
      <c r="J2583" s="12">
        <f t="shared" si="189"/>
        <v>0</v>
      </c>
      <c r="K2583" s="31">
        <f t="shared" si="190"/>
        <v>154.44</v>
      </c>
      <c r="L2583" s="37">
        <f t="shared" si="187"/>
        <v>0</v>
      </c>
      <c r="M2583" s="37"/>
      <c r="N2583" s="37">
        <f t="shared" si="191"/>
        <v>0</v>
      </c>
    </row>
    <row r="2584" spans="1:14" ht="19.5" thickBot="1" x14ac:dyDescent="0.35">
      <c r="A2584" s="66" t="s">
        <v>79</v>
      </c>
      <c r="B2584" s="67" t="s">
        <v>50</v>
      </c>
      <c r="C2584" s="68">
        <v>30</v>
      </c>
      <c r="D2584" s="44"/>
      <c r="E2584" s="44"/>
      <c r="F2584" s="30">
        <f t="shared" si="188"/>
        <v>0</v>
      </c>
      <c r="G2584" s="11"/>
      <c r="H2584" s="11"/>
      <c r="I2584" s="11"/>
      <c r="J2584" s="12">
        <f t="shared" si="189"/>
        <v>0</v>
      </c>
      <c r="K2584" s="31">
        <f t="shared" si="190"/>
        <v>274.95</v>
      </c>
      <c r="L2584" s="37">
        <f t="shared" si="187"/>
        <v>0</v>
      </c>
      <c r="M2584" s="37"/>
      <c r="N2584" s="37">
        <f t="shared" si="191"/>
        <v>0</v>
      </c>
    </row>
    <row r="2585" spans="1:14" ht="19.5" thickBot="1" x14ac:dyDescent="0.35">
      <c r="A2585" s="66" t="s">
        <v>80</v>
      </c>
      <c r="B2585" s="67" t="s">
        <v>59</v>
      </c>
      <c r="C2585" s="68">
        <v>12</v>
      </c>
      <c r="D2585" s="44"/>
      <c r="E2585" s="44"/>
      <c r="F2585" s="30">
        <f t="shared" si="188"/>
        <v>0</v>
      </c>
      <c r="G2585" s="11"/>
      <c r="H2585" s="11"/>
      <c r="I2585" s="11"/>
      <c r="J2585" s="12">
        <f t="shared" si="189"/>
        <v>0</v>
      </c>
      <c r="K2585" s="31">
        <f t="shared" si="190"/>
        <v>1023.75</v>
      </c>
      <c r="L2585" s="37">
        <f t="shared" si="187"/>
        <v>0</v>
      </c>
      <c r="M2585" s="37"/>
      <c r="N2585" s="37">
        <f t="shared" si="191"/>
        <v>0</v>
      </c>
    </row>
    <row r="2586" spans="1:14" ht="19.5" thickBot="1" x14ac:dyDescent="0.35">
      <c r="A2586" s="76" t="s">
        <v>81</v>
      </c>
      <c r="B2586" s="77" t="s">
        <v>82</v>
      </c>
      <c r="C2586" s="78">
        <v>18</v>
      </c>
      <c r="D2586" s="44"/>
      <c r="E2586" s="44"/>
      <c r="F2586" s="30">
        <f t="shared" si="188"/>
        <v>0</v>
      </c>
      <c r="G2586" s="11"/>
      <c r="H2586" s="11"/>
      <c r="I2586" s="11"/>
      <c r="J2586" s="12">
        <f t="shared" si="189"/>
        <v>0</v>
      </c>
      <c r="K2586" s="31">
        <f t="shared" si="190"/>
        <v>558.67999999999995</v>
      </c>
      <c r="L2586" s="37">
        <f t="shared" si="187"/>
        <v>0</v>
      </c>
      <c r="M2586" s="37"/>
      <c r="N2586" s="37">
        <f t="shared" si="191"/>
        <v>0</v>
      </c>
    </row>
    <row r="2587" spans="1:14" ht="19.5" thickBot="1" x14ac:dyDescent="0.35">
      <c r="A2587" s="76" t="s">
        <v>83</v>
      </c>
      <c r="B2587" s="77" t="s">
        <v>59</v>
      </c>
      <c r="C2587" s="78">
        <v>12</v>
      </c>
      <c r="D2587" s="44"/>
      <c r="E2587" s="44"/>
      <c r="F2587" s="30">
        <f t="shared" si="188"/>
        <v>0</v>
      </c>
      <c r="G2587" s="11"/>
      <c r="H2587" s="11"/>
      <c r="I2587" s="11"/>
      <c r="J2587" s="12">
        <f t="shared" si="189"/>
        <v>0</v>
      </c>
      <c r="K2587" s="31">
        <f t="shared" si="190"/>
        <v>1092.2</v>
      </c>
      <c r="L2587" s="37">
        <f t="shared" si="187"/>
        <v>0</v>
      </c>
      <c r="M2587" s="37"/>
      <c r="N2587" s="37">
        <f t="shared" si="191"/>
        <v>0</v>
      </c>
    </row>
    <row r="2588" spans="1:14" ht="19.5" thickBot="1" x14ac:dyDescent="0.35">
      <c r="A2588" s="76" t="s">
        <v>84</v>
      </c>
      <c r="B2588" s="77" t="s">
        <v>85</v>
      </c>
      <c r="C2588" s="78">
        <v>4</v>
      </c>
      <c r="D2588" s="44"/>
      <c r="E2588" s="44"/>
      <c r="F2588" s="30">
        <f t="shared" si="188"/>
        <v>0</v>
      </c>
      <c r="G2588" s="11"/>
      <c r="H2588" s="11"/>
      <c r="I2588" s="11"/>
      <c r="J2588" s="12">
        <f t="shared" si="189"/>
        <v>0</v>
      </c>
      <c r="K2588" s="31">
        <f t="shared" si="190"/>
        <v>2670.53</v>
      </c>
      <c r="L2588" s="37">
        <f t="shared" si="187"/>
        <v>0</v>
      </c>
      <c r="M2588" s="37"/>
      <c r="N2588" s="37">
        <f t="shared" si="191"/>
        <v>0</v>
      </c>
    </row>
    <row r="2589" spans="1:14" ht="19.5" thickBot="1" x14ac:dyDescent="0.35">
      <c r="A2589" s="86" t="s">
        <v>86</v>
      </c>
      <c r="B2589" s="87" t="s">
        <v>87</v>
      </c>
      <c r="C2589" s="88">
        <v>48</v>
      </c>
      <c r="D2589" s="44"/>
      <c r="E2589" s="44"/>
      <c r="F2589" s="30">
        <f t="shared" si="188"/>
        <v>0</v>
      </c>
      <c r="G2589" s="11"/>
      <c r="H2589" s="11"/>
      <c r="I2589" s="11"/>
      <c r="J2589" s="12">
        <f t="shared" si="189"/>
        <v>0</v>
      </c>
      <c r="K2589" s="31">
        <f t="shared" si="190"/>
        <v>46.8</v>
      </c>
      <c r="L2589" s="37">
        <f t="shared" si="187"/>
        <v>0</v>
      </c>
      <c r="M2589" s="37"/>
      <c r="N2589" s="37">
        <f t="shared" si="191"/>
        <v>0</v>
      </c>
    </row>
    <row r="2590" spans="1:14" ht="19.5" thickBot="1" x14ac:dyDescent="0.35">
      <c r="A2590" s="86" t="s">
        <v>88</v>
      </c>
      <c r="B2590" s="87" t="s">
        <v>87</v>
      </c>
      <c r="C2590" s="88">
        <v>48</v>
      </c>
      <c r="D2590" s="44"/>
      <c r="E2590" s="44"/>
      <c r="F2590" s="30">
        <f t="shared" si="188"/>
        <v>0</v>
      </c>
      <c r="G2590" s="11"/>
      <c r="H2590" s="11"/>
      <c r="I2590" s="11"/>
      <c r="J2590" s="12">
        <f t="shared" si="189"/>
        <v>0</v>
      </c>
      <c r="K2590" s="31">
        <f t="shared" si="190"/>
        <v>46.8</v>
      </c>
      <c r="L2590" s="37">
        <f t="shared" si="187"/>
        <v>0</v>
      </c>
      <c r="M2590" s="37"/>
      <c r="N2590" s="37">
        <f t="shared" si="191"/>
        <v>0</v>
      </c>
    </row>
    <row r="2591" spans="1:14" x14ac:dyDescent="0.3">
      <c r="A2591" s="96" t="s">
        <v>89</v>
      </c>
      <c r="B2591" s="97">
        <v>25</v>
      </c>
      <c r="C2591" s="97">
        <v>25</v>
      </c>
      <c r="D2591" s="44"/>
      <c r="E2591" s="44"/>
      <c r="F2591" s="30">
        <f t="shared" si="188"/>
        <v>0</v>
      </c>
      <c r="G2591" s="11"/>
      <c r="H2591" s="11"/>
      <c r="I2591" s="11"/>
      <c r="J2591" s="12">
        <f t="shared" si="189"/>
        <v>0</v>
      </c>
      <c r="K2591" s="31">
        <f t="shared" si="190"/>
        <v>111.25</v>
      </c>
      <c r="L2591" s="37">
        <f t="shared" si="187"/>
        <v>0</v>
      </c>
      <c r="M2591" s="37"/>
      <c r="N2591" s="37">
        <f t="shared" si="191"/>
        <v>0</v>
      </c>
    </row>
    <row r="2592" spans="1:14" x14ac:dyDescent="0.3">
      <c r="A2592" s="105" t="s">
        <v>90</v>
      </c>
      <c r="B2592" s="106">
        <v>10</v>
      </c>
      <c r="C2592" s="106">
        <v>10</v>
      </c>
      <c r="D2592" s="44"/>
      <c r="E2592" s="44"/>
      <c r="F2592" s="30">
        <f t="shared" si="188"/>
        <v>0</v>
      </c>
      <c r="G2592" s="11"/>
      <c r="H2592" s="11"/>
      <c r="I2592" s="11"/>
      <c r="J2592" s="12">
        <f t="shared" si="189"/>
        <v>0</v>
      </c>
      <c r="K2592" s="31">
        <f t="shared" si="190"/>
        <v>1760</v>
      </c>
      <c r="L2592" s="37">
        <f t="shared" si="187"/>
        <v>0</v>
      </c>
      <c r="M2592" s="37"/>
      <c r="N2592" s="37">
        <f t="shared" si="191"/>
        <v>0</v>
      </c>
    </row>
    <row r="2593" spans="1:14" x14ac:dyDescent="0.3">
      <c r="A2593" s="105" t="s">
        <v>91</v>
      </c>
      <c r="B2593" s="106">
        <v>8</v>
      </c>
      <c r="C2593" s="106">
        <v>8</v>
      </c>
      <c r="D2593" s="44"/>
      <c r="E2593" s="44"/>
      <c r="F2593" s="30">
        <f t="shared" si="188"/>
        <v>0</v>
      </c>
      <c r="G2593" s="11"/>
      <c r="H2593" s="11"/>
      <c r="I2593" s="11"/>
      <c r="J2593" s="12">
        <f t="shared" si="189"/>
        <v>0</v>
      </c>
      <c r="K2593" s="31">
        <f t="shared" si="190"/>
        <v>2365</v>
      </c>
      <c r="L2593" s="37">
        <f t="shared" si="187"/>
        <v>0</v>
      </c>
      <c r="M2593" s="37"/>
      <c r="N2593" s="37">
        <f t="shared" si="191"/>
        <v>0</v>
      </c>
    </row>
    <row r="2594" spans="1:14" x14ac:dyDescent="0.3">
      <c r="A2594" s="105" t="s">
        <v>92</v>
      </c>
      <c r="B2594" s="106">
        <v>8</v>
      </c>
      <c r="C2594" s="106">
        <v>8</v>
      </c>
      <c r="D2594" s="44"/>
      <c r="E2594" s="44"/>
      <c r="F2594" s="30">
        <f t="shared" si="188"/>
        <v>0</v>
      </c>
      <c r="G2594" s="11"/>
      <c r="H2594" s="11"/>
      <c r="I2594" s="11"/>
      <c r="J2594" s="12">
        <f t="shared" si="189"/>
        <v>0</v>
      </c>
      <c r="K2594" s="31">
        <f t="shared" si="190"/>
        <v>2065</v>
      </c>
      <c r="L2594" s="37">
        <f t="shared" si="187"/>
        <v>0</v>
      </c>
      <c r="M2594" s="37"/>
      <c r="N2594" s="37">
        <f t="shared" si="191"/>
        <v>0</v>
      </c>
    </row>
    <row r="2595" spans="1:14" x14ac:dyDescent="0.3">
      <c r="A2595" s="105" t="s">
        <v>93</v>
      </c>
      <c r="B2595" s="106">
        <v>15</v>
      </c>
      <c r="C2595" s="106">
        <v>15</v>
      </c>
      <c r="D2595" s="44"/>
      <c r="E2595" s="44"/>
      <c r="F2595" s="30">
        <f t="shared" si="188"/>
        <v>0</v>
      </c>
      <c r="G2595" s="11"/>
      <c r="H2595" s="11"/>
      <c r="I2595" s="11"/>
      <c r="J2595" s="12">
        <f t="shared" si="189"/>
        <v>0</v>
      </c>
      <c r="K2595" s="31">
        <f t="shared" si="190"/>
        <v>990</v>
      </c>
      <c r="L2595" s="37">
        <f t="shared" si="187"/>
        <v>0</v>
      </c>
      <c r="M2595" s="37"/>
      <c r="N2595" s="37">
        <f t="shared" si="191"/>
        <v>0</v>
      </c>
    </row>
    <row r="2596" spans="1:14" x14ac:dyDescent="0.3">
      <c r="A2596" s="105" t="s">
        <v>94</v>
      </c>
      <c r="B2596" s="106">
        <v>15</v>
      </c>
      <c r="C2596" s="106">
        <v>15</v>
      </c>
      <c r="D2596" s="44"/>
      <c r="E2596" s="44"/>
      <c r="F2596" s="30">
        <f t="shared" si="188"/>
        <v>0</v>
      </c>
      <c r="G2596" s="11"/>
      <c r="H2596" s="11"/>
      <c r="I2596" s="11"/>
      <c r="J2596" s="12">
        <f t="shared" si="189"/>
        <v>0</v>
      </c>
      <c r="K2596" s="31">
        <f t="shared" si="190"/>
        <v>1025</v>
      </c>
      <c r="L2596" s="37">
        <f t="shared" si="187"/>
        <v>0</v>
      </c>
      <c r="M2596" s="37"/>
      <c r="N2596" s="37">
        <f t="shared" si="191"/>
        <v>0</v>
      </c>
    </row>
    <row r="2597" spans="1:14" x14ac:dyDescent="0.3">
      <c r="A2597" s="105" t="s">
        <v>95</v>
      </c>
      <c r="B2597" s="106">
        <v>10</v>
      </c>
      <c r="C2597" s="106">
        <v>10</v>
      </c>
      <c r="D2597" s="44"/>
      <c r="E2597" s="44"/>
      <c r="F2597" s="30">
        <f t="shared" si="188"/>
        <v>0</v>
      </c>
      <c r="G2597" s="11"/>
      <c r="H2597" s="11"/>
      <c r="I2597" s="11"/>
      <c r="J2597" s="12">
        <f t="shared" si="189"/>
        <v>0</v>
      </c>
      <c r="K2597" s="31">
        <f t="shared" si="190"/>
        <v>1620</v>
      </c>
      <c r="L2597" s="37">
        <f t="shared" si="187"/>
        <v>0</v>
      </c>
      <c r="M2597" s="37"/>
      <c r="N2597" s="37">
        <f t="shared" si="191"/>
        <v>0</v>
      </c>
    </row>
    <row r="2598" spans="1:14" x14ac:dyDescent="0.3">
      <c r="A2598" s="105" t="s">
        <v>96</v>
      </c>
      <c r="B2598" s="106">
        <v>8</v>
      </c>
      <c r="C2598" s="106">
        <v>8</v>
      </c>
      <c r="D2598" s="44"/>
      <c r="E2598" s="44"/>
      <c r="F2598" s="30">
        <f t="shared" si="188"/>
        <v>0</v>
      </c>
      <c r="G2598" s="11"/>
      <c r="H2598" s="11"/>
      <c r="I2598" s="11"/>
      <c r="J2598" s="12">
        <f t="shared" si="189"/>
        <v>0</v>
      </c>
      <c r="K2598" s="31">
        <f t="shared" si="190"/>
        <v>2130</v>
      </c>
      <c r="L2598" s="37">
        <f t="shared" si="187"/>
        <v>0</v>
      </c>
      <c r="M2598" s="37"/>
      <c r="N2598" s="37">
        <f t="shared" si="191"/>
        <v>0</v>
      </c>
    </row>
    <row r="2599" spans="1:14" x14ac:dyDescent="0.3">
      <c r="A2599" s="105" t="s">
        <v>97</v>
      </c>
      <c r="B2599" s="106">
        <v>15</v>
      </c>
      <c r="C2599" s="106">
        <v>15</v>
      </c>
      <c r="D2599" s="44"/>
      <c r="E2599" s="44"/>
      <c r="F2599" s="30">
        <f t="shared" si="188"/>
        <v>0</v>
      </c>
      <c r="G2599" s="11"/>
      <c r="H2599" s="11"/>
      <c r="I2599" s="11"/>
      <c r="J2599" s="12">
        <f t="shared" si="189"/>
        <v>0</v>
      </c>
      <c r="K2599" s="31">
        <f t="shared" si="190"/>
        <v>880</v>
      </c>
      <c r="L2599" s="37">
        <f t="shared" si="187"/>
        <v>0</v>
      </c>
      <c r="M2599" s="37"/>
      <c r="N2599" s="37">
        <f t="shared" si="191"/>
        <v>0</v>
      </c>
    </row>
    <row r="2600" spans="1:14" x14ac:dyDescent="0.3">
      <c r="A2600" s="105" t="s">
        <v>98</v>
      </c>
      <c r="B2600" s="106">
        <v>15</v>
      </c>
      <c r="C2600" s="106">
        <v>15</v>
      </c>
      <c r="D2600" s="44"/>
      <c r="E2600" s="44"/>
      <c r="F2600" s="30">
        <f t="shared" si="188"/>
        <v>0</v>
      </c>
      <c r="G2600" s="11"/>
      <c r="H2600" s="11"/>
      <c r="I2600" s="11"/>
      <c r="J2600" s="12">
        <f t="shared" si="189"/>
        <v>0</v>
      </c>
      <c r="K2600" s="31">
        <f t="shared" si="190"/>
        <v>915</v>
      </c>
      <c r="L2600" s="37">
        <f t="shared" si="187"/>
        <v>0</v>
      </c>
      <c r="M2600" s="37"/>
      <c r="N2600" s="37">
        <f t="shared" si="191"/>
        <v>0</v>
      </c>
    </row>
    <row r="2601" spans="1:14" x14ac:dyDescent="0.3">
      <c r="A2601" s="105" t="s">
        <v>99</v>
      </c>
      <c r="B2601" s="106">
        <v>3</v>
      </c>
      <c r="C2601" s="106">
        <v>3</v>
      </c>
      <c r="D2601" s="44"/>
      <c r="E2601" s="44"/>
      <c r="F2601" s="30">
        <f t="shared" si="188"/>
        <v>0</v>
      </c>
      <c r="G2601" s="11"/>
      <c r="H2601" s="11"/>
      <c r="I2601" s="11"/>
      <c r="J2601" s="12">
        <f t="shared" si="189"/>
        <v>0</v>
      </c>
      <c r="K2601" s="31">
        <f t="shared" si="190"/>
        <v>1970</v>
      </c>
      <c r="L2601" s="37">
        <f t="shared" si="187"/>
        <v>0</v>
      </c>
      <c r="M2601" s="37"/>
      <c r="N2601" s="37">
        <f t="shared" si="191"/>
        <v>0</v>
      </c>
    </row>
    <row r="2602" spans="1:14" x14ac:dyDescent="0.3">
      <c r="A2602" s="105" t="s">
        <v>100</v>
      </c>
      <c r="B2602" s="106">
        <v>3</v>
      </c>
      <c r="C2602" s="106">
        <v>3</v>
      </c>
      <c r="D2602" s="44"/>
      <c r="E2602" s="44"/>
      <c r="F2602" s="30">
        <f t="shared" si="188"/>
        <v>0</v>
      </c>
      <c r="G2602" s="11"/>
      <c r="H2602" s="11"/>
      <c r="I2602" s="11"/>
      <c r="J2602" s="12">
        <f t="shared" si="189"/>
        <v>0</v>
      </c>
      <c r="K2602" s="31">
        <f t="shared" si="190"/>
        <v>2035</v>
      </c>
      <c r="L2602" s="37">
        <f t="shared" si="187"/>
        <v>0</v>
      </c>
      <c r="M2602" s="37"/>
      <c r="N2602" s="37">
        <f t="shared" si="191"/>
        <v>0</v>
      </c>
    </row>
    <row r="2603" spans="1:14" x14ac:dyDescent="0.3">
      <c r="A2603" s="105" t="s">
        <v>101</v>
      </c>
      <c r="B2603" s="106">
        <v>8</v>
      </c>
      <c r="C2603" s="106">
        <v>8</v>
      </c>
      <c r="D2603" s="44"/>
      <c r="E2603" s="44"/>
      <c r="F2603" s="30">
        <f t="shared" si="188"/>
        <v>0</v>
      </c>
      <c r="G2603" s="11"/>
      <c r="H2603" s="11"/>
      <c r="I2603" s="11"/>
      <c r="J2603" s="12">
        <f t="shared" si="189"/>
        <v>0</v>
      </c>
      <c r="K2603" s="31">
        <f t="shared" si="190"/>
        <v>2120</v>
      </c>
      <c r="L2603" s="37">
        <f t="shared" si="187"/>
        <v>0</v>
      </c>
      <c r="M2603" s="37"/>
      <c r="N2603" s="37">
        <f t="shared" si="191"/>
        <v>0</v>
      </c>
    </row>
    <row r="2604" spans="1:14" x14ac:dyDescent="0.3">
      <c r="A2604" s="105" t="s">
        <v>102</v>
      </c>
      <c r="B2604" s="106">
        <v>10</v>
      </c>
      <c r="C2604" s="106">
        <v>10</v>
      </c>
      <c r="D2604" s="44"/>
      <c r="E2604" s="44"/>
      <c r="F2604" s="30">
        <f t="shared" si="188"/>
        <v>0</v>
      </c>
      <c r="G2604" s="11"/>
      <c r="H2604" s="11"/>
      <c r="I2604" s="11"/>
      <c r="J2604" s="12">
        <f t="shared" si="189"/>
        <v>0</v>
      </c>
      <c r="K2604" s="31">
        <f t="shared" si="190"/>
        <v>1980</v>
      </c>
      <c r="L2604" s="37">
        <f t="shared" si="187"/>
        <v>0</v>
      </c>
      <c r="M2604" s="37"/>
      <c r="N2604" s="37">
        <f t="shared" si="191"/>
        <v>0</v>
      </c>
    </row>
    <row r="2605" spans="1:14" x14ac:dyDescent="0.3">
      <c r="A2605" s="105" t="s">
        <v>103</v>
      </c>
      <c r="B2605" s="106">
        <v>12</v>
      </c>
      <c r="C2605" s="106">
        <v>12</v>
      </c>
      <c r="D2605" s="44"/>
      <c r="E2605" s="44"/>
      <c r="F2605" s="30">
        <f t="shared" si="188"/>
        <v>0</v>
      </c>
      <c r="G2605" s="11"/>
      <c r="H2605" s="11"/>
      <c r="I2605" s="11"/>
      <c r="J2605" s="12">
        <f t="shared" si="189"/>
        <v>0</v>
      </c>
      <c r="K2605" s="31">
        <f t="shared" si="190"/>
        <v>875</v>
      </c>
      <c r="L2605" s="37">
        <f t="shared" si="187"/>
        <v>0</v>
      </c>
      <c r="M2605" s="37"/>
      <c r="N2605" s="37">
        <f t="shared" si="191"/>
        <v>0</v>
      </c>
    </row>
    <row r="2606" spans="1:14" ht="19.5" thickBot="1" x14ac:dyDescent="0.35">
      <c r="A2606" s="105" t="s">
        <v>104</v>
      </c>
      <c r="B2606" s="106">
        <v>3</v>
      </c>
      <c r="C2606" s="106">
        <v>3</v>
      </c>
      <c r="D2606" s="44"/>
      <c r="E2606" s="44"/>
      <c r="F2606" s="30">
        <f t="shared" si="188"/>
        <v>0</v>
      </c>
      <c r="G2606" s="11"/>
      <c r="H2606" s="11"/>
      <c r="I2606" s="11"/>
      <c r="J2606" s="12">
        <f t="shared" si="189"/>
        <v>0</v>
      </c>
      <c r="K2606" s="31">
        <f t="shared" si="190"/>
        <v>2145</v>
      </c>
      <c r="L2606" s="37">
        <f t="shared" si="187"/>
        <v>0</v>
      </c>
      <c r="M2606" s="37"/>
      <c r="N2606" s="37">
        <f t="shared" si="191"/>
        <v>0</v>
      </c>
    </row>
    <row r="2607" spans="1:14" ht="19.5" thickBot="1" x14ac:dyDescent="0.35">
      <c r="A2607" s="56" t="s">
        <v>105</v>
      </c>
      <c r="B2607" s="57" t="s">
        <v>74</v>
      </c>
      <c r="C2607" s="58">
        <v>150</v>
      </c>
      <c r="D2607" s="44"/>
      <c r="E2607" s="44"/>
      <c r="F2607" s="30">
        <f t="shared" si="188"/>
        <v>0</v>
      </c>
      <c r="G2607" s="11"/>
      <c r="H2607" s="11"/>
      <c r="I2607" s="11"/>
      <c r="J2607" s="12">
        <f t="shared" si="189"/>
        <v>0</v>
      </c>
      <c r="K2607" s="31">
        <f t="shared" si="190"/>
        <v>21.06</v>
      </c>
      <c r="L2607" s="37">
        <f t="shared" si="187"/>
        <v>0</v>
      </c>
      <c r="M2607" s="37"/>
      <c r="N2607" s="37">
        <f t="shared" si="191"/>
        <v>0</v>
      </c>
    </row>
    <row r="2608" spans="1:14" x14ac:dyDescent="0.3">
      <c r="A2608" s="107"/>
      <c r="B2608" s="108"/>
      <c r="C2608" s="108"/>
      <c r="D2608" s="11"/>
      <c r="E2608" s="11"/>
      <c r="F2608" s="30" t="e">
        <f t="shared" si="188"/>
        <v>#DIV/0!</v>
      </c>
      <c r="G2608" s="11"/>
      <c r="H2608" s="11"/>
      <c r="I2608" s="11"/>
      <c r="J2608" s="12">
        <f t="shared" si="189"/>
        <v>0</v>
      </c>
      <c r="K2608" s="31">
        <f t="shared" si="190"/>
        <v>116.5</v>
      </c>
      <c r="L2608" s="37">
        <f t="shared" si="187"/>
        <v>0</v>
      </c>
      <c r="M2608" s="37"/>
      <c r="N2608" s="37">
        <f t="shared" si="191"/>
        <v>0</v>
      </c>
    </row>
    <row r="2609" spans="1:14" x14ac:dyDescent="0.3">
      <c r="A2609" s="107"/>
      <c r="B2609" s="108"/>
      <c r="C2609" s="108"/>
      <c r="D2609" s="11"/>
      <c r="E2609" s="11"/>
      <c r="F2609" s="30" t="e">
        <f t="shared" si="188"/>
        <v>#DIV/0!</v>
      </c>
      <c r="G2609" s="11"/>
      <c r="H2609" s="11"/>
      <c r="I2609" s="11"/>
      <c r="J2609" s="12">
        <f t="shared" si="189"/>
        <v>0</v>
      </c>
      <c r="K2609" s="31">
        <f t="shared" si="190"/>
        <v>0</v>
      </c>
      <c r="L2609" s="37">
        <f t="shared" si="187"/>
        <v>0</v>
      </c>
      <c r="M2609" s="37"/>
      <c r="N2609" s="37">
        <f t="shared" si="191"/>
        <v>0</v>
      </c>
    </row>
    <row r="2610" spans="1:14" x14ac:dyDescent="0.3">
      <c r="A2610" s="107"/>
      <c r="B2610" s="108"/>
      <c r="C2610" s="108"/>
      <c r="D2610" s="11"/>
      <c r="E2610" s="11"/>
      <c r="F2610" s="30" t="e">
        <f t="shared" si="188"/>
        <v>#DIV/0!</v>
      </c>
      <c r="G2610" s="11"/>
      <c r="H2610" s="11"/>
      <c r="I2610" s="11"/>
      <c r="J2610" s="12">
        <f t="shared" si="189"/>
        <v>0</v>
      </c>
      <c r="K2610" s="31">
        <f t="shared" si="190"/>
        <v>23</v>
      </c>
      <c r="L2610" s="37">
        <f t="shared" si="187"/>
        <v>0</v>
      </c>
      <c r="M2610" s="37"/>
      <c r="N2610" s="37">
        <f t="shared" si="191"/>
        <v>0</v>
      </c>
    </row>
    <row r="2611" spans="1:14" x14ac:dyDescent="0.3">
      <c r="A2611" s="107"/>
      <c r="B2611" s="108"/>
      <c r="C2611" s="108"/>
      <c r="D2611" s="11"/>
      <c r="E2611" s="11"/>
      <c r="F2611" s="30" t="e">
        <f t="shared" si="188"/>
        <v>#DIV/0!</v>
      </c>
      <c r="G2611" s="11"/>
      <c r="H2611" s="11"/>
      <c r="I2611" s="11"/>
      <c r="J2611" s="12">
        <f t="shared" si="189"/>
        <v>0</v>
      </c>
      <c r="K2611" s="31">
        <f t="shared" si="190"/>
        <v>0</v>
      </c>
      <c r="L2611" s="37">
        <f t="shared" si="187"/>
        <v>0</v>
      </c>
      <c r="M2611" s="37"/>
      <c r="N2611" s="37">
        <f t="shared" si="191"/>
        <v>0</v>
      </c>
    </row>
    <row r="2612" spans="1:14" x14ac:dyDescent="0.3">
      <c r="A2612" s="11"/>
      <c r="B2612" s="10"/>
      <c r="C2612" s="10"/>
      <c r="D2612" s="11"/>
      <c r="E2612" s="11"/>
      <c r="F2612" s="30" t="e">
        <f t="shared" si="188"/>
        <v>#DIV/0!</v>
      </c>
      <c r="G2612" s="11"/>
      <c r="H2612" s="11"/>
      <c r="I2612" s="11"/>
      <c r="J2612" s="12">
        <f t="shared" si="189"/>
        <v>0</v>
      </c>
      <c r="K2612" s="31">
        <f t="shared" si="190"/>
        <v>0</v>
      </c>
      <c r="L2612" s="37">
        <f t="shared" si="187"/>
        <v>0</v>
      </c>
      <c r="M2612" s="37"/>
      <c r="N2612" s="37">
        <f t="shared" si="191"/>
        <v>0</v>
      </c>
    </row>
    <row r="2613" spans="1:14" x14ac:dyDescent="0.3">
      <c r="A2613" s="11"/>
      <c r="B2613" s="10"/>
      <c r="C2613" s="10"/>
      <c r="D2613" s="11"/>
      <c r="E2613" s="11"/>
      <c r="F2613" s="30" t="e">
        <f t="shared" si="188"/>
        <v>#DIV/0!</v>
      </c>
      <c r="G2613" s="11"/>
      <c r="H2613" s="11"/>
      <c r="I2613" s="11"/>
      <c r="J2613" s="12">
        <f t="shared" si="189"/>
        <v>0</v>
      </c>
      <c r="K2613" s="31">
        <f t="shared" si="190"/>
        <v>0</v>
      </c>
      <c r="L2613" s="37">
        <f t="shared" si="187"/>
        <v>0</v>
      </c>
      <c r="M2613" s="37"/>
      <c r="N2613" s="37">
        <f t="shared" si="191"/>
        <v>0</v>
      </c>
    </row>
    <row r="2614" spans="1:14" x14ac:dyDescent="0.3">
      <c r="A2614" s="11"/>
      <c r="B2614" s="10"/>
      <c r="C2614" s="10"/>
      <c r="D2614" s="11"/>
      <c r="E2614" s="11"/>
      <c r="F2614" s="30" t="e">
        <f t="shared" si="188"/>
        <v>#DIV/0!</v>
      </c>
      <c r="G2614" s="11"/>
      <c r="H2614" s="11"/>
      <c r="I2614" s="11"/>
      <c r="J2614" s="12">
        <f t="shared" si="189"/>
        <v>0</v>
      </c>
      <c r="K2614" s="31">
        <f t="shared" si="190"/>
        <v>0</v>
      </c>
      <c r="L2614" s="37">
        <f t="shared" si="187"/>
        <v>0</v>
      </c>
      <c r="M2614" s="37"/>
      <c r="N2614" s="37">
        <f t="shared" si="191"/>
        <v>0</v>
      </c>
    </row>
    <row r="2615" spans="1:14" x14ac:dyDescent="0.3">
      <c r="A2615" s="11" t="s">
        <v>33</v>
      </c>
      <c r="B2615" s="11"/>
      <c r="C2615" s="13"/>
      <c r="D2615" s="111">
        <f t="shared" ref="D2615:J2615" si="192">SUM(D2553:D2614)</f>
        <v>0</v>
      </c>
      <c r="E2615" s="111">
        <f t="shared" si="192"/>
        <v>0</v>
      </c>
      <c r="F2615" s="111" t="e">
        <f t="shared" si="192"/>
        <v>#DIV/0!</v>
      </c>
      <c r="G2615" s="111">
        <f t="shared" si="192"/>
        <v>0</v>
      </c>
      <c r="H2615" s="111">
        <f t="shared" si="192"/>
        <v>0</v>
      </c>
      <c r="I2615" s="111">
        <f t="shared" si="192"/>
        <v>0</v>
      </c>
      <c r="J2615" s="12">
        <f t="shared" si="192"/>
        <v>0</v>
      </c>
      <c r="K2615" s="111"/>
      <c r="L2615" s="111">
        <f>SUM(L2553:L2614)</f>
        <v>0</v>
      </c>
      <c r="M2615" s="111">
        <f>SUM(M2553:M2614)</f>
        <v>0</v>
      </c>
      <c r="N2615" s="111">
        <f>SUM(N2553:N2614)</f>
        <v>0</v>
      </c>
    </row>
    <row r="2616" spans="1:14" x14ac:dyDescent="0.3">
      <c r="A2616" s="113"/>
      <c r="B2616" s="114"/>
      <c r="C2616" s="115"/>
      <c r="D2616" s="116"/>
      <c r="E2616" s="116"/>
      <c r="F2616" s="7" t="s">
        <v>106</v>
      </c>
      <c r="G2616" s="7" t="s">
        <v>123</v>
      </c>
      <c r="H2616" s="7" t="s">
        <v>124</v>
      </c>
      <c r="I2616" s="7" t="s">
        <v>125</v>
      </c>
      <c r="J2616" s="7" t="s">
        <v>126</v>
      </c>
      <c r="K2616" s="117"/>
      <c r="L2616" s="117"/>
      <c r="M2616" s="7" t="s">
        <v>107</v>
      </c>
      <c r="N2616" s="118"/>
    </row>
    <row r="2617" spans="1:14" ht="31.5" x14ac:dyDescent="0.5">
      <c r="A2617" s="113"/>
      <c r="B2617" s="114"/>
      <c r="C2617" s="115"/>
      <c r="D2617" s="116"/>
      <c r="E2617" s="116"/>
      <c r="F2617" s="121"/>
      <c r="G2617" s="121"/>
      <c r="H2617" s="121"/>
      <c r="I2617" s="121"/>
      <c r="J2617" s="121"/>
      <c r="K2617" s="122"/>
      <c r="L2617" s="121">
        <f>+F2617-G2617-H2617-I2617-J2617</f>
        <v>0</v>
      </c>
      <c r="M2617" s="123"/>
      <c r="N2617" s="124"/>
    </row>
    <row r="2618" spans="1:14" x14ac:dyDescent="0.3">
      <c r="A2618" s="177" t="s">
        <v>109</v>
      </c>
      <c r="B2618" s="178"/>
      <c r="C2618" s="178"/>
      <c r="D2618" s="178"/>
      <c r="E2618" s="178"/>
      <c r="F2618" s="178"/>
      <c r="G2618" s="178"/>
      <c r="H2618" s="178"/>
      <c r="I2618" s="178"/>
      <c r="J2618" s="179"/>
      <c r="K2618" s="125"/>
      <c r="L2618" s="12"/>
      <c r="M2618" s="126"/>
      <c r="N2618" s="127"/>
    </row>
    <row r="2619" spans="1:14" x14ac:dyDescent="0.3">
      <c r="A2619" s="180" t="s">
        <v>110</v>
      </c>
      <c r="B2619" s="181"/>
      <c r="C2619" s="181"/>
      <c r="D2619" s="181"/>
      <c r="E2619" s="181"/>
      <c r="F2619" s="181"/>
      <c r="G2619" s="181"/>
      <c r="H2619" s="181"/>
      <c r="I2619" s="181"/>
      <c r="J2619" s="182"/>
      <c r="K2619" s="129"/>
      <c r="L2619" s="12"/>
      <c r="M2619" s="126"/>
      <c r="N2619" s="127"/>
    </row>
    <row r="2620" spans="1:14" x14ac:dyDescent="0.3">
      <c r="A2620" s="160" t="s">
        <v>111</v>
      </c>
      <c r="B2620" s="161"/>
      <c r="C2620" s="161"/>
      <c r="D2620" s="161"/>
      <c r="E2620" s="161"/>
      <c r="F2620" s="161"/>
      <c r="G2620" s="161"/>
      <c r="H2620" s="161"/>
      <c r="I2620" s="161"/>
      <c r="J2620" s="162"/>
      <c r="K2620" s="130"/>
      <c r="L2620" s="12"/>
      <c r="M2620" s="131" t="e">
        <f>+L2620/L2615%</f>
        <v>#DIV/0!</v>
      </c>
      <c r="N2620" s="127"/>
    </row>
    <row r="2621" spans="1:14" x14ac:dyDescent="0.3">
      <c r="A2621" s="163" t="s">
        <v>112</v>
      </c>
      <c r="B2621" s="164"/>
      <c r="C2621" s="164"/>
      <c r="D2621" s="164"/>
      <c r="E2621" s="164"/>
      <c r="F2621" s="164"/>
      <c r="G2621" s="164"/>
      <c r="H2621" s="164"/>
      <c r="I2621" s="164"/>
      <c r="J2621" s="165"/>
      <c r="K2621" s="132"/>
      <c r="L2621" s="12">
        <f>+E2637</f>
        <v>0</v>
      </c>
      <c r="M2621" s="126"/>
      <c r="N2621" s="127"/>
    </row>
    <row r="2622" spans="1:14" x14ac:dyDescent="0.3">
      <c r="A2622" s="166" t="s">
        <v>113</v>
      </c>
      <c r="B2622" s="167"/>
      <c r="C2622" s="167"/>
      <c r="D2622" s="167"/>
      <c r="E2622" s="167"/>
      <c r="F2622" s="167"/>
      <c r="G2622" s="167"/>
      <c r="H2622" s="167"/>
      <c r="I2622" s="167"/>
      <c r="J2622" s="168"/>
      <c r="K2622" s="134"/>
      <c r="L2622" s="12">
        <f>+M2637</f>
        <v>0</v>
      </c>
      <c r="M2622" s="126"/>
      <c r="N2622" s="127"/>
    </row>
    <row r="2623" spans="1:14" x14ac:dyDescent="0.3">
      <c r="A2623" s="169"/>
      <c r="B2623" s="170"/>
      <c r="C2623" s="170"/>
      <c r="D2623" s="170"/>
      <c r="E2623" s="170"/>
      <c r="F2623" s="170"/>
      <c r="G2623" s="170"/>
      <c r="H2623" s="170"/>
      <c r="I2623" s="170"/>
      <c r="J2623" s="171"/>
      <c r="K2623" s="128"/>
      <c r="L2623" s="126"/>
      <c r="M2623" s="126"/>
      <c r="N2623" s="127"/>
    </row>
    <row r="2624" spans="1:14" x14ac:dyDescent="0.3">
      <c r="A2624" s="169"/>
      <c r="B2624" s="170"/>
      <c r="C2624" s="170"/>
      <c r="D2624" s="170"/>
      <c r="E2624" s="170"/>
      <c r="F2624" s="170"/>
      <c r="G2624" s="170"/>
      <c r="H2624" s="170"/>
      <c r="I2624" s="170"/>
      <c r="J2624" s="171"/>
      <c r="K2624" s="128"/>
      <c r="L2624" s="126"/>
      <c r="M2624" s="126"/>
      <c r="N2624" s="127"/>
    </row>
    <row r="2625" spans="1:14" x14ac:dyDescent="0.3">
      <c r="A2625" s="169" t="s">
        <v>114</v>
      </c>
      <c r="B2625" s="170"/>
      <c r="C2625" s="170"/>
      <c r="D2625" s="170"/>
      <c r="E2625" s="170"/>
      <c r="F2625" s="170"/>
      <c r="G2625" s="170"/>
      <c r="H2625" s="170"/>
      <c r="I2625" s="170"/>
      <c r="J2625" s="171"/>
      <c r="K2625" s="136"/>
      <c r="L2625" s="111">
        <f>+L2615-L2618-L2619-L2620-L2621+L2622-L2623-L2624</f>
        <v>0</v>
      </c>
      <c r="M2625" s="126"/>
      <c r="N2625" s="127"/>
    </row>
    <row r="2626" spans="1:14" ht="19.5" thickBot="1" x14ac:dyDescent="0.35">
      <c r="M2626" s="138">
        <f>+L2626-L2625</f>
        <v>0</v>
      </c>
    </row>
    <row r="2627" spans="1:14" ht="19.5" thickBot="1" x14ac:dyDescent="0.35">
      <c r="A2627" s="157" t="s">
        <v>115</v>
      </c>
      <c r="B2627" s="158"/>
      <c r="C2627" s="158"/>
      <c r="D2627" s="158"/>
      <c r="E2627" s="158"/>
      <c r="F2627" s="159"/>
      <c r="G2627" s="127"/>
      <c r="H2627" s="157" t="s">
        <v>116</v>
      </c>
      <c r="I2627" s="158"/>
      <c r="J2627" s="159"/>
      <c r="K2627" s="157" t="s">
        <v>117</v>
      </c>
      <c r="L2627" s="158"/>
      <c r="M2627" s="159"/>
      <c r="N2627" s="139"/>
    </row>
    <row r="2628" spans="1:14" ht="19.5" thickBot="1" x14ac:dyDescent="0.35">
      <c r="A2628" s="140" t="s">
        <v>118</v>
      </c>
      <c r="B2628" s="157" t="s">
        <v>119</v>
      </c>
      <c r="C2628" s="159"/>
      <c r="D2628" s="140" t="s">
        <v>120</v>
      </c>
      <c r="E2628" s="157" t="s">
        <v>22</v>
      </c>
      <c r="F2628" s="159"/>
      <c r="G2628" s="127"/>
      <c r="H2628" s="157" t="s">
        <v>119</v>
      </c>
      <c r="I2628" s="159"/>
      <c r="J2628" s="140" t="s">
        <v>22</v>
      </c>
      <c r="K2628" s="157" t="s">
        <v>119</v>
      </c>
      <c r="L2628" s="159"/>
      <c r="M2628" s="140" t="s">
        <v>22</v>
      </c>
      <c r="N2628" s="139"/>
    </row>
    <row r="2629" spans="1:14" ht="19.5" thickBot="1" x14ac:dyDescent="0.35">
      <c r="A2629" s="141"/>
      <c r="B2629" s="153"/>
      <c r="C2629" s="154"/>
      <c r="D2629" s="141"/>
      <c r="E2629" s="155"/>
      <c r="F2629" s="156"/>
      <c r="G2629" s="127"/>
      <c r="H2629" s="153"/>
      <c r="I2629" s="154"/>
      <c r="J2629" s="142"/>
      <c r="K2629" s="153"/>
      <c r="L2629" s="154"/>
      <c r="M2629" s="143"/>
      <c r="N2629" s="144"/>
    </row>
    <row r="2630" spans="1:14" ht="19.5" thickBot="1" x14ac:dyDescent="0.35">
      <c r="A2630" s="141"/>
      <c r="B2630" s="153"/>
      <c r="C2630" s="154"/>
      <c r="D2630" s="141"/>
      <c r="E2630" s="155"/>
      <c r="F2630" s="156"/>
      <c r="G2630" s="127"/>
      <c r="H2630" s="153"/>
      <c r="I2630" s="154"/>
      <c r="J2630" s="142"/>
      <c r="K2630" s="153"/>
      <c r="L2630" s="154"/>
      <c r="M2630" s="143"/>
      <c r="N2630" s="144"/>
    </row>
    <row r="2631" spans="1:14" ht="19.5" thickBot="1" x14ac:dyDescent="0.35">
      <c r="A2631" s="141"/>
      <c r="B2631" s="153"/>
      <c r="C2631" s="154"/>
      <c r="D2631" s="141"/>
      <c r="E2631" s="155"/>
      <c r="F2631" s="156"/>
      <c r="G2631" s="127"/>
      <c r="H2631" s="153"/>
      <c r="I2631" s="154"/>
      <c r="J2631" s="142"/>
      <c r="K2631" s="153"/>
      <c r="L2631" s="154"/>
      <c r="M2631" s="143"/>
      <c r="N2631" s="144"/>
    </row>
    <row r="2632" spans="1:14" ht="19.5" thickBot="1" x14ac:dyDescent="0.35">
      <c r="A2632" s="141"/>
      <c r="B2632" s="153"/>
      <c r="C2632" s="154"/>
      <c r="D2632" s="141"/>
      <c r="E2632" s="155"/>
      <c r="F2632" s="156"/>
      <c r="G2632" s="127"/>
      <c r="H2632" s="153"/>
      <c r="I2632" s="154"/>
      <c r="J2632" s="142"/>
      <c r="K2632" s="153"/>
      <c r="L2632" s="154"/>
      <c r="M2632" s="143"/>
      <c r="N2632" s="144"/>
    </row>
    <row r="2633" spans="1:14" ht="19.5" thickBot="1" x14ac:dyDescent="0.35">
      <c r="A2633" s="141"/>
      <c r="B2633" s="153"/>
      <c r="C2633" s="154"/>
      <c r="D2633" s="141"/>
      <c r="E2633" s="155"/>
      <c r="F2633" s="156"/>
      <c r="G2633" s="127"/>
      <c r="H2633" s="153"/>
      <c r="I2633" s="154"/>
      <c r="J2633" s="142"/>
      <c r="K2633" s="153"/>
      <c r="L2633" s="154"/>
      <c r="M2633" s="143"/>
      <c r="N2633" s="144"/>
    </row>
    <row r="2634" spans="1:14" ht="19.5" thickBot="1" x14ac:dyDescent="0.35">
      <c r="A2634" s="141"/>
      <c r="B2634" s="153"/>
      <c r="C2634" s="154"/>
      <c r="D2634" s="141"/>
      <c r="E2634" s="155"/>
      <c r="F2634" s="156"/>
      <c r="G2634" s="127"/>
      <c r="H2634" s="153"/>
      <c r="I2634" s="154"/>
      <c r="J2634" s="142"/>
      <c r="K2634" s="153"/>
      <c r="L2634" s="154"/>
      <c r="M2634" s="143"/>
      <c r="N2634" s="144"/>
    </row>
    <row r="2635" spans="1:14" ht="19.5" thickBot="1" x14ac:dyDescent="0.35">
      <c r="A2635" s="141"/>
      <c r="B2635" s="153"/>
      <c r="C2635" s="154"/>
      <c r="D2635" s="141"/>
      <c r="E2635" s="155"/>
      <c r="F2635" s="156"/>
      <c r="G2635" s="127"/>
      <c r="H2635" s="153"/>
      <c r="I2635" s="154"/>
      <c r="J2635" s="142"/>
      <c r="K2635" s="153"/>
      <c r="L2635" s="154"/>
      <c r="M2635" s="143"/>
      <c r="N2635" s="144"/>
    </row>
    <row r="2636" spans="1:14" ht="19.5" thickBot="1" x14ac:dyDescent="0.35">
      <c r="A2636" s="141"/>
      <c r="B2636" s="153"/>
      <c r="C2636" s="154"/>
      <c r="D2636" s="141"/>
      <c r="E2636" s="155"/>
      <c r="F2636" s="156"/>
      <c r="G2636" s="127"/>
      <c r="H2636" s="153"/>
      <c r="I2636" s="154"/>
      <c r="J2636" s="142"/>
      <c r="K2636" s="153"/>
      <c r="L2636" s="154"/>
      <c r="M2636" s="143"/>
      <c r="N2636" s="144"/>
    </row>
    <row r="2637" spans="1:14" ht="19.5" thickBot="1" x14ac:dyDescent="0.35">
      <c r="A2637" s="141" t="s">
        <v>121</v>
      </c>
      <c r="B2637" s="153"/>
      <c r="C2637" s="154"/>
      <c r="D2637" s="141"/>
      <c r="E2637" s="155">
        <f>SUM(E2629:F2636)</f>
        <v>0</v>
      </c>
      <c r="F2637" s="156"/>
      <c r="G2637" s="127"/>
      <c r="H2637" s="153" t="s">
        <v>121</v>
      </c>
      <c r="I2637" s="154"/>
      <c r="J2637" s="140">
        <f>SUM(J2629:J2636)</f>
        <v>0</v>
      </c>
      <c r="K2637" s="153" t="s">
        <v>121</v>
      </c>
      <c r="L2637" s="154"/>
      <c r="M2637" s="145">
        <f>SUM(M2629:M2636)</f>
        <v>0</v>
      </c>
      <c r="N2637" s="139"/>
    </row>
    <row r="2640" spans="1:14" x14ac:dyDescent="0.3">
      <c r="A2640" s="172" t="s">
        <v>0</v>
      </c>
      <c r="B2640" s="172"/>
      <c r="C2640" s="172"/>
      <c r="D2640" s="172"/>
      <c r="E2640" s="172"/>
      <c r="F2640" s="172"/>
      <c r="G2640" s="172"/>
      <c r="H2640" s="172"/>
      <c r="I2640" s="172"/>
      <c r="J2640" s="172"/>
      <c r="K2640" s="172"/>
      <c r="L2640" s="172"/>
      <c r="M2640" s="1"/>
      <c r="N2640" s="151"/>
    </row>
    <row r="2641" spans="1:14" x14ac:dyDescent="0.3">
      <c r="A2641" s="1" t="s">
        <v>1</v>
      </c>
      <c r="B2641" s="151"/>
      <c r="J2641" s="1" t="s">
        <v>3</v>
      </c>
      <c r="K2641" s="173">
        <f>+K2550</f>
        <v>0</v>
      </c>
      <c r="L2641" s="173"/>
      <c r="M2641" s="173"/>
      <c r="N2641" s="6"/>
    </row>
    <row r="2642" spans="1:14" x14ac:dyDescent="0.3">
      <c r="A2642" s="174"/>
      <c r="B2642" s="175"/>
      <c r="C2642" s="176"/>
      <c r="D2642" s="169" t="s">
        <v>6</v>
      </c>
      <c r="E2642" s="170"/>
      <c r="F2642" s="171"/>
      <c r="G2642" s="7" t="s">
        <v>7</v>
      </c>
      <c r="H2642" s="7" t="s">
        <v>7</v>
      </c>
      <c r="I2642" s="7" t="s">
        <v>8</v>
      </c>
      <c r="J2642" s="150" t="s">
        <v>9</v>
      </c>
      <c r="K2642" s="7" t="s">
        <v>10</v>
      </c>
      <c r="L2642" s="152"/>
      <c r="M2642" s="7" t="s">
        <v>11</v>
      </c>
      <c r="N2642" s="7" t="s">
        <v>12</v>
      </c>
    </row>
    <row r="2643" spans="1:14" x14ac:dyDescent="0.3">
      <c r="A2643" s="12" t="s">
        <v>16</v>
      </c>
      <c r="B2643" s="7" t="s">
        <v>17</v>
      </c>
      <c r="C2643" s="13" t="s">
        <v>18</v>
      </c>
      <c r="D2643" s="7">
        <v>1</v>
      </c>
      <c r="E2643" s="7">
        <v>2</v>
      </c>
      <c r="F2643" s="14" t="s">
        <v>19</v>
      </c>
      <c r="G2643" s="7" t="s">
        <v>20</v>
      </c>
      <c r="H2643" s="7" t="s">
        <v>20</v>
      </c>
      <c r="I2643" s="7"/>
      <c r="J2643" s="7" t="s">
        <v>20</v>
      </c>
      <c r="K2643" s="7" t="s">
        <v>21</v>
      </c>
      <c r="L2643" s="7" t="s">
        <v>22</v>
      </c>
      <c r="M2643" s="7" t="s">
        <v>23</v>
      </c>
      <c r="N2643" s="7" t="s">
        <v>22</v>
      </c>
    </row>
    <row r="2644" spans="1:14" x14ac:dyDescent="0.3">
      <c r="A2644" s="16" t="s">
        <v>35</v>
      </c>
      <c r="B2644" s="17" t="s">
        <v>36</v>
      </c>
      <c r="C2644" s="17">
        <v>72</v>
      </c>
      <c r="D2644" s="29"/>
      <c r="E2644" s="29"/>
      <c r="F2644" s="30">
        <f>+(E2644+D2644)/C2644</f>
        <v>0</v>
      </c>
      <c r="G2644" s="32"/>
      <c r="H2644" s="32"/>
      <c r="I2644" s="32"/>
      <c r="J2644" s="34">
        <f>+D2644+E2644-G2644-H2644-I2644</f>
        <v>0</v>
      </c>
      <c r="K2644" s="31">
        <f>+K2553</f>
        <v>381.13</v>
      </c>
      <c r="L2644" s="24">
        <f t="shared" ref="L2644:L2705" si="193">+J2644*K2644</f>
        <v>0</v>
      </c>
      <c r="M2644" s="24"/>
      <c r="N2644" s="24">
        <f>+K2644*I2644</f>
        <v>0</v>
      </c>
    </row>
    <row r="2645" spans="1:14" x14ac:dyDescent="0.3">
      <c r="A2645" s="16" t="s">
        <v>37</v>
      </c>
      <c r="B2645" s="17" t="s">
        <v>38</v>
      </c>
      <c r="C2645" s="17">
        <v>36</v>
      </c>
      <c r="D2645" s="29"/>
      <c r="E2645" s="29"/>
      <c r="F2645" s="30">
        <f t="shared" ref="F2645:F2705" si="194">+(E2645+D2645)/C2645</f>
        <v>0</v>
      </c>
      <c r="G2645" s="32"/>
      <c r="H2645" s="32"/>
      <c r="I2645" s="32"/>
      <c r="J2645" s="34">
        <f t="shared" ref="J2645:J2705" si="195">+D2645+E2645-G2645-H2645-I2645</f>
        <v>0</v>
      </c>
      <c r="K2645" s="31">
        <f t="shared" ref="K2645:K2705" si="196">+K2554</f>
        <v>741.2</v>
      </c>
      <c r="L2645" s="24">
        <f t="shared" si="193"/>
        <v>0</v>
      </c>
      <c r="M2645" s="24"/>
      <c r="N2645" s="24">
        <f t="shared" ref="N2645:N2705" si="197">+K2645*I2645</f>
        <v>0</v>
      </c>
    </row>
    <row r="2646" spans="1:14" x14ac:dyDescent="0.3">
      <c r="A2646" s="16" t="s">
        <v>39</v>
      </c>
      <c r="B2646" s="17" t="s">
        <v>40</v>
      </c>
      <c r="C2646" s="17">
        <v>18</v>
      </c>
      <c r="D2646" s="29"/>
      <c r="E2646" s="29"/>
      <c r="F2646" s="30">
        <f t="shared" si="194"/>
        <v>0</v>
      </c>
      <c r="G2646" s="32"/>
      <c r="H2646" s="32"/>
      <c r="I2646" s="32"/>
      <c r="J2646" s="12">
        <f t="shared" si="195"/>
        <v>0</v>
      </c>
      <c r="K2646" s="31">
        <f t="shared" si="196"/>
        <v>1263.5999999999999</v>
      </c>
      <c r="L2646" s="37">
        <f t="shared" si="193"/>
        <v>0</v>
      </c>
      <c r="M2646" s="37"/>
      <c r="N2646" s="37">
        <f t="shared" si="197"/>
        <v>0</v>
      </c>
    </row>
    <row r="2647" spans="1:14" x14ac:dyDescent="0.3">
      <c r="A2647" s="16" t="s">
        <v>41</v>
      </c>
      <c r="B2647" s="17" t="s">
        <v>42</v>
      </c>
      <c r="C2647" s="17">
        <v>10</v>
      </c>
      <c r="D2647" s="29"/>
      <c r="E2647" s="29"/>
      <c r="F2647" s="30">
        <f t="shared" si="194"/>
        <v>0</v>
      </c>
      <c r="G2647" s="32"/>
      <c r="H2647" s="32"/>
      <c r="I2647" s="32"/>
      <c r="J2647" s="34">
        <f t="shared" si="195"/>
        <v>0</v>
      </c>
      <c r="K2647" s="31">
        <f t="shared" si="196"/>
        <v>2059.1999999999998</v>
      </c>
      <c r="L2647" s="24">
        <f t="shared" si="193"/>
        <v>0</v>
      </c>
      <c r="M2647" s="24"/>
      <c r="N2647" s="24">
        <f t="shared" si="197"/>
        <v>0</v>
      </c>
    </row>
    <row r="2648" spans="1:14" x14ac:dyDescent="0.3">
      <c r="A2648" s="16" t="s">
        <v>43</v>
      </c>
      <c r="B2648" s="17" t="s">
        <v>36</v>
      </c>
      <c r="C2648" s="17">
        <v>72</v>
      </c>
      <c r="D2648" s="29"/>
      <c r="E2648" s="29"/>
      <c r="F2648" s="30">
        <f t="shared" si="194"/>
        <v>0</v>
      </c>
      <c r="G2648" s="32"/>
      <c r="H2648" s="32"/>
      <c r="I2648" s="32"/>
      <c r="J2648" s="34">
        <f t="shared" si="195"/>
        <v>0</v>
      </c>
      <c r="K2648" s="31">
        <f t="shared" si="196"/>
        <v>409.5</v>
      </c>
      <c r="L2648" s="24">
        <f t="shared" si="193"/>
        <v>0</v>
      </c>
      <c r="M2648" s="24"/>
      <c r="N2648" s="24">
        <f t="shared" si="197"/>
        <v>0</v>
      </c>
    </row>
    <row r="2649" spans="1:14" x14ac:dyDescent="0.3">
      <c r="A2649" s="16" t="s">
        <v>44</v>
      </c>
      <c r="B2649" s="17" t="s">
        <v>38</v>
      </c>
      <c r="C2649" s="17">
        <v>36</v>
      </c>
      <c r="D2649" s="29"/>
      <c r="E2649" s="29"/>
      <c r="F2649" s="30">
        <f t="shared" si="194"/>
        <v>0</v>
      </c>
      <c r="G2649" s="32"/>
      <c r="H2649" s="32"/>
      <c r="I2649" s="32"/>
      <c r="J2649" s="34">
        <f t="shared" si="195"/>
        <v>0</v>
      </c>
      <c r="K2649" s="31">
        <f t="shared" si="196"/>
        <v>803.79</v>
      </c>
      <c r="L2649" s="24">
        <f t="shared" si="193"/>
        <v>0</v>
      </c>
      <c r="M2649" s="24"/>
      <c r="N2649" s="24">
        <f t="shared" si="197"/>
        <v>0</v>
      </c>
    </row>
    <row r="2650" spans="1:14" x14ac:dyDescent="0.3">
      <c r="A2650" s="16" t="s">
        <v>45</v>
      </c>
      <c r="B2650" s="17" t="s">
        <v>36</v>
      </c>
      <c r="C2650" s="17">
        <v>72</v>
      </c>
      <c r="D2650" s="29"/>
      <c r="E2650" s="29"/>
      <c r="F2650" s="30">
        <f t="shared" si="194"/>
        <v>0</v>
      </c>
      <c r="G2650" s="32"/>
      <c r="H2650" s="32"/>
      <c r="I2650" s="32"/>
      <c r="J2650" s="34">
        <f t="shared" si="195"/>
        <v>0</v>
      </c>
      <c r="K2650" s="31">
        <f t="shared" si="196"/>
        <v>409.5</v>
      </c>
      <c r="L2650" s="24">
        <f t="shared" si="193"/>
        <v>0</v>
      </c>
      <c r="M2650" s="24"/>
      <c r="N2650" s="24">
        <f t="shared" si="197"/>
        <v>0</v>
      </c>
    </row>
    <row r="2651" spans="1:14" x14ac:dyDescent="0.3">
      <c r="A2651" s="16" t="s">
        <v>46</v>
      </c>
      <c r="B2651" s="17" t="s">
        <v>38</v>
      </c>
      <c r="C2651" s="17">
        <v>36</v>
      </c>
      <c r="D2651" s="29"/>
      <c r="E2651" s="29"/>
      <c r="F2651" s="30">
        <f t="shared" si="194"/>
        <v>0</v>
      </c>
      <c r="G2651" s="32"/>
      <c r="H2651" s="32"/>
      <c r="I2651" s="32"/>
      <c r="J2651" s="34">
        <f t="shared" si="195"/>
        <v>0</v>
      </c>
      <c r="K2651" s="31">
        <f t="shared" si="196"/>
        <v>803.79</v>
      </c>
      <c r="L2651" s="24">
        <f t="shared" si="193"/>
        <v>0</v>
      </c>
      <c r="M2651" s="24"/>
      <c r="N2651" s="24">
        <f t="shared" si="197"/>
        <v>0</v>
      </c>
    </row>
    <row r="2652" spans="1:14" x14ac:dyDescent="0.3">
      <c r="A2652" s="16" t="s">
        <v>47</v>
      </c>
      <c r="B2652" s="17" t="s">
        <v>48</v>
      </c>
      <c r="C2652" s="17">
        <v>8</v>
      </c>
      <c r="D2652" s="29"/>
      <c r="E2652" s="29"/>
      <c r="F2652" s="30">
        <f t="shared" si="194"/>
        <v>0</v>
      </c>
      <c r="G2652" s="32"/>
      <c r="H2652" s="32"/>
      <c r="I2652" s="32"/>
      <c r="J2652" s="34">
        <f t="shared" si="195"/>
        <v>0</v>
      </c>
      <c r="K2652" s="31">
        <f t="shared" si="196"/>
        <v>2767.05</v>
      </c>
      <c r="L2652" s="24">
        <f t="shared" si="193"/>
        <v>0</v>
      </c>
      <c r="M2652" s="24"/>
      <c r="N2652" s="24">
        <f t="shared" si="197"/>
        <v>0</v>
      </c>
    </row>
    <row r="2653" spans="1:14" x14ac:dyDescent="0.3">
      <c r="A2653" s="35" t="s">
        <v>49</v>
      </c>
      <c r="B2653" s="17" t="s">
        <v>50</v>
      </c>
      <c r="C2653" s="38">
        <v>72</v>
      </c>
      <c r="D2653" s="29"/>
      <c r="E2653" s="29"/>
      <c r="F2653" s="30">
        <f t="shared" si="194"/>
        <v>0</v>
      </c>
      <c r="G2653" s="32"/>
      <c r="H2653" s="32"/>
      <c r="I2653" s="32"/>
      <c r="J2653" s="12">
        <f t="shared" si="195"/>
        <v>0</v>
      </c>
      <c r="K2653" s="31">
        <f t="shared" si="196"/>
        <v>444.6</v>
      </c>
      <c r="L2653" s="37">
        <f t="shared" si="193"/>
        <v>0</v>
      </c>
      <c r="M2653" s="37"/>
      <c r="N2653" s="37">
        <f t="shared" si="197"/>
        <v>0</v>
      </c>
    </row>
    <row r="2654" spans="1:14" x14ac:dyDescent="0.3">
      <c r="A2654" s="16" t="s">
        <v>51</v>
      </c>
      <c r="B2654" s="17" t="s">
        <v>52</v>
      </c>
      <c r="C2654" s="17">
        <v>36</v>
      </c>
      <c r="D2654" s="29"/>
      <c r="E2654" s="29"/>
      <c r="F2654" s="30">
        <f t="shared" si="194"/>
        <v>0</v>
      </c>
      <c r="G2654" s="32"/>
      <c r="H2654" s="32"/>
      <c r="I2654" s="32"/>
      <c r="J2654" s="34">
        <f t="shared" si="195"/>
        <v>0</v>
      </c>
      <c r="K2654" s="31">
        <f t="shared" si="196"/>
        <v>868.73</v>
      </c>
      <c r="L2654" s="24">
        <f t="shared" si="193"/>
        <v>0</v>
      </c>
      <c r="M2654" s="24"/>
      <c r="N2654" s="24">
        <f t="shared" si="197"/>
        <v>0</v>
      </c>
    </row>
    <row r="2655" spans="1:14" x14ac:dyDescent="0.3">
      <c r="A2655" s="16" t="s">
        <v>53</v>
      </c>
      <c r="B2655" s="17" t="s">
        <v>48</v>
      </c>
      <c r="C2655" s="17">
        <v>8</v>
      </c>
      <c r="D2655" s="29"/>
      <c r="E2655" s="29"/>
      <c r="F2655" s="30">
        <f t="shared" si="194"/>
        <v>0</v>
      </c>
      <c r="G2655" s="32"/>
      <c r="H2655" s="32"/>
      <c r="I2655" s="32"/>
      <c r="J2655" s="34">
        <f t="shared" si="195"/>
        <v>0</v>
      </c>
      <c r="K2655" s="31">
        <f t="shared" si="196"/>
        <v>2416.0500000000002</v>
      </c>
      <c r="L2655" s="24">
        <f t="shared" si="193"/>
        <v>0</v>
      </c>
      <c r="M2655" s="24"/>
      <c r="N2655" s="24">
        <f t="shared" si="197"/>
        <v>0</v>
      </c>
    </row>
    <row r="2656" spans="1:14" x14ac:dyDescent="0.3">
      <c r="A2656" s="16" t="s">
        <v>54</v>
      </c>
      <c r="B2656" s="17" t="s">
        <v>50</v>
      </c>
      <c r="C2656" s="17">
        <v>72</v>
      </c>
      <c r="D2656" s="29"/>
      <c r="E2656" s="29"/>
      <c r="F2656" s="30">
        <f t="shared" si="194"/>
        <v>0</v>
      </c>
      <c r="G2656" s="32"/>
      <c r="H2656" s="32"/>
      <c r="I2656" s="32"/>
      <c r="J2656" s="34">
        <f t="shared" si="195"/>
        <v>0</v>
      </c>
      <c r="K2656" s="31">
        <f t="shared" si="196"/>
        <v>377.33</v>
      </c>
      <c r="L2656" s="24">
        <f t="shared" si="193"/>
        <v>0</v>
      </c>
      <c r="M2656" s="24"/>
      <c r="N2656" s="24">
        <f t="shared" si="197"/>
        <v>0</v>
      </c>
    </row>
    <row r="2657" spans="1:14" x14ac:dyDescent="0.3">
      <c r="A2657" s="16" t="s">
        <v>55</v>
      </c>
      <c r="B2657" s="17" t="s">
        <v>56</v>
      </c>
      <c r="C2657" s="17">
        <v>15</v>
      </c>
      <c r="D2657" s="44"/>
      <c r="E2657" s="44"/>
      <c r="F2657" s="30">
        <f t="shared" si="194"/>
        <v>0</v>
      </c>
      <c r="G2657" s="11"/>
      <c r="H2657" s="11"/>
      <c r="I2657" s="11"/>
      <c r="J2657" s="12">
        <f t="shared" si="195"/>
        <v>0</v>
      </c>
      <c r="K2657" s="45">
        <f t="shared" si="196"/>
        <v>1158.3</v>
      </c>
      <c r="L2657" s="37">
        <f t="shared" si="193"/>
        <v>0</v>
      </c>
      <c r="M2657" s="37"/>
      <c r="N2657" s="37">
        <f t="shared" si="197"/>
        <v>0</v>
      </c>
    </row>
    <row r="2658" spans="1:14" x14ac:dyDescent="0.3">
      <c r="A2658" s="16" t="s">
        <v>57</v>
      </c>
      <c r="B2658" s="17" t="s">
        <v>50</v>
      </c>
      <c r="C2658" s="17">
        <v>72</v>
      </c>
      <c r="D2658" s="29"/>
      <c r="E2658" s="29"/>
      <c r="F2658" s="30">
        <f t="shared" si="194"/>
        <v>0</v>
      </c>
      <c r="G2658" s="32"/>
      <c r="H2658" s="32"/>
      <c r="I2658" s="32"/>
      <c r="J2658" s="34">
        <f t="shared" si="195"/>
        <v>0</v>
      </c>
      <c r="K2658" s="31">
        <f t="shared" si="196"/>
        <v>424.13</v>
      </c>
      <c r="L2658" s="24">
        <f t="shared" si="193"/>
        <v>0</v>
      </c>
      <c r="M2658" s="24"/>
      <c r="N2658" s="24">
        <f t="shared" si="197"/>
        <v>0</v>
      </c>
    </row>
    <row r="2659" spans="1:14" x14ac:dyDescent="0.3">
      <c r="A2659" s="16" t="s">
        <v>58</v>
      </c>
      <c r="B2659" s="17" t="s">
        <v>59</v>
      </c>
      <c r="C2659" s="17">
        <v>15</v>
      </c>
      <c r="D2659" s="29"/>
      <c r="E2659" s="29"/>
      <c r="F2659" s="30">
        <f t="shared" si="194"/>
        <v>0</v>
      </c>
      <c r="G2659" s="32"/>
      <c r="H2659" s="32"/>
      <c r="I2659" s="32"/>
      <c r="J2659" s="34">
        <f t="shared" si="195"/>
        <v>0</v>
      </c>
      <c r="K2659" s="31">
        <f t="shared" si="196"/>
        <v>1199.25</v>
      </c>
      <c r="L2659" s="24">
        <f t="shared" si="193"/>
        <v>0</v>
      </c>
      <c r="M2659" s="24"/>
      <c r="N2659" s="24">
        <f t="shared" si="197"/>
        <v>0</v>
      </c>
    </row>
    <row r="2660" spans="1:14" x14ac:dyDescent="0.3">
      <c r="A2660" s="16" t="s">
        <v>60</v>
      </c>
      <c r="B2660" s="17" t="s">
        <v>50</v>
      </c>
      <c r="C2660" s="17">
        <v>72</v>
      </c>
      <c r="D2660" s="29"/>
      <c r="E2660" s="29"/>
      <c r="F2660" s="30">
        <f t="shared" si="194"/>
        <v>0</v>
      </c>
      <c r="G2660" s="32"/>
      <c r="H2660" s="32"/>
      <c r="I2660" s="32"/>
      <c r="J2660" s="34">
        <f t="shared" si="195"/>
        <v>0</v>
      </c>
      <c r="K2660" s="31">
        <f t="shared" si="196"/>
        <v>381.13</v>
      </c>
      <c r="L2660" s="24">
        <f t="shared" si="193"/>
        <v>0</v>
      </c>
      <c r="M2660" s="24"/>
      <c r="N2660" s="24">
        <f t="shared" si="197"/>
        <v>0</v>
      </c>
    </row>
    <row r="2661" spans="1:14" x14ac:dyDescent="0.3">
      <c r="A2661" s="16" t="s">
        <v>61</v>
      </c>
      <c r="B2661" s="17" t="s">
        <v>50</v>
      </c>
      <c r="C2661" s="38">
        <v>72</v>
      </c>
      <c r="D2661" s="44"/>
      <c r="E2661" s="44"/>
      <c r="F2661" s="30">
        <f t="shared" si="194"/>
        <v>0</v>
      </c>
      <c r="G2661" s="11"/>
      <c r="H2661" s="11"/>
      <c r="I2661" s="11"/>
      <c r="J2661" s="12">
        <f t="shared" si="195"/>
        <v>0</v>
      </c>
      <c r="K2661" s="31">
        <f t="shared" si="196"/>
        <v>424.13</v>
      </c>
      <c r="L2661" s="37">
        <f t="shared" si="193"/>
        <v>0</v>
      </c>
      <c r="M2661" s="37"/>
      <c r="N2661" s="37">
        <f t="shared" si="197"/>
        <v>0</v>
      </c>
    </row>
    <row r="2662" spans="1:14" x14ac:dyDescent="0.3">
      <c r="A2662" s="35" t="s">
        <v>62</v>
      </c>
      <c r="B2662" s="17" t="s">
        <v>50</v>
      </c>
      <c r="C2662" s="38">
        <v>72</v>
      </c>
      <c r="D2662" s="44"/>
      <c r="E2662" s="44"/>
      <c r="F2662" s="30">
        <f t="shared" si="194"/>
        <v>0</v>
      </c>
      <c r="G2662" s="11"/>
      <c r="H2662" s="11"/>
      <c r="I2662" s="11"/>
      <c r="J2662" s="12">
        <f t="shared" si="195"/>
        <v>0</v>
      </c>
      <c r="K2662" s="31">
        <f t="shared" si="196"/>
        <v>330.23</v>
      </c>
      <c r="L2662" s="37">
        <f t="shared" si="193"/>
        <v>0</v>
      </c>
      <c r="M2662" s="37"/>
      <c r="N2662" s="37">
        <f t="shared" si="197"/>
        <v>0</v>
      </c>
    </row>
    <row r="2663" spans="1:14" x14ac:dyDescent="0.3">
      <c r="A2663" s="35" t="s">
        <v>63</v>
      </c>
      <c r="B2663" s="17" t="s">
        <v>50</v>
      </c>
      <c r="C2663" s="38">
        <v>72</v>
      </c>
      <c r="D2663" s="44"/>
      <c r="E2663" s="44"/>
      <c r="F2663" s="30">
        <f t="shared" si="194"/>
        <v>0</v>
      </c>
      <c r="G2663" s="11"/>
      <c r="H2663" s="11"/>
      <c r="I2663" s="11"/>
      <c r="J2663" s="12">
        <f t="shared" si="195"/>
        <v>0</v>
      </c>
      <c r="K2663" s="31">
        <f t="shared" si="196"/>
        <v>424.13</v>
      </c>
      <c r="L2663" s="37">
        <f t="shared" si="193"/>
        <v>0</v>
      </c>
      <c r="M2663" s="37"/>
      <c r="N2663" s="37">
        <f t="shared" si="197"/>
        <v>0</v>
      </c>
    </row>
    <row r="2664" spans="1:14" x14ac:dyDescent="0.3">
      <c r="A2664" s="35" t="s">
        <v>64</v>
      </c>
      <c r="B2664" s="17" t="s">
        <v>65</v>
      </c>
      <c r="C2664" s="38">
        <v>72</v>
      </c>
      <c r="D2664" s="44"/>
      <c r="E2664" s="44"/>
      <c r="F2664" s="30">
        <f t="shared" si="194"/>
        <v>0</v>
      </c>
      <c r="G2664" s="11"/>
      <c r="H2664" s="11"/>
      <c r="I2664" s="11"/>
      <c r="J2664" s="12">
        <f t="shared" si="195"/>
        <v>0</v>
      </c>
      <c r="K2664" s="31">
        <f t="shared" si="196"/>
        <v>389.61</v>
      </c>
      <c r="L2664" s="37">
        <f t="shared" si="193"/>
        <v>0</v>
      </c>
      <c r="M2664" s="37"/>
      <c r="N2664" s="37">
        <f t="shared" si="197"/>
        <v>0</v>
      </c>
    </row>
    <row r="2665" spans="1:14" x14ac:dyDescent="0.3">
      <c r="A2665" s="35" t="s">
        <v>66</v>
      </c>
      <c r="B2665" s="17" t="s">
        <v>65</v>
      </c>
      <c r="C2665" s="38">
        <v>72</v>
      </c>
      <c r="D2665" s="44"/>
      <c r="E2665" s="44"/>
      <c r="F2665" s="30">
        <f t="shared" si="194"/>
        <v>0</v>
      </c>
      <c r="G2665" s="11"/>
      <c r="H2665" s="11"/>
      <c r="I2665" s="11"/>
      <c r="J2665" s="12">
        <f t="shared" si="195"/>
        <v>0</v>
      </c>
      <c r="K2665" s="31">
        <f t="shared" si="196"/>
        <v>389.61</v>
      </c>
      <c r="L2665" s="37">
        <f t="shared" si="193"/>
        <v>0</v>
      </c>
      <c r="M2665" s="37"/>
      <c r="N2665" s="37">
        <f t="shared" si="197"/>
        <v>0</v>
      </c>
    </row>
    <row r="2666" spans="1:14" x14ac:dyDescent="0.3">
      <c r="A2666" s="47" t="s">
        <v>67</v>
      </c>
      <c r="B2666" s="48" t="s">
        <v>59</v>
      </c>
      <c r="C2666" s="49">
        <v>25</v>
      </c>
      <c r="D2666" s="44"/>
      <c r="E2666" s="44"/>
      <c r="F2666" s="30">
        <f t="shared" si="194"/>
        <v>0</v>
      </c>
      <c r="G2666" s="11"/>
      <c r="H2666" s="11"/>
      <c r="I2666" s="11"/>
      <c r="J2666" s="12">
        <f t="shared" si="195"/>
        <v>0</v>
      </c>
      <c r="K2666" s="31">
        <f t="shared" si="196"/>
        <v>169.65</v>
      </c>
      <c r="L2666" s="37">
        <f t="shared" si="193"/>
        <v>0</v>
      </c>
      <c r="M2666" s="37"/>
      <c r="N2666" s="37">
        <f t="shared" si="197"/>
        <v>0</v>
      </c>
    </row>
    <row r="2667" spans="1:14" x14ac:dyDescent="0.3">
      <c r="A2667" s="47" t="s">
        <v>68</v>
      </c>
      <c r="B2667" s="48" t="s">
        <v>42</v>
      </c>
      <c r="C2667" s="49">
        <v>50</v>
      </c>
      <c r="D2667" s="44"/>
      <c r="E2667" s="44"/>
      <c r="F2667" s="30">
        <f t="shared" si="194"/>
        <v>0</v>
      </c>
      <c r="G2667" s="11"/>
      <c r="H2667" s="11"/>
      <c r="I2667" s="11"/>
      <c r="J2667" s="12">
        <f t="shared" si="195"/>
        <v>0</v>
      </c>
      <c r="K2667" s="31">
        <f t="shared" si="196"/>
        <v>88.92</v>
      </c>
      <c r="L2667" s="37">
        <f t="shared" si="193"/>
        <v>0</v>
      </c>
      <c r="M2667" s="37"/>
      <c r="N2667" s="37">
        <f t="shared" si="197"/>
        <v>0</v>
      </c>
    </row>
    <row r="2668" spans="1:14" x14ac:dyDescent="0.3">
      <c r="A2668" s="47" t="s">
        <v>69</v>
      </c>
      <c r="B2668" s="48" t="s">
        <v>52</v>
      </c>
      <c r="C2668" s="49">
        <v>12</v>
      </c>
      <c r="D2668" s="44"/>
      <c r="E2668" s="44"/>
      <c r="F2668" s="30">
        <f t="shared" si="194"/>
        <v>0</v>
      </c>
      <c r="G2668" s="11"/>
      <c r="H2668" s="11"/>
      <c r="I2668" s="11"/>
      <c r="J2668" s="12">
        <f t="shared" si="195"/>
        <v>0</v>
      </c>
      <c r="K2668" s="31">
        <f t="shared" si="196"/>
        <v>123.94</v>
      </c>
      <c r="L2668" s="37">
        <f t="shared" si="193"/>
        <v>0</v>
      </c>
      <c r="M2668" s="37"/>
      <c r="N2668" s="37">
        <f t="shared" si="197"/>
        <v>0</v>
      </c>
    </row>
    <row r="2669" spans="1:14" ht="19.5" thickBot="1" x14ac:dyDescent="0.35">
      <c r="A2669" s="47" t="s">
        <v>70</v>
      </c>
      <c r="B2669" s="48" t="s">
        <v>50</v>
      </c>
      <c r="C2669" s="49">
        <v>60</v>
      </c>
      <c r="D2669" s="44"/>
      <c r="E2669" s="44"/>
      <c r="F2669" s="30">
        <f t="shared" si="194"/>
        <v>0</v>
      </c>
      <c r="G2669" s="11"/>
      <c r="H2669" s="11"/>
      <c r="I2669" s="11"/>
      <c r="J2669" s="12">
        <f t="shared" si="195"/>
        <v>0</v>
      </c>
      <c r="K2669" s="31">
        <f t="shared" si="196"/>
        <v>67.180000000000007</v>
      </c>
      <c r="L2669" s="37">
        <f t="shared" si="193"/>
        <v>0</v>
      </c>
      <c r="M2669" s="37"/>
      <c r="N2669" s="37">
        <f t="shared" si="197"/>
        <v>0</v>
      </c>
    </row>
    <row r="2670" spans="1:14" ht="19.5" thickBot="1" x14ac:dyDescent="0.35">
      <c r="A2670" s="56" t="s">
        <v>71</v>
      </c>
      <c r="B2670" s="57" t="s">
        <v>50</v>
      </c>
      <c r="C2670" s="58">
        <v>60</v>
      </c>
      <c r="D2670" s="44"/>
      <c r="E2670" s="44"/>
      <c r="F2670" s="30">
        <f t="shared" si="194"/>
        <v>0</v>
      </c>
      <c r="G2670" s="11"/>
      <c r="H2670" s="11"/>
      <c r="I2670" s="11"/>
      <c r="J2670" s="12">
        <f t="shared" si="195"/>
        <v>0</v>
      </c>
      <c r="K2670" s="31">
        <f t="shared" si="196"/>
        <v>67.180000000000007</v>
      </c>
      <c r="L2670" s="37">
        <f t="shared" si="193"/>
        <v>0</v>
      </c>
      <c r="M2670" s="37"/>
      <c r="N2670" s="37">
        <f t="shared" si="197"/>
        <v>0</v>
      </c>
    </row>
    <row r="2671" spans="1:14" ht="19.5" thickBot="1" x14ac:dyDescent="0.35">
      <c r="A2671" s="56" t="s">
        <v>72</v>
      </c>
      <c r="B2671" s="57" t="s">
        <v>50</v>
      </c>
      <c r="C2671" s="58">
        <v>60</v>
      </c>
      <c r="D2671" s="44"/>
      <c r="E2671" s="44"/>
      <c r="F2671" s="30">
        <f t="shared" si="194"/>
        <v>0</v>
      </c>
      <c r="G2671" s="11"/>
      <c r="H2671" s="11"/>
      <c r="I2671" s="11"/>
      <c r="J2671" s="12">
        <f t="shared" si="195"/>
        <v>0</v>
      </c>
      <c r="K2671" s="31">
        <f t="shared" si="196"/>
        <v>67.180000000000007</v>
      </c>
      <c r="L2671" s="37">
        <f t="shared" si="193"/>
        <v>0</v>
      </c>
      <c r="M2671" s="37"/>
      <c r="N2671" s="37">
        <f t="shared" si="197"/>
        <v>0</v>
      </c>
    </row>
    <row r="2672" spans="1:14" ht="19.5" thickBot="1" x14ac:dyDescent="0.35">
      <c r="A2672" s="56" t="s">
        <v>73</v>
      </c>
      <c r="B2672" s="57" t="s">
        <v>74</v>
      </c>
      <c r="C2672" s="58">
        <v>150</v>
      </c>
      <c r="D2672" s="44"/>
      <c r="E2672" s="44"/>
      <c r="F2672" s="30">
        <f t="shared" si="194"/>
        <v>0</v>
      </c>
      <c r="G2672" s="11"/>
      <c r="H2672" s="11"/>
      <c r="I2672" s="11"/>
      <c r="J2672" s="12">
        <f t="shared" si="195"/>
        <v>0</v>
      </c>
      <c r="K2672" s="31">
        <f t="shared" si="196"/>
        <v>21.06</v>
      </c>
      <c r="L2672" s="37">
        <f t="shared" si="193"/>
        <v>0</v>
      </c>
      <c r="M2672" s="37"/>
      <c r="N2672" s="37">
        <f t="shared" si="197"/>
        <v>0</v>
      </c>
    </row>
    <row r="2673" spans="1:14" ht="19.5" thickBot="1" x14ac:dyDescent="0.35">
      <c r="A2673" s="66" t="s">
        <v>75</v>
      </c>
      <c r="B2673" s="67" t="s">
        <v>76</v>
      </c>
      <c r="C2673" s="68">
        <v>120</v>
      </c>
      <c r="D2673" s="44"/>
      <c r="E2673" s="44"/>
      <c r="F2673" s="30">
        <f t="shared" si="194"/>
        <v>0</v>
      </c>
      <c r="G2673" s="11"/>
      <c r="H2673" s="11"/>
      <c r="I2673" s="11"/>
      <c r="J2673" s="12">
        <f t="shared" si="195"/>
        <v>0</v>
      </c>
      <c r="K2673" s="31">
        <f t="shared" si="196"/>
        <v>78.98</v>
      </c>
      <c r="L2673" s="37">
        <f t="shared" si="193"/>
        <v>0</v>
      </c>
      <c r="M2673" s="37"/>
      <c r="N2673" s="37">
        <f t="shared" si="197"/>
        <v>0</v>
      </c>
    </row>
    <row r="2674" spans="1:14" ht="19.5" thickBot="1" x14ac:dyDescent="0.35">
      <c r="A2674" s="66" t="s">
        <v>77</v>
      </c>
      <c r="B2674" s="67" t="s">
        <v>78</v>
      </c>
      <c r="C2674" s="68">
        <v>60</v>
      </c>
      <c r="D2674" s="44"/>
      <c r="E2674" s="44"/>
      <c r="F2674" s="30">
        <f t="shared" si="194"/>
        <v>0</v>
      </c>
      <c r="G2674" s="11"/>
      <c r="H2674" s="11"/>
      <c r="I2674" s="11"/>
      <c r="J2674" s="12">
        <f t="shared" si="195"/>
        <v>0</v>
      </c>
      <c r="K2674" s="31">
        <f t="shared" si="196"/>
        <v>154.44</v>
      </c>
      <c r="L2674" s="37">
        <f t="shared" si="193"/>
        <v>0</v>
      </c>
      <c r="M2674" s="37"/>
      <c r="N2674" s="37">
        <f t="shared" si="197"/>
        <v>0</v>
      </c>
    </row>
    <row r="2675" spans="1:14" ht="19.5" thickBot="1" x14ac:dyDescent="0.35">
      <c r="A2675" s="66" t="s">
        <v>79</v>
      </c>
      <c r="B2675" s="67" t="s">
        <v>50</v>
      </c>
      <c r="C2675" s="68">
        <v>30</v>
      </c>
      <c r="D2675" s="44"/>
      <c r="E2675" s="44"/>
      <c r="F2675" s="30">
        <f t="shared" si="194"/>
        <v>0</v>
      </c>
      <c r="G2675" s="11"/>
      <c r="H2675" s="11"/>
      <c r="I2675" s="11"/>
      <c r="J2675" s="12">
        <f t="shared" si="195"/>
        <v>0</v>
      </c>
      <c r="K2675" s="31">
        <f t="shared" si="196"/>
        <v>274.95</v>
      </c>
      <c r="L2675" s="37">
        <f t="shared" si="193"/>
        <v>0</v>
      </c>
      <c r="M2675" s="37"/>
      <c r="N2675" s="37">
        <f t="shared" si="197"/>
        <v>0</v>
      </c>
    </row>
    <row r="2676" spans="1:14" ht="19.5" thickBot="1" x14ac:dyDescent="0.35">
      <c r="A2676" s="66" t="s">
        <v>80</v>
      </c>
      <c r="B2676" s="67" t="s">
        <v>59</v>
      </c>
      <c r="C2676" s="68">
        <v>12</v>
      </c>
      <c r="D2676" s="44"/>
      <c r="E2676" s="44"/>
      <c r="F2676" s="30">
        <f t="shared" si="194"/>
        <v>0</v>
      </c>
      <c r="G2676" s="11"/>
      <c r="H2676" s="11"/>
      <c r="I2676" s="11"/>
      <c r="J2676" s="12">
        <f t="shared" si="195"/>
        <v>0</v>
      </c>
      <c r="K2676" s="31">
        <f t="shared" si="196"/>
        <v>1023.75</v>
      </c>
      <c r="L2676" s="37">
        <f t="shared" si="193"/>
        <v>0</v>
      </c>
      <c r="M2676" s="37"/>
      <c r="N2676" s="37">
        <f t="shared" si="197"/>
        <v>0</v>
      </c>
    </row>
    <row r="2677" spans="1:14" ht="19.5" thickBot="1" x14ac:dyDescent="0.35">
      <c r="A2677" s="76" t="s">
        <v>81</v>
      </c>
      <c r="B2677" s="77" t="s">
        <v>82</v>
      </c>
      <c r="C2677" s="78">
        <v>18</v>
      </c>
      <c r="D2677" s="44"/>
      <c r="E2677" s="44"/>
      <c r="F2677" s="30">
        <f t="shared" si="194"/>
        <v>0</v>
      </c>
      <c r="G2677" s="11"/>
      <c r="H2677" s="11"/>
      <c r="I2677" s="11"/>
      <c r="J2677" s="12">
        <f t="shared" si="195"/>
        <v>0</v>
      </c>
      <c r="K2677" s="31">
        <f t="shared" si="196"/>
        <v>558.67999999999995</v>
      </c>
      <c r="L2677" s="37">
        <f t="shared" si="193"/>
        <v>0</v>
      </c>
      <c r="M2677" s="37"/>
      <c r="N2677" s="37">
        <f t="shared" si="197"/>
        <v>0</v>
      </c>
    </row>
    <row r="2678" spans="1:14" ht="19.5" thickBot="1" x14ac:dyDescent="0.35">
      <c r="A2678" s="76" t="s">
        <v>83</v>
      </c>
      <c r="B2678" s="77" t="s">
        <v>59</v>
      </c>
      <c r="C2678" s="78">
        <v>12</v>
      </c>
      <c r="D2678" s="44"/>
      <c r="E2678" s="44"/>
      <c r="F2678" s="30">
        <f t="shared" si="194"/>
        <v>0</v>
      </c>
      <c r="G2678" s="11"/>
      <c r="H2678" s="11"/>
      <c r="I2678" s="11"/>
      <c r="J2678" s="12">
        <f t="shared" si="195"/>
        <v>0</v>
      </c>
      <c r="K2678" s="31">
        <f t="shared" si="196"/>
        <v>1092.2</v>
      </c>
      <c r="L2678" s="37">
        <f t="shared" si="193"/>
        <v>0</v>
      </c>
      <c r="M2678" s="37"/>
      <c r="N2678" s="37">
        <f t="shared" si="197"/>
        <v>0</v>
      </c>
    </row>
    <row r="2679" spans="1:14" ht="19.5" thickBot="1" x14ac:dyDescent="0.35">
      <c r="A2679" s="76" t="s">
        <v>84</v>
      </c>
      <c r="B2679" s="77" t="s">
        <v>85</v>
      </c>
      <c r="C2679" s="78">
        <v>4</v>
      </c>
      <c r="D2679" s="44"/>
      <c r="E2679" s="44"/>
      <c r="F2679" s="30">
        <f t="shared" si="194"/>
        <v>0</v>
      </c>
      <c r="G2679" s="11"/>
      <c r="H2679" s="11"/>
      <c r="I2679" s="11"/>
      <c r="J2679" s="12">
        <f t="shared" si="195"/>
        <v>0</v>
      </c>
      <c r="K2679" s="31">
        <f t="shared" si="196"/>
        <v>2670.53</v>
      </c>
      <c r="L2679" s="37">
        <f t="shared" si="193"/>
        <v>0</v>
      </c>
      <c r="M2679" s="37"/>
      <c r="N2679" s="37">
        <f t="shared" si="197"/>
        <v>0</v>
      </c>
    </row>
    <row r="2680" spans="1:14" ht="19.5" thickBot="1" x14ac:dyDescent="0.35">
      <c r="A2680" s="86" t="s">
        <v>86</v>
      </c>
      <c r="B2680" s="87" t="s">
        <v>87</v>
      </c>
      <c r="C2680" s="88">
        <v>48</v>
      </c>
      <c r="D2680" s="44"/>
      <c r="E2680" s="44"/>
      <c r="F2680" s="30">
        <f t="shared" si="194"/>
        <v>0</v>
      </c>
      <c r="G2680" s="11"/>
      <c r="H2680" s="11"/>
      <c r="I2680" s="11"/>
      <c r="J2680" s="12">
        <f t="shared" si="195"/>
        <v>0</v>
      </c>
      <c r="K2680" s="31">
        <f t="shared" si="196"/>
        <v>46.8</v>
      </c>
      <c r="L2680" s="37">
        <f t="shared" si="193"/>
        <v>0</v>
      </c>
      <c r="M2680" s="37"/>
      <c r="N2680" s="37">
        <f t="shared" si="197"/>
        <v>0</v>
      </c>
    </row>
    <row r="2681" spans="1:14" ht="19.5" thickBot="1" x14ac:dyDescent="0.35">
      <c r="A2681" s="86" t="s">
        <v>88</v>
      </c>
      <c r="B2681" s="87" t="s">
        <v>87</v>
      </c>
      <c r="C2681" s="88">
        <v>48</v>
      </c>
      <c r="D2681" s="44"/>
      <c r="E2681" s="44"/>
      <c r="F2681" s="30">
        <f t="shared" si="194"/>
        <v>0</v>
      </c>
      <c r="G2681" s="11"/>
      <c r="H2681" s="11"/>
      <c r="I2681" s="11"/>
      <c r="J2681" s="12">
        <f t="shared" si="195"/>
        <v>0</v>
      </c>
      <c r="K2681" s="31">
        <f t="shared" si="196"/>
        <v>46.8</v>
      </c>
      <c r="L2681" s="37">
        <f t="shared" si="193"/>
        <v>0</v>
      </c>
      <c r="M2681" s="37"/>
      <c r="N2681" s="37">
        <f t="shared" si="197"/>
        <v>0</v>
      </c>
    </row>
    <row r="2682" spans="1:14" x14ac:dyDescent="0.3">
      <c r="A2682" s="96" t="s">
        <v>89</v>
      </c>
      <c r="B2682" s="97">
        <v>25</v>
      </c>
      <c r="C2682" s="97">
        <v>25</v>
      </c>
      <c r="D2682" s="44"/>
      <c r="E2682" s="44"/>
      <c r="F2682" s="30">
        <f t="shared" si="194"/>
        <v>0</v>
      </c>
      <c r="G2682" s="11"/>
      <c r="H2682" s="11"/>
      <c r="I2682" s="11"/>
      <c r="J2682" s="12">
        <f t="shared" si="195"/>
        <v>0</v>
      </c>
      <c r="K2682" s="31">
        <f t="shared" si="196"/>
        <v>111.25</v>
      </c>
      <c r="L2682" s="37">
        <f t="shared" si="193"/>
        <v>0</v>
      </c>
      <c r="M2682" s="37"/>
      <c r="N2682" s="37">
        <f t="shared" si="197"/>
        <v>0</v>
      </c>
    </row>
    <row r="2683" spans="1:14" x14ac:dyDescent="0.3">
      <c r="A2683" s="105" t="s">
        <v>90</v>
      </c>
      <c r="B2683" s="106">
        <v>10</v>
      </c>
      <c r="C2683" s="106">
        <v>10</v>
      </c>
      <c r="D2683" s="44"/>
      <c r="E2683" s="44"/>
      <c r="F2683" s="30">
        <f t="shared" si="194"/>
        <v>0</v>
      </c>
      <c r="G2683" s="11"/>
      <c r="H2683" s="11"/>
      <c r="I2683" s="11"/>
      <c r="J2683" s="12">
        <f t="shared" si="195"/>
        <v>0</v>
      </c>
      <c r="K2683" s="31">
        <f t="shared" si="196"/>
        <v>1760</v>
      </c>
      <c r="L2683" s="37">
        <f t="shared" si="193"/>
        <v>0</v>
      </c>
      <c r="M2683" s="37"/>
      <c r="N2683" s="37">
        <f t="shared" si="197"/>
        <v>0</v>
      </c>
    </row>
    <row r="2684" spans="1:14" x14ac:dyDescent="0.3">
      <c r="A2684" s="105" t="s">
        <v>91</v>
      </c>
      <c r="B2684" s="106">
        <v>8</v>
      </c>
      <c r="C2684" s="106">
        <v>8</v>
      </c>
      <c r="D2684" s="44"/>
      <c r="E2684" s="44"/>
      <c r="F2684" s="30">
        <f t="shared" si="194"/>
        <v>0</v>
      </c>
      <c r="G2684" s="11"/>
      <c r="H2684" s="11"/>
      <c r="I2684" s="11"/>
      <c r="J2684" s="12">
        <f t="shared" si="195"/>
        <v>0</v>
      </c>
      <c r="K2684" s="31">
        <f t="shared" si="196"/>
        <v>2365</v>
      </c>
      <c r="L2684" s="37">
        <f t="shared" si="193"/>
        <v>0</v>
      </c>
      <c r="M2684" s="37"/>
      <c r="N2684" s="37">
        <f t="shared" si="197"/>
        <v>0</v>
      </c>
    </row>
    <row r="2685" spans="1:14" x14ac:dyDescent="0.3">
      <c r="A2685" s="105" t="s">
        <v>92</v>
      </c>
      <c r="B2685" s="106">
        <v>8</v>
      </c>
      <c r="C2685" s="106">
        <v>8</v>
      </c>
      <c r="D2685" s="44"/>
      <c r="E2685" s="44"/>
      <c r="F2685" s="30">
        <f t="shared" si="194"/>
        <v>0</v>
      </c>
      <c r="G2685" s="11"/>
      <c r="H2685" s="11"/>
      <c r="I2685" s="11"/>
      <c r="J2685" s="12">
        <f t="shared" si="195"/>
        <v>0</v>
      </c>
      <c r="K2685" s="31">
        <f t="shared" si="196"/>
        <v>2065</v>
      </c>
      <c r="L2685" s="37">
        <f t="shared" si="193"/>
        <v>0</v>
      </c>
      <c r="M2685" s="37"/>
      <c r="N2685" s="37">
        <f t="shared" si="197"/>
        <v>0</v>
      </c>
    </row>
    <row r="2686" spans="1:14" x14ac:dyDescent="0.3">
      <c r="A2686" s="105" t="s">
        <v>93</v>
      </c>
      <c r="B2686" s="106">
        <v>15</v>
      </c>
      <c r="C2686" s="106">
        <v>15</v>
      </c>
      <c r="D2686" s="44"/>
      <c r="E2686" s="44"/>
      <c r="F2686" s="30">
        <f t="shared" si="194"/>
        <v>0</v>
      </c>
      <c r="G2686" s="11"/>
      <c r="H2686" s="11"/>
      <c r="I2686" s="11"/>
      <c r="J2686" s="12">
        <f t="shared" si="195"/>
        <v>0</v>
      </c>
      <c r="K2686" s="31">
        <f t="shared" si="196"/>
        <v>990</v>
      </c>
      <c r="L2686" s="37">
        <f t="shared" si="193"/>
        <v>0</v>
      </c>
      <c r="M2686" s="37"/>
      <c r="N2686" s="37">
        <f t="shared" si="197"/>
        <v>0</v>
      </c>
    </row>
    <row r="2687" spans="1:14" x14ac:dyDescent="0.3">
      <c r="A2687" s="105" t="s">
        <v>94</v>
      </c>
      <c r="B2687" s="106">
        <v>15</v>
      </c>
      <c r="C2687" s="106">
        <v>15</v>
      </c>
      <c r="D2687" s="44"/>
      <c r="E2687" s="44"/>
      <c r="F2687" s="30">
        <f t="shared" si="194"/>
        <v>0</v>
      </c>
      <c r="G2687" s="11"/>
      <c r="H2687" s="11"/>
      <c r="I2687" s="11"/>
      <c r="J2687" s="12">
        <f t="shared" si="195"/>
        <v>0</v>
      </c>
      <c r="K2687" s="31">
        <f t="shared" si="196"/>
        <v>1025</v>
      </c>
      <c r="L2687" s="37">
        <f t="shared" si="193"/>
        <v>0</v>
      </c>
      <c r="M2687" s="37"/>
      <c r="N2687" s="37">
        <f t="shared" si="197"/>
        <v>0</v>
      </c>
    </row>
    <row r="2688" spans="1:14" x14ac:dyDescent="0.3">
      <c r="A2688" s="105" t="s">
        <v>95</v>
      </c>
      <c r="B2688" s="106">
        <v>10</v>
      </c>
      <c r="C2688" s="106">
        <v>10</v>
      </c>
      <c r="D2688" s="44"/>
      <c r="E2688" s="44"/>
      <c r="F2688" s="30">
        <f t="shared" si="194"/>
        <v>0</v>
      </c>
      <c r="G2688" s="11"/>
      <c r="H2688" s="11"/>
      <c r="I2688" s="11"/>
      <c r="J2688" s="12">
        <f t="shared" si="195"/>
        <v>0</v>
      </c>
      <c r="K2688" s="31">
        <f t="shared" si="196"/>
        <v>1620</v>
      </c>
      <c r="L2688" s="37">
        <f t="shared" si="193"/>
        <v>0</v>
      </c>
      <c r="M2688" s="37"/>
      <c r="N2688" s="37">
        <f t="shared" si="197"/>
        <v>0</v>
      </c>
    </row>
    <row r="2689" spans="1:14" x14ac:dyDescent="0.3">
      <c r="A2689" s="105" t="s">
        <v>96</v>
      </c>
      <c r="B2689" s="106">
        <v>8</v>
      </c>
      <c r="C2689" s="106">
        <v>8</v>
      </c>
      <c r="D2689" s="44"/>
      <c r="E2689" s="44"/>
      <c r="F2689" s="30">
        <f t="shared" si="194"/>
        <v>0</v>
      </c>
      <c r="G2689" s="11"/>
      <c r="H2689" s="11"/>
      <c r="I2689" s="11"/>
      <c r="J2689" s="12">
        <f t="shared" si="195"/>
        <v>0</v>
      </c>
      <c r="K2689" s="31">
        <f t="shared" si="196"/>
        <v>2130</v>
      </c>
      <c r="L2689" s="37">
        <f t="shared" si="193"/>
        <v>0</v>
      </c>
      <c r="M2689" s="37"/>
      <c r="N2689" s="37">
        <f t="shared" si="197"/>
        <v>0</v>
      </c>
    </row>
    <row r="2690" spans="1:14" x14ac:dyDescent="0.3">
      <c r="A2690" s="105" t="s">
        <v>97</v>
      </c>
      <c r="B2690" s="106">
        <v>15</v>
      </c>
      <c r="C2690" s="106">
        <v>15</v>
      </c>
      <c r="D2690" s="44"/>
      <c r="E2690" s="44"/>
      <c r="F2690" s="30">
        <f t="shared" si="194"/>
        <v>0</v>
      </c>
      <c r="G2690" s="11"/>
      <c r="H2690" s="11"/>
      <c r="I2690" s="11"/>
      <c r="J2690" s="12">
        <f t="shared" si="195"/>
        <v>0</v>
      </c>
      <c r="K2690" s="31">
        <f t="shared" si="196"/>
        <v>880</v>
      </c>
      <c r="L2690" s="37">
        <f t="shared" si="193"/>
        <v>0</v>
      </c>
      <c r="M2690" s="37"/>
      <c r="N2690" s="37">
        <f t="shared" si="197"/>
        <v>0</v>
      </c>
    </row>
    <row r="2691" spans="1:14" x14ac:dyDescent="0.3">
      <c r="A2691" s="105" t="s">
        <v>98</v>
      </c>
      <c r="B2691" s="106">
        <v>15</v>
      </c>
      <c r="C2691" s="106">
        <v>15</v>
      </c>
      <c r="D2691" s="44"/>
      <c r="E2691" s="44"/>
      <c r="F2691" s="30">
        <f t="shared" si="194"/>
        <v>0</v>
      </c>
      <c r="G2691" s="11"/>
      <c r="H2691" s="11"/>
      <c r="I2691" s="11"/>
      <c r="J2691" s="12">
        <f t="shared" si="195"/>
        <v>0</v>
      </c>
      <c r="K2691" s="31">
        <f t="shared" si="196"/>
        <v>915</v>
      </c>
      <c r="L2691" s="37">
        <f t="shared" si="193"/>
        <v>0</v>
      </c>
      <c r="M2691" s="37"/>
      <c r="N2691" s="37">
        <f t="shared" si="197"/>
        <v>0</v>
      </c>
    </row>
    <row r="2692" spans="1:14" x14ac:dyDescent="0.3">
      <c r="A2692" s="105" t="s">
        <v>99</v>
      </c>
      <c r="B2692" s="106">
        <v>3</v>
      </c>
      <c r="C2692" s="106">
        <v>3</v>
      </c>
      <c r="D2692" s="44"/>
      <c r="E2692" s="44"/>
      <c r="F2692" s="30">
        <f t="shared" si="194"/>
        <v>0</v>
      </c>
      <c r="G2692" s="11"/>
      <c r="H2692" s="11"/>
      <c r="I2692" s="11"/>
      <c r="J2692" s="12">
        <f t="shared" si="195"/>
        <v>0</v>
      </c>
      <c r="K2692" s="31">
        <f t="shared" si="196"/>
        <v>1970</v>
      </c>
      <c r="L2692" s="37">
        <f t="shared" si="193"/>
        <v>0</v>
      </c>
      <c r="M2692" s="37"/>
      <c r="N2692" s="37">
        <f t="shared" si="197"/>
        <v>0</v>
      </c>
    </row>
    <row r="2693" spans="1:14" x14ac:dyDescent="0.3">
      <c r="A2693" s="105" t="s">
        <v>100</v>
      </c>
      <c r="B2693" s="106">
        <v>3</v>
      </c>
      <c r="C2693" s="106">
        <v>3</v>
      </c>
      <c r="D2693" s="44"/>
      <c r="E2693" s="44"/>
      <c r="F2693" s="30">
        <f t="shared" si="194"/>
        <v>0</v>
      </c>
      <c r="G2693" s="11"/>
      <c r="H2693" s="11"/>
      <c r="I2693" s="11"/>
      <c r="J2693" s="12">
        <f t="shared" si="195"/>
        <v>0</v>
      </c>
      <c r="K2693" s="31">
        <f t="shared" si="196"/>
        <v>2035</v>
      </c>
      <c r="L2693" s="37">
        <f t="shared" si="193"/>
        <v>0</v>
      </c>
      <c r="M2693" s="37"/>
      <c r="N2693" s="37">
        <f t="shared" si="197"/>
        <v>0</v>
      </c>
    </row>
    <row r="2694" spans="1:14" x14ac:dyDescent="0.3">
      <c r="A2694" s="105" t="s">
        <v>101</v>
      </c>
      <c r="B2694" s="106">
        <v>8</v>
      </c>
      <c r="C2694" s="106">
        <v>8</v>
      </c>
      <c r="D2694" s="44"/>
      <c r="E2694" s="44"/>
      <c r="F2694" s="30">
        <f t="shared" si="194"/>
        <v>0</v>
      </c>
      <c r="G2694" s="11"/>
      <c r="H2694" s="11"/>
      <c r="I2694" s="11"/>
      <c r="J2694" s="12">
        <f t="shared" si="195"/>
        <v>0</v>
      </c>
      <c r="K2694" s="31">
        <f t="shared" si="196"/>
        <v>2120</v>
      </c>
      <c r="L2694" s="37">
        <f t="shared" si="193"/>
        <v>0</v>
      </c>
      <c r="M2694" s="37"/>
      <c r="N2694" s="37">
        <f t="shared" si="197"/>
        <v>0</v>
      </c>
    </row>
    <row r="2695" spans="1:14" x14ac:dyDescent="0.3">
      <c r="A2695" s="105" t="s">
        <v>102</v>
      </c>
      <c r="B2695" s="106">
        <v>10</v>
      </c>
      <c r="C2695" s="106">
        <v>10</v>
      </c>
      <c r="D2695" s="44"/>
      <c r="E2695" s="44"/>
      <c r="F2695" s="30">
        <f t="shared" si="194"/>
        <v>0</v>
      </c>
      <c r="G2695" s="11"/>
      <c r="H2695" s="11"/>
      <c r="I2695" s="11"/>
      <c r="J2695" s="12">
        <f t="shared" si="195"/>
        <v>0</v>
      </c>
      <c r="K2695" s="31">
        <f t="shared" si="196"/>
        <v>1980</v>
      </c>
      <c r="L2695" s="37">
        <f t="shared" si="193"/>
        <v>0</v>
      </c>
      <c r="M2695" s="37"/>
      <c r="N2695" s="37">
        <f t="shared" si="197"/>
        <v>0</v>
      </c>
    </row>
    <row r="2696" spans="1:14" x14ac:dyDescent="0.3">
      <c r="A2696" s="105" t="s">
        <v>103</v>
      </c>
      <c r="B2696" s="106">
        <v>12</v>
      </c>
      <c r="C2696" s="106">
        <v>12</v>
      </c>
      <c r="D2696" s="44"/>
      <c r="E2696" s="44"/>
      <c r="F2696" s="30">
        <f t="shared" si="194"/>
        <v>0</v>
      </c>
      <c r="G2696" s="11"/>
      <c r="H2696" s="11"/>
      <c r="I2696" s="11"/>
      <c r="J2696" s="12">
        <f t="shared" si="195"/>
        <v>0</v>
      </c>
      <c r="K2696" s="31">
        <f t="shared" si="196"/>
        <v>875</v>
      </c>
      <c r="L2696" s="37">
        <f t="shared" si="193"/>
        <v>0</v>
      </c>
      <c r="M2696" s="37"/>
      <c r="N2696" s="37">
        <f t="shared" si="197"/>
        <v>0</v>
      </c>
    </row>
    <row r="2697" spans="1:14" ht="19.5" thickBot="1" x14ac:dyDescent="0.35">
      <c r="A2697" s="105" t="s">
        <v>104</v>
      </c>
      <c r="B2697" s="106">
        <v>3</v>
      </c>
      <c r="C2697" s="106">
        <v>3</v>
      </c>
      <c r="D2697" s="44"/>
      <c r="E2697" s="44"/>
      <c r="F2697" s="30">
        <f t="shared" si="194"/>
        <v>0</v>
      </c>
      <c r="G2697" s="11"/>
      <c r="H2697" s="11"/>
      <c r="I2697" s="11"/>
      <c r="J2697" s="12">
        <f t="shared" si="195"/>
        <v>0</v>
      </c>
      <c r="K2697" s="31">
        <f t="shared" si="196"/>
        <v>2145</v>
      </c>
      <c r="L2697" s="37">
        <f t="shared" si="193"/>
        <v>0</v>
      </c>
      <c r="M2697" s="37"/>
      <c r="N2697" s="37">
        <f t="shared" si="197"/>
        <v>0</v>
      </c>
    </row>
    <row r="2698" spans="1:14" ht="19.5" thickBot="1" x14ac:dyDescent="0.35">
      <c r="A2698" s="56" t="s">
        <v>105</v>
      </c>
      <c r="B2698" s="57" t="s">
        <v>74</v>
      </c>
      <c r="C2698" s="58">
        <v>150</v>
      </c>
      <c r="D2698" s="44"/>
      <c r="E2698" s="44"/>
      <c r="F2698" s="30">
        <f t="shared" si="194"/>
        <v>0</v>
      </c>
      <c r="G2698" s="11"/>
      <c r="H2698" s="11"/>
      <c r="I2698" s="11"/>
      <c r="J2698" s="12">
        <f t="shared" si="195"/>
        <v>0</v>
      </c>
      <c r="K2698" s="31">
        <f t="shared" si="196"/>
        <v>21.06</v>
      </c>
      <c r="L2698" s="37">
        <f t="shared" si="193"/>
        <v>0</v>
      </c>
      <c r="M2698" s="37"/>
      <c r="N2698" s="37">
        <f t="shared" si="197"/>
        <v>0</v>
      </c>
    </row>
    <row r="2699" spans="1:14" x14ac:dyDescent="0.3">
      <c r="A2699" s="107"/>
      <c r="B2699" s="108"/>
      <c r="C2699" s="108"/>
      <c r="D2699" s="11"/>
      <c r="E2699" s="11"/>
      <c r="F2699" s="30" t="e">
        <f t="shared" si="194"/>
        <v>#DIV/0!</v>
      </c>
      <c r="G2699" s="11"/>
      <c r="H2699" s="11"/>
      <c r="I2699" s="11"/>
      <c r="J2699" s="12">
        <f t="shared" si="195"/>
        <v>0</v>
      </c>
      <c r="K2699" s="31">
        <f t="shared" si="196"/>
        <v>116.5</v>
      </c>
      <c r="L2699" s="37">
        <f t="shared" si="193"/>
        <v>0</v>
      </c>
      <c r="M2699" s="37"/>
      <c r="N2699" s="37">
        <f t="shared" si="197"/>
        <v>0</v>
      </c>
    </row>
    <row r="2700" spans="1:14" x14ac:dyDescent="0.3">
      <c r="A2700" s="107"/>
      <c r="B2700" s="108"/>
      <c r="C2700" s="108"/>
      <c r="D2700" s="11"/>
      <c r="E2700" s="11"/>
      <c r="F2700" s="30" t="e">
        <f t="shared" si="194"/>
        <v>#DIV/0!</v>
      </c>
      <c r="G2700" s="11"/>
      <c r="H2700" s="11"/>
      <c r="I2700" s="11"/>
      <c r="J2700" s="12">
        <f t="shared" si="195"/>
        <v>0</v>
      </c>
      <c r="K2700" s="31">
        <f t="shared" si="196"/>
        <v>0</v>
      </c>
      <c r="L2700" s="37">
        <f t="shared" si="193"/>
        <v>0</v>
      </c>
      <c r="M2700" s="37"/>
      <c r="N2700" s="37">
        <f t="shared" si="197"/>
        <v>0</v>
      </c>
    </row>
    <row r="2701" spans="1:14" x14ac:dyDescent="0.3">
      <c r="A2701" s="107"/>
      <c r="B2701" s="108"/>
      <c r="C2701" s="108"/>
      <c r="D2701" s="11"/>
      <c r="E2701" s="11"/>
      <c r="F2701" s="30" t="e">
        <f t="shared" si="194"/>
        <v>#DIV/0!</v>
      </c>
      <c r="G2701" s="11"/>
      <c r="H2701" s="11"/>
      <c r="I2701" s="11"/>
      <c r="J2701" s="12">
        <f t="shared" si="195"/>
        <v>0</v>
      </c>
      <c r="K2701" s="31">
        <f t="shared" si="196"/>
        <v>23</v>
      </c>
      <c r="L2701" s="37">
        <f t="shared" si="193"/>
        <v>0</v>
      </c>
      <c r="M2701" s="37"/>
      <c r="N2701" s="37">
        <f t="shared" si="197"/>
        <v>0</v>
      </c>
    </row>
    <row r="2702" spans="1:14" x14ac:dyDescent="0.3">
      <c r="A2702" s="107"/>
      <c r="B2702" s="108"/>
      <c r="C2702" s="108"/>
      <c r="D2702" s="11"/>
      <c r="E2702" s="11"/>
      <c r="F2702" s="30" t="e">
        <f t="shared" si="194"/>
        <v>#DIV/0!</v>
      </c>
      <c r="G2702" s="11"/>
      <c r="H2702" s="11"/>
      <c r="I2702" s="11"/>
      <c r="J2702" s="12">
        <f t="shared" si="195"/>
        <v>0</v>
      </c>
      <c r="K2702" s="31">
        <f t="shared" si="196"/>
        <v>0</v>
      </c>
      <c r="L2702" s="37">
        <f t="shared" si="193"/>
        <v>0</v>
      </c>
      <c r="M2702" s="37"/>
      <c r="N2702" s="37">
        <f t="shared" si="197"/>
        <v>0</v>
      </c>
    </row>
    <row r="2703" spans="1:14" x14ac:dyDescent="0.3">
      <c r="A2703" s="11"/>
      <c r="B2703" s="10"/>
      <c r="C2703" s="10"/>
      <c r="D2703" s="11"/>
      <c r="E2703" s="11"/>
      <c r="F2703" s="30" t="e">
        <f t="shared" si="194"/>
        <v>#DIV/0!</v>
      </c>
      <c r="G2703" s="11"/>
      <c r="H2703" s="11"/>
      <c r="I2703" s="11"/>
      <c r="J2703" s="12">
        <f t="shared" si="195"/>
        <v>0</v>
      </c>
      <c r="K2703" s="31">
        <f t="shared" si="196"/>
        <v>0</v>
      </c>
      <c r="L2703" s="37">
        <f t="shared" si="193"/>
        <v>0</v>
      </c>
      <c r="M2703" s="37"/>
      <c r="N2703" s="37">
        <f t="shared" si="197"/>
        <v>0</v>
      </c>
    </row>
    <row r="2704" spans="1:14" x14ac:dyDescent="0.3">
      <c r="A2704" s="11"/>
      <c r="B2704" s="10"/>
      <c r="C2704" s="10"/>
      <c r="D2704" s="11"/>
      <c r="E2704" s="11"/>
      <c r="F2704" s="30" t="e">
        <f t="shared" si="194"/>
        <v>#DIV/0!</v>
      </c>
      <c r="G2704" s="11"/>
      <c r="H2704" s="11"/>
      <c r="I2704" s="11"/>
      <c r="J2704" s="12">
        <f t="shared" si="195"/>
        <v>0</v>
      </c>
      <c r="K2704" s="31">
        <f t="shared" si="196"/>
        <v>0</v>
      </c>
      <c r="L2704" s="37">
        <f t="shared" si="193"/>
        <v>0</v>
      </c>
      <c r="M2704" s="37"/>
      <c r="N2704" s="37">
        <f t="shared" si="197"/>
        <v>0</v>
      </c>
    </row>
    <row r="2705" spans="1:14" x14ac:dyDescent="0.3">
      <c r="A2705" s="11"/>
      <c r="B2705" s="10"/>
      <c r="C2705" s="10"/>
      <c r="D2705" s="11"/>
      <c r="E2705" s="11"/>
      <c r="F2705" s="30" t="e">
        <f t="shared" si="194"/>
        <v>#DIV/0!</v>
      </c>
      <c r="G2705" s="11"/>
      <c r="H2705" s="11"/>
      <c r="I2705" s="11"/>
      <c r="J2705" s="12">
        <f t="shared" si="195"/>
        <v>0</v>
      </c>
      <c r="K2705" s="31">
        <f t="shared" si="196"/>
        <v>0</v>
      </c>
      <c r="L2705" s="37">
        <f t="shared" si="193"/>
        <v>0</v>
      </c>
      <c r="M2705" s="37"/>
      <c r="N2705" s="37">
        <f t="shared" si="197"/>
        <v>0</v>
      </c>
    </row>
    <row r="2706" spans="1:14" x14ac:dyDescent="0.3">
      <c r="A2706" s="11" t="s">
        <v>33</v>
      </c>
      <c r="B2706" s="11"/>
      <c r="C2706" s="13"/>
      <c r="D2706" s="111">
        <f t="shared" ref="D2706:J2706" si="198">SUM(D2644:D2705)</f>
        <v>0</v>
      </c>
      <c r="E2706" s="111">
        <f t="shared" si="198"/>
        <v>0</v>
      </c>
      <c r="F2706" s="111" t="e">
        <f t="shared" si="198"/>
        <v>#DIV/0!</v>
      </c>
      <c r="G2706" s="111">
        <f t="shared" si="198"/>
        <v>0</v>
      </c>
      <c r="H2706" s="111">
        <f t="shared" si="198"/>
        <v>0</v>
      </c>
      <c r="I2706" s="111">
        <f t="shared" si="198"/>
        <v>0</v>
      </c>
      <c r="J2706" s="12">
        <f t="shared" si="198"/>
        <v>0</v>
      </c>
      <c r="K2706" s="111"/>
      <c r="L2706" s="111">
        <f>SUM(L2644:L2705)</f>
        <v>0</v>
      </c>
      <c r="M2706" s="111">
        <f>SUM(M2644:M2705)</f>
        <v>0</v>
      </c>
      <c r="N2706" s="111">
        <f>SUM(N2644:N2705)</f>
        <v>0</v>
      </c>
    </row>
    <row r="2707" spans="1:14" x14ac:dyDescent="0.3">
      <c r="A2707" s="113"/>
      <c r="B2707" s="114"/>
      <c r="C2707" s="115"/>
      <c r="D2707" s="116"/>
      <c r="E2707" s="116"/>
      <c r="F2707" s="7" t="s">
        <v>106</v>
      </c>
      <c r="G2707" s="7" t="s">
        <v>123</v>
      </c>
      <c r="H2707" s="7" t="s">
        <v>124</v>
      </c>
      <c r="I2707" s="7" t="s">
        <v>125</v>
      </c>
      <c r="J2707" s="7" t="s">
        <v>126</v>
      </c>
      <c r="K2707" s="117"/>
      <c r="L2707" s="117"/>
      <c r="M2707" s="7" t="s">
        <v>107</v>
      </c>
      <c r="N2707" s="118"/>
    </row>
    <row r="2708" spans="1:14" ht="31.5" x14ac:dyDescent="0.5">
      <c r="A2708" s="113"/>
      <c r="B2708" s="114"/>
      <c r="C2708" s="115"/>
      <c r="D2708" s="116"/>
      <c r="E2708" s="116"/>
      <c r="F2708" s="121"/>
      <c r="G2708" s="121"/>
      <c r="H2708" s="121"/>
      <c r="I2708" s="121"/>
      <c r="J2708" s="121"/>
      <c r="K2708" s="122"/>
      <c r="L2708" s="121">
        <f>+F2708-G2708-H2708-I2708-J2708</f>
        <v>0</v>
      </c>
      <c r="M2708" s="123"/>
      <c r="N2708" s="124"/>
    </row>
    <row r="2709" spans="1:14" x14ac:dyDescent="0.3">
      <c r="A2709" s="177" t="s">
        <v>109</v>
      </c>
      <c r="B2709" s="178"/>
      <c r="C2709" s="178"/>
      <c r="D2709" s="178"/>
      <c r="E2709" s="178"/>
      <c r="F2709" s="178"/>
      <c r="G2709" s="178"/>
      <c r="H2709" s="178"/>
      <c r="I2709" s="178"/>
      <c r="J2709" s="179"/>
      <c r="K2709" s="125"/>
      <c r="L2709" s="12"/>
      <c r="M2709" s="126"/>
      <c r="N2709" s="127"/>
    </row>
    <row r="2710" spans="1:14" x14ac:dyDescent="0.3">
      <c r="A2710" s="180" t="s">
        <v>110</v>
      </c>
      <c r="B2710" s="181"/>
      <c r="C2710" s="181"/>
      <c r="D2710" s="181"/>
      <c r="E2710" s="181"/>
      <c r="F2710" s="181"/>
      <c r="G2710" s="181"/>
      <c r="H2710" s="181"/>
      <c r="I2710" s="181"/>
      <c r="J2710" s="182"/>
      <c r="K2710" s="129"/>
      <c r="L2710" s="12"/>
      <c r="M2710" s="126"/>
      <c r="N2710" s="127"/>
    </row>
    <row r="2711" spans="1:14" x14ac:dyDescent="0.3">
      <c r="A2711" s="160" t="s">
        <v>111</v>
      </c>
      <c r="B2711" s="161"/>
      <c r="C2711" s="161"/>
      <c r="D2711" s="161"/>
      <c r="E2711" s="161"/>
      <c r="F2711" s="161"/>
      <c r="G2711" s="161"/>
      <c r="H2711" s="161"/>
      <c r="I2711" s="161"/>
      <c r="J2711" s="162"/>
      <c r="K2711" s="130"/>
      <c r="L2711" s="12"/>
      <c r="M2711" s="131" t="e">
        <f>+L2711/L2706%</f>
        <v>#DIV/0!</v>
      </c>
      <c r="N2711" s="127"/>
    </row>
    <row r="2712" spans="1:14" x14ac:dyDescent="0.3">
      <c r="A2712" s="163" t="s">
        <v>112</v>
      </c>
      <c r="B2712" s="164"/>
      <c r="C2712" s="164"/>
      <c r="D2712" s="164"/>
      <c r="E2712" s="164"/>
      <c r="F2712" s="164"/>
      <c r="G2712" s="164"/>
      <c r="H2712" s="164"/>
      <c r="I2712" s="164"/>
      <c r="J2712" s="165"/>
      <c r="K2712" s="132"/>
      <c r="L2712" s="12">
        <f>+E2728</f>
        <v>0</v>
      </c>
      <c r="M2712" s="126"/>
      <c r="N2712" s="127"/>
    </row>
    <row r="2713" spans="1:14" x14ac:dyDescent="0.3">
      <c r="A2713" s="166" t="s">
        <v>113</v>
      </c>
      <c r="B2713" s="167"/>
      <c r="C2713" s="167"/>
      <c r="D2713" s="167"/>
      <c r="E2713" s="167"/>
      <c r="F2713" s="167"/>
      <c r="G2713" s="167"/>
      <c r="H2713" s="167"/>
      <c r="I2713" s="167"/>
      <c r="J2713" s="168"/>
      <c r="K2713" s="134"/>
      <c r="L2713" s="12">
        <f>+M2728</f>
        <v>0</v>
      </c>
      <c r="M2713" s="126"/>
      <c r="N2713" s="127"/>
    </row>
    <row r="2714" spans="1:14" x14ac:dyDescent="0.3">
      <c r="A2714" s="169"/>
      <c r="B2714" s="170"/>
      <c r="C2714" s="170"/>
      <c r="D2714" s="170"/>
      <c r="E2714" s="170"/>
      <c r="F2714" s="170"/>
      <c r="G2714" s="170"/>
      <c r="H2714" s="170"/>
      <c r="I2714" s="170"/>
      <c r="J2714" s="171"/>
      <c r="K2714" s="128"/>
      <c r="L2714" s="126"/>
      <c r="M2714" s="126"/>
      <c r="N2714" s="127"/>
    </row>
    <row r="2715" spans="1:14" x14ac:dyDescent="0.3">
      <c r="A2715" s="169"/>
      <c r="B2715" s="170"/>
      <c r="C2715" s="170"/>
      <c r="D2715" s="170"/>
      <c r="E2715" s="170"/>
      <c r="F2715" s="170"/>
      <c r="G2715" s="170"/>
      <c r="H2715" s="170"/>
      <c r="I2715" s="170"/>
      <c r="J2715" s="171"/>
      <c r="K2715" s="128"/>
      <c r="L2715" s="126"/>
      <c r="M2715" s="126"/>
      <c r="N2715" s="127"/>
    </row>
    <row r="2716" spans="1:14" x14ac:dyDescent="0.3">
      <c r="A2716" s="169" t="s">
        <v>114</v>
      </c>
      <c r="B2716" s="170"/>
      <c r="C2716" s="170"/>
      <c r="D2716" s="170"/>
      <c r="E2716" s="170"/>
      <c r="F2716" s="170"/>
      <c r="G2716" s="170"/>
      <c r="H2716" s="170"/>
      <c r="I2716" s="170"/>
      <c r="J2716" s="171"/>
      <c r="K2716" s="136"/>
      <c r="L2716" s="111">
        <f>+L2706-L2709-L2710-L2711-L2712+L2713-L2714-L2715</f>
        <v>0</v>
      </c>
      <c r="M2716" s="126"/>
      <c r="N2716" s="127"/>
    </row>
    <row r="2717" spans="1:14" ht="19.5" thickBot="1" x14ac:dyDescent="0.35">
      <c r="M2717" s="138">
        <f>+L2717-L2716</f>
        <v>0</v>
      </c>
    </row>
    <row r="2718" spans="1:14" ht="19.5" thickBot="1" x14ac:dyDescent="0.35">
      <c r="A2718" s="157" t="s">
        <v>115</v>
      </c>
      <c r="B2718" s="158"/>
      <c r="C2718" s="158"/>
      <c r="D2718" s="158"/>
      <c r="E2718" s="158"/>
      <c r="F2718" s="159"/>
      <c r="G2718" s="127"/>
      <c r="H2718" s="157" t="s">
        <v>116</v>
      </c>
      <c r="I2718" s="158"/>
      <c r="J2718" s="159"/>
      <c r="K2718" s="157" t="s">
        <v>117</v>
      </c>
      <c r="L2718" s="158"/>
      <c r="M2718" s="159"/>
      <c r="N2718" s="139"/>
    </row>
    <row r="2719" spans="1:14" ht="19.5" thickBot="1" x14ac:dyDescent="0.35">
      <c r="A2719" s="140" t="s">
        <v>118</v>
      </c>
      <c r="B2719" s="157" t="s">
        <v>119</v>
      </c>
      <c r="C2719" s="159"/>
      <c r="D2719" s="140" t="s">
        <v>120</v>
      </c>
      <c r="E2719" s="157" t="s">
        <v>22</v>
      </c>
      <c r="F2719" s="159"/>
      <c r="G2719" s="127"/>
      <c r="H2719" s="157" t="s">
        <v>119</v>
      </c>
      <c r="I2719" s="159"/>
      <c r="J2719" s="140" t="s">
        <v>22</v>
      </c>
      <c r="K2719" s="157" t="s">
        <v>119</v>
      </c>
      <c r="L2719" s="159"/>
      <c r="M2719" s="140" t="s">
        <v>22</v>
      </c>
      <c r="N2719" s="139"/>
    </row>
    <row r="2720" spans="1:14" ht="19.5" thickBot="1" x14ac:dyDescent="0.35">
      <c r="A2720" s="141"/>
      <c r="B2720" s="153"/>
      <c r="C2720" s="154"/>
      <c r="D2720" s="141"/>
      <c r="E2720" s="155"/>
      <c r="F2720" s="156"/>
      <c r="G2720" s="127"/>
      <c r="H2720" s="153"/>
      <c r="I2720" s="154"/>
      <c r="J2720" s="142"/>
      <c r="K2720" s="153"/>
      <c r="L2720" s="154"/>
      <c r="M2720" s="143"/>
      <c r="N2720" s="144"/>
    </row>
    <row r="2721" spans="1:14" ht="19.5" thickBot="1" x14ac:dyDescent="0.35">
      <c r="A2721" s="141"/>
      <c r="B2721" s="153"/>
      <c r="C2721" s="154"/>
      <c r="D2721" s="141"/>
      <c r="E2721" s="155"/>
      <c r="F2721" s="156"/>
      <c r="G2721" s="127"/>
      <c r="H2721" s="153"/>
      <c r="I2721" s="154"/>
      <c r="J2721" s="142"/>
      <c r="K2721" s="153"/>
      <c r="L2721" s="154"/>
      <c r="M2721" s="143"/>
      <c r="N2721" s="144"/>
    </row>
    <row r="2722" spans="1:14" ht="19.5" thickBot="1" x14ac:dyDescent="0.35">
      <c r="A2722" s="141"/>
      <c r="B2722" s="153"/>
      <c r="C2722" s="154"/>
      <c r="D2722" s="141"/>
      <c r="E2722" s="155"/>
      <c r="F2722" s="156"/>
      <c r="G2722" s="127"/>
      <c r="H2722" s="153"/>
      <c r="I2722" s="154"/>
      <c r="J2722" s="142"/>
      <c r="K2722" s="153"/>
      <c r="L2722" s="154"/>
      <c r="M2722" s="143"/>
      <c r="N2722" s="144"/>
    </row>
    <row r="2723" spans="1:14" ht="19.5" thickBot="1" x14ac:dyDescent="0.35">
      <c r="A2723" s="141"/>
      <c r="B2723" s="153"/>
      <c r="C2723" s="154"/>
      <c r="D2723" s="141"/>
      <c r="E2723" s="155"/>
      <c r="F2723" s="156"/>
      <c r="G2723" s="127"/>
      <c r="H2723" s="153"/>
      <c r="I2723" s="154"/>
      <c r="J2723" s="142"/>
      <c r="K2723" s="153"/>
      <c r="L2723" s="154"/>
      <c r="M2723" s="143"/>
      <c r="N2723" s="144"/>
    </row>
    <row r="2724" spans="1:14" ht="19.5" thickBot="1" x14ac:dyDescent="0.35">
      <c r="A2724" s="141"/>
      <c r="B2724" s="153"/>
      <c r="C2724" s="154"/>
      <c r="D2724" s="141"/>
      <c r="E2724" s="155"/>
      <c r="F2724" s="156"/>
      <c r="G2724" s="127"/>
      <c r="H2724" s="153"/>
      <c r="I2724" s="154"/>
      <c r="J2724" s="142"/>
      <c r="K2724" s="153"/>
      <c r="L2724" s="154"/>
      <c r="M2724" s="143"/>
      <c r="N2724" s="144"/>
    </row>
    <row r="2725" spans="1:14" ht="19.5" thickBot="1" x14ac:dyDescent="0.35">
      <c r="A2725" s="141"/>
      <c r="B2725" s="153"/>
      <c r="C2725" s="154"/>
      <c r="D2725" s="141"/>
      <c r="E2725" s="155"/>
      <c r="F2725" s="156"/>
      <c r="G2725" s="127"/>
      <c r="H2725" s="153"/>
      <c r="I2725" s="154"/>
      <c r="J2725" s="142"/>
      <c r="K2725" s="153"/>
      <c r="L2725" s="154"/>
      <c r="M2725" s="143"/>
      <c r="N2725" s="144"/>
    </row>
    <row r="2726" spans="1:14" ht="19.5" thickBot="1" x14ac:dyDescent="0.35">
      <c r="A2726" s="141"/>
      <c r="B2726" s="153"/>
      <c r="C2726" s="154"/>
      <c r="D2726" s="141"/>
      <c r="E2726" s="155"/>
      <c r="F2726" s="156"/>
      <c r="G2726" s="127"/>
      <c r="H2726" s="153"/>
      <c r="I2726" s="154"/>
      <c r="J2726" s="142"/>
      <c r="K2726" s="153"/>
      <c r="L2726" s="154"/>
      <c r="M2726" s="143"/>
      <c r="N2726" s="144"/>
    </row>
    <row r="2727" spans="1:14" ht="19.5" thickBot="1" x14ac:dyDescent="0.35">
      <c r="A2727" s="141"/>
      <c r="B2727" s="153"/>
      <c r="C2727" s="154"/>
      <c r="D2727" s="141"/>
      <c r="E2727" s="155"/>
      <c r="F2727" s="156"/>
      <c r="G2727" s="127"/>
      <c r="H2727" s="153"/>
      <c r="I2727" s="154"/>
      <c r="J2727" s="142"/>
      <c r="K2727" s="153"/>
      <c r="L2727" s="154"/>
      <c r="M2727" s="143"/>
      <c r="N2727" s="144"/>
    </row>
    <row r="2728" spans="1:14" ht="19.5" thickBot="1" x14ac:dyDescent="0.35">
      <c r="A2728" s="141" t="s">
        <v>121</v>
      </c>
      <c r="B2728" s="153"/>
      <c r="C2728" s="154"/>
      <c r="D2728" s="141"/>
      <c r="E2728" s="155">
        <f>SUM(E2720:F2727)</f>
        <v>0</v>
      </c>
      <c r="F2728" s="156"/>
      <c r="G2728" s="127"/>
      <c r="H2728" s="153" t="s">
        <v>121</v>
      </c>
      <c r="I2728" s="154"/>
      <c r="J2728" s="140">
        <f>SUM(J2720:J2727)</f>
        <v>0</v>
      </c>
      <c r="K2728" s="153" t="s">
        <v>121</v>
      </c>
      <c r="L2728" s="154"/>
      <c r="M2728" s="145">
        <f>SUM(M2720:M2727)</f>
        <v>0</v>
      </c>
      <c r="N2728" s="139"/>
    </row>
    <row r="2731" spans="1:14" x14ac:dyDescent="0.3">
      <c r="A2731" s="172" t="s">
        <v>0</v>
      </c>
      <c r="B2731" s="172"/>
      <c r="C2731" s="172"/>
      <c r="D2731" s="172"/>
      <c r="E2731" s="172"/>
      <c r="F2731" s="172"/>
      <c r="G2731" s="172"/>
      <c r="H2731" s="172"/>
      <c r="I2731" s="172"/>
      <c r="J2731" s="172"/>
      <c r="K2731" s="172"/>
      <c r="L2731" s="172"/>
      <c r="M2731" s="1"/>
      <c r="N2731" s="151"/>
    </row>
    <row r="2732" spans="1:14" x14ac:dyDescent="0.3">
      <c r="A2732" s="1" t="s">
        <v>1</v>
      </c>
      <c r="B2732" s="151"/>
      <c r="J2732" s="1" t="s">
        <v>3</v>
      </c>
      <c r="K2732" s="173">
        <f>+K2641</f>
        <v>0</v>
      </c>
      <c r="L2732" s="173"/>
      <c r="M2732" s="173"/>
      <c r="N2732" s="6"/>
    </row>
    <row r="2733" spans="1:14" x14ac:dyDescent="0.3">
      <c r="A2733" s="174"/>
      <c r="B2733" s="175"/>
      <c r="C2733" s="176"/>
      <c r="D2733" s="169" t="s">
        <v>6</v>
      </c>
      <c r="E2733" s="170"/>
      <c r="F2733" s="171"/>
      <c r="G2733" s="7" t="s">
        <v>7</v>
      </c>
      <c r="H2733" s="7" t="s">
        <v>7</v>
      </c>
      <c r="I2733" s="7" t="s">
        <v>8</v>
      </c>
      <c r="J2733" s="150" t="s">
        <v>9</v>
      </c>
      <c r="K2733" s="7" t="s">
        <v>10</v>
      </c>
      <c r="L2733" s="152"/>
      <c r="M2733" s="7" t="s">
        <v>11</v>
      </c>
      <c r="N2733" s="7" t="s">
        <v>12</v>
      </c>
    </row>
    <row r="2734" spans="1:14" x14ac:dyDescent="0.3">
      <c r="A2734" s="12" t="s">
        <v>16</v>
      </c>
      <c r="B2734" s="7" t="s">
        <v>17</v>
      </c>
      <c r="C2734" s="13" t="s">
        <v>18</v>
      </c>
      <c r="D2734" s="7">
        <v>1</v>
      </c>
      <c r="E2734" s="7">
        <v>2</v>
      </c>
      <c r="F2734" s="14" t="s">
        <v>19</v>
      </c>
      <c r="G2734" s="7" t="s">
        <v>20</v>
      </c>
      <c r="H2734" s="7" t="s">
        <v>20</v>
      </c>
      <c r="I2734" s="7"/>
      <c r="J2734" s="7" t="s">
        <v>20</v>
      </c>
      <c r="K2734" s="7" t="s">
        <v>21</v>
      </c>
      <c r="L2734" s="7" t="s">
        <v>22</v>
      </c>
      <c r="M2734" s="7" t="s">
        <v>23</v>
      </c>
      <c r="N2734" s="7" t="s">
        <v>22</v>
      </c>
    </row>
    <row r="2735" spans="1:14" x14ac:dyDescent="0.3">
      <c r="A2735" s="16" t="s">
        <v>35</v>
      </c>
      <c r="B2735" s="17" t="s">
        <v>36</v>
      </c>
      <c r="C2735" s="17">
        <v>72</v>
      </c>
      <c r="D2735" s="29"/>
      <c r="E2735" s="29"/>
      <c r="F2735" s="30">
        <f>+(E2735+D2735)/C2735</f>
        <v>0</v>
      </c>
      <c r="G2735" s="32"/>
      <c r="H2735" s="32"/>
      <c r="I2735" s="32"/>
      <c r="J2735" s="34">
        <f>+D2735+E2735-G2735-H2735-I2735</f>
        <v>0</v>
      </c>
      <c r="K2735" s="31">
        <f>+K2644</f>
        <v>381.13</v>
      </c>
      <c r="L2735" s="24">
        <f t="shared" ref="L2735:L2796" si="199">+J2735*K2735</f>
        <v>0</v>
      </c>
      <c r="M2735" s="24"/>
      <c r="N2735" s="24">
        <f>+K2735*I2735</f>
        <v>0</v>
      </c>
    </row>
    <row r="2736" spans="1:14" x14ac:dyDescent="0.3">
      <c r="A2736" s="16" t="s">
        <v>37</v>
      </c>
      <c r="B2736" s="17" t="s">
        <v>38</v>
      </c>
      <c r="C2736" s="17">
        <v>36</v>
      </c>
      <c r="D2736" s="29"/>
      <c r="E2736" s="29"/>
      <c r="F2736" s="30">
        <f t="shared" ref="F2736:F2796" si="200">+(E2736+D2736)/C2736</f>
        <v>0</v>
      </c>
      <c r="G2736" s="32"/>
      <c r="H2736" s="32"/>
      <c r="I2736" s="32"/>
      <c r="J2736" s="34">
        <f t="shared" ref="J2736:J2796" si="201">+D2736+E2736-G2736-H2736-I2736</f>
        <v>0</v>
      </c>
      <c r="K2736" s="31">
        <f t="shared" ref="K2736:K2796" si="202">+K2645</f>
        <v>741.2</v>
      </c>
      <c r="L2736" s="24">
        <f t="shared" si="199"/>
        <v>0</v>
      </c>
      <c r="M2736" s="24"/>
      <c r="N2736" s="24">
        <f t="shared" ref="N2736:N2796" si="203">+K2736*I2736</f>
        <v>0</v>
      </c>
    </row>
    <row r="2737" spans="1:14" x14ac:dyDescent="0.3">
      <c r="A2737" s="16" t="s">
        <v>39</v>
      </c>
      <c r="B2737" s="17" t="s">
        <v>40</v>
      </c>
      <c r="C2737" s="17">
        <v>18</v>
      </c>
      <c r="D2737" s="29"/>
      <c r="E2737" s="29"/>
      <c r="F2737" s="30">
        <f t="shared" si="200"/>
        <v>0</v>
      </c>
      <c r="G2737" s="32"/>
      <c r="H2737" s="32"/>
      <c r="I2737" s="32"/>
      <c r="J2737" s="12">
        <f t="shared" si="201"/>
        <v>0</v>
      </c>
      <c r="K2737" s="31">
        <f t="shared" si="202"/>
        <v>1263.5999999999999</v>
      </c>
      <c r="L2737" s="37">
        <f t="shared" si="199"/>
        <v>0</v>
      </c>
      <c r="M2737" s="37"/>
      <c r="N2737" s="37">
        <f t="shared" si="203"/>
        <v>0</v>
      </c>
    </row>
    <row r="2738" spans="1:14" x14ac:dyDescent="0.3">
      <c r="A2738" s="16" t="s">
        <v>41</v>
      </c>
      <c r="B2738" s="17" t="s">
        <v>42</v>
      </c>
      <c r="C2738" s="17">
        <v>10</v>
      </c>
      <c r="D2738" s="29"/>
      <c r="E2738" s="29"/>
      <c r="F2738" s="30">
        <f t="shared" si="200"/>
        <v>0</v>
      </c>
      <c r="G2738" s="32"/>
      <c r="H2738" s="32"/>
      <c r="I2738" s="32"/>
      <c r="J2738" s="34">
        <f t="shared" si="201"/>
        <v>0</v>
      </c>
      <c r="K2738" s="31">
        <f t="shared" si="202"/>
        <v>2059.1999999999998</v>
      </c>
      <c r="L2738" s="24">
        <f t="shared" si="199"/>
        <v>0</v>
      </c>
      <c r="M2738" s="24"/>
      <c r="N2738" s="24">
        <f t="shared" si="203"/>
        <v>0</v>
      </c>
    </row>
    <row r="2739" spans="1:14" x14ac:dyDescent="0.3">
      <c r="A2739" s="16" t="s">
        <v>43</v>
      </c>
      <c r="B2739" s="17" t="s">
        <v>36</v>
      </c>
      <c r="C2739" s="17">
        <v>72</v>
      </c>
      <c r="D2739" s="29"/>
      <c r="E2739" s="29"/>
      <c r="F2739" s="30">
        <f t="shared" si="200"/>
        <v>0</v>
      </c>
      <c r="G2739" s="32"/>
      <c r="H2739" s="32"/>
      <c r="I2739" s="32"/>
      <c r="J2739" s="34">
        <f t="shared" si="201"/>
        <v>0</v>
      </c>
      <c r="K2739" s="31">
        <f t="shared" si="202"/>
        <v>409.5</v>
      </c>
      <c r="L2739" s="24">
        <f t="shared" si="199"/>
        <v>0</v>
      </c>
      <c r="M2739" s="24"/>
      <c r="N2739" s="24">
        <f t="shared" si="203"/>
        <v>0</v>
      </c>
    </row>
    <row r="2740" spans="1:14" x14ac:dyDescent="0.3">
      <c r="A2740" s="16" t="s">
        <v>44</v>
      </c>
      <c r="B2740" s="17" t="s">
        <v>38</v>
      </c>
      <c r="C2740" s="17">
        <v>36</v>
      </c>
      <c r="D2740" s="29"/>
      <c r="E2740" s="29"/>
      <c r="F2740" s="30">
        <f t="shared" si="200"/>
        <v>0</v>
      </c>
      <c r="G2740" s="32"/>
      <c r="H2740" s="32"/>
      <c r="I2740" s="32"/>
      <c r="J2740" s="34">
        <f t="shared" si="201"/>
        <v>0</v>
      </c>
      <c r="K2740" s="31">
        <f t="shared" si="202"/>
        <v>803.79</v>
      </c>
      <c r="L2740" s="24">
        <f t="shared" si="199"/>
        <v>0</v>
      </c>
      <c r="M2740" s="24"/>
      <c r="N2740" s="24">
        <f t="shared" si="203"/>
        <v>0</v>
      </c>
    </row>
    <row r="2741" spans="1:14" x14ac:dyDescent="0.3">
      <c r="A2741" s="16" t="s">
        <v>45</v>
      </c>
      <c r="B2741" s="17" t="s">
        <v>36</v>
      </c>
      <c r="C2741" s="17">
        <v>72</v>
      </c>
      <c r="D2741" s="29"/>
      <c r="E2741" s="29"/>
      <c r="F2741" s="30">
        <f t="shared" si="200"/>
        <v>0</v>
      </c>
      <c r="G2741" s="32"/>
      <c r="H2741" s="32"/>
      <c r="I2741" s="32"/>
      <c r="J2741" s="34">
        <f t="shared" si="201"/>
        <v>0</v>
      </c>
      <c r="K2741" s="31">
        <f t="shared" si="202"/>
        <v>409.5</v>
      </c>
      <c r="L2741" s="24">
        <f t="shared" si="199"/>
        <v>0</v>
      </c>
      <c r="M2741" s="24"/>
      <c r="N2741" s="24">
        <f t="shared" si="203"/>
        <v>0</v>
      </c>
    </row>
    <row r="2742" spans="1:14" x14ac:dyDescent="0.3">
      <c r="A2742" s="16" t="s">
        <v>46</v>
      </c>
      <c r="B2742" s="17" t="s">
        <v>38</v>
      </c>
      <c r="C2742" s="17">
        <v>36</v>
      </c>
      <c r="D2742" s="29"/>
      <c r="E2742" s="29"/>
      <c r="F2742" s="30">
        <f t="shared" si="200"/>
        <v>0</v>
      </c>
      <c r="G2742" s="32"/>
      <c r="H2742" s="32"/>
      <c r="I2742" s="32"/>
      <c r="J2742" s="34">
        <f t="shared" si="201"/>
        <v>0</v>
      </c>
      <c r="K2742" s="31">
        <f t="shared" si="202"/>
        <v>803.79</v>
      </c>
      <c r="L2742" s="24">
        <f t="shared" si="199"/>
        <v>0</v>
      </c>
      <c r="M2742" s="24"/>
      <c r="N2742" s="24">
        <f t="shared" si="203"/>
        <v>0</v>
      </c>
    </row>
    <row r="2743" spans="1:14" x14ac:dyDescent="0.3">
      <c r="A2743" s="16" t="s">
        <v>47</v>
      </c>
      <c r="B2743" s="17" t="s">
        <v>48</v>
      </c>
      <c r="C2743" s="17">
        <v>8</v>
      </c>
      <c r="D2743" s="29"/>
      <c r="E2743" s="29"/>
      <c r="F2743" s="30">
        <f t="shared" si="200"/>
        <v>0</v>
      </c>
      <c r="G2743" s="32"/>
      <c r="H2743" s="32"/>
      <c r="I2743" s="32"/>
      <c r="J2743" s="34">
        <f t="shared" si="201"/>
        <v>0</v>
      </c>
      <c r="K2743" s="31">
        <f t="shared" si="202"/>
        <v>2767.05</v>
      </c>
      <c r="L2743" s="24">
        <f t="shared" si="199"/>
        <v>0</v>
      </c>
      <c r="M2743" s="24"/>
      <c r="N2743" s="24">
        <f t="shared" si="203"/>
        <v>0</v>
      </c>
    </row>
    <row r="2744" spans="1:14" x14ac:dyDescent="0.3">
      <c r="A2744" s="35" t="s">
        <v>49</v>
      </c>
      <c r="B2744" s="17" t="s">
        <v>50</v>
      </c>
      <c r="C2744" s="38">
        <v>72</v>
      </c>
      <c r="D2744" s="29"/>
      <c r="E2744" s="29"/>
      <c r="F2744" s="30">
        <f t="shared" si="200"/>
        <v>0</v>
      </c>
      <c r="G2744" s="32"/>
      <c r="H2744" s="32"/>
      <c r="I2744" s="32"/>
      <c r="J2744" s="12">
        <f t="shared" si="201"/>
        <v>0</v>
      </c>
      <c r="K2744" s="31">
        <f t="shared" si="202"/>
        <v>444.6</v>
      </c>
      <c r="L2744" s="37">
        <f t="shared" si="199"/>
        <v>0</v>
      </c>
      <c r="M2744" s="37"/>
      <c r="N2744" s="37">
        <f t="shared" si="203"/>
        <v>0</v>
      </c>
    </row>
    <row r="2745" spans="1:14" x14ac:dyDescent="0.3">
      <c r="A2745" s="16" t="s">
        <v>51</v>
      </c>
      <c r="B2745" s="17" t="s">
        <v>52</v>
      </c>
      <c r="C2745" s="17">
        <v>36</v>
      </c>
      <c r="D2745" s="29"/>
      <c r="E2745" s="29"/>
      <c r="F2745" s="30">
        <f t="shared" si="200"/>
        <v>0</v>
      </c>
      <c r="G2745" s="32"/>
      <c r="H2745" s="32"/>
      <c r="I2745" s="32"/>
      <c r="J2745" s="34">
        <f t="shared" si="201"/>
        <v>0</v>
      </c>
      <c r="K2745" s="31">
        <f t="shared" si="202"/>
        <v>868.73</v>
      </c>
      <c r="L2745" s="24">
        <f t="shared" si="199"/>
        <v>0</v>
      </c>
      <c r="M2745" s="24"/>
      <c r="N2745" s="24">
        <f t="shared" si="203"/>
        <v>0</v>
      </c>
    </row>
    <row r="2746" spans="1:14" x14ac:dyDescent="0.3">
      <c r="A2746" s="16" t="s">
        <v>53</v>
      </c>
      <c r="B2746" s="17" t="s">
        <v>48</v>
      </c>
      <c r="C2746" s="17">
        <v>8</v>
      </c>
      <c r="D2746" s="29"/>
      <c r="E2746" s="29"/>
      <c r="F2746" s="30">
        <f t="shared" si="200"/>
        <v>0</v>
      </c>
      <c r="G2746" s="32"/>
      <c r="H2746" s="32"/>
      <c r="I2746" s="32"/>
      <c r="J2746" s="34">
        <f t="shared" si="201"/>
        <v>0</v>
      </c>
      <c r="K2746" s="31">
        <f t="shared" si="202"/>
        <v>2416.0500000000002</v>
      </c>
      <c r="L2746" s="24">
        <f t="shared" si="199"/>
        <v>0</v>
      </c>
      <c r="M2746" s="24"/>
      <c r="N2746" s="24">
        <f t="shared" si="203"/>
        <v>0</v>
      </c>
    </row>
    <row r="2747" spans="1:14" x14ac:dyDescent="0.3">
      <c r="A2747" s="16" t="s">
        <v>54</v>
      </c>
      <c r="B2747" s="17" t="s">
        <v>50</v>
      </c>
      <c r="C2747" s="17">
        <v>72</v>
      </c>
      <c r="D2747" s="29"/>
      <c r="E2747" s="29"/>
      <c r="F2747" s="30">
        <f t="shared" si="200"/>
        <v>0</v>
      </c>
      <c r="G2747" s="32"/>
      <c r="H2747" s="32"/>
      <c r="I2747" s="32"/>
      <c r="J2747" s="34">
        <f t="shared" si="201"/>
        <v>0</v>
      </c>
      <c r="K2747" s="31">
        <f t="shared" si="202"/>
        <v>377.33</v>
      </c>
      <c r="L2747" s="24">
        <f t="shared" si="199"/>
        <v>0</v>
      </c>
      <c r="M2747" s="24"/>
      <c r="N2747" s="24">
        <f t="shared" si="203"/>
        <v>0</v>
      </c>
    </row>
    <row r="2748" spans="1:14" x14ac:dyDescent="0.3">
      <c r="A2748" s="16" t="s">
        <v>55</v>
      </c>
      <c r="B2748" s="17" t="s">
        <v>56</v>
      </c>
      <c r="C2748" s="17">
        <v>15</v>
      </c>
      <c r="D2748" s="44"/>
      <c r="E2748" s="44"/>
      <c r="F2748" s="30">
        <f t="shared" si="200"/>
        <v>0</v>
      </c>
      <c r="G2748" s="11"/>
      <c r="H2748" s="11"/>
      <c r="I2748" s="11"/>
      <c r="J2748" s="12">
        <f t="shared" si="201"/>
        <v>0</v>
      </c>
      <c r="K2748" s="45">
        <f t="shared" si="202"/>
        <v>1158.3</v>
      </c>
      <c r="L2748" s="37">
        <f t="shared" si="199"/>
        <v>0</v>
      </c>
      <c r="M2748" s="37"/>
      <c r="N2748" s="37">
        <f t="shared" si="203"/>
        <v>0</v>
      </c>
    </row>
    <row r="2749" spans="1:14" x14ac:dyDescent="0.3">
      <c r="A2749" s="16" t="s">
        <v>57</v>
      </c>
      <c r="B2749" s="17" t="s">
        <v>50</v>
      </c>
      <c r="C2749" s="17">
        <v>72</v>
      </c>
      <c r="D2749" s="29"/>
      <c r="E2749" s="29"/>
      <c r="F2749" s="30">
        <f t="shared" si="200"/>
        <v>0</v>
      </c>
      <c r="G2749" s="32"/>
      <c r="H2749" s="32"/>
      <c r="I2749" s="32"/>
      <c r="J2749" s="34">
        <f t="shared" si="201"/>
        <v>0</v>
      </c>
      <c r="K2749" s="31">
        <f t="shared" si="202"/>
        <v>424.13</v>
      </c>
      <c r="L2749" s="24">
        <f t="shared" si="199"/>
        <v>0</v>
      </c>
      <c r="M2749" s="24"/>
      <c r="N2749" s="24">
        <f t="shared" si="203"/>
        <v>0</v>
      </c>
    </row>
    <row r="2750" spans="1:14" x14ac:dyDescent="0.3">
      <c r="A2750" s="16" t="s">
        <v>58</v>
      </c>
      <c r="B2750" s="17" t="s">
        <v>59</v>
      </c>
      <c r="C2750" s="17">
        <v>15</v>
      </c>
      <c r="D2750" s="29"/>
      <c r="E2750" s="29"/>
      <c r="F2750" s="30">
        <f t="shared" si="200"/>
        <v>0</v>
      </c>
      <c r="G2750" s="32"/>
      <c r="H2750" s="32"/>
      <c r="I2750" s="32"/>
      <c r="J2750" s="34">
        <f t="shared" si="201"/>
        <v>0</v>
      </c>
      <c r="K2750" s="31">
        <f t="shared" si="202"/>
        <v>1199.25</v>
      </c>
      <c r="L2750" s="24">
        <f t="shared" si="199"/>
        <v>0</v>
      </c>
      <c r="M2750" s="24"/>
      <c r="N2750" s="24">
        <f t="shared" si="203"/>
        <v>0</v>
      </c>
    </row>
    <row r="2751" spans="1:14" x14ac:dyDescent="0.3">
      <c r="A2751" s="16" t="s">
        <v>60</v>
      </c>
      <c r="B2751" s="17" t="s">
        <v>50</v>
      </c>
      <c r="C2751" s="17">
        <v>72</v>
      </c>
      <c r="D2751" s="29"/>
      <c r="E2751" s="29"/>
      <c r="F2751" s="30">
        <f t="shared" si="200"/>
        <v>0</v>
      </c>
      <c r="G2751" s="32"/>
      <c r="H2751" s="32"/>
      <c r="I2751" s="32"/>
      <c r="J2751" s="34">
        <f t="shared" si="201"/>
        <v>0</v>
      </c>
      <c r="K2751" s="31">
        <f t="shared" si="202"/>
        <v>381.13</v>
      </c>
      <c r="L2751" s="24">
        <f t="shared" si="199"/>
        <v>0</v>
      </c>
      <c r="M2751" s="24"/>
      <c r="N2751" s="24">
        <f t="shared" si="203"/>
        <v>0</v>
      </c>
    </row>
    <row r="2752" spans="1:14" x14ac:dyDescent="0.3">
      <c r="A2752" s="16" t="s">
        <v>61</v>
      </c>
      <c r="B2752" s="17" t="s">
        <v>50</v>
      </c>
      <c r="C2752" s="38">
        <v>72</v>
      </c>
      <c r="D2752" s="44"/>
      <c r="E2752" s="44"/>
      <c r="F2752" s="30">
        <f t="shared" si="200"/>
        <v>0</v>
      </c>
      <c r="G2752" s="11"/>
      <c r="H2752" s="11"/>
      <c r="I2752" s="11"/>
      <c r="J2752" s="12">
        <f t="shared" si="201"/>
        <v>0</v>
      </c>
      <c r="K2752" s="31">
        <f t="shared" si="202"/>
        <v>424.13</v>
      </c>
      <c r="L2752" s="37">
        <f t="shared" si="199"/>
        <v>0</v>
      </c>
      <c r="M2752" s="37"/>
      <c r="N2752" s="37">
        <f t="shared" si="203"/>
        <v>0</v>
      </c>
    </row>
    <row r="2753" spans="1:14" x14ac:dyDescent="0.3">
      <c r="A2753" s="35" t="s">
        <v>62</v>
      </c>
      <c r="B2753" s="17" t="s">
        <v>50</v>
      </c>
      <c r="C2753" s="38">
        <v>72</v>
      </c>
      <c r="D2753" s="44"/>
      <c r="E2753" s="44"/>
      <c r="F2753" s="30">
        <f t="shared" si="200"/>
        <v>0</v>
      </c>
      <c r="G2753" s="11"/>
      <c r="H2753" s="11"/>
      <c r="I2753" s="11"/>
      <c r="J2753" s="12">
        <f t="shared" si="201"/>
        <v>0</v>
      </c>
      <c r="K2753" s="31">
        <f t="shared" si="202"/>
        <v>330.23</v>
      </c>
      <c r="L2753" s="37">
        <f t="shared" si="199"/>
        <v>0</v>
      </c>
      <c r="M2753" s="37"/>
      <c r="N2753" s="37">
        <f t="shared" si="203"/>
        <v>0</v>
      </c>
    </row>
    <row r="2754" spans="1:14" x14ac:dyDescent="0.3">
      <c r="A2754" s="35" t="s">
        <v>63</v>
      </c>
      <c r="B2754" s="17" t="s">
        <v>50</v>
      </c>
      <c r="C2754" s="38">
        <v>72</v>
      </c>
      <c r="D2754" s="44"/>
      <c r="E2754" s="44"/>
      <c r="F2754" s="30">
        <f t="shared" si="200"/>
        <v>0</v>
      </c>
      <c r="G2754" s="11"/>
      <c r="H2754" s="11"/>
      <c r="I2754" s="11"/>
      <c r="J2754" s="12">
        <f t="shared" si="201"/>
        <v>0</v>
      </c>
      <c r="K2754" s="31">
        <f t="shared" si="202"/>
        <v>424.13</v>
      </c>
      <c r="L2754" s="37">
        <f t="shared" si="199"/>
        <v>0</v>
      </c>
      <c r="M2754" s="37"/>
      <c r="N2754" s="37">
        <f t="shared" si="203"/>
        <v>0</v>
      </c>
    </row>
    <row r="2755" spans="1:14" x14ac:dyDescent="0.3">
      <c r="A2755" s="35" t="s">
        <v>64</v>
      </c>
      <c r="B2755" s="17" t="s">
        <v>65</v>
      </c>
      <c r="C2755" s="38">
        <v>72</v>
      </c>
      <c r="D2755" s="44"/>
      <c r="E2755" s="44"/>
      <c r="F2755" s="30">
        <f t="shared" si="200"/>
        <v>0</v>
      </c>
      <c r="G2755" s="11"/>
      <c r="H2755" s="11"/>
      <c r="I2755" s="11"/>
      <c r="J2755" s="12">
        <f t="shared" si="201"/>
        <v>0</v>
      </c>
      <c r="K2755" s="31">
        <f t="shared" si="202"/>
        <v>389.61</v>
      </c>
      <c r="L2755" s="37">
        <f t="shared" si="199"/>
        <v>0</v>
      </c>
      <c r="M2755" s="37"/>
      <c r="N2755" s="37">
        <f t="shared" si="203"/>
        <v>0</v>
      </c>
    </row>
    <row r="2756" spans="1:14" x14ac:dyDescent="0.3">
      <c r="A2756" s="35" t="s">
        <v>66</v>
      </c>
      <c r="B2756" s="17" t="s">
        <v>65</v>
      </c>
      <c r="C2756" s="38">
        <v>72</v>
      </c>
      <c r="D2756" s="44"/>
      <c r="E2756" s="44"/>
      <c r="F2756" s="30">
        <f t="shared" si="200"/>
        <v>0</v>
      </c>
      <c r="G2756" s="11"/>
      <c r="H2756" s="11"/>
      <c r="I2756" s="11"/>
      <c r="J2756" s="12">
        <f t="shared" si="201"/>
        <v>0</v>
      </c>
      <c r="K2756" s="31">
        <f t="shared" si="202"/>
        <v>389.61</v>
      </c>
      <c r="L2756" s="37">
        <f t="shared" si="199"/>
        <v>0</v>
      </c>
      <c r="M2756" s="37"/>
      <c r="N2756" s="37">
        <f t="shared" si="203"/>
        <v>0</v>
      </c>
    </row>
    <row r="2757" spans="1:14" x14ac:dyDescent="0.3">
      <c r="A2757" s="47" t="s">
        <v>67</v>
      </c>
      <c r="B2757" s="48" t="s">
        <v>59</v>
      </c>
      <c r="C2757" s="49">
        <v>25</v>
      </c>
      <c r="D2757" s="44"/>
      <c r="E2757" s="44"/>
      <c r="F2757" s="30">
        <f t="shared" si="200"/>
        <v>0</v>
      </c>
      <c r="G2757" s="11"/>
      <c r="H2757" s="11"/>
      <c r="I2757" s="11"/>
      <c r="J2757" s="12">
        <f t="shared" si="201"/>
        <v>0</v>
      </c>
      <c r="K2757" s="31">
        <f t="shared" si="202"/>
        <v>169.65</v>
      </c>
      <c r="L2757" s="37">
        <f t="shared" si="199"/>
        <v>0</v>
      </c>
      <c r="M2757" s="37"/>
      <c r="N2757" s="37">
        <f t="shared" si="203"/>
        <v>0</v>
      </c>
    </row>
    <row r="2758" spans="1:14" x14ac:dyDescent="0.3">
      <c r="A2758" s="47" t="s">
        <v>68</v>
      </c>
      <c r="B2758" s="48" t="s">
        <v>42</v>
      </c>
      <c r="C2758" s="49">
        <v>50</v>
      </c>
      <c r="D2758" s="44"/>
      <c r="E2758" s="44"/>
      <c r="F2758" s="30">
        <f t="shared" si="200"/>
        <v>0</v>
      </c>
      <c r="G2758" s="11"/>
      <c r="H2758" s="11"/>
      <c r="I2758" s="11"/>
      <c r="J2758" s="12">
        <f t="shared" si="201"/>
        <v>0</v>
      </c>
      <c r="K2758" s="31">
        <f t="shared" si="202"/>
        <v>88.92</v>
      </c>
      <c r="L2758" s="37">
        <f t="shared" si="199"/>
        <v>0</v>
      </c>
      <c r="M2758" s="37"/>
      <c r="N2758" s="37">
        <f t="shared" si="203"/>
        <v>0</v>
      </c>
    </row>
    <row r="2759" spans="1:14" x14ac:dyDescent="0.3">
      <c r="A2759" s="47" t="s">
        <v>69</v>
      </c>
      <c r="B2759" s="48" t="s">
        <v>52</v>
      </c>
      <c r="C2759" s="49">
        <v>12</v>
      </c>
      <c r="D2759" s="44"/>
      <c r="E2759" s="44"/>
      <c r="F2759" s="30">
        <f t="shared" si="200"/>
        <v>0</v>
      </c>
      <c r="G2759" s="11"/>
      <c r="H2759" s="11"/>
      <c r="I2759" s="11"/>
      <c r="J2759" s="12">
        <f t="shared" si="201"/>
        <v>0</v>
      </c>
      <c r="K2759" s="31">
        <f t="shared" si="202"/>
        <v>123.94</v>
      </c>
      <c r="L2759" s="37">
        <f t="shared" si="199"/>
        <v>0</v>
      </c>
      <c r="M2759" s="37"/>
      <c r="N2759" s="37">
        <f t="shared" si="203"/>
        <v>0</v>
      </c>
    </row>
    <row r="2760" spans="1:14" ht="19.5" thickBot="1" x14ac:dyDescent="0.35">
      <c r="A2760" s="47" t="s">
        <v>70</v>
      </c>
      <c r="B2760" s="48" t="s">
        <v>50</v>
      </c>
      <c r="C2760" s="49">
        <v>60</v>
      </c>
      <c r="D2760" s="44"/>
      <c r="E2760" s="44"/>
      <c r="F2760" s="30">
        <f t="shared" si="200"/>
        <v>0</v>
      </c>
      <c r="G2760" s="11"/>
      <c r="H2760" s="11"/>
      <c r="I2760" s="11"/>
      <c r="J2760" s="12">
        <f t="shared" si="201"/>
        <v>0</v>
      </c>
      <c r="K2760" s="31">
        <f t="shared" si="202"/>
        <v>67.180000000000007</v>
      </c>
      <c r="L2760" s="37">
        <f t="shared" si="199"/>
        <v>0</v>
      </c>
      <c r="M2760" s="37"/>
      <c r="N2760" s="37">
        <f t="shared" si="203"/>
        <v>0</v>
      </c>
    </row>
    <row r="2761" spans="1:14" ht="19.5" thickBot="1" x14ac:dyDescent="0.35">
      <c r="A2761" s="56" t="s">
        <v>71</v>
      </c>
      <c r="B2761" s="57" t="s">
        <v>50</v>
      </c>
      <c r="C2761" s="58">
        <v>60</v>
      </c>
      <c r="D2761" s="44"/>
      <c r="E2761" s="44"/>
      <c r="F2761" s="30">
        <f t="shared" si="200"/>
        <v>0</v>
      </c>
      <c r="G2761" s="11"/>
      <c r="H2761" s="11"/>
      <c r="I2761" s="11"/>
      <c r="J2761" s="12">
        <f t="shared" si="201"/>
        <v>0</v>
      </c>
      <c r="K2761" s="31">
        <f t="shared" si="202"/>
        <v>67.180000000000007</v>
      </c>
      <c r="L2761" s="37">
        <f t="shared" si="199"/>
        <v>0</v>
      </c>
      <c r="M2761" s="37"/>
      <c r="N2761" s="37">
        <f t="shared" si="203"/>
        <v>0</v>
      </c>
    </row>
    <row r="2762" spans="1:14" ht="19.5" thickBot="1" x14ac:dyDescent="0.35">
      <c r="A2762" s="56" t="s">
        <v>72</v>
      </c>
      <c r="B2762" s="57" t="s">
        <v>50</v>
      </c>
      <c r="C2762" s="58">
        <v>60</v>
      </c>
      <c r="D2762" s="44"/>
      <c r="E2762" s="44"/>
      <c r="F2762" s="30">
        <f t="shared" si="200"/>
        <v>0</v>
      </c>
      <c r="G2762" s="11"/>
      <c r="H2762" s="11"/>
      <c r="I2762" s="11"/>
      <c r="J2762" s="12">
        <f t="shared" si="201"/>
        <v>0</v>
      </c>
      <c r="K2762" s="31">
        <f t="shared" si="202"/>
        <v>67.180000000000007</v>
      </c>
      <c r="L2762" s="37">
        <f t="shared" si="199"/>
        <v>0</v>
      </c>
      <c r="M2762" s="37"/>
      <c r="N2762" s="37">
        <f t="shared" si="203"/>
        <v>0</v>
      </c>
    </row>
    <row r="2763" spans="1:14" ht="19.5" thickBot="1" x14ac:dyDescent="0.35">
      <c r="A2763" s="56" t="s">
        <v>73</v>
      </c>
      <c r="B2763" s="57" t="s">
        <v>74</v>
      </c>
      <c r="C2763" s="58">
        <v>150</v>
      </c>
      <c r="D2763" s="44"/>
      <c r="E2763" s="44"/>
      <c r="F2763" s="30">
        <f t="shared" si="200"/>
        <v>0</v>
      </c>
      <c r="G2763" s="11"/>
      <c r="H2763" s="11"/>
      <c r="I2763" s="11"/>
      <c r="J2763" s="12">
        <f t="shared" si="201"/>
        <v>0</v>
      </c>
      <c r="K2763" s="31">
        <f t="shared" si="202"/>
        <v>21.06</v>
      </c>
      <c r="L2763" s="37">
        <f t="shared" si="199"/>
        <v>0</v>
      </c>
      <c r="M2763" s="37"/>
      <c r="N2763" s="37">
        <f t="shared" si="203"/>
        <v>0</v>
      </c>
    </row>
    <row r="2764" spans="1:14" ht="19.5" thickBot="1" x14ac:dyDescent="0.35">
      <c r="A2764" s="66" t="s">
        <v>75</v>
      </c>
      <c r="B2764" s="67" t="s">
        <v>76</v>
      </c>
      <c r="C2764" s="68">
        <v>120</v>
      </c>
      <c r="D2764" s="44"/>
      <c r="E2764" s="44"/>
      <c r="F2764" s="30">
        <f t="shared" si="200"/>
        <v>0</v>
      </c>
      <c r="G2764" s="11"/>
      <c r="H2764" s="11"/>
      <c r="I2764" s="11"/>
      <c r="J2764" s="12">
        <f t="shared" si="201"/>
        <v>0</v>
      </c>
      <c r="K2764" s="31">
        <f t="shared" si="202"/>
        <v>78.98</v>
      </c>
      <c r="L2764" s="37">
        <f t="shared" si="199"/>
        <v>0</v>
      </c>
      <c r="M2764" s="37"/>
      <c r="N2764" s="37">
        <f t="shared" si="203"/>
        <v>0</v>
      </c>
    </row>
    <row r="2765" spans="1:14" ht="19.5" thickBot="1" x14ac:dyDescent="0.35">
      <c r="A2765" s="66" t="s">
        <v>77</v>
      </c>
      <c r="B2765" s="67" t="s">
        <v>78</v>
      </c>
      <c r="C2765" s="68">
        <v>60</v>
      </c>
      <c r="D2765" s="44"/>
      <c r="E2765" s="44"/>
      <c r="F2765" s="30">
        <f t="shared" si="200"/>
        <v>0</v>
      </c>
      <c r="G2765" s="11"/>
      <c r="H2765" s="11"/>
      <c r="I2765" s="11"/>
      <c r="J2765" s="12">
        <f t="shared" si="201"/>
        <v>0</v>
      </c>
      <c r="K2765" s="31">
        <f t="shared" si="202"/>
        <v>154.44</v>
      </c>
      <c r="L2765" s="37">
        <f t="shared" si="199"/>
        <v>0</v>
      </c>
      <c r="M2765" s="37"/>
      <c r="N2765" s="37">
        <f t="shared" si="203"/>
        <v>0</v>
      </c>
    </row>
    <row r="2766" spans="1:14" ht="19.5" thickBot="1" x14ac:dyDescent="0.35">
      <c r="A2766" s="66" t="s">
        <v>79</v>
      </c>
      <c r="B2766" s="67" t="s">
        <v>50</v>
      </c>
      <c r="C2766" s="68">
        <v>30</v>
      </c>
      <c r="D2766" s="44"/>
      <c r="E2766" s="44"/>
      <c r="F2766" s="30">
        <f t="shared" si="200"/>
        <v>0</v>
      </c>
      <c r="G2766" s="11"/>
      <c r="H2766" s="11"/>
      <c r="I2766" s="11"/>
      <c r="J2766" s="12">
        <f t="shared" si="201"/>
        <v>0</v>
      </c>
      <c r="K2766" s="31">
        <f t="shared" si="202"/>
        <v>274.95</v>
      </c>
      <c r="L2766" s="37">
        <f t="shared" si="199"/>
        <v>0</v>
      </c>
      <c r="M2766" s="37"/>
      <c r="N2766" s="37">
        <f t="shared" si="203"/>
        <v>0</v>
      </c>
    </row>
    <row r="2767" spans="1:14" ht="19.5" thickBot="1" x14ac:dyDescent="0.35">
      <c r="A2767" s="66" t="s">
        <v>80</v>
      </c>
      <c r="B2767" s="67" t="s">
        <v>59</v>
      </c>
      <c r="C2767" s="68">
        <v>12</v>
      </c>
      <c r="D2767" s="44"/>
      <c r="E2767" s="44"/>
      <c r="F2767" s="30">
        <f t="shared" si="200"/>
        <v>0</v>
      </c>
      <c r="G2767" s="11"/>
      <c r="H2767" s="11"/>
      <c r="I2767" s="11"/>
      <c r="J2767" s="12">
        <f t="shared" si="201"/>
        <v>0</v>
      </c>
      <c r="K2767" s="31">
        <f t="shared" si="202"/>
        <v>1023.75</v>
      </c>
      <c r="L2767" s="37">
        <f t="shared" si="199"/>
        <v>0</v>
      </c>
      <c r="M2767" s="37"/>
      <c r="N2767" s="37">
        <f t="shared" si="203"/>
        <v>0</v>
      </c>
    </row>
    <row r="2768" spans="1:14" ht="19.5" thickBot="1" x14ac:dyDescent="0.35">
      <c r="A2768" s="76" t="s">
        <v>81</v>
      </c>
      <c r="B2768" s="77" t="s">
        <v>82</v>
      </c>
      <c r="C2768" s="78">
        <v>18</v>
      </c>
      <c r="D2768" s="44"/>
      <c r="E2768" s="44"/>
      <c r="F2768" s="30">
        <f t="shared" si="200"/>
        <v>0</v>
      </c>
      <c r="G2768" s="11"/>
      <c r="H2768" s="11"/>
      <c r="I2768" s="11"/>
      <c r="J2768" s="12">
        <f t="shared" si="201"/>
        <v>0</v>
      </c>
      <c r="K2768" s="31">
        <f t="shared" si="202"/>
        <v>558.67999999999995</v>
      </c>
      <c r="L2768" s="37">
        <f t="shared" si="199"/>
        <v>0</v>
      </c>
      <c r="M2768" s="37"/>
      <c r="N2768" s="37">
        <f t="shared" si="203"/>
        <v>0</v>
      </c>
    </row>
    <row r="2769" spans="1:14" ht="19.5" thickBot="1" x14ac:dyDescent="0.35">
      <c r="A2769" s="76" t="s">
        <v>83</v>
      </c>
      <c r="B2769" s="77" t="s">
        <v>59</v>
      </c>
      <c r="C2769" s="78">
        <v>12</v>
      </c>
      <c r="D2769" s="44"/>
      <c r="E2769" s="44"/>
      <c r="F2769" s="30">
        <f t="shared" si="200"/>
        <v>0</v>
      </c>
      <c r="G2769" s="11"/>
      <c r="H2769" s="11"/>
      <c r="I2769" s="11"/>
      <c r="J2769" s="12">
        <f t="shared" si="201"/>
        <v>0</v>
      </c>
      <c r="K2769" s="31">
        <f t="shared" si="202"/>
        <v>1092.2</v>
      </c>
      <c r="L2769" s="37">
        <f t="shared" si="199"/>
        <v>0</v>
      </c>
      <c r="M2769" s="37"/>
      <c r="N2769" s="37">
        <f t="shared" si="203"/>
        <v>0</v>
      </c>
    </row>
    <row r="2770" spans="1:14" ht="19.5" thickBot="1" x14ac:dyDescent="0.35">
      <c r="A2770" s="76" t="s">
        <v>84</v>
      </c>
      <c r="B2770" s="77" t="s">
        <v>85</v>
      </c>
      <c r="C2770" s="78">
        <v>4</v>
      </c>
      <c r="D2770" s="44"/>
      <c r="E2770" s="44"/>
      <c r="F2770" s="30">
        <f t="shared" si="200"/>
        <v>0</v>
      </c>
      <c r="G2770" s="11"/>
      <c r="H2770" s="11"/>
      <c r="I2770" s="11"/>
      <c r="J2770" s="12">
        <f t="shared" si="201"/>
        <v>0</v>
      </c>
      <c r="K2770" s="31">
        <f t="shared" si="202"/>
        <v>2670.53</v>
      </c>
      <c r="L2770" s="37">
        <f t="shared" si="199"/>
        <v>0</v>
      </c>
      <c r="M2770" s="37"/>
      <c r="N2770" s="37">
        <f t="shared" si="203"/>
        <v>0</v>
      </c>
    </row>
    <row r="2771" spans="1:14" ht="19.5" thickBot="1" x14ac:dyDescent="0.35">
      <c r="A2771" s="86" t="s">
        <v>86</v>
      </c>
      <c r="B2771" s="87" t="s">
        <v>87</v>
      </c>
      <c r="C2771" s="88">
        <v>48</v>
      </c>
      <c r="D2771" s="44"/>
      <c r="E2771" s="44"/>
      <c r="F2771" s="30">
        <f t="shared" si="200"/>
        <v>0</v>
      </c>
      <c r="G2771" s="11"/>
      <c r="H2771" s="11"/>
      <c r="I2771" s="11"/>
      <c r="J2771" s="12">
        <f t="shared" si="201"/>
        <v>0</v>
      </c>
      <c r="K2771" s="31">
        <f t="shared" si="202"/>
        <v>46.8</v>
      </c>
      <c r="L2771" s="37">
        <f t="shared" si="199"/>
        <v>0</v>
      </c>
      <c r="M2771" s="37"/>
      <c r="N2771" s="37">
        <f t="shared" si="203"/>
        <v>0</v>
      </c>
    </row>
    <row r="2772" spans="1:14" ht="19.5" thickBot="1" x14ac:dyDescent="0.35">
      <c r="A2772" s="86" t="s">
        <v>88</v>
      </c>
      <c r="B2772" s="87" t="s">
        <v>87</v>
      </c>
      <c r="C2772" s="88">
        <v>48</v>
      </c>
      <c r="D2772" s="44"/>
      <c r="E2772" s="44"/>
      <c r="F2772" s="30">
        <f t="shared" si="200"/>
        <v>0</v>
      </c>
      <c r="G2772" s="11"/>
      <c r="H2772" s="11"/>
      <c r="I2772" s="11"/>
      <c r="J2772" s="12">
        <f t="shared" si="201"/>
        <v>0</v>
      </c>
      <c r="K2772" s="31">
        <f t="shared" si="202"/>
        <v>46.8</v>
      </c>
      <c r="L2772" s="37">
        <f t="shared" si="199"/>
        <v>0</v>
      </c>
      <c r="M2772" s="37"/>
      <c r="N2772" s="37">
        <f t="shared" si="203"/>
        <v>0</v>
      </c>
    </row>
    <row r="2773" spans="1:14" x14ac:dyDescent="0.3">
      <c r="A2773" s="96" t="s">
        <v>89</v>
      </c>
      <c r="B2773" s="97">
        <v>25</v>
      </c>
      <c r="C2773" s="97">
        <v>25</v>
      </c>
      <c r="D2773" s="44"/>
      <c r="E2773" s="44"/>
      <c r="F2773" s="30">
        <f t="shared" si="200"/>
        <v>0</v>
      </c>
      <c r="G2773" s="11"/>
      <c r="H2773" s="11"/>
      <c r="I2773" s="11"/>
      <c r="J2773" s="12">
        <f t="shared" si="201"/>
        <v>0</v>
      </c>
      <c r="K2773" s="31">
        <f t="shared" si="202"/>
        <v>111.25</v>
      </c>
      <c r="L2773" s="37">
        <f t="shared" si="199"/>
        <v>0</v>
      </c>
      <c r="M2773" s="37"/>
      <c r="N2773" s="37">
        <f t="shared" si="203"/>
        <v>0</v>
      </c>
    </row>
    <row r="2774" spans="1:14" x14ac:dyDescent="0.3">
      <c r="A2774" s="105" t="s">
        <v>90</v>
      </c>
      <c r="B2774" s="106">
        <v>10</v>
      </c>
      <c r="C2774" s="106">
        <v>10</v>
      </c>
      <c r="D2774" s="44"/>
      <c r="E2774" s="44"/>
      <c r="F2774" s="30">
        <f t="shared" si="200"/>
        <v>0</v>
      </c>
      <c r="G2774" s="11"/>
      <c r="H2774" s="11"/>
      <c r="I2774" s="11"/>
      <c r="J2774" s="12">
        <f t="shared" si="201"/>
        <v>0</v>
      </c>
      <c r="K2774" s="31">
        <f t="shared" si="202"/>
        <v>1760</v>
      </c>
      <c r="L2774" s="37">
        <f t="shared" si="199"/>
        <v>0</v>
      </c>
      <c r="M2774" s="37"/>
      <c r="N2774" s="37">
        <f t="shared" si="203"/>
        <v>0</v>
      </c>
    </row>
    <row r="2775" spans="1:14" x14ac:dyDescent="0.3">
      <c r="A2775" s="105" t="s">
        <v>91</v>
      </c>
      <c r="B2775" s="106">
        <v>8</v>
      </c>
      <c r="C2775" s="106">
        <v>8</v>
      </c>
      <c r="D2775" s="44"/>
      <c r="E2775" s="44"/>
      <c r="F2775" s="30">
        <f t="shared" si="200"/>
        <v>0</v>
      </c>
      <c r="G2775" s="11"/>
      <c r="H2775" s="11"/>
      <c r="I2775" s="11"/>
      <c r="J2775" s="12">
        <f t="shared" si="201"/>
        <v>0</v>
      </c>
      <c r="K2775" s="31">
        <f t="shared" si="202"/>
        <v>2365</v>
      </c>
      <c r="L2775" s="37">
        <f t="shared" si="199"/>
        <v>0</v>
      </c>
      <c r="M2775" s="37"/>
      <c r="N2775" s="37">
        <f t="shared" si="203"/>
        <v>0</v>
      </c>
    </row>
    <row r="2776" spans="1:14" x14ac:dyDescent="0.3">
      <c r="A2776" s="105" t="s">
        <v>92</v>
      </c>
      <c r="B2776" s="106">
        <v>8</v>
      </c>
      <c r="C2776" s="106">
        <v>8</v>
      </c>
      <c r="D2776" s="44"/>
      <c r="E2776" s="44"/>
      <c r="F2776" s="30">
        <f t="shared" si="200"/>
        <v>0</v>
      </c>
      <c r="G2776" s="11"/>
      <c r="H2776" s="11"/>
      <c r="I2776" s="11"/>
      <c r="J2776" s="12">
        <f t="shared" si="201"/>
        <v>0</v>
      </c>
      <c r="K2776" s="31">
        <f t="shared" si="202"/>
        <v>2065</v>
      </c>
      <c r="L2776" s="37">
        <f t="shared" si="199"/>
        <v>0</v>
      </c>
      <c r="M2776" s="37"/>
      <c r="N2776" s="37">
        <f t="shared" si="203"/>
        <v>0</v>
      </c>
    </row>
    <row r="2777" spans="1:14" x14ac:dyDescent="0.3">
      <c r="A2777" s="105" t="s">
        <v>93</v>
      </c>
      <c r="B2777" s="106">
        <v>15</v>
      </c>
      <c r="C2777" s="106">
        <v>15</v>
      </c>
      <c r="D2777" s="44"/>
      <c r="E2777" s="44"/>
      <c r="F2777" s="30">
        <f t="shared" si="200"/>
        <v>0</v>
      </c>
      <c r="G2777" s="11"/>
      <c r="H2777" s="11"/>
      <c r="I2777" s="11"/>
      <c r="J2777" s="12">
        <f t="shared" si="201"/>
        <v>0</v>
      </c>
      <c r="K2777" s="31">
        <f t="shared" si="202"/>
        <v>990</v>
      </c>
      <c r="L2777" s="37">
        <f t="shared" si="199"/>
        <v>0</v>
      </c>
      <c r="M2777" s="37"/>
      <c r="N2777" s="37">
        <f t="shared" si="203"/>
        <v>0</v>
      </c>
    </row>
    <row r="2778" spans="1:14" x14ac:dyDescent="0.3">
      <c r="A2778" s="105" t="s">
        <v>94</v>
      </c>
      <c r="B2778" s="106">
        <v>15</v>
      </c>
      <c r="C2778" s="106">
        <v>15</v>
      </c>
      <c r="D2778" s="44"/>
      <c r="E2778" s="44"/>
      <c r="F2778" s="30">
        <f t="shared" si="200"/>
        <v>0</v>
      </c>
      <c r="G2778" s="11"/>
      <c r="H2778" s="11"/>
      <c r="I2778" s="11"/>
      <c r="J2778" s="12">
        <f t="shared" si="201"/>
        <v>0</v>
      </c>
      <c r="K2778" s="31">
        <f t="shared" si="202"/>
        <v>1025</v>
      </c>
      <c r="L2778" s="37">
        <f t="shared" si="199"/>
        <v>0</v>
      </c>
      <c r="M2778" s="37"/>
      <c r="N2778" s="37">
        <f t="shared" si="203"/>
        <v>0</v>
      </c>
    </row>
    <row r="2779" spans="1:14" x14ac:dyDescent="0.3">
      <c r="A2779" s="105" t="s">
        <v>95</v>
      </c>
      <c r="B2779" s="106">
        <v>10</v>
      </c>
      <c r="C2779" s="106">
        <v>10</v>
      </c>
      <c r="D2779" s="44"/>
      <c r="E2779" s="44"/>
      <c r="F2779" s="30">
        <f t="shared" si="200"/>
        <v>0</v>
      </c>
      <c r="G2779" s="11"/>
      <c r="H2779" s="11"/>
      <c r="I2779" s="11"/>
      <c r="J2779" s="12">
        <f t="shared" si="201"/>
        <v>0</v>
      </c>
      <c r="K2779" s="31">
        <f t="shared" si="202"/>
        <v>1620</v>
      </c>
      <c r="L2779" s="37">
        <f t="shared" si="199"/>
        <v>0</v>
      </c>
      <c r="M2779" s="37"/>
      <c r="N2779" s="37">
        <f t="shared" si="203"/>
        <v>0</v>
      </c>
    </row>
    <row r="2780" spans="1:14" x14ac:dyDescent="0.3">
      <c r="A2780" s="105" t="s">
        <v>96</v>
      </c>
      <c r="B2780" s="106">
        <v>8</v>
      </c>
      <c r="C2780" s="106">
        <v>8</v>
      </c>
      <c r="D2780" s="44"/>
      <c r="E2780" s="44"/>
      <c r="F2780" s="30">
        <f t="shared" si="200"/>
        <v>0</v>
      </c>
      <c r="G2780" s="11"/>
      <c r="H2780" s="11"/>
      <c r="I2780" s="11"/>
      <c r="J2780" s="12">
        <f t="shared" si="201"/>
        <v>0</v>
      </c>
      <c r="K2780" s="31">
        <f t="shared" si="202"/>
        <v>2130</v>
      </c>
      <c r="L2780" s="37">
        <f t="shared" si="199"/>
        <v>0</v>
      </c>
      <c r="M2780" s="37"/>
      <c r="N2780" s="37">
        <f t="shared" si="203"/>
        <v>0</v>
      </c>
    </row>
    <row r="2781" spans="1:14" x14ac:dyDescent="0.3">
      <c r="A2781" s="105" t="s">
        <v>97</v>
      </c>
      <c r="B2781" s="106">
        <v>15</v>
      </c>
      <c r="C2781" s="106">
        <v>15</v>
      </c>
      <c r="D2781" s="44"/>
      <c r="E2781" s="44"/>
      <c r="F2781" s="30">
        <f t="shared" si="200"/>
        <v>0</v>
      </c>
      <c r="G2781" s="11"/>
      <c r="H2781" s="11"/>
      <c r="I2781" s="11"/>
      <c r="J2781" s="12">
        <f t="shared" si="201"/>
        <v>0</v>
      </c>
      <c r="K2781" s="31">
        <f t="shared" si="202"/>
        <v>880</v>
      </c>
      <c r="L2781" s="37">
        <f t="shared" si="199"/>
        <v>0</v>
      </c>
      <c r="M2781" s="37"/>
      <c r="N2781" s="37">
        <f t="shared" si="203"/>
        <v>0</v>
      </c>
    </row>
    <row r="2782" spans="1:14" x14ac:dyDescent="0.3">
      <c r="A2782" s="105" t="s">
        <v>98</v>
      </c>
      <c r="B2782" s="106">
        <v>15</v>
      </c>
      <c r="C2782" s="106">
        <v>15</v>
      </c>
      <c r="D2782" s="44"/>
      <c r="E2782" s="44"/>
      <c r="F2782" s="30">
        <f t="shared" si="200"/>
        <v>0</v>
      </c>
      <c r="G2782" s="11"/>
      <c r="H2782" s="11"/>
      <c r="I2782" s="11"/>
      <c r="J2782" s="12">
        <f t="shared" si="201"/>
        <v>0</v>
      </c>
      <c r="K2782" s="31">
        <f t="shared" si="202"/>
        <v>915</v>
      </c>
      <c r="L2782" s="37">
        <f t="shared" si="199"/>
        <v>0</v>
      </c>
      <c r="M2782" s="37"/>
      <c r="N2782" s="37">
        <f t="shared" si="203"/>
        <v>0</v>
      </c>
    </row>
    <row r="2783" spans="1:14" x14ac:dyDescent="0.3">
      <c r="A2783" s="105" t="s">
        <v>99</v>
      </c>
      <c r="B2783" s="106">
        <v>3</v>
      </c>
      <c r="C2783" s="106">
        <v>3</v>
      </c>
      <c r="D2783" s="44"/>
      <c r="E2783" s="44"/>
      <c r="F2783" s="30">
        <f t="shared" si="200"/>
        <v>0</v>
      </c>
      <c r="G2783" s="11"/>
      <c r="H2783" s="11"/>
      <c r="I2783" s="11"/>
      <c r="J2783" s="12">
        <f t="shared" si="201"/>
        <v>0</v>
      </c>
      <c r="K2783" s="31">
        <f t="shared" si="202"/>
        <v>1970</v>
      </c>
      <c r="L2783" s="37">
        <f t="shared" si="199"/>
        <v>0</v>
      </c>
      <c r="M2783" s="37"/>
      <c r="N2783" s="37">
        <f t="shared" si="203"/>
        <v>0</v>
      </c>
    </row>
    <row r="2784" spans="1:14" x14ac:dyDescent="0.3">
      <c r="A2784" s="105" t="s">
        <v>100</v>
      </c>
      <c r="B2784" s="106">
        <v>3</v>
      </c>
      <c r="C2784" s="106">
        <v>3</v>
      </c>
      <c r="D2784" s="44"/>
      <c r="E2784" s="44"/>
      <c r="F2784" s="30">
        <f t="shared" si="200"/>
        <v>0</v>
      </c>
      <c r="G2784" s="11"/>
      <c r="H2784" s="11"/>
      <c r="I2784" s="11"/>
      <c r="J2784" s="12">
        <f t="shared" si="201"/>
        <v>0</v>
      </c>
      <c r="K2784" s="31">
        <f t="shared" si="202"/>
        <v>2035</v>
      </c>
      <c r="L2784" s="37">
        <f t="shared" si="199"/>
        <v>0</v>
      </c>
      <c r="M2784" s="37"/>
      <c r="N2784" s="37">
        <f t="shared" si="203"/>
        <v>0</v>
      </c>
    </row>
    <row r="2785" spans="1:14" x14ac:dyDescent="0.3">
      <c r="A2785" s="105" t="s">
        <v>101</v>
      </c>
      <c r="B2785" s="106">
        <v>8</v>
      </c>
      <c r="C2785" s="106">
        <v>8</v>
      </c>
      <c r="D2785" s="44"/>
      <c r="E2785" s="44"/>
      <c r="F2785" s="30">
        <f t="shared" si="200"/>
        <v>0</v>
      </c>
      <c r="G2785" s="11"/>
      <c r="H2785" s="11"/>
      <c r="I2785" s="11"/>
      <c r="J2785" s="12">
        <f t="shared" si="201"/>
        <v>0</v>
      </c>
      <c r="K2785" s="31">
        <f t="shared" si="202"/>
        <v>2120</v>
      </c>
      <c r="L2785" s="37">
        <f t="shared" si="199"/>
        <v>0</v>
      </c>
      <c r="M2785" s="37"/>
      <c r="N2785" s="37">
        <f t="shared" si="203"/>
        <v>0</v>
      </c>
    </row>
    <row r="2786" spans="1:14" x14ac:dyDescent="0.3">
      <c r="A2786" s="105" t="s">
        <v>102</v>
      </c>
      <c r="B2786" s="106">
        <v>10</v>
      </c>
      <c r="C2786" s="106">
        <v>10</v>
      </c>
      <c r="D2786" s="44"/>
      <c r="E2786" s="44"/>
      <c r="F2786" s="30">
        <f t="shared" si="200"/>
        <v>0</v>
      </c>
      <c r="G2786" s="11"/>
      <c r="H2786" s="11"/>
      <c r="I2786" s="11"/>
      <c r="J2786" s="12">
        <f t="shared" si="201"/>
        <v>0</v>
      </c>
      <c r="K2786" s="31">
        <f t="shared" si="202"/>
        <v>1980</v>
      </c>
      <c r="L2786" s="37">
        <f t="shared" si="199"/>
        <v>0</v>
      </c>
      <c r="M2786" s="37"/>
      <c r="N2786" s="37">
        <f t="shared" si="203"/>
        <v>0</v>
      </c>
    </row>
    <row r="2787" spans="1:14" x14ac:dyDescent="0.3">
      <c r="A2787" s="105" t="s">
        <v>103</v>
      </c>
      <c r="B2787" s="106">
        <v>12</v>
      </c>
      <c r="C2787" s="106">
        <v>12</v>
      </c>
      <c r="D2787" s="44"/>
      <c r="E2787" s="44"/>
      <c r="F2787" s="30">
        <f t="shared" si="200"/>
        <v>0</v>
      </c>
      <c r="G2787" s="11"/>
      <c r="H2787" s="11"/>
      <c r="I2787" s="11"/>
      <c r="J2787" s="12">
        <f t="shared" si="201"/>
        <v>0</v>
      </c>
      <c r="K2787" s="31">
        <f t="shared" si="202"/>
        <v>875</v>
      </c>
      <c r="L2787" s="37">
        <f t="shared" si="199"/>
        <v>0</v>
      </c>
      <c r="M2787" s="37"/>
      <c r="N2787" s="37">
        <f t="shared" si="203"/>
        <v>0</v>
      </c>
    </row>
    <row r="2788" spans="1:14" ht="19.5" thickBot="1" x14ac:dyDescent="0.35">
      <c r="A2788" s="105" t="s">
        <v>104</v>
      </c>
      <c r="B2788" s="106">
        <v>3</v>
      </c>
      <c r="C2788" s="106">
        <v>3</v>
      </c>
      <c r="D2788" s="44"/>
      <c r="E2788" s="44"/>
      <c r="F2788" s="30">
        <f t="shared" si="200"/>
        <v>0</v>
      </c>
      <c r="G2788" s="11"/>
      <c r="H2788" s="11"/>
      <c r="I2788" s="11"/>
      <c r="J2788" s="12">
        <f t="shared" si="201"/>
        <v>0</v>
      </c>
      <c r="K2788" s="31">
        <f t="shared" si="202"/>
        <v>2145</v>
      </c>
      <c r="L2788" s="37">
        <f t="shared" si="199"/>
        <v>0</v>
      </c>
      <c r="M2788" s="37"/>
      <c r="N2788" s="37">
        <f t="shared" si="203"/>
        <v>0</v>
      </c>
    </row>
    <row r="2789" spans="1:14" ht="19.5" thickBot="1" x14ac:dyDescent="0.35">
      <c r="A2789" s="56" t="s">
        <v>105</v>
      </c>
      <c r="B2789" s="57" t="s">
        <v>74</v>
      </c>
      <c r="C2789" s="58">
        <v>150</v>
      </c>
      <c r="D2789" s="44"/>
      <c r="E2789" s="44"/>
      <c r="F2789" s="30">
        <f t="shared" si="200"/>
        <v>0</v>
      </c>
      <c r="G2789" s="11"/>
      <c r="H2789" s="11"/>
      <c r="I2789" s="11"/>
      <c r="J2789" s="12">
        <f t="shared" si="201"/>
        <v>0</v>
      </c>
      <c r="K2789" s="31">
        <f t="shared" si="202"/>
        <v>21.06</v>
      </c>
      <c r="L2789" s="37">
        <f t="shared" si="199"/>
        <v>0</v>
      </c>
      <c r="M2789" s="37"/>
      <c r="N2789" s="37">
        <f t="shared" si="203"/>
        <v>0</v>
      </c>
    </row>
    <row r="2790" spans="1:14" x14ac:dyDescent="0.3">
      <c r="A2790" s="107"/>
      <c r="B2790" s="108"/>
      <c r="C2790" s="108"/>
      <c r="D2790" s="11"/>
      <c r="E2790" s="11"/>
      <c r="F2790" s="30" t="e">
        <f t="shared" si="200"/>
        <v>#DIV/0!</v>
      </c>
      <c r="G2790" s="11"/>
      <c r="H2790" s="11"/>
      <c r="I2790" s="11"/>
      <c r="J2790" s="12">
        <f t="shared" si="201"/>
        <v>0</v>
      </c>
      <c r="K2790" s="31">
        <f t="shared" si="202"/>
        <v>116.5</v>
      </c>
      <c r="L2790" s="37">
        <f t="shared" si="199"/>
        <v>0</v>
      </c>
      <c r="M2790" s="37"/>
      <c r="N2790" s="37">
        <f t="shared" si="203"/>
        <v>0</v>
      </c>
    </row>
    <row r="2791" spans="1:14" x14ac:dyDescent="0.3">
      <c r="A2791" s="107"/>
      <c r="B2791" s="108"/>
      <c r="C2791" s="108"/>
      <c r="D2791" s="11"/>
      <c r="E2791" s="11"/>
      <c r="F2791" s="30" t="e">
        <f t="shared" si="200"/>
        <v>#DIV/0!</v>
      </c>
      <c r="G2791" s="11"/>
      <c r="H2791" s="11"/>
      <c r="I2791" s="11"/>
      <c r="J2791" s="12">
        <f t="shared" si="201"/>
        <v>0</v>
      </c>
      <c r="K2791" s="31">
        <f t="shared" si="202"/>
        <v>0</v>
      </c>
      <c r="L2791" s="37">
        <f t="shared" si="199"/>
        <v>0</v>
      </c>
      <c r="M2791" s="37"/>
      <c r="N2791" s="37">
        <f t="shared" si="203"/>
        <v>0</v>
      </c>
    </row>
    <row r="2792" spans="1:14" x14ac:dyDescent="0.3">
      <c r="A2792" s="107"/>
      <c r="B2792" s="108"/>
      <c r="C2792" s="108"/>
      <c r="D2792" s="11"/>
      <c r="E2792" s="11"/>
      <c r="F2792" s="30" t="e">
        <f t="shared" si="200"/>
        <v>#DIV/0!</v>
      </c>
      <c r="G2792" s="11"/>
      <c r="H2792" s="11"/>
      <c r="I2792" s="11"/>
      <c r="J2792" s="12">
        <f t="shared" si="201"/>
        <v>0</v>
      </c>
      <c r="K2792" s="31">
        <f t="shared" si="202"/>
        <v>23</v>
      </c>
      <c r="L2792" s="37">
        <f t="shared" si="199"/>
        <v>0</v>
      </c>
      <c r="M2792" s="37"/>
      <c r="N2792" s="37">
        <f t="shared" si="203"/>
        <v>0</v>
      </c>
    </row>
    <row r="2793" spans="1:14" x14ac:dyDescent="0.3">
      <c r="A2793" s="107"/>
      <c r="B2793" s="108"/>
      <c r="C2793" s="108"/>
      <c r="D2793" s="11"/>
      <c r="E2793" s="11"/>
      <c r="F2793" s="30" t="e">
        <f t="shared" si="200"/>
        <v>#DIV/0!</v>
      </c>
      <c r="G2793" s="11"/>
      <c r="H2793" s="11"/>
      <c r="I2793" s="11"/>
      <c r="J2793" s="12">
        <f t="shared" si="201"/>
        <v>0</v>
      </c>
      <c r="K2793" s="31">
        <f t="shared" si="202"/>
        <v>0</v>
      </c>
      <c r="L2793" s="37">
        <f t="shared" si="199"/>
        <v>0</v>
      </c>
      <c r="M2793" s="37"/>
      <c r="N2793" s="37">
        <f t="shared" si="203"/>
        <v>0</v>
      </c>
    </row>
    <row r="2794" spans="1:14" x14ac:dyDescent="0.3">
      <c r="A2794" s="11"/>
      <c r="B2794" s="10"/>
      <c r="C2794" s="10"/>
      <c r="D2794" s="11"/>
      <c r="E2794" s="11"/>
      <c r="F2794" s="30" t="e">
        <f t="shared" si="200"/>
        <v>#DIV/0!</v>
      </c>
      <c r="G2794" s="11"/>
      <c r="H2794" s="11"/>
      <c r="I2794" s="11"/>
      <c r="J2794" s="12">
        <f t="shared" si="201"/>
        <v>0</v>
      </c>
      <c r="K2794" s="31">
        <f t="shared" si="202"/>
        <v>0</v>
      </c>
      <c r="L2794" s="37">
        <f t="shared" si="199"/>
        <v>0</v>
      </c>
      <c r="M2794" s="37"/>
      <c r="N2794" s="37">
        <f t="shared" si="203"/>
        <v>0</v>
      </c>
    </row>
    <row r="2795" spans="1:14" x14ac:dyDescent="0.3">
      <c r="A2795" s="11"/>
      <c r="B2795" s="10"/>
      <c r="C2795" s="10"/>
      <c r="D2795" s="11"/>
      <c r="E2795" s="11"/>
      <c r="F2795" s="30" t="e">
        <f t="shared" si="200"/>
        <v>#DIV/0!</v>
      </c>
      <c r="G2795" s="11"/>
      <c r="H2795" s="11"/>
      <c r="I2795" s="11"/>
      <c r="J2795" s="12">
        <f t="shared" si="201"/>
        <v>0</v>
      </c>
      <c r="K2795" s="31">
        <f t="shared" si="202"/>
        <v>0</v>
      </c>
      <c r="L2795" s="37">
        <f t="shared" si="199"/>
        <v>0</v>
      </c>
      <c r="M2795" s="37"/>
      <c r="N2795" s="37">
        <f t="shared" si="203"/>
        <v>0</v>
      </c>
    </row>
    <row r="2796" spans="1:14" x14ac:dyDescent="0.3">
      <c r="A2796" s="11"/>
      <c r="B2796" s="10"/>
      <c r="C2796" s="10"/>
      <c r="D2796" s="11"/>
      <c r="E2796" s="11"/>
      <c r="F2796" s="30" t="e">
        <f t="shared" si="200"/>
        <v>#DIV/0!</v>
      </c>
      <c r="G2796" s="11"/>
      <c r="H2796" s="11"/>
      <c r="I2796" s="11"/>
      <c r="J2796" s="12">
        <f t="shared" si="201"/>
        <v>0</v>
      </c>
      <c r="K2796" s="31">
        <f t="shared" si="202"/>
        <v>0</v>
      </c>
      <c r="L2796" s="37">
        <f t="shared" si="199"/>
        <v>0</v>
      </c>
      <c r="M2796" s="37"/>
      <c r="N2796" s="37">
        <f t="shared" si="203"/>
        <v>0</v>
      </c>
    </row>
    <row r="2797" spans="1:14" x14ac:dyDescent="0.3">
      <c r="A2797" s="11" t="s">
        <v>33</v>
      </c>
      <c r="B2797" s="11"/>
      <c r="C2797" s="13"/>
      <c r="D2797" s="111">
        <f t="shared" ref="D2797:J2797" si="204">SUM(D2735:D2796)</f>
        <v>0</v>
      </c>
      <c r="E2797" s="111">
        <f t="shared" si="204"/>
        <v>0</v>
      </c>
      <c r="F2797" s="111" t="e">
        <f t="shared" si="204"/>
        <v>#DIV/0!</v>
      </c>
      <c r="G2797" s="111">
        <f t="shared" si="204"/>
        <v>0</v>
      </c>
      <c r="H2797" s="111">
        <f t="shared" si="204"/>
        <v>0</v>
      </c>
      <c r="I2797" s="111">
        <f t="shared" si="204"/>
        <v>0</v>
      </c>
      <c r="J2797" s="12">
        <f t="shared" si="204"/>
        <v>0</v>
      </c>
      <c r="K2797" s="111"/>
      <c r="L2797" s="111">
        <f>SUM(L2735:L2796)</f>
        <v>0</v>
      </c>
      <c r="M2797" s="111">
        <f>SUM(M2735:M2796)</f>
        <v>0</v>
      </c>
      <c r="N2797" s="111">
        <f>SUM(N2735:N2796)</f>
        <v>0</v>
      </c>
    </row>
    <row r="2798" spans="1:14" x14ac:dyDescent="0.3">
      <c r="A2798" s="113"/>
      <c r="B2798" s="114"/>
      <c r="C2798" s="115"/>
      <c r="D2798" s="116"/>
      <c r="E2798" s="116"/>
      <c r="F2798" s="7" t="s">
        <v>106</v>
      </c>
      <c r="G2798" s="7" t="s">
        <v>123</v>
      </c>
      <c r="H2798" s="7" t="s">
        <v>124</v>
      </c>
      <c r="I2798" s="7" t="s">
        <v>125</v>
      </c>
      <c r="J2798" s="7" t="s">
        <v>126</v>
      </c>
      <c r="K2798" s="117"/>
      <c r="L2798" s="117"/>
      <c r="M2798" s="7" t="s">
        <v>107</v>
      </c>
      <c r="N2798" s="118"/>
    </row>
    <row r="2799" spans="1:14" ht="31.5" x14ac:dyDescent="0.5">
      <c r="A2799" s="113"/>
      <c r="B2799" s="114"/>
      <c r="C2799" s="115"/>
      <c r="D2799" s="116"/>
      <c r="E2799" s="116"/>
      <c r="F2799" s="121"/>
      <c r="G2799" s="121"/>
      <c r="H2799" s="121"/>
      <c r="I2799" s="121"/>
      <c r="J2799" s="121"/>
      <c r="K2799" s="122"/>
      <c r="L2799" s="121">
        <f>+F2799-G2799-H2799-I2799-J2799</f>
        <v>0</v>
      </c>
      <c r="M2799" s="123"/>
      <c r="N2799" s="124"/>
    </row>
    <row r="2800" spans="1:14" x14ac:dyDescent="0.3">
      <c r="A2800" s="177" t="s">
        <v>109</v>
      </c>
      <c r="B2800" s="178"/>
      <c r="C2800" s="178"/>
      <c r="D2800" s="178"/>
      <c r="E2800" s="178"/>
      <c r="F2800" s="178"/>
      <c r="G2800" s="178"/>
      <c r="H2800" s="178"/>
      <c r="I2800" s="178"/>
      <c r="J2800" s="179"/>
      <c r="K2800" s="125"/>
      <c r="L2800" s="12"/>
      <c r="M2800" s="126"/>
      <c r="N2800" s="127"/>
    </row>
    <row r="2801" spans="1:14" x14ac:dyDescent="0.3">
      <c r="A2801" s="180" t="s">
        <v>110</v>
      </c>
      <c r="B2801" s="181"/>
      <c r="C2801" s="181"/>
      <c r="D2801" s="181"/>
      <c r="E2801" s="181"/>
      <c r="F2801" s="181"/>
      <c r="G2801" s="181"/>
      <c r="H2801" s="181"/>
      <c r="I2801" s="181"/>
      <c r="J2801" s="182"/>
      <c r="K2801" s="129"/>
      <c r="L2801" s="12"/>
      <c r="M2801" s="126"/>
      <c r="N2801" s="127"/>
    </row>
    <row r="2802" spans="1:14" x14ac:dyDescent="0.3">
      <c r="A2802" s="160" t="s">
        <v>111</v>
      </c>
      <c r="B2802" s="161"/>
      <c r="C2802" s="161"/>
      <c r="D2802" s="161"/>
      <c r="E2802" s="161"/>
      <c r="F2802" s="161"/>
      <c r="G2802" s="161"/>
      <c r="H2802" s="161"/>
      <c r="I2802" s="161"/>
      <c r="J2802" s="162"/>
      <c r="K2802" s="130"/>
      <c r="L2802" s="12"/>
      <c r="M2802" s="131" t="e">
        <f>+L2802/L2797%</f>
        <v>#DIV/0!</v>
      </c>
      <c r="N2802" s="127"/>
    </row>
    <row r="2803" spans="1:14" x14ac:dyDescent="0.3">
      <c r="A2803" s="163" t="s">
        <v>112</v>
      </c>
      <c r="B2803" s="164"/>
      <c r="C2803" s="164"/>
      <c r="D2803" s="164"/>
      <c r="E2803" s="164"/>
      <c r="F2803" s="164"/>
      <c r="G2803" s="164"/>
      <c r="H2803" s="164"/>
      <c r="I2803" s="164"/>
      <c r="J2803" s="165"/>
      <c r="K2803" s="132"/>
      <c r="L2803" s="12">
        <f>+E2819</f>
        <v>0</v>
      </c>
      <c r="M2803" s="126"/>
      <c r="N2803" s="127"/>
    </row>
    <row r="2804" spans="1:14" x14ac:dyDescent="0.3">
      <c r="A2804" s="166" t="s">
        <v>113</v>
      </c>
      <c r="B2804" s="167"/>
      <c r="C2804" s="167"/>
      <c r="D2804" s="167"/>
      <c r="E2804" s="167"/>
      <c r="F2804" s="167"/>
      <c r="G2804" s="167"/>
      <c r="H2804" s="167"/>
      <c r="I2804" s="167"/>
      <c r="J2804" s="168"/>
      <c r="K2804" s="134"/>
      <c r="L2804" s="12">
        <f>+M2819</f>
        <v>0</v>
      </c>
      <c r="M2804" s="126"/>
      <c r="N2804" s="127"/>
    </row>
    <row r="2805" spans="1:14" x14ac:dyDescent="0.3">
      <c r="A2805" s="169"/>
      <c r="B2805" s="170"/>
      <c r="C2805" s="170"/>
      <c r="D2805" s="170"/>
      <c r="E2805" s="170"/>
      <c r="F2805" s="170"/>
      <c r="G2805" s="170"/>
      <c r="H2805" s="170"/>
      <c r="I2805" s="170"/>
      <c r="J2805" s="171"/>
      <c r="K2805" s="128"/>
      <c r="L2805" s="126"/>
      <c r="M2805" s="126"/>
      <c r="N2805" s="127"/>
    </row>
    <row r="2806" spans="1:14" x14ac:dyDescent="0.3">
      <c r="A2806" s="169"/>
      <c r="B2806" s="170"/>
      <c r="C2806" s="170"/>
      <c r="D2806" s="170"/>
      <c r="E2806" s="170"/>
      <c r="F2806" s="170"/>
      <c r="G2806" s="170"/>
      <c r="H2806" s="170"/>
      <c r="I2806" s="170"/>
      <c r="J2806" s="171"/>
      <c r="K2806" s="128"/>
      <c r="L2806" s="126"/>
      <c r="M2806" s="126"/>
      <c r="N2806" s="127"/>
    </row>
    <row r="2807" spans="1:14" x14ac:dyDescent="0.3">
      <c r="A2807" s="169" t="s">
        <v>114</v>
      </c>
      <c r="B2807" s="170"/>
      <c r="C2807" s="170"/>
      <c r="D2807" s="170"/>
      <c r="E2807" s="170"/>
      <c r="F2807" s="170"/>
      <c r="G2807" s="170"/>
      <c r="H2807" s="170"/>
      <c r="I2807" s="170"/>
      <c r="J2807" s="171"/>
      <c r="K2807" s="136"/>
      <c r="L2807" s="111">
        <f>+L2797-L2800-L2801-L2802-L2803+L2804-L2805-L2806</f>
        <v>0</v>
      </c>
      <c r="M2807" s="126"/>
      <c r="N2807" s="127"/>
    </row>
    <row r="2808" spans="1:14" ht="19.5" thickBot="1" x14ac:dyDescent="0.35">
      <c r="M2808" s="138">
        <f>+L2808-L2807</f>
        <v>0</v>
      </c>
    </row>
    <row r="2809" spans="1:14" ht="19.5" thickBot="1" x14ac:dyDescent="0.35">
      <c r="A2809" s="157" t="s">
        <v>115</v>
      </c>
      <c r="B2809" s="158"/>
      <c r="C2809" s="158"/>
      <c r="D2809" s="158"/>
      <c r="E2809" s="158"/>
      <c r="F2809" s="159"/>
      <c r="G2809" s="127"/>
      <c r="H2809" s="157" t="s">
        <v>116</v>
      </c>
      <c r="I2809" s="158"/>
      <c r="J2809" s="159"/>
      <c r="K2809" s="157" t="s">
        <v>117</v>
      </c>
      <c r="L2809" s="158"/>
      <c r="M2809" s="159"/>
      <c r="N2809" s="139"/>
    </row>
    <row r="2810" spans="1:14" ht="19.5" thickBot="1" x14ac:dyDescent="0.35">
      <c r="A2810" s="140" t="s">
        <v>118</v>
      </c>
      <c r="B2810" s="157" t="s">
        <v>119</v>
      </c>
      <c r="C2810" s="159"/>
      <c r="D2810" s="140" t="s">
        <v>120</v>
      </c>
      <c r="E2810" s="157" t="s">
        <v>22</v>
      </c>
      <c r="F2810" s="159"/>
      <c r="G2810" s="127"/>
      <c r="H2810" s="157" t="s">
        <v>119</v>
      </c>
      <c r="I2810" s="159"/>
      <c r="J2810" s="140" t="s">
        <v>22</v>
      </c>
      <c r="K2810" s="157" t="s">
        <v>119</v>
      </c>
      <c r="L2810" s="159"/>
      <c r="M2810" s="140" t="s">
        <v>22</v>
      </c>
      <c r="N2810" s="139"/>
    </row>
    <row r="2811" spans="1:14" ht="19.5" thickBot="1" x14ac:dyDescent="0.35">
      <c r="A2811" s="141"/>
      <c r="B2811" s="153"/>
      <c r="C2811" s="154"/>
      <c r="D2811" s="141"/>
      <c r="E2811" s="155"/>
      <c r="F2811" s="156"/>
      <c r="G2811" s="127"/>
      <c r="H2811" s="153"/>
      <c r="I2811" s="154"/>
      <c r="J2811" s="142"/>
      <c r="K2811" s="153"/>
      <c r="L2811" s="154"/>
      <c r="M2811" s="143"/>
      <c r="N2811" s="144"/>
    </row>
    <row r="2812" spans="1:14" ht="19.5" thickBot="1" x14ac:dyDescent="0.35">
      <c r="A2812" s="141"/>
      <c r="B2812" s="153"/>
      <c r="C2812" s="154"/>
      <c r="D2812" s="141"/>
      <c r="E2812" s="155"/>
      <c r="F2812" s="156"/>
      <c r="G2812" s="127"/>
      <c r="H2812" s="153"/>
      <c r="I2812" s="154"/>
      <c r="J2812" s="142"/>
      <c r="K2812" s="153"/>
      <c r="L2812" s="154"/>
      <c r="M2812" s="143"/>
      <c r="N2812" s="144"/>
    </row>
    <row r="2813" spans="1:14" ht="19.5" thickBot="1" x14ac:dyDescent="0.35">
      <c r="A2813" s="141"/>
      <c r="B2813" s="153"/>
      <c r="C2813" s="154"/>
      <c r="D2813" s="141"/>
      <c r="E2813" s="155"/>
      <c r="F2813" s="156"/>
      <c r="G2813" s="127"/>
      <c r="H2813" s="153"/>
      <c r="I2813" s="154"/>
      <c r="J2813" s="142"/>
      <c r="K2813" s="153"/>
      <c r="L2813" s="154"/>
      <c r="M2813" s="143"/>
      <c r="N2813" s="144"/>
    </row>
    <row r="2814" spans="1:14" ht="19.5" thickBot="1" x14ac:dyDescent="0.35">
      <c r="A2814" s="141"/>
      <c r="B2814" s="153"/>
      <c r="C2814" s="154"/>
      <c r="D2814" s="141"/>
      <c r="E2814" s="155"/>
      <c r="F2814" s="156"/>
      <c r="G2814" s="127"/>
      <c r="H2814" s="153"/>
      <c r="I2814" s="154"/>
      <c r="J2814" s="142"/>
      <c r="K2814" s="153"/>
      <c r="L2814" s="154"/>
      <c r="M2814" s="143"/>
      <c r="N2814" s="144"/>
    </row>
    <row r="2815" spans="1:14" ht="19.5" thickBot="1" x14ac:dyDescent="0.35">
      <c r="A2815" s="141"/>
      <c r="B2815" s="153"/>
      <c r="C2815" s="154"/>
      <c r="D2815" s="141"/>
      <c r="E2815" s="155"/>
      <c r="F2815" s="156"/>
      <c r="G2815" s="127"/>
      <c r="H2815" s="153"/>
      <c r="I2815" s="154"/>
      <c r="J2815" s="142"/>
      <c r="K2815" s="153"/>
      <c r="L2815" s="154"/>
      <c r="M2815" s="143"/>
      <c r="N2815" s="144"/>
    </row>
    <row r="2816" spans="1:14" ht="19.5" thickBot="1" x14ac:dyDescent="0.35">
      <c r="A2816" s="141"/>
      <c r="B2816" s="153"/>
      <c r="C2816" s="154"/>
      <c r="D2816" s="141"/>
      <c r="E2816" s="155"/>
      <c r="F2816" s="156"/>
      <c r="G2816" s="127"/>
      <c r="H2816" s="153"/>
      <c r="I2816" s="154"/>
      <c r="J2816" s="142"/>
      <c r="K2816" s="153"/>
      <c r="L2816" s="154"/>
      <c r="M2816" s="143"/>
      <c r="N2816" s="144"/>
    </row>
    <row r="2817" spans="1:14" ht="19.5" thickBot="1" x14ac:dyDescent="0.35">
      <c r="A2817" s="141"/>
      <c r="B2817" s="153"/>
      <c r="C2817" s="154"/>
      <c r="D2817" s="141"/>
      <c r="E2817" s="155"/>
      <c r="F2817" s="156"/>
      <c r="G2817" s="127"/>
      <c r="H2817" s="153"/>
      <c r="I2817" s="154"/>
      <c r="J2817" s="142"/>
      <c r="K2817" s="153"/>
      <c r="L2817" s="154"/>
      <c r="M2817" s="143"/>
      <c r="N2817" s="144"/>
    </row>
    <row r="2818" spans="1:14" ht="19.5" thickBot="1" x14ac:dyDescent="0.35">
      <c r="A2818" s="141"/>
      <c r="B2818" s="153"/>
      <c r="C2818" s="154"/>
      <c r="D2818" s="141"/>
      <c r="E2818" s="155"/>
      <c r="F2818" s="156"/>
      <c r="G2818" s="127"/>
      <c r="H2818" s="153"/>
      <c r="I2818" s="154"/>
      <c r="J2818" s="142"/>
      <c r="K2818" s="153"/>
      <c r="L2818" s="154"/>
      <c r="M2818" s="143"/>
      <c r="N2818" s="144"/>
    </row>
    <row r="2819" spans="1:14" ht="19.5" thickBot="1" x14ac:dyDescent="0.35">
      <c r="A2819" s="141" t="s">
        <v>121</v>
      </c>
      <c r="B2819" s="153"/>
      <c r="C2819" s="154"/>
      <c r="D2819" s="141"/>
      <c r="E2819" s="155">
        <f>SUM(E2811:F2818)</f>
        <v>0</v>
      </c>
      <c r="F2819" s="156"/>
      <c r="G2819" s="127"/>
      <c r="H2819" s="153" t="s">
        <v>121</v>
      </c>
      <c r="I2819" s="154"/>
      <c r="J2819" s="140">
        <f>SUM(J2811:J2818)</f>
        <v>0</v>
      </c>
      <c r="K2819" s="153" t="s">
        <v>121</v>
      </c>
      <c r="L2819" s="154"/>
      <c r="M2819" s="145">
        <f>SUM(M2811:M2818)</f>
        <v>0</v>
      </c>
      <c r="N2819" s="139"/>
    </row>
    <row r="2822" spans="1:14" x14ac:dyDescent="0.3">
      <c r="A2822" s="172" t="s">
        <v>0</v>
      </c>
      <c r="B2822" s="172"/>
      <c r="C2822" s="172"/>
      <c r="D2822" s="172"/>
      <c r="E2822" s="172"/>
      <c r="F2822" s="172"/>
      <c r="G2822" s="172"/>
      <c r="H2822" s="172"/>
      <c r="I2822" s="172"/>
      <c r="J2822" s="172"/>
      <c r="K2822" s="172"/>
      <c r="L2822" s="172"/>
      <c r="M2822" s="1"/>
      <c r="N2822" s="151"/>
    </row>
    <row r="2823" spans="1:14" x14ac:dyDescent="0.3">
      <c r="A2823" s="1" t="s">
        <v>1</v>
      </c>
      <c r="B2823" s="151"/>
      <c r="J2823" s="1" t="s">
        <v>3</v>
      </c>
      <c r="K2823" s="173">
        <f>+K2732</f>
        <v>0</v>
      </c>
      <c r="L2823" s="173"/>
      <c r="M2823" s="173"/>
      <c r="N2823" s="6"/>
    </row>
    <row r="2824" spans="1:14" x14ac:dyDescent="0.3">
      <c r="A2824" s="174"/>
      <c r="B2824" s="175"/>
      <c r="C2824" s="176"/>
      <c r="D2824" s="169" t="s">
        <v>6</v>
      </c>
      <c r="E2824" s="170"/>
      <c r="F2824" s="171"/>
      <c r="G2824" s="7" t="s">
        <v>7</v>
      </c>
      <c r="H2824" s="7" t="s">
        <v>7</v>
      </c>
      <c r="I2824" s="7" t="s">
        <v>8</v>
      </c>
      <c r="J2824" s="150" t="s">
        <v>9</v>
      </c>
      <c r="K2824" s="7" t="s">
        <v>10</v>
      </c>
      <c r="L2824" s="152"/>
      <c r="M2824" s="7" t="s">
        <v>11</v>
      </c>
      <c r="N2824" s="7" t="s">
        <v>12</v>
      </c>
    </row>
    <row r="2825" spans="1:14" x14ac:dyDescent="0.3">
      <c r="A2825" s="12" t="s">
        <v>16</v>
      </c>
      <c r="B2825" s="7" t="s">
        <v>17</v>
      </c>
      <c r="C2825" s="13" t="s">
        <v>18</v>
      </c>
      <c r="D2825" s="7">
        <v>1</v>
      </c>
      <c r="E2825" s="7">
        <v>2</v>
      </c>
      <c r="F2825" s="14" t="s">
        <v>19</v>
      </c>
      <c r="G2825" s="7" t="s">
        <v>20</v>
      </c>
      <c r="H2825" s="7" t="s">
        <v>20</v>
      </c>
      <c r="I2825" s="7"/>
      <c r="J2825" s="7" t="s">
        <v>20</v>
      </c>
      <c r="K2825" s="7" t="s">
        <v>21</v>
      </c>
      <c r="L2825" s="7" t="s">
        <v>22</v>
      </c>
      <c r="M2825" s="7" t="s">
        <v>23</v>
      </c>
      <c r="N2825" s="7" t="s">
        <v>22</v>
      </c>
    </row>
    <row r="2826" spans="1:14" x14ac:dyDescent="0.3">
      <c r="A2826" s="16" t="s">
        <v>35</v>
      </c>
      <c r="B2826" s="17" t="s">
        <v>36</v>
      </c>
      <c r="C2826" s="17">
        <v>72</v>
      </c>
      <c r="D2826" s="29"/>
      <c r="E2826" s="29"/>
      <c r="F2826" s="30">
        <f>+(E2826+D2826)/C2826</f>
        <v>0</v>
      </c>
      <c r="G2826" s="32"/>
      <c r="H2826" s="32"/>
      <c r="I2826" s="32"/>
      <c r="J2826" s="34">
        <f>+D2826+E2826-G2826-H2826-I2826</f>
        <v>0</v>
      </c>
      <c r="K2826" s="31">
        <f>+K2735</f>
        <v>381.13</v>
      </c>
      <c r="L2826" s="24">
        <f t="shared" ref="L2826:L2887" si="205">+J2826*K2826</f>
        <v>0</v>
      </c>
      <c r="M2826" s="24"/>
      <c r="N2826" s="24">
        <f>+K2826*I2826</f>
        <v>0</v>
      </c>
    </row>
    <row r="2827" spans="1:14" x14ac:dyDescent="0.3">
      <c r="A2827" s="16" t="s">
        <v>37</v>
      </c>
      <c r="B2827" s="17" t="s">
        <v>38</v>
      </c>
      <c r="C2827" s="17">
        <v>36</v>
      </c>
      <c r="D2827" s="29"/>
      <c r="E2827" s="29"/>
      <c r="F2827" s="30">
        <f t="shared" ref="F2827:F2887" si="206">+(E2827+D2827)/C2827</f>
        <v>0</v>
      </c>
      <c r="G2827" s="32"/>
      <c r="H2827" s="32"/>
      <c r="I2827" s="32"/>
      <c r="J2827" s="34">
        <f t="shared" ref="J2827:J2887" si="207">+D2827+E2827-G2827-H2827-I2827</f>
        <v>0</v>
      </c>
      <c r="K2827" s="31">
        <f t="shared" ref="K2827:K2887" si="208">+K2736</f>
        <v>741.2</v>
      </c>
      <c r="L2827" s="24">
        <f t="shared" si="205"/>
        <v>0</v>
      </c>
      <c r="M2827" s="24"/>
      <c r="N2827" s="24">
        <f t="shared" ref="N2827:N2887" si="209">+K2827*I2827</f>
        <v>0</v>
      </c>
    </row>
    <row r="2828" spans="1:14" x14ac:dyDescent="0.3">
      <c r="A2828" s="16" t="s">
        <v>39</v>
      </c>
      <c r="B2828" s="17" t="s">
        <v>40</v>
      </c>
      <c r="C2828" s="17">
        <v>18</v>
      </c>
      <c r="D2828" s="29"/>
      <c r="E2828" s="29"/>
      <c r="F2828" s="30">
        <f t="shared" si="206"/>
        <v>0</v>
      </c>
      <c r="G2828" s="32"/>
      <c r="H2828" s="32"/>
      <c r="I2828" s="32"/>
      <c r="J2828" s="12">
        <f t="shared" si="207"/>
        <v>0</v>
      </c>
      <c r="K2828" s="31">
        <f t="shared" si="208"/>
        <v>1263.5999999999999</v>
      </c>
      <c r="L2828" s="37">
        <f t="shared" si="205"/>
        <v>0</v>
      </c>
      <c r="M2828" s="37"/>
      <c r="N2828" s="37">
        <f t="shared" si="209"/>
        <v>0</v>
      </c>
    </row>
    <row r="2829" spans="1:14" x14ac:dyDescent="0.3">
      <c r="A2829" s="16" t="s">
        <v>41</v>
      </c>
      <c r="B2829" s="17" t="s">
        <v>42</v>
      </c>
      <c r="C2829" s="17">
        <v>10</v>
      </c>
      <c r="D2829" s="29"/>
      <c r="E2829" s="29"/>
      <c r="F2829" s="30">
        <f t="shared" si="206"/>
        <v>0</v>
      </c>
      <c r="G2829" s="32"/>
      <c r="H2829" s="32"/>
      <c r="I2829" s="32"/>
      <c r="J2829" s="34">
        <f t="shared" si="207"/>
        <v>0</v>
      </c>
      <c r="K2829" s="31">
        <f t="shared" si="208"/>
        <v>2059.1999999999998</v>
      </c>
      <c r="L2829" s="24">
        <f t="shared" si="205"/>
        <v>0</v>
      </c>
      <c r="M2829" s="24"/>
      <c r="N2829" s="24">
        <f t="shared" si="209"/>
        <v>0</v>
      </c>
    </row>
    <row r="2830" spans="1:14" x14ac:dyDescent="0.3">
      <c r="A2830" s="16" t="s">
        <v>43</v>
      </c>
      <c r="B2830" s="17" t="s">
        <v>36</v>
      </c>
      <c r="C2830" s="17">
        <v>72</v>
      </c>
      <c r="D2830" s="29"/>
      <c r="E2830" s="29"/>
      <c r="F2830" s="30">
        <f t="shared" si="206"/>
        <v>0</v>
      </c>
      <c r="G2830" s="32"/>
      <c r="H2830" s="32"/>
      <c r="I2830" s="32"/>
      <c r="J2830" s="34">
        <f t="shared" si="207"/>
        <v>0</v>
      </c>
      <c r="K2830" s="31">
        <f t="shared" si="208"/>
        <v>409.5</v>
      </c>
      <c r="L2830" s="24">
        <f t="shared" si="205"/>
        <v>0</v>
      </c>
      <c r="M2830" s="24"/>
      <c r="N2830" s="24">
        <f t="shared" si="209"/>
        <v>0</v>
      </c>
    </row>
    <row r="2831" spans="1:14" x14ac:dyDescent="0.3">
      <c r="A2831" s="16" t="s">
        <v>44</v>
      </c>
      <c r="B2831" s="17" t="s">
        <v>38</v>
      </c>
      <c r="C2831" s="17">
        <v>36</v>
      </c>
      <c r="D2831" s="29"/>
      <c r="E2831" s="29"/>
      <c r="F2831" s="30">
        <f t="shared" si="206"/>
        <v>0</v>
      </c>
      <c r="G2831" s="32"/>
      <c r="H2831" s="32"/>
      <c r="I2831" s="32"/>
      <c r="J2831" s="34">
        <f t="shared" si="207"/>
        <v>0</v>
      </c>
      <c r="K2831" s="31">
        <f t="shared" si="208"/>
        <v>803.79</v>
      </c>
      <c r="L2831" s="24">
        <f t="shared" si="205"/>
        <v>0</v>
      </c>
      <c r="M2831" s="24"/>
      <c r="N2831" s="24">
        <f t="shared" si="209"/>
        <v>0</v>
      </c>
    </row>
    <row r="2832" spans="1:14" x14ac:dyDescent="0.3">
      <c r="A2832" s="16" t="s">
        <v>45</v>
      </c>
      <c r="B2832" s="17" t="s">
        <v>36</v>
      </c>
      <c r="C2832" s="17">
        <v>72</v>
      </c>
      <c r="D2832" s="29"/>
      <c r="E2832" s="29"/>
      <c r="F2832" s="30">
        <f t="shared" si="206"/>
        <v>0</v>
      </c>
      <c r="G2832" s="32"/>
      <c r="H2832" s="32"/>
      <c r="I2832" s="32"/>
      <c r="J2832" s="34">
        <f t="shared" si="207"/>
        <v>0</v>
      </c>
      <c r="K2832" s="31">
        <f t="shared" si="208"/>
        <v>409.5</v>
      </c>
      <c r="L2832" s="24">
        <f t="shared" si="205"/>
        <v>0</v>
      </c>
      <c r="M2832" s="24"/>
      <c r="N2832" s="24">
        <f t="shared" si="209"/>
        <v>0</v>
      </c>
    </row>
    <row r="2833" spans="1:14" x14ac:dyDescent="0.3">
      <c r="A2833" s="16" t="s">
        <v>46</v>
      </c>
      <c r="B2833" s="17" t="s">
        <v>38</v>
      </c>
      <c r="C2833" s="17">
        <v>36</v>
      </c>
      <c r="D2833" s="29"/>
      <c r="E2833" s="29"/>
      <c r="F2833" s="30">
        <f t="shared" si="206"/>
        <v>0</v>
      </c>
      <c r="G2833" s="32"/>
      <c r="H2833" s="32"/>
      <c r="I2833" s="32"/>
      <c r="J2833" s="34">
        <f t="shared" si="207"/>
        <v>0</v>
      </c>
      <c r="K2833" s="31">
        <f t="shared" si="208"/>
        <v>803.79</v>
      </c>
      <c r="L2833" s="24">
        <f t="shared" si="205"/>
        <v>0</v>
      </c>
      <c r="M2833" s="24"/>
      <c r="N2833" s="24">
        <f t="shared" si="209"/>
        <v>0</v>
      </c>
    </row>
    <row r="2834" spans="1:14" x14ac:dyDescent="0.3">
      <c r="A2834" s="16" t="s">
        <v>47</v>
      </c>
      <c r="B2834" s="17" t="s">
        <v>48</v>
      </c>
      <c r="C2834" s="17">
        <v>8</v>
      </c>
      <c r="D2834" s="29"/>
      <c r="E2834" s="29"/>
      <c r="F2834" s="30">
        <f t="shared" si="206"/>
        <v>0</v>
      </c>
      <c r="G2834" s="32"/>
      <c r="H2834" s="32"/>
      <c r="I2834" s="32"/>
      <c r="J2834" s="34">
        <f t="shared" si="207"/>
        <v>0</v>
      </c>
      <c r="K2834" s="31">
        <f t="shared" si="208"/>
        <v>2767.05</v>
      </c>
      <c r="L2834" s="24">
        <f t="shared" si="205"/>
        <v>0</v>
      </c>
      <c r="M2834" s="24"/>
      <c r="N2834" s="24">
        <f t="shared" si="209"/>
        <v>0</v>
      </c>
    </row>
    <row r="2835" spans="1:14" x14ac:dyDescent="0.3">
      <c r="A2835" s="35" t="s">
        <v>49</v>
      </c>
      <c r="B2835" s="17" t="s">
        <v>50</v>
      </c>
      <c r="C2835" s="38">
        <v>72</v>
      </c>
      <c r="D2835" s="29"/>
      <c r="E2835" s="29"/>
      <c r="F2835" s="30">
        <f t="shared" si="206"/>
        <v>0</v>
      </c>
      <c r="G2835" s="32"/>
      <c r="H2835" s="32"/>
      <c r="I2835" s="32"/>
      <c r="J2835" s="12">
        <f t="shared" si="207"/>
        <v>0</v>
      </c>
      <c r="K2835" s="31">
        <f t="shared" si="208"/>
        <v>444.6</v>
      </c>
      <c r="L2835" s="37">
        <f t="shared" si="205"/>
        <v>0</v>
      </c>
      <c r="M2835" s="37"/>
      <c r="N2835" s="37">
        <f t="shared" si="209"/>
        <v>0</v>
      </c>
    </row>
    <row r="2836" spans="1:14" x14ac:dyDescent="0.3">
      <c r="A2836" s="16" t="s">
        <v>51</v>
      </c>
      <c r="B2836" s="17" t="s">
        <v>52</v>
      </c>
      <c r="C2836" s="17">
        <v>36</v>
      </c>
      <c r="D2836" s="29"/>
      <c r="E2836" s="29"/>
      <c r="F2836" s="30">
        <f t="shared" si="206"/>
        <v>0</v>
      </c>
      <c r="G2836" s="32"/>
      <c r="H2836" s="32"/>
      <c r="I2836" s="32"/>
      <c r="J2836" s="34">
        <f t="shared" si="207"/>
        <v>0</v>
      </c>
      <c r="K2836" s="31">
        <f t="shared" si="208"/>
        <v>868.73</v>
      </c>
      <c r="L2836" s="24">
        <f t="shared" si="205"/>
        <v>0</v>
      </c>
      <c r="M2836" s="24"/>
      <c r="N2836" s="24">
        <f t="shared" si="209"/>
        <v>0</v>
      </c>
    </row>
    <row r="2837" spans="1:14" x14ac:dyDescent="0.3">
      <c r="A2837" s="16" t="s">
        <v>53</v>
      </c>
      <c r="B2837" s="17" t="s">
        <v>48</v>
      </c>
      <c r="C2837" s="17">
        <v>8</v>
      </c>
      <c r="D2837" s="29"/>
      <c r="E2837" s="29"/>
      <c r="F2837" s="30">
        <f t="shared" si="206"/>
        <v>0</v>
      </c>
      <c r="G2837" s="32"/>
      <c r="H2837" s="32"/>
      <c r="I2837" s="32"/>
      <c r="J2837" s="34">
        <f t="shared" si="207"/>
        <v>0</v>
      </c>
      <c r="K2837" s="31">
        <f t="shared" si="208"/>
        <v>2416.0500000000002</v>
      </c>
      <c r="L2837" s="24">
        <f t="shared" si="205"/>
        <v>0</v>
      </c>
      <c r="M2837" s="24"/>
      <c r="N2837" s="24">
        <f t="shared" si="209"/>
        <v>0</v>
      </c>
    </row>
    <row r="2838" spans="1:14" x14ac:dyDescent="0.3">
      <c r="A2838" s="16" t="s">
        <v>54</v>
      </c>
      <c r="B2838" s="17" t="s">
        <v>50</v>
      </c>
      <c r="C2838" s="17">
        <v>72</v>
      </c>
      <c r="D2838" s="29"/>
      <c r="E2838" s="29"/>
      <c r="F2838" s="30">
        <f t="shared" si="206"/>
        <v>0</v>
      </c>
      <c r="G2838" s="32"/>
      <c r="H2838" s="32"/>
      <c r="I2838" s="32"/>
      <c r="J2838" s="34">
        <f t="shared" si="207"/>
        <v>0</v>
      </c>
      <c r="K2838" s="31">
        <f t="shared" si="208"/>
        <v>377.33</v>
      </c>
      <c r="L2838" s="24">
        <f t="shared" si="205"/>
        <v>0</v>
      </c>
      <c r="M2838" s="24"/>
      <c r="N2838" s="24">
        <f t="shared" si="209"/>
        <v>0</v>
      </c>
    </row>
    <row r="2839" spans="1:14" x14ac:dyDescent="0.3">
      <c r="A2839" s="16" t="s">
        <v>55</v>
      </c>
      <c r="B2839" s="17" t="s">
        <v>56</v>
      </c>
      <c r="C2839" s="17">
        <v>15</v>
      </c>
      <c r="D2839" s="44"/>
      <c r="E2839" s="44"/>
      <c r="F2839" s="30">
        <f t="shared" si="206"/>
        <v>0</v>
      </c>
      <c r="G2839" s="11"/>
      <c r="H2839" s="11"/>
      <c r="I2839" s="11"/>
      <c r="J2839" s="12">
        <f t="shared" si="207"/>
        <v>0</v>
      </c>
      <c r="K2839" s="45">
        <f t="shared" si="208"/>
        <v>1158.3</v>
      </c>
      <c r="L2839" s="37">
        <f t="shared" si="205"/>
        <v>0</v>
      </c>
      <c r="M2839" s="37"/>
      <c r="N2839" s="37">
        <f t="shared" si="209"/>
        <v>0</v>
      </c>
    </row>
    <row r="2840" spans="1:14" x14ac:dyDescent="0.3">
      <c r="A2840" s="16" t="s">
        <v>57</v>
      </c>
      <c r="B2840" s="17" t="s">
        <v>50</v>
      </c>
      <c r="C2840" s="17">
        <v>72</v>
      </c>
      <c r="D2840" s="29"/>
      <c r="E2840" s="29"/>
      <c r="F2840" s="30">
        <f t="shared" si="206"/>
        <v>0</v>
      </c>
      <c r="G2840" s="32"/>
      <c r="H2840" s="32"/>
      <c r="I2840" s="32"/>
      <c r="J2840" s="34">
        <f t="shared" si="207"/>
        <v>0</v>
      </c>
      <c r="K2840" s="31">
        <f t="shared" si="208"/>
        <v>424.13</v>
      </c>
      <c r="L2840" s="24">
        <f t="shared" si="205"/>
        <v>0</v>
      </c>
      <c r="M2840" s="24"/>
      <c r="N2840" s="24">
        <f t="shared" si="209"/>
        <v>0</v>
      </c>
    </row>
    <row r="2841" spans="1:14" x14ac:dyDescent="0.3">
      <c r="A2841" s="16" t="s">
        <v>58</v>
      </c>
      <c r="B2841" s="17" t="s">
        <v>59</v>
      </c>
      <c r="C2841" s="17">
        <v>15</v>
      </c>
      <c r="D2841" s="29"/>
      <c r="E2841" s="29"/>
      <c r="F2841" s="30">
        <f t="shared" si="206"/>
        <v>0</v>
      </c>
      <c r="G2841" s="32"/>
      <c r="H2841" s="32"/>
      <c r="I2841" s="32"/>
      <c r="J2841" s="34">
        <f t="shared" si="207"/>
        <v>0</v>
      </c>
      <c r="K2841" s="31">
        <f t="shared" si="208"/>
        <v>1199.25</v>
      </c>
      <c r="L2841" s="24">
        <f t="shared" si="205"/>
        <v>0</v>
      </c>
      <c r="M2841" s="24"/>
      <c r="N2841" s="24">
        <f t="shared" si="209"/>
        <v>0</v>
      </c>
    </row>
    <row r="2842" spans="1:14" x14ac:dyDescent="0.3">
      <c r="A2842" s="16" t="s">
        <v>60</v>
      </c>
      <c r="B2842" s="17" t="s">
        <v>50</v>
      </c>
      <c r="C2842" s="17">
        <v>72</v>
      </c>
      <c r="D2842" s="29"/>
      <c r="E2842" s="29"/>
      <c r="F2842" s="30">
        <f t="shared" si="206"/>
        <v>0</v>
      </c>
      <c r="G2842" s="32"/>
      <c r="H2842" s="32"/>
      <c r="I2842" s="32"/>
      <c r="J2842" s="34">
        <f t="shared" si="207"/>
        <v>0</v>
      </c>
      <c r="K2842" s="31">
        <f t="shared" si="208"/>
        <v>381.13</v>
      </c>
      <c r="L2842" s="24">
        <f t="shared" si="205"/>
        <v>0</v>
      </c>
      <c r="M2842" s="24"/>
      <c r="N2842" s="24">
        <f t="shared" si="209"/>
        <v>0</v>
      </c>
    </row>
    <row r="2843" spans="1:14" x14ac:dyDescent="0.3">
      <c r="A2843" s="16" t="s">
        <v>61</v>
      </c>
      <c r="B2843" s="17" t="s">
        <v>50</v>
      </c>
      <c r="C2843" s="38">
        <v>72</v>
      </c>
      <c r="D2843" s="44"/>
      <c r="E2843" s="44"/>
      <c r="F2843" s="30">
        <f t="shared" si="206"/>
        <v>0</v>
      </c>
      <c r="G2843" s="11"/>
      <c r="H2843" s="11"/>
      <c r="I2843" s="11"/>
      <c r="J2843" s="12">
        <f t="shared" si="207"/>
        <v>0</v>
      </c>
      <c r="K2843" s="31">
        <f t="shared" si="208"/>
        <v>424.13</v>
      </c>
      <c r="L2843" s="37">
        <f t="shared" si="205"/>
        <v>0</v>
      </c>
      <c r="M2843" s="37"/>
      <c r="N2843" s="37">
        <f t="shared" si="209"/>
        <v>0</v>
      </c>
    </row>
    <row r="2844" spans="1:14" x14ac:dyDescent="0.3">
      <c r="A2844" s="35" t="s">
        <v>62</v>
      </c>
      <c r="B2844" s="17" t="s">
        <v>50</v>
      </c>
      <c r="C2844" s="38">
        <v>72</v>
      </c>
      <c r="D2844" s="44"/>
      <c r="E2844" s="44"/>
      <c r="F2844" s="30">
        <f t="shared" si="206"/>
        <v>0</v>
      </c>
      <c r="G2844" s="11"/>
      <c r="H2844" s="11"/>
      <c r="I2844" s="11"/>
      <c r="J2844" s="12">
        <f t="shared" si="207"/>
        <v>0</v>
      </c>
      <c r="K2844" s="31">
        <f t="shared" si="208"/>
        <v>330.23</v>
      </c>
      <c r="L2844" s="37">
        <f t="shared" si="205"/>
        <v>0</v>
      </c>
      <c r="M2844" s="37"/>
      <c r="N2844" s="37">
        <f t="shared" si="209"/>
        <v>0</v>
      </c>
    </row>
    <row r="2845" spans="1:14" x14ac:dyDescent="0.3">
      <c r="A2845" s="35" t="s">
        <v>63</v>
      </c>
      <c r="B2845" s="17" t="s">
        <v>50</v>
      </c>
      <c r="C2845" s="38">
        <v>72</v>
      </c>
      <c r="D2845" s="44"/>
      <c r="E2845" s="44"/>
      <c r="F2845" s="30">
        <f t="shared" si="206"/>
        <v>0</v>
      </c>
      <c r="G2845" s="11"/>
      <c r="H2845" s="11"/>
      <c r="I2845" s="11"/>
      <c r="J2845" s="12">
        <f t="shared" si="207"/>
        <v>0</v>
      </c>
      <c r="K2845" s="31">
        <f t="shared" si="208"/>
        <v>424.13</v>
      </c>
      <c r="L2845" s="37">
        <f t="shared" si="205"/>
        <v>0</v>
      </c>
      <c r="M2845" s="37"/>
      <c r="N2845" s="37">
        <f t="shared" si="209"/>
        <v>0</v>
      </c>
    </row>
    <row r="2846" spans="1:14" x14ac:dyDescent="0.3">
      <c r="A2846" s="35" t="s">
        <v>64</v>
      </c>
      <c r="B2846" s="17" t="s">
        <v>65</v>
      </c>
      <c r="C2846" s="38">
        <v>72</v>
      </c>
      <c r="D2846" s="44"/>
      <c r="E2846" s="44"/>
      <c r="F2846" s="30">
        <f t="shared" si="206"/>
        <v>0</v>
      </c>
      <c r="G2846" s="11"/>
      <c r="H2846" s="11"/>
      <c r="I2846" s="11"/>
      <c r="J2846" s="12">
        <f t="shared" si="207"/>
        <v>0</v>
      </c>
      <c r="K2846" s="31">
        <f t="shared" si="208"/>
        <v>389.61</v>
      </c>
      <c r="L2846" s="37">
        <f t="shared" si="205"/>
        <v>0</v>
      </c>
      <c r="M2846" s="37"/>
      <c r="N2846" s="37">
        <f t="shared" si="209"/>
        <v>0</v>
      </c>
    </row>
    <row r="2847" spans="1:14" x14ac:dyDescent="0.3">
      <c r="A2847" s="35" t="s">
        <v>66</v>
      </c>
      <c r="B2847" s="17" t="s">
        <v>65</v>
      </c>
      <c r="C2847" s="38">
        <v>72</v>
      </c>
      <c r="D2847" s="44"/>
      <c r="E2847" s="44"/>
      <c r="F2847" s="30">
        <f t="shared" si="206"/>
        <v>0</v>
      </c>
      <c r="G2847" s="11"/>
      <c r="H2847" s="11"/>
      <c r="I2847" s="11"/>
      <c r="J2847" s="12">
        <f t="shared" si="207"/>
        <v>0</v>
      </c>
      <c r="K2847" s="31">
        <f t="shared" si="208"/>
        <v>389.61</v>
      </c>
      <c r="L2847" s="37">
        <f t="shared" si="205"/>
        <v>0</v>
      </c>
      <c r="M2847" s="37"/>
      <c r="N2847" s="37">
        <f t="shared" si="209"/>
        <v>0</v>
      </c>
    </row>
    <row r="2848" spans="1:14" x14ac:dyDescent="0.3">
      <c r="A2848" s="47" t="s">
        <v>67</v>
      </c>
      <c r="B2848" s="48" t="s">
        <v>59</v>
      </c>
      <c r="C2848" s="49">
        <v>25</v>
      </c>
      <c r="D2848" s="44"/>
      <c r="E2848" s="44"/>
      <c r="F2848" s="30">
        <f t="shared" si="206"/>
        <v>0</v>
      </c>
      <c r="G2848" s="11"/>
      <c r="H2848" s="11"/>
      <c r="I2848" s="11"/>
      <c r="J2848" s="12">
        <f t="shared" si="207"/>
        <v>0</v>
      </c>
      <c r="K2848" s="31">
        <f t="shared" si="208"/>
        <v>169.65</v>
      </c>
      <c r="L2848" s="37">
        <f t="shared" si="205"/>
        <v>0</v>
      </c>
      <c r="M2848" s="37"/>
      <c r="N2848" s="37">
        <f t="shared" si="209"/>
        <v>0</v>
      </c>
    </row>
    <row r="2849" spans="1:14" x14ac:dyDescent="0.3">
      <c r="A2849" s="47" t="s">
        <v>68</v>
      </c>
      <c r="B2849" s="48" t="s">
        <v>42</v>
      </c>
      <c r="C2849" s="49">
        <v>50</v>
      </c>
      <c r="D2849" s="44"/>
      <c r="E2849" s="44"/>
      <c r="F2849" s="30">
        <f t="shared" si="206"/>
        <v>0</v>
      </c>
      <c r="G2849" s="11"/>
      <c r="H2849" s="11"/>
      <c r="I2849" s="11"/>
      <c r="J2849" s="12">
        <f t="shared" si="207"/>
        <v>0</v>
      </c>
      <c r="K2849" s="31">
        <f t="shared" si="208"/>
        <v>88.92</v>
      </c>
      <c r="L2849" s="37">
        <f t="shared" si="205"/>
        <v>0</v>
      </c>
      <c r="M2849" s="37"/>
      <c r="N2849" s="37">
        <f t="shared" si="209"/>
        <v>0</v>
      </c>
    </row>
    <row r="2850" spans="1:14" x14ac:dyDescent="0.3">
      <c r="A2850" s="47" t="s">
        <v>69</v>
      </c>
      <c r="B2850" s="48" t="s">
        <v>52</v>
      </c>
      <c r="C2850" s="49">
        <v>12</v>
      </c>
      <c r="D2850" s="44"/>
      <c r="E2850" s="44"/>
      <c r="F2850" s="30">
        <f t="shared" si="206"/>
        <v>0</v>
      </c>
      <c r="G2850" s="11"/>
      <c r="H2850" s="11"/>
      <c r="I2850" s="11"/>
      <c r="J2850" s="12">
        <f t="shared" si="207"/>
        <v>0</v>
      </c>
      <c r="K2850" s="31">
        <f t="shared" si="208"/>
        <v>123.94</v>
      </c>
      <c r="L2850" s="37">
        <f t="shared" si="205"/>
        <v>0</v>
      </c>
      <c r="M2850" s="37"/>
      <c r="N2850" s="37">
        <f t="shared" si="209"/>
        <v>0</v>
      </c>
    </row>
    <row r="2851" spans="1:14" ht="19.5" thickBot="1" x14ac:dyDescent="0.35">
      <c r="A2851" s="47" t="s">
        <v>70</v>
      </c>
      <c r="B2851" s="48" t="s">
        <v>50</v>
      </c>
      <c r="C2851" s="49">
        <v>60</v>
      </c>
      <c r="D2851" s="44"/>
      <c r="E2851" s="44"/>
      <c r="F2851" s="30">
        <f t="shared" si="206"/>
        <v>0</v>
      </c>
      <c r="G2851" s="11"/>
      <c r="H2851" s="11"/>
      <c r="I2851" s="11"/>
      <c r="J2851" s="12">
        <f t="shared" si="207"/>
        <v>0</v>
      </c>
      <c r="K2851" s="31">
        <f t="shared" si="208"/>
        <v>67.180000000000007</v>
      </c>
      <c r="L2851" s="37">
        <f t="shared" si="205"/>
        <v>0</v>
      </c>
      <c r="M2851" s="37"/>
      <c r="N2851" s="37">
        <f t="shared" si="209"/>
        <v>0</v>
      </c>
    </row>
    <row r="2852" spans="1:14" ht="19.5" thickBot="1" x14ac:dyDescent="0.35">
      <c r="A2852" s="56" t="s">
        <v>71</v>
      </c>
      <c r="B2852" s="57" t="s">
        <v>50</v>
      </c>
      <c r="C2852" s="58">
        <v>60</v>
      </c>
      <c r="D2852" s="44"/>
      <c r="E2852" s="44"/>
      <c r="F2852" s="30">
        <f t="shared" si="206"/>
        <v>0</v>
      </c>
      <c r="G2852" s="11"/>
      <c r="H2852" s="11"/>
      <c r="I2852" s="11"/>
      <c r="J2852" s="12">
        <f t="shared" si="207"/>
        <v>0</v>
      </c>
      <c r="K2852" s="31">
        <f t="shared" si="208"/>
        <v>67.180000000000007</v>
      </c>
      <c r="L2852" s="37">
        <f t="shared" si="205"/>
        <v>0</v>
      </c>
      <c r="M2852" s="37"/>
      <c r="N2852" s="37">
        <f t="shared" si="209"/>
        <v>0</v>
      </c>
    </row>
    <row r="2853" spans="1:14" ht="19.5" thickBot="1" x14ac:dyDescent="0.35">
      <c r="A2853" s="56" t="s">
        <v>72</v>
      </c>
      <c r="B2853" s="57" t="s">
        <v>50</v>
      </c>
      <c r="C2853" s="58">
        <v>60</v>
      </c>
      <c r="D2853" s="44"/>
      <c r="E2853" s="44"/>
      <c r="F2853" s="30">
        <f t="shared" si="206"/>
        <v>0</v>
      </c>
      <c r="G2853" s="11"/>
      <c r="H2853" s="11"/>
      <c r="I2853" s="11"/>
      <c r="J2853" s="12">
        <f t="shared" si="207"/>
        <v>0</v>
      </c>
      <c r="K2853" s="31">
        <f t="shared" si="208"/>
        <v>67.180000000000007</v>
      </c>
      <c r="L2853" s="37">
        <f t="shared" si="205"/>
        <v>0</v>
      </c>
      <c r="M2853" s="37"/>
      <c r="N2853" s="37">
        <f t="shared" si="209"/>
        <v>0</v>
      </c>
    </row>
    <row r="2854" spans="1:14" ht="19.5" thickBot="1" x14ac:dyDescent="0.35">
      <c r="A2854" s="56" t="s">
        <v>73</v>
      </c>
      <c r="B2854" s="57" t="s">
        <v>74</v>
      </c>
      <c r="C2854" s="58">
        <v>150</v>
      </c>
      <c r="D2854" s="44"/>
      <c r="E2854" s="44"/>
      <c r="F2854" s="30">
        <f t="shared" si="206"/>
        <v>0</v>
      </c>
      <c r="G2854" s="11"/>
      <c r="H2854" s="11"/>
      <c r="I2854" s="11"/>
      <c r="J2854" s="12">
        <f t="shared" si="207"/>
        <v>0</v>
      </c>
      <c r="K2854" s="31">
        <f t="shared" si="208"/>
        <v>21.06</v>
      </c>
      <c r="L2854" s="37">
        <f t="shared" si="205"/>
        <v>0</v>
      </c>
      <c r="M2854" s="37"/>
      <c r="N2854" s="37">
        <f t="shared" si="209"/>
        <v>0</v>
      </c>
    </row>
    <row r="2855" spans="1:14" ht="19.5" thickBot="1" x14ac:dyDescent="0.35">
      <c r="A2855" s="66" t="s">
        <v>75</v>
      </c>
      <c r="B2855" s="67" t="s">
        <v>76</v>
      </c>
      <c r="C2855" s="68">
        <v>120</v>
      </c>
      <c r="D2855" s="44"/>
      <c r="E2855" s="44"/>
      <c r="F2855" s="30">
        <f t="shared" si="206"/>
        <v>0</v>
      </c>
      <c r="G2855" s="11"/>
      <c r="H2855" s="11"/>
      <c r="I2855" s="11"/>
      <c r="J2855" s="12">
        <f t="shared" si="207"/>
        <v>0</v>
      </c>
      <c r="K2855" s="31">
        <f t="shared" si="208"/>
        <v>78.98</v>
      </c>
      <c r="L2855" s="37">
        <f t="shared" si="205"/>
        <v>0</v>
      </c>
      <c r="M2855" s="37"/>
      <c r="N2855" s="37">
        <f t="shared" si="209"/>
        <v>0</v>
      </c>
    </row>
    <row r="2856" spans="1:14" ht="19.5" thickBot="1" x14ac:dyDescent="0.35">
      <c r="A2856" s="66" t="s">
        <v>77</v>
      </c>
      <c r="B2856" s="67" t="s">
        <v>78</v>
      </c>
      <c r="C2856" s="68">
        <v>60</v>
      </c>
      <c r="D2856" s="44"/>
      <c r="E2856" s="44"/>
      <c r="F2856" s="30">
        <f t="shared" si="206"/>
        <v>0</v>
      </c>
      <c r="G2856" s="11"/>
      <c r="H2856" s="11"/>
      <c r="I2856" s="11"/>
      <c r="J2856" s="12">
        <f t="shared" si="207"/>
        <v>0</v>
      </c>
      <c r="K2856" s="31">
        <f t="shared" si="208"/>
        <v>154.44</v>
      </c>
      <c r="L2856" s="37">
        <f t="shared" si="205"/>
        <v>0</v>
      </c>
      <c r="M2856" s="37"/>
      <c r="N2856" s="37">
        <f t="shared" si="209"/>
        <v>0</v>
      </c>
    </row>
    <row r="2857" spans="1:14" ht="19.5" thickBot="1" x14ac:dyDescent="0.35">
      <c r="A2857" s="66" t="s">
        <v>79</v>
      </c>
      <c r="B2857" s="67" t="s">
        <v>50</v>
      </c>
      <c r="C2857" s="68">
        <v>30</v>
      </c>
      <c r="D2857" s="44"/>
      <c r="E2857" s="44"/>
      <c r="F2857" s="30">
        <f t="shared" si="206"/>
        <v>0</v>
      </c>
      <c r="G2857" s="11"/>
      <c r="H2857" s="11"/>
      <c r="I2857" s="11"/>
      <c r="J2857" s="12">
        <f t="shared" si="207"/>
        <v>0</v>
      </c>
      <c r="K2857" s="31">
        <f t="shared" si="208"/>
        <v>274.95</v>
      </c>
      <c r="L2857" s="37">
        <f t="shared" si="205"/>
        <v>0</v>
      </c>
      <c r="M2857" s="37"/>
      <c r="N2857" s="37">
        <f t="shared" si="209"/>
        <v>0</v>
      </c>
    </row>
    <row r="2858" spans="1:14" ht="19.5" thickBot="1" x14ac:dyDescent="0.35">
      <c r="A2858" s="66" t="s">
        <v>80</v>
      </c>
      <c r="B2858" s="67" t="s">
        <v>59</v>
      </c>
      <c r="C2858" s="68">
        <v>12</v>
      </c>
      <c r="D2858" s="44"/>
      <c r="E2858" s="44"/>
      <c r="F2858" s="30">
        <f t="shared" si="206"/>
        <v>0</v>
      </c>
      <c r="G2858" s="11"/>
      <c r="H2858" s="11"/>
      <c r="I2858" s="11"/>
      <c r="J2858" s="12">
        <f t="shared" si="207"/>
        <v>0</v>
      </c>
      <c r="K2858" s="31">
        <f t="shared" si="208"/>
        <v>1023.75</v>
      </c>
      <c r="L2858" s="37">
        <f t="shared" si="205"/>
        <v>0</v>
      </c>
      <c r="M2858" s="37"/>
      <c r="N2858" s="37">
        <f t="shared" si="209"/>
        <v>0</v>
      </c>
    </row>
    <row r="2859" spans="1:14" ht="19.5" thickBot="1" x14ac:dyDescent="0.35">
      <c r="A2859" s="76" t="s">
        <v>81</v>
      </c>
      <c r="B2859" s="77" t="s">
        <v>82</v>
      </c>
      <c r="C2859" s="78">
        <v>18</v>
      </c>
      <c r="D2859" s="44"/>
      <c r="E2859" s="44"/>
      <c r="F2859" s="30">
        <f t="shared" si="206"/>
        <v>0</v>
      </c>
      <c r="G2859" s="11"/>
      <c r="H2859" s="11"/>
      <c r="I2859" s="11"/>
      <c r="J2859" s="12">
        <f t="shared" si="207"/>
        <v>0</v>
      </c>
      <c r="K2859" s="31">
        <f t="shared" si="208"/>
        <v>558.67999999999995</v>
      </c>
      <c r="L2859" s="37">
        <f t="shared" si="205"/>
        <v>0</v>
      </c>
      <c r="M2859" s="37"/>
      <c r="N2859" s="37">
        <f t="shared" si="209"/>
        <v>0</v>
      </c>
    </row>
    <row r="2860" spans="1:14" ht="19.5" thickBot="1" x14ac:dyDescent="0.35">
      <c r="A2860" s="76" t="s">
        <v>83</v>
      </c>
      <c r="B2860" s="77" t="s">
        <v>59</v>
      </c>
      <c r="C2860" s="78">
        <v>12</v>
      </c>
      <c r="D2860" s="44"/>
      <c r="E2860" s="44"/>
      <c r="F2860" s="30">
        <f t="shared" si="206"/>
        <v>0</v>
      </c>
      <c r="G2860" s="11"/>
      <c r="H2860" s="11"/>
      <c r="I2860" s="11"/>
      <c r="J2860" s="12">
        <f t="shared" si="207"/>
        <v>0</v>
      </c>
      <c r="K2860" s="31">
        <f t="shared" si="208"/>
        <v>1092.2</v>
      </c>
      <c r="L2860" s="37">
        <f t="shared" si="205"/>
        <v>0</v>
      </c>
      <c r="M2860" s="37"/>
      <c r="N2860" s="37">
        <f t="shared" si="209"/>
        <v>0</v>
      </c>
    </row>
    <row r="2861" spans="1:14" ht="19.5" thickBot="1" x14ac:dyDescent="0.35">
      <c r="A2861" s="76" t="s">
        <v>84</v>
      </c>
      <c r="B2861" s="77" t="s">
        <v>85</v>
      </c>
      <c r="C2861" s="78">
        <v>4</v>
      </c>
      <c r="D2861" s="44"/>
      <c r="E2861" s="44"/>
      <c r="F2861" s="30">
        <f t="shared" si="206"/>
        <v>0</v>
      </c>
      <c r="G2861" s="11"/>
      <c r="H2861" s="11"/>
      <c r="I2861" s="11"/>
      <c r="J2861" s="12">
        <f t="shared" si="207"/>
        <v>0</v>
      </c>
      <c r="K2861" s="31">
        <f t="shared" si="208"/>
        <v>2670.53</v>
      </c>
      <c r="L2861" s="37">
        <f t="shared" si="205"/>
        <v>0</v>
      </c>
      <c r="M2861" s="37"/>
      <c r="N2861" s="37">
        <f t="shared" si="209"/>
        <v>0</v>
      </c>
    </row>
    <row r="2862" spans="1:14" ht="19.5" thickBot="1" x14ac:dyDescent="0.35">
      <c r="A2862" s="86" t="s">
        <v>86</v>
      </c>
      <c r="B2862" s="87" t="s">
        <v>87</v>
      </c>
      <c r="C2862" s="88">
        <v>48</v>
      </c>
      <c r="D2862" s="44"/>
      <c r="E2862" s="44"/>
      <c r="F2862" s="30">
        <f t="shared" si="206"/>
        <v>0</v>
      </c>
      <c r="G2862" s="11"/>
      <c r="H2862" s="11"/>
      <c r="I2862" s="11"/>
      <c r="J2862" s="12">
        <f t="shared" si="207"/>
        <v>0</v>
      </c>
      <c r="K2862" s="31">
        <f t="shared" si="208"/>
        <v>46.8</v>
      </c>
      <c r="L2862" s="37">
        <f t="shared" si="205"/>
        <v>0</v>
      </c>
      <c r="M2862" s="37"/>
      <c r="N2862" s="37">
        <f t="shared" si="209"/>
        <v>0</v>
      </c>
    </row>
    <row r="2863" spans="1:14" ht="19.5" thickBot="1" x14ac:dyDescent="0.35">
      <c r="A2863" s="86" t="s">
        <v>88</v>
      </c>
      <c r="B2863" s="87" t="s">
        <v>87</v>
      </c>
      <c r="C2863" s="88">
        <v>48</v>
      </c>
      <c r="D2863" s="44"/>
      <c r="E2863" s="44"/>
      <c r="F2863" s="30">
        <f t="shared" si="206"/>
        <v>0</v>
      </c>
      <c r="G2863" s="11"/>
      <c r="H2863" s="11"/>
      <c r="I2863" s="11"/>
      <c r="J2863" s="12">
        <f t="shared" si="207"/>
        <v>0</v>
      </c>
      <c r="K2863" s="31">
        <f t="shared" si="208"/>
        <v>46.8</v>
      </c>
      <c r="L2863" s="37">
        <f t="shared" si="205"/>
        <v>0</v>
      </c>
      <c r="M2863" s="37"/>
      <c r="N2863" s="37">
        <f t="shared" si="209"/>
        <v>0</v>
      </c>
    </row>
    <row r="2864" spans="1:14" x14ac:dyDescent="0.3">
      <c r="A2864" s="96" t="s">
        <v>89</v>
      </c>
      <c r="B2864" s="97">
        <v>25</v>
      </c>
      <c r="C2864" s="97">
        <v>25</v>
      </c>
      <c r="D2864" s="44"/>
      <c r="E2864" s="44"/>
      <c r="F2864" s="30">
        <f t="shared" si="206"/>
        <v>0</v>
      </c>
      <c r="G2864" s="11"/>
      <c r="H2864" s="11"/>
      <c r="I2864" s="11"/>
      <c r="J2864" s="12">
        <f t="shared" si="207"/>
        <v>0</v>
      </c>
      <c r="K2864" s="31">
        <f t="shared" si="208"/>
        <v>111.25</v>
      </c>
      <c r="L2864" s="37">
        <f t="shared" si="205"/>
        <v>0</v>
      </c>
      <c r="M2864" s="37"/>
      <c r="N2864" s="37">
        <f t="shared" si="209"/>
        <v>0</v>
      </c>
    </row>
    <row r="2865" spans="1:14" x14ac:dyDescent="0.3">
      <c r="A2865" s="105" t="s">
        <v>90</v>
      </c>
      <c r="B2865" s="106">
        <v>10</v>
      </c>
      <c r="C2865" s="106">
        <v>10</v>
      </c>
      <c r="D2865" s="44"/>
      <c r="E2865" s="44"/>
      <c r="F2865" s="30">
        <f t="shared" si="206"/>
        <v>0</v>
      </c>
      <c r="G2865" s="11"/>
      <c r="H2865" s="11"/>
      <c r="I2865" s="11"/>
      <c r="J2865" s="12">
        <f t="shared" si="207"/>
        <v>0</v>
      </c>
      <c r="K2865" s="31">
        <f t="shared" si="208"/>
        <v>1760</v>
      </c>
      <c r="L2865" s="37">
        <f t="shared" si="205"/>
        <v>0</v>
      </c>
      <c r="M2865" s="37"/>
      <c r="N2865" s="37">
        <f t="shared" si="209"/>
        <v>0</v>
      </c>
    </row>
    <row r="2866" spans="1:14" x14ac:dyDescent="0.3">
      <c r="A2866" s="105" t="s">
        <v>91</v>
      </c>
      <c r="B2866" s="106">
        <v>8</v>
      </c>
      <c r="C2866" s="106">
        <v>8</v>
      </c>
      <c r="D2866" s="44"/>
      <c r="E2866" s="44"/>
      <c r="F2866" s="30">
        <f t="shared" si="206"/>
        <v>0</v>
      </c>
      <c r="G2866" s="11"/>
      <c r="H2866" s="11"/>
      <c r="I2866" s="11"/>
      <c r="J2866" s="12">
        <f t="shared" si="207"/>
        <v>0</v>
      </c>
      <c r="K2866" s="31">
        <f t="shared" si="208"/>
        <v>2365</v>
      </c>
      <c r="L2866" s="37">
        <f t="shared" si="205"/>
        <v>0</v>
      </c>
      <c r="M2866" s="37"/>
      <c r="N2866" s="37">
        <f t="shared" si="209"/>
        <v>0</v>
      </c>
    </row>
    <row r="2867" spans="1:14" x14ac:dyDescent="0.3">
      <c r="A2867" s="105" t="s">
        <v>92</v>
      </c>
      <c r="B2867" s="106">
        <v>8</v>
      </c>
      <c r="C2867" s="106">
        <v>8</v>
      </c>
      <c r="D2867" s="44"/>
      <c r="E2867" s="44"/>
      <c r="F2867" s="30">
        <f t="shared" si="206"/>
        <v>0</v>
      </c>
      <c r="G2867" s="11"/>
      <c r="H2867" s="11"/>
      <c r="I2867" s="11"/>
      <c r="J2867" s="12">
        <f t="shared" si="207"/>
        <v>0</v>
      </c>
      <c r="K2867" s="31">
        <f t="shared" si="208"/>
        <v>2065</v>
      </c>
      <c r="L2867" s="37">
        <f t="shared" si="205"/>
        <v>0</v>
      </c>
      <c r="M2867" s="37"/>
      <c r="N2867" s="37">
        <f t="shared" si="209"/>
        <v>0</v>
      </c>
    </row>
    <row r="2868" spans="1:14" x14ac:dyDescent="0.3">
      <c r="A2868" s="105" t="s">
        <v>93</v>
      </c>
      <c r="B2868" s="106">
        <v>15</v>
      </c>
      <c r="C2868" s="106">
        <v>15</v>
      </c>
      <c r="D2868" s="44"/>
      <c r="E2868" s="44"/>
      <c r="F2868" s="30">
        <f t="shared" si="206"/>
        <v>0</v>
      </c>
      <c r="G2868" s="11"/>
      <c r="H2868" s="11"/>
      <c r="I2868" s="11"/>
      <c r="J2868" s="12">
        <f t="shared" si="207"/>
        <v>0</v>
      </c>
      <c r="K2868" s="31">
        <f t="shared" si="208"/>
        <v>990</v>
      </c>
      <c r="L2868" s="37">
        <f t="shared" si="205"/>
        <v>0</v>
      </c>
      <c r="M2868" s="37"/>
      <c r="N2868" s="37">
        <f t="shared" si="209"/>
        <v>0</v>
      </c>
    </row>
    <row r="2869" spans="1:14" x14ac:dyDescent="0.3">
      <c r="A2869" s="105" t="s">
        <v>94</v>
      </c>
      <c r="B2869" s="106">
        <v>15</v>
      </c>
      <c r="C2869" s="106">
        <v>15</v>
      </c>
      <c r="D2869" s="44"/>
      <c r="E2869" s="44"/>
      <c r="F2869" s="30">
        <f t="shared" si="206"/>
        <v>0</v>
      </c>
      <c r="G2869" s="11"/>
      <c r="H2869" s="11"/>
      <c r="I2869" s="11"/>
      <c r="J2869" s="12">
        <f t="shared" si="207"/>
        <v>0</v>
      </c>
      <c r="K2869" s="31">
        <f t="shared" si="208"/>
        <v>1025</v>
      </c>
      <c r="L2869" s="37">
        <f t="shared" si="205"/>
        <v>0</v>
      </c>
      <c r="M2869" s="37"/>
      <c r="N2869" s="37">
        <f t="shared" si="209"/>
        <v>0</v>
      </c>
    </row>
    <row r="2870" spans="1:14" x14ac:dyDescent="0.3">
      <c r="A2870" s="105" t="s">
        <v>95</v>
      </c>
      <c r="B2870" s="106">
        <v>10</v>
      </c>
      <c r="C2870" s="106">
        <v>10</v>
      </c>
      <c r="D2870" s="44"/>
      <c r="E2870" s="44"/>
      <c r="F2870" s="30">
        <f t="shared" si="206"/>
        <v>0</v>
      </c>
      <c r="G2870" s="11"/>
      <c r="H2870" s="11"/>
      <c r="I2870" s="11"/>
      <c r="J2870" s="12">
        <f t="shared" si="207"/>
        <v>0</v>
      </c>
      <c r="K2870" s="31">
        <f t="shared" si="208"/>
        <v>1620</v>
      </c>
      <c r="L2870" s="37">
        <f t="shared" si="205"/>
        <v>0</v>
      </c>
      <c r="M2870" s="37"/>
      <c r="N2870" s="37">
        <f t="shared" si="209"/>
        <v>0</v>
      </c>
    </row>
    <row r="2871" spans="1:14" x14ac:dyDescent="0.3">
      <c r="A2871" s="105" t="s">
        <v>96</v>
      </c>
      <c r="B2871" s="106">
        <v>8</v>
      </c>
      <c r="C2871" s="106">
        <v>8</v>
      </c>
      <c r="D2871" s="44"/>
      <c r="E2871" s="44"/>
      <c r="F2871" s="30">
        <f t="shared" si="206"/>
        <v>0</v>
      </c>
      <c r="G2871" s="11"/>
      <c r="H2871" s="11"/>
      <c r="I2871" s="11"/>
      <c r="J2871" s="12">
        <f t="shared" si="207"/>
        <v>0</v>
      </c>
      <c r="K2871" s="31">
        <f t="shared" si="208"/>
        <v>2130</v>
      </c>
      <c r="L2871" s="37">
        <f t="shared" si="205"/>
        <v>0</v>
      </c>
      <c r="M2871" s="37"/>
      <c r="N2871" s="37">
        <f t="shared" si="209"/>
        <v>0</v>
      </c>
    </row>
    <row r="2872" spans="1:14" x14ac:dyDescent="0.3">
      <c r="A2872" s="105" t="s">
        <v>97</v>
      </c>
      <c r="B2872" s="106">
        <v>15</v>
      </c>
      <c r="C2872" s="106">
        <v>15</v>
      </c>
      <c r="D2872" s="44"/>
      <c r="E2872" s="44"/>
      <c r="F2872" s="30">
        <f t="shared" si="206"/>
        <v>0</v>
      </c>
      <c r="G2872" s="11"/>
      <c r="H2872" s="11"/>
      <c r="I2872" s="11"/>
      <c r="J2872" s="12">
        <f t="shared" si="207"/>
        <v>0</v>
      </c>
      <c r="K2872" s="31">
        <f t="shared" si="208"/>
        <v>880</v>
      </c>
      <c r="L2872" s="37">
        <f t="shared" si="205"/>
        <v>0</v>
      </c>
      <c r="M2872" s="37"/>
      <c r="N2872" s="37">
        <f t="shared" si="209"/>
        <v>0</v>
      </c>
    </row>
    <row r="2873" spans="1:14" x14ac:dyDescent="0.3">
      <c r="A2873" s="105" t="s">
        <v>98</v>
      </c>
      <c r="B2873" s="106">
        <v>15</v>
      </c>
      <c r="C2873" s="106">
        <v>15</v>
      </c>
      <c r="D2873" s="44"/>
      <c r="E2873" s="44"/>
      <c r="F2873" s="30">
        <f t="shared" si="206"/>
        <v>0</v>
      </c>
      <c r="G2873" s="11"/>
      <c r="H2873" s="11"/>
      <c r="I2873" s="11"/>
      <c r="J2873" s="12">
        <f t="shared" si="207"/>
        <v>0</v>
      </c>
      <c r="K2873" s="31">
        <f t="shared" si="208"/>
        <v>915</v>
      </c>
      <c r="L2873" s="37">
        <f t="shared" si="205"/>
        <v>0</v>
      </c>
      <c r="M2873" s="37"/>
      <c r="N2873" s="37">
        <f t="shared" si="209"/>
        <v>0</v>
      </c>
    </row>
    <row r="2874" spans="1:14" x14ac:dyDescent="0.3">
      <c r="A2874" s="105" t="s">
        <v>99</v>
      </c>
      <c r="B2874" s="106">
        <v>3</v>
      </c>
      <c r="C2874" s="106">
        <v>3</v>
      </c>
      <c r="D2874" s="44"/>
      <c r="E2874" s="44"/>
      <c r="F2874" s="30">
        <f t="shared" si="206"/>
        <v>0</v>
      </c>
      <c r="G2874" s="11"/>
      <c r="H2874" s="11"/>
      <c r="I2874" s="11"/>
      <c r="J2874" s="12">
        <f t="shared" si="207"/>
        <v>0</v>
      </c>
      <c r="K2874" s="31">
        <f t="shared" si="208"/>
        <v>1970</v>
      </c>
      <c r="L2874" s="37">
        <f t="shared" si="205"/>
        <v>0</v>
      </c>
      <c r="M2874" s="37"/>
      <c r="N2874" s="37">
        <f t="shared" si="209"/>
        <v>0</v>
      </c>
    </row>
    <row r="2875" spans="1:14" x14ac:dyDescent="0.3">
      <c r="A2875" s="105" t="s">
        <v>100</v>
      </c>
      <c r="B2875" s="106">
        <v>3</v>
      </c>
      <c r="C2875" s="106">
        <v>3</v>
      </c>
      <c r="D2875" s="44"/>
      <c r="E2875" s="44"/>
      <c r="F2875" s="30">
        <f t="shared" si="206"/>
        <v>0</v>
      </c>
      <c r="G2875" s="11"/>
      <c r="H2875" s="11"/>
      <c r="I2875" s="11"/>
      <c r="J2875" s="12">
        <f t="shared" si="207"/>
        <v>0</v>
      </c>
      <c r="K2875" s="31">
        <f t="shared" si="208"/>
        <v>2035</v>
      </c>
      <c r="L2875" s="37">
        <f t="shared" si="205"/>
        <v>0</v>
      </c>
      <c r="M2875" s="37"/>
      <c r="N2875" s="37">
        <f t="shared" si="209"/>
        <v>0</v>
      </c>
    </row>
    <row r="2876" spans="1:14" x14ac:dyDescent="0.3">
      <c r="A2876" s="105" t="s">
        <v>101</v>
      </c>
      <c r="B2876" s="106">
        <v>8</v>
      </c>
      <c r="C2876" s="106">
        <v>8</v>
      </c>
      <c r="D2876" s="44"/>
      <c r="E2876" s="44"/>
      <c r="F2876" s="30">
        <f t="shared" si="206"/>
        <v>0</v>
      </c>
      <c r="G2876" s="11"/>
      <c r="H2876" s="11"/>
      <c r="I2876" s="11"/>
      <c r="J2876" s="12">
        <f t="shared" si="207"/>
        <v>0</v>
      </c>
      <c r="K2876" s="31">
        <f t="shared" si="208"/>
        <v>2120</v>
      </c>
      <c r="L2876" s="37">
        <f t="shared" si="205"/>
        <v>0</v>
      </c>
      <c r="M2876" s="37"/>
      <c r="N2876" s="37">
        <f t="shared" si="209"/>
        <v>0</v>
      </c>
    </row>
    <row r="2877" spans="1:14" x14ac:dyDescent="0.3">
      <c r="A2877" s="105" t="s">
        <v>102</v>
      </c>
      <c r="B2877" s="106">
        <v>10</v>
      </c>
      <c r="C2877" s="106">
        <v>10</v>
      </c>
      <c r="D2877" s="44"/>
      <c r="E2877" s="44"/>
      <c r="F2877" s="30">
        <f t="shared" si="206"/>
        <v>0</v>
      </c>
      <c r="G2877" s="11"/>
      <c r="H2877" s="11"/>
      <c r="I2877" s="11"/>
      <c r="J2877" s="12">
        <f t="shared" si="207"/>
        <v>0</v>
      </c>
      <c r="K2877" s="31">
        <f t="shared" si="208"/>
        <v>1980</v>
      </c>
      <c r="L2877" s="37">
        <f t="shared" si="205"/>
        <v>0</v>
      </c>
      <c r="M2877" s="37"/>
      <c r="N2877" s="37">
        <f t="shared" si="209"/>
        <v>0</v>
      </c>
    </row>
    <row r="2878" spans="1:14" x14ac:dyDescent="0.3">
      <c r="A2878" s="105" t="s">
        <v>103</v>
      </c>
      <c r="B2878" s="106">
        <v>12</v>
      </c>
      <c r="C2878" s="106">
        <v>12</v>
      </c>
      <c r="D2878" s="44"/>
      <c r="E2878" s="44"/>
      <c r="F2878" s="30">
        <f t="shared" si="206"/>
        <v>0</v>
      </c>
      <c r="G2878" s="11"/>
      <c r="H2878" s="11"/>
      <c r="I2878" s="11"/>
      <c r="J2878" s="12">
        <f t="shared" si="207"/>
        <v>0</v>
      </c>
      <c r="K2878" s="31">
        <f t="shared" si="208"/>
        <v>875</v>
      </c>
      <c r="L2878" s="37">
        <f t="shared" si="205"/>
        <v>0</v>
      </c>
      <c r="M2878" s="37"/>
      <c r="N2878" s="37">
        <f t="shared" si="209"/>
        <v>0</v>
      </c>
    </row>
    <row r="2879" spans="1:14" ht="19.5" thickBot="1" x14ac:dyDescent="0.35">
      <c r="A2879" s="105" t="s">
        <v>104</v>
      </c>
      <c r="B2879" s="106">
        <v>3</v>
      </c>
      <c r="C2879" s="106">
        <v>3</v>
      </c>
      <c r="D2879" s="44"/>
      <c r="E2879" s="44"/>
      <c r="F2879" s="30">
        <f t="shared" si="206"/>
        <v>0</v>
      </c>
      <c r="G2879" s="11"/>
      <c r="H2879" s="11"/>
      <c r="I2879" s="11"/>
      <c r="J2879" s="12">
        <f t="shared" si="207"/>
        <v>0</v>
      </c>
      <c r="K2879" s="31">
        <f t="shared" si="208"/>
        <v>2145</v>
      </c>
      <c r="L2879" s="37">
        <f t="shared" si="205"/>
        <v>0</v>
      </c>
      <c r="M2879" s="37"/>
      <c r="N2879" s="37">
        <f t="shared" si="209"/>
        <v>0</v>
      </c>
    </row>
    <row r="2880" spans="1:14" ht="19.5" thickBot="1" x14ac:dyDescent="0.35">
      <c r="A2880" s="56" t="s">
        <v>105</v>
      </c>
      <c r="B2880" s="57" t="s">
        <v>74</v>
      </c>
      <c r="C2880" s="58">
        <v>150</v>
      </c>
      <c r="D2880" s="44"/>
      <c r="E2880" s="44"/>
      <c r="F2880" s="30">
        <f t="shared" si="206"/>
        <v>0</v>
      </c>
      <c r="G2880" s="11"/>
      <c r="H2880" s="11"/>
      <c r="I2880" s="11"/>
      <c r="J2880" s="12">
        <f t="shared" si="207"/>
        <v>0</v>
      </c>
      <c r="K2880" s="31">
        <f t="shared" si="208"/>
        <v>21.06</v>
      </c>
      <c r="L2880" s="37">
        <f t="shared" si="205"/>
        <v>0</v>
      </c>
      <c r="M2880" s="37"/>
      <c r="N2880" s="37">
        <f t="shared" si="209"/>
        <v>0</v>
      </c>
    </row>
    <row r="2881" spans="1:14" x14ac:dyDescent="0.3">
      <c r="A2881" s="107"/>
      <c r="B2881" s="108"/>
      <c r="C2881" s="108"/>
      <c r="D2881" s="11"/>
      <c r="E2881" s="11"/>
      <c r="F2881" s="30" t="e">
        <f t="shared" si="206"/>
        <v>#DIV/0!</v>
      </c>
      <c r="G2881" s="11"/>
      <c r="H2881" s="11"/>
      <c r="I2881" s="11"/>
      <c r="J2881" s="12">
        <f t="shared" si="207"/>
        <v>0</v>
      </c>
      <c r="K2881" s="31">
        <f t="shared" si="208"/>
        <v>116.5</v>
      </c>
      <c r="L2881" s="37">
        <f t="shared" si="205"/>
        <v>0</v>
      </c>
      <c r="M2881" s="37"/>
      <c r="N2881" s="37">
        <f t="shared" si="209"/>
        <v>0</v>
      </c>
    </row>
    <row r="2882" spans="1:14" x14ac:dyDescent="0.3">
      <c r="A2882" s="107"/>
      <c r="B2882" s="108"/>
      <c r="C2882" s="108"/>
      <c r="D2882" s="11"/>
      <c r="E2882" s="11"/>
      <c r="F2882" s="30" t="e">
        <f t="shared" si="206"/>
        <v>#DIV/0!</v>
      </c>
      <c r="G2882" s="11"/>
      <c r="H2882" s="11"/>
      <c r="I2882" s="11"/>
      <c r="J2882" s="12">
        <f t="shared" si="207"/>
        <v>0</v>
      </c>
      <c r="K2882" s="31">
        <f t="shared" si="208"/>
        <v>0</v>
      </c>
      <c r="L2882" s="37">
        <f t="shared" si="205"/>
        <v>0</v>
      </c>
      <c r="M2882" s="37"/>
      <c r="N2882" s="37">
        <f t="shared" si="209"/>
        <v>0</v>
      </c>
    </row>
    <row r="2883" spans="1:14" x14ac:dyDescent="0.3">
      <c r="A2883" s="107"/>
      <c r="B2883" s="108"/>
      <c r="C2883" s="108"/>
      <c r="D2883" s="11"/>
      <c r="E2883" s="11"/>
      <c r="F2883" s="30" t="e">
        <f t="shared" si="206"/>
        <v>#DIV/0!</v>
      </c>
      <c r="G2883" s="11"/>
      <c r="H2883" s="11"/>
      <c r="I2883" s="11"/>
      <c r="J2883" s="12">
        <f t="shared" si="207"/>
        <v>0</v>
      </c>
      <c r="K2883" s="31">
        <f t="shared" si="208"/>
        <v>23</v>
      </c>
      <c r="L2883" s="37">
        <f t="shared" si="205"/>
        <v>0</v>
      </c>
      <c r="M2883" s="37"/>
      <c r="N2883" s="37">
        <f t="shared" si="209"/>
        <v>0</v>
      </c>
    </row>
    <row r="2884" spans="1:14" x14ac:dyDescent="0.3">
      <c r="A2884" s="107"/>
      <c r="B2884" s="108"/>
      <c r="C2884" s="108"/>
      <c r="D2884" s="11"/>
      <c r="E2884" s="11"/>
      <c r="F2884" s="30" t="e">
        <f t="shared" si="206"/>
        <v>#DIV/0!</v>
      </c>
      <c r="G2884" s="11"/>
      <c r="H2884" s="11"/>
      <c r="I2884" s="11"/>
      <c r="J2884" s="12">
        <f t="shared" si="207"/>
        <v>0</v>
      </c>
      <c r="K2884" s="31">
        <f t="shared" si="208"/>
        <v>0</v>
      </c>
      <c r="L2884" s="37">
        <f t="shared" si="205"/>
        <v>0</v>
      </c>
      <c r="M2884" s="37"/>
      <c r="N2884" s="37">
        <f t="shared" si="209"/>
        <v>0</v>
      </c>
    </row>
    <row r="2885" spans="1:14" x14ac:dyDescent="0.3">
      <c r="A2885" s="11"/>
      <c r="B2885" s="10"/>
      <c r="C2885" s="10"/>
      <c r="D2885" s="11"/>
      <c r="E2885" s="11"/>
      <c r="F2885" s="30" t="e">
        <f t="shared" si="206"/>
        <v>#DIV/0!</v>
      </c>
      <c r="G2885" s="11"/>
      <c r="H2885" s="11"/>
      <c r="I2885" s="11"/>
      <c r="J2885" s="12">
        <f t="shared" si="207"/>
        <v>0</v>
      </c>
      <c r="K2885" s="31">
        <f t="shared" si="208"/>
        <v>0</v>
      </c>
      <c r="L2885" s="37">
        <f t="shared" si="205"/>
        <v>0</v>
      </c>
      <c r="M2885" s="37"/>
      <c r="N2885" s="37">
        <f t="shared" si="209"/>
        <v>0</v>
      </c>
    </row>
    <row r="2886" spans="1:14" x14ac:dyDescent="0.3">
      <c r="A2886" s="11"/>
      <c r="B2886" s="10"/>
      <c r="C2886" s="10"/>
      <c r="D2886" s="11"/>
      <c r="E2886" s="11"/>
      <c r="F2886" s="30" t="e">
        <f t="shared" si="206"/>
        <v>#DIV/0!</v>
      </c>
      <c r="G2886" s="11"/>
      <c r="H2886" s="11"/>
      <c r="I2886" s="11"/>
      <c r="J2886" s="12">
        <f t="shared" si="207"/>
        <v>0</v>
      </c>
      <c r="K2886" s="31">
        <f t="shared" si="208"/>
        <v>0</v>
      </c>
      <c r="L2886" s="37">
        <f t="shared" si="205"/>
        <v>0</v>
      </c>
      <c r="M2886" s="37"/>
      <c r="N2886" s="37">
        <f t="shared" si="209"/>
        <v>0</v>
      </c>
    </row>
    <row r="2887" spans="1:14" x14ac:dyDescent="0.3">
      <c r="A2887" s="11"/>
      <c r="B2887" s="10"/>
      <c r="C2887" s="10"/>
      <c r="D2887" s="11"/>
      <c r="E2887" s="11"/>
      <c r="F2887" s="30" t="e">
        <f t="shared" si="206"/>
        <v>#DIV/0!</v>
      </c>
      <c r="G2887" s="11"/>
      <c r="H2887" s="11"/>
      <c r="I2887" s="11"/>
      <c r="J2887" s="12">
        <f t="shared" si="207"/>
        <v>0</v>
      </c>
      <c r="K2887" s="31">
        <f t="shared" si="208"/>
        <v>0</v>
      </c>
      <c r="L2887" s="37">
        <f t="shared" si="205"/>
        <v>0</v>
      </c>
      <c r="M2887" s="37"/>
      <c r="N2887" s="37">
        <f t="shared" si="209"/>
        <v>0</v>
      </c>
    </row>
    <row r="2888" spans="1:14" x14ac:dyDescent="0.3">
      <c r="A2888" s="11" t="s">
        <v>33</v>
      </c>
      <c r="B2888" s="11"/>
      <c r="C2888" s="13"/>
      <c r="D2888" s="111">
        <f t="shared" ref="D2888:J2888" si="210">SUM(D2826:D2887)</f>
        <v>0</v>
      </c>
      <c r="E2888" s="111">
        <f t="shared" si="210"/>
        <v>0</v>
      </c>
      <c r="F2888" s="111" t="e">
        <f t="shared" si="210"/>
        <v>#DIV/0!</v>
      </c>
      <c r="G2888" s="111">
        <f t="shared" si="210"/>
        <v>0</v>
      </c>
      <c r="H2888" s="111">
        <f t="shared" si="210"/>
        <v>0</v>
      </c>
      <c r="I2888" s="111">
        <f t="shared" si="210"/>
        <v>0</v>
      </c>
      <c r="J2888" s="12">
        <f t="shared" si="210"/>
        <v>0</v>
      </c>
      <c r="K2888" s="111"/>
      <c r="L2888" s="111">
        <f>SUM(L2826:L2887)</f>
        <v>0</v>
      </c>
      <c r="M2888" s="111">
        <f>SUM(M2826:M2887)</f>
        <v>0</v>
      </c>
      <c r="N2888" s="111">
        <f>SUM(N2826:N2887)</f>
        <v>0</v>
      </c>
    </row>
    <row r="2889" spans="1:14" x14ac:dyDescent="0.3">
      <c r="A2889" s="113"/>
      <c r="B2889" s="114"/>
      <c r="C2889" s="115"/>
      <c r="D2889" s="116"/>
      <c r="E2889" s="116"/>
      <c r="F2889" s="7" t="s">
        <v>106</v>
      </c>
      <c r="G2889" s="7" t="s">
        <v>123</v>
      </c>
      <c r="H2889" s="7" t="s">
        <v>124</v>
      </c>
      <c r="I2889" s="7" t="s">
        <v>125</v>
      </c>
      <c r="J2889" s="7" t="s">
        <v>126</v>
      </c>
      <c r="K2889" s="117"/>
      <c r="L2889" s="117"/>
      <c r="M2889" s="7" t="s">
        <v>107</v>
      </c>
      <c r="N2889" s="118"/>
    </row>
    <row r="2890" spans="1:14" ht="31.5" x14ac:dyDescent="0.5">
      <c r="A2890" s="113"/>
      <c r="B2890" s="114"/>
      <c r="C2890" s="115"/>
      <c r="D2890" s="116"/>
      <c r="E2890" s="116"/>
      <c r="F2890" s="121"/>
      <c r="G2890" s="121"/>
      <c r="H2890" s="121"/>
      <c r="I2890" s="121"/>
      <c r="J2890" s="121"/>
      <c r="K2890" s="122"/>
      <c r="L2890" s="121">
        <f>+F2890-G2890-H2890-I2890-J2890</f>
        <v>0</v>
      </c>
      <c r="M2890" s="123"/>
      <c r="N2890" s="124"/>
    </row>
    <row r="2891" spans="1:14" x14ac:dyDescent="0.3">
      <c r="A2891" s="177" t="s">
        <v>109</v>
      </c>
      <c r="B2891" s="178"/>
      <c r="C2891" s="178"/>
      <c r="D2891" s="178"/>
      <c r="E2891" s="178"/>
      <c r="F2891" s="178"/>
      <c r="G2891" s="178"/>
      <c r="H2891" s="178"/>
      <c r="I2891" s="178"/>
      <c r="J2891" s="179"/>
      <c r="K2891" s="125"/>
      <c r="L2891" s="12"/>
      <c r="M2891" s="126"/>
      <c r="N2891" s="127"/>
    </row>
    <row r="2892" spans="1:14" x14ac:dyDescent="0.3">
      <c r="A2892" s="180" t="s">
        <v>110</v>
      </c>
      <c r="B2892" s="181"/>
      <c r="C2892" s="181"/>
      <c r="D2892" s="181"/>
      <c r="E2892" s="181"/>
      <c r="F2892" s="181"/>
      <c r="G2892" s="181"/>
      <c r="H2892" s="181"/>
      <c r="I2892" s="181"/>
      <c r="J2892" s="182"/>
      <c r="K2892" s="129"/>
      <c r="L2892" s="12"/>
      <c r="M2892" s="126"/>
      <c r="N2892" s="127"/>
    </row>
    <row r="2893" spans="1:14" x14ac:dyDescent="0.3">
      <c r="A2893" s="160" t="s">
        <v>111</v>
      </c>
      <c r="B2893" s="161"/>
      <c r="C2893" s="161"/>
      <c r="D2893" s="161"/>
      <c r="E2893" s="161"/>
      <c r="F2893" s="161"/>
      <c r="G2893" s="161"/>
      <c r="H2893" s="161"/>
      <c r="I2893" s="161"/>
      <c r="J2893" s="162"/>
      <c r="K2893" s="130"/>
      <c r="L2893" s="12"/>
      <c r="M2893" s="131" t="e">
        <f>+L2893/L2888%</f>
        <v>#DIV/0!</v>
      </c>
      <c r="N2893" s="127"/>
    </row>
    <row r="2894" spans="1:14" x14ac:dyDescent="0.3">
      <c r="A2894" s="163" t="s">
        <v>112</v>
      </c>
      <c r="B2894" s="164"/>
      <c r="C2894" s="164"/>
      <c r="D2894" s="164"/>
      <c r="E2894" s="164"/>
      <c r="F2894" s="164"/>
      <c r="G2894" s="164"/>
      <c r="H2894" s="164"/>
      <c r="I2894" s="164"/>
      <c r="J2894" s="165"/>
      <c r="K2894" s="132"/>
      <c r="L2894" s="12">
        <f>+E2910</f>
        <v>0</v>
      </c>
      <c r="M2894" s="126"/>
      <c r="N2894" s="127"/>
    </row>
    <row r="2895" spans="1:14" x14ac:dyDescent="0.3">
      <c r="A2895" s="166" t="s">
        <v>113</v>
      </c>
      <c r="B2895" s="167"/>
      <c r="C2895" s="167"/>
      <c r="D2895" s="167"/>
      <c r="E2895" s="167"/>
      <c r="F2895" s="167"/>
      <c r="G2895" s="167"/>
      <c r="H2895" s="167"/>
      <c r="I2895" s="167"/>
      <c r="J2895" s="168"/>
      <c r="K2895" s="134"/>
      <c r="L2895" s="12">
        <f>+M2910</f>
        <v>0</v>
      </c>
      <c r="M2895" s="126"/>
      <c r="N2895" s="127"/>
    </row>
    <row r="2896" spans="1:14" x14ac:dyDescent="0.3">
      <c r="A2896" s="169"/>
      <c r="B2896" s="170"/>
      <c r="C2896" s="170"/>
      <c r="D2896" s="170"/>
      <c r="E2896" s="170"/>
      <c r="F2896" s="170"/>
      <c r="G2896" s="170"/>
      <c r="H2896" s="170"/>
      <c r="I2896" s="170"/>
      <c r="J2896" s="171"/>
      <c r="K2896" s="128"/>
      <c r="L2896" s="126"/>
      <c r="M2896" s="126"/>
      <c r="N2896" s="127"/>
    </row>
    <row r="2897" spans="1:14" x14ac:dyDescent="0.3">
      <c r="A2897" s="169"/>
      <c r="B2897" s="170"/>
      <c r="C2897" s="170"/>
      <c r="D2897" s="170"/>
      <c r="E2897" s="170"/>
      <c r="F2897" s="170"/>
      <c r="G2897" s="170"/>
      <c r="H2897" s="170"/>
      <c r="I2897" s="170"/>
      <c r="J2897" s="171"/>
      <c r="K2897" s="128"/>
      <c r="L2897" s="126"/>
      <c r="M2897" s="126"/>
      <c r="N2897" s="127"/>
    </row>
    <row r="2898" spans="1:14" x14ac:dyDescent="0.3">
      <c r="A2898" s="169" t="s">
        <v>114</v>
      </c>
      <c r="B2898" s="170"/>
      <c r="C2898" s="170"/>
      <c r="D2898" s="170"/>
      <c r="E2898" s="170"/>
      <c r="F2898" s="170"/>
      <c r="G2898" s="170"/>
      <c r="H2898" s="170"/>
      <c r="I2898" s="170"/>
      <c r="J2898" s="171"/>
      <c r="K2898" s="136"/>
      <c r="L2898" s="111">
        <f>+L2888-L2891-L2892-L2893-L2894+L2895-L2896-L2897</f>
        <v>0</v>
      </c>
      <c r="M2898" s="126"/>
      <c r="N2898" s="127"/>
    </row>
    <row r="2899" spans="1:14" ht="19.5" thickBot="1" x14ac:dyDescent="0.35">
      <c r="M2899" s="138">
        <f>+L2899-L2898</f>
        <v>0</v>
      </c>
    </row>
    <row r="2900" spans="1:14" ht="19.5" thickBot="1" x14ac:dyDescent="0.35">
      <c r="A2900" s="157" t="s">
        <v>115</v>
      </c>
      <c r="B2900" s="158"/>
      <c r="C2900" s="158"/>
      <c r="D2900" s="158"/>
      <c r="E2900" s="158"/>
      <c r="F2900" s="159"/>
      <c r="G2900" s="127"/>
      <c r="H2900" s="157" t="s">
        <v>116</v>
      </c>
      <c r="I2900" s="158"/>
      <c r="J2900" s="159"/>
      <c r="K2900" s="157" t="s">
        <v>117</v>
      </c>
      <c r="L2900" s="158"/>
      <c r="M2900" s="159"/>
      <c r="N2900" s="139"/>
    </row>
    <row r="2901" spans="1:14" ht="19.5" thickBot="1" x14ac:dyDescent="0.35">
      <c r="A2901" s="140" t="s">
        <v>118</v>
      </c>
      <c r="B2901" s="157" t="s">
        <v>119</v>
      </c>
      <c r="C2901" s="159"/>
      <c r="D2901" s="140" t="s">
        <v>120</v>
      </c>
      <c r="E2901" s="157" t="s">
        <v>22</v>
      </c>
      <c r="F2901" s="159"/>
      <c r="G2901" s="127"/>
      <c r="H2901" s="157" t="s">
        <v>119</v>
      </c>
      <c r="I2901" s="159"/>
      <c r="J2901" s="140" t="s">
        <v>22</v>
      </c>
      <c r="K2901" s="157" t="s">
        <v>119</v>
      </c>
      <c r="L2901" s="159"/>
      <c r="M2901" s="140" t="s">
        <v>22</v>
      </c>
      <c r="N2901" s="139"/>
    </row>
    <row r="2902" spans="1:14" ht="19.5" thickBot="1" x14ac:dyDescent="0.35">
      <c r="A2902" s="141"/>
      <c r="B2902" s="153"/>
      <c r="C2902" s="154"/>
      <c r="D2902" s="141"/>
      <c r="E2902" s="155"/>
      <c r="F2902" s="156"/>
      <c r="G2902" s="127"/>
      <c r="H2902" s="153"/>
      <c r="I2902" s="154"/>
      <c r="J2902" s="142"/>
      <c r="K2902" s="153"/>
      <c r="L2902" s="154"/>
      <c r="M2902" s="143"/>
      <c r="N2902" s="144"/>
    </row>
    <row r="2903" spans="1:14" ht="19.5" thickBot="1" x14ac:dyDescent="0.35">
      <c r="A2903" s="141"/>
      <c r="B2903" s="153"/>
      <c r="C2903" s="154"/>
      <c r="D2903" s="141"/>
      <c r="E2903" s="155"/>
      <c r="F2903" s="156"/>
      <c r="G2903" s="127"/>
      <c r="H2903" s="153"/>
      <c r="I2903" s="154"/>
      <c r="J2903" s="142"/>
      <c r="K2903" s="153"/>
      <c r="L2903" s="154"/>
      <c r="M2903" s="143"/>
      <c r="N2903" s="144"/>
    </row>
    <row r="2904" spans="1:14" ht="19.5" thickBot="1" x14ac:dyDescent="0.35">
      <c r="A2904" s="141"/>
      <c r="B2904" s="153"/>
      <c r="C2904" s="154"/>
      <c r="D2904" s="141"/>
      <c r="E2904" s="155"/>
      <c r="F2904" s="156"/>
      <c r="G2904" s="127"/>
      <c r="H2904" s="153"/>
      <c r="I2904" s="154"/>
      <c r="J2904" s="142"/>
      <c r="K2904" s="153"/>
      <c r="L2904" s="154"/>
      <c r="M2904" s="143"/>
      <c r="N2904" s="144"/>
    </row>
    <row r="2905" spans="1:14" ht="19.5" thickBot="1" x14ac:dyDescent="0.35">
      <c r="A2905" s="141"/>
      <c r="B2905" s="153"/>
      <c r="C2905" s="154"/>
      <c r="D2905" s="141"/>
      <c r="E2905" s="155"/>
      <c r="F2905" s="156"/>
      <c r="G2905" s="127"/>
      <c r="H2905" s="153"/>
      <c r="I2905" s="154"/>
      <c r="J2905" s="142"/>
      <c r="K2905" s="153"/>
      <c r="L2905" s="154"/>
      <c r="M2905" s="143"/>
      <c r="N2905" s="144"/>
    </row>
    <row r="2906" spans="1:14" ht="19.5" thickBot="1" x14ac:dyDescent="0.35">
      <c r="A2906" s="141"/>
      <c r="B2906" s="153"/>
      <c r="C2906" s="154"/>
      <c r="D2906" s="141"/>
      <c r="E2906" s="155"/>
      <c r="F2906" s="156"/>
      <c r="G2906" s="127"/>
      <c r="H2906" s="153"/>
      <c r="I2906" s="154"/>
      <c r="J2906" s="142"/>
      <c r="K2906" s="153"/>
      <c r="L2906" s="154"/>
      <c r="M2906" s="143"/>
      <c r="N2906" s="144"/>
    </row>
    <row r="2907" spans="1:14" ht="19.5" thickBot="1" x14ac:dyDescent="0.35">
      <c r="A2907" s="141"/>
      <c r="B2907" s="153"/>
      <c r="C2907" s="154"/>
      <c r="D2907" s="141"/>
      <c r="E2907" s="155"/>
      <c r="F2907" s="156"/>
      <c r="G2907" s="127"/>
      <c r="H2907" s="153"/>
      <c r="I2907" s="154"/>
      <c r="J2907" s="142"/>
      <c r="K2907" s="153"/>
      <c r="L2907" s="154"/>
      <c r="M2907" s="143"/>
      <c r="N2907" s="144"/>
    </row>
    <row r="2908" spans="1:14" ht="19.5" thickBot="1" x14ac:dyDescent="0.35">
      <c r="A2908" s="141"/>
      <c r="B2908" s="153"/>
      <c r="C2908" s="154"/>
      <c r="D2908" s="141"/>
      <c r="E2908" s="155"/>
      <c r="F2908" s="156"/>
      <c r="G2908" s="127"/>
      <c r="H2908" s="153"/>
      <c r="I2908" s="154"/>
      <c r="J2908" s="142"/>
      <c r="K2908" s="153"/>
      <c r="L2908" s="154"/>
      <c r="M2908" s="143"/>
      <c r="N2908" s="144"/>
    </row>
    <row r="2909" spans="1:14" ht="19.5" thickBot="1" x14ac:dyDescent="0.35">
      <c r="A2909" s="141"/>
      <c r="B2909" s="153"/>
      <c r="C2909" s="154"/>
      <c r="D2909" s="141"/>
      <c r="E2909" s="155"/>
      <c r="F2909" s="156"/>
      <c r="G2909" s="127"/>
      <c r="H2909" s="153"/>
      <c r="I2909" s="154"/>
      <c r="J2909" s="142"/>
      <c r="K2909" s="153"/>
      <c r="L2909" s="154"/>
      <c r="M2909" s="143"/>
      <c r="N2909" s="144"/>
    </row>
    <row r="2910" spans="1:14" ht="19.5" thickBot="1" x14ac:dyDescent="0.35">
      <c r="A2910" s="141" t="s">
        <v>121</v>
      </c>
      <c r="B2910" s="153"/>
      <c r="C2910" s="154"/>
      <c r="D2910" s="141"/>
      <c r="E2910" s="155">
        <f>SUM(E2902:F2909)</f>
        <v>0</v>
      </c>
      <c r="F2910" s="156"/>
      <c r="G2910" s="127"/>
      <c r="H2910" s="153" t="s">
        <v>121</v>
      </c>
      <c r="I2910" s="154"/>
      <c r="J2910" s="140">
        <f>SUM(J2902:J2909)</f>
        <v>0</v>
      </c>
      <c r="K2910" s="153" t="s">
        <v>121</v>
      </c>
      <c r="L2910" s="154"/>
      <c r="M2910" s="145">
        <f>SUM(M2902:M2909)</f>
        <v>0</v>
      </c>
      <c r="N2910" s="139"/>
    </row>
    <row r="2913" spans="1:14" x14ac:dyDescent="0.3">
      <c r="A2913" s="172" t="s">
        <v>0</v>
      </c>
      <c r="B2913" s="172"/>
      <c r="C2913" s="172"/>
      <c r="D2913" s="172"/>
      <c r="E2913" s="172"/>
      <c r="F2913" s="172"/>
      <c r="G2913" s="172"/>
      <c r="H2913" s="172"/>
      <c r="I2913" s="172"/>
      <c r="J2913" s="172"/>
      <c r="K2913" s="172"/>
      <c r="L2913" s="172"/>
      <c r="M2913" s="1"/>
      <c r="N2913" s="151"/>
    </row>
    <row r="2914" spans="1:14" x14ac:dyDescent="0.3">
      <c r="A2914" s="1" t="s">
        <v>1</v>
      </c>
      <c r="B2914" s="151"/>
      <c r="J2914" s="1" t="s">
        <v>3</v>
      </c>
      <c r="K2914" s="173">
        <f>+K2823</f>
        <v>0</v>
      </c>
      <c r="L2914" s="173"/>
      <c r="M2914" s="173"/>
      <c r="N2914" s="6"/>
    </row>
    <row r="2915" spans="1:14" x14ac:dyDescent="0.3">
      <c r="A2915" s="174"/>
      <c r="B2915" s="175"/>
      <c r="C2915" s="176"/>
      <c r="D2915" s="169" t="s">
        <v>6</v>
      </c>
      <c r="E2915" s="170"/>
      <c r="F2915" s="171"/>
      <c r="G2915" s="7" t="s">
        <v>7</v>
      </c>
      <c r="H2915" s="7" t="s">
        <v>7</v>
      </c>
      <c r="I2915" s="7" t="s">
        <v>8</v>
      </c>
      <c r="J2915" s="150" t="s">
        <v>9</v>
      </c>
      <c r="K2915" s="7" t="s">
        <v>10</v>
      </c>
      <c r="L2915" s="152"/>
      <c r="M2915" s="7" t="s">
        <v>11</v>
      </c>
      <c r="N2915" s="7" t="s">
        <v>12</v>
      </c>
    </row>
    <row r="2916" spans="1:14" x14ac:dyDescent="0.3">
      <c r="A2916" s="12" t="s">
        <v>16</v>
      </c>
      <c r="B2916" s="7" t="s">
        <v>17</v>
      </c>
      <c r="C2916" s="13" t="s">
        <v>18</v>
      </c>
      <c r="D2916" s="7">
        <v>1</v>
      </c>
      <c r="E2916" s="7">
        <v>2</v>
      </c>
      <c r="F2916" s="14" t="s">
        <v>19</v>
      </c>
      <c r="G2916" s="7" t="s">
        <v>20</v>
      </c>
      <c r="H2916" s="7" t="s">
        <v>20</v>
      </c>
      <c r="I2916" s="7"/>
      <c r="J2916" s="7" t="s">
        <v>20</v>
      </c>
      <c r="K2916" s="7" t="s">
        <v>21</v>
      </c>
      <c r="L2916" s="7" t="s">
        <v>22</v>
      </c>
      <c r="M2916" s="7" t="s">
        <v>23</v>
      </c>
      <c r="N2916" s="7" t="s">
        <v>22</v>
      </c>
    </row>
    <row r="2917" spans="1:14" x14ac:dyDescent="0.3">
      <c r="A2917" s="16" t="s">
        <v>35</v>
      </c>
      <c r="B2917" s="17" t="s">
        <v>36</v>
      </c>
      <c r="C2917" s="17">
        <v>72</v>
      </c>
      <c r="D2917" s="29"/>
      <c r="E2917" s="29"/>
      <c r="F2917" s="30">
        <f>+(E2917+D2917)/C2917</f>
        <v>0</v>
      </c>
      <c r="G2917" s="32"/>
      <c r="H2917" s="32"/>
      <c r="I2917" s="32"/>
      <c r="J2917" s="34">
        <f>+D2917+E2917-G2917-H2917-I2917</f>
        <v>0</v>
      </c>
      <c r="K2917" s="31">
        <f>+K2826</f>
        <v>381.13</v>
      </c>
      <c r="L2917" s="24">
        <f t="shared" ref="L2917:L2978" si="211">+J2917*K2917</f>
        <v>0</v>
      </c>
      <c r="M2917" s="24"/>
      <c r="N2917" s="24">
        <f>+K2917*I2917</f>
        <v>0</v>
      </c>
    </row>
    <row r="2918" spans="1:14" x14ac:dyDescent="0.3">
      <c r="A2918" s="16" t="s">
        <v>37</v>
      </c>
      <c r="B2918" s="17" t="s">
        <v>38</v>
      </c>
      <c r="C2918" s="17">
        <v>36</v>
      </c>
      <c r="D2918" s="29"/>
      <c r="E2918" s="29"/>
      <c r="F2918" s="30">
        <f t="shared" ref="F2918:F2978" si="212">+(E2918+D2918)/C2918</f>
        <v>0</v>
      </c>
      <c r="G2918" s="32"/>
      <c r="H2918" s="32"/>
      <c r="I2918" s="32"/>
      <c r="J2918" s="34">
        <f t="shared" ref="J2918:J2978" si="213">+D2918+E2918-G2918-H2918-I2918</f>
        <v>0</v>
      </c>
      <c r="K2918" s="31">
        <f t="shared" ref="K2918:K2978" si="214">+K2827</f>
        <v>741.2</v>
      </c>
      <c r="L2918" s="24">
        <f t="shared" si="211"/>
        <v>0</v>
      </c>
      <c r="M2918" s="24"/>
      <c r="N2918" s="24">
        <f t="shared" ref="N2918:N2978" si="215">+K2918*I2918</f>
        <v>0</v>
      </c>
    </row>
    <row r="2919" spans="1:14" x14ac:dyDescent="0.3">
      <c r="A2919" s="16" t="s">
        <v>39</v>
      </c>
      <c r="B2919" s="17" t="s">
        <v>40</v>
      </c>
      <c r="C2919" s="17">
        <v>18</v>
      </c>
      <c r="D2919" s="29"/>
      <c r="E2919" s="29"/>
      <c r="F2919" s="30">
        <f t="shared" si="212"/>
        <v>0</v>
      </c>
      <c r="G2919" s="32"/>
      <c r="H2919" s="32"/>
      <c r="I2919" s="32"/>
      <c r="J2919" s="12">
        <f t="shared" si="213"/>
        <v>0</v>
      </c>
      <c r="K2919" s="31">
        <f t="shared" si="214"/>
        <v>1263.5999999999999</v>
      </c>
      <c r="L2919" s="37">
        <f t="shared" si="211"/>
        <v>0</v>
      </c>
      <c r="M2919" s="37"/>
      <c r="N2919" s="37">
        <f t="shared" si="215"/>
        <v>0</v>
      </c>
    </row>
    <row r="2920" spans="1:14" x14ac:dyDescent="0.3">
      <c r="A2920" s="16" t="s">
        <v>41</v>
      </c>
      <c r="B2920" s="17" t="s">
        <v>42</v>
      </c>
      <c r="C2920" s="17">
        <v>10</v>
      </c>
      <c r="D2920" s="29"/>
      <c r="E2920" s="29"/>
      <c r="F2920" s="30">
        <f t="shared" si="212"/>
        <v>0</v>
      </c>
      <c r="G2920" s="32"/>
      <c r="H2920" s="32"/>
      <c r="I2920" s="32"/>
      <c r="J2920" s="34">
        <f t="shared" si="213"/>
        <v>0</v>
      </c>
      <c r="K2920" s="31">
        <f t="shared" si="214"/>
        <v>2059.1999999999998</v>
      </c>
      <c r="L2920" s="24">
        <f t="shared" si="211"/>
        <v>0</v>
      </c>
      <c r="M2920" s="24"/>
      <c r="N2920" s="24">
        <f t="shared" si="215"/>
        <v>0</v>
      </c>
    </row>
    <row r="2921" spans="1:14" x14ac:dyDescent="0.3">
      <c r="A2921" s="16" t="s">
        <v>43</v>
      </c>
      <c r="B2921" s="17" t="s">
        <v>36</v>
      </c>
      <c r="C2921" s="17">
        <v>72</v>
      </c>
      <c r="D2921" s="29"/>
      <c r="E2921" s="29"/>
      <c r="F2921" s="30">
        <f t="shared" si="212"/>
        <v>0</v>
      </c>
      <c r="G2921" s="32"/>
      <c r="H2921" s="32"/>
      <c r="I2921" s="32"/>
      <c r="J2921" s="34">
        <f t="shared" si="213"/>
        <v>0</v>
      </c>
      <c r="K2921" s="31">
        <f t="shared" si="214"/>
        <v>409.5</v>
      </c>
      <c r="L2921" s="24">
        <f t="shared" si="211"/>
        <v>0</v>
      </c>
      <c r="M2921" s="24"/>
      <c r="N2921" s="24">
        <f t="shared" si="215"/>
        <v>0</v>
      </c>
    </row>
    <row r="2922" spans="1:14" x14ac:dyDescent="0.3">
      <c r="A2922" s="16" t="s">
        <v>44</v>
      </c>
      <c r="B2922" s="17" t="s">
        <v>38</v>
      </c>
      <c r="C2922" s="17">
        <v>36</v>
      </c>
      <c r="D2922" s="29"/>
      <c r="E2922" s="29"/>
      <c r="F2922" s="30">
        <f t="shared" si="212"/>
        <v>0</v>
      </c>
      <c r="G2922" s="32"/>
      <c r="H2922" s="32"/>
      <c r="I2922" s="32"/>
      <c r="J2922" s="34">
        <f t="shared" si="213"/>
        <v>0</v>
      </c>
      <c r="K2922" s="31">
        <f t="shared" si="214"/>
        <v>803.79</v>
      </c>
      <c r="L2922" s="24">
        <f t="shared" si="211"/>
        <v>0</v>
      </c>
      <c r="M2922" s="24"/>
      <c r="N2922" s="24">
        <f t="shared" si="215"/>
        <v>0</v>
      </c>
    </row>
    <row r="2923" spans="1:14" x14ac:dyDescent="0.3">
      <c r="A2923" s="16" t="s">
        <v>45</v>
      </c>
      <c r="B2923" s="17" t="s">
        <v>36</v>
      </c>
      <c r="C2923" s="17">
        <v>72</v>
      </c>
      <c r="D2923" s="29"/>
      <c r="E2923" s="29"/>
      <c r="F2923" s="30">
        <f t="shared" si="212"/>
        <v>0</v>
      </c>
      <c r="G2923" s="32"/>
      <c r="H2923" s="32"/>
      <c r="I2923" s="32"/>
      <c r="J2923" s="34">
        <f t="shared" si="213"/>
        <v>0</v>
      </c>
      <c r="K2923" s="31">
        <f t="shared" si="214"/>
        <v>409.5</v>
      </c>
      <c r="L2923" s="24">
        <f t="shared" si="211"/>
        <v>0</v>
      </c>
      <c r="M2923" s="24"/>
      <c r="N2923" s="24">
        <f t="shared" si="215"/>
        <v>0</v>
      </c>
    </row>
    <row r="2924" spans="1:14" x14ac:dyDescent="0.3">
      <c r="A2924" s="16" t="s">
        <v>46</v>
      </c>
      <c r="B2924" s="17" t="s">
        <v>38</v>
      </c>
      <c r="C2924" s="17">
        <v>36</v>
      </c>
      <c r="D2924" s="29"/>
      <c r="E2924" s="29"/>
      <c r="F2924" s="30">
        <f t="shared" si="212"/>
        <v>0</v>
      </c>
      <c r="G2924" s="32"/>
      <c r="H2924" s="32"/>
      <c r="I2924" s="32"/>
      <c r="J2924" s="34">
        <f t="shared" si="213"/>
        <v>0</v>
      </c>
      <c r="K2924" s="31">
        <f t="shared" si="214"/>
        <v>803.79</v>
      </c>
      <c r="L2924" s="24">
        <f t="shared" si="211"/>
        <v>0</v>
      </c>
      <c r="M2924" s="24"/>
      <c r="N2924" s="24">
        <f t="shared" si="215"/>
        <v>0</v>
      </c>
    </row>
    <row r="2925" spans="1:14" x14ac:dyDescent="0.3">
      <c r="A2925" s="16" t="s">
        <v>47</v>
      </c>
      <c r="B2925" s="17" t="s">
        <v>48</v>
      </c>
      <c r="C2925" s="17">
        <v>8</v>
      </c>
      <c r="D2925" s="29"/>
      <c r="E2925" s="29"/>
      <c r="F2925" s="30">
        <f t="shared" si="212"/>
        <v>0</v>
      </c>
      <c r="G2925" s="32"/>
      <c r="H2925" s="32"/>
      <c r="I2925" s="32"/>
      <c r="J2925" s="34">
        <f t="shared" si="213"/>
        <v>0</v>
      </c>
      <c r="K2925" s="31">
        <f t="shared" si="214"/>
        <v>2767.05</v>
      </c>
      <c r="L2925" s="24">
        <f t="shared" si="211"/>
        <v>0</v>
      </c>
      <c r="M2925" s="24"/>
      <c r="N2925" s="24">
        <f t="shared" si="215"/>
        <v>0</v>
      </c>
    </row>
    <row r="2926" spans="1:14" x14ac:dyDescent="0.3">
      <c r="A2926" s="35" t="s">
        <v>49</v>
      </c>
      <c r="B2926" s="17" t="s">
        <v>50</v>
      </c>
      <c r="C2926" s="38">
        <v>72</v>
      </c>
      <c r="D2926" s="29"/>
      <c r="E2926" s="29"/>
      <c r="F2926" s="30">
        <f t="shared" si="212"/>
        <v>0</v>
      </c>
      <c r="G2926" s="32"/>
      <c r="H2926" s="32"/>
      <c r="I2926" s="32"/>
      <c r="J2926" s="12">
        <f t="shared" si="213"/>
        <v>0</v>
      </c>
      <c r="K2926" s="31">
        <f t="shared" si="214"/>
        <v>444.6</v>
      </c>
      <c r="L2926" s="37">
        <f t="shared" si="211"/>
        <v>0</v>
      </c>
      <c r="M2926" s="37"/>
      <c r="N2926" s="37">
        <f t="shared" si="215"/>
        <v>0</v>
      </c>
    </row>
    <row r="2927" spans="1:14" x14ac:dyDescent="0.3">
      <c r="A2927" s="16" t="s">
        <v>51</v>
      </c>
      <c r="B2927" s="17" t="s">
        <v>52</v>
      </c>
      <c r="C2927" s="17">
        <v>36</v>
      </c>
      <c r="D2927" s="29"/>
      <c r="E2927" s="29"/>
      <c r="F2927" s="30">
        <f t="shared" si="212"/>
        <v>0</v>
      </c>
      <c r="G2927" s="32"/>
      <c r="H2927" s="32"/>
      <c r="I2927" s="32"/>
      <c r="J2927" s="34">
        <f t="shared" si="213"/>
        <v>0</v>
      </c>
      <c r="K2927" s="31">
        <f t="shared" si="214"/>
        <v>868.73</v>
      </c>
      <c r="L2927" s="24">
        <f t="shared" si="211"/>
        <v>0</v>
      </c>
      <c r="M2927" s="24"/>
      <c r="N2927" s="24">
        <f t="shared" si="215"/>
        <v>0</v>
      </c>
    </row>
    <row r="2928" spans="1:14" x14ac:dyDescent="0.3">
      <c r="A2928" s="16" t="s">
        <v>53</v>
      </c>
      <c r="B2928" s="17" t="s">
        <v>48</v>
      </c>
      <c r="C2928" s="17">
        <v>8</v>
      </c>
      <c r="D2928" s="29"/>
      <c r="E2928" s="29"/>
      <c r="F2928" s="30">
        <f t="shared" si="212"/>
        <v>0</v>
      </c>
      <c r="G2928" s="32"/>
      <c r="H2928" s="32"/>
      <c r="I2928" s="32"/>
      <c r="J2928" s="34">
        <f t="shared" si="213"/>
        <v>0</v>
      </c>
      <c r="K2928" s="31">
        <f t="shared" si="214"/>
        <v>2416.0500000000002</v>
      </c>
      <c r="L2928" s="24">
        <f t="shared" si="211"/>
        <v>0</v>
      </c>
      <c r="M2928" s="24"/>
      <c r="N2928" s="24">
        <f t="shared" si="215"/>
        <v>0</v>
      </c>
    </row>
    <row r="2929" spans="1:14" x14ac:dyDescent="0.3">
      <c r="A2929" s="16" t="s">
        <v>54</v>
      </c>
      <c r="B2929" s="17" t="s">
        <v>50</v>
      </c>
      <c r="C2929" s="17">
        <v>72</v>
      </c>
      <c r="D2929" s="29"/>
      <c r="E2929" s="29"/>
      <c r="F2929" s="30">
        <f t="shared" si="212"/>
        <v>0</v>
      </c>
      <c r="G2929" s="32"/>
      <c r="H2929" s="32"/>
      <c r="I2929" s="32"/>
      <c r="J2929" s="34">
        <f t="shared" si="213"/>
        <v>0</v>
      </c>
      <c r="K2929" s="31">
        <f t="shared" si="214"/>
        <v>377.33</v>
      </c>
      <c r="L2929" s="24">
        <f t="shared" si="211"/>
        <v>0</v>
      </c>
      <c r="M2929" s="24"/>
      <c r="N2929" s="24">
        <f t="shared" si="215"/>
        <v>0</v>
      </c>
    </row>
    <row r="2930" spans="1:14" x14ac:dyDescent="0.3">
      <c r="A2930" s="16" t="s">
        <v>55</v>
      </c>
      <c r="B2930" s="17" t="s">
        <v>56</v>
      </c>
      <c r="C2930" s="17">
        <v>15</v>
      </c>
      <c r="D2930" s="44"/>
      <c r="E2930" s="44"/>
      <c r="F2930" s="30">
        <f t="shared" si="212"/>
        <v>0</v>
      </c>
      <c r="G2930" s="11"/>
      <c r="H2930" s="11"/>
      <c r="I2930" s="11"/>
      <c r="J2930" s="12">
        <f t="shared" si="213"/>
        <v>0</v>
      </c>
      <c r="K2930" s="45">
        <f t="shared" si="214"/>
        <v>1158.3</v>
      </c>
      <c r="L2930" s="37">
        <f t="shared" si="211"/>
        <v>0</v>
      </c>
      <c r="M2930" s="37"/>
      <c r="N2930" s="37">
        <f t="shared" si="215"/>
        <v>0</v>
      </c>
    </row>
    <row r="2931" spans="1:14" x14ac:dyDescent="0.3">
      <c r="A2931" s="16" t="s">
        <v>57</v>
      </c>
      <c r="B2931" s="17" t="s">
        <v>50</v>
      </c>
      <c r="C2931" s="17">
        <v>72</v>
      </c>
      <c r="D2931" s="29"/>
      <c r="E2931" s="29"/>
      <c r="F2931" s="30">
        <f t="shared" si="212"/>
        <v>0</v>
      </c>
      <c r="G2931" s="32"/>
      <c r="H2931" s="32"/>
      <c r="I2931" s="32"/>
      <c r="J2931" s="34">
        <f t="shared" si="213"/>
        <v>0</v>
      </c>
      <c r="K2931" s="31">
        <f t="shared" si="214"/>
        <v>424.13</v>
      </c>
      <c r="L2931" s="24">
        <f t="shared" si="211"/>
        <v>0</v>
      </c>
      <c r="M2931" s="24"/>
      <c r="N2931" s="24">
        <f t="shared" si="215"/>
        <v>0</v>
      </c>
    </row>
    <row r="2932" spans="1:14" x14ac:dyDescent="0.3">
      <c r="A2932" s="16" t="s">
        <v>58</v>
      </c>
      <c r="B2932" s="17" t="s">
        <v>59</v>
      </c>
      <c r="C2932" s="17">
        <v>15</v>
      </c>
      <c r="D2932" s="29"/>
      <c r="E2932" s="29"/>
      <c r="F2932" s="30">
        <f t="shared" si="212"/>
        <v>0</v>
      </c>
      <c r="G2932" s="32"/>
      <c r="H2932" s="32"/>
      <c r="I2932" s="32"/>
      <c r="J2932" s="34">
        <f t="shared" si="213"/>
        <v>0</v>
      </c>
      <c r="K2932" s="31">
        <f t="shared" si="214"/>
        <v>1199.25</v>
      </c>
      <c r="L2932" s="24">
        <f t="shared" si="211"/>
        <v>0</v>
      </c>
      <c r="M2932" s="24"/>
      <c r="N2932" s="24">
        <f t="shared" si="215"/>
        <v>0</v>
      </c>
    </row>
    <row r="2933" spans="1:14" x14ac:dyDescent="0.3">
      <c r="A2933" s="16" t="s">
        <v>60</v>
      </c>
      <c r="B2933" s="17" t="s">
        <v>50</v>
      </c>
      <c r="C2933" s="17">
        <v>72</v>
      </c>
      <c r="D2933" s="29"/>
      <c r="E2933" s="29"/>
      <c r="F2933" s="30">
        <f t="shared" si="212"/>
        <v>0</v>
      </c>
      <c r="G2933" s="32"/>
      <c r="H2933" s="32"/>
      <c r="I2933" s="32"/>
      <c r="J2933" s="34">
        <f t="shared" si="213"/>
        <v>0</v>
      </c>
      <c r="K2933" s="31">
        <f t="shared" si="214"/>
        <v>381.13</v>
      </c>
      <c r="L2933" s="24">
        <f t="shared" si="211"/>
        <v>0</v>
      </c>
      <c r="M2933" s="24"/>
      <c r="N2933" s="24">
        <f t="shared" si="215"/>
        <v>0</v>
      </c>
    </row>
    <row r="2934" spans="1:14" x14ac:dyDescent="0.3">
      <c r="A2934" s="16" t="s">
        <v>61</v>
      </c>
      <c r="B2934" s="17" t="s">
        <v>50</v>
      </c>
      <c r="C2934" s="38">
        <v>72</v>
      </c>
      <c r="D2934" s="44"/>
      <c r="E2934" s="44"/>
      <c r="F2934" s="30">
        <f t="shared" si="212"/>
        <v>0</v>
      </c>
      <c r="G2934" s="11"/>
      <c r="H2934" s="11"/>
      <c r="I2934" s="11"/>
      <c r="J2934" s="12">
        <f t="shared" si="213"/>
        <v>0</v>
      </c>
      <c r="K2934" s="31">
        <f t="shared" si="214"/>
        <v>424.13</v>
      </c>
      <c r="L2934" s="37">
        <f t="shared" si="211"/>
        <v>0</v>
      </c>
      <c r="M2934" s="37"/>
      <c r="N2934" s="37">
        <f t="shared" si="215"/>
        <v>0</v>
      </c>
    </row>
    <row r="2935" spans="1:14" x14ac:dyDescent="0.3">
      <c r="A2935" s="35" t="s">
        <v>62</v>
      </c>
      <c r="B2935" s="17" t="s">
        <v>50</v>
      </c>
      <c r="C2935" s="38">
        <v>72</v>
      </c>
      <c r="D2935" s="44"/>
      <c r="E2935" s="44"/>
      <c r="F2935" s="30">
        <f t="shared" si="212"/>
        <v>0</v>
      </c>
      <c r="G2935" s="11"/>
      <c r="H2935" s="11"/>
      <c r="I2935" s="11"/>
      <c r="J2935" s="12">
        <f t="shared" si="213"/>
        <v>0</v>
      </c>
      <c r="K2935" s="31">
        <f t="shared" si="214"/>
        <v>330.23</v>
      </c>
      <c r="L2935" s="37">
        <f t="shared" si="211"/>
        <v>0</v>
      </c>
      <c r="M2935" s="37"/>
      <c r="N2935" s="37">
        <f t="shared" si="215"/>
        <v>0</v>
      </c>
    </row>
    <row r="2936" spans="1:14" x14ac:dyDescent="0.3">
      <c r="A2936" s="35" t="s">
        <v>63</v>
      </c>
      <c r="B2936" s="17" t="s">
        <v>50</v>
      </c>
      <c r="C2936" s="38">
        <v>72</v>
      </c>
      <c r="D2936" s="44"/>
      <c r="E2936" s="44"/>
      <c r="F2936" s="30">
        <f t="shared" si="212"/>
        <v>0</v>
      </c>
      <c r="G2936" s="11"/>
      <c r="H2936" s="11"/>
      <c r="I2936" s="11"/>
      <c r="J2936" s="12">
        <f t="shared" si="213"/>
        <v>0</v>
      </c>
      <c r="K2936" s="31">
        <f t="shared" si="214"/>
        <v>424.13</v>
      </c>
      <c r="L2936" s="37">
        <f t="shared" si="211"/>
        <v>0</v>
      </c>
      <c r="M2936" s="37"/>
      <c r="N2936" s="37">
        <f t="shared" si="215"/>
        <v>0</v>
      </c>
    </row>
    <row r="2937" spans="1:14" x14ac:dyDescent="0.3">
      <c r="A2937" s="35" t="s">
        <v>64</v>
      </c>
      <c r="B2937" s="17" t="s">
        <v>65</v>
      </c>
      <c r="C2937" s="38">
        <v>72</v>
      </c>
      <c r="D2937" s="44"/>
      <c r="E2937" s="44"/>
      <c r="F2937" s="30">
        <f t="shared" si="212"/>
        <v>0</v>
      </c>
      <c r="G2937" s="11"/>
      <c r="H2937" s="11"/>
      <c r="I2937" s="11"/>
      <c r="J2937" s="12">
        <f t="shared" si="213"/>
        <v>0</v>
      </c>
      <c r="K2937" s="31">
        <f t="shared" si="214"/>
        <v>389.61</v>
      </c>
      <c r="L2937" s="37">
        <f t="shared" si="211"/>
        <v>0</v>
      </c>
      <c r="M2937" s="37"/>
      <c r="N2937" s="37">
        <f t="shared" si="215"/>
        <v>0</v>
      </c>
    </row>
    <row r="2938" spans="1:14" x14ac:dyDescent="0.3">
      <c r="A2938" s="35" t="s">
        <v>66</v>
      </c>
      <c r="B2938" s="17" t="s">
        <v>65</v>
      </c>
      <c r="C2938" s="38">
        <v>72</v>
      </c>
      <c r="D2938" s="44"/>
      <c r="E2938" s="44"/>
      <c r="F2938" s="30">
        <f t="shared" si="212"/>
        <v>0</v>
      </c>
      <c r="G2938" s="11"/>
      <c r="H2938" s="11"/>
      <c r="I2938" s="11"/>
      <c r="J2938" s="12">
        <f t="shared" si="213"/>
        <v>0</v>
      </c>
      <c r="K2938" s="31">
        <f t="shared" si="214"/>
        <v>389.61</v>
      </c>
      <c r="L2938" s="37">
        <f t="shared" si="211"/>
        <v>0</v>
      </c>
      <c r="M2938" s="37"/>
      <c r="N2938" s="37">
        <f t="shared" si="215"/>
        <v>0</v>
      </c>
    </row>
    <row r="2939" spans="1:14" x14ac:dyDescent="0.3">
      <c r="A2939" s="47" t="s">
        <v>67</v>
      </c>
      <c r="B2939" s="48" t="s">
        <v>59</v>
      </c>
      <c r="C2939" s="49">
        <v>25</v>
      </c>
      <c r="D2939" s="44"/>
      <c r="E2939" s="44"/>
      <c r="F2939" s="30">
        <f t="shared" si="212"/>
        <v>0</v>
      </c>
      <c r="G2939" s="11"/>
      <c r="H2939" s="11"/>
      <c r="I2939" s="11"/>
      <c r="J2939" s="12">
        <f t="shared" si="213"/>
        <v>0</v>
      </c>
      <c r="K2939" s="31">
        <f t="shared" si="214"/>
        <v>169.65</v>
      </c>
      <c r="L2939" s="37">
        <f t="shared" si="211"/>
        <v>0</v>
      </c>
      <c r="M2939" s="37"/>
      <c r="N2939" s="37">
        <f t="shared" si="215"/>
        <v>0</v>
      </c>
    </row>
    <row r="2940" spans="1:14" x14ac:dyDescent="0.3">
      <c r="A2940" s="47" t="s">
        <v>68</v>
      </c>
      <c r="B2940" s="48" t="s">
        <v>42</v>
      </c>
      <c r="C2940" s="49">
        <v>50</v>
      </c>
      <c r="D2940" s="44"/>
      <c r="E2940" s="44"/>
      <c r="F2940" s="30">
        <f t="shared" si="212"/>
        <v>0</v>
      </c>
      <c r="G2940" s="11"/>
      <c r="H2940" s="11"/>
      <c r="I2940" s="11"/>
      <c r="J2940" s="12">
        <f t="shared" si="213"/>
        <v>0</v>
      </c>
      <c r="K2940" s="31">
        <f t="shared" si="214"/>
        <v>88.92</v>
      </c>
      <c r="L2940" s="37">
        <f t="shared" si="211"/>
        <v>0</v>
      </c>
      <c r="M2940" s="37"/>
      <c r="N2940" s="37">
        <f t="shared" si="215"/>
        <v>0</v>
      </c>
    </row>
    <row r="2941" spans="1:14" x14ac:dyDescent="0.3">
      <c r="A2941" s="47" t="s">
        <v>69</v>
      </c>
      <c r="B2941" s="48" t="s">
        <v>52</v>
      </c>
      <c r="C2941" s="49">
        <v>12</v>
      </c>
      <c r="D2941" s="44"/>
      <c r="E2941" s="44"/>
      <c r="F2941" s="30">
        <f t="shared" si="212"/>
        <v>0</v>
      </c>
      <c r="G2941" s="11"/>
      <c r="H2941" s="11"/>
      <c r="I2941" s="11"/>
      <c r="J2941" s="12">
        <f t="shared" si="213"/>
        <v>0</v>
      </c>
      <c r="K2941" s="31">
        <f t="shared" si="214"/>
        <v>123.94</v>
      </c>
      <c r="L2941" s="37">
        <f t="shared" si="211"/>
        <v>0</v>
      </c>
      <c r="M2941" s="37"/>
      <c r="N2941" s="37">
        <f t="shared" si="215"/>
        <v>0</v>
      </c>
    </row>
    <row r="2942" spans="1:14" ht="19.5" thickBot="1" x14ac:dyDescent="0.35">
      <c r="A2942" s="47" t="s">
        <v>70</v>
      </c>
      <c r="B2942" s="48" t="s">
        <v>50</v>
      </c>
      <c r="C2942" s="49">
        <v>60</v>
      </c>
      <c r="D2942" s="44"/>
      <c r="E2942" s="44"/>
      <c r="F2942" s="30">
        <f t="shared" si="212"/>
        <v>0</v>
      </c>
      <c r="G2942" s="11"/>
      <c r="H2942" s="11"/>
      <c r="I2942" s="11"/>
      <c r="J2942" s="12">
        <f t="shared" si="213"/>
        <v>0</v>
      </c>
      <c r="K2942" s="31">
        <f t="shared" si="214"/>
        <v>67.180000000000007</v>
      </c>
      <c r="L2942" s="37">
        <f t="shared" si="211"/>
        <v>0</v>
      </c>
      <c r="M2942" s="37"/>
      <c r="N2942" s="37">
        <f t="shared" si="215"/>
        <v>0</v>
      </c>
    </row>
    <row r="2943" spans="1:14" ht="19.5" thickBot="1" x14ac:dyDescent="0.35">
      <c r="A2943" s="56" t="s">
        <v>71</v>
      </c>
      <c r="B2943" s="57" t="s">
        <v>50</v>
      </c>
      <c r="C2943" s="58">
        <v>60</v>
      </c>
      <c r="D2943" s="44"/>
      <c r="E2943" s="44"/>
      <c r="F2943" s="30">
        <f t="shared" si="212"/>
        <v>0</v>
      </c>
      <c r="G2943" s="11"/>
      <c r="H2943" s="11"/>
      <c r="I2943" s="11"/>
      <c r="J2943" s="12">
        <f t="shared" si="213"/>
        <v>0</v>
      </c>
      <c r="K2943" s="31">
        <f t="shared" si="214"/>
        <v>67.180000000000007</v>
      </c>
      <c r="L2943" s="37">
        <f t="shared" si="211"/>
        <v>0</v>
      </c>
      <c r="M2943" s="37"/>
      <c r="N2943" s="37">
        <f t="shared" si="215"/>
        <v>0</v>
      </c>
    </row>
    <row r="2944" spans="1:14" ht="19.5" thickBot="1" x14ac:dyDescent="0.35">
      <c r="A2944" s="56" t="s">
        <v>72</v>
      </c>
      <c r="B2944" s="57" t="s">
        <v>50</v>
      </c>
      <c r="C2944" s="58">
        <v>60</v>
      </c>
      <c r="D2944" s="44"/>
      <c r="E2944" s="44"/>
      <c r="F2944" s="30">
        <f t="shared" si="212"/>
        <v>0</v>
      </c>
      <c r="G2944" s="11"/>
      <c r="H2944" s="11"/>
      <c r="I2944" s="11"/>
      <c r="J2944" s="12">
        <f t="shared" si="213"/>
        <v>0</v>
      </c>
      <c r="K2944" s="31">
        <f t="shared" si="214"/>
        <v>67.180000000000007</v>
      </c>
      <c r="L2944" s="37">
        <f t="shared" si="211"/>
        <v>0</v>
      </c>
      <c r="M2944" s="37"/>
      <c r="N2944" s="37">
        <f t="shared" si="215"/>
        <v>0</v>
      </c>
    </row>
    <row r="2945" spans="1:14" ht="19.5" thickBot="1" x14ac:dyDescent="0.35">
      <c r="A2945" s="56" t="s">
        <v>73</v>
      </c>
      <c r="B2945" s="57" t="s">
        <v>74</v>
      </c>
      <c r="C2945" s="58">
        <v>150</v>
      </c>
      <c r="D2945" s="44"/>
      <c r="E2945" s="44"/>
      <c r="F2945" s="30">
        <f t="shared" si="212"/>
        <v>0</v>
      </c>
      <c r="G2945" s="11"/>
      <c r="H2945" s="11"/>
      <c r="I2945" s="11"/>
      <c r="J2945" s="12">
        <f t="shared" si="213"/>
        <v>0</v>
      </c>
      <c r="K2945" s="31">
        <f t="shared" si="214"/>
        <v>21.06</v>
      </c>
      <c r="L2945" s="37">
        <f t="shared" si="211"/>
        <v>0</v>
      </c>
      <c r="M2945" s="37"/>
      <c r="N2945" s="37">
        <f t="shared" si="215"/>
        <v>0</v>
      </c>
    </row>
    <row r="2946" spans="1:14" ht="19.5" thickBot="1" x14ac:dyDescent="0.35">
      <c r="A2946" s="66" t="s">
        <v>75</v>
      </c>
      <c r="B2946" s="67" t="s">
        <v>76</v>
      </c>
      <c r="C2946" s="68">
        <v>120</v>
      </c>
      <c r="D2946" s="44"/>
      <c r="E2946" s="44"/>
      <c r="F2946" s="30">
        <f t="shared" si="212"/>
        <v>0</v>
      </c>
      <c r="G2946" s="11"/>
      <c r="H2946" s="11"/>
      <c r="I2946" s="11"/>
      <c r="J2946" s="12">
        <f t="shared" si="213"/>
        <v>0</v>
      </c>
      <c r="K2946" s="31">
        <f t="shared" si="214"/>
        <v>78.98</v>
      </c>
      <c r="L2946" s="37">
        <f t="shared" si="211"/>
        <v>0</v>
      </c>
      <c r="M2946" s="37"/>
      <c r="N2946" s="37">
        <f t="shared" si="215"/>
        <v>0</v>
      </c>
    </row>
    <row r="2947" spans="1:14" ht="19.5" thickBot="1" x14ac:dyDescent="0.35">
      <c r="A2947" s="66" t="s">
        <v>77</v>
      </c>
      <c r="B2947" s="67" t="s">
        <v>78</v>
      </c>
      <c r="C2947" s="68">
        <v>60</v>
      </c>
      <c r="D2947" s="44"/>
      <c r="E2947" s="44"/>
      <c r="F2947" s="30">
        <f t="shared" si="212"/>
        <v>0</v>
      </c>
      <c r="G2947" s="11"/>
      <c r="H2947" s="11"/>
      <c r="I2947" s="11"/>
      <c r="J2947" s="12">
        <f t="shared" si="213"/>
        <v>0</v>
      </c>
      <c r="K2947" s="31">
        <f t="shared" si="214"/>
        <v>154.44</v>
      </c>
      <c r="L2947" s="37">
        <f t="shared" si="211"/>
        <v>0</v>
      </c>
      <c r="M2947" s="37"/>
      <c r="N2947" s="37">
        <f t="shared" si="215"/>
        <v>0</v>
      </c>
    </row>
    <row r="2948" spans="1:14" ht="19.5" thickBot="1" x14ac:dyDescent="0.35">
      <c r="A2948" s="66" t="s">
        <v>79</v>
      </c>
      <c r="B2948" s="67" t="s">
        <v>50</v>
      </c>
      <c r="C2948" s="68">
        <v>30</v>
      </c>
      <c r="D2948" s="44"/>
      <c r="E2948" s="44"/>
      <c r="F2948" s="30">
        <f t="shared" si="212"/>
        <v>0</v>
      </c>
      <c r="G2948" s="11"/>
      <c r="H2948" s="11"/>
      <c r="I2948" s="11"/>
      <c r="J2948" s="12">
        <f t="shared" si="213"/>
        <v>0</v>
      </c>
      <c r="K2948" s="31">
        <f t="shared" si="214"/>
        <v>274.95</v>
      </c>
      <c r="L2948" s="37">
        <f t="shared" si="211"/>
        <v>0</v>
      </c>
      <c r="M2948" s="37"/>
      <c r="N2948" s="37">
        <f t="shared" si="215"/>
        <v>0</v>
      </c>
    </row>
    <row r="2949" spans="1:14" ht="19.5" thickBot="1" x14ac:dyDescent="0.35">
      <c r="A2949" s="66" t="s">
        <v>80</v>
      </c>
      <c r="B2949" s="67" t="s">
        <v>59</v>
      </c>
      <c r="C2949" s="68">
        <v>12</v>
      </c>
      <c r="D2949" s="44"/>
      <c r="E2949" s="44"/>
      <c r="F2949" s="30">
        <f t="shared" si="212"/>
        <v>0</v>
      </c>
      <c r="G2949" s="11"/>
      <c r="H2949" s="11"/>
      <c r="I2949" s="11"/>
      <c r="J2949" s="12">
        <f t="shared" si="213"/>
        <v>0</v>
      </c>
      <c r="K2949" s="31">
        <f t="shared" si="214"/>
        <v>1023.75</v>
      </c>
      <c r="L2949" s="37">
        <f t="shared" si="211"/>
        <v>0</v>
      </c>
      <c r="M2949" s="37"/>
      <c r="N2949" s="37">
        <f t="shared" si="215"/>
        <v>0</v>
      </c>
    </row>
    <row r="2950" spans="1:14" ht="19.5" thickBot="1" x14ac:dyDescent="0.35">
      <c r="A2950" s="76" t="s">
        <v>81</v>
      </c>
      <c r="B2950" s="77" t="s">
        <v>82</v>
      </c>
      <c r="C2950" s="78">
        <v>18</v>
      </c>
      <c r="D2950" s="44"/>
      <c r="E2950" s="44"/>
      <c r="F2950" s="30">
        <f t="shared" si="212"/>
        <v>0</v>
      </c>
      <c r="G2950" s="11"/>
      <c r="H2950" s="11"/>
      <c r="I2950" s="11"/>
      <c r="J2950" s="12">
        <f t="shared" si="213"/>
        <v>0</v>
      </c>
      <c r="K2950" s="31">
        <f t="shared" si="214"/>
        <v>558.67999999999995</v>
      </c>
      <c r="L2950" s="37">
        <f t="shared" si="211"/>
        <v>0</v>
      </c>
      <c r="M2950" s="37"/>
      <c r="N2950" s="37">
        <f t="shared" si="215"/>
        <v>0</v>
      </c>
    </row>
    <row r="2951" spans="1:14" ht="19.5" thickBot="1" x14ac:dyDescent="0.35">
      <c r="A2951" s="76" t="s">
        <v>83</v>
      </c>
      <c r="B2951" s="77" t="s">
        <v>59</v>
      </c>
      <c r="C2951" s="78">
        <v>12</v>
      </c>
      <c r="D2951" s="44"/>
      <c r="E2951" s="44"/>
      <c r="F2951" s="30">
        <f t="shared" si="212"/>
        <v>0</v>
      </c>
      <c r="G2951" s="11"/>
      <c r="H2951" s="11"/>
      <c r="I2951" s="11"/>
      <c r="J2951" s="12">
        <f t="shared" si="213"/>
        <v>0</v>
      </c>
      <c r="K2951" s="31">
        <f t="shared" si="214"/>
        <v>1092.2</v>
      </c>
      <c r="L2951" s="37">
        <f t="shared" si="211"/>
        <v>0</v>
      </c>
      <c r="M2951" s="37"/>
      <c r="N2951" s="37">
        <f t="shared" si="215"/>
        <v>0</v>
      </c>
    </row>
    <row r="2952" spans="1:14" ht="19.5" thickBot="1" x14ac:dyDescent="0.35">
      <c r="A2952" s="76" t="s">
        <v>84</v>
      </c>
      <c r="B2952" s="77" t="s">
        <v>85</v>
      </c>
      <c r="C2952" s="78">
        <v>4</v>
      </c>
      <c r="D2952" s="44"/>
      <c r="E2952" s="44"/>
      <c r="F2952" s="30">
        <f t="shared" si="212"/>
        <v>0</v>
      </c>
      <c r="G2952" s="11"/>
      <c r="H2952" s="11"/>
      <c r="I2952" s="11"/>
      <c r="J2952" s="12">
        <f t="shared" si="213"/>
        <v>0</v>
      </c>
      <c r="K2952" s="31">
        <f t="shared" si="214"/>
        <v>2670.53</v>
      </c>
      <c r="L2952" s="37">
        <f t="shared" si="211"/>
        <v>0</v>
      </c>
      <c r="M2952" s="37"/>
      <c r="N2952" s="37">
        <f t="shared" si="215"/>
        <v>0</v>
      </c>
    </row>
    <row r="2953" spans="1:14" ht="19.5" thickBot="1" x14ac:dyDescent="0.35">
      <c r="A2953" s="86" t="s">
        <v>86</v>
      </c>
      <c r="B2953" s="87" t="s">
        <v>87</v>
      </c>
      <c r="C2953" s="88">
        <v>48</v>
      </c>
      <c r="D2953" s="44"/>
      <c r="E2953" s="44"/>
      <c r="F2953" s="30">
        <f t="shared" si="212"/>
        <v>0</v>
      </c>
      <c r="G2953" s="11"/>
      <c r="H2953" s="11"/>
      <c r="I2953" s="11"/>
      <c r="J2953" s="12">
        <f t="shared" si="213"/>
        <v>0</v>
      </c>
      <c r="K2953" s="31">
        <f t="shared" si="214"/>
        <v>46.8</v>
      </c>
      <c r="L2953" s="37">
        <f t="shared" si="211"/>
        <v>0</v>
      </c>
      <c r="M2953" s="37"/>
      <c r="N2953" s="37">
        <f t="shared" si="215"/>
        <v>0</v>
      </c>
    </row>
    <row r="2954" spans="1:14" ht="19.5" thickBot="1" x14ac:dyDescent="0.35">
      <c r="A2954" s="86" t="s">
        <v>88</v>
      </c>
      <c r="B2954" s="87" t="s">
        <v>87</v>
      </c>
      <c r="C2954" s="88">
        <v>48</v>
      </c>
      <c r="D2954" s="44"/>
      <c r="E2954" s="44"/>
      <c r="F2954" s="30">
        <f t="shared" si="212"/>
        <v>0</v>
      </c>
      <c r="G2954" s="11"/>
      <c r="H2954" s="11"/>
      <c r="I2954" s="11"/>
      <c r="J2954" s="12">
        <f t="shared" si="213"/>
        <v>0</v>
      </c>
      <c r="K2954" s="31">
        <f t="shared" si="214"/>
        <v>46.8</v>
      </c>
      <c r="L2954" s="37">
        <f t="shared" si="211"/>
        <v>0</v>
      </c>
      <c r="M2954" s="37"/>
      <c r="N2954" s="37">
        <f t="shared" si="215"/>
        <v>0</v>
      </c>
    </row>
    <row r="2955" spans="1:14" x14ac:dyDescent="0.3">
      <c r="A2955" s="96" t="s">
        <v>89</v>
      </c>
      <c r="B2955" s="97">
        <v>25</v>
      </c>
      <c r="C2955" s="97">
        <v>25</v>
      </c>
      <c r="D2955" s="44"/>
      <c r="E2955" s="44"/>
      <c r="F2955" s="30">
        <f t="shared" si="212"/>
        <v>0</v>
      </c>
      <c r="G2955" s="11"/>
      <c r="H2955" s="11"/>
      <c r="I2955" s="11"/>
      <c r="J2955" s="12">
        <f t="shared" si="213"/>
        <v>0</v>
      </c>
      <c r="K2955" s="31">
        <f t="shared" si="214"/>
        <v>111.25</v>
      </c>
      <c r="L2955" s="37">
        <f t="shared" si="211"/>
        <v>0</v>
      </c>
      <c r="M2955" s="37"/>
      <c r="N2955" s="37">
        <f t="shared" si="215"/>
        <v>0</v>
      </c>
    </row>
    <row r="2956" spans="1:14" x14ac:dyDescent="0.3">
      <c r="A2956" s="105" t="s">
        <v>90</v>
      </c>
      <c r="B2956" s="106">
        <v>10</v>
      </c>
      <c r="C2956" s="106">
        <v>10</v>
      </c>
      <c r="D2956" s="44"/>
      <c r="E2956" s="44"/>
      <c r="F2956" s="30">
        <f t="shared" si="212"/>
        <v>0</v>
      </c>
      <c r="G2956" s="11"/>
      <c r="H2956" s="11"/>
      <c r="I2956" s="11"/>
      <c r="J2956" s="12">
        <f t="shared" si="213"/>
        <v>0</v>
      </c>
      <c r="K2956" s="31">
        <f t="shared" si="214"/>
        <v>1760</v>
      </c>
      <c r="L2956" s="37">
        <f t="shared" si="211"/>
        <v>0</v>
      </c>
      <c r="M2956" s="37"/>
      <c r="N2956" s="37">
        <f t="shared" si="215"/>
        <v>0</v>
      </c>
    </row>
    <row r="2957" spans="1:14" x14ac:dyDescent="0.3">
      <c r="A2957" s="105" t="s">
        <v>91</v>
      </c>
      <c r="B2957" s="106">
        <v>8</v>
      </c>
      <c r="C2957" s="106">
        <v>8</v>
      </c>
      <c r="D2957" s="44"/>
      <c r="E2957" s="44"/>
      <c r="F2957" s="30">
        <f t="shared" si="212"/>
        <v>0</v>
      </c>
      <c r="G2957" s="11"/>
      <c r="H2957" s="11"/>
      <c r="I2957" s="11"/>
      <c r="J2957" s="12">
        <f t="shared" si="213"/>
        <v>0</v>
      </c>
      <c r="K2957" s="31">
        <f t="shared" si="214"/>
        <v>2365</v>
      </c>
      <c r="L2957" s="37">
        <f t="shared" si="211"/>
        <v>0</v>
      </c>
      <c r="M2957" s="37"/>
      <c r="N2957" s="37">
        <f t="shared" si="215"/>
        <v>0</v>
      </c>
    </row>
    <row r="2958" spans="1:14" x14ac:dyDescent="0.3">
      <c r="A2958" s="105" t="s">
        <v>92</v>
      </c>
      <c r="B2958" s="106">
        <v>8</v>
      </c>
      <c r="C2958" s="106">
        <v>8</v>
      </c>
      <c r="D2958" s="44"/>
      <c r="E2958" s="44"/>
      <c r="F2958" s="30">
        <f t="shared" si="212"/>
        <v>0</v>
      </c>
      <c r="G2958" s="11"/>
      <c r="H2958" s="11"/>
      <c r="I2958" s="11"/>
      <c r="J2958" s="12">
        <f t="shared" si="213"/>
        <v>0</v>
      </c>
      <c r="K2958" s="31">
        <f t="shared" si="214"/>
        <v>2065</v>
      </c>
      <c r="L2958" s="37">
        <f t="shared" si="211"/>
        <v>0</v>
      </c>
      <c r="M2958" s="37"/>
      <c r="N2958" s="37">
        <f t="shared" si="215"/>
        <v>0</v>
      </c>
    </row>
    <row r="2959" spans="1:14" x14ac:dyDescent="0.3">
      <c r="A2959" s="105" t="s">
        <v>93</v>
      </c>
      <c r="B2959" s="106">
        <v>15</v>
      </c>
      <c r="C2959" s="106">
        <v>15</v>
      </c>
      <c r="D2959" s="44"/>
      <c r="E2959" s="44"/>
      <c r="F2959" s="30">
        <f t="shared" si="212"/>
        <v>0</v>
      </c>
      <c r="G2959" s="11"/>
      <c r="H2959" s="11"/>
      <c r="I2959" s="11"/>
      <c r="J2959" s="12">
        <f t="shared" si="213"/>
        <v>0</v>
      </c>
      <c r="K2959" s="31">
        <f t="shared" si="214"/>
        <v>990</v>
      </c>
      <c r="L2959" s="37">
        <f t="shared" si="211"/>
        <v>0</v>
      </c>
      <c r="M2959" s="37"/>
      <c r="N2959" s="37">
        <f t="shared" si="215"/>
        <v>0</v>
      </c>
    </row>
    <row r="2960" spans="1:14" x14ac:dyDescent="0.3">
      <c r="A2960" s="105" t="s">
        <v>94</v>
      </c>
      <c r="B2960" s="106">
        <v>15</v>
      </c>
      <c r="C2960" s="106">
        <v>15</v>
      </c>
      <c r="D2960" s="44"/>
      <c r="E2960" s="44"/>
      <c r="F2960" s="30">
        <f t="shared" si="212"/>
        <v>0</v>
      </c>
      <c r="G2960" s="11"/>
      <c r="H2960" s="11"/>
      <c r="I2960" s="11"/>
      <c r="J2960" s="12">
        <f t="shared" si="213"/>
        <v>0</v>
      </c>
      <c r="K2960" s="31">
        <f t="shared" si="214"/>
        <v>1025</v>
      </c>
      <c r="L2960" s="37">
        <f t="shared" si="211"/>
        <v>0</v>
      </c>
      <c r="M2960" s="37"/>
      <c r="N2960" s="37">
        <f t="shared" si="215"/>
        <v>0</v>
      </c>
    </row>
    <row r="2961" spans="1:14" x14ac:dyDescent="0.3">
      <c r="A2961" s="105" t="s">
        <v>95</v>
      </c>
      <c r="B2961" s="106">
        <v>10</v>
      </c>
      <c r="C2961" s="106">
        <v>10</v>
      </c>
      <c r="D2961" s="44"/>
      <c r="E2961" s="44"/>
      <c r="F2961" s="30">
        <f t="shared" si="212"/>
        <v>0</v>
      </c>
      <c r="G2961" s="11"/>
      <c r="H2961" s="11"/>
      <c r="I2961" s="11"/>
      <c r="J2961" s="12">
        <f t="shared" si="213"/>
        <v>0</v>
      </c>
      <c r="K2961" s="31">
        <f t="shared" si="214"/>
        <v>1620</v>
      </c>
      <c r="L2961" s="37">
        <f t="shared" si="211"/>
        <v>0</v>
      </c>
      <c r="M2961" s="37"/>
      <c r="N2961" s="37">
        <f t="shared" si="215"/>
        <v>0</v>
      </c>
    </row>
    <row r="2962" spans="1:14" x14ac:dyDescent="0.3">
      <c r="A2962" s="105" t="s">
        <v>96</v>
      </c>
      <c r="B2962" s="106">
        <v>8</v>
      </c>
      <c r="C2962" s="106">
        <v>8</v>
      </c>
      <c r="D2962" s="44"/>
      <c r="E2962" s="44"/>
      <c r="F2962" s="30">
        <f t="shared" si="212"/>
        <v>0</v>
      </c>
      <c r="G2962" s="11"/>
      <c r="H2962" s="11"/>
      <c r="I2962" s="11"/>
      <c r="J2962" s="12">
        <f t="shared" si="213"/>
        <v>0</v>
      </c>
      <c r="K2962" s="31">
        <f t="shared" si="214"/>
        <v>2130</v>
      </c>
      <c r="L2962" s="37">
        <f t="shared" si="211"/>
        <v>0</v>
      </c>
      <c r="M2962" s="37"/>
      <c r="N2962" s="37">
        <f t="shared" si="215"/>
        <v>0</v>
      </c>
    </row>
    <row r="2963" spans="1:14" x14ac:dyDescent="0.3">
      <c r="A2963" s="105" t="s">
        <v>97</v>
      </c>
      <c r="B2963" s="106">
        <v>15</v>
      </c>
      <c r="C2963" s="106">
        <v>15</v>
      </c>
      <c r="D2963" s="44"/>
      <c r="E2963" s="44"/>
      <c r="F2963" s="30">
        <f t="shared" si="212"/>
        <v>0</v>
      </c>
      <c r="G2963" s="11"/>
      <c r="H2963" s="11"/>
      <c r="I2963" s="11"/>
      <c r="J2963" s="12">
        <f t="shared" si="213"/>
        <v>0</v>
      </c>
      <c r="K2963" s="31">
        <f t="shared" si="214"/>
        <v>880</v>
      </c>
      <c r="L2963" s="37">
        <f t="shared" si="211"/>
        <v>0</v>
      </c>
      <c r="M2963" s="37"/>
      <c r="N2963" s="37">
        <f t="shared" si="215"/>
        <v>0</v>
      </c>
    </row>
    <row r="2964" spans="1:14" x14ac:dyDescent="0.3">
      <c r="A2964" s="105" t="s">
        <v>98</v>
      </c>
      <c r="B2964" s="106">
        <v>15</v>
      </c>
      <c r="C2964" s="106">
        <v>15</v>
      </c>
      <c r="D2964" s="44"/>
      <c r="E2964" s="44"/>
      <c r="F2964" s="30">
        <f t="shared" si="212"/>
        <v>0</v>
      </c>
      <c r="G2964" s="11"/>
      <c r="H2964" s="11"/>
      <c r="I2964" s="11"/>
      <c r="J2964" s="12">
        <f t="shared" si="213"/>
        <v>0</v>
      </c>
      <c r="K2964" s="31">
        <f t="shared" si="214"/>
        <v>915</v>
      </c>
      <c r="L2964" s="37">
        <f t="shared" si="211"/>
        <v>0</v>
      </c>
      <c r="M2964" s="37"/>
      <c r="N2964" s="37">
        <f t="shared" si="215"/>
        <v>0</v>
      </c>
    </row>
    <row r="2965" spans="1:14" x14ac:dyDescent="0.3">
      <c r="A2965" s="105" t="s">
        <v>99</v>
      </c>
      <c r="B2965" s="106">
        <v>3</v>
      </c>
      <c r="C2965" s="106">
        <v>3</v>
      </c>
      <c r="D2965" s="44"/>
      <c r="E2965" s="44"/>
      <c r="F2965" s="30">
        <f t="shared" si="212"/>
        <v>0</v>
      </c>
      <c r="G2965" s="11"/>
      <c r="H2965" s="11"/>
      <c r="I2965" s="11"/>
      <c r="J2965" s="12">
        <f t="shared" si="213"/>
        <v>0</v>
      </c>
      <c r="K2965" s="31">
        <f t="shared" si="214"/>
        <v>1970</v>
      </c>
      <c r="L2965" s="37">
        <f t="shared" si="211"/>
        <v>0</v>
      </c>
      <c r="M2965" s="37"/>
      <c r="N2965" s="37">
        <f t="shared" si="215"/>
        <v>0</v>
      </c>
    </row>
    <row r="2966" spans="1:14" x14ac:dyDescent="0.3">
      <c r="A2966" s="105" t="s">
        <v>100</v>
      </c>
      <c r="B2966" s="106">
        <v>3</v>
      </c>
      <c r="C2966" s="106">
        <v>3</v>
      </c>
      <c r="D2966" s="44"/>
      <c r="E2966" s="44"/>
      <c r="F2966" s="30">
        <f t="shared" si="212"/>
        <v>0</v>
      </c>
      <c r="G2966" s="11"/>
      <c r="H2966" s="11"/>
      <c r="I2966" s="11"/>
      <c r="J2966" s="12">
        <f t="shared" si="213"/>
        <v>0</v>
      </c>
      <c r="K2966" s="31">
        <f t="shared" si="214"/>
        <v>2035</v>
      </c>
      <c r="L2966" s="37">
        <f t="shared" si="211"/>
        <v>0</v>
      </c>
      <c r="M2966" s="37"/>
      <c r="N2966" s="37">
        <f t="shared" si="215"/>
        <v>0</v>
      </c>
    </row>
    <row r="2967" spans="1:14" x14ac:dyDescent="0.3">
      <c r="A2967" s="105" t="s">
        <v>101</v>
      </c>
      <c r="B2967" s="106">
        <v>8</v>
      </c>
      <c r="C2967" s="106">
        <v>8</v>
      </c>
      <c r="D2967" s="44"/>
      <c r="E2967" s="44"/>
      <c r="F2967" s="30">
        <f t="shared" si="212"/>
        <v>0</v>
      </c>
      <c r="G2967" s="11"/>
      <c r="H2967" s="11"/>
      <c r="I2967" s="11"/>
      <c r="J2967" s="12">
        <f t="shared" si="213"/>
        <v>0</v>
      </c>
      <c r="K2967" s="31">
        <f t="shared" si="214"/>
        <v>2120</v>
      </c>
      <c r="L2967" s="37">
        <f t="shared" si="211"/>
        <v>0</v>
      </c>
      <c r="M2967" s="37"/>
      <c r="N2967" s="37">
        <f t="shared" si="215"/>
        <v>0</v>
      </c>
    </row>
    <row r="2968" spans="1:14" x14ac:dyDescent="0.3">
      <c r="A2968" s="105" t="s">
        <v>102</v>
      </c>
      <c r="B2968" s="106">
        <v>10</v>
      </c>
      <c r="C2968" s="106">
        <v>10</v>
      </c>
      <c r="D2968" s="44"/>
      <c r="E2968" s="44"/>
      <c r="F2968" s="30">
        <f t="shared" si="212"/>
        <v>0</v>
      </c>
      <c r="G2968" s="11"/>
      <c r="H2968" s="11"/>
      <c r="I2968" s="11"/>
      <c r="J2968" s="12">
        <f t="shared" si="213"/>
        <v>0</v>
      </c>
      <c r="K2968" s="31">
        <f t="shared" si="214"/>
        <v>1980</v>
      </c>
      <c r="L2968" s="37">
        <f t="shared" si="211"/>
        <v>0</v>
      </c>
      <c r="M2968" s="37"/>
      <c r="N2968" s="37">
        <f t="shared" si="215"/>
        <v>0</v>
      </c>
    </row>
    <row r="2969" spans="1:14" x14ac:dyDescent="0.3">
      <c r="A2969" s="105" t="s">
        <v>103</v>
      </c>
      <c r="B2969" s="106">
        <v>12</v>
      </c>
      <c r="C2969" s="106">
        <v>12</v>
      </c>
      <c r="D2969" s="44"/>
      <c r="E2969" s="44"/>
      <c r="F2969" s="30">
        <f t="shared" si="212"/>
        <v>0</v>
      </c>
      <c r="G2969" s="11"/>
      <c r="H2969" s="11"/>
      <c r="I2969" s="11"/>
      <c r="J2969" s="12">
        <f t="shared" si="213"/>
        <v>0</v>
      </c>
      <c r="K2969" s="31">
        <f t="shared" si="214"/>
        <v>875</v>
      </c>
      <c r="L2969" s="37">
        <f t="shared" si="211"/>
        <v>0</v>
      </c>
      <c r="M2969" s="37"/>
      <c r="N2969" s="37">
        <f t="shared" si="215"/>
        <v>0</v>
      </c>
    </row>
    <row r="2970" spans="1:14" ht="19.5" thickBot="1" x14ac:dyDescent="0.35">
      <c r="A2970" s="105" t="s">
        <v>104</v>
      </c>
      <c r="B2970" s="106">
        <v>3</v>
      </c>
      <c r="C2970" s="106">
        <v>3</v>
      </c>
      <c r="D2970" s="44"/>
      <c r="E2970" s="44"/>
      <c r="F2970" s="30">
        <f t="shared" si="212"/>
        <v>0</v>
      </c>
      <c r="G2970" s="11"/>
      <c r="H2970" s="11"/>
      <c r="I2970" s="11"/>
      <c r="J2970" s="12">
        <f t="shared" si="213"/>
        <v>0</v>
      </c>
      <c r="K2970" s="31">
        <f t="shared" si="214"/>
        <v>2145</v>
      </c>
      <c r="L2970" s="37">
        <f t="shared" si="211"/>
        <v>0</v>
      </c>
      <c r="M2970" s="37"/>
      <c r="N2970" s="37">
        <f t="shared" si="215"/>
        <v>0</v>
      </c>
    </row>
    <row r="2971" spans="1:14" ht="19.5" thickBot="1" x14ac:dyDescent="0.35">
      <c r="A2971" s="56" t="s">
        <v>105</v>
      </c>
      <c r="B2971" s="57" t="s">
        <v>74</v>
      </c>
      <c r="C2971" s="58">
        <v>150</v>
      </c>
      <c r="D2971" s="44"/>
      <c r="E2971" s="44"/>
      <c r="F2971" s="30">
        <f t="shared" si="212"/>
        <v>0</v>
      </c>
      <c r="G2971" s="11"/>
      <c r="H2971" s="11"/>
      <c r="I2971" s="11"/>
      <c r="J2971" s="12">
        <f t="shared" si="213"/>
        <v>0</v>
      </c>
      <c r="K2971" s="31">
        <f t="shared" si="214"/>
        <v>21.06</v>
      </c>
      <c r="L2971" s="37">
        <f t="shared" si="211"/>
        <v>0</v>
      </c>
      <c r="M2971" s="37"/>
      <c r="N2971" s="37">
        <f t="shared" si="215"/>
        <v>0</v>
      </c>
    </row>
    <row r="2972" spans="1:14" x14ac:dyDescent="0.3">
      <c r="A2972" s="107"/>
      <c r="B2972" s="108"/>
      <c r="C2972" s="108"/>
      <c r="D2972" s="11"/>
      <c r="E2972" s="11"/>
      <c r="F2972" s="30" t="e">
        <f t="shared" si="212"/>
        <v>#DIV/0!</v>
      </c>
      <c r="G2972" s="11"/>
      <c r="H2972" s="11"/>
      <c r="I2972" s="11"/>
      <c r="J2972" s="12">
        <f t="shared" si="213"/>
        <v>0</v>
      </c>
      <c r="K2972" s="31">
        <f t="shared" si="214"/>
        <v>116.5</v>
      </c>
      <c r="L2972" s="37">
        <f t="shared" si="211"/>
        <v>0</v>
      </c>
      <c r="M2972" s="37"/>
      <c r="N2972" s="37">
        <f t="shared" si="215"/>
        <v>0</v>
      </c>
    </row>
    <row r="2973" spans="1:14" x14ac:dyDescent="0.3">
      <c r="A2973" s="107"/>
      <c r="B2973" s="108"/>
      <c r="C2973" s="108"/>
      <c r="D2973" s="11"/>
      <c r="E2973" s="11"/>
      <c r="F2973" s="30" t="e">
        <f t="shared" si="212"/>
        <v>#DIV/0!</v>
      </c>
      <c r="G2973" s="11"/>
      <c r="H2973" s="11"/>
      <c r="I2973" s="11"/>
      <c r="J2973" s="12">
        <f t="shared" si="213"/>
        <v>0</v>
      </c>
      <c r="K2973" s="31">
        <f t="shared" si="214"/>
        <v>0</v>
      </c>
      <c r="L2973" s="37">
        <f t="shared" si="211"/>
        <v>0</v>
      </c>
      <c r="M2973" s="37"/>
      <c r="N2973" s="37">
        <f t="shared" si="215"/>
        <v>0</v>
      </c>
    </row>
    <row r="2974" spans="1:14" x14ac:dyDescent="0.3">
      <c r="A2974" s="107"/>
      <c r="B2974" s="108"/>
      <c r="C2974" s="108"/>
      <c r="D2974" s="11"/>
      <c r="E2974" s="11"/>
      <c r="F2974" s="30" t="e">
        <f t="shared" si="212"/>
        <v>#DIV/0!</v>
      </c>
      <c r="G2974" s="11"/>
      <c r="H2974" s="11"/>
      <c r="I2974" s="11"/>
      <c r="J2974" s="12">
        <f t="shared" si="213"/>
        <v>0</v>
      </c>
      <c r="K2974" s="31">
        <f t="shared" si="214"/>
        <v>23</v>
      </c>
      <c r="L2974" s="37">
        <f t="shared" si="211"/>
        <v>0</v>
      </c>
      <c r="M2974" s="37"/>
      <c r="N2974" s="37">
        <f t="shared" si="215"/>
        <v>0</v>
      </c>
    </row>
    <row r="2975" spans="1:14" x14ac:dyDescent="0.3">
      <c r="A2975" s="107"/>
      <c r="B2975" s="108"/>
      <c r="C2975" s="108"/>
      <c r="D2975" s="11"/>
      <c r="E2975" s="11"/>
      <c r="F2975" s="30" t="e">
        <f t="shared" si="212"/>
        <v>#DIV/0!</v>
      </c>
      <c r="G2975" s="11"/>
      <c r="H2975" s="11"/>
      <c r="I2975" s="11"/>
      <c r="J2975" s="12">
        <f t="shared" si="213"/>
        <v>0</v>
      </c>
      <c r="K2975" s="31">
        <f t="shared" si="214"/>
        <v>0</v>
      </c>
      <c r="L2975" s="37">
        <f t="shared" si="211"/>
        <v>0</v>
      </c>
      <c r="M2975" s="37"/>
      <c r="N2975" s="37">
        <f t="shared" si="215"/>
        <v>0</v>
      </c>
    </row>
    <row r="2976" spans="1:14" x14ac:dyDescent="0.3">
      <c r="A2976" s="11"/>
      <c r="B2976" s="10"/>
      <c r="C2976" s="10"/>
      <c r="D2976" s="11"/>
      <c r="E2976" s="11"/>
      <c r="F2976" s="30" t="e">
        <f t="shared" si="212"/>
        <v>#DIV/0!</v>
      </c>
      <c r="G2976" s="11"/>
      <c r="H2976" s="11"/>
      <c r="I2976" s="11"/>
      <c r="J2976" s="12">
        <f t="shared" si="213"/>
        <v>0</v>
      </c>
      <c r="K2976" s="31">
        <f t="shared" si="214"/>
        <v>0</v>
      </c>
      <c r="L2976" s="37">
        <f t="shared" si="211"/>
        <v>0</v>
      </c>
      <c r="M2976" s="37"/>
      <c r="N2976" s="37">
        <f t="shared" si="215"/>
        <v>0</v>
      </c>
    </row>
    <row r="2977" spans="1:14" x14ac:dyDescent="0.3">
      <c r="A2977" s="11"/>
      <c r="B2977" s="10"/>
      <c r="C2977" s="10"/>
      <c r="D2977" s="11"/>
      <c r="E2977" s="11"/>
      <c r="F2977" s="30" t="e">
        <f t="shared" si="212"/>
        <v>#DIV/0!</v>
      </c>
      <c r="G2977" s="11"/>
      <c r="H2977" s="11"/>
      <c r="I2977" s="11"/>
      <c r="J2977" s="12">
        <f t="shared" si="213"/>
        <v>0</v>
      </c>
      <c r="K2977" s="31">
        <f t="shared" si="214"/>
        <v>0</v>
      </c>
      <c r="L2977" s="37">
        <f t="shared" si="211"/>
        <v>0</v>
      </c>
      <c r="M2977" s="37"/>
      <c r="N2977" s="37">
        <f t="shared" si="215"/>
        <v>0</v>
      </c>
    </row>
    <row r="2978" spans="1:14" x14ac:dyDescent="0.3">
      <c r="A2978" s="11"/>
      <c r="B2978" s="10"/>
      <c r="C2978" s="10"/>
      <c r="D2978" s="11"/>
      <c r="E2978" s="11"/>
      <c r="F2978" s="30" t="e">
        <f t="shared" si="212"/>
        <v>#DIV/0!</v>
      </c>
      <c r="G2978" s="11"/>
      <c r="H2978" s="11"/>
      <c r="I2978" s="11"/>
      <c r="J2978" s="12">
        <f t="shared" si="213"/>
        <v>0</v>
      </c>
      <c r="K2978" s="31">
        <f t="shared" si="214"/>
        <v>0</v>
      </c>
      <c r="L2978" s="37">
        <f t="shared" si="211"/>
        <v>0</v>
      </c>
      <c r="M2978" s="37"/>
      <c r="N2978" s="37">
        <f t="shared" si="215"/>
        <v>0</v>
      </c>
    </row>
    <row r="2979" spans="1:14" x14ac:dyDescent="0.3">
      <c r="A2979" s="11" t="s">
        <v>33</v>
      </c>
      <c r="B2979" s="11"/>
      <c r="C2979" s="13"/>
      <c r="D2979" s="111">
        <f t="shared" ref="D2979:J2979" si="216">SUM(D2917:D2978)</f>
        <v>0</v>
      </c>
      <c r="E2979" s="111">
        <f t="shared" si="216"/>
        <v>0</v>
      </c>
      <c r="F2979" s="111" t="e">
        <f t="shared" si="216"/>
        <v>#DIV/0!</v>
      </c>
      <c r="G2979" s="111">
        <f t="shared" si="216"/>
        <v>0</v>
      </c>
      <c r="H2979" s="111">
        <f t="shared" si="216"/>
        <v>0</v>
      </c>
      <c r="I2979" s="111">
        <f t="shared" si="216"/>
        <v>0</v>
      </c>
      <c r="J2979" s="12">
        <f t="shared" si="216"/>
        <v>0</v>
      </c>
      <c r="K2979" s="111"/>
      <c r="L2979" s="111">
        <f>SUM(L2917:L2978)</f>
        <v>0</v>
      </c>
      <c r="M2979" s="111">
        <f>SUM(M2917:M2978)</f>
        <v>0</v>
      </c>
      <c r="N2979" s="111">
        <f>SUM(N2917:N2978)</f>
        <v>0</v>
      </c>
    </row>
    <row r="2980" spans="1:14" x14ac:dyDescent="0.3">
      <c r="A2980" s="113"/>
      <c r="B2980" s="114"/>
      <c r="C2980" s="115"/>
      <c r="D2980" s="116"/>
      <c r="E2980" s="116"/>
      <c r="F2980" s="7" t="s">
        <v>106</v>
      </c>
      <c r="G2980" s="7" t="s">
        <v>123</v>
      </c>
      <c r="H2980" s="7" t="s">
        <v>124</v>
      </c>
      <c r="I2980" s="7" t="s">
        <v>125</v>
      </c>
      <c r="J2980" s="7" t="s">
        <v>126</v>
      </c>
      <c r="K2980" s="117"/>
      <c r="L2980" s="117"/>
      <c r="M2980" s="7" t="s">
        <v>107</v>
      </c>
      <c r="N2980" s="118"/>
    </row>
    <row r="2981" spans="1:14" ht="31.5" x14ac:dyDescent="0.5">
      <c r="A2981" s="113"/>
      <c r="B2981" s="114"/>
      <c r="C2981" s="115"/>
      <c r="D2981" s="116"/>
      <c r="E2981" s="116"/>
      <c r="F2981" s="121"/>
      <c r="G2981" s="121"/>
      <c r="H2981" s="121"/>
      <c r="I2981" s="121"/>
      <c r="J2981" s="121"/>
      <c r="K2981" s="122"/>
      <c r="L2981" s="121">
        <f>+F2981-G2981-H2981-I2981-J2981</f>
        <v>0</v>
      </c>
      <c r="M2981" s="123"/>
      <c r="N2981" s="124"/>
    </row>
    <row r="2982" spans="1:14" x14ac:dyDescent="0.3">
      <c r="A2982" s="177" t="s">
        <v>109</v>
      </c>
      <c r="B2982" s="178"/>
      <c r="C2982" s="178"/>
      <c r="D2982" s="178"/>
      <c r="E2982" s="178"/>
      <c r="F2982" s="178"/>
      <c r="G2982" s="178"/>
      <c r="H2982" s="178"/>
      <c r="I2982" s="178"/>
      <c r="J2982" s="179"/>
      <c r="K2982" s="125"/>
      <c r="L2982" s="12"/>
      <c r="M2982" s="126"/>
      <c r="N2982" s="127"/>
    </row>
    <row r="2983" spans="1:14" x14ac:dyDescent="0.3">
      <c r="A2983" s="180" t="s">
        <v>110</v>
      </c>
      <c r="B2983" s="181"/>
      <c r="C2983" s="181"/>
      <c r="D2983" s="181"/>
      <c r="E2983" s="181"/>
      <c r="F2983" s="181"/>
      <c r="G2983" s="181"/>
      <c r="H2983" s="181"/>
      <c r="I2983" s="181"/>
      <c r="J2983" s="182"/>
      <c r="K2983" s="129"/>
      <c r="L2983" s="12"/>
      <c r="M2983" s="126"/>
      <c r="N2983" s="127"/>
    </row>
    <row r="2984" spans="1:14" x14ac:dyDescent="0.3">
      <c r="A2984" s="160" t="s">
        <v>111</v>
      </c>
      <c r="B2984" s="161"/>
      <c r="C2984" s="161"/>
      <c r="D2984" s="161"/>
      <c r="E2984" s="161"/>
      <c r="F2984" s="161"/>
      <c r="G2984" s="161"/>
      <c r="H2984" s="161"/>
      <c r="I2984" s="161"/>
      <c r="J2984" s="162"/>
      <c r="K2984" s="130"/>
      <c r="L2984" s="12"/>
      <c r="M2984" s="131" t="e">
        <f>+L2984/L2979%</f>
        <v>#DIV/0!</v>
      </c>
      <c r="N2984" s="127"/>
    </row>
    <row r="2985" spans="1:14" x14ac:dyDescent="0.3">
      <c r="A2985" s="163" t="s">
        <v>112</v>
      </c>
      <c r="B2985" s="164"/>
      <c r="C2985" s="164"/>
      <c r="D2985" s="164"/>
      <c r="E2985" s="164"/>
      <c r="F2985" s="164"/>
      <c r="G2985" s="164"/>
      <c r="H2985" s="164"/>
      <c r="I2985" s="164"/>
      <c r="J2985" s="165"/>
      <c r="K2985" s="132"/>
      <c r="L2985" s="12">
        <f>+E3001</f>
        <v>0</v>
      </c>
      <c r="M2985" s="126"/>
      <c r="N2985" s="127"/>
    </row>
    <row r="2986" spans="1:14" x14ac:dyDescent="0.3">
      <c r="A2986" s="166" t="s">
        <v>113</v>
      </c>
      <c r="B2986" s="167"/>
      <c r="C2986" s="167"/>
      <c r="D2986" s="167"/>
      <c r="E2986" s="167"/>
      <c r="F2986" s="167"/>
      <c r="G2986" s="167"/>
      <c r="H2986" s="167"/>
      <c r="I2986" s="167"/>
      <c r="J2986" s="168"/>
      <c r="K2986" s="134"/>
      <c r="L2986" s="12">
        <f>+M3001</f>
        <v>0</v>
      </c>
      <c r="M2986" s="126"/>
      <c r="N2986" s="127"/>
    </row>
    <row r="2987" spans="1:14" x14ac:dyDescent="0.3">
      <c r="A2987" s="169"/>
      <c r="B2987" s="170"/>
      <c r="C2987" s="170"/>
      <c r="D2987" s="170"/>
      <c r="E2987" s="170"/>
      <c r="F2987" s="170"/>
      <c r="G2987" s="170"/>
      <c r="H2987" s="170"/>
      <c r="I2987" s="170"/>
      <c r="J2987" s="171"/>
      <c r="K2987" s="128"/>
      <c r="L2987" s="126"/>
      <c r="M2987" s="126"/>
      <c r="N2987" s="127"/>
    </row>
    <row r="2988" spans="1:14" x14ac:dyDescent="0.3">
      <c r="A2988" s="169"/>
      <c r="B2988" s="170"/>
      <c r="C2988" s="170"/>
      <c r="D2988" s="170"/>
      <c r="E2988" s="170"/>
      <c r="F2988" s="170"/>
      <c r="G2988" s="170"/>
      <c r="H2988" s="170"/>
      <c r="I2988" s="170"/>
      <c r="J2988" s="171"/>
      <c r="K2988" s="128"/>
      <c r="L2988" s="126"/>
      <c r="M2988" s="126"/>
      <c r="N2988" s="127"/>
    </row>
    <row r="2989" spans="1:14" x14ac:dyDescent="0.3">
      <c r="A2989" s="169" t="s">
        <v>114</v>
      </c>
      <c r="B2989" s="170"/>
      <c r="C2989" s="170"/>
      <c r="D2989" s="170"/>
      <c r="E2989" s="170"/>
      <c r="F2989" s="170"/>
      <c r="G2989" s="170"/>
      <c r="H2989" s="170"/>
      <c r="I2989" s="170"/>
      <c r="J2989" s="171"/>
      <c r="K2989" s="136"/>
      <c r="L2989" s="111">
        <f>+L2979-L2982-L2983-L2984-L2985+L2986-L2987-L2988</f>
        <v>0</v>
      </c>
      <c r="M2989" s="126"/>
      <c r="N2989" s="127"/>
    </row>
    <row r="2990" spans="1:14" ht="19.5" thickBot="1" x14ac:dyDescent="0.35">
      <c r="M2990" s="138">
        <f>+L2990-L2989</f>
        <v>0</v>
      </c>
    </row>
    <row r="2991" spans="1:14" ht="19.5" thickBot="1" x14ac:dyDescent="0.35">
      <c r="A2991" s="157" t="s">
        <v>115</v>
      </c>
      <c r="B2991" s="158"/>
      <c r="C2991" s="158"/>
      <c r="D2991" s="158"/>
      <c r="E2991" s="158"/>
      <c r="F2991" s="159"/>
      <c r="G2991" s="127"/>
      <c r="H2991" s="157" t="s">
        <v>116</v>
      </c>
      <c r="I2991" s="158"/>
      <c r="J2991" s="159"/>
      <c r="K2991" s="157" t="s">
        <v>117</v>
      </c>
      <c r="L2991" s="158"/>
      <c r="M2991" s="159"/>
      <c r="N2991" s="139"/>
    </row>
    <row r="2992" spans="1:14" ht="19.5" thickBot="1" x14ac:dyDescent="0.35">
      <c r="A2992" s="140" t="s">
        <v>118</v>
      </c>
      <c r="B2992" s="157" t="s">
        <v>119</v>
      </c>
      <c r="C2992" s="159"/>
      <c r="D2992" s="140" t="s">
        <v>120</v>
      </c>
      <c r="E2992" s="157" t="s">
        <v>22</v>
      </c>
      <c r="F2992" s="159"/>
      <c r="G2992" s="127"/>
      <c r="H2992" s="157" t="s">
        <v>119</v>
      </c>
      <c r="I2992" s="159"/>
      <c r="J2992" s="140" t="s">
        <v>22</v>
      </c>
      <c r="K2992" s="157" t="s">
        <v>119</v>
      </c>
      <c r="L2992" s="159"/>
      <c r="M2992" s="140" t="s">
        <v>22</v>
      </c>
      <c r="N2992" s="139"/>
    </row>
    <row r="2993" spans="1:14" ht="19.5" thickBot="1" x14ac:dyDescent="0.35">
      <c r="A2993" s="141"/>
      <c r="B2993" s="153"/>
      <c r="C2993" s="154"/>
      <c r="D2993" s="141"/>
      <c r="E2993" s="155"/>
      <c r="F2993" s="156"/>
      <c r="G2993" s="127"/>
      <c r="H2993" s="153"/>
      <c r="I2993" s="154"/>
      <c r="J2993" s="142"/>
      <c r="K2993" s="153"/>
      <c r="L2993" s="154"/>
      <c r="M2993" s="143"/>
      <c r="N2993" s="144"/>
    </row>
    <row r="2994" spans="1:14" ht="19.5" thickBot="1" x14ac:dyDescent="0.35">
      <c r="A2994" s="141"/>
      <c r="B2994" s="153"/>
      <c r="C2994" s="154"/>
      <c r="D2994" s="141"/>
      <c r="E2994" s="155"/>
      <c r="F2994" s="156"/>
      <c r="G2994" s="127"/>
      <c r="H2994" s="153"/>
      <c r="I2994" s="154"/>
      <c r="J2994" s="142"/>
      <c r="K2994" s="153"/>
      <c r="L2994" s="154"/>
      <c r="M2994" s="143"/>
      <c r="N2994" s="144"/>
    </row>
    <row r="2995" spans="1:14" ht="19.5" thickBot="1" x14ac:dyDescent="0.35">
      <c r="A2995" s="141"/>
      <c r="B2995" s="153"/>
      <c r="C2995" s="154"/>
      <c r="D2995" s="141"/>
      <c r="E2995" s="155"/>
      <c r="F2995" s="156"/>
      <c r="G2995" s="127"/>
      <c r="H2995" s="153"/>
      <c r="I2995" s="154"/>
      <c r="J2995" s="142"/>
      <c r="K2995" s="153"/>
      <c r="L2995" s="154"/>
      <c r="M2995" s="143"/>
      <c r="N2995" s="144"/>
    </row>
    <row r="2996" spans="1:14" ht="19.5" thickBot="1" x14ac:dyDescent="0.35">
      <c r="A2996" s="141"/>
      <c r="B2996" s="153"/>
      <c r="C2996" s="154"/>
      <c r="D2996" s="141"/>
      <c r="E2996" s="155"/>
      <c r="F2996" s="156"/>
      <c r="G2996" s="127"/>
      <c r="H2996" s="153"/>
      <c r="I2996" s="154"/>
      <c r="J2996" s="142"/>
      <c r="K2996" s="153"/>
      <c r="L2996" s="154"/>
      <c r="M2996" s="143"/>
      <c r="N2996" s="144"/>
    </row>
    <row r="2997" spans="1:14" ht="19.5" thickBot="1" x14ac:dyDescent="0.35">
      <c r="A2997" s="141"/>
      <c r="B2997" s="153"/>
      <c r="C2997" s="154"/>
      <c r="D2997" s="141"/>
      <c r="E2997" s="155"/>
      <c r="F2997" s="156"/>
      <c r="G2997" s="127"/>
      <c r="H2997" s="153"/>
      <c r="I2997" s="154"/>
      <c r="J2997" s="142"/>
      <c r="K2997" s="153"/>
      <c r="L2997" s="154"/>
      <c r="M2997" s="143"/>
      <c r="N2997" s="144"/>
    </row>
    <row r="2998" spans="1:14" ht="19.5" thickBot="1" x14ac:dyDescent="0.35">
      <c r="A2998" s="141"/>
      <c r="B2998" s="153"/>
      <c r="C2998" s="154"/>
      <c r="D2998" s="141"/>
      <c r="E2998" s="155"/>
      <c r="F2998" s="156"/>
      <c r="G2998" s="127"/>
      <c r="H2998" s="153"/>
      <c r="I2998" s="154"/>
      <c r="J2998" s="142"/>
      <c r="K2998" s="153"/>
      <c r="L2998" s="154"/>
      <c r="M2998" s="143"/>
      <c r="N2998" s="144"/>
    </row>
    <row r="2999" spans="1:14" ht="19.5" thickBot="1" x14ac:dyDescent="0.35">
      <c r="A2999" s="141"/>
      <c r="B2999" s="153"/>
      <c r="C2999" s="154"/>
      <c r="D2999" s="141"/>
      <c r="E2999" s="155"/>
      <c r="F2999" s="156"/>
      <c r="G2999" s="127"/>
      <c r="H2999" s="153"/>
      <c r="I2999" s="154"/>
      <c r="J2999" s="142"/>
      <c r="K2999" s="153"/>
      <c r="L2999" s="154"/>
      <c r="M2999" s="143"/>
      <c r="N2999" s="144"/>
    </row>
    <row r="3000" spans="1:14" ht="19.5" thickBot="1" x14ac:dyDescent="0.35">
      <c r="A3000" s="141"/>
      <c r="B3000" s="153"/>
      <c r="C3000" s="154"/>
      <c r="D3000" s="141"/>
      <c r="E3000" s="155"/>
      <c r="F3000" s="156"/>
      <c r="G3000" s="127"/>
      <c r="H3000" s="153"/>
      <c r="I3000" s="154"/>
      <c r="J3000" s="142"/>
      <c r="K3000" s="153"/>
      <c r="L3000" s="154"/>
      <c r="M3000" s="143"/>
      <c r="N3000" s="144"/>
    </row>
    <row r="3001" spans="1:14" ht="19.5" thickBot="1" x14ac:dyDescent="0.35">
      <c r="A3001" s="141" t="s">
        <v>121</v>
      </c>
      <c r="B3001" s="153"/>
      <c r="C3001" s="154"/>
      <c r="D3001" s="141"/>
      <c r="E3001" s="155">
        <f>SUM(E2993:F3000)</f>
        <v>0</v>
      </c>
      <c r="F3001" s="156"/>
      <c r="G3001" s="127"/>
      <c r="H3001" s="153" t="s">
        <v>121</v>
      </c>
      <c r="I3001" s="154"/>
      <c r="J3001" s="140">
        <f>SUM(J2993:J3000)</f>
        <v>0</v>
      </c>
      <c r="K3001" s="153" t="s">
        <v>121</v>
      </c>
      <c r="L3001" s="154"/>
      <c r="M3001" s="145">
        <f>SUM(M2993:M3000)</f>
        <v>0</v>
      </c>
      <c r="N3001" s="139"/>
    </row>
    <row r="3004" spans="1:14" x14ac:dyDescent="0.3">
      <c r="A3004" s="172" t="s">
        <v>0</v>
      </c>
      <c r="B3004" s="172"/>
      <c r="C3004" s="172"/>
      <c r="D3004" s="172"/>
      <c r="E3004" s="172"/>
      <c r="F3004" s="172"/>
      <c r="G3004" s="172"/>
      <c r="H3004" s="172"/>
      <c r="I3004" s="172"/>
      <c r="J3004" s="172"/>
      <c r="K3004" s="172"/>
      <c r="L3004" s="172"/>
      <c r="M3004" s="1"/>
      <c r="N3004" s="151"/>
    </row>
    <row r="3005" spans="1:14" x14ac:dyDescent="0.3">
      <c r="A3005" s="1" t="s">
        <v>1</v>
      </c>
      <c r="B3005" s="151"/>
      <c r="J3005" s="1" t="s">
        <v>3</v>
      </c>
      <c r="K3005" s="173">
        <f>+K2914</f>
        <v>0</v>
      </c>
      <c r="L3005" s="173"/>
      <c r="M3005" s="173"/>
      <c r="N3005" s="6"/>
    </row>
    <row r="3006" spans="1:14" x14ac:dyDescent="0.3">
      <c r="A3006" s="174"/>
      <c r="B3006" s="175"/>
      <c r="C3006" s="176"/>
      <c r="D3006" s="169" t="s">
        <v>6</v>
      </c>
      <c r="E3006" s="170"/>
      <c r="F3006" s="171"/>
      <c r="G3006" s="7" t="s">
        <v>7</v>
      </c>
      <c r="H3006" s="7" t="s">
        <v>7</v>
      </c>
      <c r="I3006" s="7" t="s">
        <v>8</v>
      </c>
      <c r="J3006" s="150" t="s">
        <v>9</v>
      </c>
      <c r="K3006" s="7" t="s">
        <v>10</v>
      </c>
      <c r="L3006" s="152"/>
      <c r="M3006" s="7" t="s">
        <v>11</v>
      </c>
      <c r="N3006" s="7" t="s">
        <v>12</v>
      </c>
    </row>
    <row r="3007" spans="1:14" x14ac:dyDescent="0.3">
      <c r="A3007" s="12" t="s">
        <v>16</v>
      </c>
      <c r="B3007" s="7" t="s">
        <v>17</v>
      </c>
      <c r="C3007" s="13" t="s">
        <v>18</v>
      </c>
      <c r="D3007" s="7">
        <v>1</v>
      </c>
      <c r="E3007" s="7">
        <v>2</v>
      </c>
      <c r="F3007" s="14" t="s">
        <v>19</v>
      </c>
      <c r="G3007" s="7" t="s">
        <v>20</v>
      </c>
      <c r="H3007" s="7" t="s">
        <v>20</v>
      </c>
      <c r="I3007" s="7"/>
      <c r="J3007" s="7" t="s">
        <v>20</v>
      </c>
      <c r="K3007" s="7" t="s">
        <v>21</v>
      </c>
      <c r="L3007" s="7" t="s">
        <v>22</v>
      </c>
      <c r="M3007" s="7" t="s">
        <v>23</v>
      </c>
      <c r="N3007" s="7" t="s">
        <v>22</v>
      </c>
    </row>
    <row r="3008" spans="1:14" x14ac:dyDescent="0.3">
      <c r="A3008" s="16" t="s">
        <v>35</v>
      </c>
      <c r="B3008" s="17" t="s">
        <v>36</v>
      </c>
      <c r="C3008" s="17">
        <v>72</v>
      </c>
      <c r="D3008" s="29"/>
      <c r="E3008" s="29"/>
      <c r="F3008" s="30">
        <f>+(E3008+D3008)/C3008</f>
        <v>0</v>
      </c>
      <c r="G3008" s="32"/>
      <c r="H3008" s="32"/>
      <c r="I3008" s="32"/>
      <c r="J3008" s="34">
        <f>+D3008+E3008-G3008-H3008-I3008</f>
        <v>0</v>
      </c>
      <c r="K3008" s="31">
        <f>+K2917</f>
        <v>381.13</v>
      </c>
      <c r="L3008" s="24">
        <f t="shared" ref="L3008:L3069" si="217">+J3008*K3008</f>
        <v>0</v>
      </c>
      <c r="M3008" s="24"/>
      <c r="N3008" s="24">
        <f>+K3008*I3008</f>
        <v>0</v>
      </c>
    </row>
    <row r="3009" spans="1:14" x14ac:dyDescent="0.3">
      <c r="A3009" s="16" t="s">
        <v>37</v>
      </c>
      <c r="B3009" s="17" t="s">
        <v>38</v>
      </c>
      <c r="C3009" s="17">
        <v>36</v>
      </c>
      <c r="D3009" s="29"/>
      <c r="E3009" s="29"/>
      <c r="F3009" s="30">
        <f t="shared" ref="F3009:F3069" si="218">+(E3009+D3009)/C3009</f>
        <v>0</v>
      </c>
      <c r="G3009" s="32"/>
      <c r="H3009" s="32"/>
      <c r="I3009" s="32"/>
      <c r="J3009" s="34">
        <f t="shared" ref="J3009:J3069" si="219">+D3009+E3009-G3009-H3009-I3009</f>
        <v>0</v>
      </c>
      <c r="K3009" s="31">
        <f t="shared" ref="K3009:K3069" si="220">+K2918</f>
        <v>741.2</v>
      </c>
      <c r="L3009" s="24">
        <f t="shared" si="217"/>
        <v>0</v>
      </c>
      <c r="M3009" s="24"/>
      <c r="N3009" s="24">
        <f t="shared" ref="N3009:N3069" si="221">+K3009*I3009</f>
        <v>0</v>
      </c>
    </row>
    <row r="3010" spans="1:14" x14ac:dyDescent="0.3">
      <c r="A3010" s="16" t="s">
        <v>39</v>
      </c>
      <c r="B3010" s="17" t="s">
        <v>40</v>
      </c>
      <c r="C3010" s="17">
        <v>18</v>
      </c>
      <c r="D3010" s="29"/>
      <c r="E3010" s="29"/>
      <c r="F3010" s="30">
        <f t="shared" si="218"/>
        <v>0</v>
      </c>
      <c r="G3010" s="32"/>
      <c r="H3010" s="32"/>
      <c r="I3010" s="32"/>
      <c r="J3010" s="12">
        <f t="shared" si="219"/>
        <v>0</v>
      </c>
      <c r="K3010" s="31">
        <f t="shared" si="220"/>
        <v>1263.5999999999999</v>
      </c>
      <c r="L3010" s="37">
        <f t="shared" si="217"/>
        <v>0</v>
      </c>
      <c r="M3010" s="37"/>
      <c r="N3010" s="37">
        <f t="shared" si="221"/>
        <v>0</v>
      </c>
    </row>
    <row r="3011" spans="1:14" x14ac:dyDescent="0.3">
      <c r="A3011" s="16" t="s">
        <v>41</v>
      </c>
      <c r="B3011" s="17" t="s">
        <v>42</v>
      </c>
      <c r="C3011" s="17">
        <v>10</v>
      </c>
      <c r="D3011" s="29"/>
      <c r="E3011" s="29"/>
      <c r="F3011" s="30">
        <f t="shared" si="218"/>
        <v>0</v>
      </c>
      <c r="G3011" s="32"/>
      <c r="H3011" s="32"/>
      <c r="I3011" s="32"/>
      <c r="J3011" s="34">
        <f t="shared" si="219"/>
        <v>0</v>
      </c>
      <c r="K3011" s="31">
        <f t="shared" si="220"/>
        <v>2059.1999999999998</v>
      </c>
      <c r="L3011" s="24">
        <f t="shared" si="217"/>
        <v>0</v>
      </c>
      <c r="M3011" s="24"/>
      <c r="N3011" s="24">
        <f t="shared" si="221"/>
        <v>0</v>
      </c>
    </row>
    <row r="3012" spans="1:14" x14ac:dyDescent="0.3">
      <c r="A3012" s="16" t="s">
        <v>43</v>
      </c>
      <c r="B3012" s="17" t="s">
        <v>36</v>
      </c>
      <c r="C3012" s="17">
        <v>72</v>
      </c>
      <c r="D3012" s="29"/>
      <c r="E3012" s="29"/>
      <c r="F3012" s="30">
        <f t="shared" si="218"/>
        <v>0</v>
      </c>
      <c r="G3012" s="32"/>
      <c r="H3012" s="32"/>
      <c r="I3012" s="32"/>
      <c r="J3012" s="34">
        <f t="shared" si="219"/>
        <v>0</v>
      </c>
      <c r="K3012" s="31">
        <f t="shared" si="220"/>
        <v>409.5</v>
      </c>
      <c r="L3012" s="24">
        <f t="shared" si="217"/>
        <v>0</v>
      </c>
      <c r="M3012" s="24"/>
      <c r="N3012" s="24">
        <f t="shared" si="221"/>
        <v>0</v>
      </c>
    </row>
    <row r="3013" spans="1:14" x14ac:dyDescent="0.3">
      <c r="A3013" s="16" t="s">
        <v>44</v>
      </c>
      <c r="B3013" s="17" t="s">
        <v>38</v>
      </c>
      <c r="C3013" s="17">
        <v>36</v>
      </c>
      <c r="D3013" s="29"/>
      <c r="E3013" s="29"/>
      <c r="F3013" s="30">
        <f t="shared" si="218"/>
        <v>0</v>
      </c>
      <c r="G3013" s="32"/>
      <c r="H3013" s="32"/>
      <c r="I3013" s="32"/>
      <c r="J3013" s="34">
        <f t="shared" si="219"/>
        <v>0</v>
      </c>
      <c r="K3013" s="31">
        <f t="shared" si="220"/>
        <v>803.79</v>
      </c>
      <c r="L3013" s="24">
        <f t="shared" si="217"/>
        <v>0</v>
      </c>
      <c r="M3013" s="24"/>
      <c r="N3013" s="24">
        <f t="shared" si="221"/>
        <v>0</v>
      </c>
    </row>
    <row r="3014" spans="1:14" x14ac:dyDescent="0.3">
      <c r="A3014" s="16" t="s">
        <v>45</v>
      </c>
      <c r="B3014" s="17" t="s">
        <v>36</v>
      </c>
      <c r="C3014" s="17">
        <v>72</v>
      </c>
      <c r="D3014" s="29"/>
      <c r="E3014" s="29"/>
      <c r="F3014" s="30">
        <f t="shared" si="218"/>
        <v>0</v>
      </c>
      <c r="G3014" s="32"/>
      <c r="H3014" s="32"/>
      <c r="I3014" s="32"/>
      <c r="J3014" s="34">
        <f t="shared" si="219"/>
        <v>0</v>
      </c>
      <c r="K3014" s="31">
        <f t="shared" si="220"/>
        <v>409.5</v>
      </c>
      <c r="L3014" s="24">
        <f t="shared" si="217"/>
        <v>0</v>
      </c>
      <c r="M3014" s="24"/>
      <c r="N3014" s="24">
        <f t="shared" si="221"/>
        <v>0</v>
      </c>
    </row>
    <row r="3015" spans="1:14" x14ac:dyDescent="0.3">
      <c r="A3015" s="16" t="s">
        <v>46</v>
      </c>
      <c r="B3015" s="17" t="s">
        <v>38</v>
      </c>
      <c r="C3015" s="17">
        <v>36</v>
      </c>
      <c r="D3015" s="29"/>
      <c r="E3015" s="29"/>
      <c r="F3015" s="30">
        <f t="shared" si="218"/>
        <v>0</v>
      </c>
      <c r="G3015" s="32"/>
      <c r="H3015" s="32"/>
      <c r="I3015" s="32"/>
      <c r="J3015" s="34">
        <f t="shared" si="219"/>
        <v>0</v>
      </c>
      <c r="K3015" s="31">
        <f t="shared" si="220"/>
        <v>803.79</v>
      </c>
      <c r="L3015" s="24">
        <f t="shared" si="217"/>
        <v>0</v>
      </c>
      <c r="M3015" s="24"/>
      <c r="N3015" s="24">
        <f t="shared" si="221"/>
        <v>0</v>
      </c>
    </row>
    <row r="3016" spans="1:14" x14ac:dyDescent="0.3">
      <c r="A3016" s="16" t="s">
        <v>47</v>
      </c>
      <c r="B3016" s="17" t="s">
        <v>48</v>
      </c>
      <c r="C3016" s="17">
        <v>8</v>
      </c>
      <c r="D3016" s="29"/>
      <c r="E3016" s="29"/>
      <c r="F3016" s="30">
        <f t="shared" si="218"/>
        <v>0</v>
      </c>
      <c r="G3016" s="32"/>
      <c r="H3016" s="32"/>
      <c r="I3016" s="32"/>
      <c r="J3016" s="34">
        <f t="shared" si="219"/>
        <v>0</v>
      </c>
      <c r="K3016" s="31">
        <f t="shared" si="220"/>
        <v>2767.05</v>
      </c>
      <c r="L3016" s="24">
        <f t="shared" si="217"/>
        <v>0</v>
      </c>
      <c r="M3016" s="24"/>
      <c r="N3016" s="24">
        <f t="shared" si="221"/>
        <v>0</v>
      </c>
    </row>
    <row r="3017" spans="1:14" x14ac:dyDescent="0.3">
      <c r="A3017" s="35" t="s">
        <v>49</v>
      </c>
      <c r="B3017" s="17" t="s">
        <v>50</v>
      </c>
      <c r="C3017" s="38">
        <v>72</v>
      </c>
      <c r="D3017" s="29"/>
      <c r="E3017" s="29"/>
      <c r="F3017" s="30">
        <f t="shared" si="218"/>
        <v>0</v>
      </c>
      <c r="G3017" s="32"/>
      <c r="H3017" s="32"/>
      <c r="I3017" s="32"/>
      <c r="J3017" s="12">
        <f t="shared" si="219"/>
        <v>0</v>
      </c>
      <c r="K3017" s="31">
        <f t="shared" si="220"/>
        <v>444.6</v>
      </c>
      <c r="L3017" s="37">
        <f t="shared" si="217"/>
        <v>0</v>
      </c>
      <c r="M3017" s="37"/>
      <c r="N3017" s="37">
        <f t="shared" si="221"/>
        <v>0</v>
      </c>
    </row>
    <row r="3018" spans="1:14" x14ac:dyDescent="0.3">
      <c r="A3018" s="16" t="s">
        <v>51</v>
      </c>
      <c r="B3018" s="17" t="s">
        <v>52</v>
      </c>
      <c r="C3018" s="17">
        <v>36</v>
      </c>
      <c r="D3018" s="29"/>
      <c r="E3018" s="29"/>
      <c r="F3018" s="30">
        <f t="shared" si="218"/>
        <v>0</v>
      </c>
      <c r="G3018" s="32"/>
      <c r="H3018" s="32"/>
      <c r="I3018" s="32"/>
      <c r="J3018" s="34">
        <f t="shared" si="219"/>
        <v>0</v>
      </c>
      <c r="K3018" s="31">
        <f t="shared" si="220"/>
        <v>868.73</v>
      </c>
      <c r="L3018" s="24">
        <f t="shared" si="217"/>
        <v>0</v>
      </c>
      <c r="M3018" s="24"/>
      <c r="N3018" s="24">
        <f t="shared" si="221"/>
        <v>0</v>
      </c>
    </row>
    <row r="3019" spans="1:14" x14ac:dyDescent="0.3">
      <c r="A3019" s="16" t="s">
        <v>53</v>
      </c>
      <c r="B3019" s="17" t="s">
        <v>48</v>
      </c>
      <c r="C3019" s="17">
        <v>8</v>
      </c>
      <c r="D3019" s="29"/>
      <c r="E3019" s="29"/>
      <c r="F3019" s="30">
        <f t="shared" si="218"/>
        <v>0</v>
      </c>
      <c r="G3019" s="32"/>
      <c r="H3019" s="32"/>
      <c r="I3019" s="32"/>
      <c r="J3019" s="34">
        <f t="shared" si="219"/>
        <v>0</v>
      </c>
      <c r="K3019" s="31">
        <f t="shared" si="220"/>
        <v>2416.0500000000002</v>
      </c>
      <c r="L3019" s="24">
        <f t="shared" si="217"/>
        <v>0</v>
      </c>
      <c r="M3019" s="24"/>
      <c r="N3019" s="24">
        <f t="shared" si="221"/>
        <v>0</v>
      </c>
    </row>
    <row r="3020" spans="1:14" x14ac:dyDescent="0.3">
      <c r="A3020" s="16" t="s">
        <v>54</v>
      </c>
      <c r="B3020" s="17" t="s">
        <v>50</v>
      </c>
      <c r="C3020" s="17">
        <v>72</v>
      </c>
      <c r="D3020" s="29"/>
      <c r="E3020" s="29"/>
      <c r="F3020" s="30">
        <f t="shared" si="218"/>
        <v>0</v>
      </c>
      <c r="G3020" s="32"/>
      <c r="H3020" s="32"/>
      <c r="I3020" s="32"/>
      <c r="J3020" s="34">
        <f t="shared" si="219"/>
        <v>0</v>
      </c>
      <c r="K3020" s="31">
        <f t="shared" si="220"/>
        <v>377.33</v>
      </c>
      <c r="L3020" s="24">
        <f t="shared" si="217"/>
        <v>0</v>
      </c>
      <c r="M3020" s="24"/>
      <c r="N3020" s="24">
        <f t="shared" si="221"/>
        <v>0</v>
      </c>
    </row>
    <row r="3021" spans="1:14" x14ac:dyDescent="0.3">
      <c r="A3021" s="16" t="s">
        <v>55</v>
      </c>
      <c r="B3021" s="17" t="s">
        <v>56</v>
      </c>
      <c r="C3021" s="17">
        <v>15</v>
      </c>
      <c r="D3021" s="44"/>
      <c r="E3021" s="44"/>
      <c r="F3021" s="30">
        <f t="shared" si="218"/>
        <v>0</v>
      </c>
      <c r="G3021" s="11"/>
      <c r="H3021" s="11"/>
      <c r="I3021" s="11"/>
      <c r="J3021" s="12">
        <f t="shared" si="219"/>
        <v>0</v>
      </c>
      <c r="K3021" s="45">
        <f t="shared" si="220"/>
        <v>1158.3</v>
      </c>
      <c r="L3021" s="37">
        <f t="shared" si="217"/>
        <v>0</v>
      </c>
      <c r="M3021" s="37"/>
      <c r="N3021" s="37">
        <f t="shared" si="221"/>
        <v>0</v>
      </c>
    </row>
    <row r="3022" spans="1:14" x14ac:dyDescent="0.3">
      <c r="A3022" s="16" t="s">
        <v>57</v>
      </c>
      <c r="B3022" s="17" t="s">
        <v>50</v>
      </c>
      <c r="C3022" s="17">
        <v>72</v>
      </c>
      <c r="D3022" s="29"/>
      <c r="E3022" s="29"/>
      <c r="F3022" s="30">
        <f t="shared" si="218"/>
        <v>0</v>
      </c>
      <c r="G3022" s="32"/>
      <c r="H3022" s="32"/>
      <c r="I3022" s="32"/>
      <c r="J3022" s="34">
        <f t="shared" si="219"/>
        <v>0</v>
      </c>
      <c r="K3022" s="31">
        <f t="shared" si="220"/>
        <v>424.13</v>
      </c>
      <c r="L3022" s="24">
        <f t="shared" si="217"/>
        <v>0</v>
      </c>
      <c r="M3022" s="24"/>
      <c r="N3022" s="24">
        <f t="shared" si="221"/>
        <v>0</v>
      </c>
    </row>
    <row r="3023" spans="1:14" x14ac:dyDescent="0.3">
      <c r="A3023" s="16" t="s">
        <v>58</v>
      </c>
      <c r="B3023" s="17" t="s">
        <v>59</v>
      </c>
      <c r="C3023" s="17">
        <v>15</v>
      </c>
      <c r="D3023" s="29"/>
      <c r="E3023" s="29"/>
      <c r="F3023" s="30">
        <f t="shared" si="218"/>
        <v>0</v>
      </c>
      <c r="G3023" s="32"/>
      <c r="H3023" s="32"/>
      <c r="I3023" s="32"/>
      <c r="J3023" s="34">
        <f t="shared" si="219"/>
        <v>0</v>
      </c>
      <c r="K3023" s="31">
        <f t="shared" si="220"/>
        <v>1199.25</v>
      </c>
      <c r="L3023" s="24">
        <f t="shared" si="217"/>
        <v>0</v>
      </c>
      <c r="M3023" s="24"/>
      <c r="N3023" s="24">
        <f t="shared" si="221"/>
        <v>0</v>
      </c>
    </row>
    <row r="3024" spans="1:14" x14ac:dyDescent="0.3">
      <c r="A3024" s="16" t="s">
        <v>60</v>
      </c>
      <c r="B3024" s="17" t="s">
        <v>50</v>
      </c>
      <c r="C3024" s="17">
        <v>72</v>
      </c>
      <c r="D3024" s="29"/>
      <c r="E3024" s="29"/>
      <c r="F3024" s="30">
        <f t="shared" si="218"/>
        <v>0</v>
      </c>
      <c r="G3024" s="32"/>
      <c r="H3024" s="32"/>
      <c r="I3024" s="32"/>
      <c r="J3024" s="34">
        <f t="shared" si="219"/>
        <v>0</v>
      </c>
      <c r="K3024" s="31">
        <f t="shared" si="220"/>
        <v>381.13</v>
      </c>
      <c r="L3024" s="24">
        <f t="shared" si="217"/>
        <v>0</v>
      </c>
      <c r="M3024" s="24"/>
      <c r="N3024" s="24">
        <f t="shared" si="221"/>
        <v>0</v>
      </c>
    </row>
    <row r="3025" spans="1:14" x14ac:dyDescent="0.3">
      <c r="A3025" s="16" t="s">
        <v>61</v>
      </c>
      <c r="B3025" s="17" t="s">
        <v>50</v>
      </c>
      <c r="C3025" s="38">
        <v>72</v>
      </c>
      <c r="D3025" s="44"/>
      <c r="E3025" s="44"/>
      <c r="F3025" s="30">
        <f t="shared" si="218"/>
        <v>0</v>
      </c>
      <c r="G3025" s="11"/>
      <c r="H3025" s="11"/>
      <c r="I3025" s="11"/>
      <c r="J3025" s="12">
        <f t="shared" si="219"/>
        <v>0</v>
      </c>
      <c r="K3025" s="31">
        <f t="shared" si="220"/>
        <v>424.13</v>
      </c>
      <c r="L3025" s="37">
        <f t="shared" si="217"/>
        <v>0</v>
      </c>
      <c r="M3025" s="37"/>
      <c r="N3025" s="37">
        <f t="shared" si="221"/>
        <v>0</v>
      </c>
    </row>
    <row r="3026" spans="1:14" x14ac:dyDescent="0.3">
      <c r="A3026" s="35" t="s">
        <v>62</v>
      </c>
      <c r="B3026" s="17" t="s">
        <v>50</v>
      </c>
      <c r="C3026" s="38">
        <v>72</v>
      </c>
      <c r="D3026" s="44"/>
      <c r="E3026" s="44"/>
      <c r="F3026" s="30">
        <f t="shared" si="218"/>
        <v>0</v>
      </c>
      <c r="G3026" s="11"/>
      <c r="H3026" s="11"/>
      <c r="I3026" s="11"/>
      <c r="J3026" s="12">
        <f t="shared" si="219"/>
        <v>0</v>
      </c>
      <c r="K3026" s="31">
        <f t="shared" si="220"/>
        <v>330.23</v>
      </c>
      <c r="L3026" s="37">
        <f t="shared" si="217"/>
        <v>0</v>
      </c>
      <c r="M3026" s="37"/>
      <c r="N3026" s="37">
        <f t="shared" si="221"/>
        <v>0</v>
      </c>
    </row>
    <row r="3027" spans="1:14" x14ac:dyDescent="0.3">
      <c r="A3027" s="35" t="s">
        <v>63</v>
      </c>
      <c r="B3027" s="17" t="s">
        <v>50</v>
      </c>
      <c r="C3027" s="38">
        <v>72</v>
      </c>
      <c r="D3027" s="44"/>
      <c r="E3027" s="44"/>
      <c r="F3027" s="30">
        <f t="shared" si="218"/>
        <v>0</v>
      </c>
      <c r="G3027" s="11"/>
      <c r="H3027" s="11"/>
      <c r="I3027" s="11"/>
      <c r="J3027" s="12">
        <f t="shared" si="219"/>
        <v>0</v>
      </c>
      <c r="K3027" s="31">
        <f t="shared" si="220"/>
        <v>424.13</v>
      </c>
      <c r="L3027" s="37">
        <f t="shared" si="217"/>
        <v>0</v>
      </c>
      <c r="M3027" s="37"/>
      <c r="N3027" s="37">
        <f t="shared" si="221"/>
        <v>0</v>
      </c>
    </row>
    <row r="3028" spans="1:14" x14ac:dyDescent="0.3">
      <c r="A3028" s="35" t="s">
        <v>64</v>
      </c>
      <c r="B3028" s="17" t="s">
        <v>65</v>
      </c>
      <c r="C3028" s="38">
        <v>72</v>
      </c>
      <c r="D3028" s="44"/>
      <c r="E3028" s="44"/>
      <c r="F3028" s="30">
        <f t="shared" si="218"/>
        <v>0</v>
      </c>
      <c r="G3028" s="11"/>
      <c r="H3028" s="11"/>
      <c r="I3028" s="11"/>
      <c r="J3028" s="12">
        <f t="shared" si="219"/>
        <v>0</v>
      </c>
      <c r="K3028" s="31">
        <f t="shared" si="220"/>
        <v>389.61</v>
      </c>
      <c r="L3028" s="37">
        <f t="shared" si="217"/>
        <v>0</v>
      </c>
      <c r="M3028" s="37"/>
      <c r="N3028" s="37">
        <f t="shared" si="221"/>
        <v>0</v>
      </c>
    </row>
    <row r="3029" spans="1:14" x14ac:dyDescent="0.3">
      <c r="A3029" s="35" t="s">
        <v>66</v>
      </c>
      <c r="B3029" s="17" t="s">
        <v>65</v>
      </c>
      <c r="C3029" s="38">
        <v>72</v>
      </c>
      <c r="D3029" s="44"/>
      <c r="E3029" s="44"/>
      <c r="F3029" s="30">
        <f t="shared" si="218"/>
        <v>0</v>
      </c>
      <c r="G3029" s="11"/>
      <c r="H3029" s="11"/>
      <c r="I3029" s="11"/>
      <c r="J3029" s="12">
        <f t="shared" si="219"/>
        <v>0</v>
      </c>
      <c r="K3029" s="31">
        <f t="shared" si="220"/>
        <v>389.61</v>
      </c>
      <c r="L3029" s="37">
        <f t="shared" si="217"/>
        <v>0</v>
      </c>
      <c r="M3029" s="37"/>
      <c r="N3029" s="37">
        <f t="shared" si="221"/>
        <v>0</v>
      </c>
    </row>
    <row r="3030" spans="1:14" x14ac:dyDescent="0.3">
      <c r="A3030" s="47" t="s">
        <v>67</v>
      </c>
      <c r="B3030" s="48" t="s">
        <v>59</v>
      </c>
      <c r="C3030" s="49">
        <v>25</v>
      </c>
      <c r="D3030" s="44"/>
      <c r="E3030" s="44"/>
      <c r="F3030" s="30">
        <f t="shared" si="218"/>
        <v>0</v>
      </c>
      <c r="G3030" s="11"/>
      <c r="H3030" s="11"/>
      <c r="I3030" s="11"/>
      <c r="J3030" s="12">
        <f t="shared" si="219"/>
        <v>0</v>
      </c>
      <c r="K3030" s="31">
        <f t="shared" si="220"/>
        <v>169.65</v>
      </c>
      <c r="L3030" s="37">
        <f t="shared" si="217"/>
        <v>0</v>
      </c>
      <c r="M3030" s="37"/>
      <c r="N3030" s="37">
        <f t="shared" si="221"/>
        <v>0</v>
      </c>
    </row>
    <row r="3031" spans="1:14" x14ac:dyDescent="0.3">
      <c r="A3031" s="47" t="s">
        <v>68</v>
      </c>
      <c r="B3031" s="48" t="s">
        <v>42</v>
      </c>
      <c r="C3031" s="49">
        <v>50</v>
      </c>
      <c r="D3031" s="44"/>
      <c r="E3031" s="44"/>
      <c r="F3031" s="30">
        <f t="shared" si="218"/>
        <v>0</v>
      </c>
      <c r="G3031" s="11"/>
      <c r="H3031" s="11"/>
      <c r="I3031" s="11"/>
      <c r="J3031" s="12">
        <f t="shared" si="219"/>
        <v>0</v>
      </c>
      <c r="K3031" s="31">
        <f t="shared" si="220"/>
        <v>88.92</v>
      </c>
      <c r="L3031" s="37">
        <f t="shared" si="217"/>
        <v>0</v>
      </c>
      <c r="M3031" s="37"/>
      <c r="N3031" s="37">
        <f t="shared" si="221"/>
        <v>0</v>
      </c>
    </row>
    <row r="3032" spans="1:14" x14ac:dyDescent="0.3">
      <c r="A3032" s="47" t="s">
        <v>69</v>
      </c>
      <c r="B3032" s="48" t="s">
        <v>52</v>
      </c>
      <c r="C3032" s="49">
        <v>12</v>
      </c>
      <c r="D3032" s="44"/>
      <c r="E3032" s="44"/>
      <c r="F3032" s="30">
        <f t="shared" si="218"/>
        <v>0</v>
      </c>
      <c r="G3032" s="11"/>
      <c r="H3032" s="11"/>
      <c r="I3032" s="11"/>
      <c r="J3032" s="12">
        <f t="shared" si="219"/>
        <v>0</v>
      </c>
      <c r="K3032" s="31">
        <f t="shared" si="220"/>
        <v>123.94</v>
      </c>
      <c r="L3032" s="37">
        <f t="shared" si="217"/>
        <v>0</v>
      </c>
      <c r="M3032" s="37"/>
      <c r="N3032" s="37">
        <f t="shared" si="221"/>
        <v>0</v>
      </c>
    </row>
    <row r="3033" spans="1:14" ht="19.5" thickBot="1" x14ac:dyDescent="0.35">
      <c r="A3033" s="47" t="s">
        <v>70</v>
      </c>
      <c r="B3033" s="48" t="s">
        <v>50</v>
      </c>
      <c r="C3033" s="49">
        <v>60</v>
      </c>
      <c r="D3033" s="44"/>
      <c r="E3033" s="44"/>
      <c r="F3033" s="30">
        <f t="shared" si="218"/>
        <v>0</v>
      </c>
      <c r="G3033" s="11"/>
      <c r="H3033" s="11"/>
      <c r="I3033" s="11"/>
      <c r="J3033" s="12">
        <f t="shared" si="219"/>
        <v>0</v>
      </c>
      <c r="K3033" s="31">
        <f t="shared" si="220"/>
        <v>67.180000000000007</v>
      </c>
      <c r="L3033" s="37">
        <f t="shared" si="217"/>
        <v>0</v>
      </c>
      <c r="M3033" s="37"/>
      <c r="N3033" s="37">
        <f t="shared" si="221"/>
        <v>0</v>
      </c>
    </row>
    <row r="3034" spans="1:14" ht="19.5" thickBot="1" x14ac:dyDescent="0.35">
      <c r="A3034" s="56" t="s">
        <v>71</v>
      </c>
      <c r="B3034" s="57" t="s">
        <v>50</v>
      </c>
      <c r="C3034" s="58">
        <v>60</v>
      </c>
      <c r="D3034" s="44"/>
      <c r="E3034" s="44"/>
      <c r="F3034" s="30">
        <f t="shared" si="218"/>
        <v>0</v>
      </c>
      <c r="G3034" s="11"/>
      <c r="H3034" s="11"/>
      <c r="I3034" s="11"/>
      <c r="J3034" s="12">
        <f t="shared" si="219"/>
        <v>0</v>
      </c>
      <c r="K3034" s="31">
        <f t="shared" si="220"/>
        <v>67.180000000000007</v>
      </c>
      <c r="L3034" s="37">
        <f t="shared" si="217"/>
        <v>0</v>
      </c>
      <c r="M3034" s="37"/>
      <c r="N3034" s="37">
        <f t="shared" si="221"/>
        <v>0</v>
      </c>
    </row>
    <row r="3035" spans="1:14" ht="19.5" thickBot="1" x14ac:dyDescent="0.35">
      <c r="A3035" s="56" t="s">
        <v>72</v>
      </c>
      <c r="B3035" s="57" t="s">
        <v>50</v>
      </c>
      <c r="C3035" s="58">
        <v>60</v>
      </c>
      <c r="D3035" s="44"/>
      <c r="E3035" s="44"/>
      <c r="F3035" s="30">
        <f t="shared" si="218"/>
        <v>0</v>
      </c>
      <c r="G3035" s="11"/>
      <c r="H3035" s="11"/>
      <c r="I3035" s="11"/>
      <c r="J3035" s="12">
        <f t="shared" si="219"/>
        <v>0</v>
      </c>
      <c r="K3035" s="31">
        <f t="shared" si="220"/>
        <v>67.180000000000007</v>
      </c>
      <c r="L3035" s="37">
        <f t="shared" si="217"/>
        <v>0</v>
      </c>
      <c r="M3035" s="37"/>
      <c r="N3035" s="37">
        <f t="shared" si="221"/>
        <v>0</v>
      </c>
    </row>
    <row r="3036" spans="1:14" ht="19.5" thickBot="1" x14ac:dyDescent="0.35">
      <c r="A3036" s="56" t="s">
        <v>73</v>
      </c>
      <c r="B3036" s="57" t="s">
        <v>74</v>
      </c>
      <c r="C3036" s="58">
        <v>150</v>
      </c>
      <c r="D3036" s="44"/>
      <c r="E3036" s="44"/>
      <c r="F3036" s="30">
        <f t="shared" si="218"/>
        <v>0</v>
      </c>
      <c r="G3036" s="11"/>
      <c r="H3036" s="11"/>
      <c r="I3036" s="11"/>
      <c r="J3036" s="12">
        <f t="shared" si="219"/>
        <v>0</v>
      </c>
      <c r="K3036" s="31">
        <f t="shared" si="220"/>
        <v>21.06</v>
      </c>
      <c r="L3036" s="37">
        <f t="shared" si="217"/>
        <v>0</v>
      </c>
      <c r="M3036" s="37"/>
      <c r="N3036" s="37">
        <f t="shared" si="221"/>
        <v>0</v>
      </c>
    </row>
    <row r="3037" spans="1:14" ht="19.5" thickBot="1" x14ac:dyDescent="0.35">
      <c r="A3037" s="66" t="s">
        <v>75</v>
      </c>
      <c r="B3037" s="67" t="s">
        <v>76</v>
      </c>
      <c r="C3037" s="68">
        <v>120</v>
      </c>
      <c r="D3037" s="44"/>
      <c r="E3037" s="44"/>
      <c r="F3037" s="30">
        <f t="shared" si="218"/>
        <v>0</v>
      </c>
      <c r="G3037" s="11"/>
      <c r="H3037" s="11"/>
      <c r="I3037" s="11"/>
      <c r="J3037" s="12">
        <f t="shared" si="219"/>
        <v>0</v>
      </c>
      <c r="K3037" s="31">
        <f t="shared" si="220"/>
        <v>78.98</v>
      </c>
      <c r="L3037" s="37">
        <f t="shared" si="217"/>
        <v>0</v>
      </c>
      <c r="M3037" s="37"/>
      <c r="N3037" s="37">
        <f t="shared" si="221"/>
        <v>0</v>
      </c>
    </row>
    <row r="3038" spans="1:14" ht="19.5" thickBot="1" x14ac:dyDescent="0.35">
      <c r="A3038" s="66" t="s">
        <v>77</v>
      </c>
      <c r="B3038" s="67" t="s">
        <v>78</v>
      </c>
      <c r="C3038" s="68">
        <v>60</v>
      </c>
      <c r="D3038" s="44"/>
      <c r="E3038" s="44"/>
      <c r="F3038" s="30">
        <f t="shared" si="218"/>
        <v>0</v>
      </c>
      <c r="G3038" s="11"/>
      <c r="H3038" s="11"/>
      <c r="I3038" s="11"/>
      <c r="J3038" s="12">
        <f t="shared" si="219"/>
        <v>0</v>
      </c>
      <c r="K3038" s="31">
        <f t="shared" si="220"/>
        <v>154.44</v>
      </c>
      <c r="L3038" s="37">
        <f t="shared" si="217"/>
        <v>0</v>
      </c>
      <c r="M3038" s="37"/>
      <c r="N3038" s="37">
        <f t="shared" si="221"/>
        <v>0</v>
      </c>
    </row>
    <row r="3039" spans="1:14" ht="19.5" thickBot="1" x14ac:dyDescent="0.35">
      <c r="A3039" s="66" t="s">
        <v>79</v>
      </c>
      <c r="B3039" s="67" t="s">
        <v>50</v>
      </c>
      <c r="C3039" s="68">
        <v>30</v>
      </c>
      <c r="D3039" s="44"/>
      <c r="E3039" s="44"/>
      <c r="F3039" s="30">
        <f t="shared" si="218"/>
        <v>0</v>
      </c>
      <c r="G3039" s="11"/>
      <c r="H3039" s="11"/>
      <c r="I3039" s="11"/>
      <c r="J3039" s="12">
        <f t="shared" si="219"/>
        <v>0</v>
      </c>
      <c r="K3039" s="31">
        <f t="shared" si="220"/>
        <v>274.95</v>
      </c>
      <c r="L3039" s="37">
        <f t="shared" si="217"/>
        <v>0</v>
      </c>
      <c r="M3039" s="37"/>
      <c r="N3039" s="37">
        <f t="shared" si="221"/>
        <v>0</v>
      </c>
    </row>
    <row r="3040" spans="1:14" ht="19.5" thickBot="1" x14ac:dyDescent="0.35">
      <c r="A3040" s="66" t="s">
        <v>80</v>
      </c>
      <c r="B3040" s="67" t="s">
        <v>59</v>
      </c>
      <c r="C3040" s="68">
        <v>12</v>
      </c>
      <c r="D3040" s="44"/>
      <c r="E3040" s="44"/>
      <c r="F3040" s="30">
        <f t="shared" si="218"/>
        <v>0</v>
      </c>
      <c r="G3040" s="11"/>
      <c r="H3040" s="11"/>
      <c r="I3040" s="11"/>
      <c r="J3040" s="12">
        <f t="shared" si="219"/>
        <v>0</v>
      </c>
      <c r="K3040" s="31">
        <f t="shared" si="220"/>
        <v>1023.75</v>
      </c>
      <c r="L3040" s="37">
        <f t="shared" si="217"/>
        <v>0</v>
      </c>
      <c r="M3040" s="37"/>
      <c r="N3040" s="37">
        <f t="shared" si="221"/>
        <v>0</v>
      </c>
    </row>
    <row r="3041" spans="1:14" ht="19.5" thickBot="1" x14ac:dyDescent="0.35">
      <c r="A3041" s="76" t="s">
        <v>81</v>
      </c>
      <c r="B3041" s="77" t="s">
        <v>82</v>
      </c>
      <c r="C3041" s="78">
        <v>18</v>
      </c>
      <c r="D3041" s="44"/>
      <c r="E3041" s="44"/>
      <c r="F3041" s="30">
        <f t="shared" si="218"/>
        <v>0</v>
      </c>
      <c r="G3041" s="11"/>
      <c r="H3041" s="11"/>
      <c r="I3041" s="11"/>
      <c r="J3041" s="12">
        <f t="shared" si="219"/>
        <v>0</v>
      </c>
      <c r="K3041" s="31">
        <f t="shared" si="220"/>
        <v>558.67999999999995</v>
      </c>
      <c r="L3041" s="37">
        <f t="shared" si="217"/>
        <v>0</v>
      </c>
      <c r="M3041" s="37"/>
      <c r="N3041" s="37">
        <f t="shared" si="221"/>
        <v>0</v>
      </c>
    </row>
    <row r="3042" spans="1:14" ht="19.5" thickBot="1" x14ac:dyDescent="0.35">
      <c r="A3042" s="76" t="s">
        <v>83</v>
      </c>
      <c r="B3042" s="77" t="s">
        <v>59</v>
      </c>
      <c r="C3042" s="78">
        <v>12</v>
      </c>
      <c r="D3042" s="44"/>
      <c r="E3042" s="44"/>
      <c r="F3042" s="30">
        <f t="shared" si="218"/>
        <v>0</v>
      </c>
      <c r="G3042" s="11"/>
      <c r="H3042" s="11"/>
      <c r="I3042" s="11"/>
      <c r="J3042" s="12">
        <f t="shared" si="219"/>
        <v>0</v>
      </c>
      <c r="K3042" s="31">
        <f t="shared" si="220"/>
        <v>1092.2</v>
      </c>
      <c r="L3042" s="37">
        <f t="shared" si="217"/>
        <v>0</v>
      </c>
      <c r="M3042" s="37"/>
      <c r="N3042" s="37">
        <f t="shared" si="221"/>
        <v>0</v>
      </c>
    </row>
    <row r="3043" spans="1:14" ht="19.5" thickBot="1" x14ac:dyDescent="0.35">
      <c r="A3043" s="76" t="s">
        <v>84</v>
      </c>
      <c r="B3043" s="77" t="s">
        <v>85</v>
      </c>
      <c r="C3043" s="78">
        <v>4</v>
      </c>
      <c r="D3043" s="44"/>
      <c r="E3043" s="44"/>
      <c r="F3043" s="30">
        <f t="shared" si="218"/>
        <v>0</v>
      </c>
      <c r="G3043" s="11"/>
      <c r="H3043" s="11"/>
      <c r="I3043" s="11"/>
      <c r="J3043" s="12">
        <f t="shared" si="219"/>
        <v>0</v>
      </c>
      <c r="K3043" s="31">
        <f t="shared" si="220"/>
        <v>2670.53</v>
      </c>
      <c r="L3043" s="37">
        <f t="shared" si="217"/>
        <v>0</v>
      </c>
      <c r="M3043" s="37"/>
      <c r="N3043" s="37">
        <f t="shared" si="221"/>
        <v>0</v>
      </c>
    </row>
    <row r="3044" spans="1:14" ht="19.5" thickBot="1" x14ac:dyDescent="0.35">
      <c r="A3044" s="86" t="s">
        <v>86</v>
      </c>
      <c r="B3044" s="87" t="s">
        <v>87</v>
      </c>
      <c r="C3044" s="88">
        <v>48</v>
      </c>
      <c r="D3044" s="44"/>
      <c r="E3044" s="44"/>
      <c r="F3044" s="30">
        <f t="shared" si="218"/>
        <v>0</v>
      </c>
      <c r="G3044" s="11"/>
      <c r="H3044" s="11"/>
      <c r="I3044" s="11"/>
      <c r="J3044" s="12">
        <f t="shared" si="219"/>
        <v>0</v>
      </c>
      <c r="K3044" s="31">
        <f t="shared" si="220"/>
        <v>46.8</v>
      </c>
      <c r="L3044" s="37">
        <f t="shared" si="217"/>
        <v>0</v>
      </c>
      <c r="M3044" s="37"/>
      <c r="N3044" s="37">
        <f t="shared" si="221"/>
        <v>0</v>
      </c>
    </row>
    <row r="3045" spans="1:14" ht="19.5" thickBot="1" x14ac:dyDescent="0.35">
      <c r="A3045" s="86" t="s">
        <v>88</v>
      </c>
      <c r="B3045" s="87" t="s">
        <v>87</v>
      </c>
      <c r="C3045" s="88">
        <v>48</v>
      </c>
      <c r="D3045" s="44"/>
      <c r="E3045" s="44"/>
      <c r="F3045" s="30">
        <f t="shared" si="218"/>
        <v>0</v>
      </c>
      <c r="G3045" s="11"/>
      <c r="H3045" s="11"/>
      <c r="I3045" s="11"/>
      <c r="J3045" s="12">
        <f t="shared" si="219"/>
        <v>0</v>
      </c>
      <c r="K3045" s="31">
        <f t="shared" si="220"/>
        <v>46.8</v>
      </c>
      <c r="L3045" s="37">
        <f t="shared" si="217"/>
        <v>0</v>
      </c>
      <c r="M3045" s="37"/>
      <c r="N3045" s="37">
        <f t="shared" si="221"/>
        <v>0</v>
      </c>
    </row>
    <row r="3046" spans="1:14" x14ac:dyDescent="0.3">
      <c r="A3046" s="96" t="s">
        <v>89</v>
      </c>
      <c r="B3046" s="97">
        <v>25</v>
      </c>
      <c r="C3046" s="97">
        <v>25</v>
      </c>
      <c r="D3046" s="44"/>
      <c r="E3046" s="44"/>
      <c r="F3046" s="30">
        <f t="shared" si="218"/>
        <v>0</v>
      </c>
      <c r="G3046" s="11"/>
      <c r="H3046" s="11"/>
      <c r="I3046" s="11"/>
      <c r="J3046" s="12">
        <f t="shared" si="219"/>
        <v>0</v>
      </c>
      <c r="K3046" s="31">
        <f t="shared" si="220"/>
        <v>111.25</v>
      </c>
      <c r="L3046" s="37">
        <f t="shared" si="217"/>
        <v>0</v>
      </c>
      <c r="M3046" s="37"/>
      <c r="N3046" s="37">
        <f t="shared" si="221"/>
        <v>0</v>
      </c>
    </row>
    <row r="3047" spans="1:14" x14ac:dyDescent="0.3">
      <c r="A3047" s="105" t="s">
        <v>90</v>
      </c>
      <c r="B3047" s="106">
        <v>10</v>
      </c>
      <c r="C3047" s="106">
        <v>10</v>
      </c>
      <c r="D3047" s="44"/>
      <c r="E3047" s="44"/>
      <c r="F3047" s="30">
        <f t="shared" si="218"/>
        <v>0</v>
      </c>
      <c r="G3047" s="11"/>
      <c r="H3047" s="11"/>
      <c r="I3047" s="11"/>
      <c r="J3047" s="12">
        <f t="shared" si="219"/>
        <v>0</v>
      </c>
      <c r="K3047" s="31">
        <f t="shared" si="220"/>
        <v>1760</v>
      </c>
      <c r="L3047" s="37">
        <f t="shared" si="217"/>
        <v>0</v>
      </c>
      <c r="M3047" s="37"/>
      <c r="N3047" s="37">
        <f t="shared" si="221"/>
        <v>0</v>
      </c>
    </row>
    <row r="3048" spans="1:14" x14ac:dyDescent="0.3">
      <c r="A3048" s="105" t="s">
        <v>91</v>
      </c>
      <c r="B3048" s="106">
        <v>8</v>
      </c>
      <c r="C3048" s="106">
        <v>8</v>
      </c>
      <c r="D3048" s="44"/>
      <c r="E3048" s="44"/>
      <c r="F3048" s="30">
        <f t="shared" si="218"/>
        <v>0</v>
      </c>
      <c r="G3048" s="11"/>
      <c r="H3048" s="11"/>
      <c r="I3048" s="11"/>
      <c r="J3048" s="12">
        <f t="shared" si="219"/>
        <v>0</v>
      </c>
      <c r="K3048" s="31">
        <f t="shared" si="220"/>
        <v>2365</v>
      </c>
      <c r="L3048" s="37">
        <f t="shared" si="217"/>
        <v>0</v>
      </c>
      <c r="M3048" s="37"/>
      <c r="N3048" s="37">
        <f t="shared" si="221"/>
        <v>0</v>
      </c>
    </row>
    <row r="3049" spans="1:14" x14ac:dyDescent="0.3">
      <c r="A3049" s="105" t="s">
        <v>92</v>
      </c>
      <c r="B3049" s="106">
        <v>8</v>
      </c>
      <c r="C3049" s="106">
        <v>8</v>
      </c>
      <c r="D3049" s="44"/>
      <c r="E3049" s="44"/>
      <c r="F3049" s="30">
        <f t="shared" si="218"/>
        <v>0</v>
      </c>
      <c r="G3049" s="11"/>
      <c r="H3049" s="11"/>
      <c r="I3049" s="11"/>
      <c r="J3049" s="12">
        <f t="shared" si="219"/>
        <v>0</v>
      </c>
      <c r="K3049" s="31">
        <f t="shared" si="220"/>
        <v>2065</v>
      </c>
      <c r="L3049" s="37">
        <f t="shared" si="217"/>
        <v>0</v>
      </c>
      <c r="M3049" s="37"/>
      <c r="N3049" s="37">
        <f t="shared" si="221"/>
        <v>0</v>
      </c>
    </row>
    <row r="3050" spans="1:14" x14ac:dyDescent="0.3">
      <c r="A3050" s="105" t="s">
        <v>93</v>
      </c>
      <c r="B3050" s="106">
        <v>15</v>
      </c>
      <c r="C3050" s="106">
        <v>15</v>
      </c>
      <c r="D3050" s="44"/>
      <c r="E3050" s="44"/>
      <c r="F3050" s="30">
        <f t="shared" si="218"/>
        <v>0</v>
      </c>
      <c r="G3050" s="11"/>
      <c r="H3050" s="11"/>
      <c r="I3050" s="11"/>
      <c r="J3050" s="12">
        <f t="shared" si="219"/>
        <v>0</v>
      </c>
      <c r="K3050" s="31">
        <f t="shared" si="220"/>
        <v>990</v>
      </c>
      <c r="L3050" s="37">
        <f t="shared" si="217"/>
        <v>0</v>
      </c>
      <c r="M3050" s="37"/>
      <c r="N3050" s="37">
        <f t="shared" si="221"/>
        <v>0</v>
      </c>
    </row>
    <row r="3051" spans="1:14" x14ac:dyDescent="0.3">
      <c r="A3051" s="105" t="s">
        <v>94</v>
      </c>
      <c r="B3051" s="106">
        <v>15</v>
      </c>
      <c r="C3051" s="106">
        <v>15</v>
      </c>
      <c r="D3051" s="44"/>
      <c r="E3051" s="44"/>
      <c r="F3051" s="30">
        <f t="shared" si="218"/>
        <v>0</v>
      </c>
      <c r="G3051" s="11"/>
      <c r="H3051" s="11"/>
      <c r="I3051" s="11"/>
      <c r="J3051" s="12">
        <f t="shared" si="219"/>
        <v>0</v>
      </c>
      <c r="K3051" s="31">
        <f t="shared" si="220"/>
        <v>1025</v>
      </c>
      <c r="L3051" s="37">
        <f t="shared" si="217"/>
        <v>0</v>
      </c>
      <c r="M3051" s="37"/>
      <c r="N3051" s="37">
        <f t="shared" si="221"/>
        <v>0</v>
      </c>
    </row>
    <row r="3052" spans="1:14" x14ac:dyDescent="0.3">
      <c r="A3052" s="105" t="s">
        <v>95</v>
      </c>
      <c r="B3052" s="106">
        <v>10</v>
      </c>
      <c r="C3052" s="106">
        <v>10</v>
      </c>
      <c r="D3052" s="44"/>
      <c r="E3052" s="44"/>
      <c r="F3052" s="30">
        <f t="shared" si="218"/>
        <v>0</v>
      </c>
      <c r="G3052" s="11"/>
      <c r="H3052" s="11"/>
      <c r="I3052" s="11"/>
      <c r="J3052" s="12">
        <f t="shared" si="219"/>
        <v>0</v>
      </c>
      <c r="K3052" s="31">
        <f t="shared" si="220"/>
        <v>1620</v>
      </c>
      <c r="L3052" s="37">
        <f t="shared" si="217"/>
        <v>0</v>
      </c>
      <c r="M3052" s="37"/>
      <c r="N3052" s="37">
        <f t="shared" si="221"/>
        <v>0</v>
      </c>
    </row>
    <row r="3053" spans="1:14" x14ac:dyDescent="0.3">
      <c r="A3053" s="105" t="s">
        <v>96</v>
      </c>
      <c r="B3053" s="106">
        <v>8</v>
      </c>
      <c r="C3053" s="106">
        <v>8</v>
      </c>
      <c r="D3053" s="44"/>
      <c r="E3053" s="44"/>
      <c r="F3053" s="30">
        <f t="shared" si="218"/>
        <v>0</v>
      </c>
      <c r="G3053" s="11"/>
      <c r="H3053" s="11"/>
      <c r="I3053" s="11"/>
      <c r="J3053" s="12">
        <f t="shared" si="219"/>
        <v>0</v>
      </c>
      <c r="K3053" s="31">
        <f t="shared" si="220"/>
        <v>2130</v>
      </c>
      <c r="L3053" s="37">
        <f t="shared" si="217"/>
        <v>0</v>
      </c>
      <c r="M3053" s="37"/>
      <c r="N3053" s="37">
        <f t="shared" si="221"/>
        <v>0</v>
      </c>
    </row>
    <row r="3054" spans="1:14" x14ac:dyDescent="0.3">
      <c r="A3054" s="105" t="s">
        <v>97</v>
      </c>
      <c r="B3054" s="106">
        <v>15</v>
      </c>
      <c r="C3054" s="106">
        <v>15</v>
      </c>
      <c r="D3054" s="44"/>
      <c r="E3054" s="44"/>
      <c r="F3054" s="30">
        <f t="shared" si="218"/>
        <v>0</v>
      </c>
      <c r="G3054" s="11"/>
      <c r="H3054" s="11"/>
      <c r="I3054" s="11"/>
      <c r="J3054" s="12">
        <f t="shared" si="219"/>
        <v>0</v>
      </c>
      <c r="K3054" s="31">
        <f t="shared" si="220"/>
        <v>880</v>
      </c>
      <c r="L3054" s="37">
        <f t="shared" si="217"/>
        <v>0</v>
      </c>
      <c r="M3054" s="37"/>
      <c r="N3054" s="37">
        <f t="shared" si="221"/>
        <v>0</v>
      </c>
    </row>
    <row r="3055" spans="1:14" x14ac:dyDescent="0.3">
      <c r="A3055" s="105" t="s">
        <v>98</v>
      </c>
      <c r="B3055" s="106">
        <v>15</v>
      </c>
      <c r="C3055" s="106">
        <v>15</v>
      </c>
      <c r="D3055" s="44"/>
      <c r="E3055" s="44"/>
      <c r="F3055" s="30">
        <f t="shared" si="218"/>
        <v>0</v>
      </c>
      <c r="G3055" s="11"/>
      <c r="H3055" s="11"/>
      <c r="I3055" s="11"/>
      <c r="J3055" s="12">
        <f t="shared" si="219"/>
        <v>0</v>
      </c>
      <c r="K3055" s="31">
        <f t="shared" si="220"/>
        <v>915</v>
      </c>
      <c r="L3055" s="37">
        <f t="shared" si="217"/>
        <v>0</v>
      </c>
      <c r="M3055" s="37"/>
      <c r="N3055" s="37">
        <f t="shared" si="221"/>
        <v>0</v>
      </c>
    </row>
    <row r="3056" spans="1:14" x14ac:dyDescent="0.3">
      <c r="A3056" s="105" t="s">
        <v>99</v>
      </c>
      <c r="B3056" s="106">
        <v>3</v>
      </c>
      <c r="C3056" s="106">
        <v>3</v>
      </c>
      <c r="D3056" s="44"/>
      <c r="E3056" s="44"/>
      <c r="F3056" s="30">
        <f t="shared" si="218"/>
        <v>0</v>
      </c>
      <c r="G3056" s="11"/>
      <c r="H3056" s="11"/>
      <c r="I3056" s="11"/>
      <c r="J3056" s="12">
        <f t="shared" si="219"/>
        <v>0</v>
      </c>
      <c r="K3056" s="31">
        <f t="shared" si="220"/>
        <v>1970</v>
      </c>
      <c r="L3056" s="37">
        <f t="shared" si="217"/>
        <v>0</v>
      </c>
      <c r="M3056" s="37"/>
      <c r="N3056" s="37">
        <f t="shared" si="221"/>
        <v>0</v>
      </c>
    </row>
    <row r="3057" spans="1:14" x14ac:dyDescent="0.3">
      <c r="A3057" s="105" t="s">
        <v>100</v>
      </c>
      <c r="B3057" s="106">
        <v>3</v>
      </c>
      <c r="C3057" s="106">
        <v>3</v>
      </c>
      <c r="D3057" s="44"/>
      <c r="E3057" s="44"/>
      <c r="F3057" s="30">
        <f t="shared" si="218"/>
        <v>0</v>
      </c>
      <c r="G3057" s="11"/>
      <c r="H3057" s="11"/>
      <c r="I3057" s="11"/>
      <c r="J3057" s="12">
        <f t="shared" si="219"/>
        <v>0</v>
      </c>
      <c r="K3057" s="31">
        <f t="shared" si="220"/>
        <v>2035</v>
      </c>
      <c r="L3057" s="37">
        <f t="shared" si="217"/>
        <v>0</v>
      </c>
      <c r="M3057" s="37"/>
      <c r="N3057" s="37">
        <f t="shared" si="221"/>
        <v>0</v>
      </c>
    </row>
    <row r="3058" spans="1:14" x14ac:dyDescent="0.3">
      <c r="A3058" s="105" t="s">
        <v>101</v>
      </c>
      <c r="B3058" s="106">
        <v>8</v>
      </c>
      <c r="C3058" s="106">
        <v>8</v>
      </c>
      <c r="D3058" s="44"/>
      <c r="E3058" s="44"/>
      <c r="F3058" s="30">
        <f t="shared" si="218"/>
        <v>0</v>
      </c>
      <c r="G3058" s="11"/>
      <c r="H3058" s="11"/>
      <c r="I3058" s="11"/>
      <c r="J3058" s="12">
        <f t="shared" si="219"/>
        <v>0</v>
      </c>
      <c r="K3058" s="31">
        <f t="shared" si="220"/>
        <v>2120</v>
      </c>
      <c r="L3058" s="37">
        <f t="shared" si="217"/>
        <v>0</v>
      </c>
      <c r="M3058" s="37"/>
      <c r="N3058" s="37">
        <f t="shared" si="221"/>
        <v>0</v>
      </c>
    </row>
    <row r="3059" spans="1:14" x14ac:dyDescent="0.3">
      <c r="A3059" s="105" t="s">
        <v>102</v>
      </c>
      <c r="B3059" s="106">
        <v>10</v>
      </c>
      <c r="C3059" s="106">
        <v>10</v>
      </c>
      <c r="D3059" s="44"/>
      <c r="E3059" s="44"/>
      <c r="F3059" s="30">
        <f t="shared" si="218"/>
        <v>0</v>
      </c>
      <c r="G3059" s="11"/>
      <c r="H3059" s="11"/>
      <c r="I3059" s="11"/>
      <c r="J3059" s="12">
        <f t="shared" si="219"/>
        <v>0</v>
      </c>
      <c r="K3059" s="31">
        <f t="shared" si="220"/>
        <v>1980</v>
      </c>
      <c r="L3059" s="37">
        <f t="shared" si="217"/>
        <v>0</v>
      </c>
      <c r="M3059" s="37"/>
      <c r="N3059" s="37">
        <f t="shared" si="221"/>
        <v>0</v>
      </c>
    </row>
    <row r="3060" spans="1:14" x14ac:dyDescent="0.3">
      <c r="A3060" s="105" t="s">
        <v>103</v>
      </c>
      <c r="B3060" s="106">
        <v>12</v>
      </c>
      <c r="C3060" s="106">
        <v>12</v>
      </c>
      <c r="D3060" s="44"/>
      <c r="E3060" s="44"/>
      <c r="F3060" s="30">
        <f t="shared" si="218"/>
        <v>0</v>
      </c>
      <c r="G3060" s="11"/>
      <c r="H3060" s="11"/>
      <c r="I3060" s="11"/>
      <c r="J3060" s="12">
        <f t="shared" si="219"/>
        <v>0</v>
      </c>
      <c r="K3060" s="31">
        <f t="shared" si="220"/>
        <v>875</v>
      </c>
      <c r="L3060" s="37">
        <f t="shared" si="217"/>
        <v>0</v>
      </c>
      <c r="M3060" s="37"/>
      <c r="N3060" s="37">
        <f t="shared" si="221"/>
        <v>0</v>
      </c>
    </row>
    <row r="3061" spans="1:14" ht="19.5" thickBot="1" x14ac:dyDescent="0.35">
      <c r="A3061" s="105" t="s">
        <v>104</v>
      </c>
      <c r="B3061" s="106">
        <v>3</v>
      </c>
      <c r="C3061" s="106">
        <v>3</v>
      </c>
      <c r="D3061" s="44"/>
      <c r="E3061" s="44"/>
      <c r="F3061" s="30">
        <f t="shared" si="218"/>
        <v>0</v>
      </c>
      <c r="G3061" s="11"/>
      <c r="H3061" s="11"/>
      <c r="I3061" s="11"/>
      <c r="J3061" s="12">
        <f t="shared" si="219"/>
        <v>0</v>
      </c>
      <c r="K3061" s="31">
        <f t="shared" si="220"/>
        <v>2145</v>
      </c>
      <c r="L3061" s="37">
        <f t="shared" si="217"/>
        <v>0</v>
      </c>
      <c r="M3061" s="37"/>
      <c r="N3061" s="37">
        <f t="shared" si="221"/>
        <v>0</v>
      </c>
    </row>
    <row r="3062" spans="1:14" ht="19.5" thickBot="1" x14ac:dyDescent="0.35">
      <c r="A3062" s="56" t="s">
        <v>105</v>
      </c>
      <c r="B3062" s="57" t="s">
        <v>74</v>
      </c>
      <c r="C3062" s="58">
        <v>150</v>
      </c>
      <c r="D3062" s="44"/>
      <c r="E3062" s="44"/>
      <c r="F3062" s="30">
        <f t="shared" si="218"/>
        <v>0</v>
      </c>
      <c r="G3062" s="11"/>
      <c r="H3062" s="11"/>
      <c r="I3062" s="11"/>
      <c r="J3062" s="12">
        <f t="shared" si="219"/>
        <v>0</v>
      </c>
      <c r="K3062" s="31">
        <f t="shared" si="220"/>
        <v>21.06</v>
      </c>
      <c r="L3062" s="37">
        <f t="shared" si="217"/>
        <v>0</v>
      </c>
      <c r="M3062" s="37"/>
      <c r="N3062" s="37">
        <f t="shared" si="221"/>
        <v>0</v>
      </c>
    </row>
    <row r="3063" spans="1:14" x14ac:dyDescent="0.3">
      <c r="A3063" s="107"/>
      <c r="B3063" s="108"/>
      <c r="C3063" s="108"/>
      <c r="D3063" s="11"/>
      <c r="E3063" s="11"/>
      <c r="F3063" s="30" t="e">
        <f t="shared" si="218"/>
        <v>#DIV/0!</v>
      </c>
      <c r="G3063" s="11"/>
      <c r="H3063" s="11"/>
      <c r="I3063" s="11"/>
      <c r="J3063" s="12">
        <f t="shared" si="219"/>
        <v>0</v>
      </c>
      <c r="K3063" s="31">
        <f t="shared" si="220"/>
        <v>116.5</v>
      </c>
      <c r="L3063" s="37">
        <f t="shared" si="217"/>
        <v>0</v>
      </c>
      <c r="M3063" s="37"/>
      <c r="N3063" s="37">
        <f t="shared" si="221"/>
        <v>0</v>
      </c>
    </row>
    <row r="3064" spans="1:14" x14ac:dyDescent="0.3">
      <c r="A3064" s="107"/>
      <c r="B3064" s="108"/>
      <c r="C3064" s="108"/>
      <c r="D3064" s="11"/>
      <c r="E3064" s="11"/>
      <c r="F3064" s="30" t="e">
        <f t="shared" si="218"/>
        <v>#DIV/0!</v>
      </c>
      <c r="G3064" s="11"/>
      <c r="H3064" s="11"/>
      <c r="I3064" s="11"/>
      <c r="J3064" s="12">
        <f t="shared" si="219"/>
        <v>0</v>
      </c>
      <c r="K3064" s="31">
        <f t="shared" si="220"/>
        <v>0</v>
      </c>
      <c r="L3064" s="37">
        <f t="shared" si="217"/>
        <v>0</v>
      </c>
      <c r="M3064" s="37"/>
      <c r="N3064" s="37">
        <f t="shared" si="221"/>
        <v>0</v>
      </c>
    </row>
    <row r="3065" spans="1:14" x14ac:dyDescent="0.3">
      <c r="A3065" s="107"/>
      <c r="B3065" s="108"/>
      <c r="C3065" s="108"/>
      <c r="D3065" s="11"/>
      <c r="E3065" s="11"/>
      <c r="F3065" s="30" t="e">
        <f t="shared" si="218"/>
        <v>#DIV/0!</v>
      </c>
      <c r="G3065" s="11"/>
      <c r="H3065" s="11"/>
      <c r="I3065" s="11"/>
      <c r="J3065" s="12">
        <f t="shared" si="219"/>
        <v>0</v>
      </c>
      <c r="K3065" s="31">
        <f t="shared" si="220"/>
        <v>23</v>
      </c>
      <c r="L3065" s="37">
        <f t="shared" si="217"/>
        <v>0</v>
      </c>
      <c r="M3065" s="37"/>
      <c r="N3065" s="37">
        <f t="shared" si="221"/>
        <v>0</v>
      </c>
    </row>
    <row r="3066" spans="1:14" x14ac:dyDescent="0.3">
      <c r="A3066" s="107"/>
      <c r="B3066" s="108"/>
      <c r="C3066" s="108"/>
      <c r="D3066" s="11"/>
      <c r="E3066" s="11"/>
      <c r="F3066" s="30" t="e">
        <f t="shared" si="218"/>
        <v>#DIV/0!</v>
      </c>
      <c r="G3066" s="11"/>
      <c r="H3066" s="11"/>
      <c r="I3066" s="11"/>
      <c r="J3066" s="12">
        <f t="shared" si="219"/>
        <v>0</v>
      </c>
      <c r="K3066" s="31">
        <f t="shared" si="220"/>
        <v>0</v>
      </c>
      <c r="L3066" s="37">
        <f t="shared" si="217"/>
        <v>0</v>
      </c>
      <c r="M3066" s="37"/>
      <c r="N3066" s="37">
        <f t="shared" si="221"/>
        <v>0</v>
      </c>
    </row>
    <row r="3067" spans="1:14" x14ac:dyDescent="0.3">
      <c r="A3067" s="11"/>
      <c r="B3067" s="10"/>
      <c r="C3067" s="10"/>
      <c r="D3067" s="11"/>
      <c r="E3067" s="11"/>
      <c r="F3067" s="30" t="e">
        <f t="shared" si="218"/>
        <v>#DIV/0!</v>
      </c>
      <c r="G3067" s="11"/>
      <c r="H3067" s="11"/>
      <c r="I3067" s="11"/>
      <c r="J3067" s="12">
        <f t="shared" si="219"/>
        <v>0</v>
      </c>
      <c r="K3067" s="31">
        <f t="shared" si="220"/>
        <v>0</v>
      </c>
      <c r="L3067" s="37">
        <f t="shared" si="217"/>
        <v>0</v>
      </c>
      <c r="M3067" s="37"/>
      <c r="N3067" s="37">
        <f t="shared" si="221"/>
        <v>0</v>
      </c>
    </row>
    <row r="3068" spans="1:14" x14ac:dyDescent="0.3">
      <c r="A3068" s="11"/>
      <c r="B3068" s="10"/>
      <c r="C3068" s="10"/>
      <c r="D3068" s="11"/>
      <c r="E3068" s="11"/>
      <c r="F3068" s="30" t="e">
        <f t="shared" si="218"/>
        <v>#DIV/0!</v>
      </c>
      <c r="G3068" s="11"/>
      <c r="H3068" s="11"/>
      <c r="I3068" s="11"/>
      <c r="J3068" s="12">
        <f t="shared" si="219"/>
        <v>0</v>
      </c>
      <c r="K3068" s="31">
        <f t="shared" si="220"/>
        <v>0</v>
      </c>
      <c r="L3068" s="37">
        <f t="shared" si="217"/>
        <v>0</v>
      </c>
      <c r="M3068" s="37"/>
      <c r="N3068" s="37">
        <f t="shared" si="221"/>
        <v>0</v>
      </c>
    </row>
    <row r="3069" spans="1:14" x14ac:dyDescent="0.3">
      <c r="A3069" s="11"/>
      <c r="B3069" s="10"/>
      <c r="C3069" s="10"/>
      <c r="D3069" s="11"/>
      <c r="E3069" s="11"/>
      <c r="F3069" s="30" t="e">
        <f t="shared" si="218"/>
        <v>#DIV/0!</v>
      </c>
      <c r="G3069" s="11"/>
      <c r="H3069" s="11"/>
      <c r="I3069" s="11"/>
      <c r="J3069" s="12">
        <f t="shared" si="219"/>
        <v>0</v>
      </c>
      <c r="K3069" s="31">
        <f t="shared" si="220"/>
        <v>0</v>
      </c>
      <c r="L3069" s="37">
        <f t="shared" si="217"/>
        <v>0</v>
      </c>
      <c r="M3069" s="37"/>
      <c r="N3069" s="37">
        <f t="shared" si="221"/>
        <v>0</v>
      </c>
    </row>
    <row r="3070" spans="1:14" x14ac:dyDescent="0.3">
      <c r="A3070" s="11" t="s">
        <v>33</v>
      </c>
      <c r="B3070" s="11"/>
      <c r="C3070" s="13"/>
      <c r="D3070" s="111">
        <f t="shared" ref="D3070:J3070" si="222">SUM(D3008:D3069)</f>
        <v>0</v>
      </c>
      <c r="E3070" s="111">
        <f t="shared" si="222"/>
        <v>0</v>
      </c>
      <c r="F3070" s="111" t="e">
        <f t="shared" si="222"/>
        <v>#DIV/0!</v>
      </c>
      <c r="G3070" s="111">
        <f t="shared" si="222"/>
        <v>0</v>
      </c>
      <c r="H3070" s="111">
        <f t="shared" si="222"/>
        <v>0</v>
      </c>
      <c r="I3070" s="111">
        <f t="shared" si="222"/>
        <v>0</v>
      </c>
      <c r="J3070" s="12">
        <f t="shared" si="222"/>
        <v>0</v>
      </c>
      <c r="K3070" s="111"/>
      <c r="L3070" s="111">
        <f>SUM(L3008:L3069)</f>
        <v>0</v>
      </c>
      <c r="M3070" s="111">
        <f>SUM(M3008:M3069)</f>
        <v>0</v>
      </c>
      <c r="N3070" s="111">
        <f>SUM(N3008:N3069)</f>
        <v>0</v>
      </c>
    </row>
    <row r="3071" spans="1:14" x14ac:dyDescent="0.3">
      <c r="A3071" s="113"/>
      <c r="B3071" s="114"/>
      <c r="C3071" s="115"/>
      <c r="D3071" s="116"/>
      <c r="E3071" s="116"/>
      <c r="F3071" s="7" t="s">
        <v>106</v>
      </c>
      <c r="G3071" s="7" t="s">
        <v>123</v>
      </c>
      <c r="H3071" s="7" t="s">
        <v>124</v>
      </c>
      <c r="I3071" s="7" t="s">
        <v>125</v>
      </c>
      <c r="J3071" s="7" t="s">
        <v>126</v>
      </c>
      <c r="K3071" s="117"/>
      <c r="L3071" s="117"/>
      <c r="M3071" s="7" t="s">
        <v>107</v>
      </c>
      <c r="N3071" s="118"/>
    </row>
    <row r="3072" spans="1:14" ht="31.5" x14ac:dyDescent="0.5">
      <c r="A3072" s="113"/>
      <c r="B3072" s="114"/>
      <c r="C3072" s="115"/>
      <c r="D3072" s="116"/>
      <c r="E3072" s="116"/>
      <c r="F3072" s="121"/>
      <c r="G3072" s="121"/>
      <c r="H3072" s="121"/>
      <c r="I3072" s="121"/>
      <c r="J3072" s="121"/>
      <c r="K3072" s="122"/>
      <c r="L3072" s="121">
        <f>+F3072-G3072-H3072-I3072-J3072</f>
        <v>0</v>
      </c>
      <c r="M3072" s="123"/>
      <c r="N3072" s="124"/>
    </row>
    <row r="3073" spans="1:14" x14ac:dyDescent="0.3">
      <c r="A3073" s="177" t="s">
        <v>109</v>
      </c>
      <c r="B3073" s="178"/>
      <c r="C3073" s="178"/>
      <c r="D3073" s="178"/>
      <c r="E3073" s="178"/>
      <c r="F3073" s="178"/>
      <c r="G3073" s="178"/>
      <c r="H3073" s="178"/>
      <c r="I3073" s="178"/>
      <c r="J3073" s="179"/>
      <c r="K3073" s="125"/>
      <c r="L3073" s="12"/>
      <c r="M3073" s="126"/>
      <c r="N3073" s="127"/>
    </row>
    <row r="3074" spans="1:14" x14ac:dyDescent="0.3">
      <c r="A3074" s="180" t="s">
        <v>110</v>
      </c>
      <c r="B3074" s="181"/>
      <c r="C3074" s="181"/>
      <c r="D3074" s="181"/>
      <c r="E3074" s="181"/>
      <c r="F3074" s="181"/>
      <c r="G3074" s="181"/>
      <c r="H3074" s="181"/>
      <c r="I3074" s="181"/>
      <c r="J3074" s="182"/>
      <c r="K3074" s="129"/>
      <c r="L3074" s="12"/>
      <c r="M3074" s="126"/>
      <c r="N3074" s="127"/>
    </row>
    <row r="3075" spans="1:14" x14ac:dyDescent="0.3">
      <c r="A3075" s="160" t="s">
        <v>111</v>
      </c>
      <c r="B3075" s="161"/>
      <c r="C3075" s="161"/>
      <c r="D3075" s="161"/>
      <c r="E3075" s="161"/>
      <c r="F3075" s="161"/>
      <c r="G3075" s="161"/>
      <c r="H3075" s="161"/>
      <c r="I3075" s="161"/>
      <c r="J3075" s="162"/>
      <c r="K3075" s="130"/>
      <c r="L3075" s="12"/>
      <c r="M3075" s="131" t="e">
        <f>+L3075/L3070%</f>
        <v>#DIV/0!</v>
      </c>
      <c r="N3075" s="127"/>
    </row>
    <row r="3076" spans="1:14" x14ac:dyDescent="0.3">
      <c r="A3076" s="163" t="s">
        <v>112</v>
      </c>
      <c r="B3076" s="164"/>
      <c r="C3076" s="164"/>
      <c r="D3076" s="164"/>
      <c r="E3076" s="164"/>
      <c r="F3076" s="164"/>
      <c r="G3076" s="164"/>
      <c r="H3076" s="164"/>
      <c r="I3076" s="164"/>
      <c r="J3076" s="165"/>
      <c r="K3076" s="132"/>
      <c r="L3076" s="12">
        <f>+E3092</f>
        <v>0</v>
      </c>
      <c r="M3076" s="126"/>
      <c r="N3076" s="127"/>
    </row>
    <row r="3077" spans="1:14" x14ac:dyDescent="0.3">
      <c r="A3077" s="166" t="s">
        <v>113</v>
      </c>
      <c r="B3077" s="167"/>
      <c r="C3077" s="167"/>
      <c r="D3077" s="167"/>
      <c r="E3077" s="167"/>
      <c r="F3077" s="167"/>
      <c r="G3077" s="167"/>
      <c r="H3077" s="167"/>
      <c r="I3077" s="167"/>
      <c r="J3077" s="168"/>
      <c r="K3077" s="134"/>
      <c r="L3077" s="12">
        <f>+M3092</f>
        <v>0</v>
      </c>
      <c r="M3077" s="126"/>
      <c r="N3077" s="127"/>
    </row>
    <row r="3078" spans="1:14" x14ac:dyDescent="0.3">
      <c r="A3078" s="169"/>
      <c r="B3078" s="170"/>
      <c r="C3078" s="170"/>
      <c r="D3078" s="170"/>
      <c r="E3078" s="170"/>
      <c r="F3078" s="170"/>
      <c r="G3078" s="170"/>
      <c r="H3078" s="170"/>
      <c r="I3078" s="170"/>
      <c r="J3078" s="171"/>
      <c r="K3078" s="128"/>
      <c r="L3078" s="126"/>
      <c r="M3078" s="126"/>
      <c r="N3078" s="127"/>
    </row>
    <row r="3079" spans="1:14" x14ac:dyDescent="0.3">
      <c r="A3079" s="169"/>
      <c r="B3079" s="170"/>
      <c r="C3079" s="170"/>
      <c r="D3079" s="170"/>
      <c r="E3079" s="170"/>
      <c r="F3079" s="170"/>
      <c r="G3079" s="170"/>
      <c r="H3079" s="170"/>
      <c r="I3079" s="170"/>
      <c r="J3079" s="171"/>
      <c r="K3079" s="128"/>
      <c r="L3079" s="126"/>
      <c r="M3079" s="126"/>
      <c r="N3079" s="127"/>
    </row>
    <row r="3080" spans="1:14" x14ac:dyDescent="0.3">
      <c r="A3080" s="169" t="s">
        <v>114</v>
      </c>
      <c r="B3080" s="170"/>
      <c r="C3080" s="170"/>
      <c r="D3080" s="170"/>
      <c r="E3080" s="170"/>
      <c r="F3080" s="170"/>
      <c r="G3080" s="170"/>
      <c r="H3080" s="170"/>
      <c r="I3080" s="170"/>
      <c r="J3080" s="171"/>
      <c r="K3080" s="136"/>
      <c r="L3080" s="111">
        <f>+L3070-L3073-L3074-L3075-L3076+L3077-L3078-L3079</f>
        <v>0</v>
      </c>
      <c r="M3080" s="126"/>
      <c r="N3080" s="127"/>
    </row>
    <row r="3081" spans="1:14" ht="19.5" thickBot="1" x14ac:dyDescent="0.35">
      <c r="M3081" s="138">
        <f>+L3081-L3080</f>
        <v>0</v>
      </c>
    </row>
    <row r="3082" spans="1:14" ht="19.5" thickBot="1" x14ac:dyDescent="0.35">
      <c r="A3082" s="157" t="s">
        <v>115</v>
      </c>
      <c r="B3082" s="158"/>
      <c r="C3082" s="158"/>
      <c r="D3082" s="158"/>
      <c r="E3082" s="158"/>
      <c r="F3082" s="159"/>
      <c r="G3082" s="127"/>
      <c r="H3082" s="157" t="s">
        <v>116</v>
      </c>
      <c r="I3082" s="158"/>
      <c r="J3082" s="159"/>
      <c r="K3082" s="157" t="s">
        <v>117</v>
      </c>
      <c r="L3082" s="158"/>
      <c r="M3082" s="159"/>
      <c r="N3082" s="139"/>
    </row>
    <row r="3083" spans="1:14" ht="19.5" thickBot="1" x14ac:dyDescent="0.35">
      <c r="A3083" s="140" t="s">
        <v>118</v>
      </c>
      <c r="B3083" s="157" t="s">
        <v>119</v>
      </c>
      <c r="C3083" s="159"/>
      <c r="D3083" s="140" t="s">
        <v>120</v>
      </c>
      <c r="E3083" s="157" t="s">
        <v>22</v>
      </c>
      <c r="F3083" s="159"/>
      <c r="G3083" s="127"/>
      <c r="H3083" s="157" t="s">
        <v>119</v>
      </c>
      <c r="I3083" s="159"/>
      <c r="J3083" s="140" t="s">
        <v>22</v>
      </c>
      <c r="K3083" s="157" t="s">
        <v>119</v>
      </c>
      <c r="L3083" s="159"/>
      <c r="M3083" s="140" t="s">
        <v>22</v>
      </c>
      <c r="N3083" s="139"/>
    </row>
    <row r="3084" spans="1:14" ht="19.5" thickBot="1" x14ac:dyDescent="0.35">
      <c r="A3084" s="141"/>
      <c r="B3084" s="153"/>
      <c r="C3084" s="154"/>
      <c r="D3084" s="141"/>
      <c r="E3084" s="155"/>
      <c r="F3084" s="156"/>
      <c r="G3084" s="127"/>
      <c r="H3084" s="153"/>
      <c r="I3084" s="154"/>
      <c r="J3084" s="142"/>
      <c r="K3084" s="153"/>
      <c r="L3084" s="154"/>
      <c r="M3084" s="143"/>
      <c r="N3084" s="144"/>
    </row>
    <row r="3085" spans="1:14" ht="19.5" thickBot="1" x14ac:dyDescent="0.35">
      <c r="A3085" s="141"/>
      <c r="B3085" s="153"/>
      <c r="C3085" s="154"/>
      <c r="D3085" s="141"/>
      <c r="E3085" s="155"/>
      <c r="F3085" s="156"/>
      <c r="G3085" s="127"/>
      <c r="H3085" s="153"/>
      <c r="I3085" s="154"/>
      <c r="J3085" s="142"/>
      <c r="K3085" s="153"/>
      <c r="L3085" s="154"/>
      <c r="M3085" s="143"/>
      <c r="N3085" s="144"/>
    </row>
    <row r="3086" spans="1:14" ht="19.5" thickBot="1" x14ac:dyDescent="0.35">
      <c r="A3086" s="141"/>
      <c r="B3086" s="153"/>
      <c r="C3086" s="154"/>
      <c r="D3086" s="141"/>
      <c r="E3086" s="155"/>
      <c r="F3086" s="156"/>
      <c r="G3086" s="127"/>
      <c r="H3086" s="153"/>
      <c r="I3086" s="154"/>
      <c r="J3086" s="142"/>
      <c r="K3086" s="153"/>
      <c r="L3086" s="154"/>
      <c r="M3086" s="143"/>
      <c r="N3086" s="144"/>
    </row>
    <row r="3087" spans="1:14" ht="19.5" thickBot="1" x14ac:dyDescent="0.35">
      <c r="A3087" s="141"/>
      <c r="B3087" s="153"/>
      <c r="C3087" s="154"/>
      <c r="D3087" s="141"/>
      <c r="E3087" s="155"/>
      <c r="F3087" s="156"/>
      <c r="G3087" s="127"/>
      <c r="H3087" s="153"/>
      <c r="I3087" s="154"/>
      <c r="J3087" s="142"/>
      <c r="K3087" s="153"/>
      <c r="L3087" s="154"/>
      <c r="M3087" s="143"/>
      <c r="N3087" s="144"/>
    </row>
    <row r="3088" spans="1:14" ht="19.5" thickBot="1" x14ac:dyDescent="0.35">
      <c r="A3088" s="141"/>
      <c r="B3088" s="153"/>
      <c r="C3088" s="154"/>
      <c r="D3088" s="141"/>
      <c r="E3088" s="155"/>
      <c r="F3088" s="156"/>
      <c r="G3088" s="127"/>
      <c r="H3088" s="153"/>
      <c r="I3088" s="154"/>
      <c r="J3088" s="142"/>
      <c r="K3088" s="153"/>
      <c r="L3088" s="154"/>
      <c r="M3088" s="143"/>
      <c r="N3088" s="144"/>
    </row>
    <row r="3089" spans="1:14" ht="19.5" thickBot="1" x14ac:dyDescent="0.35">
      <c r="A3089" s="141"/>
      <c r="B3089" s="153"/>
      <c r="C3089" s="154"/>
      <c r="D3089" s="141"/>
      <c r="E3089" s="155"/>
      <c r="F3089" s="156"/>
      <c r="G3089" s="127"/>
      <c r="H3089" s="153"/>
      <c r="I3089" s="154"/>
      <c r="J3089" s="142"/>
      <c r="K3089" s="153"/>
      <c r="L3089" s="154"/>
      <c r="M3089" s="143"/>
      <c r="N3089" s="144"/>
    </row>
    <row r="3090" spans="1:14" ht="19.5" thickBot="1" x14ac:dyDescent="0.35">
      <c r="A3090" s="141"/>
      <c r="B3090" s="153"/>
      <c r="C3090" s="154"/>
      <c r="D3090" s="141"/>
      <c r="E3090" s="155"/>
      <c r="F3090" s="156"/>
      <c r="G3090" s="127"/>
      <c r="H3090" s="153"/>
      <c r="I3090" s="154"/>
      <c r="J3090" s="142"/>
      <c r="K3090" s="153"/>
      <c r="L3090" s="154"/>
      <c r="M3090" s="143"/>
      <c r="N3090" s="144"/>
    </row>
    <row r="3091" spans="1:14" ht="19.5" thickBot="1" x14ac:dyDescent="0.35">
      <c r="A3091" s="141"/>
      <c r="B3091" s="153"/>
      <c r="C3091" s="154"/>
      <c r="D3091" s="141"/>
      <c r="E3091" s="155"/>
      <c r="F3091" s="156"/>
      <c r="G3091" s="127"/>
      <c r="H3091" s="153"/>
      <c r="I3091" s="154"/>
      <c r="J3091" s="142"/>
      <c r="K3091" s="153"/>
      <c r="L3091" s="154"/>
      <c r="M3091" s="143"/>
      <c r="N3091" s="144"/>
    </row>
    <row r="3092" spans="1:14" ht="19.5" thickBot="1" x14ac:dyDescent="0.35">
      <c r="A3092" s="141" t="s">
        <v>121</v>
      </c>
      <c r="B3092" s="153"/>
      <c r="C3092" s="154"/>
      <c r="D3092" s="141"/>
      <c r="E3092" s="155">
        <f>SUM(E3084:F3091)</f>
        <v>0</v>
      </c>
      <c r="F3092" s="156"/>
      <c r="G3092" s="127"/>
      <c r="H3092" s="153" t="s">
        <v>121</v>
      </c>
      <c r="I3092" s="154"/>
      <c r="J3092" s="140">
        <f>SUM(J3084:J3091)</f>
        <v>0</v>
      </c>
      <c r="K3092" s="153" t="s">
        <v>121</v>
      </c>
      <c r="L3092" s="154"/>
      <c r="M3092" s="145">
        <f>SUM(M3084:M3091)</f>
        <v>0</v>
      </c>
      <c r="N3092" s="139"/>
    </row>
    <row r="3095" spans="1:14" x14ac:dyDescent="0.3">
      <c r="A3095" s="172" t="s">
        <v>0</v>
      </c>
      <c r="B3095" s="172"/>
      <c r="C3095" s="172"/>
      <c r="D3095" s="172"/>
      <c r="E3095" s="172"/>
      <c r="F3095" s="172"/>
      <c r="G3095" s="172"/>
      <c r="H3095" s="172"/>
      <c r="I3095" s="172"/>
      <c r="J3095" s="172"/>
      <c r="K3095" s="172"/>
      <c r="L3095" s="172"/>
      <c r="M3095" s="1"/>
      <c r="N3095" s="151"/>
    </row>
    <row r="3096" spans="1:14" x14ac:dyDescent="0.3">
      <c r="A3096" s="1" t="s">
        <v>1</v>
      </c>
      <c r="B3096" s="151"/>
      <c r="J3096" s="1" t="s">
        <v>3</v>
      </c>
      <c r="K3096" s="173">
        <f>+K3005</f>
        <v>0</v>
      </c>
      <c r="L3096" s="173"/>
      <c r="M3096" s="173"/>
      <c r="N3096" s="6"/>
    </row>
    <row r="3097" spans="1:14" x14ac:dyDescent="0.3">
      <c r="A3097" s="174"/>
      <c r="B3097" s="175"/>
      <c r="C3097" s="176"/>
      <c r="D3097" s="169" t="s">
        <v>6</v>
      </c>
      <c r="E3097" s="170"/>
      <c r="F3097" s="171"/>
      <c r="G3097" s="7" t="s">
        <v>7</v>
      </c>
      <c r="H3097" s="7" t="s">
        <v>7</v>
      </c>
      <c r="I3097" s="7" t="s">
        <v>8</v>
      </c>
      <c r="J3097" s="150" t="s">
        <v>9</v>
      </c>
      <c r="K3097" s="7" t="s">
        <v>10</v>
      </c>
      <c r="L3097" s="152"/>
      <c r="M3097" s="7" t="s">
        <v>11</v>
      </c>
      <c r="N3097" s="7" t="s">
        <v>12</v>
      </c>
    </row>
    <row r="3098" spans="1:14" x14ac:dyDescent="0.3">
      <c r="A3098" s="12" t="s">
        <v>16</v>
      </c>
      <c r="B3098" s="7" t="s">
        <v>17</v>
      </c>
      <c r="C3098" s="13" t="s">
        <v>18</v>
      </c>
      <c r="D3098" s="7">
        <v>1</v>
      </c>
      <c r="E3098" s="7">
        <v>2</v>
      </c>
      <c r="F3098" s="14" t="s">
        <v>19</v>
      </c>
      <c r="G3098" s="7" t="s">
        <v>20</v>
      </c>
      <c r="H3098" s="7" t="s">
        <v>20</v>
      </c>
      <c r="I3098" s="7"/>
      <c r="J3098" s="7" t="s">
        <v>20</v>
      </c>
      <c r="K3098" s="7" t="s">
        <v>21</v>
      </c>
      <c r="L3098" s="7" t="s">
        <v>22</v>
      </c>
      <c r="M3098" s="7" t="s">
        <v>23</v>
      </c>
      <c r="N3098" s="7" t="s">
        <v>22</v>
      </c>
    </row>
    <row r="3099" spans="1:14" x14ac:dyDescent="0.3">
      <c r="A3099" s="16" t="s">
        <v>35</v>
      </c>
      <c r="B3099" s="17" t="s">
        <v>36</v>
      </c>
      <c r="C3099" s="17">
        <v>72</v>
      </c>
      <c r="D3099" s="29"/>
      <c r="E3099" s="29"/>
      <c r="F3099" s="30">
        <f>+(E3099+D3099)/C3099</f>
        <v>0</v>
      </c>
      <c r="G3099" s="32"/>
      <c r="H3099" s="32"/>
      <c r="I3099" s="32"/>
      <c r="J3099" s="34">
        <f>+D3099+E3099-G3099-H3099-I3099</f>
        <v>0</v>
      </c>
      <c r="K3099" s="31">
        <f>+K3008</f>
        <v>381.13</v>
      </c>
      <c r="L3099" s="24">
        <f t="shared" ref="L3099:L3160" si="223">+J3099*K3099</f>
        <v>0</v>
      </c>
      <c r="M3099" s="24"/>
      <c r="N3099" s="24">
        <f>+K3099*I3099</f>
        <v>0</v>
      </c>
    </row>
    <row r="3100" spans="1:14" x14ac:dyDescent="0.3">
      <c r="A3100" s="16" t="s">
        <v>37</v>
      </c>
      <c r="B3100" s="17" t="s">
        <v>38</v>
      </c>
      <c r="C3100" s="17">
        <v>36</v>
      </c>
      <c r="D3100" s="29"/>
      <c r="E3100" s="29"/>
      <c r="F3100" s="30">
        <f t="shared" ref="F3100:F3160" si="224">+(E3100+D3100)/C3100</f>
        <v>0</v>
      </c>
      <c r="G3100" s="32"/>
      <c r="H3100" s="32"/>
      <c r="I3100" s="32"/>
      <c r="J3100" s="34">
        <f t="shared" ref="J3100:J3160" si="225">+D3100+E3100-G3100-H3100-I3100</f>
        <v>0</v>
      </c>
      <c r="K3100" s="31">
        <f t="shared" ref="K3100:K3160" si="226">+K3009</f>
        <v>741.2</v>
      </c>
      <c r="L3100" s="24">
        <f t="shared" si="223"/>
        <v>0</v>
      </c>
      <c r="M3100" s="24"/>
      <c r="N3100" s="24">
        <f t="shared" ref="N3100:N3160" si="227">+K3100*I3100</f>
        <v>0</v>
      </c>
    </row>
    <row r="3101" spans="1:14" x14ac:dyDescent="0.3">
      <c r="A3101" s="16" t="s">
        <v>39</v>
      </c>
      <c r="B3101" s="17" t="s">
        <v>40</v>
      </c>
      <c r="C3101" s="17">
        <v>18</v>
      </c>
      <c r="D3101" s="29"/>
      <c r="E3101" s="29"/>
      <c r="F3101" s="30">
        <f t="shared" si="224"/>
        <v>0</v>
      </c>
      <c r="G3101" s="32"/>
      <c r="H3101" s="32"/>
      <c r="I3101" s="32"/>
      <c r="J3101" s="12">
        <f t="shared" si="225"/>
        <v>0</v>
      </c>
      <c r="K3101" s="31">
        <f t="shared" si="226"/>
        <v>1263.5999999999999</v>
      </c>
      <c r="L3101" s="37">
        <f t="shared" si="223"/>
        <v>0</v>
      </c>
      <c r="M3101" s="37"/>
      <c r="N3101" s="37">
        <f t="shared" si="227"/>
        <v>0</v>
      </c>
    </row>
    <row r="3102" spans="1:14" x14ac:dyDescent="0.3">
      <c r="A3102" s="16" t="s">
        <v>41</v>
      </c>
      <c r="B3102" s="17" t="s">
        <v>42</v>
      </c>
      <c r="C3102" s="17">
        <v>10</v>
      </c>
      <c r="D3102" s="29"/>
      <c r="E3102" s="29"/>
      <c r="F3102" s="30">
        <f t="shared" si="224"/>
        <v>0</v>
      </c>
      <c r="G3102" s="32"/>
      <c r="H3102" s="32"/>
      <c r="I3102" s="32"/>
      <c r="J3102" s="34">
        <f t="shared" si="225"/>
        <v>0</v>
      </c>
      <c r="K3102" s="31">
        <f t="shared" si="226"/>
        <v>2059.1999999999998</v>
      </c>
      <c r="L3102" s="24">
        <f t="shared" si="223"/>
        <v>0</v>
      </c>
      <c r="M3102" s="24"/>
      <c r="N3102" s="24">
        <f t="shared" si="227"/>
        <v>0</v>
      </c>
    </row>
    <row r="3103" spans="1:14" x14ac:dyDescent="0.3">
      <c r="A3103" s="16" t="s">
        <v>43</v>
      </c>
      <c r="B3103" s="17" t="s">
        <v>36</v>
      </c>
      <c r="C3103" s="17">
        <v>72</v>
      </c>
      <c r="D3103" s="29"/>
      <c r="E3103" s="29"/>
      <c r="F3103" s="30">
        <f t="shared" si="224"/>
        <v>0</v>
      </c>
      <c r="G3103" s="32"/>
      <c r="H3103" s="32"/>
      <c r="I3103" s="32"/>
      <c r="J3103" s="34">
        <f t="shared" si="225"/>
        <v>0</v>
      </c>
      <c r="K3103" s="31">
        <f t="shared" si="226"/>
        <v>409.5</v>
      </c>
      <c r="L3103" s="24">
        <f t="shared" si="223"/>
        <v>0</v>
      </c>
      <c r="M3103" s="24"/>
      <c r="N3103" s="24">
        <f t="shared" si="227"/>
        <v>0</v>
      </c>
    </row>
    <row r="3104" spans="1:14" x14ac:dyDescent="0.3">
      <c r="A3104" s="16" t="s">
        <v>44</v>
      </c>
      <c r="B3104" s="17" t="s">
        <v>38</v>
      </c>
      <c r="C3104" s="17">
        <v>36</v>
      </c>
      <c r="D3104" s="29"/>
      <c r="E3104" s="29"/>
      <c r="F3104" s="30">
        <f t="shared" si="224"/>
        <v>0</v>
      </c>
      <c r="G3104" s="32"/>
      <c r="H3104" s="32"/>
      <c r="I3104" s="32"/>
      <c r="J3104" s="34">
        <f t="shared" si="225"/>
        <v>0</v>
      </c>
      <c r="K3104" s="31">
        <f t="shared" si="226"/>
        <v>803.79</v>
      </c>
      <c r="L3104" s="24">
        <f t="shared" si="223"/>
        <v>0</v>
      </c>
      <c r="M3104" s="24"/>
      <c r="N3104" s="24">
        <f t="shared" si="227"/>
        <v>0</v>
      </c>
    </row>
    <row r="3105" spans="1:14" x14ac:dyDescent="0.3">
      <c r="A3105" s="16" t="s">
        <v>45</v>
      </c>
      <c r="B3105" s="17" t="s">
        <v>36</v>
      </c>
      <c r="C3105" s="17">
        <v>72</v>
      </c>
      <c r="D3105" s="29"/>
      <c r="E3105" s="29"/>
      <c r="F3105" s="30">
        <f t="shared" si="224"/>
        <v>0</v>
      </c>
      <c r="G3105" s="32"/>
      <c r="H3105" s="32"/>
      <c r="I3105" s="32"/>
      <c r="J3105" s="34">
        <f t="shared" si="225"/>
        <v>0</v>
      </c>
      <c r="K3105" s="31">
        <f t="shared" si="226"/>
        <v>409.5</v>
      </c>
      <c r="L3105" s="24">
        <f t="shared" si="223"/>
        <v>0</v>
      </c>
      <c r="M3105" s="24"/>
      <c r="N3105" s="24">
        <f t="shared" si="227"/>
        <v>0</v>
      </c>
    </row>
    <row r="3106" spans="1:14" x14ac:dyDescent="0.3">
      <c r="A3106" s="16" t="s">
        <v>46</v>
      </c>
      <c r="B3106" s="17" t="s">
        <v>38</v>
      </c>
      <c r="C3106" s="17">
        <v>36</v>
      </c>
      <c r="D3106" s="29"/>
      <c r="E3106" s="29"/>
      <c r="F3106" s="30">
        <f t="shared" si="224"/>
        <v>0</v>
      </c>
      <c r="G3106" s="32"/>
      <c r="H3106" s="32"/>
      <c r="I3106" s="32"/>
      <c r="J3106" s="34">
        <f t="shared" si="225"/>
        <v>0</v>
      </c>
      <c r="K3106" s="31">
        <f t="shared" si="226"/>
        <v>803.79</v>
      </c>
      <c r="L3106" s="24">
        <f t="shared" si="223"/>
        <v>0</v>
      </c>
      <c r="M3106" s="24"/>
      <c r="N3106" s="24">
        <f t="shared" si="227"/>
        <v>0</v>
      </c>
    </row>
    <row r="3107" spans="1:14" x14ac:dyDescent="0.3">
      <c r="A3107" s="16" t="s">
        <v>47</v>
      </c>
      <c r="B3107" s="17" t="s">
        <v>48</v>
      </c>
      <c r="C3107" s="17">
        <v>8</v>
      </c>
      <c r="D3107" s="29"/>
      <c r="E3107" s="29"/>
      <c r="F3107" s="30">
        <f t="shared" si="224"/>
        <v>0</v>
      </c>
      <c r="G3107" s="32"/>
      <c r="H3107" s="32"/>
      <c r="I3107" s="32"/>
      <c r="J3107" s="34">
        <f t="shared" si="225"/>
        <v>0</v>
      </c>
      <c r="K3107" s="31">
        <f t="shared" si="226"/>
        <v>2767.05</v>
      </c>
      <c r="L3107" s="24">
        <f t="shared" si="223"/>
        <v>0</v>
      </c>
      <c r="M3107" s="24"/>
      <c r="N3107" s="24">
        <f t="shared" si="227"/>
        <v>0</v>
      </c>
    </row>
    <row r="3108" spans="1:14" x14ac:dyDescent="0.3">
      <c r="A3108" s="35" t="s">
        <v>49</v>
      </c>
      <c r="B3108" s="17" t="s">
        <v>50</v>
      </c>
      <c r="C3108" s="38">
        <v>72</v>
      </c>
      <c r="D3108" s="29"/>
      <c r="E3108" s="29"/>
      <c r="F3108" s="30">
        <f t="shared" si="224"/>
        <v>0</v>
      </c>
      <c r="G3108" s="32"/>
      <c r="H3108" s="32"/>
      <c r="I3108" s="32"/>
      <c r="J3108" s="12">
        <f t="shared" si="225"/>
        <v>0</v>
      </c>
      <c r="K3108" s="31">
        <f t="shared" si="226"/>
        <v>444.6</v>
      </c>
      <c r="L3108" s="37">
        <f t="shared" si="223"/>
        <v>0</v>
      </c>
      <c r="M3108" s="37"/>
      <c r="N3108" s="37">
        <f t="shared" si="227"/>
        <v>0</v>
      </c>
    </row>
    <row r="3109" spans="1:14" x14ac:dyDescent="0.3">
      <c r="A3109" s="16" t="s">
        <v>51</v>
      </c>
      <c r="B3109" s="17" t="s">
        <v>52</v>
      </c>
      <c r="C3109" s="17">
        <v>36</v>
      </c>
      <c r="D3109" s="29"/>
      <c r="E3109" s="29"/>
      <c r="F3109" s="30">
        <f t="shared" si="224"/>
        <v>0</v>
      </c>
      <c r="G3109" s="32"/>
      <c r="H3109" s="32"/>
      <c r="I3109" s="32"/>
      <c r="J3109" s="34">
        <f t="shared" si="225"/>
        <v>0</v>
      </c>
      <c r="K3109" s="31">
        <f t="shared" si="226"/>
        <v>868.73</v>
      </c>
      <c r="L3109" s="24">
        <f t="shared" si="223"/>
        <v>0</v>
      </c>
      <c r="M3109" s="24"/>
      <c r="N3109" s="24">
        <f t="shared" si="227"/>
        <v>0</v>
      </c>
    </row>
    <row r="3110" spans="1:14" x14ac:dyDescent="0.3">
      <c r="A3110" s="16" t="s">
        <v>53</v>
      </c>
      <c r="B3110" s="17" t="s">
        <v>48</v>
      </c>
      <c r="C3110" s="17">
        <v>8</v>
      </c>
      <c r="D3110" s="29"/>
      <c r="E3110" s="29"/>
      <c r="F3110" s="30">
        <f t="shared" si="224"/>
        <v>0</v>
      </c>
      <c r="G3110" s="32"/>
      <c r="H3110" s="32"/>
      <c r="I3110" s="32"/>
      <c r="J3110" s="34">
        <f t="shared" si="225"/>
        <v>0</v>
      </c>
      <c r="K3110" s="31">
        <f t="shared" si="226"/>
        <v>2416.0500000000002</v>
      </c>
      <c r="L3110" s="24">
        <f t="shared" si="223"/>
        <v>0</v>
      </c>
      <c r="M3110" s="24"/>
      <c r="N3110" s="24">
        <f t="shared" si="227"/>
        <v>0</v>
      </c>
    </row>
    <row r="3111" spans="1:14" x14ac:dyDescent="0.3">
      <c r="A3111" s="16" t="s">
        <v>54</v>
      </c>
      <c r="B3111" s="17" t="s">
        <v>50</v>
      </c>
      <c r="C3111" s="17">
        <v>72</v>
      </c>
      <c r="D3111" s="29"/>
      <c r="E3111" s="29"/>
      <c r="F3111" s="30">
        <f t="shared" si="224"/>
        <v>0</v>
      </c>
      <c r="G3111" s="32"/>
      <c r="H3111" s="32"/>
      <c r="I3111" s="32"/>
      <c r="J3111" s="34">
        <f t="shared" si="225"/>
        <v>0</v>
      </c>
      <c r="K3111" s="31">
        <f t="shared" si="226"/>
        <v>377.33</v>
      </c>
      <c r="L3111" s="24">
        <f t="shared" si="223"/>
        <v>0</v>
      </c>
      <c r="M3111" s="24"/>
      <c r="N3111" s="24">
        <f t="shared" si="227"/>
        <v>0</v>
      </c>
    </row>
    <row r="3112" spans="1:14" x14ac:dyDescent="0.3">
      <c r="A3112" s="16" t="s">
        <v>55</v>
      </c>
      <c r="B3112" s="17" t="s">
        <v>56</v>
      </c>
      <c r="C3112" s="17">
        <v>15</v>
      </c>
      <c r="D3112" s="44"/>
      <c r="E3112" s="44"/>
      <c r="F3112" s="30">
        <f t="shared" si="224"/>
        <v>0</v>
      </c>
      <c r="G3112" s="11"/>
      <c r="H3112" s="11"/>
      <c r="I3112" s="11"/>
      <c r="J3112" s="12">
        <f t="shared" si="225"/>
        <v>0</v>
      </c>
      <c r="K3112" s="45">
        <f t="shared" si="226"/>
        <v>1158.3</v>
      </c>
      <c r="L3112" s="37">
        <f t="shared" si="223"/>
        <v>0</v>
      </c>
      <c r="M3112" s="37"/>
      <c r="N3112" s="37">
        <f t="shared" si="227"/>
        <v>0</v>
      </c>
    </row>
    <row r="3113" spans="1:14" x14ac:dyDescent="0.3">
      <c r="A3113" s="16" t="s">
        <v>57</v>
      </c>
      <c r="B3113" s="17" t="s">
        <v>50</v>
      </c>
      <c r="C3113" s="17">
        <v>72</v>
      </c>
      <c r="D3113" s="29"/>
      <c r="E3113" s="29"/>
      <c r="F3113" s="30">
        <f t="shared" si="224"/>
        <v>0</v>
      </c>
      <c r="G3113" s="32"/>
      <c r="H3113" s="32"/>
      <c r="I3113" s="32"/>
      <c r="J3113" s="34">
        <f t="shared" si="225"/>
        <v>0</v>
      </c>
      <c r="K3113" s="31">
        <f t="shared" si="226"/>
        <v>424.13</v>
      </c>
      <c r="L3113" s="24">
        <f t="shared" si="223"/>
        <v>0</v>
      </c>
      <c r="M3113" s="24"/>
      <c r="N3113" s="24">
        <f t="shared" si="227"/>
        <v>0</v>
      </c>
    </row>
    <row r="3114" spans="1:14" x14ac:dyDescent="0.3">
      <c r="A3114" s="16" t="s">
        <v>58</v>
      </c>
      <c r="B3114" s="17" t="s">
        <v>59</v>
      </c>
      <c r="C3114" s="17">
        <v>15</v>
      </c>
      <c r="D3114" s="29"/>
      <c r="E3114" s="29"/>
      <c r="F3114" s="30">
        <f t="shared" si="224"/>
        <v>0</v>
      </c>
      <c r="G3114" s="32"/>
      <c r="H3114" s="32"/>
      <c r="I3114" s="32"/>
      <c r="J3114" s="34">
        <f t="shared" si="225"/>
        <v>0</v>
      </c>
      <c r="K3114" s="31">
        <f t="shared" si="226"/>
        <v>1199.25</v>
      </c>
      <c r="L3114" s="24">
        <f t="shared" si="223"/>
        <v>0</v>
      </c>
      <c r="M3114" s="24"/>
      <c r="N3114" s="24">
        <f t="shared" si="227"/>
        <v>0</v>
      </c>
    </row>
    <row r="3115" spans="1:14" x14ac:dyDescent="0.3">
      <c r="A3115" s="16" t="s">
        <v>60</v>
      </c>
      <c r="B3115" s="17" t="s">
        <v>50</v>
      </c>
      <c r="C3115" s="17">
        <v>72</v>
      </c>
      <c r="D3115" s="29"/>
      <c r="E3115" s="29"/>
      <c r="F3115" s="30">
        <f t="shared" si="224"/>
        <v>0</v>
      </c>
      <c r="G3115" s="32"/>
      <c r="H3115" s="32"/>
      <c r="I3115" s="32"/>
      <c r="J3115" s="34">
        <f t="shared" si="225"/>
        <v>0</v>
      </c>
      <c r="K3115" s="31">
        <f t="shared" si="226"/>
        <v>381.13</v>
      </c>
      <c r="L3115" s="24">
        <f t="shared" si="223"/>
        <v>0</v>
      </c>
      <c r="M3115" s="24"/>
      <c r="N3115" s="24">
        <f t="shared" si="227"/>
        <v>0</v>
      </c>
    </row>
    <row r="3116" spans="1:14" x14ac:dyDescent="0.3">
      <c r="A3116" s="16" t="s">
        <v>61</v>
      </c>
      <c r="B3116" s="17" t="s">
        <v>50</v>
      </c>
      <c r="C3116" s="38">
        <v>72</v>
      </c>
      <c r="D3116" s="44"/>
      <c r="E3116" s="44"/>
      <c r="F3116" s="30">
        <f t="shared" si="224"/>
        <v>0</v>
      </c>
      <c r="G3116" s="11"/>
      <c r="H3116" s="11"/>
      <c r="I3116" s="11"/>
      <c r="J3116" s="12">
        <f t="shared" si="225"/>
        <v>0</v>
      </c>
      <c r="K3116" s="31">
        <f t="shared" si="226"/>
        <v>424.13</v>
      </c>
      <c r="L3116" s="37">
        <f t="shared" si="223"/>
        <v>0</v>
      </c>
      <c r="M3116" s="37"/>
      <c r="N3116" s="37">
        <f t="shared" si="227"/>
        <v>0</v>
      </c>
    </row>
    <row r="3117" spans="1:14" x14ac:dyDescent="0.3">
      <c r="A3117" s="35" t="s">
        <v>62</v>
      </c>
      <c r="B3117" s="17" t="s">
        <v>50</v>
      </c>
      <c r="C3117" s="38">
        <v>72</v>
      </c>
      <c r="D3117" s="44"/>
      <c r="E3117" s="44"/>
      <c r="F3117" s="30">
        <f t="shared" si="224"/>
        <v>0</v>
      </c>
      <c r="G3117" s="11"/>
      <c r="H3117" s="11"/>
      <c r="I3117" s="11"/>
      <c r="J3117" s="12">
        <f t="shared" si="225"/>
        <v>0</v>
      </c>
      <c r="K3117" s="31">
        <f t="shared" si="226"/>
        <v>330.23</v>
      </c>
      <c r="L3117" s="37">
        <f t="shared" si="223"/>
        <v>0</v>
      </c>
      <c r="M3117" s="37"/>
      <c r="N3117" s="37">
        <f t="shared" si="227"/>
        <v>0</v>
      </c>
    </row>
    <row r="3118" spans="1:14" x14ac:dyDescent="0.3">
      <c r="A3118" s="35" t="s">
        <v>63</v>
      </c>
      <c r="B3118" s="17" t="s">
        <v>50</v>
      </c>
      <c r="C3118" s="38">
        <v>72</v>
      </c>
      <c r="D3118" s="44"/>
      <c r="E3118" s="44"/>
      <c r="F3118" s="30">
        <f t="shared" si="224"/>
        <v>0</v>
      </c>
      <c r="G3118" s="11"/>
      <c r="H3118" s="11"/>
      <c r="I3118" s="11"/>
      <c r="J3118" s="12">
        <f t="shared" si="225"/>
        <v>0</v>
      </c>
      <c r="K3118" s="31">
        <f t="shared" si="226"/>
        <v>424.13</v>
      </c>
      <c r="L3118" s="37">
        <f t="shared" si="223"/>
        <v>0</v>
      </c>
      <c r="M3118" s="37"/>
      <c r="N3118" s="37">
        <f t="shared" si="227"/>
        <v>0</v>
      </c>
    </row>
    <row r="3119" spans="1:14" x14ac:dyDescent="0.3">
      <c r="A3119" s="35" t="s">
        <v>64</v>
      </c>
      <c r="B3119" s="17" t="s">
        <v>65</v>
      </c>
      <c r="C3119" s="38">
        <v>72</v>
      </c>
      <c r="D3119" s="44"/>
      <c r="E3119" s="44"/>
      <c r="F3119" s="30">
        <f t="shared" si="224"/>
        <v>0</v>
      </c>
      <c r="G3119" s="11"/>
      <c r="H3119" s="11"/>
      <c r="I3119" s="11"/>
      <c r="J3119" s="12">
        <f t="shared" si="225"/>
        <v>0</v>
      </c>
      <c r="K3119" s="31">
        <f t="shared" si="226"/>
        <v>389.61</v>
      </c>
      <c r="L3119" s="37">
        <f t="shared" si="223"/>
        <v>0</v>
      </c>
      <c r="M3119" s="37"/>
      <c r="N3119" s="37">
        <f t="shared" si="227"/>
        <v>0</v>
      </c>
    </row>
    <row r="3120" spans="1:14" x14ac:dyDescent="0.3">
      <c r="A3120" s="35" t="s">
        <v>66</v>
      </c>
      <c r="B3120" s="17" t="s">
        <v>65</v>
      </c>
      <c r="C3120" s="38">
        <v>72</v>
      </c>
      <c r="D3120" s="44"/>
      <c r="E3120" s="44"/>
      <c r="F3120" s="30">
        <f t="shared" si="224"/>
        <v>0</v>
      </c>
      <c r="G3120" s="11"/>
      <c r="H3120" s="11"/>
      <c r="I3120" s="11"/>
      <c r="J3120" s="12">
        <f t="shared" si="225"/>
        <v>0</v>
      </c>
      <c r="K3120" s="31">
        <f t="shared" si="226"/>
        <v>389.61</v>
      </c>
      <c r="L3120" s="37">
        <f t="shared" si="223"/>
        <v>0</v>
      </c>
      <c r="M3120" s="37"/>
      <c r="N3120" s="37">
        <f t="shared" si="227"/>
        <v>0</v>
      </c>
    </row>
    <row r="3121" spans="1:14" x14ac:dyDescent="0.3">
      <c r="A3121" s="47" t="s">
        <v>67</v>
      </c>
      <c r="B3121" s="48" t="s">
        <v>59</v>
      </c>
      <c r="C3121" s="49">
        <v>25</v>
      </c>
      <c r="D3121" s="44"/>
      <c r="E3121" s="44"/>
      <c r="F3121" s="30">
        <f t="shared" si="224"/>
        <v>0</v>
      </c>
      <c r="G3121" s="11"/>
      <c r="H3121" s="11"/>
      <c r="I3121" s="11"/>
      <c r="J3121" s="12">
        <f t="shared" si="225"/>
        <v>0</v>
      </c>
      <c r="K3121" s="31">
        <f t="shared" si="226"/>
        <v>169.65</v>
      </c>
      <c r="L3121" s="37">
        <f t="shared" si="223"/>
        <v>0</v>
      </c>
      <c r="M3121" s="37"/>
      <c r="N3121" s="37">
        <f t="shared" si="227"/>
        <v>0</v>
      </c>
    </row>
    <row r="3122" spans="1:14" x14ac:dyDescent="0.3">
      <c r="A3122" s="47" t="s">
        <v>68</v>
      </c>
      <c r="B3122" s="48" t="s">
        <v>42</v>
      </c>
      <c r="C3122" s="49">
        <v>50</v>
      </c>
      <c r="D3122" s="44"/>
      <c r="E3122" s="44"/>
      <c r="F3122" s="30">
        <f t="shared" si="224"/>
        <v>0</v>
      </c>
      <c r="G3122" s="11"/>
      <c r="H3122" s="11"/>
      <c r="I3122" s="11"/>
      <c r="J3122" s="12">
        <f t="shared" si="225"/>
        <v>0</v>
      </c>
      <c r="K3122" s="31">
        <f t="shared" si="226"/>
        <v>88.92</v>
      </c>
      <c r="L3122" s="37">
        <f t="shared" si="223"/>
        <v>0</v>
      </c>
      <c r="M3122" s="37"/>
      <c r="N3122" s="37">
        <f t="shared" si="227"/>
        <v>0</v>
      </c>
    </row>
    <row r="3123" spans="1:14" x14ac:dyDescent="0.3">
      <c r="A3123" s="47" t="s">
        <v>69</v>
      </c>
      <c r="B3123" s="48" t="s">
        <v>52</v>
      </c>
      <c r="C3123" s="49">
        <v>12</v>
      </c>
      <c r="D3123" s="44"/>
      <c r="E3123" s="44"/>
      <c r="F3123" s="30">
        <f t="shared" si="224"/>
        <v>0</v>
      </c>
      <c r="G3123" s="11"/>
      <c r="H3123" s="11"/>
      <c r="I3123" s="11"/>
      <c r="J3123" s="12">
        <f t="shared" si="225"/>
        <v>0</v>
      </c>
      <c r="K3123" s="31">
        <f t="shared" si="226"/>
        <v>123.94</v>
      </c>
      <c r="L3123" s="37">
        <f t="shared" si="223"/>
        <v>0</v>
      </c>
      <c r="M3123" s="37"/>
      <c r="N3123" s="37">
        <f t="shared" si="227"/>
        <v>0</v>
      </c>
    </row>
    <row r="3124" spans="1:14" ht="19.5" thickBot="1" x14ac:dyDescent="0.35">
      <c r="A3124" s="47" t="s">
        <v>70</v>
      </c>
      <c r="B3124" s="48" t="s">
        <v>50</v>
      </c>
      <c r="C3124" s="49">
        <v>60</v>
      </c>
      <c r="D3124" s="44"/>
      <c r="E3124" s="44"/>
      <c r="F3124" s="30">
        <f t="shared" si="224"/>
        <v>0</v>
      </c>
      <c r="G3124" s="11"/>
      <c r="H3124" s="11"/>
      <c r="I3124" s="11"/>
      <c r="J3124" s="12">
        <f t="shared" si="225"/>
        <v>0</v>
      </c>
      <c r="K3124" s="31">
        <f t="shared" si="226"/>
        <v>67.180000000000007</v>
      </c>
      <c r="L3124" s="37">
        <f t="shared" si="223"/>
        <v>0</v>
      </c>
      <c r="M3124" s="37"/>
      <c r="N3124" s="37">
        <f t="shared" si="227"/>
        <v>0</v>
      </c>
    </row>
    <row r="3125" spans="1:14" ht="19.5" thickBot="1" x14ac:dyDescent="0.35">
      <c r="A3125" s="56" t="s">
        <v>71</v>
      </c>
      <c r="B3125" s="57" t="s">
        <v>50</v>
      </c>
      <c r="C3125" s="58">
        <v>60</v>
      </c>
      <c r="D3125" s="44"/>
      <c r="E3125" s="44"/>
      <c r="F3125" s="30">
        <f t="shared" si="224"/>
        <v>0</v>
      </c>
      <c r="G3125" s="11"/>
      <c r="H3125" s="11"/>
      <c r="I3125" s="11"/>
      <c r="J3125" s="12">
        <f t="shared" si="225"/>
        <v>0</v>
      </c>
      <c r="K3125" s="31">
        <f t="shared" si="226"/>
        <v>67.180000000000007</v>
      </c>
      <c r="L3125" s="37">
        <f t="shared" si="223"/>
        <v>0</v>
      </c>
      <c r="M3125" s="37"/>
      <c r="N3125" s="37">
        <f t="shared" si="227"/>
        <v>0</v>
      </c>
    </row>
    <row r="3126" spans="1:14" ht="19.5" thickBot="1" x14ac:dyDescent="0.35">
      <c r="A3126" s="56" t="s">
        <v>72</v>
      </c>
      <c r="B3126" s="57" t="s">
        <v>50</v>
      </c>
      <c r="C3126" s="58">
        <v>60</v>
      </c>
      <c r="D3126" s="44"/>
      <c r="E3126" s="44"/>
      <c r="F3126" s="30">
        <f t="shared" si="224"/>
        <v>0</v>
      </c>
      <c r="G3126" s="11"/>
      <c r="H3126" s="11"/>
      <c r="I3126" s="11"/>
      <c r="J3126" s="12">
        <f t="shared" si="225"/>
        <v>0</v>
      </c>
      <c r="K3126" s="31">
        <f t="shared" si="226"/>
        <v>67.180000000000007</v>
      </c>
      <c r="L3126" s="37">
        <f t="shared" si="223"/>
        <v>0</v>
      </c>
      <c r="M3126" s="37"/>
      <c r="N3126" s="37">
        <f t="shared" si="227"/>
        <v>0</v>
      </c>
    </row>
    <row r="3127" spans="1:14" ht="19.5" thickBot="1" x14ac:dyDescent="0.35">
      <c r="A3127" s="56" t="s">
        <v>73</v>
      </c>
      <c r="B3127" s="57" t="s">
        <v>74</v>
      </c>
      <c r="C3127" s="58">
        <v>150</v>
      </c>
      <c r="D3127" s="44"/>
      <c r="E3127" s="44"/>
      <c r="F3127" s="30">
        <f t="shared" si="224"/>
        <v>0</v>
      </c>
      <c r="G3127" s="11"/>
      <c r="H3127" s="11"/>
      <c r="I3127" s="11"/>
      <c r="J3127" s="12">
        <f t="shared" si="225"/>
        <v>0</v>
      </c>
      <c r="K3127" s="31">
        <f t="shared" si="226"/>
        <v>21.06</v>
      </c>
      <c r="L3127" s="37">
        <f t="shared" si="223"/>
        <v>0</v>
      </c>
      <c r="M3127" s="37"/>
      <c r="N3127" s="37">
        <f t="shared" si="227"/>
        <v>0</v>
      </c>
    </row>
    <row r="3128" spans="1:14" ht="19.5" thickBot="1" x14ac:dyDescent="0.35">
      <c r="A3128" s="66" t="s">
        <v>75</v>
      </c>
      <c r="B3128" s="67" t="s">
        <v>76</v>
      </c>
      <c r="C3128" s="68">
        <v>120</v>
      </c>
      <c r="D3128" s="44"/>
      <c r="E3128" s="44"/>
      <c r="F3128" s="30">
        <f t="shared" si="224"/>
        <v>0</v>
      </c>
      <c r="G3128" s="11"/>
      <c r="H3128" s="11"/>
      <c r="I3128" s="11"/>
      <c r="J3128" s="12">
        <f t="shared" si="225"/>
        <v>0</v>
      </c>
      <c r="K3128" s="31">
        <f t="shared" si="226"/>
        <v>78.98</v>
      </c>
      <c r="L3128" s="37">
        <f t="shared" si="223"/>
        <v>0</v>
      </c>
      <c r="M3128" s="37"/>
      <c r="N3128" s="37">
        <f t="shared" si="227"/>
        <v>0</v>
      </c>
    </row>
    <row r="3129" spans="1:14" ht="19.5" thickBot="1" x14ac:dyDescent="0.35">
      <c r="A3129" s="66" t="s">
        <v>77</v>
      </c>
      <c r="B3129" s="67" t="s">
        <v>78</v>
      </c>
      <c r="C3129" s="68">
        <v>60</v>
      </c>
      <c r="D3129" s="44"/>
      <c r="E3129" s="44"/>
      <c r="F3129" s="30">
        <f t="shared" si="224"/>
        <v>0</v>
      </c>
      <c r="G3129" s="11"/>
      <c r="H3129" s="11"/>
      <c r="I3129" s="11"/>
      <c r="J3129" s="12">
        <f t="shared" si="225"/>
        <v>0</v>
      </c>
      <c r="K3129" s="31">
        <f t="shared" si="226"/>
        <v>154.44</v>
      </c>
      <c r="L3129" s="37">
        <f t="shared" si="223"/>
        <v>0</v>
      </c>
      <c r="M3129" s="37"/>
      <c r="N3129" s="37">
        <f t="shared" si="227"/>
        <v>0</v>
      </c>
    </row>
    <row r="3130" spans="1:14" ht="19.5" thickBot="1" x14ac:dyDescent="0.35">
      <c r="A3130" s="66" t="s">
        <v>79</v>
      </c>
      <c r="B3130" s="67" t="s">
        <v>50</v>
      </c>
      <c r="C3130" s="68">
        <v>30</v>
      </c>
      <c r="D3130" s="44"/>
      <c r="E3130" s="44"/>
      <c r="F3130" s="30">
        <f t="shared" si="224"/>
        <v>0</v>
      </c>
      <c r="G3130" s="11"/>
      <c r="H3130" s="11"/>
      <c r="I3130" s="11"/>
      <c r="J3130" s="12">
        <f t="shared" si="225"/>
        <v>0</v>
      </c>
      <c r="K3130" s="31">
        <f t="shared" si="226"/>
        <v>274.95</v>
      </c>
      <c r="L3130" s="37">
        <f t="shared" si="223"/>
        <v>0</v>
      </c>
      <c r="M3130" s="37"/>
      <c r="N3130" s="37">
        <f t="shared" si="227"/>
        <v>0</v>
      </c>
    </row>
    <row r="3131" spans="1:14" ht="19.5" thickBot="1" x14ac:dyDescent="0.35">
      <c r="A3131" s="66" t="s">
        <v>80</v>
      </c>
      <c r="B3131" s="67" t="s">
        <v>59</v>
      </c>
      <c r="C3131" s="68">
        <v>12</v>
      </c>
      <c r="D3131" s="44"/>
      <c r="E3131" s="44"/>
      <c r="F3131" s="30">
        <f t="shared" si="224"/>
        <v>0</v>
      </c>
      <c r="G3131" s="11"/>
      <c r="H3131" s="11"/>
      <c r="I3131" s="11"/>
      <c r="J3131" s="12">
        <f t="shared" si="225"/>
        <v>0</v>
      </c>
      <c r="K3131" s="31">
        <f t="shared" si="226"/>
        <v>1023.75</v>
      </c>
      <c r="L3131" s="37">
        <f t="shared" si="223"/>
        <v>0</v>
      </c>
      <c r="M3131" s="37"/>
      <c r="N3131" s="37">
        <f t="shared" si="227"/>
        <v>0</v>
      </c>
    </row>
    <row r="3132" spans="1:14" ht="19.5" thickBot="1" x14ac:dyDescent="0.35">
      <c r="A3132" s="76" t="s">
        <v>81</v>
      </c>
      <c r="B3132" s="77" t="s">
        <v>82</v>
      </c>
      <c r="C3132" s="78">
        <v>18</v>
      </c>
      <c r="D3132" s="44"/>
      <c r="E3132" s="44"/>
      <c r="F3132" s="30">
        <f t="shared" si="224"/>
        <v>0</v>
      </c>
      <c r="G3132" s="11"/>
      <c r="H3132" s="11"/>
      <c r="I3132" s="11"/>
      <c r="J3132" s="12">
        <f t="shared" si="225"/>
        <v>0</v>
      </c>
      <c r="K3132" s="31">
        <f t="shared" si="226"/>
        <v>558.67999999999995</v>
      </c>
      <c r="L3132" s="37">
        <f t="shared" si="223"/>
        <v>0</v>
      </c>
      <c r="M3132" s="37"/>
      <c r="N3132" s="37">
        <f t="shared" si="227"/>
        <v>0</v>
      </c>
    </row>
    <row r="3133" spans="1:14" ht="19.5" thickBot="1" x14ac:dyDescent="0.35">
      <c r="A3133" s="76" t="s">
        <v>83</v>
      </c>
      <c r="B3133" s="77" t="s">
        <v>59</v>
      </c>
      <c r="C3133" s="78">
        <v>12</v>
      </c>
      <c r="D3133" s="44"/>
      <c r="E3133" s="44"/>
      <c r="F3133" s="30">
        <f t="shared" si="224"/>
        <v>0</v>
      </c>
      <c r="G3133" s="11"/>
      <c r="H3133" s="11"/>
      <c r="I3133" s="11"/>
      <c r="J3133" s="12">
        <f t="shared" si="225"/>
        <v>0</v>
      </c>
      <c r="K3133" s="31">
        <f t="shared" si="226"/>
        <v>1092.2</v>
      </c>
      <c r="L3133" s="37">
        <f t="shared" si="223"/>
        <v>0</v>
      </c>
      <c r="M3133" s="37"/>
      <c r="N3133" s="37">
        <f t="shared" si="227"/>
        <v>0</v>
      </c>
    </row>
    <row r="3134" spans="1:14" ht="19.5" thickBot="1" x14ac:dyDescent="0.35">
      <c r="A3134" s="76" t="s">
        <v>84</v>
      </c>
      <c r="B3134" s="77" t="s">
        <v>85</v>
      </c>
      <c r="C3134" s="78">
        <v>4</v>
      </c>
      <c r="D3134" s="44"/>
      <c r="E3134" s="44"/>
      <c r="F3134" s="30">
        <f t="shared" si="224"/>
        <v>0</v>
      </c>
      <c r="G3134" s="11"/>
      <c r="H3134" s="11"/>
      <c r="I3134" s="11"/>
      <c r="J3134" s="12">
        <f t="shared" si="225"/>
        <v>0</v>
      </c>
      <c r="K3134" s="31">
        <f t="shared" si="226"/>
        <v>2670.53</v>
      </c>
      <c r="L3134" s="37">
        <f t="shared" si="223"/>
        <v>0</v>
      </c>
      <c r="M3134" s="37"/>
      <c r="N3134" s="37">
        <f t="shared" si="227"/>
        <v>0</v>
      </c>
    </row>
    <row r="3135" spans="1:14" ht="19.5" thickBot="1" x14ac:dyDescent="0.35">
      <c r="A3135" s="86" t="s">
        <v>86</v>
      </c>
      <c r="B3135" s="87" t="s">
        <v>87</v>
      </c>
      <c r="C3135" s="88">
        <v>48</v>
      </c>
      <c r="D3135" s="44"/>
      <c r="E3135" s="44"/>
      <c r="F3135" s="30">
        <f t="shared" si="224"/>
        <v>0</v>
      </c>
      <c r="G3135" s="11"/>
      <c r="H3135" s="11"/>
      <c r="I3135" s="11"/>
      <c r="J3135" s="12">
        <f t="shared" si="225"/>
        <v>0</v>
      </c>
      <c r="K3135" s="31">
        <f t="shared" si="226"/>
        <v>46.8</v>
      </c>
      <c r="L3135" s="37">
        <f t="shared" si="223"/>
        <v>0</v>
      </c>
      <c r="M3135" s="37"/>
      <c r="N3135" s="37">
        <f t="shared" si="227"/>
        <v>0</v>
      </c>
    </row>
    <row r="3136" spans="1:14" ht="19.5" thickBot="1" x14ac:dyDescent="0.35">
      <c r="A3136" s="86" t="s">
        <v>88</v>
      </c>
      <c r="B3136" s="87" t="s">
        <v>87</v>
      </c>
      <c r="C3136" s="88">
        <v>48</v>
      </c>
      <c r="D3136" s="44"/>
      <c r="E3136" s="44"/>
      <c r="F3136" s="30">
        <f t="shared" si="224"/>
        <v>0</v>
      </c>
      <c r="G3136" s="11"/>
      <c r="H3136" s="11"/>
      <c r="I3136" s="11"/>
      <c r="J3136" s="12">
        <f t="shared" si="225"/>
        <v>0</v>
      </c>
      <c r="K3136" s="31">
        <f t="shared" si="226"/>
        <v>46.8</v>
      </c>
      <c r="L3136" s="37">
        <f t="shared" si="223"/>
        <v>0</v>
      </c>
      <c r="M3136" s="37"/>
      <c r="N3136" s="37">
        <f t="shared" si="227"/>
        <v>0</v>
      </c>
    </row>
    <row r="3137" spans="1:14" x14ac:dyDescent="0.3">
      <c r="A3137" s="96" t="s">
        <v>89</v>
      </c>
      <c r="B3137" s="97">
        <v>25</v>
      </c>
      <c r="C3137" s="97">
        <v>25</v>
      </c>
      <c r="D3137" s="44"/>
      <c r="E3137" s="44"/>
      <c r="F3137" s="30">
        <f t="shared" si="224"/>
        <v>0</v>
      </c>
      <c r="G3137" s="11"/>
      <c r="H3137" s="11"/>
      <c r="I3137" s="11"/>
      <c r="J3137" s="12">
        <f t="shared" si="225"/>
        <v>0</v>
      </c>
      <c r="K3137" s="31">
        <f t="shared" si="226"/>
        <v>111.25</v>
      </c>
      <c r="L3137" s="37">
        <f t="shared" si="223"/>
        <v>0</v>
      </c>
      <c r="M3137" s="37"/>
      <c r="N3137" s="37">
        <f t="shared" si="227"/>
        <v>0</v>
      </c>
    </row>
    <row r="3138" spans="1:14" x14ac:dyDescent="0.3">
      <c r="A3138" s="105" t="s">
        <v>90</v>
      </c>
      <c r="B3138" s="106">
        <v>10</v>
      </c>
      <c r="C3138" s="106">
        <v>10</v>
      </c>
      <c r="D3138" s="44"/>
      <c r="E3138" s="44"/>
      <c r="F3138" s="30">
        <f t="shared" si="224"/>
        <v>0</v>
      </c>
      <c r="G3138" s="11"/>
      <c r="H3138" s="11"/>
      <c r="I3138" s="11"/>
      <c r="J3138" s="12">
        <f t="shared" si="225"/>
        <v>0</v>
      </c>
      <c r="K3138" s="31">
        <f t="shared" si="226"/>
        <v>1760</v>
      </c>
      <c r="L3138" s="37">
        <f t="shared" si="223"/>
        <v>0</v>
      </c>
      <c r="M3138" s="37"/>
      <c r="N3138" s="37">
        <f t="shared" si="227"/>
        <v>0</v>
      </c>
    </row>
    <row r="3139" spans="1:14" x14ac:dyDescent="0.3">
      <c r="A3139" s="105" t="s">
        <v>91</v>
      </c>
      <c r="B3139" s="106">
        <v>8</v>
      </c>
      <c r="C3139" s="106">
        <v>8</v>
      </c>
      <c r="D3139" s="44"/>
      <c r="E3139" s="44"/>
      <c r="F3139" s="30">
        <f t="shared" si="224"/>
        <v>0</v>
      </c>
      <c r="G3139" s="11"/>
      <c r="H3139" s="11"/>
      <c r="I3139" s="11"/>
      <c r="J3139" s="12">
        <f t="shared" si="225"/>
        <v>0</v>
      </c>
      <c r="K3139" s="31">
        <f t="shared" si="226"/>
        <v>2365</v>
      </c>
      <c r="L3139" s="37">
        <f t="shared" si="223"/>
        <v>0</v>
      </c>
      <c r="M3139" s="37"/>
      <c r="N3139" s="37">
        <f t="shared" si="227"/>
        <v>0</v>
      </c>
    </row>
    <row r="3140" spans="1:14" x14ac:dyDescent="0.3">
      <c r="A3140" s="105" t="s">
        <v>92</v>
      </c>
      <c r="B3140" s="106">
        <v>8</v>
      </c>
      <c r="C3140" s="106">
        <v>8</v>
      </c>
      <c r="D3140" s="44"/>
      <c r="E3140" s="44"/>
      <c r="F3140" s="30">
        <f t="shared" si="224"/>
        <v>0</v>
      </c>
      <c r="G3140" s="11"/>
      <c r="H3140" s="11"/>
      <c r="I3140" s="11"/>
      <c r="J3140" s="12">
        <f t="shared" si="225"/>
        <v>0</v>
      </c>
      <c r="K3140" s="31">
        <f t="shared" si="226"/>
        <v>2065</v>
      </c>
      <c r="L3140" s="37">
        <f t="shared" si="223"/>
        <v>0</v>
      </c>
      <c r="M3140" s="37"/>
      <c r="N3140" s="37">
        <f t="shared" si="227"/>
        <v>0</v>
      </c>
    </row>
    <row r="3141" spans="1:14" x14ac:dyDescent="0.3">
      <c r="A3141" s="105" t="s">
        <v>93</v>
      </c>
      <c r="B3141" s="106">
        <v>15</v>
      </c>
      <c r="C3141" s="106">
        <v>15</v>
      </c>
      <c r="D3141" s="44"/>
      <c r="E3141" s="44"/>
      <c r="F3141" s="30">
        <f t="shared" si="224"/>
        <v>0</v>
      </c>
      <c r="G3141" s="11"/>
      <c r="H3141" s="11"/>
      <c r="I3141" s="11"/>
      <c r="J3141" s="12">
        <f t="shared" si="225"/>
        <v>0</v>
      </c>
      <c r="K3141" s="31">
        <f t="shared" si="226"/>
        <v>990</v>
      </c>
      <c r="L3141" s="37">
        <f t="shared" si="223"/>
        <v>0</v>
      </c>
      <c r="M3141" s="37"/>
      <c r="N3141" s="37">
        <f t="shared" si="227"/>
        <v>0</v>
      </c>
    </row>
    <row r="3142" spans="1:14" x14ac:dyDescent="0.3">
      <c r="A3142" s="105" t="s">
        <v>94</v>
      </c>
      <c r="B3142" s="106">
        <v>15</v>
      </c>
      <c r="C3142" s="106">
        <v>15</v>
      </c>
      <c r="D3142" s="44"/>
      <c r="E3142" s="44"/>
      <c r="F3142" s="30">
        <f t="shared" si="224"/>
        <v>0</v>
      </c>
      <c r="G3142" s="11"/>
      <c r="H3142" s="11"/>
      <c r="I3142" s="11"/>
      <c r="J3142" s="12">
        <f t="shared" si="225"/>
        <v>0</v>
      </c>
      <c r="K3142" s="31">
        <f t="shared" si="226"/>
        <v>1025</v>
      </c>
      <c r="L3142" s="37">
        <f t="shared" si="223"/>
        <v>0</v>
      </c>
      <c r="M3142" s="37"/>
      <c r="N3142" s="37">
        <f t="shared" si="227"/>
        <v>0</v>
      </c>
    </row>
    <row r="3143" spans="1:14" x14ac:dyDescent="0.3">
      <c r="A3143" s="105" t="s">
        <v>95</v>
      </c>
      <c r="B3143" s="106">
        <v>10</v>
      </c>
      <c r="C3143" s="106">
        <v>10</v>
      </c>
      <c r="D3143" s="44"/>
      <c r="E3143" s="44"/>
      <c r="F3143" s="30">
        <f t="shared" si="224"/>
        <v>0</v>
      </c>
      <c r="G3143" s="11"/>
      <c r="H3143" s="11"/>
      <c r="I3143" s="11"/>
      <c r="J3143" s="12">
        <f t="shared" si="225"/>
        <v>0</v>
      </c>
      <c r="K3143" s="31">
        <f t="shared" si="226"/>
        <v>1620</v>
      </c>
      <c r="L3143" s="37">
        <f t="shared" si="223"/>
        <v>0</v>
      </c>
      <c r="M3143" s="37"/>
      <c r="N3143" s="37">
        <f t="shared" si="227"/>
        <v>0</v>
      </c>
    </row>
    <row r="3144" spans="1:14" x14ac:dyDescent="0.3">
      <c r="A3144" s="105" t="s">
        <v>96</v>
      </c>
      <c r="B3144" s="106">
        <v>8</v>
      </c>
      <c r="C3144" s="106">
        <v>8</v>
      </c>
      <c r="D3144" s="44"/>
      <c r="E3144" s="44"/>
      <c r="F3144" s="30">
        <f t="shared" si="224"/>
        <v>0</v>
      </c>
      <c r="G3144" s="11"/>
      <c r="H3144" s="11"/>
      <c r="I3144" s="11"/>
      <c r="J3144" s="12">
        <f t="shared" si="225"/>
        <v>0</v>
      </c>
      <c r="K3144" s="31">
        <f t="shared" si="226"/>
        <v>2130</v>
      </c>
      <c r="L3144" s="37">
        <f t="shared" si="223"/>
        <v>0</v>
      </c>
      <c r="M3144" s="37"/>
      <c r="N3144" s="37">
        <f t="shared" si="227"/>
        <v>0</v>
      </c>
    </row>
    <row r="3145" spans="1:14" x14ac:dyDescent="0.3">
      <c r="A3145" s="105" t="s">
        <v>97</v>
      </c>
      <c r="B3145" s="106">
        <v>15</v>
      </c>
      <c r="C3145" s="106">
        <v>15</v>
      </c>
      <c r="D3145" s="44"/>
      <c r="E3145" s="44"/>
      <c r="F3145" s="30">
        <f t="shared" si="224"/>
        <v>0</v>
      </c>
      <c r="G3145" s="11"/>
      <c r="H3145" s="11"/>
      <c r="I3145" s="11"/>
      <c r="J3145" s="12">
        <f t="shared" si="225"/>
        <v>0</v>
      </c>
      <c r="K3145" s="31">
        <f t="shared" si="226"/>
        <v>880</v>
      </c>
      <c r="L3145" s="37">
        <f t="shared" si="223"/>
        <v>0</v>
      </c>
      <c r="M3145" s="37"/>
      <c r="N3145" s="37">
        <f t="shared" si="227"/>
        <v>0</v>
      </c>
    </row>
    <row r="3146" spans="1:14" x14ac:dyDescent="0.3">
      <c r="A3146" s="105" t="s">
        <v>98</v>
      </c>
      <c r="B3146" s="106">
        <v>15</v>
      </c>
      <c r="C3146" s="106">
        <v>15</v>
      </c>
      <c r="D3146" s="44"/>
      <c r="E3146" s="44"/>
      <c r="F3146" s="30">
        <f t="shared" si="224"/>
        <v>0</v>
      </c>
      <c r="G3146" s="11"/>
      <c r="H3146" s="11"/>
      <c r="I3146" s="11"/>
      <c r="J3146" s="12">
        <f t="shared" si="225"/>
        <v>0</v>
      </c>
      <c r="K3146" s="31">
        <f t="shared" si="226"/>
        <v>915</v>
      </c>
      <c r="L3146" s="37">
        <f t="shared" si="223"/>
        <v>0</v>
      </c>
      <c r="M3146" s="37"/>
      <c r="N3146" s="37">
        <f t="shared" si="227"/>
        <v>0</v>
      </c>
    </row>
    <row r="3147" spans="1:14" x14ac:dyDescent="0.3">
      <c r="A3147" s="105" t="s">
        <v>99</v>
      </c>
      <c r="B3147" s="106">
        <v>3</v>
      </c>
      <c r="C3147" s="106">
        <v>3</v>
      </c>
      <c r="D3147" s="44"/>
      <c r="E3147" s="44"/>
      <c r="F3147" s="30">
        <f t="shared" si="224"/>
        <v>0</v>
      </c>
      <c r="G3147" s="11"/>
      <c r="H3147" s="11"/>
      <c r="I3147" s="11"/>
      <c r="J3147" s="12">
        <f t="shared" si="225"/>
        <v>0</v>
      </c>
      <c r="K3147" s="31">
        <f t="shared" si="226"/>
        <v>1970</v>
      </c>
      <c r="L3147" s="37">
        <f t="shared" si="223"/>
        <v>0</v>
      </c>
      <c r="M3147" s="37"/>
      <c r="N3147" s="37">
        <f t="shared" si="227"/>
        <v>0</v>
      </c>
    </row>
    <row r="3148" spans="1:14" x14ac:dyDescent="0.3">
      <c r="A3148" s="105" t="s">
        <v>100</v>
      </c>
      <c r="B3148" s="106">
        <v>3</v>
      </c>
      <c r="C3148" s="106">
        <v>3</v>
      </c>
      <c r="D3148" s="44"/>
      <c r="E3148" s="44"/>
      <c r="F3148" s="30">
        <f t="shared" si="224"/>
        <v>0</v>
      </c>
      <c r="G3148" s="11"/>
      <c r="H3148" s="11"/>
      <c r="I3148" s="11"/>
      <c r="J3148" s="12">
        <f t="shared" si="225"/>
        <v>0</v>
      </c>
      <c r="K3148" s="31">
        <f t="shared" si="226"/>
        <v>2035</v>
      </c>
      <c r="L3148" s="37">
        <f t="shared" si="223"/>
        <v>0</v>
      </c>
      <c r="M3148" s="37"/>
      <c r="N3148" s="37">
        <f t="shared" si="227"/>
        <v>0</v>
      </c>
    </row>
    <row r="3149" spans="1:14" x14ac:dyDescent="0.3">
      <c r="A3149" s="105" t="s">
        <v>101</v>
      </c>
      <c r="B3149" s="106">
        <v>8</v>
      </c>
      <c r="C3149" s="106">
        <v>8</v>
      </c>
      <c r="D3149" s="44"/>
      <c r="E3149" s="44"/>
      <c r="F3149" s="30">
        <f t="shared" si="224"/>
        <v>0</v>
      </c>
      <c r="G3149" s="11"/>
      <c r="H3149" s="11"/>
      <c r="I3149" s="11"/>
      <c r="J3149" s="12">
        <f t="shared" si="225"/>
        <v>0</v>
      </c>
      <c r="K3149" s="31">
        <f t="shared" si="226"/>
        <v>2120</v>
      </c>
      <c r="L3149" s="37">
        <f t="shared" si="223"/>
        <v>0</v>
      </c>
      <c r="M3149" s="37"/>
      <c r="N3149" s="37">
        <f t="shared" si="227"/>
        <v>0</v>
      </c>
    </row>
    <row r="3150" spans="1:14" x14ac:dyDescent="0.3">
      <c r="A3150" s="105" t="s">
        <v>102</v>
      </c>
      <c r="B3150" s="106">
        <v>10</v>
      </c>
      <c r="C3150" s="106">
        <v>10</v>
      </c>
      <c r="D3150" s="44"/>
      <c r="E3150" s="44"/>
      <c r="F3150" s="30">
        <f t="shared" si="224"/>
        <v>0</v>
      </c>
      <c r="G3150" s="11"/>
      <c r="H3150" s="11"/>
      <c r="I3150" s="11"/>
      <c r="J3150" s="12">
        <f t="shared" si="225"/>
        <v>0</v>
      </c>
      <c r="K3150" s="31">
        <f t="shared" si="226"/>
        <v>1980</v>
      </c>
      <c r="L3150" s="37">
        <f t="shared" si="223"/>
        <v>0</v>
      </c>
      <c r="M3150" s="37"/>
      <c r="N3150" s="37">
        <f t="shared" si="227"/>
        <v>0</v>
      </c>
    </row>
    <row r="3151" spans="1:14" x14ac:dyDescent="0.3">
      <c r="A3151" s="105" t="s">
        <v>103</v>
      </c>
      <c r="B3151" s="106">
        <v>12</v>
      </c>
      <c r="C3151" s="106">
        <v>12</v>
      </c>
      <c r="D3151" s="44"/>
      <c r="E3151" s="44"/>
      <c r="F3151" s="30">
        <f t="shared" si="224"/>
        <v>0</v>
      </c>
      <c r="G3151" s="11"/>
      <c r="H3151" s="11"/>
      <c r="I3151" s="11"/>
      <c r="J3151" s="12">
        <f t="shared" si="225"/>
        <v>0</v>
      </c>
      <c r="K3151" s="31">
        <f t="shared" si="226"/>
        <v>875</v>
      </c>
      <c r="L3151" s="37">
        <f t="shared" si="223"/>
        <v>0</v>
      </c>
      <c r="M3151" s="37"/>
      <c r="N3151" s="37">
        <f t="shared" si="227"/>
        <v>0</v>
      </c>
    </row>
    <row r="3152" spans="1:14" ht="19.5" thickBot="1" x14ac:dyDescent="0.35">
      <c r="A3152" s="105" t="s">
        <v>104</v>
      </c>
      <c r="B3152" s="106">
        <v>3</v>
      </c>
      <c r="C3152" s="106">
        <v>3</v>
      </c>
      <c r="D3152" s="44"/>
      <c r="E3152" s="44"/>
      <c r="F3152" s="30">
        <f t="shared" si="224"/>
        <v>0</v>
      </c>
      <c r="G3152" s="11"/>
      <c r="H3152" s="11"/>
      <c r="I3152" s="11"/>
      <c r="J3152" s="12">
        <f t="shared" si="225"/>
        <v>0</v>
      </c>
      <c r="K3152" s="31">
        <f t="shared" si="226"/>
        <v>2145</v>
      </c>
      <c r="L3152" s="37">
        <f t="shared" si="223"/>
        <v>0</v>
      </c>
      <c r="M3152" s="37"/>
      <c r="N3152" s="37">
        <f t="shared" si="227"/>
        <v>0</v>
      </c>
    </row>
    <row r="3153" spans="1:14" ht="19.5" thickBot="1" x14ac:dyDescent="0.35">
      <c r="A3153" s="56" t="s">
        <v>105</v>
      </c>
      <c r="B3153" s="57" t="s">
        <v>74</v>
      </c>
      <c r="C3153" s="58">
        <v>150</v>
      </c>
      <c r="D3153" s="44"/>
      <c r="E3153" s="44"/>
      <c r="F3153" s="30">
        <f t="shared" si="224"/>
        <v>0</v>
      </c>
      <c r="G3153" s="11"/>
      <c r="H3153" s="11"/>
      <c r="I3153" s="11"/>
      <c r="J3153" s="12">
        <f t="shared" si="225"/>
        <v>0</v>
      </c>
      <c r="K3153" s="31">
        <f t="shared" si="226"/>
        <v>21.06</v>
      </c>
      <c r="L3153" s="37">
        <f t="shared" si="223"/>
        <v>0</v>
      </c>
      <c r="M3153" s="37"/>
      <c r="N3153" s="37">
        <f t="shared" si="227"/>
        <v>0</v>
      </c>
    </row>
    <row r="3154" spans="1:14" x14ac:dyDescent="0.3">
      <c r="A3154" s="107"/>
      <c r="B3154" s="108"/>
      <c r="C3154" s="108"/>
      <c r="D3154" s="11"/>
      <c r="E3154" s="11"/>
      <c r="F3154" s="30" t="e">
        <f t="shared" si="224"/>
        <v>#DIV/0!</v>
      </c>
      <c r="G3154" s="11"/>
      <c r="H3154" s="11"/>
      <c r="I3154" s="11"/>
      <c r="J3154" s="12">
        <f t="shared" si="225"/>
        <v>0</v>
      </c>
      <c r="K3154" s="31">
        <f t="shared" si="226"/>
        <v>116.5</v>
      </c>
      <c r="L3154" s="37">
        <f t="shared" si="223"/>
        <v>0</v>
      </c>
      <c r="M3154" s="37"/>
      <c r="N3154" s="37">
        <f t="shared" si="227"/>
        <v>0</v>
      </c>
    </row>
    <row r="3155" spans="1:14" x14ac:dyDescent="0.3">
      <c r="A3155" s="107"/>
      <c r="B3155" s="108"/>
      <c r="C3155" s="108"/>
      <c r="D3155" s="11"/>
      <c r="E3155" s="11"/>
      <c r="F3155" s="30" t="e">
        <f t="shared" si="224"/>
        <v>#DIV/0!</v>
      </c>
      <c r="G3155" s="11"/>
      <c r="H3155" s="11"/>
      <c r="I3155" s="11"/>
      <c r="J3155" s="12">
        <f t="shared" si="225"/>
        <v>0</v>
      </c>
      <c r="K3155" s="31">
        <f t="shared" si="226"/>
        <v>0</v>
      </c>
      <c r="L3155" s="37">
        <f t="shared" si="223"/>
        <v>0</v>
      </c>
      <c r="M3155" s="37"/>
      <c r="N3155" s="37">
        <f t="shared" si="227"/>
        <v>0</v>
      </c>
    </row>
    <row r="3156" spans="1:14" x14ac:dyDescent="0.3">
      <c r="A3156" s="107"/>
      <c r="B3156" s="108"/>
      <c r="C3156" s="108"/>
      <c r="D3156" s="11"/>
      <c r="E3156" s="11"/>
      <c r="F3156" s="30" t="e">
        <f t="shared" si="224"/>
        <v>#DIV/0!</v>
      </c>
      <c r="G3156" s="11"/>
      <c r="H3156" s="11"/>
      <c r="I3156" s="11"/>
      <c r="J3156" s="12">
        <f t="shared" si="225"/>
        <v>0</v>
      </c>
      <c r="K3156" s="31">
        <f t="shared" si="226"/>
        <v>23</v>
      </c>
      <c r="L3156" s="37">
        <f t="shared" si="223"/>
        <v>0</v>
      </c>
      <c r="M3156" s="37"/>
      <c r="N3156" s="37">
        <f t="shared" si="227"/>
        <v>0</v>
      </c>
    </row>
    <row r="3157" spans="1:14" x14ac:dyDescent="0.3">
      <c r="A3157" s="107"/>
      <c r="B3157" s="108"/>
      <c r="C3157" s="108"/>
      <c r="D3157" s="11"/>
      <c r="E3157" s="11"/>
      <c r="F3157" s="30" t="e">
        <f t="shared" si="224"/>
        <v>#DIV/0!</v>
      </c>
      <c r="G3157" s="11"/>
      <c r="H3157" s="11"/>
      <c r="I3157" s="11"/>
      <c r="J3157" s="12">
        <f t="shared" si="225"/>
        <v>0</v>
      </c>
      <c r="K3157" s="31">
        <f t="shared" si="226"/>
        <v>0</v>
      </c>
      <c r="L3157" s="37">
        <f t="shared" si="223"/>
        <v>0</v>
      </c>
      <c r="M3157" s="37"/>
      <c r="N3157" s="37">
        <f t="shared" si="227"/>
        <v>0</v>
      </c>
    </row>
    <row r="3158" spans="1:14" x14ac:dyDescent="0.3">
      <c r="A3158" s="11"/>
      <c r="B3158" s="10"/>
      <c r="C3158" s="10"/>
      <c r="D3158" s="11"/>
      <c r="E3158" s="11"/>
      <c r="F3158" s="30" t="e">
        <f t="shared" si="224"/>
        <v>#DIV/0!</v>
      </c>
      <c r="G3158" s="11"/>
      <c r="H3158" s="11"/>
      <c r="I3158" s="11"/>
      <c r="J3158" s="12">
        <f t="shared" si="225"/>
        <v>0</v>
      </c>
      <c r="K3158" s="31">
        <f t="shared" si="226"/>
        <v>0</v>
      </c>
      <c r="L3158" s="37">
        <f t="shared" si="223"/>
        <v>0</v>
      </c>
      <c r="M3158" s="37"/>
      <c r="N3158" s="37">
        <f t="shared" si="227"/>
        <v>0</v>
      </c>
    </row>
    <row r="3159" spans="1:14" x14ac:dyDescent="0.3">
      <c r="A3159" s="11"/>
      <c r="B3159" s="10"/>
      <c r="C3159" s="10"/>
      <c r="D3159" s="11"/>
      <c r="E3159" s="11"/>
      <c r="F3159" s="30" t="e">
        <f t="shared" si="224"/>
        <v>#DIV/0!</v>
      </c>
      <c r="G3159" s="11"/>
      <c r="H3159" s="11"/>
      <c r="I3159" s="11"/>
      <c r="J3159" s="12">
        <f t="shared" si="225"/>
        <v>0</v>
      </c>
      <c r="K3159" s="31">
        <f t="shared" si="226"/>
        <v>0</v>
      </c>
      <c r="L3159" s="37">
        <f t="shared" si="223"/>
        <v>0</v>
      </c>
      <c r="M3159" s="37"/>
      <c r="N3159" s="37">
        <f t="shared" si="227"/>
        <v>0</v>
      </c>
    </row>
    <row r="3160" spans="1:14" x14ac:dyDescent="0.3">
      <c r="A3160" s="11"/>
      <c r="B3160" s="10"/>
      <c r="C3160" s="10"/>
      <c r="D3160" s="11"/>
      <c r="E3160" s="11"/>
      <c r="F3160" s="30" t="e">
        <f t="shared" si="224"/>
        <v>#DIV/0!</v>
      </c>
      <c r="G3160" s="11"/>
      <c r="H3160" s="11"/>
      <c r="I3160" s="11"/>
      <c r="J3160" s="12">
        <f t="shared" si="225"/>
        <v>0</v>
      </c>
      <c r="K3160" s="31">
        <f t="shared" si="226"/>
        <v>0</v>
      </c>
      <c r="L3160" s="37">
        <f t="shared" si="223"/>
        <v>0</v>
      </c>
      <c r="M3160" s="37"/>
      <c r="N3160" s="37">
        <f t="shared" si="227"/>
        <v>0</v>
      </c>
    </row>
    <row r="3161" spans="1:14" x14ac:dyDescent="0.3">
      <c r="A3161" s="11" t="s">
        <v>33</v>
      </c>
      <c r="B3161" s="11"/>
      <c r="C3161" s="13"/>
      <c r="D3161" s="111">
        <f t="shared" ref="D3161:J3161" si="228">SUM(D3099:D3160)</f>
        <v>0</v>
      </c>
      <c r="E3161" s="111">
        <f t="shared" si="228"/>
        <v>0</v>
      </c>
      <c r="F3161" s="111" t="e">
        <f t="shared" si="228"/>
        <v>#DIV/0!</v>
      </c>
      <c r="G3161" s="111">
        <f t="shared" si="228"/>
        <v>0</v>
      </c>
      <c r="H3161" s="111">
        <f t="shared" si="228"/>
        <v>0</v>
      </c>
      <c r="I3161" s="111">
        <f t="shared" si="228"/>
        <v>0</v>
      </c>
      <c r="J3161" s="12">
        <f t="shared" si="228"/>
        <v>0</v>
      </c>
      <c r="K3161" s="111"/>
      <c r="L3161" s="111">
        <f>SUM(L3099:L3160)</f>
        <v>0</v>
      </c>
      <c r="M3161" s="111">
        <f>SUM(M3099:M3160)</f>
        <v>0</v>
      </c>
      <c r="N3161" s="111">
        <f>SUM(N3099:N3160)</f>
        <v>0</v>
      </c>
    </row>
    <row r="3162" spans="1:14" x14ac:dyDescent="0.3">
      <c r="A3162" s="113"/>
      <c r="B3162" s="114"/>
      <c r="C3162" s="115"/>
      <c r="D3162" s="116"/>
      <c r="E3162" s="116"/>
      <c r="F3162" s="7" t="s">
        <v>106</v>
      </c>
      <c r="G3162" s="7" t="s">
        <v>123</v>
      </c>
      <c r="H3162" s="7" t="s">
        <v>124</v>
      </c>
      <c r="I3162" s="7" t="s">
        <v>125</v>
      </c>
      <c r="J3162" s="7" t="s">
        <v>126</v>
      </c>
      <c r="K3162" s="117"/>
      <c r="L3162" s="117"/>
      <c r="M3162" s="7" t="s">
        <v>107</v>
      </c>
      <c r="N3162" s="118"/>
    </row>
    <row r="3163" spans="1:14" ht="31.5" x14ac:dyDescent="0.5">
      <c r="A3163" s="113"/>
      <c r="B3163" s="114"/>
      <c r="C3163" s="115"/>
      <c r="D3163" s="116"/>
      <c r="E3163" s="116"/>
      <c r="F3163" s="121"/>
      <c r="G3163" s="121"/>
      <c r="H3163" s="121"/>
      <c r="I3163" s="121"/>
      <c r="J3163" s="121"/>
      <c r="K3163" s="122"/>
      <c r="L3163" s="121">
        <f>+F3163-G3163-H3163-I3163-J3163</f>
        <v>0</v>
      </c>
      <c r="M3163" s="123"/>
      <c r="N3163" s="124"/>
    </row>
    <row r="3164" spans="1:14" x14ac:dyDescent="0.3">
      <c r="A3164" s="177" t="s">
        <v>109</v>
      </c>
      <c r="B3164" s="178"/>
      <c r="C3164" s="178"/>
      <c r="D3164" s="178"/>
      <c r="E3164" s="178"/>
      <c r="F3164" s="178"/>
      <c r="G3164" s="178"/>
      <c r="H3164" s="178"/>
      <c r="I3164" s="178"/>
      <c r="J3164" s="179"/>
      <c r="K3164" s="125"/>
      <c r="L3164" s="12"/>
      <c r="M3164" s="126"/>
      <c r="N3164" s="127"/>
    </row>
    <row r="3165" spans="1:14" x14ac:dyDescent="0.3">
      <c r="A3165" s="180" t="s">
        <v>110</v>
      </c>
      <c r="B3165" s="181"/>
      <c r="C3165" s="181"/>
      <c r="D3165" s="181"/>
      <c r="E3165" s="181"/>
      <c r="F3165" s="181"/>
      <c r="G3165" s="181"/>
      <c r="H3165" s="181"/>
      <c r="I3165" s="181"/>
      <c r="J3165" s="182"/>
      <c r="K3165" s="129"/>
      <c r="L3165" s="12"/>
      <c r="M3165" s="126"/>
      <c r="N3165" s="127"/>
    </row>
    <row r="3166" spans="1:14" x14ac:dyDescent="0.3">
      <c r="A3166" s="160" t="s">
        <v>111</v>
      </c>
      <c r="B3166" s="161"/>
      <c r="C3166" s="161"/>
      <c r="D3166" s="161"/>
      <c r="E3166" s="161"/>
      <c r="F3166" s="161"/>
      <c r="G3166" s="161"/>
      <c r="H3166" s="161"/>
      <c r="I3166" s="161"/>
      <c r="J3166" s="162"/>
      <c r="K3166" s="130"/>
      <c r="L3166" s="12"/>
      <c r="M3166" s="131" t="e">
        <f>+L3166/L3161%</f>
        <v>#DIV/0!</v>
      </c>
      <c r="N3166" s="127"/>
    </row>
    <row r="3167" spans="1:14" x14ac:dyDescent="0.3">
      <c r="A3167" s="163" t="s">
        <v>112</v>
      </c>
      <c r="B3167" s="164"/>
      <c r="C3167" s="164"/>
      <c r="D3167" s="164"/>
      <c r="E3167" s="164"/>
      <c r="F3167" s="164"/>
      <c r="G3167" s="164"/>
      <c r="H3167" s="164"/>
      <c r="I3167" s="164"/>
      <c r="J3167" s="165"/>
      <c r="K3167" s="132"/>
      <c r="L3167" s="12">
        <f>+E3183</f>
        <v>0</v>
      </c>
      <c r="M3167" s="126"/>
      <c r="N3167" s="127"/>
    </row>
    <row r="3168" spans="1:14" x14ac:dyDescent="0.3">
      <c r="A3168" s="166" t="s">
        <v>113</v>
      </c>
      <c r="B3168" s="167"/>
      <c r="C3168" s="167"/>
      <c r="D3168" s="167"/>
      <c r="E3168" s="167"/>
      <c r="F3168" s="167"/>
      <c r="G3168" s="167"/>
      <c r="H3168" s="167"/>
      <c r="I3168" s="167"/>
      <c r="J3168" s="168"/>
      <c r="K3168" s="134"/>
      <c r="L3168" s="12">
        <f>+M3183</f>
        <v>0</v>
      </c>
      <c r="M3168" s="126"/>
      <c r="N3168" s="127"/>
    </row>
    <row r="3169" spans="1:14" x14ac:dyDescent="0.3">
      <c r="A3169" s="169"/>
      <c r="B3169" s="170"/>
      <c r="C3169" s="170"/>
      <c r="D3169" s="170"/>
      <c r="E3169" s="170"/>
      <c r="F3169" s="170"/>
      <c r="G3169" s="170"/>
      <c r="H3169" s="170"/>
      <c r="I3169" s="170"/>
      <c r="J3169" s="171"/>
      <c r="K3169" s="128"/>
      <c r="L3169" s="126"/>
      <c r="M3169" s="126"/>
      <c r="N3169" s="127"/>
    </row>
    <row r="3170" spans="1:14" x14ac:dyDescent="0.3">
      <c r="A3170" s="169"/>
      <c r="B3170" s="170"/>
      <c r="C3170" s="170"/>
      <c r="D3170" s="170"/>
      <c r="E3170" s="170"/>
      <c r="F3170" s="170"/>
      <c r="G3170" s="170"/>
      <c r="H3170" s="170"/>
      <c r="I3170" s="170"/>
      <c r="J3170" s="171"/>
      <c r="K3170" s="128"/>
      <c r="L3170" s="126"/>
      <c r="M3170" s="126"/>
      <c r="N3170" s="127"/>
    </row>
    <row r="3171" spans="1:14" x14ac:dyDescent="0.3">
      <c r="A3171" s="169" t="s">
        <v>114</v>
      </c>
      <c r="B3171" s="170"/>
      <c r="C3171" s="170"/>
      <c r="D3171" s="170"/>
      <c r="E3171" s="170"/>
      <c r="F3171" s="170"/>
      <c r="G3171" s="170"/>
      <c r="H3171" s="170"/>
      <c r="I3171" s="170"/>
      <c r="J3171" s="171"/>
      <c r="K3171" s="136"/>
      <c r="L3171" s="111">
        <f>+L3161-L3164-L3165-L3166-L3167+L3168-L3169-L3170</f>
        <v>0</v>
      </c>
      <c r="M3171" s="126"/>
      <c r="N3171" s="127"/>
    </row>
    <row r="3172" spans="1:14" ht="19.5" thickBot="1" x14ac:dyDescent="0.35">
      <c r="M3172" s="138">
        <f>+L3172-L3171</f>
        <v>0</v>
      </c>
    </row>
    <row r="3173" spans="1:14" ht="19.5" thickBot="1" x14ac:dyDescent="0.35">
      <c r="A3173" s="157" t="s">
        <v>115</v>
      </c>
      <c r="B3173" s="158"/>
      <c r="C3173" s="158"/>
      <c r="D3173" s="158"/>
      <c r="E3173" s="158"/>
      <c r="F3173" s="159"/>
      <c r="G3173" s="127"/>
      <c r="H3173" s="157" t="s">
        <v>116</v>
      </c>
      <c r="I3173" s="158"/>
      <c r="J3173" s="159"/>
      <c r="K3173" s="157" t="s">
        <v>117</v>
      </c>
      <c r="L3173" s="158"/>
      <c r="M3173" s="159"/>
      <c r="N3173" s="139"/>
    </row>
    <row r="3174" spans="1:14" ht="19.5" thickBot="1" x14ac:dyDescent="0.35">
      <c r="A3174" s="140" t="s">
        <v>118</v>
      </c>
      <c r="B3174" s="157" t="s">
        <v>119</v>
      </c>
      <c r="C3174" s="159"/>
      <c r="D3174" s="140" t="s">
        <v>120</v>
      </c>
      <c r="E3174" s="157" t="s">
        <v>22</v>
      </c>
      <c r="F3174" s="159"/>
      <c r="G3174" s="127"/>
      <c r="H3174" s="157" t="s">
        <v>119</v>
      </c>
      <c r="I3174" s="159"/>
      <c r="J3174" s="140" t="s">
        <v>22</v>
      </c>
      <c r="K3174" s="157" t="s">
        <v>119</v>
      </c>
      <c r="L3174" s="159"/>
      <c r="M3174" s="140" t="s">
        <v>22</v>
      </c>
      <c r="N3174" s="139"/>
    </row>
    <row r="3175" spans="1:14" ht="19.5" thickBot="1" x14ac:dyDescent="0.35">
      <c r="A3175" s="141"/>
      <c r="B3175" s="153"/>
      <c r="C3175" s="154"/>
      <c r="D3175" s="141"/>
      <c r="E3175" s="155"/>
      <c r="F3175" s="156"/>
      <c r="G3175" s="127"/>
      <c r="H3175" s="153"/>
      <c r="I3175" s="154"/>
      <c r="J3175" s="142"/>
      <c r="K3175" s="153"/>
      <c r="L3175" s="154"/>
      <c r="M3175" s="143"/>
      <c r="N3175" s="144"/>
    </row>
    <row r="3176" spans="1:14" ht="19.5" thickBot="1" x14ac:dyDescent="0.35">
      <c r="A3176" s="141"/>
      <c r="B3176" s="153"/>
      <c r="C3176" s="154"/>
      <c r="D3176" s="141"/>
      <c r="E3176" s="155"/>
      <c r="F3176" s="156"/>
      <c r="G3176" s="127"/>
      <c r="H3176" s="153"/>
      <c r="I3176" s="154"/>
      <c r="J3176" s="142"/>
      <c r="K3176" s="153"/>
      <c r="L3176" s="154"/>
      <c r="M3176" s="143"/>
      <c r="N3176" s="144"/>
    </row>
    <row r="3177" spans="1:14" ht="19.5" thickBot="1" x14ac:dyDescent="0.35">
      <c r="A3177" s="141"/>
      <c r="B3177" s="153"/>
      <c r="C3177" s="154"/>
      <c r="D3177" s="141"/>
      <c r="E3177" s="155"/>
      <c r="F3177" s="156"/>
      <c r="G3177" s="127"/>
      <c r="H3177" s="153"/>
      <c r="I3177" s="154"/>
      <c r="J3177" s="142"/>
      <c r="K3177" s="153"/>
      <c r="L3177" s="154"/>
      <c r="M3177" s="143"/>
      <c r="N3177" s="144"/>
    </row>
    <row r="3178" spans="1:14" ht="19.5" thickBot="1" x14ac:dyDescent="0.35">
      <c r="A3178" s="141"/>
      <c r="B3178" s="153"/>
      <c r="C3178" s="154"/>
      <c r="D3178" s="141"/>
      <c r="E3178" s="155"/>
      <c r="F3178" s="156"/>
      <c r="G3178" s="127"/>
      <c r="H3178" s="153"/>
      <c r="I3178" s="154"/>
      <c r="J3178" s="142"/>
      <c r="K3178" s="153"/>
      <c r="L3178" s="154"/>
      <c r="M3178" s="143"/>
      <c r="N3178" s="144"/>
    </row>
    <row r="3179" spans="1:14" ht="19.5" thickBot="1" x14ac:dyDescent="0.35">
      <c r="A3179" s="141"/>
      <c r="B3179" s="153"/>
      <c r="C3179" s="154"/>
      <c r="D3179" s="141"/>
      <c r="E3179" s="155"/>
      <c r="F3179" s="156"/>
      <c r="G3179" s="127"/>
      <c r="H3179" s="153"/>
      <c r="I3179" s="154"/>
      <c r="J3179" s="142"/>
      <c r="K3179" s="153"/>
      <c r="L3179" s="154"/>
      <c r="M3179" s="143"/>
      <c r="N3179" s="144"/>
    </row>
    <row r="3180" spans="1:14" ht="19.5" thickBot="1" x14ac:dyDescent="0.35">
      <c r="A3180" s="141"/>
      <c r="B3180" s="153"/>
      <c r="C3180" s="154"/>
      <c r="D3180" s="141"/>
      <c r="E3180" s="155"/>
      <c r="F3180" s="156"/>
      <c r="G3180" s="127"/>
      <c r="H3180" s="153"/>
      <c r="I3180" s="154"/>
      <c r="J3180" s="142"/>
      <c r="K3180" s="153"/>
      <c r="L3180" s="154"/>
      <c r="M3180" s="143"/>
      <c r="N3180" s="144"/>
    </row>
    <row r="3181" spans="1:14" ht="19.5" thickBot="1" x14ac:dyDescent="0.35">
      <c r="A3181" s="141"/>
      <c r="B3181" s="153"/>
      <c r="C3181" s="154"/>
      <c r="D3181" s="141"/>
      <c r="E3181" s="155"/>
      <c r="F3181" s="156"/>
      <c r="G3181" s="127"/>
      <c r="H3181" s="153"/>
      <c r="I3181" s="154"/>
      <c r="J3181" s="142"/>
      <c r="K3181" s="153"/>
      <c r="L3181" s="154"/>
      <c r="M3181" s="143"/>
      <c r="N3181" s="144"/>
    </row>
    <row r="3182" spans="1:14" ht="19.5" thickBot="1" x14ac:dyDescent="0.35">
      <c r="A3182" s="141"/>
      <c r="B3182" s="153"/>
      <c r="C3182" s="154"/>
      <c r="D3182" s="141"/>
      <c r="E3182" s="155"/>
      <c r="F3182" s="156"/>
      <c r="G3182" s="127"/>
      <c r="H3182" s="153"/>
      <c r="I3182" s="154"/>
      <c r="J3182" s="142"/>
      <c r="K3182" s="153"/>
      <c r="L3182" s="154"/>
      <c r="M3182" s="143"/>
      <c r="N3182" s="144"/>
    </row>
    <row r="3183" spans="1:14" ht="19.5" thickBot="1" x14ac:dyDescent="0.35">
      <c r="A3183" s="141" t="s">
        <v>121</v>
      </c>
      <c r="B3183" s="153"/>
      <c r="C3183" s="154"/>
      <c r="D3183" s="141"/>
      <c r="E3183" s="155">
        <f>SUM(E3175:F3182)</f>
        <v>0</v>
      </c>
      <c r="F3183" s="156"/>
      <c r="G3183" s="127"/>
      <c r="H3183" s="153" t="s">
        <v>121</v>
      </c>
      <c r="I3183" s="154"/>
      <c r="J3183" s="140">
        <f>SUM(J3175:J3182)</f>
        <v>0</v>
      </c>
      <c r="K3183" s="153" t="s">
        <v>121</v>
      </c>
      <c r="L3183" s="154"/>
      <c r="M3183" s="145">
        <f>SUM(M3175:M3182)</f>
        <v>0</v>
      </c>
      <c r="N3183" s="139"/>
    </row>
    <row r="3186" spans="1:14" x14ac:dyDescent="0.3">
      <c r="A3186" s="172" t="s">
        <v>0</v>
      </c>
      <c r="B3186" s="172"/>
      <c r="C3186" s="172"/>
      <c r="D3186" s="172"/>
      <c r="E3186" s="172"/>
      <c r="F3186" s="172"/>
      <c r="G3186" s="172"/>
      <c r="H3186" s="172"/>
      <c r="I3186" s="172"/>
      <c r="J3186" s="172"/>
      <c r="K3186" s="172"/>
      <c r="L3186" s="172"/>
      <c r="M3186" s="1"/>
      <c r="N3186" s="151"/>
    </row>
    <row r="3187" spans="1:14" x14ac:dyDescent="0.3">
      <c r="A3187" s="1" t="s">
        <v>1</v>
      </c>
      <c r="B3187" s="151"/>
      <c r="J3187" s="1" t="s">
        <v>3</v>
      </c>
      <c r="K3187" s="173">
        <f>+K3096</f>
        <v>0</v>
      </c>
      <c r="L3187" s="173"/>
      <c r="M3187" s="173"/>
      <c r="N3187" s="6"/>
    </row>
    <row r="3188" spans="1:14" x14ac:dyDescent="0.3">
      <c r="A3188" s="174"/>
      <c r="B3188" s="175"/>
      <c r="C3188" s="176"/>
      <c r="D3188" s="169" t="s">
        <v>6</v>
      </c>
      <c r="E3188" s="170"/>
      <c r="F3188" s="171"/>
      <c r="G3188" s="7" t="s">
        <v>7</v>
      </c>
      <c r="H3188" s="7" t="s">
        <v>7</v>
      </c>
      <c r="I3188" s="7" t="s">
        <v>8</v>
      </c>
      <c r="J3188" s="150" t="s">
        <v>9</v>
      </c>
      <c r="K3188" s="7" t="s">
        <v>10</v>
      </c>
      <c r="L3188" s="152"/>
      <c r="M3188" s="7" t="s">
        <v>11</v>
      </c>
      <c r="N3188" s="7" t="s">
        <v>12</v>
      </c>
    </row>
    <row r="3189" spans="1:14" x14ac:dyDescent="0.3">
      <c r="A3189" s="12" t="s">
        <v>16</v>
      </c>
      <c r="B3189" s="7" t="s">
        <v>17</v>
      </c>
      <c r="C3189" s="13" t="s">
        <v>18</v>
      </c>
      <c r="D3189" s="7">
        <v>1</v>
      </c>
      <c r="E3189" s="7">
        <v>2</v>
      </c>
      <c r="F3189" s="14" t="s">
        <v>19</v>
      </c>
      <c r="G3189" s="7" t="s">
        <v>20</v>
      </c>
      <c r="H3189" s="7" t="s">
        <v>20</v>
      </c>
      <c r="I3189" s="7"/>
      <c r="J3189" s="7" t="s">
        <v>20</v>
      </c>
      <c r="K3189" s="7" t="s">
        <v>21</v>
      </c>
      <c r="L3189" s="7" t="s">
        <v>22</v>
      </c>
      <c r="M3189" s="7" t="s">
        <v>23</v>
      </c>
      <c r="N3189" s="7" t="s">
        <v>22</v>
      </c>
    </row>
    <row r="3190" spans="1:14" x14ac:dyDescent="0.3">
      <c r="A3190" s="16" t="s">
        <v>35</v>
      </c>
      <c r="B3190" s="17" t="s">
        <v>36</v>
      </c>
      <c r="C3190" s="17">
        <v>72</v>
      </c>
      <c r="D3190" s="29"/>
      <c r="E3190" s="29"/>
      <c r="F3190" s="30">
        <f>+(E3190+D3190)/C3190</f>
        <v>0</v>
      </c>
      <c r="G3190" s="32"/>
      <c r="H3190" s="32"/>
      <c r="I3190" s="32"/>
      <c r="J3190" s="34">
        <f>+D3190+E3190-G3190-H3190-I3190</f>
        <v>0</v>
      </c>
      <c r="K3190" s="31">
        <f>+K3099</f>
        <v>381.13</v>
      </c>
      <c r="L3190" s="24">
        <f t="shared" ref="L3190:L3251" si="229">+J3190*K3190</f>
        <v>0</v>
      </c>
      <c r="M3190" s="24"/>
      <c r="N3190" s="24">
        <f>+K3190*I3190</f>
        <v>0</v>
      </c>
    </row>
    <row r="3191" spans="1:14" x14ac:dyDescent="0.3">
      <c r="A3191" s="16" t="s">
        <v>37</v>
      </c>
      <c r="B3191" s="17" t="s">
        <v>38</v>
      </c>
      <c r="C3191" s="17">
        <v>36</v>
      </c>
      <c r="D3191" s="29"/>
      <c r="E3191" s="29"/>
      <c r="F3191" s="30">
        <f t="shared" ref="F3191:F3251" si="230">+(E3191+D3191)/C3191</f>
        <v>0</v>
      </c>
      <c r="G3191" s="32"/>
      <c r="H3191" s="32"/>
      <c r="I3191" s="32"/>
      <c r="J3191" s="34">
        <f t="shared" ref="J3191:J3251" si="231">+D3191+E3191-G3191-H3191-I3191</f>
        <v>0</v>
      </c>
      <c r="K3191" s="31">
        <f t="shared" ref="K3191:K3251" si="232">+K3100</f>
        <v>741.2</v>
      </c>
      <c r="L3191" s="24">
        <f t="shared" si="229"/>
        <v>0</v>
      </c>
      <c r="M3191" s="24"/>
      <c r="N3191" s="24">
        <f t="shared" ref="N3191:N3251" si="233">+K3191*I3191</f>
        <v>0</v>
      </c>
    </row>
    <row r="3192" spans="1:14" x14ac:dyDescent="0.3">
      <c r="A3192" s="16" t="s">
        <v>39</v>
      </c>
      <c r="B3192" s="17" t="s">
        <v>40</v>
      </c>
      <c r="C3192" s="17">
        <v>18</v>
      </c>
      <c r="D3192" s="29"/>
      <c r="E3192" s="29"/>
      <c r="F3192" s="30">
        <f t="shared" si="230"/>
        <v>0</v>
      </c>
      <c r="G3192" s="32"/>
      <c r="H3192" s="32"/>
      <c r="I3192" s="32"/>
      <c r="J3192" s="12">
        <f t="shared" si="231"/>
        <v>0</v>
      </c>
      <c r="K3192" s="31">
        <f t="shared" si="232"/>
        <v>1263.5999999999999</v>
      </c>
      <c r="L3192" s="37">
        <f t="shared" si="229"/>
        <v>0</v>
      </c>
      <c r="M3192" s="37"/>
      <c r="N3192" s="37">
        <f t="shared" si="233"/>
        <v>0</v>
      </c>
    </row>
    <row r="3193" spans="1:14" x14ac:dyDescent="0.3">
      <c r="A3193" s="16" t="s">
        <v>41</v>
      </c>
      <c r="B3193" s="17" t="s">
        <v>42</v>
      </c>
      <c r="C3193" s="17">
        <v>10</v>
      </c>
      <c r="D3193" s="29"/>
      <c r="E3193" s="29"/>
      <c r="F3193" s="30">
        <f t="shared" si="230"/>
        <v>0</v>
      </c>
      <c r="G3193" s="32"/>
      <c r="H3193" s="32"/>
      <c r="I3193" s="32"/>
      <c r="J3193" s="34">
        <f t="shared" si="231"/>
        <v>0</v>
      </c>
      <c r="K3193" s="31">
        <f t="shared" si="232"/>
        <v>2059.1999999999998</v>
      </c>
      <c r="L3193" s="24">
        <f t="shared" si="229"/>
        <v>0</v>
      </c>
      <c r="M3193" s="24"/>
      <c r="N3193" s="24">
        <f t="shared" si="233"/>
        <v>0</v>
      </c>
    </row>
    <row r="3194" spans="1:14" x14ac:dyDescent="0.3">
      <c r="A3194" s="16" t="s">
        <v>43</v>
      </c>
      <c r="B3194" s="17" t="s">
        <v>36</v>
      </c>
      <c r="C3194" s="17">
        <v>72</v>
      </c>
      <c r="D3194" s="29"/>
      <c r="E3194" s="29"/>
      <c r="F3194" s="30">
        <f t="shared" si="230"/>
        <v>0</v>
      </c>
      <c r="G3194" s="32"/>
      <c r="H3194" s="32"/>
      <c r="I3194" s="32"/>
      <c r="J3194" s="34">
        <f t="shared" si="231"/>
        <v>0</v>
      </c>
      <c r="K3194" s="31">
        <f t="shared" si="232"/>
        <v>409.5</v>
      </c>
      <c r="L3194" s="24">
        <f t="shared" si="229"/>
        <v>0</v>
      </c>
      <c r="M3194" s="24"/>
      <c r="N3194" s="24">
        <f t="shared" si="233"/>
        <v>0</v>
      </c>
    </row>
    <row r="3195" spans="1:14" x14ac:dyDescent="0.3">
      <c r="A3195" s="16" t="s">
        <v>44</v>
      </c>
      <c r="B3195" s="17" t="s">
        <v>38</v>
      </c>
      <c r="C3195" s="17">
        <v>36</v>
      </c>
      <c r="D3195" s="29"/>
      <c r="E3195" s="29"/>
      <c r="F3195" s="30">
        <f t="shared" si="230"/>
        <v>0</v>
      </c>
      <c r="G3195" s="32"/>
      <c r="H3195" s="32"/>
      <c r="I3195" s="32"/>
      <c r="J3195" s="34">
        <f t="shared" si="231"/>
        <v>0</v>
      </c>
      <c r="K3195" s="31">
        <f t="shared" si="232"/>
        <v>803.79</v>
      </c>
      <c r="L3195" s="24">
        <f t="shared" si="229"/>
        <v>0</v>
      </c>
      <c r="M3195" s="24"/>
      <c r="N3195" s="24">
        <f t="shared" si="233"/>
        <v>0</v>
      </c>
    </row>
    <row r="3196" spans="1:14" x14ac:dyDescent="0.3">
      <c r="A3196" s="16" t="s">
        <v>45</v>
      </c>
      <c r="B3196" s="17" t="s">
        <v>36</v>
      </c>
      <c r="C3196" s="17">
        <v>72</v>
      </c>
      <c r="D3196" s="29"/>
      <c r="E3196" s="29"/>
      <c r="F3196" s="30">
        <f t="shared" si="230"/>
        <v>0</v>
      </c>
      <c r="G3196" s="32"/>
      <c r="H3196" s="32"/>
      <c r="I3196" s="32"/>
      <c r="J3196" s="34">
        <f t="shared" si="231"/>
        <v>0</v>
      </c>
      <c r="K3196" s="31">
        <f t="shared" si="232"/>
        <v>409.5</v>
      </c>
      <c r="L3196" s="24">
        <f t="shared" si="229"/>
        <v>0</v>
      </c>
      <c r="M3196" s="24"/>
      <c r="N3196" s="24">
        <f t="shared" si="233"/>
        <v>0</v>
      </c>
    </row>
    <row r="3197" spans="1:14" x14ac:dyDescent="0.3">
      <c r="A3197" s="16" t="s">
        <v>46</v>
      </c>
      <c r="B3197" s="17" t="s">
        <v>38</v>
      </c>
      <c r="C3197" s="17">
        <v>36</v>
      </c>
      <c r="D3197" s="29"/>
      <c r="E3197" s="29"/>
      <c r="F3197" s="30">
        <f t="shared" si="230"/>
        <v>0</v>
      </c>
      <c r="G3197" s="32"/>
      <c r="H3197" s="32"/>
      <c r="I3197" s="32"/>
      <c r="J3197" s="34">
        <f t="shared" si="231"/>
        <v>0</v>
      </c>
      <c r="K3197" s="31">
        <f t="shared" si="232"/>
        <v>803.79</v>
      </c>
      <c r="L3197" s="24">
        <f t="shared" si="229"/>
        <v>0</v>
      </c>
      <c r="M3197" s="24"/>
      <c r="N3197" s="24">
        <f t="shared" si="233"/>
        <v>0</v>
      </c>
    </row>
    <row r="3198" spans="1:14" x14ac:dyDescent="0.3">
      <c r="A3198" s="16" t="s">
        <v>47</v>
      </c>
      <c r="B3198" s="17" t="s">
        <v>48</v>
      </c>
      <c r="C3198" s="17">
        <v>8</v>
      </c>
      <c r="D3198" s="29"/>
      <c r="E3198" s="29"/>
      <c r="F3198" s="30">
        <f t="shared" si="230"/>
        <v>0</v>
      </c>
      <c r="G3198" s="32"/>
      <c r="H3198" s="32"/>
      <c r="I3198" s="32"/>
      <c r="J3198" s="34">
        <f t="shared" si="231"/>
        <v>0</v>
      </c>
      <c r="K3198" s="31">
        <f t="shared" si="232"/>
        <v>2767.05</v>
      </c>
      <c r="L3198" s="24">
        <f t="shared" si="229"/>
        <v>0</v>
      </c>
      <c r="M3198" s="24"/>
      <c r="N3198" s="24">
        <f t="shared" si="233"/>
        <v>0</v>
      </c>
    </row>
    <row r="3199" spans="1:14" x14ac:dyDescent="0.3">
      <c r="A3199" s="35" t="s">
        <v>49</v>
      </c>
      <c r="B3199" s="17" t="s">
        <v>50</v>
      </c>
      <c r="C3199" s="38">
        <v>72</v>
      </c>
      <c r="D3199" s="29"/>
      <c r="E3199" s="29"/>
      <c r="F3199" s="30">
        <f t="shared" si="230"/>
        <v>0</v>
      </c>
      <c r="G3199" s="32"/>
      <c r="H3199" s="32"/>
      <c r="I3199" s="32"/>
      <c r="J3199" s="12">
        <f t="shared" si="231"/>
        <v>0</v>
      </c>
      <c r="K3199" s="31">
        <f t="shared" si="232"/>
        <v>444.6</v>
      </c>
      <c r="L3199" s="37">
        <f t="shared" si="229"/>
        <v>0</v>
      </c>
      <c r="M3199" s="37"/>
      <c r="N3199" s="37">
        <f t="shared" si="233"/>
        <v>0</v>
      </c>
    </row>
    <row r="3200" spans="1:14" x14ac:dyDescent="0.3">
      <c r="A3200" s="16" t="s">
        <v>51</v>
      </c>
      <c r="B3200" s="17" t="s">
        <v>52</v>
      </c>
      <c r="C3200" s="17">
        <v>36</v>
      </c>
      <c r="D3200" s="29"/>
      <c r="E3200" s="29"/>
      <c r="F3200" s="30">
        <f t="shared" si="230"/>
        <v>0</v>
      </c>
      <c r="G3200" s="32"/>
      <c r="H3200" s="32"/>
      <c r="I3200" s="32"/>
      <c r="J3200" s="34">
        <f t="shared" si="231"/>
        <v>0</v>
      </c>
      <c r="K3200" s="31">
        <f t="shared" si="232"/>
        <v>868.73</v>
      </c>
      <c r="L3200" s="24">
        <f t="shared" si="229"/>
        <v>0</v>
      </c>
      <c r="M3200" s="24"/>
      <c r="N3200" s="24">
        <f t="shared" si="233"/>
        <v>0</v>
      </c>
    </row>
    <row r="3201" spans="1:14" x14ac:dyDescent="0.3">
      <c r="A3201" s="16" t="s">
        <v>53</v>
      </c>
      <c r="B3201" s="17" t="s">
        <v>48</v>
      </c>
      <c r="C3201" s="17">
        <v>8</v>
      </c>
      <c r="D3201" s="29"/>
      <c r="E3201" s="29"/>
      <c r="F3201" s="30">
        <f t="shared" si="230"/>
        <v>0</v>
      </c>
      <c r="G3201" s="32"/>
      <c r="H3201" s="32"/>
      <c r="I3201" s="32"/>
      <c r="J3201" s="34">
        <f t="shared" si="231"/>
        <v>0</v>
      </c>
      <c r="K3201" s="31">
        <f t="shared" si="232"/>
        <v>2416.0500000000002</v>
      </c>
      <c r="L3201" s="24">
        <f t="shared" si="229"/>
        <v>0</v>
      </c>
      <c r="M3201" s="24"/>
      <c r="N3201" s="24">
        <f t="shared" si="233"/>
        <v>0</v>
      </c>
    </row>
    <row r="3202" spans="1:14" x14ac:dyDescent="0.3">
      <c r="A3202" s="16" t="s">
        <v>54</v>
      </c>
      <c r="B3202" s="17" t="s">
        <v>50</v>
      </c>
      <c r="C3202" s="17">
        <v>72</v>
      </c>
      <c r="D3202" s="29"/>
      <c r="E3202" s="29"/>
      <c r="F3202" s="30">
        <f t="shared" si="230"/>
        <v>0</v>
      </c>
      <c r="G3202" s="32"/>
      <c r="H3202" s="32"/>
      <c r="I3202" s="32"/>
      <c r="J3202" s="34">
        <f t="shared" si="231"/>
        <v>0</v>
      </c>
      <c r="K3202" s="31">
        <f t="shared" si="232"/>
        <v>377.33</v>
      </c>
      <c r="L3202" s="24">
        <f t="shared" si="229"/>
        <v>0</v>
      </c>
      <c r="M3202" s="24"/>
      <c r="N3202" s="24">
        <f t="shared" si="233"/>
        <v>0</v>
      </c>
    </row>
    <row r="3203" spans="1:14" x14ac:dyDescent="0.3">
      <c r="A3203" s="16" t="s">
        <v>55</v>
      </c>
      <c r="B3203" s="17" t="s">
        <v>56</v>
      </c>
      <c r="C3203" s="17">
        <v>15</v>
      </c>
      <c r="D3203" s="44"/>
      <c r="E3203" s="44"/>
      <c r="F3203" s="30">
        <f t="shared" si="230"/>
        <v>0</v>
      </c>
      <c r="G3203" s="11"/>
      <c r="H3203" s="11"/>
      <c r="I3203" s="11"/>
      <c r="J3203" s="12">
        <f t="shared" si="231"/>
        <v>0</v>
      </c>
      <c r="K3203" s="45">
        <f t="shared" si="232"/>
        <v>1158.3</v>
      </c>
      <c r="L3203" s="37">
        <f t="shared" si="229"/>
        <v>0</v>
      </c>
      <c r="M3203" s="37"/>
      <c r="N3203" s="37">
        <f t="shared" si="233"/>
        <v>0</v>
      </c>
    </row>
    <row r="3204" spans="1:14" x14ac:dyDescent="0.3">
      <c r="A3204" s="16" t="s">
        <v>57</v>
      </c>
      <c r="B3204" s="17" t="s">
        <v>50</v>
      </c>
      <c r="C3204" s="17">
        <v>72</v>
      </c>
      <c r="D3204" s="29"/>
      <c r="E3204" s="29"/>
      <c r="F3204" s="30">
        <f t="shared" si="230"/>
        <v>0</v>
      </c>
      <c r="G3204" s="32"/>
      <c r="H3204" s="32"/>
      <c r="I3204" s="32"/>
      <c r="J3204" s="34">
        <f t="shared" si="231"/>
        <v>0</v>
      </c>
      <c r="K3204" s="31">
        <f t="shared" si="232"/>
        <v>424.13</v>
      </c>
      <c r="L3204" s="24">
        <f t="shared" si="229"/>
        <v>0</v>
      </c>
      <c r="M3204" s="24"/>
      <c r="N3204" s="24">
        <f t="shared" si="233"/>
        <v>0</v>
      </c>
    </row>
    <row r="3205" spans="1:14" x14ac:dyDescent="0.3">
      <c r="A3205" s="16" t="s">
        <v>58</v>
      </c>
      <c r="B3205" s="17" t="s">
        <v>59</v>
      </c>
      <c r="C3205" s="17">
        <v>15</v>
      </c>
      <c r="D3205" s="29"/>
      <c r="E3205" s="29"/>
      <c r="F3205" s="30">
        <f t="shared" si="230"/>
        <v>0</v>
      </c>
      <c r="G3205" s="32"/>
      <c r="H3205" s="32"/>
      <c r="I3205" s="32"/>
      <c r="J3205" s="34">
        <f t="shared" si="231"/>
        <v>0</v>
      </c>
      <c r="K3205" s="31">
        <f t="shared" si="232"/>
        <v>1199.25</v>
      </c>
      <c r="L3205" s="24">
        <f t="shared" si="229"/>
        <v>0</v>
      </c>
      <c r="M3205" s="24"/>
      <c r="N3205" s="24">
        <f t="shared" si="233"/>
        <v>0</v>
      </c>
    </row>
    <row r="3206" spans="1:14" x14ac:dyDescent="0.3">
      <c r="A3206" s="16" t="s">
        <v>60</v>
      </c>
      <c r="B3206" s="17" t="s">
        <v>50</v>
      </c>
      <c r="C3206" s="17">
        <v>72</v>
      </c>
      <c r="D3206" s="29"/>
      <c r="E3206" s="29"/>
      <c r="F3206" s="30">
        <f t="shared" si="230"/>
        <v>0</v>
      </c>
      <c r="G3206" s="32"/>
      <c r="H3206" s="32"/>
      <c r="I3206" s="32"/>
      <c r="J3206" s="34">
        <f t="shared" si="231"/>
        <v>0</v>
      </c>
      <c r="K3206" s="31">
        <f t="shared" si="232"/>
        <v>381.13</v>
      </c>
      <c r="L3206" s="24">
        <f t="shared" si="229"/>
        <v>0</v>
      </c>
      <c r="M3206" s="24"/>
      <c r="N3206" s="24">
        <f t="shared" si="233"/>
        <v>0</v>
      </c>
    </row>
    <row r="3207" spans="1:14" x14ac:dyDescent="0.3">
      <c r="A3207" s="16" t="s">
        <v>61</v>
      </c>
      <c r="B3207" s="17" t="s">
        <v>50</v>
      </c>
      <c r="C3207" s="38">
        <v>72</v>
      </c>
      <c r="D3207" s="44"/>
      <c r="E3207" s="44"/>
      <c r="F3207" s="30">
        <f t="shared" si="230"/>
        <v>0</v>
      </c>
      <c r="G3207" s="11"/>
      <c r="H3207" s="11"/>
      <c r="I3207" s="11"/>
      <c r="J3207" s="12">
        <f t="shared" si="231"/>
        <v>0</v>
      </c>
      <c r="K3207" s="31">
        <f t="shared" si="232"/>
        <v>424.13</v>
      </c>
      <c r="L3207" s="37">
        <f t="shared" si="229"/>
        <v>0</v>
      </c>
      <c r="M3207" s="37"/>
      <c r="N3207" s="37">
        <f t="shared" si="233"/>
        <v>0</v>
      </c>
    </row>
    <row r="3208" spans="1:14" x14ac:dyDescent="0.3">
      <c r="A3208" s="35" t="s">
        <v>62</v>
      </c>
      <c r="B3208" s="17" t="s">
        <v>50</v>
      </c>
      <c r="C3208" s="38">
        <v>72</v>
      </c>
      <c r="D3208" s="44"/>
      <c r="E3208" s="44"/>
      <c r="F3208" s="30">
        <f t="shared" si="230"/>
        <v>0</v>
      </c>
      <c r="G3208" s="11"/>
      <c r="H3208" s="11"/>
      <c r="I3208" s="11"/>
      <c r="J3208" s="12">
        <f t="shared" si="231"/>
        <v>0</v>
      </c>
      <c r="K3208" s="31">
        <f t="shared" si="232"/>
        <v>330.23</v>
      </c>
      <c r="L3208" s="37">
        <f t="shared" si="229"/>
        <v>0</v>
      </c>
      <c r="M3208" s="37"/>
      <c r="N3208" s="37">
        <f t="shared" si="233"/>
        <v>0</v>
      </c>
    </row>
    <row r="3209" spans="1:14" x14ac:dyDescent="0.3">
      <c r="A3209" s="35" t="s">
        <v>63</v>
      </c>
      <c r="B3209" s="17" t="s">
        <v>50</v>
      </c>
      <c r="C3209" s="38">
        <v>72</v>
      </c>
      <c r="D3209" s="44"/>
      <c r="E3209" s="44"/>
      <c r="F3209" s="30">
        <f t="shared" si="230"/>
        <v>0</v>
      </c>
      <c r="G3209" s="11"/>
      <c r="H3209" s="11"/>
      <c r="I3209" s="11"/>
      <c r="J3209" s="12">
        <f t="shared" si="231"/>
        <v>0</v>
      </c>
      <c r="K3209" s="31">
        <f t="shared" si="232"/>
        <v>424.13</v>
      </c>
      <c r="L3209" s="37">
        <f t="shared" si="229"/>
        <v>0</v>
      </c>
      <c r="M3209" s="37"/>
      <c r="N3209" s="37">
        <f t="shared" si="233"/>
        <v>0</v>
      </c>
    </row>
    <row r="3210" spans="1:14" x14ac:dyDescent="0.3">
      <c r="A3210" s="35" t="s">
        <v>64</v>
      </c>
      <c r="B3210" s="17" t="s">
        <v>65</v>
      </c>
      <c r="C3210" s="38">
        <v>72</v>
      </c>
      <c r="D3210" s="44"/>
      <c r="E3210" s="44"/>
      <c r="F3210" s="30">
        <f t="shared" si="230"/>
        <v>0</v>
      </c>
      <c r="G3210" s="11"/>
      <c r="H3210" s="11"/>
      <c r="I3210" s="11"/>
      <c r="J3210" s="12">
        <f t="shared" si="231"/>
        <v>0</v>
      </c>
      <c r="K3210" s="31">
        <f t="shared" si="232"/>
        <v>389.61</v>
      </c>
      <c r="L3210" s="37">
        <f t="shared" si="229"/>
        <v>0</v>
      </c>
      <c r="M3210" s="37"/>
      <c r="N3210" s="37">
        <f t="shared" si="233"/>
        <v>0</v>
      </c>
    </row>
    <row r="3211" spans="1:14" x14ac:dyDescent="0.3">
      <c r="A3211" s="35" t="s">
        <v>66</v>
      </c>
      <c r="B3211" s="17" t="s">
        <v>65</v>
      </c>
      <c r="C3211" s="38">
        <v>72</v>
      </c>
      <c r="D3211" s="44"/>
      <c r="E3211" s="44"/>
      <c r="F3211" s="30">
        <f t="shared" si="230"/>
        <v>0</v>
      </c>
      <c r="G3211" s="11"/>
      <c r="H3211" s="11"/>
      <c r="I3211" s="11"/>
      <c r="J3211" s="12">
        <f t="shared" si="231"/>
        <v>0</v>
      </c>
      <c r="K3211" s="31">
        <f t="shared" si="232"/>
        <v>389.61</v>
      </c>
      <c r="L3211" s="37">
        <f t="shared" si="229"/>
        <v>0</v>
      </c>
      <c r="M3211" s="37"/>
      <c r="N3211" s="37">
        <f t="shared" si="233"/>
        <v>0</v>
      </c>
    </row>
    <row r="3212" spans="1:14" x14ac:dyDescent="0.3">
      <c r="A3212" s="47" t="s">
        <v>67</v>
      </c>
      <c r="B3212" s="48" t="s">
        <v>59</v>
      </c>
      <c r="C3212" s="49">
        <v>25</v>
      </c>
      <c r="D3212" s="44"/>
      <c r="E3212" s="44"/>
      <c r="F3212" s="30">
        <f t="shared" si="230"/>
        <v>0</v>
      </c>
      <c r="G3212" s="11"/>
      <c r="H3212" s="11"/>
      <c r="I3212" s="11"/>
      <c r="J3212" s="12">
        <f t="shared" si="231"/>
        <v>0</v>
      </c>
      <c r="K3212" s="31">
        <f t="shared" si="232"/>
        <v>169.65</v>
      </c>
      <c r="L3212" s="37">
        <f t="shared" si="229"/>
        <v>0</v>
      </c>
      <c r="M3212" s="37"/>
      <c r="N3212" s="37">
        <f t="shared" si="233"/>
        <v>0</v>
      </c>
    </row>
    <row r="3213" spans="1:14" x14ac:dyDescent="0.3">
      <c r="A3213" s="47" t="s">
        <v>68</v>
      </c>
      <c r="B3213" s="48" t="s">
        <v>42</v>
      </c>
      <c r="C3213" s="49">
        <v>50</v>
      </c>
      <c r="D3213" s="44"/>
      <c r="E3213" s="44"/>
      <c r="F3213" s="30">
        <f t="shared" si="230"/>
        <v>0</v>
      </c>
      <c r="G3213" s="11"/>
      <c r="H3213" s="11"/>
      <c r="I3213" s="11"/>
      <c r="J3213" s="12">
        <f t="shared" si="231"/>
        <v>0</v>
      </c>
      <c r="K3213" s="31">
        <f t="shared" si="232"/>
        <v>88.92</v>
      </c>
      <c r="L3213" s="37">
        <f t="shared" si="229"/>
        <v>0</v>
      </c>
      <c r="M3213" s="37"/>
      <c r="N3213" s="37">
        <f t="shared" si="233"/>
        <v>0</v>
      </c>
    </row>
    <row r="3214" spans="1:14" x14ac:dyDescent="0.3">
      <c r="A3214" s="47" t="s">
        <v>69</v>
      </c>
      <c r="B3214" s="48" t="s">
        <v>52</v>
      </c>
      <c r="C3214" s="49">
        <v>12</v>
      </c>
      <c r="D3214" s="44"/>
      <c r="E3214" s="44"/>
      <c r="F3214" s="30">
        <f t="shared" si="230"/>
        <v>0</v>
      </c>
      <c r="G3214" s="11"/>
      <c r="H3214" s="11"/>
      <c r="I3214" s="11"/>
      <c r="J3214" s="12">
        <f t="shared" si="231"/>
        <v>0</v>
      </c>
      <c r="K3214" s="31">
        <f t="shared" si="232"/>
        <v>123.94</v>
      </c>
      <c r="L3214" s="37">
        <f t="shared" si="229"/>
        <v>0</v>
      </c>
      <c r="M3214" s="37"/>
      <c r="N3214" s="37">
        <f t="shared" si="233"/>
        <v>0</v>
      </c>
    </row>
    <row r="3215" spans="1:14" ht="19.5" thickBot="1" x14ac:dyDescent="0.35">
      <c r="A3215" s="47" t="s">
        <v>70</v>
      </c>
      <c r="B3215" s="48" t="s">
        <v>50</v>
      </c>
      <c r="C3215" s="49">
        <v>60</v>
      </c>
      <c r="D3215" s="44"/>
      <c r="E3215" s="44"/>
      <c r="F3215" s="30">
        <f t="shared" si="230"/>
        <v>0</v>
      </c>
      <c r="G3215" s="11"/>
      <c r="H3215" s="11"/>
      <c r="I3215" s="11"/>
      <c r="J3215" s="12">
        <f t="shared" si="231"/>
        <v>0</v>
      </c>
      <c r="K3215" s="31">
        <f t="shared" si="232"/>
        <v>67.180000000000007</v>
      </c>
      <c r="L3215" s="37">
        <f t="shared" si="229"/>
        <v>0</v>
      </c>
      <c r="M3215" s="37"/>
      <c r="N3215" s="37">
        <f t="shared" si="233"/>
        <v>0</v>
      </c>
    </row>
    <row r="3216" spans="1:14" ht="19.5" thickBot="1" x14ac:dyDescent="0.35">
      <c r="A3216" s="56" t="s">
        <v>71</v>
      </c>
      <c r="B3216" s="57" t="s">
        <v>50</v>
      </c>
      <c r="C3216" s="58">
        <v>60</v>
      </c>
      <c r="D3216" s="44"/>
      <c r="E3216" s="44"/>
      <c r="F3216" s="30">
        <f t="shared" si="230"/>
        <v>0</v>
      </c>
      <c r="G3216" s="11"/>
      <c r="H3216" s="11"/>
      <c r="I3216" s="11"/>
      <c r="J3216" s="12">
        <f t="shared" si="231"/>
        <v>0</v>
      </c>
      <c r="K3216" s="31">
        <f t="shared" si="232"/>
        <v>67.180000000000007</v>
      </c>
      <c r="L3216" s="37">
        <f t="shared" si="229"/>
        <v>0</v>
      </c>
      <c r="M3216" s="37"/>
      <c r="N3216" s="37">
        <f t="shared" si="233"/>
        <v>0</v>
      </c>
    </row>
    <row r="3217" spans="1:14" ht="19.5" thickBot="1" x14ac:dyDescent="0.35">
      <c r="A3217" s="56" t="s">
        <v>72</v>
      </c>
      <c r="B3217" s="57" t="s">
        <v>50</v>
      </c>
      <c r="C3217" s="58">
        <v>60</v>
      </c>
      <c r="D3217" s="44"/>
      <c r="E3217" s="44"/>
      <c r="F3217" s="30">
        <f t="shared" si="230"/>
        <v>0</v>
      </c>
      <c r="G3217" s="11"/>
      <c r="H3217" s="11"/>
      <c r="I3217" s="11"/>
      <c r="J3217" s="12">
        <f t="shared" si="231"/>
        <v>0</v>
      </c>
      <c r="K3217" s="31">
        <f t="shared" si="232"/>
        <v>67.180000000000007</v>
      </c>
      <c r="L3217" s="37">
        <f t="shared" si="229"/>
        <v>0</v>
      </c>
      <c r="M3217" s="37"/>
      <c r="N3217" s="37">
        <f t="shared" si="233"/>
        <v>0</v>
      </c>
    </row>
    <row r="3218" spans="1:14" ht="19.5" thickBot="1" x14ac:dyDescent="0.35">
      <c r="A3218" s="56" t="s">
        <v>73</v>
      </c>
      <c r="B3218" s="57" t="s">
        <v>74</v>
      </c>
      <c r="C3218" s="58">
        <v>150</v>
      </c>
      <c r="D3218" s="44"/>
      <c r="E3218" s="44"/>
      <c r="F3218" s="30">
        <f t="shared" si="230"/>
        <v>0</v>
      </c>
      <c r="G3218" s="11"/>
      <c r="H3218" s="11"/>
      <c r="I3218" s="11"/>
      <c r="J3218" s="12">
        <f t="shared" si="231"/>
        <v>0</v>
      </c>
      <c r="K3218" s="31">
        <f t="shared" si="232"/>
        <v>21.06</v>
      </c>
      <c r="L3218" s="37">
        <f t="shared" si="229"/>
        <v>0</v>
      </c>
      <c r="M3218" s="37"/>
      <c r="N3218" s="37">
        <f t="shared" si="233"/>
        <v>0</v>
      </c>
    </row>
    <row r="3219" spans="1:14" ht="19.5" thickBot="1" x14ac:dyDescent="0.35">
      <c r="A3219" s="66" t="s">
        <v>75</v>
      </c>
      <c r="B3219" s="67" t="s">
        <v>76</v>
      </c>
      <c r="C3219" s="68">
        <v>120</v>
      </c>
      <c r="D3219" s="44"/>
      <c r="E3219" s="44"/>
      <c r="F3219" s="30">
        <f t="shared" si="230"/>
        <v>0</v>
      </c>
      <c r="G3219" s="11"/>
      <c r="H3219" s="11"/>
      <c r="I3219" s="11"/>
      <c r="J3219" s="12">
        <f t="shared" si="231"/>
        <v>0</v>
      </c>
      <c r="K3219" s="31">
        <f t="shared" si="232"/>
        <v>78.98</v>
      </c>
      <c r="L3219" s="37">
        <f t="shared" si="229"/>
        <v>0</v>
      </c>
      <c r="M3219" s="37"/>
      <c r="N3219" s="37">
        <f t="shared" si="233"/>
        <v>0</v>
      </c>
    </row>
    <row r="3220" spans="1:14" ht="19.5" thickBot="1" x14ac:dyDescent="0.35">
      <c r="A3220" s="66" t="s">
        <v>77</v>
      </c>
      <c r="B3220" s="67" t="s">
        <v>78</v>
      </c>
      <c r="C3220" s="68">
        <v>60</v>
      </c>
      <c r="D3220" s="44"/>
      <c r="E3220" s="44"/>
      <c r="F3220" s="30">
        <f t="shared" si="230"/>
        <v>0</v>
      </c>
      <c r="G3220" s="11"/>
      <c r="H3220" s="11"/>
      <c r="I3220" s="11"/>
      <c r="J3220" s="12">
        <f t="shared" si="231"/>
        <v>0</v>
      </c>
      <c r="K3220" s="31">
        <f t="shared" si="232"/>
        <v>154.44</v>
      </c>
      <c r="L3220" s="37">
        <f t="shared" si="229"/>
        <v>0</v>
      </c>
      <c r="M3220" s="37"/>
      <c r="N3220" s="37">
        <f t="shared" si="233"/>
        <v>0</v>
      </c>
    </row>
    <row r="3221" spans="1:14" ht="19.5" thickBot="1" x14ac:dyDescent="0.35">
      <c r="A3221" s="66" t="s">
        <v>79</v>
      </c>
      <c r="B3221" s="67" t="s">
        <v>50</v>
      </c>
      <c r="C3221" s="68">
        <v>30</v>
      </c>
      <c r="D3221" s="44"/>
      <c r="E3221" s="44"/>
      <c r="F3221" s="30">
        <f t="shared" si="230"/>
        <v>0</v>
      </c>
      <c r="G3221" s="11"/>
      <c r="H3221" s="11"/>
      <c r="I3221" s="11"/>
      <c r="J3221" s="12">
        <f t="shared" si="231"/>
        <v>0</v>
      </c>
      <c r="K3221" s="31">
        <f t="shared" si="232"/>
        <v>274.95</v>
      </c>
      <c r="L3221" s="37">
        <f t="shared" si="229"/>
        <v>0</v>
      </c>
      <c r="M3221" s="37"/>
      <c r="N3221" s="37">
        <f t="shared" si="233"/>
        <v>0</v>
      </c>
    </row>
    <row r="3222" spans="1:14" ht="19.5" thickBot="1" x14ac:dyDescent="0.35">
      <c r="A3222" s="66" t="s">
        <v>80</v>
      </c>
      <c r="B3222" s="67" t="s">
        <v>59</v>
      </c>
      <c r="C3222" s="68">
        <v>12</v>
      </c>
      <c r="D3222" s="44"/>
      <c r="E3222" s="44"/>
      <c r="F3222" s="30">
        <f t="shared" si="230"/>
        <v>0</v>
      </c>
      <c r="G3222" s="11"/>
      <c r="H3222" s="11"/>
      <c r="I3222" s="11"/>
      <c r="J3222" s="12">
        <f t="shared" si="231"/>
        <v>0</v>
      </c>
      <c r="K3222" s="31">
        <f t="shared" si="232"/>
        <v>1023.75</v>
      </c>
      <c r="L3222" s="37">
        <f t="shared" si="229"/>
        <v>0</v>
      </c>
      <c r="M3222" s="37"/>
      <c r="N3222" s="37">
        <f t="shared" si="233"/>
        <v>0</v>
      </c>
    </row>
    <row r="3223" spans="1:14" ht="19.5" thickBot="1" x14ac:dyDescent="0.35">
      <c r="A3223" s="76" t="s">
        <v>81</v>
      </c>
      <c r="B3223" s="77" t="s">
        <v>82</v>
      </c>
      <c r="C3223" s="78">
        <v>18</v>
      </c>
      <c r="D3223" s="44"/>
      <c r="E3223" s="44"/>
      <c r="F3223" s="30">
        <f t="shared" si="230"/>
        <v>0</v>
      </c>
      <c r="G3223" s="11"/>
      <c r="H3223" s="11"/>
      <c r="I3223" s="11"/>
      <c r="J3223" s="12">
        <f t="shared" si="231"/>
        <v>0</v>
      </c>
      <c r="K3223" s="31">
        <f t="shared" si="232"/>
        <v>558.67999999999995</v>
      </c>
      <c r="L3223" s="37">
        <f t="shared" si="229"/>
        <v>0</v>
      </c>
      <c r="M3223" s="37"/>
      <c r="N3223" s="37">
        <f t="shared" si="233"/>
        <v>0</v>
      </c>
    </row>
    <row r="3224" spans="1:14" ht="19.5" thickBot="1" x14ac:dyDescent="0.35">
      <c r="A3224" s="76" t="s">
        <v>83</v>
      </c>
      <c r="B3224" s="77" t="s">
        <v>59</v>
      </c>
      <c r="C3224" s="78">
        <v>12</v>
      </c>
      <c r="D3224" s="44"/>
      <c r="E3224" s="44"/>
      <c r="F3224" s="30">
        <f t="shared" si="230"/>
        <v>0</v>
      </c>
      <c r="G3224" s="11"/>
      <c r="H3224" s="11"/>
      <c r="I3224" s="11"/>
      <c r="J3224" s="12">
        <f t="shared" si="231"/>
        <v>0</v>
      </c>
      <c r="K3224" s="31">
        <f t="shared" si="232"/>
        <v>1092.2</v>
      </c>
      <c r="L3224" s="37">
        <f t="shared" si="229"/>
        <v>0</v>
      </c>
      <c r="M3224" s="37"/>
      <c r="N3224" s="37">
        <f t="shared" si="233"/>
        <v>0</v>
      </c>
    </row>
    <row r="3225" spans="1:14" ht="19.5" thickBot="1" x14ac:dyDescent="0.35">
      <c r="A3225" s="76" t="s">
        <v>84</v>
      </c>
      <c r="B3225" s="77" t="s">
        <v>85</v>
      </c>
      <c r="C3225" s="78">
        <v>4</v>
      </c>
      <c r="D3225" s="44"/>
      <c r="E3225" s="44"/>
      <c r="F3225" s="30">
        <f t="shared" si="230"/>
        <v>0</v>
      </c>
      <c r="G3225" s="11"/>
      <c r="H3225" s="11"/>
      <c r="I3225" s="11"/>
      <c r="J3225" s="12">
        <f t="shared" si="231"/>
        <v>0</v>
      </c>
      <c r="K3225" s="31">
        <f t="shared" si="232"/>
        <v>2670.53</v>
      </c>
      <c r="L3225" s="37">
        <f t="shared" si="229"/>
        <v>0</v>
      </c>
      <c r="M3225" s="37"/>
      <c r="N3225" s="37">
        <f t="shared" si="233"/>
        <v>0</v>
      </c>
    </row>
    <row r="3226" spans="1:14" ht="19.5" thickBot="1" x14ac:dyDescent="0.35">
      <c r="A3226" s="86" t="s">
        <v>86</v>
      </c>
      <c r="B3226" s="87" t="s">
        <v>87</v>
      </c>
      <c r="C3226" s="88">
        <v>48</v>
      </c>
      <c r="D3226" s="44"/>
      <c r="E3226" s="44"/>
      <c r="F3226" s="30">
        <f t="shared" si="230"/>
        <v>0</v>
      </c>
      <c r="G3226" s="11"/>
      <c r="H3226" s="11"/>
      <c r="I3226" s="11"/>
      <c r="J3226" s="12">
        <f t="shared" si="231"/>
        <v>0</v>
      </c>
      <c r="K3226" s="31">
        <f t="shared" si="232"/>
        <v>46.8</v>
      </c>
      <c r="L3226" s="37">
        <f t="shared" si="229"/>
        <v>0</v>
      </c>
      <c r="M3226" s="37"/>
      <c r="N3226" s="37">
        <f t="shared" si="233"/>
        <v>0</v>
      </c>
    </row>
    <row r="3227" spans="1:14" ht="19.5" thickBot="1" x14ac:dyDescent="0.35">
      <c r="A3227" s="86" t="s">
        <v>88</v>
      </c>
      <c r="B3227" s="87" t="s">
        <v>87</v>
      </c>
      <c r="C3227" s="88">
        <v>48</v>
      </c>
      <c r="D3227" s="44"/>
      <c r="E3227" s="44"/>
      <c r="F3227" s="30">
        <f t="shared" si="230"/>
        <v>0</v>
      </c>
      <c r="G3227" s="11"/>
      <c r="H3227" s="11"/>
      <c r="I3227" s="11"/>
      <c r="J3227" s="12">
        <f t="shared" si="231"/>
        <v>0</v>
      </c>
      <c r="K3227" s="31">
        <f t="shared" si="232"/>
        <v>46.8</v>
      </c>
      <c r="L3227" s="37">
        <f t="shared" si="229"/>
        <v>0</v>
      </c>
      <c r="M3227" s="37"/>
      <c r="N3227" s="37">
        <f t="shared" si="233"/>
        <v>0</v>
      </c>
    </row>
    <row r="3228" spans="1:14" x14ac:dyDescent="0.3">
      <c r="A3228" s="96" t="s">
        <v>89</v>
      </c>
      <c r="B3228" s="97">
        <v>25</v>
      </c>
      <c r="C3228" s="97">
        <v>25</v>
      </c>
      <c r="D3228" s="44"/>
      <c r="E3228" s="44"/>
      <c r="F3228" s="30">
        <f t="shared" si="230"/>
        <v>0</v>
      </c>
      <c r="G3228" s="11"/>
      <c r="H3228" s="11"/>
      <c r="I3228" s="11"/>
      <c r="J3228" s="12">
        <f t="shared" si="231"/>
        <v>0</v>
      </c>
      <c r="K3228" s="31">
        <f t="shared" si="232"/>
        <v>111.25</v>
      </c>
      <c r="L3228" s="37">
        <f t="shared" si="229"/>
        <v>0</v>
      </c>
      <c r="M3228" s="37"/>
      <c r="N3228" s="37">
        <f t="shared" si="233"/>
        <v>0</v>
      </c>
    </row>
    <row r="3229" spans="1:14" x14ac:dyDescent="0.3">
      <c r="A3229" s="105" t="s">
        <v>90</v>
      </c>
      <c r="B3229" s="106">
        <v>10</v>
      </c>
      <c r="C3229" s="106">
        <v>10</v>
      </c>
      <c r="D3229" s="44"/>
      <c r="E3229" s="44"/>
      <c r="F3229" s="30">
        <f t="shared" si="230"/>
        <v>0</v>
      </c>
      <c r="G3229" s="11"/>
      <c r="H3229" s="11"/>
      <c r="I3229" s="11"/>
      <c r="J3229" s="12">
        <f t="shared" si="231"/>
        <v>0</v>
      </c>
      <c r="K3229" s="31">
        <f t="shared" si="232"/>
        <v>1760</v>
      </c>
      <c r="L3229" s="37">
        <f t="shared" si="229"/>
        <v>0</v>
      </c>
      <c r="M3229" s="37"/>
      <c r="N3229" s="37">
        <f t="shared" si="233"/>
        <v>0</v>
      </c>
    </row>
    <row r="3230" spans="1:14" x14ac:dyDescent="0.3">
      <c r="A3230" s="105" t="s">
        <v>91</v>
      </c>
      <c r="B3230" s="106">
        <v>8</v>
      </c>
      <c r="C3230" s="106">
        <v>8</v>
      </c>
      <c r="D3230" s="44"/>
      <c r="E3230" s="44"/>
      <c r="F3230" s="30">
        <f t="shared" si="230"/>
        <v>0</v>
      </c>
      <c r="G3230" s="11"/>
      <c r="H3230" s="11"/>
      <c r="I3230" s="11"/>
      <c r="J3230" s="12">
        <f t="shared" si="231"/>
        <v>0</v>
      </c>
      <c r="K3230" s="31">
        <f t="shared" si="232"/>
        <v>2365</v>
      </c>
      <c r="L3230" s="37">
        <f t="shared" si="229"/>
        <v>0</v>
      </c>
      <c r="M3230" s="37"/>
      <c r="N3230" s="37">
        <f t="shared" si="233"/>
        <v>0</v>
      </c>
    </row>
    <row r="3231" spans="1:14" x14ac:dyDescent="0.3">
      <c r="A3231" s="105" t="s">
        <v>92</v>
      </c>
      <c r="B3231" s="106">
        <v>8</v>
      </c>
      <c r="C3231" s="106">
        <v>8</v>
      </c>
      <c r="D3231" s="44"/>
      <c r="E3231" s="44"/>
      <c r="F3231" s="30">
        <f t="shared" si="230"/>
        <v>0</v>
      </c>
      <c r="G3231" s="11"/>
      <c r="H3231" s="11"/>
      <c r="I3231" s="11"/>
      <c r="J3231" s="12">
        <f t="shared" si="231"/>
        <v>0</v>
      </c>
      <c r="K3231" s="31">
        <f t="shared" si="232"/>
        <v>2065</v>
      </c>
      <c r="L3231" s="37">
        <f t="shared" si="229"/>
        <v>0</v>
      </c>
      <c r="M3231" s="37"/>
      <c r="N3231" s="37">
        <f t="shared" si="233"/>
        <v>0</v>
      </c>
    </row>
    <row r="3232" spans="1:14" x14ac:dyDescent="0.3">
      <c r="A3232" s="105" t="s">
        <v>93</v>
      </c>
      <c r="B3232" s="106">
        <v>15</v>
      </c>
      <c r="C3232" s="106">
        <v>15</v>
      </c>
      <c r="D3232" s="44"/>
      <c r="E3232" s="44"/>
      <c r="F3232" s="30">
        <f t="shared" si="230"/>
        <v>0</v>
      </c>
      <c r="G3232" s="11"/>
      <c r="H3232" s="11"/>
      <c r="I3232" s="11"/>
      <c r="J3232" s="12">
        <f t="shared" si="231"/>
        <v>0</v>
      </c>
      <c r="K3232" s="31">
        <f t="shared" si="232"/>
        <v>990</v>
      </c>
      <c r="L3232" s="37">
        <f t="shared" si="229"/>
        <v>0</v>
      </c>
      <c r="M3232" s="37"/>
      <c r="N3232" s="37">
        <f t="shared" si="233"/>
        <v>0</v>
      </c>
    </row>
    <row r="3233" spans="1:14" x14ac:dyDescent="0.3">
      <c r="A3233" s="105" t="s">
        <v>94</v>
      </c>
      <c r="B3233" s="106">
        <v>15</v>
      </c>
      <c r="C3233" s="106">
        <v>15</v>
      </c>
      <c r="D3233" s="44"/>
      <c r="E3233" s="44"/>
      <c r="F3233" s="30">
        <f t="shared" si="230"/>
        <v>0</v>
      </c>
      <c r="G3233" s="11"/>
      <c r="H3233" s="11"/>
      <c r="I3233" s="11"/>
      <c r="J3233" s="12">
        <f t="shared" si="231"/>
        <v>0</v>
      </c>
      <c r="K3233" s="31">
        <f t="shared" si="232"/>
        <v>1025</v>
      </c>
      <c r="L3233" s="37">
        <f t="shared" si="229"/>
        <v>0</v>
      </c>
      <c r="M3233" s="37"/>
      <c r="N3233" s="37">
        <f t="shared" si="233"/>
        <v>0</v>
      </c>
    </row>
    <row r="3234" spans="1:14" x14ac:dyDescent="0.3">
      <c r="A3234" s="105" t="s">
        <v>95</v>
      </c>
      <c r="B3234" s="106">
        <v>10</v>
      </c>
      <c r="C3234" s="106">
        <v>10</v>
      </c>
      <c r="D3234" s="44"/>
      <c r="E3234" s="44"/>
      <c r="F3234" s="30">
        <f t="shared" si="230"/>
        <v>0</v>
      </c>
      <c r="G3234" s="11"/>
      <c r="H3234" s="11"/>
      <c r="I3234" s="11"/>
      <c r="J3234" s="12">
        <f t="shared" si="231"/>
        <v>0</v>
      </c>
      <c r="K3234" s="31">
        <f t="shared" si="232"/>
        <v>1620</v>
      </c>
      <c r="L3234" s="37">
        <f t="shared" si="229"/>
        <v>0</v>
      </c>
      <c r="M3234" s="37"/>
      <c r="N3234" s="37">
        <f t="shared" si="233"/>
        <v>0</v>
      </c>
    </row>
    <row r="3235" spans="1:14" x14ac:dyDescent="0.3">
      <c r="A3235" s="105" t="s">
        <v>96</v>
      </c>
      <c r="B3235" s="106">
        <v>8</v>
      </c>
      <c r="C3235" s="106">
        <v>8</v>
      </c>
      <c r="D3235" s="44"/>
      <c r="E3235" s="44"/>
      <c r="F3235" s="30">
        <f t="shared" si="230"/>
        <v>0</v>
      </c>
      <c r="G3235" s="11"/>
      <c r="H3235" s="11"/>
      <c r="I3235" s="11"/>
      <c r="J3235" s="12">
        <f t="shared" si="231"/>
        <v>0</v>
      </c>
      <c r="K3235" s="31">
        <f t="shared" si="232"/>
        <v>2130</v>
      </c>
      <c r="L3235" s="37">
        <f t="shared" si="229"/>
        <v>0</v>
      </c>
      <c r="M3235" s="37"/>
      <c r="N3235" s="37">
        <f t="shared" si="233"/>
        <v>0</v>
      </c>
    </row>
    <row r="3236" spans="1:14" x14ac:dyDescent="0.3">
      <c r="A3236" s="105" t="s">
        <v>97</v>
      </c>
      <c r="B3236" s="106">
        <v>15</v>
      </c>
      <c r="C3236" s="106">
        <v>15</v>
      </c>
      <c r="D3236" s="44"/>
      <c r="E3236" s="44"/>
      <c r="F3236" s="30">
        <f t="shared" si="230"/>
        <v>0</v>
      </c>
      <c r="G3236" s="11"/>
      <c r="H3236" s="11"/>
      <c r="I3236" s="11"/>
      <c r="J3236" s="12">
        <f t="shared" si="231"/>
        <v>0</v>
      </c>
      <c r="K3236" s="31">
        <f t="shared" si="232"/>
        <v>880</v>
      </c>
      <c r="L3236" s="37">
        <f t="shared" si="229"/>
        <v>0</v>
      </c>
      <c r="M3236" s="37"/>
      <c r="N3236" s="37">
        <f t="shared" si="233"/>
        <v>0</v>
      </c>
    </row>
    <row r="3237" spans="1:14" x14ac:dyDescent="0.3">
      <c r="A3237" s="105" t="s">
        <v>98</v>
      </c>
      <c r="B3237" s="106">
        <v>15</v>
      </c>
      <c r="C3237" s="106">
        <v>15</v>
      </c>
      <c r="D3237" s="44"/>
      <c r="E3237" s="44"/>
      <c r="F3237" s="30">
        <f t="shared" si="230"/>
        <v>0</v>
      </c>
      <c r="G3237" s="11"/>
      <c r="H3237" s="11"/>
      <c r="I3237" s="11"/>
      <c r="J3237" s="12">
        <f t="shared" si="231"/>
        <v>0</v>
      </c>
      <c r="K3237" s="31">
        <f t="shared" si="232"/>
        <v>915</v>
      </c>
      <c r="L3237" s="37">
        <f t="shared" si="229"/>
        <v>0</v>
      </c>
      <c r="M3237" s="37"/>
      <c r="N3237" s="37">
        <f t="shared" si="233"/>
        <v>0</v>
      </c>
    </row>
    <row r="3238" spans="1:14" x14ac:dyDescent="0.3">
      <c r="A3238" s="105" t="s">
        <v>99</v>
      </c>
      <c r="B3238" s="106">
        <v>3</v>
      </c>
      <c r="C3238" s="106">
        <v>3</v>
      </c>
      <c r="D3238" s="44"/>
      <c r="E3238" s="44"/>
      <c r="F3238" s="30">
        <f t="shared" si="230"/>
        <v>0</v>
      </c>
      <c r="G3238" s="11"/>
      <c r="H3238" s="11"/>
      <c r="I3238" s="11"/>
      <c r="J3238" s="12">
        <f t="shared" si="231"/>
        <v>0</v>
      </c>
      <c r="K3238" s="31">
        <f t="shared" si="232"/>
        <v>1970</v>
      </c>
      <c r="L3238" s="37">
        <f t="shared" si="229"/>
        <v>0</v>
      </c>
      <c r="M3238" s="37"/>
      <c r="N3238" s="37">
        <f t="shared" si="233"/>
        <v>0</v>
      </c>
    </row>
    <row r="3239" spans="1:14" x14ac:dyDescent="0.3">
      <c r="A3239" s="105" t="s">
        <v>100</v>
      </c>
      <c r="B3239" s="106">
        <v>3</v>
      </c>
      <c r="C3239" s="106">
        <v>3</v>
      </c>
      <c r="D3239" s="44"/>
      <c r="E3239" s="44"/>
      <c r="F3239" s="30">
        <f t="shared" si="230"/>
        <v>0</v>
      </c>
      <c r="G3239" s="11"/>
      <c r="H3239" s="11"/>
      <c r="I3239" s="11"/>
      <c r="J3239" s="12">
        <f t="shared" si="231"/>
        <v>0</v>
      </c>
      <c r="K3239" s="31">
        <f t="shared" si="232"/>
        <v>2035</v>
      </c>
      <c r="L3239" s="37">
        <f t="shared" si="229"/>
        <v>0</v>
      </c>
      <c r="M3239" s="37"/>
      <c r="N3239" s="37">
        <f t="shared" si="233"/>
        <v>0</v>
      </c>
    </row>
    <row r="3240" spans="1:14" x14ac:dyDescent="0.3">
      <c r="A3240" s="105" t="s">
        <v>101</v>
      </c>
      <c r="B3240" s="106">
        <v>8</v>
      </c>
      <c r="C3240" s="106">
        <v>8</v>
      </c>
      <c r="D3240" s="44"/>
      <c r="E3240" s="44"/>
      <c r="F3240" s="30">
        <f t="shared" si="230"/>
        <v>0</v>
      </c>
      <c r="G3240" s="11"/>
      <c r="H3240" s="11"/>
      <c r="I3240" s="11"/>
      <c r="J3240" s="12">
        <f t="shared" si="231"/>
        <v>0</v>
      </c>
      <c r="K3240" s="31">
        <f t="shared" si="232"/>
        <v>2120</v>
      </c>
      <c r="L3240" s="37">
        <f t="shared" si="229"/>
        <v>0</v>
      </c>
      <c r="M3240" s="37"/>
      <c r="N3240" s="37">
        <f t="shared" si="233"/>
        <v>0</v>
      </c>
    </row>
    <row r="3241" spans="1:14" x14ac:dyDescent="0.3">
      <c r="A3241" s="105" t="s">
        <v>102</v>
      </c>
      <c r="B3241" s="106">
        <v>10</v>
      </c>
      <c r="C3241" s="106">
        <v>10</v>
      </c>
      <c r="D3241" s="44"/>
      <c r="E3241" s="44"/>
      <c r="F3241" s="30">
        <f t="shared" si="230"/>
        <v>0</v>
      </c>
      <c r="G3241" s="11"/>
      <c r="H3241" s="11"/>
      <c r="I3241" s="11"/>
      <c r="J3241" s="12">
        <f t="shared" si="231"/>
        <v>0</v>
      </c>
      <c r="K3241" s="31">
        <f t="shared" si="232"/>
        <v>1980</v>
      </c>
      <c r="L3241" s="37">
        <f t="shared" si="229"/>
        <v>0</v>
      </c>
      <c r="M3241" s="37"/>
      <c r="N3241" s="37">
        <f t="shared" si="233"/>
        <v>0</v>
      </c>
    </row>
    <row r="3242" spans="1:14" x14ac:dyDescent="0.3">
      <c r="A3242" s="105" t="s">
        <v>103</v>
      </c>
      <c r="B3242" s="106">
        <v>12</v>
      </c>
      <c r="C3242" s="106">
        <v>12</v>
      </c>
      <c r="D3242" s="44"/>
      <c r="E3242" s="44"/>
      <c r="F3242" s="30">
        <f t="shared" si="230"/>
        <v>0</v>
      </c>
      <c r="G3242" s="11"/>
      <c r="H3242" s="11"/>
      <c r="I3242" s="11"/>
      <c r="J3242" s="12">
        <f t="shared" si="231"/>
        <v>0</v>
      </c>
      <c r="K3242" s="31">
        <f t="shared" si="232"/>
        <v>875</v>
      </c>
      <c r="L3242" s="37">
        <f t="shared" si="229"/>
        <v>0</v>
      </c>
      <c r="M3242" s="37"/>
      <c r="N3242" s="37">
        <f t="shared" si="233"/>
        <v>0</v>
      </c>
    </row>
    <row r="3243" spans="1:14" ht="19.5" thickBot="1" x14ac:dyDescent="0.35">
      <c r="A3243" s="105" t="s">
        <v>104</v>
      </c>
      <c r="B3243" s="106">
        <v>3</v>
      </c>
      <c r="C3243" s="106">
        <v>3</v>
      </c>
      <c r="D3243" s="44"/>
      <c r="E3243" s="44"/>
      <c r="F3243" s="30">
        <f t="shared" si="230"/>
        <v>0</v>
      </c>
      <c r="G3243" s="11"/>
      <c r="H3243" s="11"/>
      <c r="I3243" s="11"/>
      <c r="J3243" s="12">
        <f t="shared" si="231"/>
        <v>0</v>
      </c>
      <c r="K3243" s="31">
        <f t="shared" si="232"/>
        <v>2145</v>
      </c>
      <c r="L3243" s="37">
        <f t="shared" si="229"/>
        <v>0</v>
      </c>
      <c r="M3243" s="37"/>
      <c r="N3243" s="37">
        <f t="shared" si="233"/>
        <v>0</v>
      </c>
    </row>
    <row r="3244" spans="1:14" ht="19.5" thickBot="1" x14ac:dyDescent="0.35">
      <c r="A3244" s="56" t="s">
        <v>105</v>
      </c>
      <c r="B3244" s="57" t="s">
        <v>74</v>
      </c>
      <c r="C3244" s="58">
        <v>150</v>
      </c>
      <c r="D3244" s="44"/>
      <c r="E3244" s="44"/>
      <c r="F3244" s="30">
        <f t="shared" si="230"/>
        <v>0</v>
      </c>
      <c r="G3244" s="11"/>
      <c r="H3244" s="11"/>
      <c r="I3244" s="11"/>
      <c r="J3244" s="12">
        <f t="shared" si="231"/>
        <v>0</v>
      </c>
      <c r="K3244" s="31">
        <f t="shared" si="232"/>
        <v>21.06</v>
      </c>
      <c r="L3244" s="37">
        <f t="shared" si="229"/>
        <v>0</v>
      </c>
      <c r="M3244" s="37"/>
      <c r="N3244" s="37">
        <f t="shared" si="233"/>
        <v>0</v>
      </c>
    </row>
    <row r="3245" spans="1:14" x14ac:dyDescent="0.3">
      <c r="A3245" s="107"/>
      <c r="B3245" s="108"/>
      <c r="C3245" s="108"/>
      <c r="D3245" s="11"/>
      <c r="E3245" s="11"/>
      <c r="F3245" s="30" t="e">
        <f t="shared" si="230"/>
        <v>#DIV/0!</v>
      </c>
      <c r="G3245" s="11"/>
      <c r="H3245" s="11"/>
      <c r="I3245" s="11"/>
      <c r="J3245" s="12">
        <f t="shared" si="231"/>
        <v>0</v>
      </c>
      <c r="K3245" s="31">
        <f t="shared" si="232"/>
        <v>116.5</v>
      </c>
      <c r="L3245" s="37">
        <f t="shared" si="229"/>
        <v>0</v>
      </c>
      <c r="M3245" s="37"/>
      <c r="N3245" s="37">
        <f t="shared" si="233"/>
        <v>0</v>
      </c>
    </row>
    <row r="3246" spans="1:14" x14ac:dyDescent="0.3">
      <c r="A3246" s="107"/>
      <c r="B3246" s="108"/>
      <c r="C3246" s="108"/>
      <c r="D3246" s="11"/>
      <c r="E3246" s="11"/>
      <c r="F3246" s="30" t="e">
        <f t="shared" si="230"/>
        <v>#DIV/0!</v>
      </c>
      <c r="G3246" s="11"/>
      <c r="H3246" s="11"/>
      <c r="I3246" s="11"/>
      <c r="J3246" s="12">
        <f t="shared" si="231"/>
        <v>0</v>
      </c>
      <c r="K3246" s="31">
        <f t="shared" si="232"/>
        <v>0</v>
      </c>
      <c r="L3246" s="37">
        <f t="shared" si="229"/>
        <v>0</v>
      </c>
      <c r="M3246" s="37"/>
      <c r="N3246" s="37">
        <f t="shared" si="233"/>
        <v>0</v>
      </c>
    </row>
    <row r="3247" spans="1:14" x14ac:dyDescent="0.3">
      <c r="A3247" s="107"/>
      <c r="B3247" s="108"/>
      <c r="C3247" s="108"/>
      <c r="D3247" s="11"/>
      <c r="E3247" s="11"/>
      <c r="F3247" s="30" t="e">
        <f t="shared" si="230"/>
        <v>#DIV/0!</v>
      </c>
      <c r="G3247" s="11"/>
      <c r="H3247" s="11"/>
      <c r="I3247" s="11"/>
      <c r="J3247" s="12">
        <f t="shared" si="231"/>
        <v>0</v>
      </c>
      <c r="K3247" s="31">
        <f t="shared" si="232"/>
        <v>23</v>
      </c>
      <c r="L3247" s="37">
        <f t="shared" si="229"/>
        <v>0</v>
      </c>
      <c r="M3247" s="37"/>
      <c r="N3247" s="37">
        <f t="shared" si="233"/>
        <v>0</v>
      </c>
    </row>
    <row r="3248" spans="1:14" x14ac:dyDescent="0.3">
      <c r="A3248" s="107"/>
      <c r="B3248" s="108"/>
      <c r="C3248" s="108"/>
      <c r="D3248" s="11"/>
      <c r="E3248" s="11"/>
      <c r="F3248" s="30" t="e">
        <f t="shared" si="230"/>
        <v>#DIV/0!</v>
      </c>
      <c r="G3248" s="11"/>
      <c r="H3248" s="11"/>
      <c r="I3248" s="11"/>
      <c r="J3248" s="12">
        <f t="shared" si="231"/>
        <v>0</v>
      </c>
      <c r="K3248" s="31">
        <f t="shared" si="232"/>
        <v>0</v>
      </c>
      <c r="L3248" s="37">
        <f t="shared" si="229"/>
        <v>0</v>
      </c>
      <c r="M3248" s="37"/>
      <c r="N3248" s="37">
        <f t="shared" si="233"/>
        <v>0</v>
      </c>
    </row>
    <row r="3249" spans="1:14" x14ac:dyDescent="0.3">
      <c r="A3249" s="11"/>
      <c r="B3249" s="10"/>
      <c r="C3249" s="10"/>
      <c r="D3249" s="11"/>
      <c r="E3249" s="11"/>
      <c r="F3249" s="30" t="e">
        <f t="shared" si="230"/>
        <v>#DIV/0!</v>
      </c>
      <c r="G3249" s="11"/>
      <c r="H3249" s="11"/>
      <c r="I3249" s="11"/>
      <c r="J3249" s="12">
        <f t="shared" si="231"/>
        <v>0</v>
      </c>
      <c r="K3249" s="31">
        <f t="shared" si="232"/>
        <v>0</v>
      </c>
      <c r="L3249" s="37">
        <f t="shared" si="229"/>
        <v>0</v>
      </c>
      <c r="M3249" s="37"/>
      <c r="N3249" s="37">
        <f t="shared" si="233"/>
        <v>0</v>
      </c>
    </row>
    <row r="3250" spans="1:14" x14ac:dyDescent="0.3">
      <c r="A3250" s="11"/>
      <c r="B3250" s="10"/>
      <c r="C3250" s="10"/>
      <c r="D3250" s="11"/>
      <c r="E3250" s="11"/>
      <c r="F3250" s="30" t="e">
        <f t="shared" si="230"/>
        <v>#DIV/0!</v>
      </c>
      <c r="G3250" s="11"/>
      <c r="H3250" s="11"/>
      <c r="I3250" s="11"/>
      <c r="J3250" s="12">
        <f t="shared" si="231"/>
        <v>0</v>
      </c>
      <c r="K3250" s="31">
        <f t="shared" si="232"/>
        <v>0</v>
      </c>
      <c r="L3250" s="37">
        <f t="shared" si="229"/>
        <v>0</v>
      </c>
      <c r="M3250" s="37"/>
      <c r="N3250" s="37">
        <f t="shared" si="233"/>
        <v>0</v>
      </c>
    </row>
    <row r="3251" spans="1:14" x14ac:dyDescent="0.3">
      <c r="A3251" s="11"/>
      <c r="B3251" s="10"/>
      <c r="C3251" s="10"/>
      <c r="D3251" s="11"/>
      <c r="E3251" s="11"/>
      <c r="F3251" s="30" t="e">
        <f t="shared" si="230"/>
        <v>#DIV/0!</v>
      </c>
      <c r="G3251" s="11"/>
      <c r="H3251" s="11"/>
      <c r="I3251" s="11"/>
      <c r="J3251" s="12">
        <f t="shared" si="231"/>
        <v>0</v>
      </c>
      <c r="K3251" s="31">
        <f t="shared" si="232"/>
        <v>0</v>
      </c>
      <c r="L3251" s="37">
        <f t="shared" si="229"/>
        <v>0</v>
      </c>
      <c r="M3251" s="37"/>
      <c r="N3251" s="37">
        <f t="shared" si="233"/>
        <v>0</v>
      </c>
    </row>
    <row r="3252" spans="1:14" x14ac:dyDescent="0.3">
      <c r="A3252" s="11" t="s">
        <v>33</v>
      </c>
      <c r="B3252" s="11"/>
      <c r="C3252" s="13"/>
      <c r="D3252" s="111">
        <f t="shared" ref="D3252:J3252" si="234">SUM(D3190:D3251)</f>
        <v>0</v>
      </c>
      <c r="E3252" s="111">
        <f t="shared" si="234"/>
        <v>0</v>
      </c>
      <c r="F3252" s="111" t="e">
        <f t="shared" si="234"/>
        <v>#DIV/0!</v>
      </c>
      <c r="G3252" s="111">
        <f t="shared" si="234"/>
        <v>0</v>
      </c>
      <c r="H3252" s="111">
        <f t="shared" si="234"/>
        <v>0</v>
      </c>
      <c r="I3252" s="111">
        <f t="shared" si="234"/>
        <v>0</v>
      </c>
      <c r="J3252" s="12">
        <f t="shared" si="234"/>
        <v>0</v>
      </c>
      <c r="K3252" s="111"/>
      <c r="L3252" s="111">
        <f>SUM(L3190:L3251)</f>
        <v>0</v>
      </c>
      <c r="M3252" s="111">
        <f>SUM(M3190:M3251)</f>
        <v>0</v>
      </c>
      <c r="N3252" s="111">
        <f>SUM(N3190:N3251)</f>
        <v>0</v>
      </c>
    </row>
    <row r="3253" spans="1:14" x14ac:dyDescent="0.3">
      <c r="A3253" s="113"/>
      <c r="B3253" s="114"/>
      <c r="C3253" s="115"/>
      <c r="D3253" s="116"/>
      <c r="E3253" s="116"/>
      <c r="F3253" s="7" t="s">
        <v>106</v>
      </c>
      <c r="G3253" s="7" t="s">
        <v>123</v>
      </c>
      <c r="H3253" s="7" t="s">
        <v>124</v>
      </c>
      <c r="I3253" s="7" t="s">
        <v>125</v>
      </c>
      <c r="J3253" s="7" t="s">
        <v>126</v>
      </c>
      <c r="K3253" s="117"/>
      <c r="L3253" s="117"/>
      <c r="M3253" s="7" t="s">
        <v>107</v>
      </c>
      <c r="N3253" s="118"/>
    </row>
    <row r="3254" spans="1:14" ht="31.5" x14ac:dyDescent="0.5">
      <c r="A3254" s="113"/>
      <c r="B3254" s="114"/>
      <c r="C3254" s="115"/>
      <c r="D3254" s="116"/>
      <c r="E3254" s="116"/>
      <c r="F3254" s="121"/>
      <c r="G3254" s="121"/>
      <c r="H3254" s="121"/>
      <c r="I3254" s="121"/>
      <c r="J3254" s="121"/>
      <c r="K3254" s="122"/>
      <c r="L3254" s="121">
        <f>+F3254-G3254-H3254-I3254-J3254</f>
        <v>0</v>
      </c>
      <c r="M3254" s="123"/>
      <c r="N3254" s="124"/>
    </row>
    <row r="3255" spans="1:14" x14ac:dyDescent="0.3">
      <c r="A3255" s="177" t="s">
        <v>109</v>
      </c>
      <c r="B3255" s="178"/>
      <c r="C3255" s="178"/>
      <c r="D3255" s="178"/>
      <c r="E3255" s="178"/>
      <c r="F3255" s="178"/>
      <c r="G3255" s="178"/>
      <c r="H3255" s="178"/>
      <c r="I3255" s="178"/>
      <c r="J3255" s="179"/>
      <c r="K3255" s="125"/>
      <c r="L3255" s="12"/>
      <c r="M3255" s="126"/>
      <c r="N3255" s="127"/>
    </row>
    <row r="3256" spans="1:14" x14ac:dyDescent="0.3">
      <c r="A3256" s="180" t="s">
        <v>110</v>
      </c>
      <c r="B3256" s="181"/>
      <c r="C3256" s="181"/>
      <c r="D3256" s="181"/>
      <c r="E3256" s="181"/>
      <c r="F3256" s="181"/>
      <c r="G3256" s="181"/>
      <c r="H3256" s="181"/>
      <c r="I3256" s="181"/>
      <c r="J3256" s="182"/>
      <c r="K3256" s="129"/>
      <c r="L3256" s="12"/>
      <c r="M3256" s="126"/>
      <c r="N3256" s="127"/>
    </row>
    <row r="3257" spans="1:14" x14ac:dyDescent="0.3">
      <c r="A3257" s="160" t="s">
        <v>111</v>
      </c>
      <c r="B3257" s="161"/>
      <c r="C3257" s="161"/>
      <c r="D3257" s="161"/>
      <c r="E3257" s="161"/>
      <c r="F3257" s="161"/>
      <c r="G3257" s="161"/>
      <c r="H3257" s="161"/>
      <c r="I3257" s="161"/>
      <c r="J3257" s="162"/>
      <c r="K3257" s="130"/>
      <c r="L3257" s="12"/>
      <c r="M3257" s="131" t="e">
        <f>+L3257/L3252%</f>
        <v>#DIV/0!</v>
      </c>
      <c r="N3257" s="127"/>
    </row>
    <row r="3258" spans="1:14" x14ac:dyDescent="0.3">
      <c r="A3258" s="163" t="s">
        <v>112</v>
      </c>
      <c r="B3258" s="164"/>
      <c r="C3258" s="164"/>
      <c r="D3258" s="164"/>
      <c r="E3258" s="164"/>
      <c r="F3258" s="164"/>
      <c r="G3258" s="164"/>
      <c r="H3258" s="164"/>
      <c r="I3258" s="164"/>
      <c r="J3258" s="165"/>
      <c r="K3258" s="132"/>
      <c r="L3258" s="12">
        <f>+E3274</f>
        <v>0</v>
      </c>
      <c r="M3258" s="126"/>
      <c r="N3258" s="127"/>
    </row>
    <row r="3259" spans="1:14" x14ac:dyDescent="0.3">
      <c r="A3259" s="166" t="s">
        <v>113</v>
      </c>
      <c r="B3259" s="167"/>
      <c r="C3259" s="167"/>
      <c r="D3259" s="167"/>
      <c r="E3259" s="167"/>
      <c r="F3259" s="167"/>
      <c r="G3259" s="167"/>
      <c r="H3259" s="167"/>
      <c r="I3259" s="167"/>
      <c r="J3259" s="168"/>
      <c r="K3259" s="134"/>
      <c r="L3259" s="12">
        <f>+M3274</f>
        <v>0</v>
      </c>
      <c r="M3259" s="126"/>
      <c r="N3259" s="127"/>
    </row>
    <row r="3260" spans="1:14" x14ac:dyDescent="0.3">
      <c r="A3260" s="169"/>
      <c r="B3260" s="170"/>
      <c r="C3260" s="170"/>
      <c r="D3260" s="170"/>
      <c r="E3260" s="170"/>
      <c r="F3260" s="170"/>
      <c r="G3260" s="170"/>
      <c r="H3260" s="170"/>
      <c r="I3260" s="170"/>
      <c r="J3260" s="171"/>
      <c r="K3260" s="128"/>
      <c r="L3260" s="126"/>
      <c r="M3260" s="126"/>
      <c r="N3260" s="127"/>
    </row>
    <row r="3261" spans="1:14" x14ac:dyDescent="0.3">
      <c r="A3261" s="169"/>
      <c r="B3261" s="170"/>
      <c r="C3261" s="170"/>
      <c r="D3261" s="170"/>
      <c r="E3261" s="170"/>
      <c r="F3261" s="170"/>
      <c r="G3261" s="170"/>
      <c r="H3261" s="170"/>
      <c r="I3261" s="170"/>
      <c r="J3261" s="171"/>
      <c r="K3261" s="128"/>
      <c r="L3261" s="126"/>
      <c r="M3261" s="126"/>
      <c r="N3261" s="127"/>
    </row>
    <row r="3262" spans="1:14" x14ac:dyDescent="0.3">
      <c r="A3262" s="169" t="s">
        <v>114</v>
      </c>
      <c r="B3262" s="170"/>
      <c r="C3262" s="170"/>
      <c r="D3262" s="170"/>
      <c r="E3262" s="170"/>
      <c r="F3262" s="170"/>
      <c r="G3262" s="170"/>
      <c r="H3262" s="170"/>
      <c r="I3262" s="170"/>
      <c r="J3262" s="171"/>
      <c r="K3262" s="136"/>
      <c r="L3262" s="111">
        <f>+L3252-L3255-L3256-L3257-L3258+L3259-L3260-L3261</f>
        <v>0</v>
      </c>
      <c r="M3262" s="126"/>
      <c r="N3262" s="127"/>
    </row>
    <row r="3263" spans="1:14" ht="19.5" thickBot="1" x14ac:dyDescent="0.35">
      <c r="M3263" s="138">
        <f>+L3263-L3262</f>
        <v>0</v>
      </c>
    </row>
    <row r="3264" spans="1:14" ht="19.5" thickBot="1" x14ac:dyDescent="0.35">
      <c r="A3264" s="157" t="s">
        <v>115</v>
      </c>
      <c r="B3264" s="158"/>
      <c r="C3264" s="158"/>
      <c r="D3264" s="158"/>
      <c r="E3264" s="158"/>
      <c r="F3264" s="159"/>
      <c r="G3264" s="127"/>
      <c r="H3264" s="157" t="s">
        <v>116</v>
      </c>
      <c r="I3264" s="158"/>
      <c r="J3264" s="159"/>
      <c r="K3264" s="157" t="s">
        <v>117</v>
      </c>
      <c r="L3264" s="158"/>
      <c r="M3264" s="159"/>
      <c r="N3264" s="139"/>
    </row>
    <row r="3265" spans="1:14" ht="19.5" thickBot="1" x14ac:dyDescent="0.35">
      <c r="A3265" s="140" t="s">
        <v>118</v>
      </c>
      <c r="B3265" s="157" t="s">
        <v>119</v>
      </c>
      <c r="C3265" s="159"/>
      <c r="D3265" s="140" t="s">
        <v>120</v>
      </c>
      <c r="E3265" s="157" t="s">
        <v>22</v>
      </c>
      <c r="F3265" s="159"/>
      <c r="G3265" s="127"/>
      <c r="H3265" s="157" t="s">
        <v>119</v>
      </c>
      <c r="I3265" s="159"/>
      <c r="J3265" s="140" t="s">
        <v>22</v>
      </c>
      <c r="K3265" s="157" t="s">
        <v>119</v>
      </c>
      <c r="L3265" s="159"/>
      <c r="M3265" s="140" t="s">
        <v>22</v>
      </c>
      <c r="N3265" s="139"/>
    </row>
    <row r="3266" spans="1:14" ht="19.5" thickBot="1" x14ac:dyDescent="0.35">
      <c r="A3266" s="141"/>
      <c r="B3266" s="153"/>
      <c r="C3266" s="154"/>
      <c r="D3266" s="141"/>
      <c r="E3266" s="155"/>
      <c r="F3266" s="156"/>
      <c r="G3266" s="127"/>
      <c r="H3266" s="153"/>
      <c r="I3266" s="154"/>
      <c r="J3266" s="142"/>
      <c r="K3266" s="153"/>
      <c r="L3266" s="154"/>
      <c r="M3266" s="143"/>
      <c r="N3266" s="144"/>
    </row>
    <row r="3267" spans="1:14" ht="19.5" thickBot="1" x14ac:dyDescent="0.35">
      <c r="A3267" s="141"/>
      <c r="B3267" s="153"/>
      <c r="C3267" s="154"/>
      <c r="D3267" s="141"/>
      <c r="E3267" s="155"/>
      <c r="F3267" s="156"/>
      <c r="G3267" s="127"/>
      <c r="H3267" s="153"/>
      <c r="I3267" s="154"/>
      <c r="J3267" s="142"/>
      <c r="K3267" s="153"/>
      <c r="L3267" s="154"/>
      <c r="M3267" s="143"/>
      <c r="N3267" s="144"/>
    </row>
    <row r="3268" spans="1:14" ht="19.5" thickBot="1" x14ac:dyDescent="0.35">
      <c r="A3268" s="141"/>
      <c r="B3268" s="153"/>
      <c r="C3268" s="154"/>
      <c r="D3268" s="141"/>
      <c r="E3268" s="155"/>
      <c r="F3268" s="156"/>
      <c r="G3268" s="127"/>
      <c r="H3268" s="153"/>
      <c r="I3268" s="154"/>
      <c r="J3268" s="142"/>
      <c r="K3268" s="153"/>
      <c r="L3268" s="154"/>
      <c r="M3268" s="143"/>
      <c r="N3268" s="144"/>
    </row>
    <row r="3269" spans="1:14" ht="19.5" thickBot="1" x14ac:dyDescent="0.35">
      <c r="A3269" s="141"/>
      <c r="B3269" s="153"/>
      <c r="C3269" s="154"/>
      <c r="D3269" s="141"/>
      <c r="E3269" s="155"/>
      <c r="F3269" s="156"/>
      <c r="G3269" s="127"/>
      <c r="H3269" s="153"/>
      <c r="I3269" s="154"/>
      <c r="J3269" s="142"/>
      <c r="K3269" s="153"/>
      <c r="L3269" s="154"/>
      <c r="M3269" s="143"/>
      <c r="N3269" s="144"/>
    </row>
    <row r="3270" spans="1:14" ht="19.5" thickBot="1" x14ac:dyDescent="0.35">
      <c r="A3270" s="141"/>
      <c r="B3270" s="153"/>
      <c r="C3270" s="154"/>
      <c r="D3270" s="141"/>
      <c r="E3270" s="155"/>
      <c r="F3270" s="156"/>
      <c r="G3270" s="127"/>
      <c r="H3270" s="153"/>
      <c r="I3270" s="154"/>
      <c r="J3270" s="142"/>
      <c r="K3270" s="153"/>
      <c r="L3270" s="154"/>
      <c r="M3270" s="143"/>
      <c r="N3270" s="144"/>
    </row>
    <row r="3271" spans="1:14" ht="19.5" thickBot="1" x14ac:dyDescent="0.35">
      <c r="A3271" s="141"/>
      <c r="B3271" s="153"/>
      <c r="C3271" s="154"/>
      <c r="D3271" s="141"/>
      <c r="E3271" s="155"/>
      <c r="F3271" s="156"/>
      <c r="G3271" s="127"/>
      <c r="H3271" s="153"/>
      <c r="I3271" s="154"/>
      <c r="J3271" s="142"/>
      <c r="K3271" s="153"/>
      <c r="L3271" s="154"/>
      <c r="M3271" s="143"/>
      <c r="N3271" s="144"/>
    </row>
    <row r="3272" spans="1:14" ht="19.5" thickBot="1" x14ac:dyDescent="0.35">
      <c r="A3272" s="141"/>
      <c r="B3272" s="153"/>
      <c r="C3272" s="154"/>
      <c r="D3272" s="141"/>
      <c r="E3272" s="155"/>
      <c r="F3272" s="156"/>
      <c r="G3272" s="127"/>
      <c r="H3272" s="153"/>
      <c r="I3272" s="154"/>
      <c r="J3272" s="142"/>
      <c r="K3272" s="153"/>
      <c r="L3272" s="154"/>
      <c r="M3272" s="143"/>
      <c r="N3272" s="144"/>
    </row>
    <row r="3273" spans="1:14" ht="19.5" thickBot="1" x14ac:dyDescent="0.35">
      <c r="A3273" s="141"/>
      <c r="B3273" s="153"/>
      <c r="C3273" s="154"/>
      <c r="D3273" s="141"/>
      <c r="E3273" s="155"/>
      <c r="F3273" s="156"/>
      <c r="G3273" s="127"/>
      <c r="H3273" s="153"/>
      <c r="I3273" s="154"/>
      <c r="J3273" s="142"/>
      <c r="K3273" s="153"/>
      <c r="L3273" s="154"/>
      <c r="M3273" s="143"/>
      <c r="N3273" s="144"/>
    </row>
    <row r="3274" spans="1:14" ht="19.5" thickBot="1" x14ac:dyDescent="0.35">
      <c r="A3274" s="141" t="s">
        <v>121</v>
      </c>
      <c r="B3274" s="153"/>
      <c r="C3274" s="154"/>
      <c r="D3274" s="141"/>
      <c r="E3274" s="155">
        <f>SUM(E3266:F3273)</f>
        <v>0</v>
      </c>
      <c r="F3274" s="156"/>
      <c r="G3274" s="127"/>
      <c r="H3274" s="153" t="s">
        <v>121</v>
      </c>
      <c r="I3274" s="154"/>
      <c r="J3274" s="140">
        <f>SUM(J3266:J3273)</f>
        <v>0</v>
      </c>
      <c r="K3274" s="153" t="s">
        <v>121</v>
      </c>
      <c r="L3274" s="154"/>
      <c r="M3274" s="145">
        <f>SUM(M3266:M3273)</f>
        <v>0</v>
      </c>
      <c r="N3274" s="139"/>
    </row>
    <row r="3277" spans="1:14" x14ac:dyDescent="0.3">
      <c r="A3277" s="172" t="s">
        <v>0</v>
      </c>
      <c r="B3277" s="172"/>
      <c r="C3277" s="172"/>
      <c r="D3277" s="172"/>
      <c r="E3277" s="172"/>
      <c r="F3277" s="172"/>
      <c r="G3277" s="172"/>
      <c r="H3277" s="172"/>
      <c r="I3277" s="172"/>
      <c r="J3277" s="172"/>
      <c r="K3277" s="172"/>
      <c r="L3277" s="172"/>
      <c r="M3277" s="1"/>
      <c r="N3277" s="151"/>
    </row>
    <row r="3278" spans="1:14" x14ac:dyDescent="0.3">
      <c r="A3278" s="1" t="s">
        <v>1</v>
      </c>
      <c r="B3278" s="151"/>
      <c r="J3278" s="1" t="s">
        <v>3</v>
      </c>
      <c r="K3278" s="173">
        <f>+K3187</f>
        <v>0</v>
      </c>
      <c r="L3278" s="173"/>
      <c r="M3278" s="173"/>
      <c r="N3278" s="6"/>
    </row>
    <row r="3279" spans="1:14" x14ac:dyDescent="0.3">
      <c r="A3279" s="174"/>
      <c r="B3279" s="175"/>
      <c r="C3279" s="176"/>
      <c r="D3279" s="169" t="s">
        <v>6</v>
      </c>
      <c r="E3279" s="170"/>
      <c r="F3279" s="171"/>
      <c r="G3279" s="7" t="s">
        <v>7</v>
      </c>
      <c r="H3279" s="7" t="s">
        <v>7</v>
      </c>
      <c r="I3279" s="7" t="s">
        <v>8</v>
      </c>
      <c r="J3279" s="150" t="s">
        <v>9</v>
      </c>
      <c r="K3279" s="7" t="s">
        <v>10</v>
      </c>
      <c r="L3279" s="152"/>
      <c r="M3279" s="7" t="s">
        <v>11</v>
      </c>
      <c r="N3279" s="7" t="s">
        <v>12</v>
      </c>
    </row>
    <row r="3280" spans="1:14" x14ac:dyDescent="0.3">
      <c r="A3280" s="12" t="s">
        <v>16</v>
      </c>
      <c r="B3280" s="7" t="s">
        <v>17</v>
      </c>
      <c r="C3280" s="13" t="s">
        <v>18</v>
      </c>
      <c r="D3280" s="7">
        <v>1</v>
      </c>
      <c r="E3280" s="7">
        <v>2</v>
      </c>
      <c r="F3280" s="14" t="s">
        <v>19</v>
      </c>
      <c r="G3280" s="7" t="s">
        <v>20</v>
      </c>
      <c r="H3280" s="7" t="s">
        <v>20</v>
      </c>
      <c r="I3280" s="7"/>
      <c r="J3280" s="7" t="s">
        <v>20</v>
      </c>
      <c r="K3280" s="7" t="s">
        <v>21</v>
      </c>
      <c r="L3280" s="7" t="s">
        <v>22</v>
      </c>
      <c r="M3280" s="7" t="s">
        <v>23</v>
      </c>
      <c r="N3280" s="7" t="s">
        <v>22</v>
      </c>
    </row>
    <row r="3281" spans="1:14" x14ac:dyDescent="0.3">
      <c r="A3281" s="16" t="s">
        <v>35</v>
      </c>
      <c r="B3281" s="17" t="s">
        <v>36</v>
      </c>
      <c r="C3281" s="17">
        <v>72</v>
      </c>
      <c r="D3281" s="29"/>
      <c r="E3281" s="29"/>
      <c r="F3281" s="30">
        <f>+(E3281+D3281)/C3281</f>
        <v>0</v>
      </c>
      <c r="G3281" s="32"/>
      <c r="H3281" s="32"/>
      <c r="I3281" s="32"/>
      <c r="J3281" s="34">
        <f>+D3281+E3281-G3281-H3281-I3281</f>
        <v>0</v>
      </c>
      <c r="K3281" s="31">
        <f>+K3190</f>
        <v>381.13</v>
      </c>
      <c r="L3281" s="24">
        <f t="shared" ref="L3281:L3342" si="235">+J3281*K3281</f>
        <v>0</v>
      </c>
      <c r="M3281" s="24"/>
      <c r="N3281" s="24">
        <f>+K3281*I3281</f>
        <v>0</v>
      </c>
    </row>
    <row r="3282" spans="1:14" x14ac:dyDescent="0.3">
      <c r="A3282" s="16" t="s">
        <v>37</v>
      </c>
      <c r="B3282" s="17" t="s">
        <v>38</v>
      </c>
      <c r="C3282" s="17">
        <v>36</v>
      </c>
      <c r="D3282" s="29"/>
      <c r="E3282" s="29"/>
      <c r="F3282" s="30">
        <f t="shared" ref="F3282:F3342" si="236">+(E3282+D3282)/C3282</f>
        <v>0</v>
      </c>
      <c r="G3282" s="32"/>
      <c r="H3282" s="32"/>
      <c r="I3282" s="32"/>
      <c r="J3282" s="34">
        <f t="shared" ref="J3282:J3342" si="237">+D3282+E3282-G3282-H3282-I3282</f>
        <v>0</v>
      </c>
      <c r="K3282" s="31">
        <f t="shared" ref="K3282:K3342" si="238">+K3191</f>
        <v>741.2</v>
      </c>
      <c r="L3282" s="24">
        <f t="shared" si="235"/>
        <v>0</v>
      </c>
      <c r="M3282" s="24"/>
      <c r="N3282" s="24">
        <f t="shared" ref="N3282:N3342" si="239">+K3282*I3282</f>
        <v>0</v>
      </c>
    </row>
    <row r="3283" spans="1:14" x14ac:dyDescent="0.3">
      <c r="A3283" s="16" t="s">
        <v>39</v>
      </c>
      <c r="B3283" s="17" t="s">
        <v>40</v>
      </c>
      <c r="C3283" s="17">
        <v>18</v>
      </c>
      <c r="D3283" s="29"/>
      <c r="E3283" s="29"/>
      <c r="F3283" s="30">
        <f t="shared" si="236"/>
        <v>0</v>
      </c>
      <c r="G3283" s="32"/>
      <c r="H3283" s="32"/>
      <c r="I3283" s="32"/>
      <c r="J3283" s="12">
        <f t="shared" si="237"/>
        <v>0</v>
      </c>
      <c r="K3283" s="31">
        <f t="shared" si="238"/>
        <v>1263.5999999999999</v>
      </c>
      <c r="L3283" s="37">
        <f t="shared" si="235"/>
        <v>0</v>
      </c>
      <c r="M3283" s="37"/>
      <c r="N3283" s="37">
        <f t="shared" si="239"/>
        <v>0</v>
      </c>
    </row>
    <row r="3284" spans="1:14" x14ac:dyDescent="0.3">
      <c r="A3284" s="16" t="s">
        <v>41</v>
      </c>
      <c r="B3284" s="17" t="s">
        <v>42</v>
      </c>
      <c r="C3284" s="17">
        <v>10</v>
      </c>
      <c r="D3284" s="29"/>
      <c r="E3284" s="29"/>
      <c r="F3284" s="30">
        <f t="shared" si="236"/>
        <v>0</v>
      </c>
      <c r="G3284" s="32"/>
      <c r="H3284" s="32"/>
      <c r="I3284" s="32"/>
      <c r="J3284" s="34">
        <f t="shared" si="237"/>
        <v>0</v>
      </c>
      <c r="K3284" s="31">
        <f t="shared" si="238"/>
        <v>2059.1999999999998</v>
      </c>
      <c r="L3284" s="24">
        <f t="shared" si="235"/>
        <v>0</v>
      </c>
      <c r="M3284" s="24"/>
      <c r="N3284" s="24">
        <f t="shared" si="239"/>
        <v>0</v>
      </c>
    </row>
    <row r="3285" spans="1:14" x14ac:dyDescent="0.3">
      <c r="A3285" s="16" t="s">
        <v>43</v>
      </c>
      <c r="B3285" s="17" t="s">
        <v>36</v>
      </c>
      <c r="C3285" s="17">
        <v>72</v>
      </c>
      <c r="D3285" s="29"/>
      <c r="E3285" s="29"/>
      <c r="F3285" s="30">
        <f t="shared" si="236"/>
        <v>0</v>
      </c>
      <c r="G3285" s="32"/>
      <c r="H3285" s="32"/>
      <c r="I3285" s="32"/>
      <c r="J3285" s="34">
        <f t="shared" si="237"/>
        <v>0</v>
      </c>
      <c r="K3285" s="31">
        <f t="shared" si="238"/>
        <v>409.5</v>
      </c>
      <c r="L3285" s="24">
        <f t="shared" si="235"/>
        <v>0</v>
      </c>
      <c r="M3285" s="24"/>
      <c r="N3285" s="24">
        <f t="shared" si="239"/>
        <v>0</v>
      </c>
    </row>
    <row r="3286" spans="1:14" x14ac:dyDescent="0.3">
      <c r="A3286" s="16" t="s">
        <v>44</v>
      </c>
      <c r="B3286" s="17" t="s">
        <v>38</v>
      </c>
      <c r="C3286" s="17">
        <v>36</v>
      </c>
      <c r="D3286" s="29"/>
      <c r="E3286" s="29"/>
      <c r="F3286" s="30">
        <f t="shared" si="236"/>
        <v>0</v>
      </c>
      <c r="G3286" s="32"/>
      <c r="H3286" s="32"/>
      <c r="I3286" s="32"/>
      <c r="J3286" s="34">
        <f t="shared" si="237"/>
        <v>0</v>
      </c>
      <c r="K3286" s="31">
        <f t="shared" si="238"/>
        <v>803.79</v>
      </c>
      <c r="L3286" s="24">
        <f t="shared" si="235"/>
        <v>0</v>
      </c>
      <c r="M3286" s="24"/>
      <c r="N3286" s="24">
        <f t="shared" si="239"/>
        <v>0</v>
      </c>
    </row>
    <row r="3287" spans="1:14" x14ac:dyDescent="0.3">
      <c r="A3287" s="16" t="s">
        <v>45</v>
      </c>
      <c r="B3287" s="17" t="s">
        <v>36</v>
      </c>
      <c r="C3287" s="17">
        <v>72</v>
      </c>
      <c r="D3287" s="29"/>
      <c r="E3287" s="29"/>
      <c r="F3287" s="30">
        <f t="shared" si="236"/>
        <v>0</v>
      </c>
      <c r="G3287" s="32"/>
      <c r="H3287" s="32"/>
      <c r="I3287" s="32"/>
      <c r="J3287" s="34">
        <f t="shared" si="237"/>
        <v>0</v>
      </c>
      <c r="K3287" s="31">
        <f t="shared" si="238"/>
        <v>409.5</v>
      </c>
      <c r="L3287" s="24">
        <f t="shared" si="235"/>
        <v>0</v>
      </c>
      <c r="M3287" s="24"/>
      <c r="N3287" s="24">
        <f t="shared" si="239"/>
        <v>0</v>
      </c>
    </row>
    <row r="3288" spans="1:14" x14ac:dyDescent="0.3">
      <c r="A3288" s="16" t="s">
        <v>46</v>
      </c>
      <c r="B3288" s="17" t="s">
        <v>38</v>
      </c>
      <c r="C3288" s="17">
        <v>36</v>
      </c>
      <c r="D3288" s="29"/>
      <c r="E3288" s="29"/>
      <c r="F3288" s="30">
        <f t="shared" si="236"/>
        <v>0</v>
      </c>
      <c r="G3288" s="32"/>
      <c r="H3288" s="32"/>
      <c r="I3288" s="32"/>
      <c r="J3288" s="34">
        <f t="shared" si="237"/>
        <v>0</v>
      </c>
      <c r="K3288" s="31">
        <f t="shared" si="238"/>
        <v>803.79</v>
      </c>
      <c r="L3288" s="24">
        <f t="shared" si="235"/>
        <v>0</v>
      </c>
      <c r="M3288" s="24"/>
      <c r="N3288" s="24">
        <f t="shared" si="239"/>
        <v>0</v>
      </c>
    </row>
    <row r="3289" spans="1:14" x14ac:dyDescent="0.3">
      <c r="A3289" s="16" t="s">
        <v>47</v>
      </c>
      <c r="B3289" s="17" t="s">
        <v>48</v>
      </c>
      <c r="C3289" s="17">
        <v>8</v>
      </c>
      <c r="D3289" s="29"/>
      <c r="E3289" s="29"/>
      <c r="F3289" s="30">
        <f t="shared" si="236"/>
        <v>0</v>
      </c>
      <c r="G3289" s="32"/>
      <c r="H3289" s="32"/>
      <c r="I3289" s="32"/>
      <c r="J3289" s="34">
        <f t="shared" si="237"/>
        <v>0</v>
      </c>
      <c r="K3289" s="31">
        <f t="shared" si="238"/>
        <v>2767.05</v>
      </c>
      <c r="L3289" s="24">
        <f t="shared" si="235"/>
        <v>0</v>
      </c>
      <c r="M3289" s="24"/>
      <c r="N3289" s="24">
        <f t="shared" si="239"/>
        <v>0</v>
      </c>
    </row>
    <row r="3290" spans="1:14" x14ac:dyDescent="0.3">
      <c r="A3290" s="35" t="s">
        <v>49</v>
      </c>
      <c r="B3290" s="17" t="s">
        <v>50</v>
      </c>
      <c r="C3290" s="38">
        <v>72</v>
      </c>
      <c r="D3290" s="29"/>
      <c r="E3290" s="29"/>
      <c r="F3290" s="30">
        <f t="shared" si="236"/>
        <v>0</v>
      </c>
      <c r="G3290" s="32"/>
      <c r="H3290" s="32"/>
      <c r="I3290" s="32"/>
      <c r="J3290" s="12">
        <f t="shared" si="237"/>
        <v>0</v>
      </c>
      <c r="K3290" s="31">
        <f t="shared" si="238"/>
        <v>444.6</v>
      </c>
      <c r="L3290" s="37">
        <f t="shared" si="235"/>
        <v>0</v>
      </c>
      <c r="M3290" s="37"/>
      <c r="N3290" s="37">
        <f t="shared" si="239"/>
        <v>0</v>
      </c>
    </row>
    <row r="3291" spans="1:14" x14ac:dyDescent="0.3">
      <c r="A3291" s="16" t="s">
        <v>51</v>
      </c>
      <c r="B3291" s="17" t="s">
        <v>52</v>
      </c>
      <c r="C3291" s="17">
        <v>36</v>
      </c>
      <c r="D3291" s="29"/>
      <c r="E3291" s="29"/>
      <c r="F3291" s="30">
        <f t="shared" si="236"/>
        <v>0</v>
      </c>
      <c r="G3291" s="32"/>
      <c r="H3291" s="32"/>
      <c r="I3291" s="32"/>
      <c r="J3291" s="34">
        <f t="shared" si="237"/>
        <v>0</v>
      </c>
      <c r="K3291" s="31">
        <f t="shared" si="238"/>
        <v>868.73</v>
      </c>
      <c r="L3291" s="24">
        <f t="shared" si="235"/>
        <v>0</v>
      </c>
      <c r="M3291" s="24"/>
      <c r="N3291" s="24">
        <f t="shared" si="239"/>
        <v>0</v>
      </c>
    </row>
    <row r="3292" spans="1:14" x14ac:dyDescent="0.3">
      <c r="A3292" s="16" t="s">
        <v>53</v>
      </c>
      <c r="B3292" s="17" t="s">
        <v>48</v>
      </c>
      <c r="C3292" s="17">
        <v>8</v>
      </c>
      <c r="D3292" s="29"/>
      <c r="E3292" s="29"/>
      <c r="F3292" s="30">
        <f t="shared" si="236"/>
        <v>0</v>
      </c>
      <c r="G3292" s="32"/>
      <c r="H3292" s="32"/>
      <c r="I3292" s="32"/>
      <c r="J3292" s="34">
        <f t="shared" si="237"/>
        <v>0</v>
      </c>
      <c r="K3292" s="31">
        <f t="shared" si="238"/>
        <v>2416.0500000000002</v>
      </c>
      <c r="L3292" s="24">
        <f t="shared" si="235"/>
        <v>0</v>
      </c>
      <c r="M3292" s="24"/>
      <c r="N3292" s="24">
        <f t="shared" si="239"/>
        <v>0</v>
      </c>
    </row>
    <row r="3293" spans="1:14" x14ac:dyDescent="0.3">
      <c r="A3293" s="16" t="s">
        <v>54</v>
      </c>
      <c r="B3293" s="17" t="s">
        <v>50</v>
      </c>
      <c r="C3293" s="17">
        <v>72</v>
      </c>
      <c r="D3293" s="29"/>
      <c r="E3293" s="29"/>
      <c r="F3293" s="30">
        <f t="shared" si="236"/>
        <v>0</v>
      </c>
      <c r="G3293" s="32"/>
      <c r="H3293" s="32"/>
      <c r="I3293" s="32"/>
      <c r="J3293" s="34">
        <f t="shared" si="237"/>
        <v>0</v>
      </c>
      <c r="K3293" s="31">
        <f t="shared" si="238"/>
        <v>377.33</v>
      </c>
      <c r="L3293" s="24">
        <f t="shared" si="235"/>
        <v>0</v>
      </c>
      <c r="M3293" s="24"/>
      <c r="N3293" s="24">
        <f t="shared" si="239"/>
        <v>0</v>
      </c>
    </row>
    <row r="3294" spans="1:14" x14ac:dyDescent="0.3">
      <c r="A3294" s="16" t="s">
        <v>55</v>
      </c>
      <c r="B3294" s="17" t="s">
        <v>56</v>
      </c>
      <c r="C3294" s="17">
        <v>15</v>
      </c>
      <c r="D3294" s="44"/>
      <c r="E3294" s="44"/>
      <c r="F3294" s="30">
        <f t="shared" si="236"/>
        <v>0</v>
      </c>
      <c r="G3294" s="11"/>
      <c r="H3294" s="11"/>
      <c r="I3294" s="11"/>
      <c r="J3294" s="12">
        <f t="shared" si="237"/>
        <v>0</v>
      </c>
      <c r="K3294" s="45">
        <f t="shared" si="238"/>
        <v>1158.3</v>
      </c>
      <c r="L3294" s="37">
        <f t="shared" si="235"/>
        <v>0</v>
      </c>
      <c r="M3294" s="37"/>
      <c r="N3294" s="37">
        <f t="shared" si="239"/>
        <v>0</v>
      </c>
    </row>
    <row r="3295" spans="1:14" x14ac:dyDescent="0.3">
      <c r="A3295" s="16" t="s">
        <v>57</v>
      </c>
      <c r="B3295" s="17" t="s">
        <v>50</v>
      </c>
      <c r="C3295" s="17">
        <v>72</v>
      </c>
      <c r="D3295" s="29"/>
      <c r="E3295" s="29"/>
      <c r="F3295" s="30">
        <f t="shared" si="236"/>
        <v>0</v>
      </c>
      <c r="G3295" s="32"/>
      <c r="H3295" s="32"/>
      <c r="I3295" s="32"/>
      <c r="J3295" s="34">
        <f t="shared" si="237"/>
        <v>0</v>
      </c>
      <c r="K3295" s="31">
        <f t="shared" si="238"/>
        <v>424.13</v>
      </c>
      <c r="L3295" s="24">
        <f t="shared" si="235"/>
        <v>0</v>
      </c>
      <c r="M3295" s="24"/>
      <c r="N3295" s="24">
        <f t="shared" si="239"/>
        <v>0</v>
      </c>
    </row>
    <row r="3296" spans="1:14" x14ac:dyDescent="0.3">
      <c r="A3296" s="16" t="s">
        <v>58</v>
      </c>
      <c r="B3296" s="17" t="s">
        <v>59</v>
      </c>
      <c r="C3296" s="17">
        <v>15</v>
      </c>
      <c r="D3296" s="29"/>
      <c r="E3296" s="29"/>
      <c r="F3296" s="30">
        <f t="shared" si="236"/>
        <v>0</v>
      </c>
      <c r="G3296" s="32"/>
      <c r="H3296" s="32"/>
      <c r="I3296" s="32"/>
      <c r="J3296" s="34">
        <f t="shared" si="237"/>
        <v>0</v>
      </c>
      <c r="K3296" s="31">
        <f t="shared" si="238"/>
        <v>1199.25</v>
      </c>
      <c r="L3296" s="24">
        <f t="shared" si="235"/>
        <v>0</v>
      </c>
      <c r="M3296" s="24"/>
      <c r="N3296" s="24">
        <f t="shared" si="239"/>
        <v>0</v>
      </c>
    </row>
    <row r="3297" spans="1:14" x14ac:dyDescent="0.3">
      <c r="A3297" s="16" t="s">
        <v>60</v>
      </c>
      <c r="B3297" s="17" t="s">
        <v>50</v>
      </c>
      <c r="C3297" s="17">
        <v>72</v>
      </c>
      <c r="D3297" s="29"/>
      <c r="E3297" s="29"/>
      <c r="F3297" s="30">
        <f t="shared" si="236"/>
        <v>0</v>
      </c>
      <c r="G3297" s="32"/>
      <c r="H3297" s="32"/>
      <c r="I3297" s="32"/>
      <c r="J3297" s="34">
        <f t="shared" si="237"/>
        <v>0</v>
      </c>
      <c r="K3297" s="31">
        <f t="shared" si="238"/>
        <v>381.13</v>
      </c>
      <c r="L3297" s="24">
        <f t="shared" si="235"/>
        <v>0</v>
      </c>
      <c r="M3297" s="24"/>
      <c r="N3297" s="24">
        <f t="shared" si="239"/>
        <v>0</v>
      </c>
    </row>
    <row r="3298" spans="1:14" x14ac:dyDescent="0.3">
      <c r="A3298" s="16" t="s">
        <v>61</v>
      </c>
      <c r="B3298" s="17" t="s">
        <v>50</v>
      </c>
      <c r="C3298" s="38">
        <v>72</v>
      </c>
      <c r="D3298" s="44"/>
      <c r="E3298" s="44"/>
      <c r="F3298" s="30">
        <f t="shared" si="236"/>
        <v>0</v>
      </c>
      <c r="G3298" s="11"/>
      <c r="H3298" s="11"/>
      <c r="I3298" s="11"/>
      <c r="J3298" s="12">
        <f t="shared" si="237"/>
        <v>0</v>
      </c>
      <c r="K3298" s="31">
        <f t="shared" si="238"/>
        <v>424.13</v>
      </c>
      <c r="L3298" s="37">
        <f t="shared" si="235"/>
        <v>0</v>
      </c>
      <c r="M3298" s="37"/>
      <c r="N3298" s="37">
        <f t="shared" si="239"/>
        <v>0</v>
      </c>
    </row>
    <row r="3299" spans="1:14" x14ac:dyDescent="0.3">
      <c r="A3299" s="35" t="s">
        <v>62</v>
      </c>
      <c r="B3299" s="17" t="s">
        <v>50</v>
      </c>
      <c r="C3299" s="38">
        <v>72</v>
      </c>
      <c r="D3299" s="44"/>
      <c r="E3299" s="44"/>
      <c r="F3299" s="30">
        <f t="shared" si="236"/>
        <v>0</v>
      </c>
      <c r="G3299" s="11"/>
      <c r="H3299" s="11"/>
      <c r="I3299" s="11"/>
      <c r="J3299" s="12">
        <f t="shared" si="237"/>
        <v>0</v>
      </c>
      <c r="K3299" s="31">
        <f t="shared" si="238"/>
        <v>330.23</v>
      </c>
      <c r="L3299" s="37">
        <f t="shared" si="235"/>
        <v>0</v>
      </c>
      <c r="M3299" s="37"/>
      <c r="N3299" s="37">
        <f t="shared" si="239"/>
        <v>0</v>
      </c>
    </row>
    <row r="3300" spans="1:14" x14ac:dyDescent="0.3">
      <c r="A3300" s="35" t="s">
        <v>63</v>
      </c>
      <c r="B3300" s="17" t="s">
        <v>50</v>
      </c>
      <c r="C3300" s="38">
        <v>72</v>
      </c>
      <c r="D3300" s="44"/>
      <c r="E3300" s="44"/>
      <c r="F3300" s="30">
        <f t="shared" si="236"/>
        <v>0</v>
      </c>
      <c r="G3300" s="11"/>
      <c r="H3300" s="11"/>
      <c r="I3300" s="11"/>
      <c r="J3300" s="12">
        <f t="shared" si="237"/>
        <v>0</v>
      </c>
      <c r="K3300" s="31">
        <f t="shared" si="238"/>
        <v>424.13</v>
      </c>
      <c r="L3300" s="37">
        <f t="shared" si="235"/>
        <v>0</v>
      </c>
      <c r="M3300" s="37"/>
      <c r="N3300" s="37">
        <f t="shared" si="239"/>
        <v>0</v>
      </c>
    </row>
    <row r="3301" spans="1:14" x14ac:dyDescent="0.3">
      <c r="A3301" s="35" t="s">
        <v>64</v>
      </c>
      <c r="B3301" s="17" t="s">
        <v>65</v>
      </c>
      <c r="C3301" s="38">
        <v>72</v>
      </c>
      <c r="D3301" s="44"/>
      <c r="E3301" s="44"/>
      <c r="F3301" s="30">
        <f t="shared" si="236"/>
        <v>0</v>
      </c>
      <c r="G3301" s="11"/>
      <c r="H3301" s="11"/>
      <c r="I3301" s="11"/>
      <c r="J3301" s="12">
        <f t="shared" si="237"/>
        <v>0</v>
      </c>
      <c r="K3301" s="31">
        <f t="shared" si="238"/>
        <v>389.61</v>
      </c>
      <c r="L3301" s="37">
        <f t="shared" si="235"/>
        <v>0</v>
      </c>
      <c r="M3301" s="37"/>
      <c r="N3301" s="37">
        <f t="shared" si="239"/>
        <v>0</v>
      </c>
    </row>
    <row r="3302" spans="1:14" x14ac:dyDescent="0.3">
      <c r="A3302" s="35" t="s">
        <v>66</v>
      </c>
      <c r="B3302" s="17" t="s">
        <v>65</v>
      </c>
      <c r="C3302" s="38">
        <v>72</v>
      </c>
      <c r="D3302" s="44"/>
      <c r="E3302" s="44"/>
      <c r="F3302" s="30">
        <f t="shared" si="236"/>
        <v>0</v>
      </c>
      <c r="G3302" s="11"/>
      <c r="H3302" s="11"/>
      <c r="I3302" s="11"/>
      <c r="J3302" s="12">
        <f t="shared" si="237"/>
        <v>0</v>
      </c>
      <c r="K3302" s="31">
        <f t="shared" si="238"/>
        <v>389.61</v>
      </c>
      <c r="L3302" s="37">
        <f t="shared" si="235"/>
        <v>0</v>
      </c>
      <c r="M3302" s="37"/>
      <c r="N3302" s="37">
        <f t="shared" si="239"/>
        <v>0</v>
      </c>
    </row>
    <row r="3303" spans="1:14" x14ac:dyDescent="0.3">
      <c r="A3303" s="47" t="s">
        <v>67</v>
      </c>
      <c r="B3303" s="48" t="s">
        <v>59</v>
      </c>
      <c r="C3303" s="49">
        <v>25</v>
      </c>
      <c r="D3303" s="44"/>
      <c r="E3303" s="44"/>
      <c r="F3303" s="30">
        <f t="shared" si="236"/>
        <v>0</v>
      </c>
      <c r="G3303" s="11"/>
      <c r="H3303" s="11"/>
      <c r="I3303" s="11"/>
      <c r="J3303" s="12">
        <f t="shared" si="237"/>
        <v>0</v>
      </c>
      <c r="K3303" s="31">
        <f t="shared" si="238"/>
        <v>169.65</v>
      </c>
      <c r="L3303" s="37">
        <f t="shared" si="235"/>
        <v>0</v>
      </c>
      <c r="M3303" s="37"/>
      <c r="N3303" s="37">
        <f t="shared" si="239"/>
        <v>0</v>
      </c>
    </row>
    <row r="3304" spans="1:14" x14ac:dyDescent="0.3">
      <c r="A3304" s="47" t="s">
        <v>68</v>
      </c>
      <c r="B3304" s="48" t="s">
        <v>42</v>
      </c>
      <c r="C3304" s="49">
        <v>50</v>
      </c>
      <c r="D3304" s="44"/>
      <c r="E3304" s="44"/>
      <c r="F3304" s="30">
        <f t="shared" si="236"/>
        <v>0</v>
      </c>
      <c r="G3304" s="11"/>
      <c r="H3304" s="11"/>
      <c r="I3304" s="11"/>
      <c r="J3304" s="12">
        <f t="shared" si="237"/>
        <v>0</v>
      </c>
      <c r="K3304" s="31">
        <f t="shared" si="238"/>
        <v>88.92</v>
      </c>
      <c r="L3304" s="37">
        <f t="shared" si="235"/>
        <v>0</v>
      </c>
      <c r="M3304" s="37"/>
      <c r="N3304" s="37">
        <f t="shared" si="239"/>
        <v>0</v>
      </c>
    </row>
    <row r="3305" spans="1:14" x14ac:dyDescent="0.3">
      <c r="A3305" s="47" t="s">
        <v>69</v>
      </c>
      <c r="B3305" s="48" t="s">
        <v>52</v>
      </c>
      <c r="C3305" s="49">
        <v>12</v>
      </c>
      <c r="D3305" s="44"/>
      <c r="E3305" s="44"/>
      <c r="F3305" s="30">
        <f t="shared" si="236"/>
        <v>0</v>
      </c>
      <c r="G3305" s="11"/>
      <c r="H3305" s="11"/>
      <c r="I3305" s="11"/>
      <c r="J3305" s="12">
        <f t="shared" si="237"/>
        <v>0</v>
      </c>
      <c r="K3305" s="31">
        <f t="shared" si="238"/>
        <v>123.94</v>
      </c>
      <c r="L3305" s="37">
        <f t="shared" si="235"/>
        <v>0</v>
      </c>
      <c r="M3305" s="37"/>
      <c r="N3305" s="37">
        <f t="shared" si="239"/>
        <v>0</v>
      </c>
    </row>
    <row r="3306" spans="1:14" ht="19.5" thickBot="1" x14ac:dyDescent="0.35">
      <c r="A3306" s="47" t="s">
        <v>70</v>
      </c>
      <c r="B3306" s="48" t="s">
        <v>50</v>
      </c>
      <c r="C3306" s="49">
        <v>60</v>
      </c>
      <c r="D3306" s="44"/>
      <c r="E3306" s="44"/>
      <c r="F3306" s="30">
        <f t="shared" si="236"/>
        <v>0</v>
      </c>
      <c r="G3306" s="11"/>
      <c r="H3306" s="11"/>
      <c r="I3306" s="11"/>
      <c r="J3306" s="12">
        <f t="shared" si="237"/>
        <v>0</v>
      </c>
      <c r="K3306" s="31">
        <f t="shared" si="238"/>
        <v>67.180000000000007</v>
      </c>
      <c r="L3306" s="37">
        <f t="shared" si="235"/>
        <v>0</v>
      </c>
      <c r="M3306" s="37"/>
      <c r="N3306" s="37">
        <f t="shared" si="239"/>
        <v>0</v>
      </c>
    </row>
    <row r="3307" spans="1:14" ht="19.5" thickBot="1" x14ac:dyDescent="0.35">
      <c r="A3307" s="56" t="s">
        <v>71</v>
      </c>
      <c r="B3307" s="57" t="s">
        <v>50</v>
      </c>
      <c r="C3307" s="58">
        <v>60</v>
      </c>
      <c r="D3307" s="44"/>
      <c r="E3307" s="44"/>
      <c r="F3307" s="30">
        <f t="shared" si="236"/>
        <v>0</v>
      </c>
      <c r="G3307" s="11"/>
      <c r="H3307" s="11"/>
      <c r="I3307" s="11"/>
      <c r="J3307" s="12">
        <f t="shared" si="237"/>
        <v>0</v>
      </c>
      <c r="K3307" s="31">
        <f t="shared" si="238"/>
        <v>67.180000000000007</v>
      </c>
      <c r="L3307" s="37">
        <f t="shared" si="235"/>
        <v>0</v>
      </c>
      <c r="M3307" s="37"/>
      <c r="N3307" s="37">
        <f t="shared" si="239"/>
        <v>0</v>
      </c>
    </row>
    <row r="3308" spans="1:14" ht="19.5" thickBot="1" x14ac:dyDescent="0.35">
      <c r="A3308" s="56" t="s">
        <v>72</v>
      </c>
      <c r="B3308" s="57" t="s">
        <v>50</v>
      </c>
      <c r="C3308" s="58">
        <v>60</v>
      </c>
      <c r="D3308" s="44"/>
      <c r="E3308" s="44"/>
      <c r="F3308" s="30">
        <f t="shared" si="236"/>
        <v>0</v>
      </c>
      <c r="G3308" s="11"/>
      <c r="H3308" s="11"/>
      <c r="I3308" s="11"/>
      <c r="J3308" s="12">
        <f t="shared" si="237"/>
        <v>0</v>
      </c>
      <c r="K3308" s="31">
        <f t="shared" si="238"/>
        <v>67.180000000000007</v>
      </c>
      <c r="L3308" s="37">
        <f t="shared" si="235"/>
        <v>0</v>
      </c>
      <c r="M3308" s="37"/>
      <c r="N3308" s="37">
        <f t="shared" si="239"/>
        <v>0</v>
      </c>
    </row>
    <row r="3309" spans="1:14" ht="19.5" thickBot="1" x14ac:dyDescent="0.35">
      <c r="A3309" s="56" t="s">
        <v>73</v>
      </c>
      <c r="B3309" s="57" t="s">
        <v>74</v>
      </c>
      <c r="C3309" s="58">
        <v>150</v>
      </c>
      <c r="D3309" s="44"/>
      <c r="E3309" s="44"/>
      <c r="F3309" s="30">
        <f t="shared" si="236"/>
        <v>0</v>
      </c>
      <c r="G3309" s="11"/>
      <c r="H3309" s="11"/>
      <c r="I3309" s="11"/>
      <c r="J3309" s="12">
        <f t="shared" si="237"/>
        <v>0</v>
      </c>
      <c r="K3309" s="31">
        <f t="shared" si="238"/>
        <v>21.06</v>
      </c>
      <c r="L3309" s="37">
        <f t="shared" si="235"/>
        <v>0</v>
      </c>
      <c r="M3309" s="37"/>
      <c r="N3309" s="37">
        <f t="shared" si="239"/>
        <v>0</v>
      </c>
    </row>
    <row r="3310" spans="1:14" ht="19.5" thickBot="1" x14ac:dyDescent="0.35">
      <c r="A3310" s="66" t="s">
        <v>75</v>
      </c>
      <c r="B3310" s="67" t="s">
        <v>76</v>
      </c>
      <c r="C3310" s="68">
        <v>120</v>
      </c>
      <c r="D3310" s="44"/>
      <c r="E3310" s="44"/>
      <c r="F3310" s="30">
        <f t="shared" si="236"/>
        <v>0</v>
      </c>
      <c r="G3310" s="11"/>
      <c r="H3310" s="11"/>
      <c r="I3310" s="11"/>
      <c r="J3310" s="12">
        <f t="shared" si="237"/>
        <v>0</v>
      </c>
      <c r="K3310" s="31">
        <f t="shared" si="238"/>
        <v>78.98</v>
      </c>
      <c r="L3310" s="37">
        <f t="shared" si="235"/>
        <v>0</v>
      </c>
      <c r="M3310" s="37"/>
      <c r="N3310" s="37">
        <f t="shared" si="239"/>
        <v>0</v>
      </c>
    </row>
    <row r="3311" spans="1:14" ht="19.5" thickBot="1" x14ac:dyDescent="0.35">
      <c r="A3311" s="66" t="s">
        <v>77</v>
      </c>
      <c r="B3311" s="67" t="s">
        <v>78</v>
      </c>
      <c r="C3311" s="68">
        <v>60</v>
      </c>
      <c r="D3311" s="44"/>
      <c r="E3311" s="44"/>
      <c r="F3311" s="30">
        <f t="shared" si="236"/>
        <v>0</v>
      </c>
      <c r="G3311" s="11"/>
      <c r="H3311" s="11"/>
      <c r="I3311" s="11"/>
      <c r="J3311" s="12">
        <f t="shared" si="237"/>
        <v>0</v>
      </c>
      <c r="K3311" s="31">
        <f t="shared" si="238"/>
        <v>154.44</v>
      </c>
      <c r="L3311" s="37">
        <f t="shared" si="235"/>
        <v>0</v>
      </c>
      <c r="M3311" s="37"/>
      <c r="N3311" s="37">
        <f t="shared" si="239"/>
        <v>0</v>
      </c>
    </row>
    <row r="3312" spans="1:14" ht="19.5" thickBot="1" x14ac:dyDescent="0.35">
      <c r="A3312" s="66" t="s">
        <v>79</v>
      </c>
      <c r="B3312" s="67" t="s">
        <v>50</v>
      </c>
      <c r="C3312" s="68">
        <v>30</v>
      </c>
      <c r="D3312" s="44"/>
      <c r="E3312" s="44"/>
      <c r="F3312" s="30">
        <f t="shared" si="236"/>
        <v>0</v>
      </c>
      <c r="G3312" s="11"/>
      <c r="H3312" s="11"/>
      <c r="I3312" s="11"/>
      <c r="J3312" s="12">
        <f t="shared" si="237"/>
        <v>0</v>
      </c>
      <c r="K3312" s="31">
        <f t="shared" si="238"/>
        <v>274.95</v>
      </c>
      <c r="L3312" s="37">
        <f t="shared" si="235"/>
        <v>0</v>
      </c>
      <c r="M3312" s="37"/>
      <c r="N3312" s="37">
        <f t="shared" si="239"/>
        <v>0</v>
      </c>
    </row>
    <row r="3313" spans="1:14" ht="19.5" thickBot="1" x14ac:dyDescent="0.35">
      <c r="A3313" s="66" t="s">
        <v>80</v>
      </c>
      <c r="B3313" s="67" t="s">
        <v>59</v>
      </c>
      <c r="C3313" s="68">
        <v>12</v>
      </c>
      <c r="D3313" s="44"/>
      <c r="E3313" s="44"/>
      <c r="F3313" s="30">
        <f t="shared" si="236"/>
        <v>0</v>
      </c>
      <c r="G3313" s="11"/>
      <c r="H3313" s="11"/>
      <c r="I3313" s="11"/>
      <c r="J3313" s="12">
        <f t="shared" si="237"/>
        <v>0</v>
      </c>
      <c r="K3313" s="31">
        <f t="shared" si="238"/>
        <v>1023.75</v>
      </c>
      <c r="L3313" s="37">
        <f t="shared" si="235"/>
        <v>0</v>
      </c>
      <c r="M3313" s="37"/>
      <c r="N3313" s="37">
        <f t="shared" si="239"/>
        <v>0</v>
      </c>
    </row>
    <row r="3314" spans="1:14" ht="19.5" thickBot="1" x14ac:dyDescent="0.35">
      <c r="A3314" s="76" t="s">
        <v>81</v>
      </c>
      <c r="B3314" s="77" t="s">
        <v>82</v>
      </c>
      <c r="C3314" s="78">
        <v>18</v>
      </c>
      <c r="D3314" s="44"/>
      <c r="E3314" s="44"/>
      <c r="F3314" s="30">
        <f t="shared" si="236"/>
        <v>0</v>
      </c>
      <c r="G3314" s="11"/>
      <c r="H3314" s="11"/>
      <c r="I3314" s="11"/>
      <c r="J3314" s="12">
        <f t="shared" si="237"/>
        <v>0</v>
      </c>
      <c r="K3314" s="31">
        <f t="shared" si="238"/>
        <v>558.67999999999995</v>
      </c>
      <c r="L3314" s="37">
        <f t="shared" si="235"/>
        <v>0</v>
      </c>
      <c r="M3314" s="37"/>
      <c r="N3314" s="37">
        <f t="shared" si="239"/>
        <v>0</v>
      </c>
    </row>
    <row r="3315" spans="1:14" ht="19.5" thickBot="1" x14ac:dyDescent="0.35">
      <c r="A3315" s="76" t="s">
        <v>83</v>
      </c>
      <c r="B3315" s="77" t="s">
        <v>59</v>
      </c>
      <c r="C3315" s="78">
        <v>12</v>
      </c>
      <c r="D3315" s="44"/>
      <c r="E3315" s="44"/>
      <c r="F3315" s="30">
        <f t="shared" si="236"/>
        <v>0</v>
      </c>
      <c r="G3315" s="11"/>
      <c r="H3315" s="11"/>
      <c r="I3315" s="11"/>
      <c r="J3315" s="12">
        <f t="shared" si="237"/>
        <v>0</v>
      </c>
      <c r="K3315" s="31">
        <f t="shared" si="238"/>
        <v>1092.2</v>
      </c>
      <c r="L3315" s="37">
        <f t="shared" si="235"/>
        <v>0</v>
      </c>
      <c r="M3315" s="37"/>
      <c r="N3315" s="37">
        <f t="shared" si="239"/>
        <v>0</v>
      </c>
    </row>
    <row r="3316" spans="1:14" ht="19.5" thickBot="1" x14ac:dyDescent="0.35">
      <c r="A3316" s="76" t="s">
        <v>84</v>
      </c>
      <c r="B3316" s="77" t="s">
        <v>85</v>
      </c>
      <c r="C3316" s="78">
        <v>4</v>
      </c>
      <c r="D3316" s="44"/>
      <c r="E3316" s="44"/>
      <c r="F3316" s="30">
        <f t="shared" si="236"/>
        <v>0</v>
      </c>
      <c r="G3316" s="11"/>
      <c r="H3316" s="11"/>
      <c r="I3316" s="11"/>
      <c r="J3316" s="12">
        <f t="shared" si="237"/>
        <v>0</v>
      </c>
      <c r="K3316" s="31">
        <f t="shared" si="238"/>
        <v>2670.53</v>
      </c>
      <c r="L3316" s="37">
        <f t="shared" si="235"/>
        <v>0</v>
      </c>
      <c r="M3316" s="37"/>
      <c r="N3316" s="37">
        <f t="shared" si="239"/>
        <v>0</v>
      </c>
    </row>
    <row r="3317" spans="1:14" ht="19.5" thickBot="1" x14ac:dyDescent="0.35">
      <c r="A3317" s="86" t="s">
        <v>86</v>
      </c>
      <c r="B3317" s="87" t="s">
        <v>87</v>
      </c>
      <c r="C3317" s="88">
        <v>48</v>
      </c>
      <c r="D3317" s="44"/>
      <c r="E3317" s="44"/>
      <c r="F3317" s="30">
        <f t="shared" si="236"/>
        <v>0</v>
      </c>
      <c r="G3317" s="11"/>
      <c r="H3317" s="11"/>
      <c r="I3317" s="11"/>
      <c r="J3317" s="12">
        <f t="shared" si="237"/>
        <v>0</v>
      </c>
      <c r="K3317" s="31">
        <f t="shared" si="238"/>
        <v>46.8</v>
      </c>
      <c r="L3317" s="37">
        <f t="shared" si="235"/>
        <v>0</v>
      </c>
      <c r="M3317" s="37"/>
      <c r="N3317" s="37">
        <f t="shared" si="239"/>
        <v>0</v>
      </c>
    </row>
    <row r="3318" spans="1:14" ht="19.5" thickBot="1" x14ac:dyDescent="0.35">
      <c r="A3318" s="86" t="s">
        <v>88</v>
      </c>
      <c r="B3318" s="87" t="s">
        <v>87</v>
      </c>
      <c r="C3318" s="88">
        <v>48</v>
      </c>
      <c r="D3318" s="44"/>
      <c r="E3318" s="44"/>
      <c r="F3318" s="30">
        <f t="shared" si="236"/>
        <v>0</v>
      </c>
      <c r="G3318" s="11"/>
      <c r="H3318" s="11"/>
      <c r="I3318" s="11"/>
      <c r="J3318" s="12">
        <f t="shared" si="237"/>
        <v>0</v>
      </c>
      <c r="K3318" s="31">
        <f t="shared" si="238"/>
        <v>46.8</v>
      </c>
      <c r="L3318" s="37">
        <f t="shared" si="235"/>
        <v>0</v>
      </c>
      <c r="M3318" s="37"/>
      <c r="N3318" s="37">
        <f t="shared" si="239"/>
        <v>0</v>
      </c>
    </row>
    <row r="3319" spans="1:14" x14ac:dyDescent="0.3">
      <c r="A3319" s="96" t="s">
        <v>89</v>
      </c>
      <c r="B3319" s="97">
        <v>25</v>
      </c>
      <c r="C3319" s="97">
        <v>25</v>
      </c>
      <c r="D3319" s="44"/>
      <c r="E3319" s="44"/>
      <c r="F3319" s="30">
        <f t="shared" si="236"/>
        <v>0</v>
      </c>
      <c r="G3319" s="11"/>
      <c r="H3319" s="11"/>
      <c r="I3319" s="11"/>
      <c r="J3319" s="12">
        <f t="shared" si="237"/>
        <v>0</v>
      </c>
      <c r="K3319" s="31">
        <f t="shared" si="238"/>
        <v>111.25</v>
      </c>
      <c r="L3319" s="37">
        <f t="shared" si="235"/>
        <v>0</v>
      </c>
      <c r="M3319" s="37"/>
      <c r="N3319" s="37">
        <f t="shared" si="239"/>
        <v>0</v>
      </c>
    </row>
    <row r="3320" spans="1:14" x14ac:dyDescent="0.3">
      <c r="A3320" s="105" t="s">
        <v>90</v>
      </c>
      <c r="B3320" s="106">
        <v>10</v>
      </c>
      <c r="C3320" s="106">
        <v>10</v>
      </c>
      <c r="D3320" s="44"/>
      <c r="E3320" s="44"/>
      <c r="F3320" s="30">
        <f t="shared" si="236"/>
        <v>0</v>
      </c>
      <c r="G3320" s="11"/>
      <c r="H3320" s="11"/>
      <c r="I3320" s="11"/>
      <c r="J3320" s="12">
        <f t="shared" si="237"/>
        <v>0</v>
      </c>
      <c r="K3320" s="31">
        <f t="shared" si="238"/>
        <v>1760</v>
      </c>
      <c r="L3320" s="37">
        <f t="shared" si="235"/>
        <v>0</v>
      </c>
      <c r="M3320" s="37"/>
      <c r="N3320" s="37">
        <f t="shared" si="239"/>
        <v>0</v>
      </c>
    </row>
    <row r="3321" spans="1:14" x14ac:dyDescent="0.3">
      <c r="A3321" s="105" t="s">
        <v>91</v>
      </c>
      <c r="B3321" s="106">
        <v>8</v>
      </c>
      <c r="C3321" s="106">
        <v>8</v>
      </c>
      <c r="D3321" s="44"/>
      <c r="E3321" s="44"/>
      <c r="F3321" s="30">
        <f t="shared" si="236"/>
        <v>0</v>
      </c>
      <c r="G3321" s="11"/>
      <c r="H3321" s="11"/>
      <c r="I3321" s="11"/>
      <c r="J3321" s="12">
        <f t="shared" si="237"/>
        <v>0</v>
      </c>
      <c r="K3321" s="31">
        <f t="shared" si="238"/>
        <v>2365</v>
      </c>
      <c r="L3321" s="37">
        <f t="shared" si="235"/>
        <v>0</v>
      </c>
      <c r="M3321" s="37"/>
      <c r="N3321" s="37">
        <f t="shared" si="239"/>
        <v>0</v>
      </c>
    </row>
    <row r="3322" spans="1:14" x14ac:dyDescent="0.3">
      <c r="A3322" s="105" t="s">
        <v>92</v>
      </c>
      <c r="B3322" s="106">
        <v>8</v>
      </c>
      <c r="C3322" s="106">
        <v>8</v>
      </c>
      <c r="D3322" s="44"/>
      <c r="E3322" s="44"/>
      <c r="F3322" s="30">
        <f t="shared" si="236"/>
        <v>0</v>
      </c>
      <c r="G3322" s="11"/>
      <c r="H3322" s="11"/>
      <c r="I3322" s="11"/>
      <c r="J3322" s="12">
        <f t="shared" si="237"/>
        <v>0</v>
      </c>
      <c r="K3322" s="31">
        <f t="shared" si="238"/>
        <v>2065</v>
      </c>
      <c r="L3322" s="37">
        <f t="shared" si="235"/>
        <v>0</v>
      </c>
      <c r="M3322" s="37"/>
      <c r="N3322" s="37">
        <f t="shared" si="239"/>
        <v>0</v>
      </c>
    </row>
    <row r="3323" spans="1:14" x14ac:dyDescent="0.3">
      <c r="A3323" s="105" t="s">
        <v>93</v>
      </c>
      <c r="B3323" s="106">
        <v>15</v>
      </c>
      <c r="C3323" s="106">
        <v>15</v>
      </c>
      <c r="D3323" s="44"/>
      <c r="E3323" s="44"/>
      <c r="F3323" s="30">
        <f t="shared" si="236"/>
        <v>0</v>
      </c>
      <c r="G3323" s="11"/>
      <c r="H3323" s="11"/>
      <c r="I3323" s="11"/>
      <c r="J3323" s="12">
        <f t="shared" si="237"/>
        <v>0</v>
      </c>
      <c r="K3323" s="31">
        <f t="shared" si="238"/>
        <v>990</v>
      </c>
      <c r="L3323" s="37">
        <f t="shared" si="235"/>
        <v>0</v>
      </c>
      <c r="M3323" s="37"/>
      <c r="N3323" s="37">
        <f t="shared" si="239"/>
        <v>0</v>
      </c>
    </row>
    <row r="3324" spans="1:14" x14ac:dyDescent="0.3">
      <c r="A3324" s="105" t="s">
        <v>94</v>
      </c>
      <c r="B3324" s="106">
        <v>15</v>
      </c>
      <c r="C3324" s="106">
        <v>15</v>
      </c>
      <c r="D3324" s="44"/>
      <c r="E3324" s="44"/>
      <c r="F3324" s="30">
        <f t="shared" si="236"/>
        <v>0</v>
      </c>
      <c r="G3324" s="11"/>
      <c r="H3324" s="11"/>
      <c r="I3324" s="11"/>
      <c r="J3324" s="12">
        <f t="shared" si="237"/>
        <v>0</v>
      </c>
      <c r="K3324" s="31">
        <f t="shared" si="238"/>
        <v>1025</v>
      </c>
      <c r="L3324" s="37">
        <f t="shared" si="235"/>
        <v>0</v>
      </c>
      <c r="M3324" s="37"/>
      <c r="N3324" s="37">
        <f t="shared" si="239"/>
        <v>0</v>
      </c>
    </row>
    <row r="3325" spans="1:14" x14ac:dyDescent="0.3">
      <c r="A3325" s="105" t="s">
        <v>95</v>
      </c>
      <c r="B3325" s="106">
        <v>10</v>
      </c>
      <c r="C3325" s="106">
        <v>10</v>
      </c>
      <c r="D3325" s="44"/>
      <c r="E3325" s="44"/>
      <c r="F3325" s="30">
        <f t="shared" si="236"/>
        <v>0</v>
      </c>
      <c r="G3325" s="11"/>
      <c r="H3325" s="11"/>
      <c r="I3325" s="11"/>
      <c r="J3325" s="12">
        <f t="shared" si="237"/>
        <v>0</v>
      </c>
      <c r="K3325" s="31">
        <f t="shared" si="238"/>
        <v>1620</v>
      </c>
      <c r="L3325" s="37">
        <f t="shared" si="235"/>
        <v>0</v>
      </c>
      <c r="M3325" s="37"/>
      <c r="N3325" s="37">
        <f t="shared" si="239"/>
        <v>0</v>
      </c>
    </row>
    <row r="3326" spans="1:14" x14ac:dyDescent="0.3">
      <c r="A3326" s="105" t="s">
        <v>96</v>
      </c>
      <c r="B3326" s="106">
        <v>8</v>
      </c>
      <c r="C3326" s="106">
        <v>8</v>
      </c>
      <c r="D3326" s="44"/>
      <c r="E3326" s="44"/>
      <c r="F3326" s="30">
        <f t="shared" si="236"/>
        <v>0</v>
      </c>
      <c r="G3326" s="11"/>
      <c r="H3326" s="11"/>
      <c r="I3326" s="11"/>
      <c r="J3326" s="12">
        <f t="shared" si="237"/>
        <v>0</v>
      </c>
      <c r="K3326" s="31">
        <f t="shared" si="238"/>
        <v>2130</v>
      </c>
      <c r="L3326" s="37">
        <f t="shared" si="235"/>
        <v>0</v>
      </c>
      <c r="M3326" s="37"/>
      <c r="N3326" s="37">
        <f t="shared" si="239"/>
        <v>0</v>
      </c>
    </row>
    <row r="3327" spans="1:14" x14ac:dyDescent="0.3">
      <c r="A3327" s="105" t="s">
        <v>97</v>
      </c>
      <c r="B3327" s="106">
        <v>15</v>
      </c>
      <c r="C3327" s="106">
        <v>15</v>
      </c>
      <c r="D3327" s="44"/>
      <c r="E3327" s="44"/>
      <c r="F3327" s="30">
        <f t="shared" si="236"/>
        <v>0</v>
      </c>
      <c r="G3327" s="11"/>
      <c r="H3327" s="11"/>
      <c r="I3327" s="11"/>
      <c r="J3327" s="12">
        <f t="shared" si="237"/>
        <v>0</v>
      </c>
      <c r="K3327" s="31">
        <f t="shared" si="238"/>
        <v>880</v>
      </c>
      <c r="L3327" s="37">
        <f t="shared" si="235"/>
        <v>0</v>
      </c>
      <c r="M3327" s="37"/>
      <c r="N3327" s="37">
        <f t="shared" si="239"/>
        <v>0</v>
      </c>
    </row>
    <row r="3328" spans="1:14" x14ac:dyDescent="0.3">
      <c r="A3328" s="105" t="s">
        <v>98</v>
      </c>
      <c r="B3328" s="106">
        <v>15</v>
      </c>
      <c r="C3328" s="106">
        <v>15</v>
      </c>
      <c r="D3328" s="44"/>
      <c r="E3328" s="44"/>
      <c r="F3328" s="30">
        <f t="shared" si="236"/>
        <v>0</v>
      </c>
      <c r="G3328" s="11"/>
      <c r="H3328" s="11"/>
      <c r="I3328" s="11"/>
      <c r="J3328" s="12">
        <f t="shared" si="237"/>
        <v>0</v>
      </c>
      <c r="K3328" s="31">
        <f t="shared" si="238"/>
        <v>915</v>
      </c>
      <c r="L3328" s="37">
        <f t="shared" si="235"/>
        <v>0</v>
      </c>
      <c r="M3328" s="37"/>
      <c r="N3328" s="37">
        <f t="shared" si="239"/>
        <v>0</v>
      </c>
    </row>
    <row r="3329" spans="1:14" x14ac:dyDescent="0.3">
      <c r="A3329" s="105" t="s">
        <v>99</v>
      </c>
      <c r="B3329" s="106">
        <v>3</v>
      </c>
      <c r="C3329" s="106">
        <v>3</v>
      </c>
      <c r="D3329" s="44"/>
      <c r="E3329" s="44"/>
      <c r="F3329" s="30">
        <f t="shared" si="236"/>
        <v>0</v>
      </c>
      <c r="G3329" s="11"/>
      <c r="H3329" s="11"/>
      <c r="I3329" s="11"/>
      <c r="J3329" s="12">
        <f t="shared" si="237"/>
        <v>0</v>
      </c>
      <c r="K3329" s="31">
        <f t="shared" si="238"/>
        <v>1970</v>
      </c>
      <c r="L3329" s="37">
        <f t="shared" si="235"/>
        <v>0</v>
      </c>
      <c r="M3329" s="37"/>
      <c r="N3329" s="37">
        <f t="shared" si="239"/>
        <v>0</v>
      </c>
    </row>
    <row r="3330" spans="1:14" x14ac:dyDescent="0.3">
      <c r="A3330" s="105" t="s">
        <v>100</v>
      </c>
      <c r="B3330" s="106">
        <v>3</v>
      </c>
      <c r="C3330" s="106">
        <v>3</v>
      </c>
      <c r="D3330" s="44"/>
      <c r="E3330" s="44"/>
      <c r="F3330" s="30">
        <f t="shared" si="236"/>
        <v>0</v>
      </c>
      <c r="G3330" s="11"/>
      <c r="H3330" s="11"/>
      <c r="I3330" s="11"/>
      <c r="J3330" s="12">
        <f t="shared" si="237"/>
        <v>0</v>
      </c>
      <c r="K3330" s="31">
        <f t="shared" si="238"/>
        <v>2035</v>
      </c>
      <c r="L3330" s="37">
        <f t="shared" si="235"/>
        <v>0</v>
      </c>
      <c r="M3330" s="37"/>
      <c r="N3330" s="37">
        <f t="shared" si="239"/>
        <v>0</v>
      </c>
    </row>
    <row r="3331" spans="1:14" x14ac:dyDescent="0.3">
      <c r="A3331" s="105" t="s">
        <v>101</v>
      </c>
      <c r="B3331" s="106">
        <v>8</v>
      </c>
      <c r="C3331" s="106">
        <v>8</v>
      </c>
      <c r="D3331" s="44"/>
      <c r="E3331" s="44"/>
      <c r="F3331" s="30">
        <f t="shared" si="236"/>
        <v>0</v>
      </c>
      <c r="G3331" s="11"/>
      <c r="H3331" s="11"/>
      <c r="I3331" s="11"/>
      <c r="J3331" s="12">
        <f t="shared" si="237"/>
        <v>0</v>
      </c>
      <c r="K3331" s="31">
        <f t="shared" si="238"/>
        <v>2120</v>
      </c>
      <c r="L3331" s="37">
        <f t="shared" si="235"/>
        <v>0</v>
      </c>
      <c r="M3331" s="37"/>
      <c r="N3331" s="37">
        <f t="shared" si="239"/>
        <v>0</v>
      </c>
    </row>
    <row r="3332" spans="1:14" x14ac:dyDescent="0.3">
      <c r="A3332" s="105" t="s">
        <v>102</v>
      </c>
      <c r="B3332" s="106">
        <v>10</v>
      </c>
      <c r="C3332" s="106">
        <v>10</v>
      </c>
      <c r="D3332" s="44"/>
      <c r="E3332" s="44"/>
      <c r="F3332" s="30">
        <f t="shared" si="236"/>
        <v>0</v>
      </c>
      <c r="G3332" s="11"/>
      <c r="H3332" s="11"/>
      <c r="I3332" s="11"/>
      <c r="J3332" s="12">
        <f t="shared" si="237"/>
        <v>0</v>
      </c>
      <c r="K3332" s="31">
        <f t="shared" si="238"/>
        <v>1980</v>
      </c>
      <c r="L3332" s="37">
        <f t="shared" si="235"/>
        <v>0</v>
      </c>
      <c r="M3332" s="37"/>
      <c r="N3332" s="37">
        <f t="shared" si="239"/>
        <v>0</v>
      </c>
    </row>
    <row r="3333" spans="1:14" x14ac:dyDescent="0.3">
      <c r="A3333" s="105" t="s">
        <v>103</v>
      </c>
      <c r="B3333" s="106">
        <v>12</v>
      </c>
      <c r="C3333" s="106">
        <v>12</v>
      </c>
      <c r="D3333" s="44"/>
      <c r="E3333" s="44"/>
      <c r="F3333" s="30">
        <f t="shared" si="236"/>
        <v>0</v>
      </c>
      <c r="G3333" s="11"/>
      <c r="H3333" s="11"/>
      <c r="I3333" s="11"/>
      <c r="J3333" s="12">
        <f t="shared" si="237"/>
        <v>0</v>
      </c>
      <c r="K3333" s="31">
        <f t="shared" si="238"/>
        <v>875</v>
      </c>
      <c r="L3333" s="37">
        <f t="shared" si="235"/>
        <v>0</v>
      </c>
      <c r="M3333" s="37"/>
      <c r="N3333" s="37">
        <f t="shared" si="239"/>
        <v>0</v>
      </c>
    </row>
    <row r="3334" spans="1:14" ht="19.5" thickBot="1" x14ac:dyDescent="0.35">
      <c r="A3334" s="105" t="s">
        <v>104</v>
      </c>
      <c r="B3334" s="106">
        <v>3</v>
      </c>
      <c r="C3334" s="106">
        <v>3</v>
      </c>
      <c r="D3334" s="44"/>
      <c r="E3334" s="44"/>
      <c r="F3334" s="30">
        <f t="shared" si="236"/>
        <v>0</v>
      </c>
      <c r="G3334" s="11"/>
      <c r="H3334" s="11"/>
      <c r="I3334" s="11"/>
      <c r="J3334" s="12">
        <f t="shared" si="237"/>
        <v>0</v>
      </c>
      <c r="K3334" s="31">
        <f t="shared" si="238"/>
        <v>2145</v>
      </c>
      <c r="L3334" s="37">
        <f t="shared" si="235"/>
        <v>0</v>
      </c>
      <c r="M3334" s="37"/>
      <c r="N3334" s="37">
        <f t="shared" si="239"/>
        <v>0</v>
      </c>
    </row>
    <row r="3335" spans="1:14" ht="19.5" thickBot="1" x14ac:dyDescent="0.35">
      <c r="A3335" s="56" t="s">
        <v>105</v>
      </c>
      <c r="B3335" s="57" t="s">
        <v>74</v>
      </c>
      <c r="C3335" s="58">
        <v>150</v>
      </c>
      <c r="D3335" s="44"/>
      <c r="E3335" s="44"/>
      <c r="F3335" s="30">
        <f t="shared" si="236"/>
        <v>0</v>
      </c>
      <c r="G3335" s="11"/>
      <c r="H3335" s="11"/>
      <c r="I3335" s="11"/>
      <c r="J3335" s="12">
        <f t="shared" si="237"/>
        <v>0</v>
      </c>
      <c r="K3335" s="31">
        <f t="shared" si="238"/>
        <v>21.06</v>
      </c>
      <c r="L3335" s="37">
        <f t="shared" si="235"/>
        <v>0</v>
      </c>
      <c r="M3335" s="37"/>
      <c r="N3335" s="37">
        <f t="shared" si="239"/>
        <v>0</v>
      </c>
    </row>
    <row r="3336" spans="1:14" x14ac:dyDescent="0.3">
      <c r="A3336" s="107"/>
      <c r="B3336" s="108"/>
      <c r="C3336" s="108"/>
      <c r="D3336" s="11"/>
      <c r="E3336" s="11"/>
      <c r="F3336" s="30" t="e">
        <f t="shared" si="236"/>
        <v>#DIV/0!</v>
      </c>
      <c r="G3336" s="11"/>
      <c r="H3336" s="11"/>
      <c r="I3336" s="11"/>
      <c r="J3336" s="12">
        <f t="shared" si="237"/>
        <v>0</v>
      </c>
      <c r="K3336" s="31">
        <f t="shared" si="238"/>
        <v>116.5</v>
      </c>
      <c r="L3336" s="37">
        <f t="shared" si="235"/>
        <v>0</v>
      </c>
      <c r="M3336" s="37"/>
      <c r="N3336" s="37">
        <f t="shared" si="239"/>
        <v>0</v>
      </c>
    </row>
    <row r="3337" spans="1:14" x14ac:dyDescent="0.3">
      <c r="A3337" s="107"/>
      <c r="B3337" s="108"/>
      <c r="C3337" s="108"/>
      <c r="D3337" s="11"/>
      <c r="E3337" s="11"/>
      <c r="F3337" s="30" t="e">
        <f t="shared" si="236"/>
        <v>#DIV/0!</v>
      </c>
      <c r="G3337" s="11"/>
      <c r="H3337" s="11"/>
      <c r="I3337" s="11"/>
      <c r="J3337" s="12">
        <f t="shared" si="237"/>
        <v>0</v>
      </c>
      <c r="K3337" s="31">
        <f t="shared" si="238"/>
        <v>0</v>
      </c>
      <c r="L3337" s="37">
        <f t="shared" si="235"/>
        <v>0</v>
      </c>
      <c r="M3337" s="37"/>
      <c r="N3337" s="37">
        <f t="shared" si="239"/>
        <v>0</v>
      </c>
    </row>
    <row r="3338" spans="1:14" x14ac:dyDescent="0.3">
      <c r="A3338" s="107"/>
      <c r="B3338" s="108"/>
      <c r="C3338" s="108"/>
      <c r="D3338" s="11"/>
      <c r="E3338" s="11"/>
      <c r="F3338" s="30" t="e">
        <f t="shared" si="236"/>
        <v>#DIV/0!</v>
      </c>
      <c r="G3338" s="11"/>
      <c r="H3338" s="11"/>
      <c r="I3338" s="11"/>
      <c r="J3338" s="12">
        <f t="shared" si="237"/>
        <v>0</v>
      </c>
      <c r="K3338" s="31">
        <f t="shared" si="238"/>
        <v>23</v>
      </c>
      <c r="L3338" s="37">
        <f t="shared" si="235"/>
        <v>0</v>
      </c>
      <c r="M3338" s="37"/>
      <c r="N3338" s="37">
        <f t="shared" si="239"/>
        <v>0</v>
      </c>
    </row>
    <row r="3339" spans="1:14" x14ac:dyDescent="0.3">
      <c r="A3339" s="107"/>
      <c r="B3339" s="108"/>
      <c r="C3339" s="108"/>
      <c r="D3339" s="11"/>
      <c r="E3339" s="11"/>
      <c r="F3339" s="30" t="e">
        <f t="shared" si="236"/>
        <v>#DIV/0!</v>
      </c>
      <c r="G3339" s="11"/>
      <c r="H3339" s="11"/>
      <c r="I3339" s="11"/>
      <c r="J3339" s="12">
        <f t="shared" si="237"/>
        <v>0</v>
      </c>
      <c r="K3339" s="31">
        <f t="shared" si="238"/>
        <v>0</v>
      </c>
      <c r="L3339" s="37">
        <f t="shared" si="235"/>
        <v>0</v>
      </c>
      <c r="M3339" s="37"/>
      <c r="N3339" s="37">
        <f t="shared" si="239"/>
        <v>0</v>
      </c>
    </row>
    <row r="3340" spans="1:14" x14ac:dyDescent="0.3">
      <c r="A3340" s="11"/>
      <c r="B3340" s="10"/>
      <c r="C3340" s="10"/>
      <c r="D3340" s="11"/>
      <c r="E3340" s="11"/>
      <c r="F3340" s="30" t="e">
        <f t="shared" si="236"/>
        <v>#DIV/0!</v>
      </c>
      <c r="G3340" s="11"/>
      <c r="H3340" s="11"/>
      <c r="I3340" s="11"/>
      <c r="J3340" s="12">
        <f t="shared" si="237"/>
        <v>0</v>
      </c>
      <c r="K3340" s="31">
        <f t="shared" si="238"/>
        <v>0</v>
      </c>
      <c r="L3340" s="37">
        <f t="shared" si="235"/>
        <v>0</v>
      </c>
      <c r="M3340" s="37"/>
      <c r="N3340" s="37">
        <f t="shared" si="239"/>
        <v>0</v>
      </c>
    </row>
    <row r="3341" spans="1:14" x14ac:dyDescent="0.3">
      <c r="A3341" s="11"/>
      <c r="B3341" s="10"/>
      <c r="C3341" s="10"/>
      <c r="D3341" s="11"/>
      <c r="E3341" s="11"/>
      <c r="F3341" s="30" t="e">
        <f t="shared" si="236"/>
        <v>#DIV/0!</v>
      </c>
      <c r="G3341" s="11"/>
      <c r="H3341" s="11"/>
      <c r="I3341" s="11"/>
      <c r="J3341" s="12">
        <f t="shared" si="237"/>
        <v>0</v>
      </c>
      <c r="K3341" s="31">
        <f t="shared" si="238"/>
        <v>0</v>
      </c>
      <c r="L3341" s="37">
        <f t="shared" si="235"/>
        <v>0</v>
      </c>
      <c r="M3341" s="37"/>
      <c r="N3341" s="37">
        <f t="shared" si="239"/>
        <v>0</v>
      </c>
    </row>
    <row r="3342" spans="1:14" x14ac:dyDescent="0.3">
      <c r="A3342" s="11"/>
      <c r="B3342" s="10"/>
      <c r="C3342" s="10"/>
      <c r="D3342" s="11"/>
      <c r="E3342" s="11"/>
      <c r="F3342" s="30" t="e">
        <f t="shared" si="236"/>
        <v>#DIV/0!</v>
      </c>
      <c r="G3342" s="11"/>
      <c r="H3342" s="11"/>
      <c r="I3342" s="11"/>
      <c r="J3342" s="12">
        <f t="shared" si="237"/>
        <v>0</v>
      </c>
      <c r="K3342" s="31">
        <f t="shared" si="238"/>
        <v>0</v>
      </c>
      <c r="L3342" s="37">
        <f t="shared" si="235"/>
        <v>0</v>
      </c>
      <c r="M3342" s="37"/>
      <c r="N3342" s="37">
        <f t="shared" si="239"/>
        <v>0</v>
      </c>
    </row>
    <row r="3343" spans="1:14" x14ac:dyDescent="0.3">
      <c r="A3343" s="11" t="s">
        <v>33</v>
      </c>
      <c r="B3343" s="11"/>
      <c r="C3343" s="13"/>
      <c r="D3343" s="111">
        <f t="shared" ref="D3343:J3343" si="240">SUM(D3281:D3342)</f>
        <v>0</v>
      </c>
      <c r="E3343" s="111">
        <f t="shared" si="240"/>
        <v>0</v>
      </c>
      <c r="F3343" s="111" t="e">
        <f t="shared" si="240"/>
        <v>#DIV/0!</v>
      </c>
      <c r="G3343" s="111">
        <f t="shared" si="240"/>
        <v>0</v>
      </c>
      <c r="H3343" s="111">
        <f t="shared" si="240"/>
        <v>0</v>
      </c>
      <c r="I3343" s="111">
        <f t="shared" si="240"/>
        <v>0</v>
      </c>
      <c r="J3343" s="12">
        <f t="shared" si="240"/>
        <v>0</v>
      </c>
      <c r="K3343" s="111"/>
      <c r="L3343" s="111">
        <f>SUM(L3281:L3342)</f>
        <v>0</v>
      </c>
      <c r="M3343" s="111">
        <f>SUM(M3281:M3342)</f>
        <v>0</v>
      </c>
      <c r="N3343" s="111">
        <f>SUM(N3281:N3342)</f>
        <v>0</v>
      </c>
    </row>
    <row r="3344" spans="1:14" x14ac:dyDescent="0.3">
      <c r="A3344" s="113"/>
      <c r="B3344" s="114"/>
      <c r="C3344" s="115"/>
      <c r="D3344" s="116"/>
      <c r="E3344" s="116"/>
      <c r="F3344" s="7" t="s">
        <v>106</v>
      </c>
      <c r="G3344" s="7" t="s">
        <v>123</v>
      </c>
      <c r="H3344" s="7" t="s">
        <v>124</v>
      </c>
      <c r="I3344" s="7" t="s">
        <v>125</v>
      </c>
      <c r="J3344" s="7" t="s">
        <v>126</v>
      </c>
      <c r="K3344" s="117"/>
      <c r="L3344" s="117"/>
      <c r="M3344" s="7" t="s">
        <v>107</v>
      </c>
      <c r="N3344" s="118"/>
    </row>
    <row r="3345" spans="1:14" ht="31.5" x14ac:dyDescent="0.5">
      <c r="A3345" s="113"/>
      <c r="B3345" s="114"/>
      <c r="C3345" s="115"/>
      <c r="D3345" s="116"/>
      <c r="E3345" s="116"/>
      <c r="F3345" s="121"/>
      <c r="G3345" s="121"/>
      <c r="H3345" s="121"/>
      <c r="I3345" s="121"/>
      <c r="J3345" s="121"/>
      <c r="K3345" s="122"/>
      <c r="L3345" s="121">
        <f>+F3345-G3345-H3345-I3345-J3345</f>
        <v>0</v>
      </c>
      <c r="M3345" s="123"/>
      <c r="N3345" s="124"/>
    </row>
    <row r="3346" spans="1:14" x14ac:dyDescent="0.3">
      <c r="A3346" s="177" t="s">
        <v>109</v>
      </c>
      <c r="B3346" s="178"/>
      <c r="C3346" s="178"/>
      <c r="D3346" s="178"/>
      <c r="E3346" s="178"/>
      <c r="F3346" s="178"/>
      <c r="G3346" s="178"/>
      <c r="H3346" s="178"/>
      <c r="I3346" s="178"/>
      <c r="J3346" s="179"/>
      <c r="K3346" s="125"/>
      <c r="L3346" s="12"/>
      <c r="M3346" s="126"/>
      <c r="N3346" s="127"/>
    </row>
    <row r="3347" spans="1:14" x14ac:dyDescent="0.3">
      <c r="A3347" s="180" t="s">
        <v>110</v>
      </c>
      <c r="B3347" s="181"/>
      <c r="C3347" s="181"/>
      <c r="D3347" s="181"/>
      <c r="E3347" s="181"/>
      <c r="F3347" s="181"/>
      <c r="G3347" s="181"/>
      <c r="H3347" s="181"/>
      <c r="I3347" s="181"/>
      <c r="J3347" s="182"/>
      <c r="K3347" s="129"/>
      <c r="L3347" s="12"/>
      <c r="M3347" s="126"/>
      <c r="N3347" s="127"/>
    </row>
    <row r="3348" spans="1:14" x14ac:dyDescent="0.3">
      <c r="A3348" s="160" t="s">
        <v>111</v>
      </c>
      <c r="B3348" s="161"/>
      <c r="C3348" s="161"/>
      <c r="D3348" s="161"/>
      <c r="E3348" s="161"/>
      <c r="F3348" s="161"/>
      <c r="G3348" s="161"/>
      <c r="H3348" s="161"/>
      <c r="I3348" s="161"/>
      <c r="J3348" s="162"/>
      <c r="K3348" s="130"/>
      <c r="L3348" s="12"/>
      <c r="M3348" s="131" t="e">
        <f>+L3348/L3343%</f>
        <v>#DIV/0!</v>
      </c>
      <c r="N3348" s="127"/>
    </row>
    <row r="3349" spans="1:14" x14ac:dyDescent="0.3">
      <c r="A3349" s="163" t="s">
        <v>112</v>
      </c>
      <c r="B3349" s="164"/>
      <c r="C3349" s="164"/>
      <c r="D3349" s="164"/>
      <c r="E3349" s="164"/>
      <c r="F3349" s="164"/>
      <c r="G3349" s="164"/>
      <c r="H3349" s="164"/>
      <c r="I3349" s="164"/>
      <c r="J3349" s="165"/>
      <c r="K3349" s="132"/>
      <c r="L3349" s="12">
        <f>+E3365</f>
        <v>0</v>
      </c>
      <c r="M3349" s="126"/>
      <c r="N3349" s="127"/>
    </row>
    <row r="3350" spans="1:14" x14ac:dyDescent="0.3">
      <c r="A3350" s="166" t="s">
        <v>113</v>
      </c>
      <c r="B3350" s="167"/>
      <c r="C3350" s="167"/>
      <c r="D3350" s="167"/>
      <c r="E3350" s="167"/>
      <c r="F3350" s="167"/>
      <c r="G3350" s="167"/>
      <c r="H3350" s="167"/>
      <c r="I3350" s="167"/>
      <c r="J3350" s="168"/>
      <c r="K3350" s="134"/>
      <c r="L3350" s="12">
        <f>+M3365</f>
        <v>0</v>
      </c>
      <c r="M3350" s="126"/>
      <c r="N3350" s="127"/>
    </row>
    <row r="3351" spans="1:14" x14ac:dyDescent="0.3">
      <c r="A3351" s="169"/>
      <c r="B3351" s="170"/>
      <c r="C3351" s="170"/>
      <c r="D3351" s="170"/>
      <c r="E3351" s="170"/>
      <c r="F3351" s="170"/>
      <c r="G3351" s="170"/>
      <c r="H3351" s="170"/>
      <c r="I3351" s="170"/>
      <c r="J3351" s="171"/>
      <c r="K3351" s="128"/>
      <c r="L3351" s="126"/>
      <c r="M3351" s="126"/>
      <c r="N3351" s="127"/>
    </row>
    <row r="3352" spans="1:14" x14ac:dyDescent="0.3">
      <c r="A3352" s="169"/>
      <c r="B3352" s="170"/>
      <c r="C3352" s="170"/>
      <c r="D3352" s="170"/>
      <c r="E3352" s="170"/>
      <c r="F3352" s="170"/>
      <c r="G3352" s="170"/>
      <c r="H3352" s="170"/>
      <c r="I3352" s="170"/>
      <c r="J3352" s="171"/>
      <c r="K3352" s="128"/>
      <c r="L3352" s="126"/>
      <c r="M3352" s="126"/>
      <c r="N3352" s="127"/>
    </row>
    <row r="3353" spans="1:14" x14ac:dyDescent="0.3">
      <c r="A3353" s="169" t="s">
        <v>114</v>
      </c>
      <c r="B3353" s="170"/>
      <c r="C3353" s="170"/>
      <c r="D3353" s="170"/>
      <c r="E3353" s="170"/>
      <c r="F3353" s="170"/>
      <c r="G3353" s="170"/>
      <c r="H3353" s="170"/>
      <c r="I3353" s="170"/>
      <c r="J3353" s="171"/>
      <c r="K3353" s="136"/>
      <c r="L3353" s="111">
        <f>+L3343-L3346-L3347-L3348-L3349+L3350-L3351-L3352</f>
        <v>0</v>
      </c>
      <c r="M3353" s="126"/>
      <c r="N3353" s="127"/>
    </row>
    <row r="3354" spans="1:14" ht="19.5" thickBot="1" x14ac:dyDescent="0.35">
      <c r="M3354" s="138">
        <f>+L3354-L3353</f>
        <v>0</v>
      </c>
    </row>
    <row r="3355" spans="1:14" ht="19.5" thickBot="1" x14ac:dyDescent="0.35">
      <c r="A3355" s="157" t="s">
        <v>115</v>
      </c>
      <c r="B3355" s="158"/>
      <c r="C3355" s="158"/>
      <c r="D3355" s="158"/>
      <c r="E3355" s="158"/>
      <c r="F3355" s="159"/>
      <c r="G3355" s="127"/>
      <c r="H3355" s="157" t="s">
        <v>116</v>
      </c>
      <c r="I3355" s="158"/>
      <c r="J3355" s="159"/>
      <c r="K3355" s="157" t="s">
        <v>117</v>
      </c>
      <c r="L3355" s="158"/>
      <c r="M3355" s="159"/>
      <c r="N3355" s="139"/>
    </row>
    <row r="3356" spans="1:14" ht="19.5" thickBot="1" x14ac:dyDescent="0.35">
      <c r="A3356" s="140" t="s">
        <v>118</v>
      </c>
      <c r="B3356" s="157" t="s">
        <v>119</v>
      </c>
      <c r="C3356" s="159"/>
      <c r="D3356" s="140" t="s">
        <v>120</v>
      </c>
      <c r="E3356" s="157" t="s">
        <v>22</v>
      </c>
      <c r="F3356" s="159"/>
      <c r="G3356" s="127"/>
      <c r="H3356" s="157" t="s">
        <v>119</v>
      </c>
      <c r="I3356" s="159"/>
      <c r="J3356" s="140" t="s">
        <v>22</v>
      </c>
      <c r="K3356" s="157" t="s">
        <v>119</v>
      </c>
      <c r="L3356" s="159"/>
      <c r="M3356" s="140" t="s">
        <v>22</v>
      </c>
      <c r="N3356" s="139"/>
    </row>
    <row r="3357" spans="1:14" ht="19.5" thickBot="1" x14ac:dyDescent="0.35">
      <c r="A3357" s="141"/>
      <c r="B3357" s="153"/>
      <c r="C3357" s="154"/>
      <c r="D3357" s="141"/>
      <c r="E3357" s="155"/>
      <c r="F3357" s="156"/>
      <c r="G3357" s="127"/>
      <c r="H3357" s="153"/>
      <c r="I3357" s="154"/>
      <c r="J3357" s="142"/>
      <c r="K3357" s="153"/>
      <c r="L3357" s="154"/>
      <c r="M3357" s="143"/>
      <c r="N3357" s="144"/>
    </row>
    <row r="3358" spans="1:14" ht="19.5" thickBot="1" x14ac:dyDescent="0.35">
      <c r="A3358" s="141"/>
      <c r="B3358" s="153"/>
      <c r="C3358" s="154"/>
      <c r="D3358" s="141"/>
      <c r="E3358" s="155"/>
      <c r="F3358" s="156"/>
      <c r="G3358" s="127"/>
      <c r="H3358" s="153"/>
      <c r="I3358" s="154"/>
      <c r="J3358" s="142"/>
      <c r="K3358" s="153"/>
      <c r="L3358" s="154"/>
      <c r="M3358" s="143"/>
      <c r="N3358" s="144"/>
    </row>
    <row r="3359" spans="1:14" ht="19.5" thickBot="1" x14ac:dyDescent="0.35">
      <c r="A3359" s="141"/>
      <c r="B3359" s="153"/>
      <c r="C3359" s="154"/>
      <c r="D3359" s="141"/>
      <c r="E3359" s="155"/>
      <c r="F3359" s="156"/>
      <c r="G3359" s="127"/>
      <c r="H3359" s="153"/>
      <c r="I3359" s="154"/>
      <c r="J3359" s="142"/>
      <c r="K3359" s="153"/>
      <c r="L3359" s="154"/>
      <c r="M3359" s="143"/>
      <c r="N3359" s="144"/>
    </row>
    <row r="3360" spans="1:14" ht="19.5" thickBot="1" x14ac:dyDescent="0.35">
      <c r="A3360" s="141"/>
      <c r="B3360" s="153"/>
      <c r="C3360" s="154"/>
      <c r="D3360" s="141"/>
      <c r="E3360" s="155"/>
      <c r="F3360" s="156"/>
      <c r="G3360" s="127"/>
      <c r="H3360" s="153"/>
      <c r="I3360" s="154"/>
      <c r="J3360" s="142"/>
      <c r="K3360" s="153"/>
      <c r="L3360" s="154"/>
      <c r="M3360" s="143"/>
      <c r="N3360" s="144"/>
    </row>
    <row r="3361" spans="1:14" ht="19.5" thickBot="1" x14ac:dyDescent="0.35">
      <c r="A3361" s="141"/>
      <c r="B3361" s="153"/>
      <c r="C3361" s="154"/>
      <c r="D3361" s="141"/>
      <c r="E3361" s="155"/>
      <c r="F3361" s="156"/>
      <c r="G3361" s="127"/>
      <c r="H3361" s="153"/>
      <c r="I3361" s="154"/>
      <c r="J3361" s="142"/>
      <c r="K3361" s="153"/>
      <c r="L3361" s="154"/>
      <c r="M3361" s="143"/>
      <c r="N3361" s="144"/>
    </row>
    <row r="3362" spans="1:14" ht="19.5" thickBot="1" x14ac:dyDescent="0.35">
      <c r="A3362" s="141"/>
      <c r="B3362" s="153"/>
      <c r="C3362" s="154"/>
      <c r="D3362" s="141"/>
      <c r="E3362" s="155"/>
      <c r="F3362" s="156"/>
      <c r="G3362" s="127"/>
      <c r="H3362" s="153"/>
      <c r="I3362" s="154"/>
      <c r="J3362" s="142"/>
      <c r="K3362" s="153"/>
      <c r="L3362" s="154"/>
      <c r="M3362" s="143"/>
      <c r="N3362" s="144"/>
    </row>
    <row r="3363" spans="1:14" ht="19.5" thickBot="1" x14ac:dyDescent="0.35">
      <c r="A3363" s="141"/>
      <c r="B3363" s="153"/>
      <c r="C3363" s="154"/>
      <c r="D3363" s="141"/>
      <c r="E3363" s="155"/>
      <c r="F3363" s="156"/>
      <c r="G3363" s="127"/>
      <c r="H3363" s="153"/>
      <c r="I3363" s="154"/>
      <c r="J3363" s="142"/>
      <c r="K3363" s="153"/>
      <c r="L3363" s="154"/>
      <c r="M3363" s="143"/>
      <c r="N3363" s="144"/>
    </row>
    <row r="3364" spans="1:14" ht="19.5" thickBot="1" x14ac:dyDescent="0.35">
      <c r="A3364" s="141"/>
      <c r="B3364" s="153"/>
      <c r="C3364" s="154"/>
      <c r="D3364" s="141"/>
      <c r="E3364" s="155"/>
      <c r="F3364" s="156"/>
      <c r="G3364" s="127"/>
      <c r="H3364" s="153"/>
      <c r="I3364" s="154"/>
      <c r="J3364" s="142"/>
      <c r="K3364" s="153"/>
      <c r="L3364" s="154"/>
      <c r="M3364" s="143"/>
      <c r="N3364" s="144"/>
    </row>
    <row r="3365" spans="1:14" ht="19.5" thickBot="1" x14ac:dyDescent="0.35">
      <c r="A3365" s="141" t="s">
        <v>121</v>
      </c>
      <c r="B3365" s="153"/>
      <c r="C3365" s="154"/>
      <c r="D3365" s="141"/>
      <c r="E3365" s="155">
        <f>SUM(E3357:F3364)</f>
        <v>0</v>
      </c>
      <c r="F3365" s="156"/>
      <c r="G3365" s="127"/>
      <c r="H3365" s="153" t="s">
        <v>121</v>
      </c>
      <c r="I3365" s="154"/>
      <c r="J3365" s="140">
        <f>SUM(J3357:J3364)</f>
        <v>0</v>
      </c>
      <c r="K3365" s="153" t="s">
        <v>121</v>
      </c>
      <c r="L3365" s="154"/>
      <c r="M3365" s="145">
        <f>SUM(M3357:M3364)</f>
        <v>0</v>
      </c>
      <c r="N3365" s="139"/>
    </row>
    <row r="3368" spans="1:14" x14ac:dyDescent="0.3">
      <c r="A3368" s="172" t="s">
        <v>0</v>
      </c>
      <c r="B3368" s="172"/>
      <c r="C3368" s="172"/>
      <c r="D3368" s="172"/>
      <c r="E3368" s="172"/>
      <c r="F3368" s="172"/>
      <c r="G3368" s="172"/>
      <c r="H3368" s="172"/>
      <c r="I3368" s="172"/>
      <c r="J3368" s="172"/>
      <c r="K3368" s="172"/>
      <c r="L3368" s="172"/>
      <c r="M3368" s="1"/>
      <c r="N3368" s="151"/>
    </row>
    <row r="3369" spans="1:14" x14ac:dyDescent="0.3">
      <c r="A3369" s="1" t="s">
        <v>1</v>
      </c>
      <c r="B3369" s="151"/>
      <c r="J3369" s="1" t="s">
        <v>3</v>
      </c>
      <c r="K3369" s="173">
        <f>+K3278</f>
        <v>0</v>
      </c>
      <c r="L3369" s="173"/>
      <c r="M3369" s="173"/>
      <c r="N3369" s="6"/>
    </row>
    <row r="3370" spans="1:14" x14ac:dyDescent="0.3">
      <c r="A3370" s="174"/>
      <c r="B3370" s="175"/>
      <c r="C3370" s="176"/>
      <c r="D3370" s="169" t="s">
        <v>6</v>
      </c>
      <c r="E3370" s="170"/>
      <c r="F3370" s="171"/>
      <c r="G3370" s="7" t="s">
        <v>7</v>
      </c>
      <c r="H3370" s="7" t="s">
        <v>7</v>
      </c>
      <c r="I3370" s="7" t="s">
        <v>8</v>
      </c>
      <c r="J3370" s="150" t="s">
        <v>9</v>
      </c>
      <c r="K3370" s="7" t="s">
        <v>10</v>
      </c>
      <c r="L3370" s="152"/>
      <c r="M3370" s="7" t="s">
        <v>11</v>
      </c>
      <c r="N3370" s="7" t="s">
        <v>12</v>
      </c>
    </row>
    <row r="3371" spans="1:14" x14ac:dyDescent="0.3">
      <c r="A3371" s="12" t="s">
        <v>16</v>
      </c>
      <c r="B3371" s="7" t="s">
        <v>17</v>
      </c>
      <c r="C3371" s="13" t="s">
        <v>18</v>
      </c>
      <c r="D3371" s="7">
        <v>1</v>
      </c>
      <c r="E3371" s="7">
        <v>2</v>
      </c>
      <c r="F3371" s="14" t="s">
        <v>19</v>
      </c>
      <c r="G3371" s="7" t="s">
        <v>20</v>
      </c>
      <c r="H3371" s="7" t="s">
        <v>20</v>
      </c>
      <c r="I3371" s="7"/>
      <c r="J3371" s="7" t="s">
        <v>20</v>
      </c>
      <c r="K3371" s="7" t="s">
        <v>21</v>
      </c>
      <c r="L3371" s="7" t="s">
        <v>22</v>
      </c>
      <c r="M3371" s="7" t="s">
        <v>23</v>
      </c>
      <c r="N3371" s="7" t="s">
        <v>22</v>
      </c>
    </row>
    <row r="3372" spans="1:14" x14ac:dyDescent="0.3">
      <c r="A3372" s="16" t="s">
        <v>35</v>
      </c>
      <c r="B3372" s="17" t="s">
        <v>36</v>
      </c>
      <c r="C3372" s="17">
        <v>72</v>
      </c>
      <c r="D3372" s="29"/>
      <c r="E3372" s="29"/>
      <c r="F3372" s="30">
        <f>+(E3372+D3372)/C3372</f>
        <v>0</v>
      </c>
      <c r="G3372" s="32"/>
      <c r="H3372" s="32"/>
      <c r="I3372" s="32"/>
      <c r="J3372" s="34">
        <f>+D3372+E3372-G3372-H3372-I3372</f>
        <v>0</v>
      </c>
      <c r="K3372" s="31">
        <f>+K3281</f>
        <v>381.13</v>
      </c>
      <c r="L3372" s="24">
        <f t="shared" ref="L3372:L3433" si="241">+J3372*K3372</f>
        <v>0</v>
      </c>
      <c r="M3372" s="24"/>
      <c r="N3372" s="24">
        <f>+K3372*I3372</f>
        <v>0</v>
      </c>
    </row>
    <row r="3373" spans="1:14" x14ac:dyDescent="0.3">
      <c r="A3373" s="16" t="s">
        <v>37</v>
      </c>
      <c r="B3373" s="17" t="s">
        <v>38</v>
      </c>
      <c r="C3373" s="17">
        <v>36</v>
      </c>
      <c r="D3373" s="29"/>
      <c r="E3373" s="29"/>
      <c r="F3373" s="30">
        <f t="shared" ref="F3373:F3433" si="242">+(E3373+D3373)/C3373</f>
        <v>0</v>
      </c>
      <c r="G3373" s="32"/>
      <c r="H3373" s="32"/>
      <c r="I3373" s="32"/>
      <c r="J3373" s="34">
        <f t="shared" ref="J3373:J3433" si="243">+D3373+E3373-G3373-H3373-I3373</f>
        <v>0</v>
      </c>
      <c r="K3373" s="31">
        <f t="shared" ref="K3373:K3433" si="244">+K3282</f>
        <v>741.2</v>
      </c>
      <c r="L3373" s="24">
        <f t="shared" si="241"/>
        <v>0</v>
      </c>
      <c r="M3373" s="24"/>
      <c r="N3373" s="24">
        <f t="shared" ref="N3373:N3433" si="245">+K3373*I3373</f>
        <v>0</v>
      </c>
    </row>
    <row r="3374" spans="1:14" x14ac:dyDescent="0.3">
      <c r="A3374" s="16" t="s">
        <v>39</v>
      </c>
      <c r="B3374" s="17" t="s">
        <v>40</v>
      </c>
      <c r="C3374" s="17">
        <v>18</v>
      </c>
      <c r="D3374" s="29"/>
      <c r="E3374" s="29"/>
      <c r="F3374" s="30">
        <f t="shared" si="242"/>
        <v>0</v>
      </c>
      <c r="G3374" s="32"/>
      <c r="H3374" s="32"/>
      <c r="I3374" s="32"/>
      <c r="J3374" s="12">
        <f t="shared" si="243"/>
        <v>0</v>
      </c>
      <c r="K3374" s="31">
        <f t="shared" si="244"/>
        <v>1263.5999999999999</v>
      </c>
      <c r="L3374" s="37">
        <f t="shared" si="241"/>
        <v>0</v>
      </c>
      <c r="M3374" s="37"/>
      <c r="N3374" s="37">
        <f t="shared" si="245"/>
        <v>0</v>
      </c>
    </row>
    <row r="3375" spans="1:14" x14ac:dyDescent="0.3">
      <c r="A3375" s="16" t="s">
        <v>41</v>
      </c>
      <c r="B3375" s="17" t="s">
        <v>42</v>
      </c>
      <c r="C3375" s="17">
        <v>10</v>
      </c>
      <c r="D3375" s="29"/>
      <c r="E3375" s="29"/>
      <c r="F3375" s="30">
        <f t="shared" si="242"/>
        <v>0</v>
      </c>
      <c r="G3375" s="32"/>
      <c r="H3375" s="32"/>
      <c r="I3375" s="32"/>
      <c r="J3375" s="34">
        <f t="shared" si="243"/>
        <v>0</v>
      </c>
      <c r="K3375" s="31">
        <f t="shared" si="244"/>
        <v>2059.1999999999998</v>
      </c>
      <c r="L3375" s="24">
        <f t="shared" si="241"/>
        <v>0</v>
      </c>
      <c r="M3375" s="24"/>
      <c r="N3375" s="24">
        <f t="shared" si="245"/>
        <v>0</v>
      </c>
    </row>
    <row r="3376" spans="1:14" x14ac:dyDescent="0.3">
      <c r="A3376" s="16" t="s">
        <v>43</v>
      </c>
      <c r="B3376" s="17" t="s">
        <v>36</v>
      </c>
      <c r="C3376" s="17">
        <v>72</v>
      </c>
      <c r="D3376" s="29"/>
      <c r="E3376" s="29"/>
      <c r="F3376" s="30">
        <f t="shared" si="242"/>
        <v>0</v>
      </c>
      <c r="G3376" s="32"/>
      <c r="H3376" s="32"/>
      <c r="I3376" s="32"/>
      <c r="J3376" s="34">
        <f t="shared" si="243"/>
        <v>0</v>
      </c>
      <c r="K3376" s="31">
        <f t="shared" si="244"/>
        <v>409.5</v>
      </c>
      <c r="L3376" s="24">
        <f t="shared" si="241"/>
        <v>0</v>
      </c>
      <c r="M3376" s="24"/>
      <c r="N3376" s="24">
        <f t="shared" si="245"/>
        <v>0</v>
      </c>
    </row>
    <row r="3377" spans="1:14" x14ac:dyDescent="0.3">
      <c r="A3377" s="16" t="s">
        <v>44</v>
      </c>
      <c r="B3377" s="17" t="s">
        <v>38</v>
      </c>
      <c r="C3377" s="17">
        <v>36</v>
      </c>
      <c r="D3377" s="29"/>
      <c r="E3377" s="29"/>
      <c r="F3377" s="30">
        <f t="shared" si="242"/>
        <v>0</v>
      </c>
      <c r="G3377" s="32"/>
      <c r="H3377" s="32"/>
      <c r="I3377" s="32"/>
      <c r="J3377" s="34">
        <f t="shared" si="243"/>
        <v>0</v>
      </c>
      <c r="K3377" s="31">
        <f t="shared" si="244"/>
        <v>803.79</v>
      </c>
      <c r="L3377" s="24">
        <f t="shared" si="241"/>
        <v>0</v>
      </c>
      <c r="M3377" s="24"/>
      <c r="N3377" s="24">
        <f t="shared" si="245"/>
        <v>0</v>
      </c>
    </row>
    <row r="3378" spans="1:14" x14ac:dyDescent="0.3">
      <c r="A3378" s="16" t="s">
        <v>45</v>
      </c>
      <c r="B3378" s="17" t="s">
        <v>36</v>
      </c>
      <c r="C3378" s="17">
        <v>72</v>
      </c>
      <c r="D3378" s="29"/>
      <c r="E3378" s="29"/>
      <c r="F3378" s="30">
        <f t="shared" si="242"/>
        <v>0</v>
      </c>
      <c r="G3378" s="32"/>
      <c r="H3378" s="32"/>
      <c r="I3378" s="32"/>
      <c r="J3378" s="34">
        <f t="shared" si="243"/>
        <v>0</v>
      </c>
      <c r="K3378" s="31">
        <f t="shared" si="244"/>
        <v>409.5</v>
      </c>
      <c r="L3378" s="24">
        <f t="shared" si="241"/>
        <v>0</v>
      </c>
      <c r="M3378" s="24"/>
      <c r="N3378" s="24">
        <f t="shared" si="245"/>
        <v>0</v>
      </c>
    </row>
    <row r="3379" spans="1:14" x14ac:dyDescent="0.3">
      <c r="A3379" s="16" t="s">
        <v>46</v>
      </c>
      <c r="B3379" s="17" t="s">
        <v>38</v>
      </c>
      <c r="C3379" s="17">
        <v>36</v>
      </c>
      <c r="D3379" s="29"/>
      <c r="E3379" s="29"/>
      <c r="F3379" s="30">
        <f t="shared" si="242"/>
        <v>0</v>
      </c>
      <c r="G3379" s="32"/>
      <c r="H3379" s="32"/>
      <c r="I3379" s="32"/>
      <c r="J3379" s="34">
        <f t="shared" si="243"/>
        <v>0</v>
      </c>
      <c r="K3379" s="31">
        <f t="shared" si="244"/>
        <v>803.79</v>
      </c>
      <c r="L3379" s="24">
        <f t="shared" si="241"/>
        <v>0</v>
      </c>
      <c r="M3379" s="24"/>
      <c r="N3379" s="24">
        <f t="shared" si="245"/>
        <v>0</v>
      </c>
    </row>
    <row r="3380" spans="1:14" x14ac:dyDescent="0.3">
      <c r="A3380" s="16" t="s">
        <v>47</v>
      </c>
      <c r="B3380" s="17" t="s">
        <v>48</v>
      </c>
      <c r="C3380" s="17">
        <v>8</v>
      </c>
      <c r="D3380" s="29"/>
      <c r="E3380" s="29"/>
      <c r="F3380" s="30">
        <f t="shared" si="242"/>
        <v>0</v>
      </c>
      <c r="G3380" s="32"/>
      <c r="H3380" s="32"/>
      <c r="I3380" s="32"/>
      <c r="J3380" s="34">
        <f t="shared" si="243"/>
        <v>0</v>
      </c>
      <c r="K3380" s="31">
        <f t="shared" si="244"/>
        <v>2767.05</v>
      </c>
      <c r="L3380" s="24">
        <f t="shared" si="241"/>
        <v>0</v>
      </c>
      <c r="M3380" s="24"/>
      <c r="N3380" s="24">
        <f t="shared" si="245"/>
        <v>0</v>
      </c>
    </row>
    <row r="3381" spans="1:14" x14ac:dyDescent="0.3">
      <c r="A3381" s="35" t="s">
        <v>49</v>
      </c>
      <c r="B3381" s="17" t="s">
        <v>50</v>
      </c>
      <c r="C3381" s="38">
        <v>72</v>
      </c>
      <c r="D3381" s="29"/>
      <c r="E3381" s="29"/>
      <c r="F3381" s="30">
        <f t="shared" si="242"/>
        <v>0</v>
      </c>
      <c r="G3381" s="32"/>
      <c r="H3381" s="32"/>
      <c r="I3381" s="32"/>
      <c r="J3381" s="12">
        <f t="shared" si="243"/>
        <v>0</v>
      </c>
      <c r="K3381" s="31">
        <f t="shared" si="244"/>
        <v>444.6</v>
      </c>
      <c r="L3381" s="37">
        <f t="shared" si="241"/>
        <v>0</v>
      </c>
      <c r="M3381" s="37"/>
      <c r="N3381" s="37">
        <f t="shared" si="245"/>
        <v>0</v>
      </c>
    </row>
    <row r="3382" spans="1:14" x14ac:dyDescent="0.3">
      <c r="A3382" s="16" t="s">
        <v>51</v>
      </c>
      <c r="B3382" s="17" t="s">
        <v>52</v>
      </c>
      <c r="C3382" s="17">
        <v>36</v>
      </c>
      <c r="D3382" s="29"/>
      <c r="E3382" s="29"/>
      <c r="F3382" s="30">
        <f t="shared" si="242"/>
        <v>0</v>
      </c>
      <c r="G3382" s="32"/>
      <c r="H3382" s="32"/>
      <c r="I3382" s="32"/>
      <c r="J3382" s="34">
        <f t="shared" si="243"/>
        <v>0</v>
      </c>
      <c r="K3382" s="31">
        <f t="shared" si="244"/>
        <v>868.73</v>
      </c>
      <c r="L3382" s="24">
        <f t="shared" si="241"/>
        <v>0</v>
      </c>
      <c r="M3382" s="24"/>
      <c r="N3382" s="24">
        <f t="shared" si="245"/>
        <v>0</v>
      </c>
    </row>
    <row r="3383" spans="1:14" x14ac:dyDescent="0.3">
      <c r="A3383" s="16" t="s">
        <v>53</v>
      </c>
      <c r="B3383" s="17" t="s">
        <v>48</v>
      </c>
      <c r="C3383" s="17">
        <v>8</v>
      </c>
      <c r="D3383" s="29"/>
      <c r="E3383" s="29"/>
      <c r="F3383" s="30">
        <f t="shared" si="242"/>
        <v>0</v>
      </c>
      <c r="G3383" s="32"/>
      <c r="H3383" s="32"/>
      <c r="I3383" s="32"/>
      <c r="J3383" s="34">
        <f t="shared" si="243"/>
        <v>0</v>
      </c>
      <c r="K3383" s="31">
        <f t="shared" si="244"/>
        <v>2416.0500000000002</v>
      </c>
      <c r="L3383" s="24">
        <f t="shared" si="241"/>
        <v>0</v>
      </c>
      <c r="M3383" s="24"/>
      <c r="N3383" s="24">
        <f t="shared" si="245"/>
        <v>0</v>
      </c>
    </row>
    <row r="3384" spans="1:14" x14ac:dyDescent="0.3">
      <c r="A3384" s="16" t="s">
        <v>54</v>
      </c>
      <c r="B3384" s="17" t="s">
        <v>50</v>
      </c>
      <c r="C3384" s="17">
        <v>72</v>
      </c>
      <c r="D3384" s="29"/>
      <c r="E3384" s="29"/>
      <c r="F3384" s="30">
        <f t="shared" si="242"/>
        <v>0</v>
      </c>
      <c r="G3384" s="32"/>
      <c r="H3384" s="32"/>
      <c r="I3384" s="32"/>
      <c r="J3384" s="34">
        <f t="shared" si="243"/>
        <v>0</v>
      </c>
      <c r="K3384" s="31">
        <f t="shared" si="244"/>
        <v>377.33</v>
      </c>
      <c r="L3384" s="24">
        <f t="shared" si="241"/>
        <v>0</v>
      </c>
      <c r="M3384" s="24"/>
      <c r="N3384" s="24">
        <f t="shared" si="245"/>
        <v>0</v>
      </c>
    </row>
    <row r="3385" spans="1:14" x14ac:dyDescent="0.3">
      <c r="A3385" s="16" t="s">
        <v>55</v>
      </c>
      <c r="B3385" s="17" t="s">
        <v>56</v>
      </c>
      <c r="C3385" s="17">
        <v>15</v>
      </c>
      <c r="D3385" s="44"/>
      <c r="E3385" s="44"/>
      <c r="F3385" s="30">
        <f t="shared" si="242"/>
        <v>0</v>
      </c>
      <c r="G3385" s="11"/>
      <c r="H3385" s="11"/>
      <c r="I3385" s="11"/>
      <c r="J3385" s="12">
        <f t="shared" si="243"/>
        <v>0</v>
      </c>
      <c r="K3385" s="45">
        <f t="shared" si="244"/>
        <v>1158.3</v>
      </c>
      <c r="L3385" s="37">
        <f t="shared" si="241"/>
        <v>0</v>
      </c>
      <c r="M3385" s="37"/>
      <c r="N3385" s="37">
        <f t="shared" si="245"/>
        <v>0</v>
      </c>
    </row>
    <row r="3386" spans="1:14" x14ac:dyDescent="0.3">
      <c r="A3386" s="16" t="s">
        <v>57</v>
      </c>
      <c r="B3386" s="17" t="s">
        <v>50</v>
      </c>
      <c r="C3386" s="17">
        <v>72</v>
      </c>
      <c r="D3386" s="29"/>
      <c r="E3386" s="29"/>
      <c r="F3386" s="30">
        <f t="shared" si="242"/>
        <v>0</v>
      </c>
      <c r="G3386" s="32"/>
      <c r="H3386" s="32"/>
      <c r="I3386" s="32"/>
      <c r="J3386" s="34">
        <f t="shared" si="243"/>
        <v>0</v>
      </c>
      <c r="K3386" s="31">
        <f t="shared" si="244"/>
        <v>424.13</v>
      </c>
      <c r="L3386" s="24">
        <f t="shared" si="241"/>
        <v>0</v>
      </c>
      <c r="M3386" s="24"/>
      <c r="N3386" s="24">
        <f t="shared" si="245"/>
        <v>0</v>
      </c>
    </row>
    <row r="3387" spans="1:14" x14ac:dyDescent="0.3">
      <c r="A3387" s="16" t="s">
        <v>58</v>
      </c>
      <c r="B3387" s="17" t="s">
        <v>59</v>
      </c>
      <c r="C3387" s="17">
        <v>15</v>
      </c>
      <c r="D3387" s="29"/>
      <c r="E3387" s="29"/>
      <c r="F3387" s="30">
        <f t="shared" si="242"/>
        <v>0</v>
      </c>
      <c r="G3387" s="32"/>
      <c r="H3387" s="32"/>
      <c r="I3387" s="32"/>
      <c r="J3387" s="34">
        <f t="shared" si="243"/>
        <v>0</v>
      </c>
      <c r="K3387" s="31">
        <f t="shared" si="244"/>
        <v>1199.25</v>
      </c>
      <c r="L3387" s="24">
        <f t="shared" si="241"/>
        <v>0</v>
      </c>
      <c r="M3387" s="24"/>
      <c r="N3387" s="24">
        <f t="shared" si="245"/>
        <v>0</v>
      </c>
    </row>
    <row r="3388" spans="1:14" x14ac:dyDescent="0.3">
      <c r="A3388" s="16" t="s">
        <v>60</v>
      </c>
      <c r="B3388" s="17" t="s">
        <v>50</v>
      </c>
      <c r="C3388" s="17">
        <v>72</v>
      </c>
      <c r="D3388" s="29"/>
      <c r="E3388" s="29"/>
      <c r="F3388" s="30">
        <f t="shared" si="242"/>
        <v>0</v>
      </c>
      <c r="G3388" s="32"/>
      <c r="H3388" s="32"/>
      <c r="I3388" s="32"/>
      <c r="J3388" s="34">
        <f t="shared" si="243"/>
        <v>0</v>
      </c>
      <c r="K3388" s="31">
        <f t="shared" si="244"/>
        <v>381.13</v>
      </c>
      <c r="L3388" s="24">
        <f t="shared" si="241"/>
        <v>0</v>
      </c>
      <c r="M3388" s="24"/>
      <c r="N3388" s="24">
        <f t="shared" si="245"/>
        <v>0</v>
      </c>
    </row>
    <row r="3389" spans="1:14" x14ac:dyDescent="0.3">
      <c r="A3389" s="16" t="s">
        <v>61</v>
      </c>
      <c r="B3389" s="17" t="s">
        <v>50</v>
      </c>
      <c r="C3389" s="38">
        <v>72</v>
      </c>
      <c r="D3389" s="44"/>
      <c r="E3389" s="44"/>
      <c r="F3389" s="30">
        <f t="shared" si="242"/>
        <v>0</v>
      </c>
      <c r="G3389" s="11"/>
      <c r="H3389" s="11"/>
      <c r="I3389" s="11"/>
      <c r="J3389" s="12">
        <f t="shared" si="243"/>
        <v>0</v>
      </c>
      <c r="K3389" s="31">
        <f t="shared" si="244"/>
        <v>424.13</v>
      </c>
      <c r="L3389" s="37">
        <f t="shared" si="241"/>
        <v>0</v>
      </c>
      <c r="M3389" s="37"/>
      <c r="N3389" s="37">
        <f t="shared" si="245"/>
        <v>0</v>
      </c>
    </row>
    <row r="3390" spans="1:14" x14ac:dyDescent="0.3">
      <c r="A3390" s="35" t="s">
        <v>62</v>
      </c>
      <c r="B3390" s="17" t="s">
        <v>50</v>
      </c>
      <c r="C3390" s="38">
        <v>72</v>
      </c>
      <c r="D3390" s="44"/>
      <c r="E3390" s="44"/>
      <c r="F3390" s="30">
        <f t="shared" si="242"/>
        <v>0</v>
      </c>
      <c r="G3390" s="11"/>
      <c r="H3390" s="11"/>
      <c r="I3390" s="11"/>
      <c r="J3390" s="12">
        <f t="shared" si="243"/>
        <v>0</v>
      </c>
      <c r="K3390" s="31">
        <f t="shared" si="244"/>
        <v>330.23</v>
      </c>
      <c r="L3390" s="37">
        <f t="shared" si="241"/>
        <v>0</v>
      </c>
      <c r="M3390" s="37"/>
      <c r="N3390" s="37">
        <f t="shared" si="245"/>
        <v>0</v>
      </c>
    </row>
    <row r="3391" spans="1:14" x14ac:dyDescent="0.3">
      <c r="A3391" s="35" t="s">
        <v>63</v>
      </c>
      <c r="B3391" s="17" t="s">
        <v>50</v>
      </c>
      <c r="C3391" s="38">
        <v>72</v>
      </c>
      <c r="D3391" s="44"/>
      <c r="E3391" s="44"/>
      <c r="F3391" s="30">
        <f t="shared" si="242"/>
        <v>0</v>
      </c>
      <c r="G3391" s="11"/>
      <c r="H3391" s="11"/>
      <c r="I3391" s="11"/>
      <c r="J3391" s="12">
        <f t="shared" si="243"/>
        <v>0</v>
      </c>
      <c r="K3391" s="31">
        <f t="shared" si="244"/>
        <v>424.13</v>
      </c>
      <c r="L3391" s="37">
        <f t="shared" si="241"/>
        <v>0</v>
      </c>
      <c r="M3391" s="37"/>
      <c r="N3391" s="37">
        <f t="shared" si="245"/>
        <v>0</v>
      </c>
    </row>
    <row r="3392" spans="1:14" x14ac:dyDescent="0.3">
      <c r="A3392" s="35" t="s">
        <v>64</v>
      </c>
      <c r="B3392" s="17" t="s">
        <v>65</v>
      </c>
      <c r="C3392" s="38">
        <v>72</v>
      </c>
      <c r="D3392" s="44"/>
      <c r="E3392" s="44"/>
      <c r="F3392" s="30">
        <f t="shared" si="242"/>
        <v>0</v>
      </c>
      <c r="G3392" s="11"/>
      <c r="H3392" s="11"/>
      <c r="I3392" s="11"/>
      <c r="J3392" s="12">
        <f t="shared" si="243"/>
        <v>0</v>
      </c>
      <c r="K3392" s="31">
        <f t="shared" si="244"/>
        <v>389.61</v>
      </c>
      <c r="L3392" s="37">
        <f t="shared" si="241"/>
        <v>0</v>
      </c>
      <c r="M3392" s="37"/>
      <c r="N3392" s="37">
        <f t="shared" si="245"/>
        <v>0</v>
      </c>
    </row>
    <row r="3393" spans="1:14" x14ac:dyDescent="0.3">
      <c r="A3393" s="35" t="s">
        <v>66</v>
      </c>
      <c r="B3393" s="17" t="s">
        <v>65</v>
      </c>
      <c r="C3393" s="38">
        <v>72</v>
      </c>
      <c r="D3393" s="44"/>
      <c r="E3393" s="44"/>
      <c r="F3393" s="30">
        <f t="shared" si="242"/>
        <v>0</v>
      </c>
      <c r="G3393" s="11"/>
      <c r="H3393" s="11"/>
      <c r="I3393" s="11"/>
      <c r="J3393" s="12">
        <f t="shared" si="243"/>
        <v>0</v>
      </c>
      <c r="K3393" s="31">
        <f t="shared" si="244"/>
        <v>389.61</v>
      </c>
      <c r="L3393" s="37">
        <f t="shared" si="241"/>
        <v>0</v>
      </c>
      <c r="M3393" s="37"/>
      <c r="N3393" s="37">
        <f t="shared" si="245"/>
        <v>0</v>
      </c>
    </row>
    <row r="3394" spans="1:14" x14ac:dyDescent="0.3">
      <c r="A3394" s="47" t="s">
        <v>67</v>
      </c>
      <c r="B3394" s="48" t="s">
        <v>59</v>
      </c>
      <c r="C3394" s="49">
        <v>25</v>
      </c>
      <c r="D3394" s="44"/>
      <c r="E3394" s="44"/>
      <c r="F3394" s="30">
        <f t="shared" si="242"/>
        <v>0</v>
      </c>
      <c r="G3394" s="11"/>
      <c r="H3394" s="11"/>
      <c r="I3394" s="11"/>
      <c r="J3394" s="12">
        <f t="shared" si="243"/>
        <v>0</v>
      </c>
      <c r="K3394" s="31">
        <f t="shared" si="244"/>
        <v>169.65</v>
      </c>
      <c r="L3394" s="37">
        <f t="shared" si="241"/>
        <v>0</v>
      </c>
      <c r="M3394" s="37"/>
      <c r="N3394" s="37">
        <f t="shared" si="245"/>
        <v>0</v>
      </c>
    </row>
    <row r="3395" spans="1:14" x14ac:dyDescent="0.3">
      <c r="A3395" s="47" t="s">
        <v>68</v>
      </c>
      <c r="B3395" s="48" t="s">
        <v>42</v>
      </c>
      <c r="C3395" s="49">
        <v>50</v>
      </c>
      <c r="D3395" s="44"/>
      <c r="E3395" s="44"/>
      <c r="F3395" s="30">
        <f t="shared" si="242"/>
        <v>0</v>
      </c>
      <c r="G3395" s="11"/>
      <c r="H3395" s="11"/>
      <c r="I3395" s="11"/>
      <c r="J3395" s="12">
        <f t="shared" si="243"/>
        <v>0</v>
      </c>
      <c r="K3395" s="31">
        <f t="shared" si="244"/>
        <v>88.92</v>
      </c>
      <c r="L3395" s="37">
        <f t="shared" si="241"/>
        <v>0</v>
      </c>
      <c r="M3395" s="37"/>
      <c r="N3395" s="37">
        <f t="shared" si="245"/>
        <v>0</v>
      </c>
    </row>
    <row r="3396" spans="1:14" x14ac:dyDescent="0.3">
      <c r="A3396" s="47" t="s">
        <v>69</v>
      </c>
      <c r="B3396" s="48" t="s">
        <v>52</v>
      </c>
      <c r="C3396" s="49">
        <v>12</v>
      </c>
      <c r="D3396" s="44"/>
      <c r="E3396" s="44"/>
      <c r="F3396" s="30">
        <f t="shared" si="242"/>
        <v>0</v>
      </c>
      <c r="G3396" s="11"/>
      <c r="H3396" s="11"/>
      <c r="I3396" s="11"/>
      <c r="J3396" s="12">
        <f t="shared" si="243"/>
        <v>0</v>
      </c>
      <c r="K3396" s="31">
        <f t="shared" si="244"/>
        <v>123.94</v>
      </c>
      <c r="L3396" s="37">
        <f t="shared" si="241"/>
        <v>0</v>
      </c>
      <c r="M3396" s="37"/>
      <c r="N3396" s="37">
        <f t="shared" si="245"/>
        <v>0</v>
      </c>
    </row>
    <row r="3397" spans="1:14" ht="19.5" thickBot="1" x14ac:dyDescent="0.35">
      <c r="A3397" s="47" t="s">
        <v>70</v>
      </c>
      <c r="B3397" s="48" t="s">
        <v>50</v>
      </c>
      <c r="C3397" s="49">
        <v>60</v>
      </c>
      <c r="D3397" s="44"/>
      <c r="E3397" s="44"/>
      <c r="F3397" s="30">
        <f t="shared" si="242"/>
        <v>0</v>
      </c>
      <c r="G3397" s="11"/>
      <c r="H3397" s="11"/>
      <c r="I3397" s="11"/>
      <c r="J3397" s="12">
        <f t="shared" si="243"/>
        <v>0</v>
      </c>
      <c r="K3397" s="31">
        <f t="shared" si="244"/>
        <v>67.180000000000007</v>
      </c>
      <c r="L3397" s="37">
        <f t="shared" si="241"/>
        <v>0</v>
      </c>
      <c r="M3397" s="37"/>
      <c r="N3397" s="37">
        <f t="shared" si="245"/>
        <v>0</v>
      </c>
    </row>
    <row r="3398" spans="1:14" ht="19.5" thickBot="1" x14ac:dyDescent="0.35">
      <c r="A3398" s="56" t="s">
        <v>71</v>
      </c>
      <c r="B3398" s="57" t="s">
        <v>50</v>
      </c>
      <c r="C3398" s="58">
        <v>60</v>
      </c>
      <c r="D3398" s="44"/>
      <c r="E3398" s="44"/>
      <c r="F3398" s="30">
        <f t="shared" si="242"/>
        <v>0</v>
      </c>
      <c r="G3398" s="11"/>
      <c r="H3398" s="11"/>
      <c r="I3398" s="11"/>
      <c r="J3398" s="12">
        <f t="shared" si="243"/>
        <v>0</v>
      </c>
      <c r="K3398" s="31">
        <f t="shared" si="244"/>
        <v>67.180000000000007</v>
      </c>
      <c r="L3398" s="37">
        <f t="shared" si="241"/>
        <v>0</v>
      </c>
      <c r="M3398" s="37"/>
      <c r="N3398" s="37">
        <f t="shared" si="245"/>
        <v>0</v>
      </c>
    </row>
    <row r="3399" spans="1:14" ht="19.5" thickBot="1" x14ac:dyDescent="0.35">
      <c r="A3399" s="56" t="s">
        <v>72</v>
      </c>
      <c r="B3399" s="57" t="s">
        <v>50</v>
      </c>
      <c r="C3399" s="58">
        <v>60</v>
      </c>
      <c r="D3399" s="44"/>
      <c r="E3399" s="44"/>
      <c r="F3399" s="30">
        <f t="shared" si="242"/>
        <v>0</v>
      </c>
      <c r="G3399" s="11"/>
      <c r="H3399" s="11"/>
      <c r="I3399" s="11"/>
      <c r="J3399" s="12">
        <f t="shared" si="243"/>
        <v>0</v>
      </c>
      <c r="K3399" s="31">
        <f t="shared" si="244"/>
        <v>67.180000000000007</v>
      </c>
      <c r="L3399" s="37">
        <f t="shared" si="241"/>
        <v>0</v>
      </c>
      <c r="M3399" s="37"/>
      <c r="N3399" s="37">
        <f t="shared" si="245"/>
        <v>0</v>
      </c>
    </row>
    <row r="3400" spans="1:14" ht="19.5" thickBot="1" x14ac:dyDescent="0.35">
      <c r="A3400" s="56" t="s">
        <v>73</v>
      </c>
      <c r="B3400" s="57" t="s">
        <v>74</v>
      </c>
      <c r="C3400" s="58">
        <v>150</v>
      </c>
      <c r="D3400" s="44"/>
      <c r="E3400" s="44"/>
      <c r="F3400" s="30">
        <f t="shared" si="242"/>
        <v>0</v>
      </c>
      <c r="G3400" s="11"/>
      <c r="H3400" s="11"/>
      <c r="I3400" s="11"/>
      <c r="J3400" s="12">
        <f t="shared" si="243"/>
        <v>0</v>
      </c>
      <c r="K3400" s="31">
        <f t="shared" si="244"/>
        <v>21.06</v>
      </c>
      <c r="L3400" s="37">
        <f t="shared" si="241"/>
        <v>0</v>
      </c>
      <c r="M3400" s="37"/>
      <c r="N3400" s="37">
        <f t="shared" si="245"/>
        <v>0</v>
      </c>
    </row>
    <row r="3401" spans="1:14" ht="19.5" thickBot="1" x14ac:dyDescent="0.35">
      <c r="A3401" s="66" t="s">
        <v>75</v>
      </c>
      <c r="B3401" s="67" t="s">
        <v>76</v>
      </c>
      <c r="C3401" s="68">
        <v>120</v>
      </c>
      <c r="D3401" s="44"/>
      <c r="E3401" s="44"/>
      <c r="F3401" s="30">
        <f t="shared" si="242"/>
        <v>0</v>
      </c>
      <c r="G3401" s="11"/>
      <c r="H3401" s="11"/>
      <c r="I3401" s="11"/>
      <c r="J3401" s="12">
        <f t="shared" si="243"/>
        <v>0</v>
      </c>
      <c r="K3401" s="31">
        <f t="shared" si="244"/>
        <v>78.98</v>
      </c>
      <c r="L3401" s="37">
        <f t="shared" si="241"/>
        <v>0</v>
      </c>
      <c r="M3401" s="37"/>
      <c r="N3401" s="37">
        <f t="shared" si="245"/>
        <v>0</v>
      </c>
    </row>
    <row r="3402" spans="1:14" ht="19.5" thickBot="1" x14ac:dyDescent="0.35">
      <c r="A3402" s="66" t="s">
        <v>77</v>
      </c>
      <c r="B3402" s="67" t="s">
        <v>78</v>
      </c>
      <c r="C3402" s="68">
        <v>60</v>
      </c>
      <c r="D3402" s="44"/>
      <c r="E3402" s="44"/>
      <c r="F3402" s="30">
        <f t="shared" si="242"/>
        <v>0</v>
      </c>
      <c r="G3402" s="11"/>
      <c r="H3402" s="11"/>
      <c r="I3402" s="11"/>
      <c r="J3402" s="12">
        <f t="shared" si="243"/>
        <v>0</v>
      </c>
      <c r="K3402" s="31">
        <f t="shared" si="244"/>
        <v>154.44</v>
      </c>
      <c r="L3402" s="37">
        <f t="shared" si="241"/>
        <v>0</v>
      </c>
      <c r="M3402" s="37"/>
      <c r="N3402" s="37">
        <f t="shared" si="245"/>
        <v>0</v>
      </c>
    </row>
    <row r="3403" spans="1:14" ht="19.5" thickBot="1" x14ac:dyDescent="0.35">
      <c r="A3403" s="66" t="s">
        <v>79</v>
      </c>
      <c r="B3403" s="67" t="s">
        <v>50</v>
      </c>
      <c r="C3403" s="68">
        <v>30</v>
      </c>
      <c r="D3403" s="44"/>
      <c r="E3403" s="44"/>
      <c r="F3403" s="30">
        <f t="shared" si="242"/>
        <v>0</v>
      </c>
      <c r="G3403" s="11"/>
      <c r="H3403" s="11"/>
      <c r="I3403" s="11"/>
      <c r="J3403" s="12">
        <f t="shared" si="243"/>
        <v>0</v>
      </c>
      <c r="K3403" s="31">
        <f t="shared" si="244"/>
        <v>274.95</v>
      </c>
      <c r="L3403" s="37">
        <f t="shared" si="241"/>
        <v>0</v>
      </c>
      <c r="M3403" s="37"/>
      <c r="N3403" s="37">
        <f t="shared" si="245"/>
        <v>0</v>
      </c>
    </row>
    <row r="3404" spans="1:14" ht="19.5" thickBot="1" x14ac:dyDescent="0.35">
      <c r="A3404" s="66" t="s">
        <v>80</v>
      </c>
      <c r="B3404" s="67" t="s">
        <v>59</v>
      </c>
      <c r="C3404" s="68">
        <v>12</v>
      </c>
      <c r="D3404" s="44"/>
      <c r="E3404" s="44"/>
      <c r="F3404" s="30">
        <f t="shared" si="242"/>
        <v>0</v>
      </c>
      <c r="G3404" s="11"/>
      <c r="H3404" s="11"/>
      <c r="I3404" s="11"/>
      <c r="J3404" s="12">
        <f t="shared" si="243"/>
        <v>0</v>
      </c>
      <c r="K3404" s="31">
        <f t="shared" si="244"/>
        <v>1023.75</v>
      </c>
      <c r="L3404" s="37">
        <f t="shared" si="241"/>
        <v>0</v>
      </c>
      <c r="M3404" s="37"/>
      <c r="N3404" s="37">
        <f t="shared" si="245"/>
        <v>0</v>
      </c>
    </row>
    <row r="3405" spans="1:14" ht="19.5" thickBot="1" x14ac:dyDescent="0.35">
      <c r="A3405" s="76" t="s">
        <v>81</v>
      </c>
      <c r="B3405" s="77" t="s">
        <v>82</v>
      </c>
      <c r="C3405" s="78">
        <v>18</v>
      </c>
      <c r="D3405" s="44"/>
      <c r="E3405" s="44"/>
      <c r="F3405" s="30">
        <f t="shared" si="242"/>
        <v>0</v>
      </c>
      <c r="G3405" s="11"/>
      <c r="H3405" s="11"/>
      <c r="I3405" s="11"/>
      <c r="J3405" s="12">
        <f t="shared" si="243"/>
        <v>0</v>
      </c>
      <c r="K3405" s="31">
        <f t="shared" si="244"/>
        <v>558.67999999999995</v>
      </c>
      <c r="L3405" s="37">
        <f t="shared" si="241"/>
        <v>0</v>
      </c>
      <c r="M3405" s="37"/>
      <c r="N3405" s="37">
        <f t="shared" si="245"/>
        <v>0</v>
      </c>
    </row>
    <row r="3406" spans="1:14" ht="19.5" thickBot="1" x14ac:dyDescent="0.35">
      <c r="A3406" s="76" t="s">
        <v>83</v>
      </c>
      <c r="B3406" s="77" t="s">
        <v>59</v>
      </c>
      <c r="C3406" s="78">
        <v>12</v>
      </c>
      <c r="D3406" s="44"/>
      <c r="E3406" s="44"/>
      <c r="F3406" s="30">
        <f t="shared" si="242"/>
        <v>0</v>
      </c>
      <c r="G3406" s="11"/>
      <c r="H3406" s="11"/>
      <c r="I3406" s="11"/>
      <c r="J3406" s="12">
        <f t="shared" si="243"/>
        <v>0</v>
      </c>
      <c r="K3406" s="31">
        <f t="shared" si="244"/>
        <v>1092.2</v>
      </c>
      <c r="L3406" s="37">
        <f t="shared" si="241"/>
        <v>0</v>
      </c>
      <c r="M3406" s="37"/>
      <c r="N3406" s="37">
        <f t="shared" si="245"/>
        <v>0</v>
      </c>
    </row>
    <row r="3407" spans="1:14" ht="19.5" thickBot="1" x14ac:dyDescent="0.35">
      <c r="A3407" s="76" t="s">
        <v>84</v>
      </c>
      <c r="B3407" s="77" t="s">
        <v>85</v>
      </c>
      <c r="C3407" s="78">
        <v>4</v>
      </c>
      <c r="D3407" s="44"/>
      <c r="E3407" s="44"/>
      <c r="F3407" s="30">
        <f t="shared" si="242"/>
        <v>0</v>
      </c>
      <c r="G3407" s="11"/>
      <c r="H3407" s="11"/>
      <c r="I3407" s="11"/>
      <c r="J3407" s="12">
        <f t="shared" si="243"/>
        <v>0</v>
      </c>
      <c r="K3407" s="31">
        <f t="shared" si="244"/>
        <v>2670.53</v>
      </c>
      <c r="L3407" s="37">
        <f t="shared" si="241"/>
        <v>0</v>
      </c>
      <c r="M3407" s="37"/>
      <c r="N3407" s="37">
        <f t="shared" si="245"/>
        <v>0</v>
      </c>
    </row>
    <row r="3408" spans="1:14" ht="19.5" thickBot="1" x14ac:dyDescent="0.35">
      <c r="A3408" s="86" t="s">
        <v>86</v>
      </c>
      <c r="B3408" s="87" t="s">
        <v>87</v>
      </c>
      <c r="C3408" s="88">
        <v>48</v>
      </c>
      <c r="D3408" s="44"/>
      <c r="E3408" s="44"/>
      <c r="F3408" s="30">
        <f t="shared" si="242"/>
        <v>0</v>
      </c>
      <c r="G3408" s="11"/>
      <c r="H3408" s="11"/>
      <c r="I3408" s="11"/>
      <c r="J3408" s="12">
        <f t="shared" si="243"/>
        <v>0</v>
      </c>
      <c r="K3408" s="31">
        <f t="shared" si="244"/>
        <v>46.8</v>
      </c>
      <c r="L3408" s="37">
        <f t="shared" si="241"/>
        <v>0</v>
      </c>
      <c r="M3408" s="37"/>
      <c r="N3408" s="37">
        <f t="shared" si="245"/>
        <v>0</v>
      </c>
    </row>
    <row r="3409" spans="1:14" ht="19.5" thickBot="1" x14ac:dyDescent="0.35">
      <c r="A3409" s="86" t="s">
        <v>88</v>
      </c>
      <c r="B3409" s="87" t="s">
        <v>87</v>
      </c>
      <c r="C3409" s="88">
        <v>48</v>
      </c>
      <c r="D3409" s="44"/>
      <c r="E3409" s="44"/>
      <c r="F3409" s="30">
        <f t="shared" si="242"/>
        <v>0</v>
      </c>
      <c r="G3409" s="11"/>
      <c r="H3409" s="11"/>
      <c r="I3409" s="11"/>
      <c r="J3409" s="12">
        <f t="shared" si="243"/>
        <v>0</v>
      </c>
      <c r="K3409" s="31">
        <f t="shared" si="244"/>
        <v>46.8</v>
      </c>
      <c r="L3409" s="37">
        <f t="shared" si="241"/>
        <v>0</v>
      </c>
      <c r="M3409" s="37"/>
      <c r="N3409" s="37">
        <f t="shared" si="245"/>
        <v>0</v>
      </c>
    </row>
    <row r="3410" spans="1:14" x14ac:dyDescent="0.3">
      <c r="A3410" s="96" t="s">
        <v>89</v>
      </c>
      <c r="B3410" s="97">
        <v>25</v>
      </c>
      <c r="C3410" s="97">
        <v>25</v>
      </c>
      <c r="D3410" s="44"/>
      <c r="E3410" s="44"/>
      <c r="F3410" s="30">
        <f t="shared" si="242"/>
        <v>0</v>
      </c>
      <c r="G3410" s="11"/>
      <c r="H3410" s="11"/>
      <c r="I3410" s="11"/>
      <c r="J3410" s="12">
        <f t="shared" si="243"/>
        <v>0</v>
      </c>
      <c r="K3410" s="31">
        <f t="shared" si="244"/>
        <v>111.25</v>
      </c>
      <c r="L3410" s="37">
        <f t="shared" si="241"/>
        <v>0</v>
      </c>
      <c r="M3410" s="37"/>
      <c r="N3410" s="37">
        <f t="shared" si="245"/>
        <v>0</v>
      </c>
    </row>
    <row r="3411" spans="1:14" x14ac:dyDescent="0.3">
      <c r="A3411" s="105" t="s">
        <v>90</v>
      </c>
      <c r="B3411" s="106">
        <v>10</v>
      </c>
      <c r="C3411" s="106">
        <v>10</v>
      </c>
      <c r="D3411" s="44"/>
      <c r="E3411" s="44"/>
      <c r="F3411" s="30">
        <f t="shared" si="242"/>
        <v>0</v>
      </c>
      <c r="G3411" s="11"/>
      <c r="H3411" s="11"/>
      <c r="I3411" s="11"/>
      <c r="J3411" s="12">
        <f t="shared" si="243"/>
        <v>0</v>
      </c>
      <c r="K3411" s="31">
        <f t="shared" si="244"/>
        <v>1760</v>
      </c>
      <c r="L3411" s="37">
        <f t="shared" si="241"/>
        <v>0</v>
      </c>
      <c r="M3411" s="37"/>
      <c r="N3411" s="37">
        <f t="shared" si="245"/>
        <v>0</v>
      </c>
    </row>
    <row r="3412" spans="1:14" x14ac:dyDescent="0.3">
      <c r="A3412" s="105" t="s">
        <v>91</v>
      </c>
      <c r="B3412" s="106">
        <v>8</v>
      </c>
      <c r="C3412" s="106">
        <v>8</v>
      </c>
      <c r="D3412" s="44"/>
      <c r="E3412" s="44"/>
      <c r="F3412" s="30">
        <f t="shared" si="242"/>
        <v>0</v>
      </c>
      <c r="G3412" s="11"/>
      <c r="H3412" s="11"/>
      <c r="I3412" s="11"/>
      <c r="J3412" s="12">
        <f t="shared" si="243"/>
        <v>0</v>
      </c>
      <c r="K3412" s="31">
        <f t="shared" si="244"/>
        <v>2365</v>
      </c>
      <c r="L3412" s="37">
        <f t="shared" si="241"/>
        <v>0</v>
      </c>
      <c r="M3412" s="37"/>
      <c r="N3412" s="37">
        <f t="shared" si="245"/>
        <v>0</v>
      </c>
    </row>
    <row r="3413" spans="1:14" x14ac:dyDescent="0.3">
      <c r="A3413" s="105" t="s">
        <v>92</v>
      </c>
      <c r="B3413" s="106">
        <v>8</v>
      </c>
      <c r="C3413" s="106">
        <v>8</v>
      </c>
      <c r="D3413" s="44"/>
      <c r="E3413" s="44"/>
      <c r="F3413" s="30">
        <f t="shared" si="242"/>
        <v>0</v>
      </c>
      <c r="G3413" s="11"/>
      <c r="H3413" s="11"/>
      <c r="I3413" s="11"/>
      <c r="J3413" s="12">
        <f t="shared" si="243"/>
        <v>0</v>
      </c>
      <c r="K3413" s="31">
        <f t="shared" si="244"/>
        <v>2065</v>
      </c>
      <c r="L3413" s="37">
        <f t="shared" si="241"/>
        <v>0</v>
      </c>
      <c r="M3413" s="37"/>
      <c r="N3413" s="37">
        <f t="shared" si="245"/>
        <v>0</v>
      </c>
    </row>
    <row r="3414" spans="1:14" x14ac:dyDescent="0.3">
      <c r="A3414" s="105" t="s">
        <v>93</v>
      </c>
      <c r="B3414" s="106">
        <v>15</v>
      </c>
      <c r="C3414" s="106">
        <v>15</v>
      </c>
      <c r="D3414" s="44"/>
      <c r="E3414" s="44"/>
      <c r="F3414" s="30">
        <f t="shared" si="242"/>
        <v>0</v>
      </c>
      <c r="G3414" s="11"/>
      <c r="H3414" s="11"/>
      <c r="I3414" s="11"/>
      <c r="J3414" s="12">
        <f t="shared" si="243"/>
        <v>0</v>
      </c>
      <c r="K3414" s="31">
        <f t="shared" si="244"/>
        <v>990</v>
      </c>
      <c r="L3414" s="37">
        <f t="shared" si="241"/>
        <v>0</v>
      </c>
      <c r="M3414" s="37"/>
      <c r="N3414" s="37">
        <f t="shared" si="245"/>
        <v>0</v>
      </c>
    </row>
    <row r="3415" spans="1:14" x14ac:dyDescent="0.3">
      <c r="A3415" s="105" t="s">
        <v>94</v>
      </c>
      <c r="B3415" s="106">
        <v>15</v>
      </c>
      <c r="C3415" s="106">
        <v>15</v>
      </c>
      <c r="D3415" s="44"/>
      <c r="E3415" s="44"/>
      <c r="F3415" s="30">
        <f t="shared" si="242"/>
        <v>0</v>
      </c>
      <c r="G3415" s="11"/>
      <c r="H3415" s="11"/>
      <c r="I3415" s="11"/>
      <c r="J3415" s="12">
        <f t="shared" si="243"/>
        <v>0</v>
      </c>
      <c r="K3415" s="31">
        <f t="shared" si="244"/>
        <v>1025</v>
      </c>
      <c r="L3415" s="37">
        <f t="shared" si="241"/>
        <v>0</v>
      </c>
      <c r="M3415" s="37"/>
      <c r="N3415" s="37">
        <f t="shared" si="245"/>
        <v>0</v>
      </c>
    </row>
    <row r="3416" spans="1:14" x14ac:dyDescent="0.3">
      <c r="A3416" s="105" t="s">
        <v>95</v>
      </c>
      <c r="B3416" s="106">
        <v>10</v>
      </c>
      <c r="C3416" s="106">
        <v>10</v>
      </c>
      <c r="D3416" s="44"/>
      <c r="E3416" s="44"/>
      <c r="F3416" s="30">
        <f t="shared" si="242"/>
        <v>0</v>
      </c>
      <c r="G3416" s="11"/>
      <c r="H3416" s="11"/>
      <c r="I3416" s="11"/>
      <c r="J3416" s="12">
        <f t="shared" si="243"/>
        <v>0</v>
      </c>
      <c r="K3416" s="31">
        <f t="shared" si="244"/>
        <v>1620</v>
      </c>
      <c r="L3416" s="37">
        <f t="shared" si="241"/>
        <v>0</v>
      </c>
      <c r="M3416" s="37"/>
      <c r="N3416" s="37">
        <f t="shared" si="245"/>
        <v>0</v>
      </c>
    </row>
    <row r="3417" spans="1:14" x14ac:dyDescent="0.3">
      <c r="A3417" s="105" t="s">
        <v>96</v>
      </c>
      <c r="B3417" s="106">
        <v>8</v>
      </c>
      <c r="C3417" s="106">
        <v>8</v>
      </c>
      <c r="D3417" s="44"/>
      <c r="E3417" s="44"/>
      <c r="F3417" s="30">
        <f t="shared" si="242"/>
        <v>0</v>
      </c>
      <c r="G3417" s="11"/>
      <c r="H3417" s="11"/>
      <c r="I3417" s="11"/>
      <c r="J3417" s="12">
        <f t="shared" si="243"/>
        <v>0</v>
      </c>
      <c r="K3417" s="31">
        <f t="shared" si="244"/>
        <v>2130</v>
      </c>
      <c r="L3417" s="37">
        <f t="shared" si="241"/>
        <v>0</v>
      </c>
      <c r="M3417" s="37"/>
      <c r="N3417" s="37">
        <f t="shared" si="245"/>
        <v>0</v>
      </c>
    </row>
    <row r="3418" spans="1:14" x14ac:dyDescent="0.3">
      <c r="A3418" s="105" t="s">
        <v>97</v>
      </c>
      <c r="B3418" s="106">
        <v>15</v>
      </c>
      <c r="C3418" s="106">
        <v>15</v>
      </c>
      <c r="D3418" s="44"/>
      <c r="E3418" s="44"/>
      <c r="F3418" s="30">
        <f t="shared" si="242"/>
        <v>0</v>
      </c>
      <c r="G3418" s="11"/>
      <c r="H3418" s="11"/>
      <c r="I3418" s="11"/>
      <c r="J3418" s="12">
        <f t="shared" si="243"/>
        <v>0</v>
      </c>
      <c r="K3418" s="31">
        <f t="shared" si="244"/>
        <v>880</v>
      </c>
      <c r="L3418" s="37">
        <f t="shared" si="241"/>
        <v>0</v>
      </c>
      <c r="M3418" s="37"/>
      <c r="N3418" s="37">
        <f t="shared" si="245"/>
        <v>0</v>
      </c>
    </row>
    <row r="3419" spans="1:14" x14ac:dyDescent="0.3">
      <c r="A3419" s="105" t="s">
        <v>98</v>
      </c>
      <c r="B3419" s="106">
        <v>15</v>
      </c>
      <c r="C3419" s="106">
        <v>15</v>
      </c>
      <c r="D3419" s="44"/>
      <c r="E3419" s="44"/>
      <c r="F3419" s="30">
        <f t="shared" si="242"/>
        <v>0</v>
      </c>
      <c r="G3419" s="11"/>
      <c r="H3419" s="11"/>
      <c r="I3419" s="11"/>
      <c r="J3419" s="12">
        <f t="shared" si="243"/>
        <v>0</v>
      </c>
      <c r="K3419" s="31">
        <f t="shared" si="244"/>
        <v>915</v>
      </c>
      <c r="L3419" s="37">
        <f t="shared" si="241"/>
        <v>0</v>
      </c>
      <c r="M3419" s="37"/>
      <c r="N3419" s="37">
        <f t="shared" si="245"/>
        <v>0</v>
      </c>
    </row>
    <row r="3420" spans="1:14" x14ac:dyDescent="0.3">
      <c r="A3420" s="105" t="s">
        <v>99</v>
      </c>
      <c r="B3420" s="106">
        <v>3</v>
      </c>
      <c r="C3420" s="106">
        <v>3</v>
      </c>
      <c r="D3420" s="44"/>
      <c r="E3420" s="44"/>
      <c r="F3420" s="30">
        <f t="shared" si="242"/>
        <v>0</v>
      </c>
      <c r="G3420" s="11"/>
      <c r="H3420" s="11"/>
      <c r="I3420" s="11"/>
      <c r="J3420" s="12">
        <f t="shared" si="243"/>
        <v>0</v>
      </c>
      <c r="K3420" s="31">
        <f t="shared" si="244"/>
        <v>1970</v>
      </c>
      <c r="L3420" s="37">
        <f t="shared" si="241"/>
        <v>0</v>
      </c>
      <c r="M3420" s="37"/>
      <c r="N3420" s="37">
        <f t="shared" si="245"/>
        <v>0</v>
      </c>
    </row>
    <row r="3421" spans="1:14" x14ac:dyDescent="0.3">
      <c r="A3421" s="105" t="s">
        <v>100</v>
      </c>
      <c r="B3421" s="106">
        <v>3</v>
      </c>
      <c r="C3421" s="106">
        <v>3</v>
      </c>
      <c r="D3421" s="44"/>
      <c r="E3421" s="44"/>
      <c r="F3421" s="30">
        <f t="shared" si="242"/>
        <v>0</v>
      </c>
      <c r="G3421" s="11"/>
      <c r="H3421" s="11"/>
      <c r="I3421" s="11"/>
      <c r="J3421" s="12">
        <f t="shared" si="243"/>
        <v>0</v>
      </c>
      <c r="K3421" s="31">
        <f t="shared" si="244"/>
        <v>2035</v>
      </c>
      <c r="L3421" s="37">
        <f t="shared" si="241"/>
        <v>0</v>
      </c>
      <c r="M3421" s="37"/>
      <c r="N3421" s="37">
        <f t="shared" si="245"/>
        <v>0</v>
      </c>
    </row>
    <row r="3422" spans="1:14" x14ac:dyDescent="0.3">
      <c r="A3422" s="105" t="s">
        <v>101</v>
      </c>
      <c r="B3422" s="106">
        <v>8</v>
      </c>
      <c r="C3422" s="106">
        <v>8</v>
      </c>
      <c r="D3422" s="44"/>
      <c r="E3422" s="44"/>
      <c r="F3422" s="30">
        <f t="shared" si="242"/>
        <v>0</v>
      </c>
      <c r="G3422" s="11"/>
      <c r="H3422" s="11"/>
      <c r="I3422" s="11"/>
      <c r="J3422" s="12">
        <f t="shared" si="243"/>
        <v>0</v>
      </c>
      <c r="K3422" s="31">
        <f t="shared" si="244"/>
        <v>2120</v>
      </c>
      <c r="L3422" s="37">
        <f t="shared" si="241"/>
        <v>0</v>
      </c>
      <c r="M3422" s="37"/>
      <c r="N3422" s="37">
        <f t="shared" si="245"/>
        <v>0</v>
      </c>
    </row>
    <row r="3423" spans="1:14" x14ac:dyDescent="0.3">
      <c r="A3423" s="105" t="s">
        <v>102</v>
      </c>
      <c r="B3423" s="106">
        <v>10</v>
      </c>
      <c r="C3423" s="106">
        <v>10</v>
      </c>
      <c r="D3423" s="44"/>
      <c r="E3423" s="44"/>
      <c r="F3423" s="30">
        <f t="shared" si="242"/>
        <v>0</v>
      </c>
      <c r="G3423" s="11"/>
      <c r="H3423" s="11"/>
      <c r="I3423" s="11"/>
      <c r="J3423" s="12">
        <f t="shared" si="243"/>
        <v>0</v>
      </c>
      <c r="K3423" s="31">
        <f t="shared" si="244"/>
        <v>1980</v>
      </c>
      <c r="L3423" s="37">
        <f t="shared" si="241"/>
        <v>0</v>
      </c>
      <c r="M3423" s="37"/>
      <c r="N3423" s="37">
        <f t="shared" si="245"/>
        <v>0</v>
      </c>
    </row>
    <row r="3424" spans="1:14" x14ac:dyDescent="0.3">
      <c r="A3424" s="105" t="s">
        <v>103</v>
      </c>
      <c r="B3424" s="106">
        <v>12</v>
      </c>
      <c r="C3424" s="106">
        <v>12</v>
      </c>
      <c r="D3424" s="44"/>
      <c r="E3424" s="44"/>
      <c r="F3424" s="30">
        <f t="shared" si="242"/>
        <v>0</v>
      </c>
      <c r="G3424" s="11"/>
      <c r="H3424" s="11"/>
      <c r="I3424" s="11"/>
      <c r="J3424" s="12">
        <f t="shared" si="243"/>
        <v>0</v>
      </c>
      <c r="K3424" s="31">
        <f t="shared" si="244"/>
        <v>875</v>
      </c>
      <c r="L3424" s="37">
        <f t="shared" si="241"/>
        <v>0</v>
      </c>
      <c r="M3424" s="37"/>
      <c r="N3424" s="37">
        <f t="shared" si="245"/>
        <v>0</v>
      </c>
    </row>
    <row r="3425" spans="1:14" ht="19.5" thickBot="1" x14ac:dyDescent="0.35">
      <c r="A3425" s="105" t="s">
        <v>104</v>
      </c>
      <c r="B3425" s="106">
        <v>3</v>
      </c>
      <c r="C3425" s="106">
        <v>3</v>
      </c>
      <c r="D3425" s="44"/>
      <c r="E3425" s="44"/>
      <c r="F3425" s="30">
        <f t="shared" si="242"/>
        <v>0</v>
      </c>
      <c r="G3425" s="11"/>
      <c r="H3425" s="11"/>
      <c r="I3425" s="11"/>
      <c r="J3425" s="12">
        <f t="shared" si="243"/>
        <v>0</v>
      </c>
      <c r="K3425" s="31">
        <f t="shared" si="244"/>
        <v>2145</v>
      </c>
      <c r="L3425" s="37">
        <f t="shared" si="241"/>
        <v>0</v>
      </c>
      <c r="M3425" s="37"/>
      <c r="N3425" s="37">
        <f t="shared" si="245"/>
        <v>0</v>
      </c>
    </row>
    <row r="3426" spans="1:14" ht="19.5" thickBot="1" x14ac:dyDescent="0.35">
      <c r="A3426" s="56" t="s">
        <v>105</v>
      </c>
      <c r="B3426" s="57" t="s">
        <v>74</v>
      </c>
      <c r="C3426" s="58">
        <v>150</v>
      </c>
      <c r="D3426" s="44"/>
      <c r="E3426" s="44"/>
      <c r="F3426" s="30">
        <f t="shared" si="242"/>
        <v>0</v>
      </c>
      <c r="G3426" s="11"/>
      <c r="H3426" s="11"/>
      <c r="I3426" s="11"/>
      <c r="J3426" s="12">
        <f t="shared" si="243"/>
        <v>0</v>
      </c>
      <c r="K3426" s="31">
        <f t="shared" si="244"/>
        <v>21.06</v>
      </c>
      <c r="L3426" s="37">
        <f t="shared" si="241"/>
        <v>0</v>
      </c>
      <c r="M3426" s="37"/>
      <c r="N3426" s="37">
        <f t="shared" si="245"/>
        <v>0</v>
      </c>
    </row>
    <row r="3427" spans="1:14" x14ac:dyDescent="0.3">
      <c r="A3427" s="107"/>
      <c r="B3427" s="108"/>
      <c r="C3427" s="108"/>
      <c r="D3427" s="11"/>
      <c r="E3427" s="11"/>
      <c r="F3427" s="30" t="e">
        <f t="shared" si="242"/>
        <v>#DIV/0!</v>
      </c>
      <c r="G3427" s="11"/>
      <c r="H3427" s="11"/>
      <c r="I3427" s="11"/>
      <c r="J3427" s="12">
        <f t="shared" si="243"/>
        <v>0</v>
      </c>
      <c r="K3427" s="31">
        <f t="shared" si="244"/>
        <v>116.5</v>
      </c>
      <c r="L3427" s="37">
        <f t="shared" si="241"/>
        <v>0</v>
      </c>
      <c r="M3427" s="37"/>
      <c r="N3427" s="37">
        <f t="shared" si="245"/>
        <v>0</v>
      </c>
    </row>
    <row r="3428" spans="1:14" x14ac:dyDescent="0.3">
      <c r="A3428" s="107"/>
      <c r="B3428" s="108"/>
      <c r="C3428" s="108"/>
      <c r="D3428" s="11"/>
      <c r="E3428" s="11"/>
      <c r="F3428" s="30" t="e">
        <f t="shared" si="242"/>
        <v>#DIV/0!</v>
      </c>
      <c r="G3428" s="11"/>
      <c r="H3428" s="11"/>
      <c r="I3428" s="11"/>
      <c r="J3428" s="12">
        <f t="shared" si="243"/>
        <v>0</v>
      </c>
      <c r="K3428" s="31">
        <f t="shared" si="244"/>
        <v>0</v>
      </c>
      <c r="L3428" s="37">
        <f t="shared" si="241"/>
        <v>0</v>
      </c>
      <c r="M3428" s="37"/>
      <c r="N3428" s="37">
        <f t="shared" si="245"/>
        <v>0</v>
      </c>
    </row>
    <row r="3429" spans="1:14" x14ac:dyDescent="0.3">
      <c r="A3429" s="107"/>
      <c r="B3429" s="108"/>
      <c r="C3429" s="108"/>
      <c r="D3429" s="11"/>
      <c r="E3429" s="11"/>
      <c r="F3429" s="30" t="e">
        <f t="shared" si="242"/>
        <v>#DIV/0!</v>
      </c>
      <c r="G3429" s="11"/>
      <c r="H3429" s="11"/>
      <c r="I3429" s="11"/>
      <c r="J3429" s="12">
        <f t="shared" si="243"/>
        <v>0</v>
      </c>
      <c r="K3429" s="31">
        <f t="shared" si="244"/>
        <v>23</v>
      </c>
      <c r="L3429" s="37">
        <f t="shared" si="241"/>
        <v>0</v>
      </c>
      <c r="M3429" s="37"/>
      <c r="N3429" s="37">
        <f t="shared" si="245"/>
        <v>0</v>
      </c>
    </row>
    <row r="3430" spans="1:14" x14ac:dyDescent="0.3">
      <c r="A3430" s="107"/>
      <c r="B3430" s="108"/>
      <c r="C3430" s="108"/>
      <c r="D3430" s="11"/>
      <c r="E3430" s="11"/>
      <c r="F3430" s="30" t="e">
        <f t="shared" si="242"/>
        <v>#DIV/0!</v>
      </c>
      <c r="G3430" s="11"/>
      <c r="H3430" s="11"/>
      <c r="I3430" s="11"/>
      <c r="J3430" s="12">
        <f t="shared" si="243"/>
        <v>0</v>
      </c>
      <c r="K3430" s="31">
        <f t="shared" si="244"/>
        <v>0</v>
      </c>
      <c r="L3430" s="37">
        <f t="shared" si="241"/>
        <v>0</v>
      </c>
      <c r="M3430" s="37"/>
      <c r="N3430" s="37">
        <f t="shared" si="245"/>
        <v>0</v>
      </c>
    </row>
    <row r="3431" spans="1:14" x14ac:dyDescent="0.3">
      <c r="A3431" s="11"/>
      <c r="B3431" s="10"/>
      <c r="C3431" s="10"/>
      <c r="D3431" s="11"/>
      <c r="E3431" s="11"/>
      <c r="F3431" s="30" t="e">
        <f t="shared" si="242"/>
        <v>#DIV/0!</v>
      </c>
      <c r="G3431" s="11"/>
      <c r="H3431" s="11"/>
      <c r="I3431" s="11"/>
      <c r="J3431" s="12">
        <f t="shared" si="243"/>
        <v>0</v>
      </c>
      <c r="K3431" s="31">
        <f t="shared" si="244"/>
        <v>0</v>
      </c>
      <c r="L3431" s="37">
        <f t="shared" si="241"/>
        <v>0</v>
      </c>
      <c r="M3431" s="37"/>
      <c r="N3431" s="37">
        <f t="shared" si="245"/>
        <v>0</v>
      </c>
    </row>
    <row r="3432" spans="1:14" x14ac:dyDescent="0.3">
      <c r="A3432" s="11"/>
      <c r="B3432" s="10"/>
      <c r="C3432" s="10"/>
      <c r="D3432" s="11"/>
      <c r="E3432" s="11"/>
      <c r="F3432" s="30" t="e">
        <f t="shared" si="242"/>
        <v>#DIV/0!</v>
      </c>
      <c r="G3432" s="11"/>
      <c r="H3432" s="11"/>
      <c r="I3432" s="11"/>
      <c r="J3432" s="12">
        <f t="shared" si="243"/>
        <v>0</v>
      </c>
      <c r="K3432" s="31">
        <f t="shared" si="244"/>
        <v>0</v>
      </c>
      <c r="L3432" s="37">
        <f t="shared" si="241"/>
        <v>0</v>
      </c>
      <c r="M3432" s="37"/>
      <c r="N3432" s="37">
        <f t="shared" si="245"/>
        <v>0</v>
      </c>
    </row>
    <row r="3433" spans="1:14" x14ac:dyDescent="0.3">
      <c r="A3433" s="11"/>
      <c r="B3433" s="10"/>
      <c r="C3433" s="10"/>
      <c r="D3433" s="11"/>
      <c r="E3433" s="11"/>
      <c r="F3433" s="30" t="e">
        <f t="shared" si="242"/>
        <v>#DIV/0!</v>
      </c>
      <c r="G3433" s="11"/>
      <c r="H3433" s="11"/>
      <c r="I3433" s="11"/>
      <c r="J3433" s="12">
        <f t="shared" si="243"/>
        <v>0</v>
      </c>
      <c r="K3433" s="31">
        <f t="shared" si="244"/>
        <v>0</v>
      </c>
      <c r="L3433" s="37">
        <f t="shared" si="241"/>
        <v>0</v>
      </c>
      <c r="M3433" s="37"/>
      <c r="N3433" s="37">
        <f t="shared" si="245"/>
        <v>0</v>
      </c>
    </row>
    <row r="3434" spans="1:14" x14ac:dyDescent="0.3">
      <c r="A3434" s="11" t="s">
        <v>33</v>
      </c>
      <c r="B3434" s="11"/>
      <c r="C3434" s="13"/>
      <c r="D3434" s="111">
        <f t="shared" ref="D3434:J3434" si="246">SUM(D3372:D3433)</f>
        <v>0</v>
      </c>
      <c r="E3434" s="111">
        <f t="shared" si="246"/>
        <v>0</v>
      </c>
      <c r="F3434" s="111" t="e">
        <f t="shared" si="246"/>
        <v>#DIV/0!</v>
      </c>
      <c r="G3434" s="111">
        <f t="shared" si="246"/>
        <v>0</v>
      </c>
      <c r="H3434" s="111">
        <f t="shared" si="246"/>
        <v>0</v>
      </c>
      <c r="I3434" s="111">
        <f t="shared" si="246"/>
        <v>0</v>
      </c>
      <c r="J3434" s="12">
        <f t="shared" si="246"/>
        <v>0</v>
      </c>
      <c r="K3434" s="111"/>
      <c r="L3434" s="111">
        <f>SUM(L3372:L3433)</f>
        <v>0</v>
      </c>
      <c r="M3434" s="111">
        <f>SUM(M3372:M3433)</f>
        <v>0</v>
      </c>
      <c r="N3434" s="111">
        <f>SUM(N3372:N3433)</f>
        <v>0</v>
      </c>
    </row>
    <row r="3435" spans="1:14" x14ac:dyDescent="0.3">
      <c r="A3435" s="113"/>
      <c r="B3435" s="114"/>
      <c r="C3435" s="115"/>
      <c r="D3435" s="116"/>
      <c r="E3435" s="116"/>
      <c r="F3435" s="7" t="s">
        <v>106</v>
      </c>
      <c r="G3435" s="7" t="s">
        <v>123</v>
      </c>
      <c r="H3435" s="7" t="s">
        <v>124</v>
      </c>
      <c r="I3435" s="7" t="s">
        <v>125</v>
      </c>
      <c r="J3435" s="7" t="s">
        <v>126</v>
      </c>
      <c r="K3435" s="117"/>
      <c r="L3435" s="117"/>
      <c r="M3435" s="7" t="s">
        <v>107</v>
      </c>
      <c r="N3435" s="118"/>
    </row>
    <row r="3436" spans="1:14" ht="31.5" x14ac:dyDescent="0.5">
      <c r="A3436" s="113"/>
      <c r="B3436" s="114"/>
      <c r="C3436" s="115"/>
      <c r="D3436" s="116"/>
      <c r="E3436" s="116"/>
      <c r="F3436" s="121"/>
      <c r="G3436" s="121"/>
      <c r="H3436" s="121"/>
      <c r="I3436" s="121"/>
      <c r="J3436" s="121"/>
      <c r="K3436" s="122"/>
      <c r="L3436" s="121">
        <f>+F3436-G3436-H3436-I3436-J3436</f>
        <v>0</v>
      </c>
      <c r="M3436" s="123"/>
      <c r="N3436" s="124"/>
    </row>
    <row r="3437" spans="1:14" x14ac:dyDescent="0.3">
      <c r="A3437" s="177" t="s">
        <v>109</v>
      </c>
      <c r="B3437" s="178"/>
      <c r="C3437" s="178"/>
      <c r="D3437" s="178"/>
      <c r="E3437" s="178"/>
      <c r="F3437" s="178"/>
      <c r="G3437" s="178"/>
      <c r="H3437" s="178"/>
      <c r="I3437" s="178"/>
      <c r="J3437" s="179"/>
      <c r="K3437" s="125"/>
      <c r="L3437" s="12"/>
      <c r="M3437" s="126"/>
      <c r="N3437" s="127"/>
    </row>
    <row r="3438" spans="1:14" x14ac:dyDescent="0.3">
      <c r="A3438" s="180" t="s">
        <v>110</v>
      </c>
      <c r="B3438" s="181"/>
      <c r="C3438" s="181"/>
      <c r="D3438" s="181"/>
      <c r="E3438" s="181"/>
      <c r="F3438" s="181"/>
      <c r="G3438" s="181"/>
      <c r="H3438" s="181"/>
      <c r="I3438" s="181"/>
      <c r="J3438" s="182"/>
      <c r="K3438" s="129"/>
      <c r="L3438" s="12"/>
      <c r="M3438" s="126"/>
      <c r="N3438" s="127"/>
    </row>
    <row r="3439" spans="1:14" x14ac:dyDescent="0.3">
      <c r="A3439" s="160" t="s">
        <v>111</v>
      </c>
      <c r="B3439" s="161"/>
      <c r="C3439" s="161"/>
      <c r="D3439" s="161"/>
      <c r="E3439" s="161"/>
      <c r="F3439" s="161"/>
      <c r="G3439" s="161"/>
      <c r="H3439" s="161"/>
      <c r="I3439" s="161"/>
      <c r="J3439" s="162"/>
      <c r="K3439" s="130"/>
      <c r="L3439" s="12"/>
      <c r="M3439" s="131" t="e">
        <f>+L3439/L3434%</f>
        <v>#DIV/0!</v>
      </c>
      <c r="N3439" s="127"/>
    </row>
    <row r="3440" spans="1:14" x14ac:dyDescent="0.3">
      <c r="A3440" s="163" t="s">
        <v>112</v>
      </c>
      <c r="B3440" s="164"/>
      <c r="C3440" s="164"/>
      <c r="D3440" s="164"/>
      <c r="E3440" s="164"/>
      <c r="F3440" s="164"/>
      <c r="G3440" s="164"/>
      <c r="H3440" s="164"/>
      <c r="I3440" s="164"/>
      <c r="J3440" s="165"/>
      <c r="K3440" s="132"/>
      <c r="L3440" s="12">
        <f>+E3456</f>
        <v>0</v>
      </c>
      <c r="M3440" s="126"/>
      <c r="N3440" s="127"/>
    </row>
    <row r="3441" spans="1:14" x14ac:dyDescent="0.3">
      <c r="A3441" s="166" t="s">
        <v>113</v>
      </c>
      <c r="B3441" s="167"/>
      <c r="C3441" s="167"/>
      <c r="D3441" s="167"/>
      <c r="E3441" s="167"/>
      <c r="F3441" s="167"/>
      <c r="G3441" s="167"/>
      <c r="H3441" s="167"/>
      <c r="I3441" s="167"/>
      <c r="J3441" s="168"/>
      <c r="K3441" s="134"/>
      <c r="L3441" s="12">
        <f>+M3456</f>
        <v>0</v>
      </c>
      <c r="M3441" s="126"/>
      <c r="N3441" s="127"/>
    </row>
    <row r="3442" spans="1:14" x14ac:dyDescent="0.3">
      <c r="A3442" s="169"/>
      <c r="B3442" s="170"/>
      <c r="C3442" s="170"/>
      <c r="D3442" s="170"/>
      <c r="E3442" s="170"/>
      <c r="F3442" s="170"/>
      <c r="G3442" s="170"/>
      <c r="H3442" s="170"/>
      <c r="I3442" s="170"/>
      <c r="J3442" s="171"/>
      <c r="K3442" s="128"/>
      <c r="L3442" s="126"/>
      <c r="M3442" s="126"/>
      <c r="N3442" s="127"/>
    </row>
    <row r="3443" spans="1:14" x14ac:dyDescent="0.3">
      <c r="A3443" s="169"/>
      <c r="B3443" s="170"/>
      <c r="C3443" s="170"/>
      <c r="D3443" s="170"/>
      <c r="E3443" s="170"/>
      <c r="F3443" s="170"/>
      <c r="G3443" s="170"/>
      <c r="H3443" s="170"/>
      <c r="I3443" s="170"/>
      <c r="J3443" s="171"/>
      <c r="K3443" s="128"/>
      <c r="L3443" s="126"/>
      <c r="M3443" s="126"/>
      <c r="N3443" s="127"/>
    </row>
    <row r="3444" spans="1:14" x14ac:dyDescent="0.3">
      <c r="A3444" s="169" t="s">
        <v>114</v>
      </c>
      <c r="B3444" s="170"/>
      <c r="C3444" s="170"/>
      <c r="D3444" s="170"/>
      <c r="E3444" s="170"/>
      <c r="F3444" s="170"/>
      <c r="G3444" s="170"/>
      <c r="H3444" s="170"/>
      <c r="I3444" s="170"/>
      <c r="J3444" s="171"/>
      <c r="K3444" s="136"/>
      <c r="L3444" s="111">
        <f>+L3434-L3437-L3438-L3439-L3440+L3441-L3442-L3443</f>
        <v>0</v>
      </c>
      <c r="M3444" s="126"/>
      <c r="N3444" s="127"/>
    </row>
    <row r="3445" spans="1:14" ht="19.5" thickBot="1" x14ac:dyDescent="0.35">
      <c r="M3445" s="138">
        <f>+L3445-L3444</f>
        <v>0</v>
      </c>
    </row>
    <row r="3446" spans="1:14" ht="19.5" thickBot="1" x14ac:dyDescent="0.35">
      <c r="A3446" s="157" t="s">
        <v>115</v>
      </c>
      <c r="B3446" s="158"/>
      <c r="C3446" s="158"/>
      <c r="D3446" s="158"/>
      <c r="E3446" s="158"/>
      <c r="F3446" s="159"/>
      <c r="G3446" s="127"/>
      <c r="H3446" s="157" t="s">
        <v>116</v>
      </c>
      <c r="I3446" s="158"/>
      <c r="J3446" s="159"/>
      <c r="K3446" s="157" t="s">
        <v>117</v>
      </c>
      <c r="L3446" s="158"/>
      <c r="M3446" s="159"/>
      <c r="N3446" s="139"/>
    </row>
    <row r="3447" spans="1:14" ht="19.5" thickBot="1" x14ac:dyDescent="0.35">
      <c r="A3447" s="140" t="s">
        <v>118</v>
      </c>
      <c r="B3447" s="157" t="s">
        <v>119</v>
      </c>
      <c r="C3447" s="159"/>
      <c r="D3447" s="140" t="s">
        <v>120</v>
      </c>
      <c r="E3447" s="157" t="s">
        <v>22</v>
      </c>
      <c r="F3447" s="159"/>
      <c r="G3447" s="127"/>
      <c r="H3447" s="157" t="s">
        <v>119</v>
      </c>
      <c r="I3447" s="159"/>
      <c r="J3447" s="140" t="s">
        <v>22</v>
      </c>
      <c r="K3447" s="157" t="s">
        <v>119</v>
      </c>
      <c r="L3447" s="159"/>
      <c r="M3447" s="140" t="s">
        <v>22</v>
      </c>
      <c r="N3447" s="139"/>
    </row>
    <row r="3448" spans="1:14" ht="19.5" thickBot="1" x14ac:dyDescent="0.35">
      <c r="A3448" s="141"/>
      <c r="B3448" s="153"/>
      <c r="C3448" s="154"/>
      <c r="D3448" s="141"/>
      <c r="E3448" s="155"/>
      <c r="F3448" s="156"/>
      <c r="G3448" s="127"/>
      <c r="H3448" s="153"/>
      <c r="I3448" s="154"/>
      <c r="J3448" s="142"/>
      <c r="K3448" s="153"/>
      <c r="L3448" s="154"/>
      <c r="M3448" s="143"/>
      <c r="N3448" s="144"/>
    </row>
    <row r="3449" spans="1:14" ht="19.5" thickBot="1" x14ac:dyDescent="0.35">
      <c r="A3449" s="141"/>
      <c r="B3449" s="153"/>
      <c r="C3449" s="154"/>
      <c r="D3449" s="141"/>
      <c r="E3449" s="155"/>
      <c r="F3449" s="156"/>
      <c r="G3449" s="127"/>
      <c r="H3449" s="153"/>
      <c r="I3449" s="154"/>
      <c r="J3449" s="142"/>
      <c r="K3449" s="153"/>
      <c r="L3449" s="154"/>
      <c r="M3449" s="143"/>
      <c r="N3449" s="144"/>
    </row>
    <row r="3450" spans="1:14" ht="19.5" thickBot="1" x14ac:dyDescent="0.35">
      <c r="A3450" s="141"/>
      <c r="B3450" s="153"/>
      <c r="C3450" s="154"/>
      <c r="D3450" s="141"/>
      <c r="E3450" s="155"/>
      <c r="F3450" s="156"/>
      <c r="G3450" s="127"/>
      <c r="H3450" s="153"/>
      <c r="I3450" s="154"/>
      <c r="J3450" s="142"/>
      <c r="K3450" s="153"/>
      <c r="L3450" s="154"/>
      <c r="M3450" s="143"/>
      <c r="N3450" s="144"/>
    </row>
    <row r="3451" spans="1:14" ht="19.5" thickBot="1" x14ac:dyDescent="0.35">
      <c r="A3451" s="141"/>
      <c r="B3451" s="153"/>
      <c r="C3451" s="154"/>
      <c r="D3451" s="141"/>
      <c r="E3451" s="155"/>
      <c r="F3451" s="156"/>
      <c r="G3451" s="127"/>
      <c r="H3451" s="153"/>
      <c r="I3451" s="154"/>
      <c r="J3451" s="142"/>
      <c r="K3451" s="153"/>
      <c r="L3451" s="154"/>
      <c r="M3451" s="143"/>
      <c r="N3451" s="144"/>
    </row>
    <row r="3452" spans="1:14" ht="19.5" thickBot="1" x14ac:dyDescent="0.35">
      <c r="A3452" s="141"/>
      <c r="B3452" s="153"/>
      <c r="C3452" s="154"/>
      <c r="D3452" s="141"/>
      <c r="E3452" s="155"/>
      <c r="F3452" s="156"/>
      <c r="G3452" s="127"/>
      <c r="H3452" s="153"/>
      <c r="I3452" s="154"/>
      <c r="J3452" s="142"/>
      <c r="K3452" s="153"/>
      <c r="L3452" s="154"/>
      <c r="M3452" s="143"/>
      <c r="N3452" s="144"/>
    </row>
    <row r="3453" spans="1:14" ht="19.5" thickBot="1" x14ac:dyDescent="0.35">
      <c r="A3453" s="141"/>
      <c r="B3453" s="153"/>
      <c r="C3453" s="154"/>
      <c r="D3453" s="141"/>
      <c r="E3453" s="155"/>
      <c r="F3453" s="156"/>
      <c r="G3453" s="127"/>
      <c r="H3453" s="153"/>
      <c r="I3453" s="154"/>
      <c r="J3453" s="142"/>
      <c r="K3453" s="153"/>
      <c r="L3453" s="154"/>
      <c r="M3453" s="143"/>
      <c r="N3453" s="144"/>
    </row>
    <row r="3454" spans="1:14" ht="19.5" thickBot="1" x14ac:dyDescent="0.35">
      <c r="A3454" s="141"/>
      <c r="B3454" s="153"/>
      <c r="C3454" s="154"/>
      <c r="D3454" s="141"/>
      <c r="E3454" s="155"/>
      <c r="F3454" s="156"/>
      <c r="G3454" s="127"/>
      <c r="H3454" s="153"/>
      <c r="I3454" s="154"/>
      <c r="J3454" s="142"/>
      <c r="K3454" s="153"/>
      <c r="L3454" s="154"/>
      <c r="M3454" s="143"/>
      <c r="N3454" s="144"/>
    </row>
    <row r="3455" spans="1:14" ht="19.5" thickBot="1" x14ac:dyDescent="0.35">
      <c r="A3455" s="141"/>
      <c r="B3455" s="153"/>
      <c r="C3455" s="154"/>
      <c r="D3455" s="141"/>
      <c r="E3455" s="155"/>
      <c r="F3455" s="156"/>
      <c r="G3455" s="127"/>
      <c r="H3455" s="153"/>
      <c r="I3455" s="154"/>
      <c r="J3455" s="142"/>
      <c r="K3455" s="153"/>
      <c r="L3455" s="154"/>
      <c r="M3455" s="143"/>
      <c r="N3455" s="144"/>
    </row>
    <row r="3456" spans="1:14" ht="19.5" thickBot="1" x14ac:dyDescent="0.35">
      <c r="A3456" s="141" t="s">
        <v>121</v>
      </c>
      <c r="B3456" s="153"/>
      <c r="C3456" s="154"/>
      <c r="D3456" s="141"/>
      <c r="E3456" s="155">
        <f>SUM(E3448:F3455)</f>
        <v>0</v>
      </c>
      <c r="F3456" s="156"/>
      <c r="G3456" s="127"/>
      <c r="H3456" s="153" t="s">
        <v>121</v>
      </c>
      <c r="I3456" s="154"/>
      <c r="J3456" s="140">
        <f>SUM(J3448:J3455)</f>
        <v>0</v>
      </c>
      <c r="K3456" s="153" t="s">
        <v>121</v>
      </c>
      <c r="L3456" s="154"/>
      <c r="M3456" s="145">
        <f>SUM(M3448:M3455)</f>
        <v>0</v>
      </c>
      <c r="N3456" s="139"/>
    </row>
    <row r="3459" spans="1:14" x14ac:dyDescent="0.3">
      <c r="A3459" s="172" t="s">
        <v>0</v>
      </c>
      <c r="B3459" s="172"/>
      <c r="C3459" s="172"/>
      <c r="D3459" s="172"/>
      <c r="E3459" s="172"/>
      <c r="F3459" s="172"/>
      <c r="G3459" s="172"/>
      <c r="H3459" s="172"/>
      <c r="I3459" s="172"/>
      <c r="J3459" s="172"/>
      <c r="K3459" s="172"/>
      <c r="L3459" s="172"/>
      <c r="M3459" s="1"/>
      <c r="N3459" s="151"/>
    </row>
    <row r="3460" spans="1:14" x14ac:dyDescent="0.3">
      <c r="A3460" s="1" t="s">
        <v>1</v>
      </c>
      <c r="B3460" s="151"/>
      <c r="J3460" s="1" t="s">
        <v>3</v>
      </c>
      <c r="K3460" s="173">
        <f>+K3369</f>
        <v>0</v>
      </c>
      <c r="L3460" s="173"/>
      <c r="M3460" s="173"/>
      <c r="N3460" s="6"/>
    </row>
    <row r="3461" spans="1:14" x14ac:dyDescent="0.3">
      <c r="A3461" s="174"/>
      <c r="B3461" s="175"/>
      <c r="C3461" s="176"/>
      <c r="D3461" s="169" t="s">
        <v>6</v>
      </c>
      <c r="E3461" s="170"/>
      <c r="F3461" s="171"/>
      <c r="G3461" s="7" t="s">
        <v>7</v>
      </c>
      <c r="H3461" s="7" t="s">
        <v>7</v>
      </c>
      <c r="I3461" s="7" t="s">
        <v>8</v>
      </c>
      <c r="J3461" s="150" t="s">
        <v>9</v>
      </c>
      <c r="K3461" s="7" t="s">
        <v>10</v>
      </c>
      <c r="L3461" s="152"/>
      <c r="M3461" s="7" t="s">
        <v>11</v>
      </c>
      <c r="N3461" s="7" t="s">
        <v>12</v>
      </c>
    </row>
    <row r="3462" spans="1:14" x14ac:dyDescent="0.3">
      <c r="A3462" s="12" t="s">
        <v>16</v>
      </c>
      <c r="B3462" s="7" t="s">
        <v>17</v>
      </c>
      <c r="C3462" s="13" t="s">
        <v>18</v>
      </c>
      <c r="D3462" s="7">
        <v>1</v>
      </c>
      <c r="E3462" s="7">
        <v>2</v>
      </c>
      <c r="F3462" s="14" t="s">
        <v>19</v>
      </c>
      <c r="G3462" s="7" t="s">
        <v>20</v>
      </c>
      <c r="H3462" s="7" t="s">
        <v>20</v>
      </c>
      <c r="I3462" s="7"/>
      <c r="J3462" s="7" t="s">
        <v>20</v>
      </c>
      <c r="K3462" s="7" t="s">
        <v>21</v>
      </c>
      <c r="L3462" s="7" t="s">
        <v>22</v>
      </c>
      <c r="M3462" s="7" t="s">
        <v>23</v>
      </c>
      <c r="N3462" s="7" t="s">
        <v>22</v>
      </c>
    </row>
    <row r="3463" spans="1:14" x14ac:dyDescent="0.3">
      <c r="A3463" s="16" t="s">
        <v>35</v>
      </c>
      <c r="B3463" s="17" t="s">
        <v>36</v>
      </c>
      <c r="C3463" s="17">
        <v>72</v>
      </c>
      <c r="D3463" s="29"/>
      <c r="E3463" s="29"/>
      <c r="F3463" s="30">
        <f>+(E3463+D3463)/C3463</f>
        <v>0</v>
      </c>
      <c r="G3463" s="32"/>
      <c r="H3463" s="32"/>
      <c r="I3463" s="32"/>
      <c r="J3463" s="34">
        <f>+D3463+E3463-G3463-H3463-I3463</f>
        <v>0</v>
      </c>
      <c r="K3463" s="31">
        <f>+K3372</f>
        <v>381.13</v>
      </c>
      <c r="L3463" s="24">
        <f t="shared" ref="L3463:L3524" si="247">+J3463*K3463</f>
        <v>0</v>
      </c>
      <c r="M3463" s="24"/>
      <c r="N3463" s="24">
        <f>+K3463*I3463</f>
        <v>0</v>
      </c>
    </row>
    <row r="3464" spans="1:14" x14ac:dyDescent="0.3">
      <c r="A3464" s="16" t="s">
        <v>37</v>
      </c>
      <c r="B3464" s="17" t="s">
        <v>38</v>
      </c>
      <c r="C3464" s="17">
        <v>36</v>
      </c>
      <c r="D3464" s="29"/>
      <c r="E3464" s="29"/>
      <c r="F3464" s="30">
        <f t="shared" ref="F3464:F3524" si="248">+(E3464+D3464)/C3464</f>
        <v>0</v>
      </c>
      <c r="G3464" s="32"/>
      <c r="H3464" s="32"/>
      <c r="I3464" s="32"/>
      <c r="J3464" s="34">
        <f t="shared" ref="J3464:J3524" si="249">+D3464+E3464-G3464-H3464-I3464</f>
        <v>0</v>
      </c>
      <c r="K3464" s="31">
        <f t="shared" ref="K3464:K3524" si="250">+K3373</f>
        <v>741.2</v>
      </c>
      <c r="L3464" s="24">
        <f t="shared" si="247"/>
        <v>0</v>
      </c>
      <c r="M3464" s="24"/>
      <c r="N3464" s="24">
        <f t="shared" ref="N3464:N3524" si="251">+K3464*I3464</f>
        <v>0</v>
      </c>
    </row>
    <row r="3465" spans="1:14" x14ac:dyDescent="0.3">
      <c r="A3465" s="16" t="s">
        <v>39</v>
      </c>
      <c r="B3465" s="17" t="s">
        <v>40</v>
      </c>
      <c r="C3465" s="17">
        <v>18</v>
      </c>
      <c r="D3465" s="29"/>
      <c r="E3465" s="29"/>
      <c r="F3465" s="30">
        <f t="shared" si="248"/>
        <v>0</v>
      </c>
      <c r="G3465" s="32"/>
      <c r="H3465" s="32"/>
      <c r="I3465" s="32"/>
      <c r="J3465" s="12">
        <f t="shared" si="249"/>
        <v>0</v>
      </c>
      <c r="K3465" s="31">
        <f t="shared" si="250"/>
        <v>1263.5999999999999</v>
      </c>
      <c r="L3465" s="37">
        <f t="shared" si="247"/>
        <v>0</v>
      </c>
      <c r="M3465" s="37"/>
      <c r="N3465" s="37">
        <f t="shared" si="251"/>
        <v>0</v>
      </c>
    </row>
    <row r="3466" spans="1:14" x14ac:dyDescent="0.3">
      <c r="A3466" s="16" t="s">
        <v>41</v>
      </c>
      <c r="B3466" s="17" t="s">
        <v>42</v>
      </c>
      <c r="C3466" s="17">
        <v>10</v>
      </c>
      <c r="D3466" s="29"/>
      <c r="E3466" s="29"/>
      <c r="F3466" s="30">
        <f t="shared" si="248"/>
        <v>0</v>
      </c>
      <c r="G3466" s="32"/>
      <c r="H3466" s="32"/>
      <c r="I3466" s="32"/>
      <c r="J3466" s="34">
        <f t="shared" si="249"/>
        <v>0</v>
      </c>
      <c r="K3466" s="31">
        <f t="shared" si="250"/>
        <v>2059.1999999999998</v>
      </c>
      <c r="L3466" s="24">
        <f t="shared" si="247"/>
        <v>0</v>
      </c>
      <c r="M3466" s="24"/>
      <c r="N3466" s="24">
        <f t="shared" si="251"/>
        <v>0</v>
      </c>
    </row>
    <row r="3467" spans="1:14" x14ac:dyDescent="0.3">
      <c r="A3467" s="16" t="s">
        <v>43</v>
      </c>
      <c r="B3467" s="17" t="s">
        <v>36</v>
      </c>
      <c r="C3467" s="17">
        <v>72</v>
      </c>
      <c r="D3467" s="29"/>
      <c r="E3467" s="29"/>
      <c r="F3467" s="30">
        <f t="shared" si="248"/>
        <v>0</v>
      </c>
      <c r="G3467" s="32"/>
      <c r="H3467" s="32"/>
      <c r="I3467" s="32"/>
      <c r="J3467" s="34">
        <f t="shared" si="249"/>
        <v>0</v>
      </c>
      <c r="K3467" s="31">
        <f t="shared" si="250"/>
        <v>409.5</v>
      </c>
      <c r="L3467" s="24">
        <f t="shared" si="247"/>
        <v>0</v>
      </c>
      <c r="M3467" s="24"/>
      <c r="N3467" s="24">
        <f t="shared" si="251"/>
        <v>0</v>
      </c>
    </row>
    <row r="3468" spans="1:14" x14ac:dyDescent="0.3">
      <c r="A3468" s="16" t="s">
        <v>44</v>
      </c>
      <c r="B3468" s="17" t="s">
        <v>38</v>
      </c>
      <c r="C3468" s="17">
        <v>36</v>
      </c>
      <c r="D3468" s="29"/>
      <c r="E3468" s="29"/>
      <c r="F3468" s="30">
        <f t="shared" si="248"/>
        <v>0</v>
      </c>
      <c r="G3468" s="32"/>
      <c r="H3468" s="32"/>
      <c r="I3468" s="32"/>
      <c r="J3468" s="34">
        <f t="shared" si="249"/>
        <v>0</v>
      </c>
      <c r="K3468" s="31">
        <f t="shared" si="250"/>
        <v>803.79</v>
      </c>
      <c r="L3468" s="24">
        <f t="shared" si="247"/>
        <v>0</v>
      </c>
      <c r="M3468" s="24"/>
      <c r="N3468" s="24">
        <f t="shared" si="251"/>
        <v>0</v>
      </c>
    </row>
    <row r="3469" spans="1:14" x14ac:dyDescent="0.3">
      <c r="A3469" s="16" t="s">
        <v>45</v>
      </c>
      <c r="B3469" s="17" t="s">
        <v>36</v>
      </c>
      <c r="C3469" s="17">
        <v>72</v>
      </c>
      <c r="D3469" s="29"/>
      <c r="E3469" s="29"/>
      <c r="F3469" s="30">
        <f t="shared" si="248"/>
        <v>0</v>
      </c>
      <c r="G3469" s="32"/>
      <c r="H3469" s="32"/>
      <c r="I3469" s="32"/>
      <c r="J3469" s="34">
        <f t="shared" si="249"/>
        <v>0</v>
      </c>
      <c r="K3469" s="31">
        <f t="shared" si="250"/>
        <v>409.5</v>
      </c>
      <c r="L3469" s="24">
        <f t="shared" si="247"/>
        <v>0</v>
      </c>
      <c r="M3469" s="24"/>
      <c r="N3469" s="24">
        <f t="shared" si="251"/>
        <v>0</v>
      </c>
    </row>
    <row r="3470" spans="1:14" x14ac:dyDescent="0.3">
      <c r="A3470" s="16" t="s">
        <v>46</v>
      </c>
      <c r="B3470" s="17" t="s">
        <v>38</v>
      </c>
      <c r="C3470" s="17">
        <v>36</v>
      </c>
      <c r="D3470" s="29"/>
      <c r="E3470" s="29"/>
      <c r="F3470" s="30">
        <f t="shared" si="248"/>
        <v>0</v>
      </c>
      <c r="G3470" s="32"/>
      <c r="H3470" s="32"/>
      <c r="I3470" s="32"/>
      <c r="J3470" s="34">
        <f t="shared" si="249"/>
        <v>0</v>
      </c>
      <c r="K3470" s="31">
        <f t="shared" si="250"/>
        <v>803.79</v>
      </c>
      <c r="L3470" s="24">
        <f t="shared" si="247"/>
        <v>0</v>
      </c>
      <c r="M3470" s="24"/>
      <c r="N3470" s="24">
        <f t="shared" si="251"/>
        <v>0</v>
      </c>
    </row>
    <row r="3471" spans="1:14" x14ac:dyDescent="0.3">
      <c r="A3471" s="16" t="s">
        <v>47</v>
      </c>
      <c r="B3471" s="17" t="s">
        <v>48</v>
      </c>
      <c r="C3471" s="17">
        <v>8</v>
      </c>
      <c r="D3471" s="29"/>
      <c r="E3471" s="29"/>
      <c r="F3471" s="30">
        <f t="shared" si="248"/>
        <v>0</v>
      </c>
      <c r="G3471" s="32"/>
      <c r="H3471" s="32"/>
      <c r="I3471" s="32"/>
      <c r="J3471" s="34">
        <f t="shared" si="249"/>
        <v>0</v>
      </c>
      <c r="K3471" s="31">
        <f t="shared" si="250"/>
        <v>2767.05</v>
      </c>
      <c r="L3471" s="24">
        <f t="shared" si="247"/>
        <v>0</v>
      </c>
      <c r="M3471" s="24"/>
      <c r="N3471" s="24">
        <f t="shared" si="251"/>
        <v>0</v>
      </c>
    </row>
    <row r="3472" spans="1:14" x14ac:dyDescent="0.3">
      <c r="A3472" s="35" t="s">
        <v>49</v>
      </c>
      <c r="B3472" s="17" t="s">
        <v>50</v>
      </c>
      <c r="C3472" s="38">
        <v>72</v>
      </c>
      <c r="D3472" s="29"/>
      <c r="E3472" s="29"/>
      <c r="F3472" s="30">
        <f t="shared" si="248"/>
        <v>0</v>
      </c>
      <c r="G3472" s="32"/>
      <c r="H3472" s="32"/>
      <c r="I3472" s="32"/>
      <c r="J3472" s="12">
        <f t="shared" si="249"/>
        <v>0</v>
      </c>
      <c r="K3472" s="31">
        <f t="shared" si="250"/>
        <v>444.6</v>
      </c>
      <c r="L3472" s="37">
        <f t="shared" si="247"/>
        <v>0</v>
      </c>
      <c r="M3472" s="37"/>
      <c r="N3472" s="37">
        <f t="shared" si="251"/>
        <v>0</v>
      </c>
    </row>
    <row r="3473" spans="1:14" x14ac:dyDescent="0.3">
      <c r="A3473" s="16" t="s">
        <v>51</v>
      </c>
      <c r="B3473" s="17" t="s">
        <v>52</v>
      </c>
      <c r="C3473" s="17">
        <v>36</v>
      </c>
      <c r="D3473" s="29"/>
      <c r="E3473" s="29"/>
      <c r="F3473" s="30">
        <f t="shared" si="248"/>
        <v>0</v>
      </c>
      <c r="G3473" s="32"/>
      <c r="H3473" s="32"/>
      <c r="I3473" s="32"/>
      <c r="J3473" s="34">
        <f t="shared" si="249"/>
        <v>0</v>
      </c>
      <c r="K3473" s="31">
        <f t="shared" si="250"/>
        <v>868.73</v>
      </c>
      <c r="L3473" s="24">
        <f t="shared" si="247"/>
        <v>0</v>
      </c>
      <c r="M3473" s="24"/>
      <c r="N3473" s="24">
        <f t="shared" si="251"/>
        <v>0</v>
      </c>
    </row>
    <row r="3474" spans="1:14" x14ac:dyDescent="0.3">
      <c r="A3474" s="16" t="s">
        <v>53</v>
      </c>
      <c r="B3474" s="17" t="s">
        <v>48</v>
      </c>
      <c r="C3474" s="17">
        <v>8</v>
      </c>
      <c r="D3474" s="29"/>
      <c r="E3474" s="29"/>
      <c r="F3474" s="30">
        <f t="shared" si="248"/>
        <v>0</v>
      </c>
      <c r="G3474" s="32"/>
      <c r="H3474" s="32"/>
      <c r="I3474" s="32"/>
      <c r="J3474" s="34">
        <f t="shared" si="249"/>
        <v>0</v>
      </c>
      <c r="K3474" s="31">
        <f t="shared" si="250"/>
        <v>2416.0500000000002</v>
      </c>
      <c r="L3474" s="24">
        <f t="shared" si="247"/>
        <v>0</v>
      </c>
      <c r="M3474" s="24"/>
      <c r="N3474" s="24">
        <f t="shared" si="251"/>
        <v>0</v>
      </c>
    </row>
    <row r="3475" spans="1:14" x14ac:dyDescent="0.3">
      <c r="A3475" s="16" t="s">
        <v>54</v>
      </c>
      <c r="B3475" s="17" t="s">
        <v>50</v>
      </c>
      <c r="C3475" s="17">
        <v>72</v>
      </c>
      <c r="D3475" s="29"/>
      <c r="E3475" s="29"/>
      <c r="F3475" s="30">
        <f t="shared" si="248"/>
        <v>0</v>
      </c>
      <c r="G3475" s="32"/>
      <c r="H3475" s="32"/>
      <c r="I3475" s="32"/>
      <c r="J3475" s="34">
        <f t="shared" si="249"/>
        <v>0</v>
      </c>
      <c r="K3475" s="31">
        <f t="shared" si="250"/>
        <v>377.33</v>
      </c>
      <c r="L3475" s="24">
        <f t="shared" si="247"/>
        <v>0</v>
      </c>
      <c r="M3475" s="24"/>
      <c r="N3475" s="24">
        <f t="shared" si="251"/>
        <v>0</v>
      </c>
    </row>
    <row r="3476" spans="1:14" x14ac:dyDescent="0.3">
      <c r="A3476" s="16" t="s">
        <v>55</v>
      </c>
      <c r="B3476" s="17" t="s">
        <v>56</v>
      </c>
      <c r="C3476" s="17">
        <v>15</v>
      </c>
      <c r="D3476" s="44"/>
      <c r="E3476" s="44"/>
      <c r="F3476" s="30">
        <f t="shared" si="248"/>
        <v>0</v>
      </c>
      <c r="G3476" s="11"/>
      <c r="H3476" s="11"/>
      <c r="I3476" s="11"/>
      <c r="J3476" s="12">
        <f t="shared" si="249"/>
        <v>0</v>
      </c>
      <c r="K3476" s="45">
        <f t="shared" si="250"/>
        <v>1158.3</v>
      </c>
      <c r="L3476" s="37">
        <f t="shared" si="247"/>
        <v>0</v>
      </c>
      <c r="M3476" s="37"/>
      <c r="N3476" s="37">
        <f t="shared" si="251"/>
        <v>0</v>
      </c>
    </row>
    <row r="3477" spans="1:14" x14ac:dyDescent="0.3">
      <c r="A3477" s="16" t="s">
        <v>57</v>
      </c>
      <c r="B3477" s="17" t="s">
        <v>50</v>
      </c>
      <c r="C3477" s="17">
        <v>72</v>
      </c>
      <c r="D3477" s="29"/>
      <c r="E3477" s="29"/>
      <c r="F3477" s="30">
        <f t="shared" si="248"/>
        <v>0</v>
      </c>
      <c r="G3477" s="32"/>
      <c r="H3477" s="32"/>
      <c r="I3477" s="32"/>
      <c r="J3477" s="34">
        <f t="shared" si="249"/>
        <v>0</v>
      </c>
      <c r="K3477" s="31">
        <f t="shared" si="250"/>
        <v>424.13</v>
      </c>
      <c r="L3477" s="24">
        <f t="shared" si="247"/>
        <v>0</v>
      </c>
      <c r="M3477" s="24"/>
      <c r="N3477" s="24">
        <f t="shared" si="251"/>
        <v>0</v>
      </c>
    </row>
    <row r="3478" spans="1:14" x14ac:dyDescent="0.3">
      <c r="A3478" s="16" t="s">
        <v>58</v>
      </c>
      <c r="B3478" s="17" t="s">
        <v>59</v>
      </c>
      <c r="C3478" s="17">
        <v>15</v>
      </c>
      <c r="D3478" s="29"/>
      <c r="E3478" s="29"/>
      <c r="F3478" s="30">
        <f t="shared" si="248"/>
        <v>0</v>
      </c>
      <c r="G3478" s="32"/>
      <c r="H3478" s="32"/>
      <c r="I3478" s="32"/>
      <c r="J3478" s="34">
        <f t="shared" si="249"/>
        <v>0</v>
      </c>
      <c r="K3478" s="31">
        <f t="shared" si="250"/>
        <v>1199.25</v>
      </c>
      <c r="L3478" s="24">
        <f t="shared" si="247"/>
        <v>0</v>
      </c>
      <c r="M3478" s="24"/>
      <c r="N3478" s="24">
        <f t="shared" si="251"/>
        <v>0</v>
      </c>
    </row>
    <row r="3479" spans="1:14" x14ac:dyDescent="0.3">
      <c r="A3479" s="16" t="s">
        <v>60</v>
      </c>
      <c r="B3479" s="17" t="s">
        <v>50</v>
      </c>
      <c r="C3479" s="17">
        <v>72</v>
      </c>
      <c r="D3479" s="29"/>
      <c r="E3479" s="29"/>
      <c r="F3479" s="30">
        <f t="shared" si="248"/>
        <v>0</v>
      </c>
      <c r="G3479" s="32"/>
      <c r="H3479" s="32"/>
      <c r="I3479" s="32"/>
      <c r="J3479" s="34">
        <f t="shared" si="249"/>
        <v>0</v>
      </c>
      <c r="K3479" s="31">
        <f t="shared" si="250"/>
        <v>381.13</v>
      </c>
      <c r="L3479" s="24">
        <f t="shared" si="247"/>
        <v>0</v>
      </c>
      <c r="M3479" s="24"/>
      <c r="N3479" s="24">
        <f t="shared" si="251"/>
        <v>0</v>
      </c>
    </row>
    <row r="3480" spans="1:14" x14ac:dyDescent="0.3">
      <c r="A3480" s="16" t="s">
        <v>61</v>
      </c>
      <c r="B3480" s="17" t="s">
        <v>50</v>
      </c>
      <c r="C3480" s="38">
        <v>72</v>
      </c>
      <c r="D3480" s="44"/>
      <c r="E3480" s="44"/>
      <c r="F3480" s="30">
        <f t="shared" si="248"/>
        <v>0</v>
      </c>
      <c r="G3480" s="11"/>
      <c r="H3480" s="11"/>
      <c r="I3480" s="11"/>
      <c r="J3480" s="12">
        <f t="shared" si="249"/>
        <v>0</v>
      </c>
      <c r="K3480" s="31">
        <f t="shared" si="250"/>
        <v>424.13</v>
      </c>
      <c r="L3480" s="37">
        <f t="shared" si="247"/>
        <v>0</v>
      </c>
      <c r="M3480" s="37"/>
      <c r="N3480" s="37">
        <f t="shared" si="251"/>
        <v>0</v>
      </c>
    </row>
    <row r="3481" spans="1:14" x14ac:dyDescent="0.3">
      <c r="A3481" s="35" t="s">
        <v>62</v>
      </c>
      <c r="B3481" s="17" t="s">
        <v>50</v>
      </c>
      <c r="C3481" s="38">
        <v>72</v>
      </c>
      <c r="D3481" s="44"/>
      <c r="E3481" s="44"/>
      <c r="F3481" s="30">
        <f t="shared" si="248"/>
        <v>0</v>
      </c>
      <c r="G3481" s="11"/>
      <c r="H3481" s="11"/>
      <c r="I3481" s="11"/>
      <c r="J3481" s="12">
        <f t="shared" si="249"/>
        <v>0</v>
      </c>
      <c r="K3481" s="31">
        <f t="shared" si="250"/>
        <v>330.23</v>
      </c>
      <c r="L3481" s="37">
        <f t="shared" si="247"/>
        <v>0</v>
      </c>
      <c r="M3481" s="37"/>
      <c r="N3481" s="37">
        <f t="shared" si="251"/>
        <v>0</v>
      </c>
    </row>
    <row r="3482" spans="1:14" x14ac:dyDescent="0.3">
      <c r="A3482" s="35" t="s">
        <v>63</v>
      </c>
      <c r="B3482" s="17" t="s">
        <v>50</v>
      </c>
      <c r="C3482" s="38">
        <v>72</v>
      </c>
      <c r="D3482" s="44"/>
      <c r="E3482" s="44"/>
      <c r="F3482" s="30">
        <f t="shared" si="248"/>
        <v>0</v>
      </c>
      <c r="G3482" s="11"/>
      <c r="H3482" s="11"/>
      <c r="I3482" s="11"/>
      <c r="J3482" s="12">
        <f t="shared" si="249"/>
        <v>0</v>
      </c>
      <c r="K3482" s="31">
        <f t="shared" si="250"/>
        <v>424.13</v>
      </c>
      <c r="L3482" s="37">
        <f t="shared" si="247"/>
        <v>0</v>
      </c>
      <c r="M3482" s="37"/>
      <c r="N3482" s="37">
        <f t="shared" si="251"/>
        <v>0</v>
      </c>
    </row>
    <row r="3483" spans="1:14" x14ac:dyDescent="0.3">
      <c r="A3483" s="35" t="s">
        <v>64</v>
      </c>
      <c r="B3483" s="17" t="s">
        <v>65</v>
      </c>
      <c r="C3483" s="38">
        <v>72</v>
      </c>
      <c r="D3483" s="44"/>
      <c r="E3483" s="44"/>
      <c r="F3483" s="30">
        <f t="shared" si="248"/>
        <v>0</v>
      </c>
      <c r="G3483" s="11"/>
      <c r="H3483" s="11"/>
      <c r="I3483" s="11"/>
      <c r="J3483" s="12">
        <f t="shared" si="249"/>
        <v>0</v>
      </c>
      <c r="K3483" s="31">
        <f t="shared" si="250"/>
        <v>389.61</v>
      </c>
      <c r="L3483" s="37">
        <f t="shared" si="247"/>
        <v>0</v>
      </c>
      <c r="M3483" s="37"/>
      <c r="N3483" s="37">
        <f t="shared" si="251"/>
        <v>0</v>
      </c>
    </row>
    <row r="3484" spans="1:14" x14ac:dyDescent="0.3">
      <c r="A3484" s="35" t="s">
        <v>66</v>
      </c>
      <c r="B3484" s="17" t="s">
        <v>65</v>
      </c>
      <c r="C3484" s="38">
        <v>72</v>
      </c>
      <c r="D3484" s="44"/>
      <c r="E3484" s="44"/>
      <c r="F3484" s="30">
        <f t="shared" si="248"/>
        <v>0</v>
      </c>
      <c r="G3484" s="11"/>
      <c r="H3484" s="11"/>
      <c r="I3484" s="11"/>
      <c r="J3484" s="12">
        <f t="shared" si="249"/>
        <v>0</v>
      </c>
      <c r="K3484" s="31">
        <f t="shared" si="250"/>
        <v>389.61</v>
      </c>
      <c r="L3484" s="37">
        <f t="shared" si="247"/>
        <v>0</v>
      </c>
      <c r="M3484" s="37"/>
      <c r="N3484" s="37">
        <f t="shared" si="251"/>
        <v>0</v>
      </c>
    </row>
    <row r="3485" spans="1:14" x14ac:dyDescent="0.3">
      <c r="A3485" s="47" t="s">
        <v>67</v>
      </c>
      <c r="B3485" s="48" t="s">
        <v>59</v>
      </c>
      <c r="C3485" s="49">
        <v>25</v>
      </c>
      <c r="D3485" s="44"/>
      <c r="E3485" s="44"/>
      <c r="F3485" s="30">
        <f t="shared" si="248"/>
        <v>0</v>
      </c>
      <c r="G3485" s="11"/>
      <c r="H3485" s="11"/>
      <c r="I3485" s="11"/>
      <c r="J3485" s="12">
        <f t="shared" si="249"/>
        <v>0</v>
      </c>
      <c r="K3485" s="31">
        <f t="shared" si="250"/>
        <v>169.65</v>
      </c>
      <c r="L3485" s="37">
        <f t="shared" si="247"/>
        <v>0</v>
      </c>
      <c r="M3485" s="37"/>
      <c r="N3485" s="37">
        <f t="shared" si="251"/>
        <v>0</v>
      </c>
    </row>
    <row r="3486" spans="1:14" x14ac:dyDescent="0.3">
      <c r="A3486" s="47" t="s">
        <v>68</v>
      </c>
      <c r="B3486" s="48" t="s">
        <v>42</v>
      </c>
      <c r="C3486" s="49">
        <v>50</v>
      </c>
      <c r="D3486" s="44"/>
      <c r="E3486" s="44"/>
      <c r="F3486" s="30">
        <f t="shared" si="248"/>
        <v>0</v>
      </c>
      <c r="G3486" s="11"/>
      <c r="H3486" s="11"/>
      <c r="I3486" s="11"/>
      <c r="J3486" s="12">
        <f t="shared" si="249"/>
        <v>0</v>
      </c>
      <c r="K3486" s="31">
        <f t="shared" si="250"/>
        <v>88.92</v>
      </c>
      <c r="L3486" s="37">
        <f t="shared" si="247"/>
        <v>0</v>
      </c>
      <c r="M3486" s="37"/>
      <c r="N3486" s="37">
        <f t="shared" si="251"/>
        <v>0</v>
      </c>
    </row>
    <row r="3487" spans="1:14" x14ac:dyDescent="0.3">
      <c r="A3487" s="47" t="s">
        <v>69</v>
      </c>
      <c r="B3487" s="48" t="s">
        <v>52</v>
      </c>
      <c r="C3487" s="49">
        <v>12</v>
      </c>
      <c r="D3487" s="44"/>
      <c r="E3487" s="44"/>
      <c r="F3487" s="30">
        <f t="shared" si="248"/>
        <v>0</v>
      </c>
      <c r="G3487" s="11"/>
      <c r="H3487" s="11"/>
      <c r="I3487" s="11"/>
      <c r="J3487" s="12">
        <f t="shared" si="249"/>
        <v>0</v>
      </c>
      <c r="K3487" s="31">
        <f t="shared" si="250"/>
        <v>123.94</v>
      </c>
      <c r="L3487" s="37">
        <f t="shared" si="247"/>
        <v>0</v>
      </c>
      <c r="M3487" s="37"/>
      <c r="N3487" s="37">
        <f t="shared" si="251"/>
        <v>0</v>
      </c>
    </row>
    <row r="3488" spans="1:14" ht="19.5" thickBot="1" x14ac:dyDescent="0.35">
      <c r="A3488" s="47" t="s">
        <v>70</v>
      </c>
      <c r="B3488" s="48" t="s">
        <v>50</v>
      </c>
      <c r="C3488" s="49">
        <v>60</v>
      </c>
      <c r="D3488" s="44"/>
      <c r="E3488" s="44"/>
      <c r="F3488" s="30">
        <f t="shared" si="248"/>
        <v>0</v>
      </c>
      <c r="G3488" s="11"/>
      <c r="H3488" s="11"/>
      <c r="I3488" s="11"/>
      <c r="J3488" s="12">
        <f t="shared" si="249"/>
        <v>0</v>
      </c>
      <c r="K3488" s="31">
        <f t="shared" si="250"/>
        <v>67.180000000000007</v>
      </c>
      <c r="L3488" s="37">
        <f t="shared" si="247"/>
        <v>0</v>
      </c>
      <c r="M3488" s="37"/>
      <c r="N3488" s="37">
        <f t="shared" si="251"/>
        <v>0</v>
      </c>
    </row>
    <row r="3489" spans="1:14" ht="19.5" thickBot="1" x14ac:dyDescent="0.35">
      <c r="A3489" s="56" t="s">
        <v>71</v>
      </c>
      <c r="B3489" s="57" t="s">
        <v>50</v>
      </c>
      <c r="C3489" s="58">
        <v>60</v>
      </c>
      <c r="D3489" s="44"/>
      <c r="E3489" s="44"/>
      <c r="F3489" s="30">
        <f t="shared" si="248"/>
        <v>0</v>
      </c>
      <c r="G3489" s="11"/>
      <c r="H3489" s="11"/>
      <c r="I3489" s="11"/>
      <c r="J3489" s="12">
        <f t="shared" si="249"/>
        <v>0</v>
      </c>
      <c r="K3489" s="31">
        <f t="shared" si="250"/>
        <v>67.180000000000007</v>
      </c>
      <c r="L3489" s="37">
        <f t="shared" si="247"/>
        <v>0</v>
      </c>
      <c r="M3489" s="37"/>
      <c r="N3489" s="37">
        <f t="shared" si="251"/>
        <v>0</v>
      </c>
    </row>
    <row r="3490" spans="1:14" ht="19.5" thickBot="1" x14ac:dyDescent="0.35">
      <c r="A3490" s="56" t="s">
        <v>72</v>
      </c>
      <c r="B3490" s="57" t="s">
        <v>50</v>
      </c>
      <c r="C3490" s="58">
        <v>60</v>
      </c>
      <c r="D3490" s="44"/>
      <c r="E3490" s="44"/>
      <c r="F3490" s="30">
        <f t="shared" si="248"/>
        <v>0</v>
      </c>
      <c r="G3490" s="11"/>
      <c r="H3490" s="11"/>
      <c r="I3490" s="11"/>
      <c r="J3490" s="12">
        <f t="shared" si="249"/>
        <v>0</v>
      </c>
      <c r="K3490" s="31">
        <f t="shared" si="250"/>
        <v>67.180000000000007</v>
      </c>
      <c r="L3490" s="37">
        <f t="shared" si="247"/>
        <v>0</v>
      </c>
      <c r="M3490" s="37"/>
      <c r="N3490" s="37">
        <f t="shared" si="251"/>
        <v>0</v>
      </c>
    </row>
    <row r="3491" spans="1:14" ht="19.5" thickBot="1" x14ac:dyDescent="0.35">
      <c r="A3491" s="56" t="s">
        <v>73</v>
      </c>
      <c r="B3491" s="57" t="s">
        <v>74</v>
      </c>
      <c r="C3491" s="58">
        <v>150</v>
      </c>
      <c r="D3491" s="44"/>
      <c r="E3491" s="44"/>
      <c r="F3491" s="30">
        <f t="shared" si="248"/>
        <v>0</v>
      </c>
      <c r="G3491" s="11"/>
      <c r="H3491" s="11"/>
      <c r="I3491" s="11"/>
      <c r="J3491" s="12">
        <f t="shared" si="249"/>
        <v>0</v>
      </c>
      <c r="K3491" s="31">
        <f t="shared" si="250"/>
        <v>21.06</v>
      </c>
      <c r="L3491" s="37">
        <f t="shared" si="247"/>
        <v>0</v>
      </c>
      <c r="M3491" s="37"/>
      <c r="N3491" s="37">
        <f t="shared" si="251"/>
        <v>0</v>
      </c>
    </row>
    <row r="3492" spans="1:14" ht="19.5" thickBot="1" x14ac:dyDescent="0.35">
      <c r="A3492" s="66" t="s">
        <v>75</v>
      </c>
      <c r="B3492" s="67" t="s">
        <v>76</v>
      </c>
      <c r="C3492" s="68">
        <v>120</v>
      </c>
      <c r="D3492" s="44"/>
      <c r="E3492" s="44"/>
      <c r="F3492" s="30">
        <f t="shared" si="248"/>
        <v>0</v>
      </c>
      <c r="G3492" s="11"/>
      <c r="H3492" s="11"/>
      <c r="I3492" s="11"/>
      <c r="J3492" s="12">
        <f t="shared" si="249"/>
        <v>0</v>
      </c>
      <c r="K3492" s="31">
        <f t="shared" si="250"/>
        <v>78.98</v>
      </c>
      <c r="L3492" s="37">
        <f t="shared" si="247"/>
        <v>0</v>
      </c>
      <c r="M3492" s="37"/>
      <c r="N3492" s="37">
        <f t="shared" si="251"/>
        <v>0</v>
      </c>
    </row>
    <row r="3493" spans="1:14" ht="19.5" thickBot="1" x14ac:dyDescent="0.35">
      <c r="A3493" s="66" t="s">
        <v>77</v>
      </c>
      <c r="B3493" s="67" t="s">
        <v>78</v>
      </c>
      <c r="C3493" s="68">
        <v>60</v>
      </c>
      <c r="D3493" s="44"/>
      <c r="E3493" s="44"/>
      <c r="F3493" s="30">
        <f t="shared" si="248"/>
        <v>0</v>
      </c>
      <c r="G3493" s="11"/>
      <c r="H3493" s="11"/>
      <c r="I3493" s="11"/>
      <c r="J3493" s="12">
        <f t="shared" si="249"/>
        <v>0</v>
      </c>
      <c r="K3493" s="31">
        <f t="shared" si="250"/>
        <v>154.44</v>
      </c>
      <c r="L3493" s="37">
        <f t="shared" si="247"/>
        <v>0</v>
      </c>
      <c r="M3493" s="37"/>
      <c r="N3493" s="37">
        <f t="shared" si="251"/>
        <v>0</v>
      </c>
    </row>
    <row r="3494" spans="1:14" ht="19.5" thickBot="1" x14ac:dyDescent="0.35">
      <c r="A3494" s="66" t="s">
        <v>79</v>
      </c>
      <c r="B3494" s="67" t="s">
        <v>50</v>
      </c>
      <c r="C3494" s="68">
        <v>30</v>
      </c>
      <c r="D3494" s="44"/>
      <c r="E3494" s="44"/>
      <c r="F3494" s="30">
        <f t="shared" si="248"/>
        <v>0</v>
      </c>
      <c r="G3494" s="11"/>
      <c r="H3494" s="11"/>
      <c r="I3494" s="11"/>
      <c r="J3494" s="12">
        <f t="shared" si="249"/>
        <v>0</v>
      </c>
      <c r="K3494" s="31">
        <f t="shared" si="250"/>
        <v>274.95</v>
      </c>
      <c r="L3494" s="37">
        <f t="shared" si="247"/>
        <v>0</v>
      </c>
      <c r="M3494" s="37"/>
      <c r="N3494" s="37">
        <f t="shared" si="251"/>
        <v>0</v>
      </c>
    </row>
    <row r="3495" spans="1:14" ht="19.5" thickBot="1" x14ac:dyDescent="0.35">
      <c r="A3495" s="66" t="s">
        <v>80</v>
      </c>
      <c r="B3495" s="67" t="s">
        <v>59</v>
      </c>
      <c r="C3495" s="68">
        <v>12</v>
      </c>
      <c r="D3495" s="44"/>
      <c r="E3495" s="44"/>
      <c r="F3495" s="30">
        <f t="shared" si="248"/>
        <v>0</v>
      </c>
      <c r="G3495" s="11"/>
      <c r="H3495" s="11"/>
      <c r="I3495" s="11"/>
      <c r="J3495" s="12">
        <f t="shared" si="249"/>
        <v>0</v>
      </c>
      <c r="K3495" s="31">
        <f t="shared" si="250"/>
        <v>1023.75</v>
      </c>
      <c r="L3495" s="37">
        <f t="shared" si="247"/>
        <v>0</v>
      </c>
      <c r="M3495" s="37"/>
      <c r="N3495" s="37">
        <f t="shared" si="251"/>
        <v>0</v>
      </c>
    </row>
    <row r="3496" spans="1:14" ht="19.5" thickBot="1" x14ac:dyDescent="0.35">
      <c r="A3496" s="76" t="s">
        <v>81</v>
      </c>
      <c r="B3496" s="77" t="s">
        <v>82</v>
      </c>
      <c r="C3496" s="78">
        <v>18</v>
      </c>
      <c r="D3496" s="44"/>
      <c r="E3496" s="44"/>
      <c r="F3496" s="30">
        <f t="shared" si="248"/>
        <v>0</v>
      </c>
      <c r="G3496" s="11"/>
      <c r="H3496" s="11"/>
      <c r="I3496" s="11"/>
      <c r="J3496" s="12">
        <f t="shared" si="249"/>
        <v>0</v>
      </c>
      <c r="K3496" s="31">
        <f t="shared" si="250"/>
        <v>558.67999999999995</v>
      </c>
      <c r="L3496" s="37">
        <f t="shared" si="247"/>
        <v>0</v>
      </c>
      <c r="M3496" s="37"/>
      <c r="N3496" s="37">
        <f t="shared" si="251"/>
        <v>0</v>
      </c>
    </row>
    <row r="3497" spans="1:14" ht="19.5" thickBot="1" x14ac:dyDescent="0.35">
      <c r="A3497" s="76" t="s">
        <v>83</v>
      </c>
      <c r="B3497" s="77" t="s">
        <v>59</v>
      </c>
      <c r="C3497" s="78">
        <v>12</v>
      </c>
      <c r="D3497" s="44"/>
      <c r="E3497" s="44"/>
      <c r="F3497" s="30">
        <f t="shared" si="248"/>
        <v>0</v>
      </c>
      <c r="G3497" s="11"/>
      <c r="H3497" s="11"/>
      <c r="I3497" s="11"/>
      <c r="J3497" s="12">
        <f t="shared" si="249"/>
        <v>0</v>
      </c>
      <c r="K3497" s="31">
        <f t="shared" si="250"/>
        <v>1092.2</v>
      </c>
      <c r="L3497" s="37">
        <f t="shared" si="247"/>
        <v>0</v>
      </c>
      <c r="M3497" s="37"/>
      <c r="N3497" s="37">
        <f t="shared" si="251"/>
        <v>0</v>
      </c>
    </row>
    <row r="3498" spans="1:14" ht="19.5" thickBot="1" x14ac:dyDescent="0.35">
      <c r="A3498" s="76" t="s">
        <v>84</v>
      </c>
      <c r="B3498" s="77" t="s">
        <v>85</v>
      </c>
      <c r="C3498" s="78">
        <v>4</v>
      </c>
      <c r="D3498" s="44"/>
      <c r="E3498" s="44"/>
      <c r="F3498" s="30">
        <f t="shared" si="248"/>
        <v>0</v>
      </c>
      <c r="G3498" s="11"/>
      <c r="H3498" s="11"/>
      <c r="I3498" s="11"/>
      <c r="J3498" s="12">
        <f t="shared" si="249"/>
        <v>0</v>
      </c>
      <c r="K3498" s="31">
        <f t="shared" si="250"/>
        <v>2670.53</v>
      </c>
      <c r="L3498" s="37">
        <f t="shared" si="247"/>
        <v>0</v>
      </c>
      <c r="M3498" s="37"/>
      <c r="N3498" s="37">
        <f t="shared" si="251"/>
        <v>0</v>
      </c>
    </row>
    <row r="3499" spans="1:14" ht="19.5" thickBot="1" x14ac:dyDescent="0.35">
      <c r="A3499" s="86" t="s">
        <v>86</v>
      </c>
      <c r="B3499" s="87" t="s">
        <v>87</v>
      </c>
      <c r="C3499" s="88">
        <v>48</v>
      </c>
      <c r="D3499" s="44"/>
      <c r="E3499" s="44"/>
      <c r="F3499" s="30">
        <f t="shared" si="248"/>
        <v>0</v>
      </c>
      <c r="G3499" s="11"/>
      <c r="H3499" s="11"/>
      <c r="I3499" s="11"/>
      <c r="J3499" s="12">
        <f t="shared" si="249"/>
        <v>0</v>
      </c>
      <c r="K3499" s="31">
        <f t="shared" si="250"/>
        <v>46.8</v>
      </c>
      <c r="L3499" s="37">
        <f t="shared" si="247"/>
        <v>0</v>
      </c>
      <c r="M3499" s="37"/>
      <c r="N3499" s="37">
        <f t="shared" si="251"/>
        <v>0</v>
      </c>
    </row>
    <row r="3500" spans="1:14" ht="19.5" thickBot="1" x14ac:dyDescent="0.35">
      <c r="A3500" s="86" t="s">
        <v>88</v>
      </c>
      <c r="B3500" s="87" t="s">
        <v>87</v>
      </c>
      <c r="C3500" s="88">
        <v>48</v>
      </c>
      <c r="D3500" s="44"/>
      <c r="E3500" s="44"/>
      <c r="F3500" s="30">
        <f t="shared" si="248"/>
        <v>0</v>
      </c>
      <c r="G3500" s="11"/>
      <c r="H3500" s="11"/>
      <c r="I3500" s="11"/>
      <c r="J3500" s="12">
        <f t="shared" si="249"/>
        <v>0</v>
      </c>
      <c r="K3500" s="31">
        <f t="shared" si="250"/>
        <v>46.8</v>
      </c>
      <c r="L3500" s="37">
        <f t="shared" si="247"/>
        <v>0</v>
      </c>
      <c r="M3500" s="37"/>
      <c r="N3500" s="37">
        <f t="shared" si="251"/>
        <v>0</v>
      </c>
    </row>
    <row r="3501" spans="1:14" x14ac:dyDescent="0.3">
      <c r="A3501" s="96" t="s">
        <v>89</v>
      </c>
      <c r="B3501" s="97">
        <v>25</v>
      </c>
      <c r="C3501" s="97">
        <v>25</v>
      </c>
      <c r="D3501" s="44"/>
      <c r="E3501" s="44"/>
      <c r="F3501" s="30">
        <f t="shared" si="248"/>
        <v>0</v>
      </c>
      <c r="G3501" s="11"/>
      <c r="H3501" s="11"/>
      <c r="I3501" s="11"/>
      <c r="J3501" s="12">
        <f t="shared" si="249"/>
        <v>0</v>
      </c>
      <c r="K3501" s="31">
        <f t="shared" si="250"/>
        <v>111.25</v>
      </c>
      <c r="L3501" s="37">
        <f t="shared" si="247"/>
        <v>0</v>
      </c>
      <c r="M3501" s="37"/>
      <c r="N3501" s="37">
        <f t="shared" si="251"/>
        <v>0</v>
      </c>
    </row>
    <row r="3502" spans="1:14" x14ac:dyDescent="0.3">
      <c r="A3502" s="105" t="s">
        <v>90</v>
      </c>
      <c r="B3502" s="106">
        <v>10</v>
      </c>
      <c r="C3502" s="106">
        <v>10</v>
      </c>
      <c r="D3502" s="44"/>
      <c r="E3502" s="44"/>
      <c r="F3502" s="30">
        <f t="shared" si="248"/>
        <v>0</v>
      </c>
      <c r="G3502" s="11"/>
      <c r="H3502" s="11"/>
      <c r="I3502" s="11"/>
      <c r="J3502" s="12">
        <f t="shared" si="249"/>
        <v>0</v>
      </c>
      <c r="K3502" s="31">
        <f t="shared" si="250"/>
        <v>1760</v>
      </c>
      <c r="L3502" s="37">
        <f t="shared" si="247"/>
        <v>0</v>
      </c>
      <c r="M3502" s="37"/>
      <c r="N3502" s="37">
        <f t="shared" si="251"/>
        <v>0</v>
      </c>
    </row>
    <row r="3503" spans="1:14" x14ac:dyDescent="0.3">
      <c r="A3503" s="105" t="s">
        <v>91</v>
      </c>
      <c r="B3503" s="106">
        <v>8</v>
      </c>
      <c r="C3503" s="106">
        <v>8</v>
      </c>
      <c r="D3503" s="44"/>
      <c r="E3503" s="44"/>
      <c r="F3503" s="30">
        <f t="shared" si="248"/>
        <v>0</v>
      </c>
      <c r="G3503" s="11"/>
      <c r="H3503" s="11"/>
      <c r="I3503" s="11"/>
      <c r="J3503" s="12">
        <f t="shared" si="249"/>
        <v>0</v>
      </c>
      <c r="K3503" s="31">
        <f t="shared" si="250"/>
        <v>2365</v>
      </c>
      <c r="L3503" s="37">
        <f t="shared" si="247"/>
        <v>0</v>
      </c>
      <c r="M3503" s="37"/>
      <c r="N3503" s="37">
        <f t="shared" si="251"/>
        <v>0</v>
      </c>
    </row>
    <row r="3504" spans="1:14" x14ac:dyDescent="0.3">
      <c r="A3504" s="105" t="s">
        <v>92</v>
      </c>
      <c r="B3504" s="106">
        <v>8</v>
      </c>
      <c r="C3504" s="106">
        <v>8</v>
      </c>
      <c r="D3504" s="44"/>
      <c r="E3504" s="44"/>
      <c r="F3504" s="30">
        <f t="shared" si="248"/>
        <v>0</v>
      </c>
      <c r="G3504" s="11"/>
      <c r="H3504" s="11"/>
      <c r="I3504" s="11"/>
      <c r="J3504" s="12">
        <f t="shared" si="249"/>
        <v>0</v>
      </c>
      <c r="K3504" s="31">
        <f t="shared" si="250"/>
        <v>2065</v>
      </c>
      <c r="L3504" s="37">
        <f t="shared" si="247"/>
        <v>0</v>
      </c>
      <c r="M3504" s="37"/>
      <c r="N3504" s="37">
        <f t="shared" si="251"/>
        <v>0</v>
      </c>
    </row>
    <row r="3505" spans="1:14" x14ac:dyDescent="0.3">
      <c r="A3505" s="105" t="s">
        <v>93</v>
      </c>
      <c r="B3505" s="106">
        <v>15</v>
      </c>
      <c r="C3505" s="106">
        <v>15</v>
      </c>
      <c r="D3505" s="44"/>
      <c r="E3505" s="44"/>
      <c r="F3505" s="30">
        <f t="shared" si="248"/>
        <v>0</v>
      </c>
      <c r="G3505" s="11"/>
      <c r="H3505" s="11"/>
      <c r="I3505" s="11"/>
      <c r="J3505" s="12">
        <f t="shared" si="249"/>
        <v>0</v>
      </c>
      <c r="K3505" s="31">
        <f t="shared" si="250"/>
        <v>990</v>
      </c>
      <c r="L3505" s="37">
        <f t="shared" si="247"/>
        <v>0</v>
      </c>
      <c r="M3505" s="37"/>
      <c r="N3505" s="37">
        <f t="shared" si="251"/>
        <v>0</v>
      </c>
    </row>
    <row r="3506" spans="1:14" x14ac:dyDescent="0.3">
      <c r="A3506" s="105" t="s">
        <v>94</v>
      </c>
      <c r="B3506" s="106">
        <v>15</v>
      </c>
      <c r="C3506" s="106">
        <v>15</v>
      </c>
      <c r="D3506" s="44"/>
      <c r="E3506" s="44"/>
      <c r="F3506" s="30">
        <f t="shared" si="248"/>
        <v>0</v>
      </c>
      <c r="G3506" s="11"/>
      <c r="H3506" s="11"/>
      <c r="I3506" s="11"/>
      <c r="J3506" s="12">
        <f t="shared" si="249"/>
        <v>0</v>
      </c>
      <c r="K3506" s="31">
        <f t="shared" si="250"/>
        <v>1025</v>
      </c>
      <c r="L3506" s="37">
        <f t="shared" si="247"/>
        <v>0</v>
      </c>
      <c r="M3506" s="37"/>
      <c r="N3506" s="37">
        <f t="shared" si="251"/>
        <v>0</v>
      </c>
    </row>
    <row r="3507" spans="1:14" x14ac:dyDescent="0.3">
      <c r="A3507" s="105" t="s">
        <v>95</v>
      </c>
      <c r="B3507" s="106">
        <v>10</v>
      </c>
      <c r="C3507" s="106">
        <v>10</v>
      </c>
      <c r="D3507" s="44"/>
      <c r="E3507" s="44"/>
      <c r="F3507" s="30">
        <f t="shared" si="248"/>
        <v>0</v>
      </c>
      <c r="G3507" s="11"/>
      <c r="H3507" s="11"/>
      <c r="I3507" s="11"/>
      <c r="J3507" s="12">
        <f t="shared" si="249"/>
        <v>0</v>
      </c>
      <c r="K3507" s="31">
        <f t="shared" si="250"/>
        <v>1620</v>
      </c>
      <c r="L3507" s="37">
        <f t="shared" si="247"/>
        <v>0</v>
      </c>
      <c r="M3507" s="37"/>
      <c r="N3507" s="37">
        <f t="shared" si="251"/>
        <v>0</v>
      </c>
    </row>
    <row r="3508" spans="1:14" x14ac:dyDescent="0.3">
      <c r="A3508" s="105" t="s">
        <v>96</v>
      </c>
      <c r="B3508" s="106">
        <v>8</v>
      </c>
      <c r="C3508" s="106">
        <v>8</v>
      </c>
      <c r="D3508" s="44"/>
      <c r="E3508" s="44"/>
      <c r="F3508" s="30">
        <f t="shared" si="248"/>
        <v>0</v>
      </c>
      <c r="G3508" s="11"/>
      <c r="H3508" s="11"/>
      <c r="I3508" s="11"/>
      <c r="J3508" s="12">
        <f t="shared" si="249"/>
        <v>0</v>
      </c>
      <c r="K3508" s="31">
        <f t="shared" si="250"/>
        <v>2130</v>
      </c>
      <c r="L3508" s="37">
        <f t="shared" si="247"/>
        <v>0</v>
      </c>
      <c r="M3508" s="37"/>
      <c r="N3508" s="37">
        <f t="shared" si="251"/>
        <v>0</v>
      </c>
    </row>
    <row r="3509" spans="1:14" x14ac:dyDescent="0.3">
      <c r="A3509" s="105" t="s">
        <v>97</v>
      </c>
      <c r="B3509" s="106">
        <v>15</v>
      </c>
      <c r="C3509" s="106">
        <v>15</v>
      </c>
      <c r="D3509" s="44"/>
      <c r="E3509" s="44"/>
      <c r="F3509" s="30">
        <f t="shared" si="248"/>
        <v>0</v>
      </c>
      <c r="G3509" s="11"/>
      <c r="H3509" s="11"/>
      <c r="I3509" s="11"/>
      <c r="J3509" s="12">
        <f t="shared" si="249"/>
        <v>0</v>
      </c>
      <c r="K3509" s="31">
        <f t="shared" si="250"/>
        <v>880</v>
      </c>
      <c r="L3509" s="37">
        <f t="shared" si="247"/>
        <v>0</v>
      </c>
      <c r="M3509" s="37"/>
      <c r="N3509" s="37">
        <f t="shared" si="251"/>
        <v>0</v>
      </c>
    </row>
    <row r="3510" spans="1:14" x14ac:dyDescent="0.3">
      <c r="A3510" s="105" t="s">
        <v>98</v>
      </c>
      <c r="B3510" s="106">
        <v>15</v>
      </c>
      <c r="C3510" s="106">
        <v>15</v>
      </c>
      <c r="D3510" s="44"/>
      <c r="E3510" s="44"/>
      <c r="F3510" s="30">
        <f t="shared" si="248"/>
        <v>0</v>
      </c>
      <c r="G3510" s="11"/>
      <c r="H3510" s="11"/>
      <c r="I3510" s="11"/>
      <c r="J3510" s="12">
        <f t="shared" si="249"/>
        <v>0</v>
      </c>
      <c r="K3510" s="31">
        <f t="shared" si="250"/>
        <v>915</v>
      </c>
      <c r="L3510" s="37">
        <f t="shared" si="247"/>
        <v>0</v>
      </c>
      <c r="M3510" s="37"/>
      <c r="N3510" s="37">
        <f t="shared" si="251"/>
        <v>0</v>
      </c>
    </row>
    <row r="3511" spans="1:14" x14ac:dyDescent="0.3">
      <c r="A3511" s="105" t="s">
        <v>99</v>
      </c>
      <c r="B3511" s="106">
        <v>3</v>
      </c>
      <c r="C3511" s="106">
        <v>3</v>
      </c>
      <c r="D3511" s="44"/>
      <c r="E3511" s="44"/>
      <c r="F3511" s="30">
        <f t="shared" si="248"/>
        <v>0</v>
      </c>
      <c r="G3511" s="11"/>
      <c r="H3511" s="11"/>
      <c r="I3511" s="11"/>
      <c r="J3511" s="12">
        <f t="shared" si="249"/>
        <v>0</v>
      </c>
      <c r="K3511" s="31">
        <f t="shared" si="250"/>
        <v>1970</v>
      </c>
      <c r="L3511" s="37">
        <f t="shared" si="247"/>
        <v>0</v>
      </c>
      <c r="M3511" s="37"/>
      <c r="N3511" s="37">
        <f t="shared" si="251"/>
        <v>0</v>
      </c>
    </row>
    <row r="3512" spans="1:14" x14ac:dyDescent="0.3">
      <c r="A3512" s="105" t="s">
        <v>100</v>
      </c>
      <c r="B3512" s="106">
        <v>3</v>
      </c>
      <c r="C3512" s="106">
        <v>3</v>
      </c>
      <c r="D3512" s="44"/>
      <c r="E3512" s="44"/>
      <c r="F3512" s="30">
        <f t="shared" si="248"/>
        <v>0</v>
      </c>
      <c r="G3512" s="11"/>
      <c r="H3512" s="11"/>
      <c r="I3512" s="11"/>
      <c r="J3512" s="12">
        <f t="shared" si="249"/>
        <v>0</v>
      </c>
      <c r="K3512" s="31">
        <f t="shared" si="250"/>
        <v>2035</v>
      </c>
      <c r="L3512" s="37">
        <f t="shared" si="247"/>
        <v>0</v>
      </c>
      <c r="M3512" s="37"/>
      <c r="N3512" s="37">
        <f t="shared" si="251"/>
        <v>0</v>
      </c>
    </row>
    <row r="3513" spans="1:14" x14ac:dyDescent="0.3">
      <c r="A3513" s="105" t="s">
        <v>101</v>
      </c>
      <c r="B3513" s="106">
        <v>8</v>
      </c>
      <c r="C3513" s="106">
        <v>8</v>
      </c>
      <c r="D3513" s="44"/>
      <c r="E3513" s="44"/>
      <c r="F3513" s="30">
        <f t="shared" si="248"/>
        <v>0</v>
      </c>
      <c r="G3513" s="11"/>
      <c r="H3513" s="11"/>
      <c r="I3513" s="11"/>
      <c r="J3513" s="12">
        <f t="shared" si="249"/>
        <v>0</v>
      </c>
      <c r="K3513" s="31">
        <f t="shared" si="250"/>
        <v>2120</v>
      </c>
      <c r="L3513" s="37">
        <f t="shared" si="247"/>
        <v>0</v>
      </c>
      <c r="M3513" s="37"/>
      <c r="N3513" s="37">
        <f t="shared" si="251"/>
        <v>0</v>
      </c>
    </row>
    <row r="3514" spans="1:14" x14ac:dyDescent="0.3">
      <c r="A3514" s="105" t="s">
        <v>102</v>
      </c>
      <c r="B3514" s="106">
        <v>10</v>
      </c>
      <c r="C3514" s="106">
        <v>10</v>
      </c>
      <c r="D3514" s="44"/>
      <c r="E3514" s="44"/>
      <c r="F3514" s="30">
        <f t="shared" si="248"/>
        <v>0</v>
      </c>
      <c r="G3514" s="11"/>
      <c r="H3514" s="11"/>
      <c r="I3514" s="11"/>
      <c r="J3514" s="12">
        <f t="shared" si="249"/>
        <v>0</v>
      </c>
      <c r="K3514" s="31">
        <f t="shared" si="250"/>
        <v>1980</v>
      </c>
      <c r="L3514" s="37">
        <f t="shared" si="247"/>
        <v>0</v>
      </c>
      <c r="M3514" s="37"/>
      <c r="N3514" s="37">
        <f t="shared" si="251"/>
        <v>0</v>
      </c>
    </row>
    <row r="3515" spans="1:14" x14ac:dyDescent="0.3">
      <c r="A3515" s="105" t="s">
        <v>103</v>
      </c>
      <c r="B3515" s="106">
        <v>12</v>
      </c>
      <c r="C3515" s="106">
        <v>12</v>
      </c>
      <c r="D3515" s="44"/>
      <c r="E3515" s="44"/>
      <c r="F3515" s="30">
        <f t="shared" si="248"/>
        <v>0</v>
      </c>
      <c r="G3515" s="11"/>
      <c r="H3515" s="11"/>
      <c r="I3515" s="11"/>
      <c r="J3515" s="12">
        <f t="shared" si="249"/>
        <v>0</v>
      </c>
      <c r="K3515" s="31">
        <f t="shared" si="250"/>
        <v>875</v>
      </c>
      <c r="L3515" s="37">
        <f t="shared" si="247"/>
        <v>0</v>
      </c>
      <c r="M3515" s="37"/>
      <c r="N3515" s="37">
        <f t="shared" si="251"/>
        <v>0</v>
      </c>
    </row>
    <row r="3516" spans="1:14" ht="19.5" thickBot="1" x14ac:dyDescent="0.35">
      <c r="A3516" s="105" t="s">
        <v>104</v>
      </c>
      <c r="B3516" s="106">
        <v>3</v>
      </c>
      <c r="C3516" s="106">
        <v>3</v>
      </c>
      <c r="D3516" s="44"/>
      <c r="E3516" s="44"/>
      <c r="F3516" s="30">
        <f t="shared" si="248"/>
        <v>0</v>
      </c>
      <c r="G3516" s="11"/>
      <c r="H3516" s="11"/>
      <c r="I3516" s="11"/>
      <c r="J3516" s="12">
        <f t="shared" si="249"/>
        <v>0</v>
      </c>
      <c r="K3516" s="31">
        <f t="shared" si="250"/>
        <v>2145</v>
      </c>
      <c r="L3516" s="37">
        <f t="shared" si="247"/>
        <v>0</v>
      </c>
      <c r="M3516" s="37"/>
      <c r="N3516" s="37">
        <f t="shared" si="251"/>
        <v>0</v>
      </c>
    </row>
    <row r="3517" spans="1:14" ht="19.5" thickBot="1" x14ac:dyDescent="0.35">
      <c r="A3517" s="56" t="s">
        <v>105</v>
      </c>
      <c r="B3517" s="57" t="s">
        <v>74</v>
      </c>
      <c r="C3517" s="58">
        <v>150</v>
      </c>
      <c r="D3517" s="44"/>
      <c r="E3517" s="44"/>
      <c r="F3517" s="30">
        <f t="shared" si="248"/>
        <v>0</v>
      </c>
      <c r="G3517" s="11"/>
      <c r="H3517" s="11"/>
      <c r="I3517" s="11"/>
      <c r="J3517" s="12">
        <f t="shared" si="249"/>
        <v>0</v>
      </c>
      <c r="K3517" s="31">
        <f t="shared" si="250"/>
        <v>21.06</v>
      </c>
      <c r="L3517" s="37">
        <f t="shared" si="247"/>
        <v>0</v>
      </c>
      <c r="M3517" s="37"/>
      <c r="N3517" s="37">
        <f t="shared" si="251"/>
        <v>0</v>
      </c>
    </row>
    <row r="3518" spans="1:14" x14ac:dyDescent="0.3">
      <c r="A3518" s="107"/>
      <c r="B3518" s="108"/>
      <c r="C3518" s="108"/>
      <c r="D3518" s="11"/>
      <c r="E3518" s="11"/>
      <c r="F3518" s="30" t="e">
        <f t="shared" si="248"/>
        <v>#DIV/0!</v>
      </c>
      <c r="G3518" s="11"/>
      <c r="H3518" s="11"/>
      <c r="I3518" s="11"/>
      <c r="J3518" s="12">
        <f t="shared" si="249"/>
        <v>0</v>
      </c>
      <c r="K3518" s="31">
        <f t="shared" si="250"/>
        <v>116.5</v>
      </c>
      <c r="L3518" s="37">
        <f t="shared" si="247"/>
        <v>0</v>
      </c>
      <c r="M3518" s="37"/>
      <c r="N3518" s="37">
        <f t="shared" si="251"/>
        <v>0</v>
      </c>
    </row>
    <row r="3519" spans="1:14" x14ac:dyDescent="0.3">
      <c r="A3519" s="107"/>
      <c r="B3519" s="108"/>
      <c r="C3519" s="108"/>
      <c r="D3519" s="11"/>
      <c r="E3519" s="11"/>
      <c r="F3519" s="30" t="e">
        <f t="shared" si="248"/>
        <v>#DIV/0!</v>
      </c>
      <c r="G3519" s="11"/>
      <c r="H3519" s="11"/>
      <c r="I3519" s="11"/>
      <c r="J3519" s="12">
        <f t="shared" si="249"/>
        <v>0</v>
      </c>
      <c r="K3519" s="31">
        <f t="shared" si="250"/>
        <v>0</v>
      </c>
      <c r="L3519" s="37">
        <f t="shared" si="247"/>
        <v>0</v>
      </c>
      <c r="M3519" s="37"/>
      <c r="N3519" s="37">
        <f t="shared" si="251"/>
        <v>0</v>
      </c>
    </row>
    <row r="3520" spans="1:14" x14ac:dyDescent="0.3">
      <c r="A3520" s="107"/>
      <c r="B3520" s="108"/>
      <c r="C3520" s="108"/>
      <c r="D3520" s="11"/>
      <c r="E3520" s="11"/>
      <c r="F3520" s="30" t="e">
        <f t="shared" si="248"/>
        <v>#DIV/0!</v>
      </c>
      <c r="G3520" s="11"/>
      <c r="H3520" s="11"/>
      <c r="I3520" s="11"/>
      <c r="J3520" s="12">
        <f t="shared" si="249"/>
        <v>0</v>
      </c>
      <c r="K3520" s="31">
        <f t="shared" si="250"/>
        <v>23</v>
      </c>
      <c r="L3520" s="37">
        <f t="shared" si="247"/>
        <v>0</v>
      </c>
      <c r="M3520" s="37"/>
      <c r="N3520" s="37">
        <f t="shared" si="251"/>
        <v>0</v>
      </c>
    </row>
    <row r="3521" spans="1:14" x14ac:dyDescent="0.3">
      <c r="A3521" s="107"/>
      <c r="B3521" s="108"/>
      <c r="C3521" s="108"/>
      <c r="D3521" s="11"/>
      <c r="E3521" s="11"/>
      <c r="F3521" s="30" t="e">
        <f t="shared" si="248"/>
        <v>#DIV/0!</v>
      </c>
      <c r="G3521" s="11"/>
      <c r="H3521" s="11"/>
      <c r="I3521" s="11"/>
      <c r="J3521" s="12">
        <f t="shared" si="249"/>
        <v>0</v>
      </c>
      <c r="K3521" s="31">
        <f t="shared" si="250"/>
        <v>0</v>
      </c>
      <c r="L3521" s="37">
        <f t="shared" si="247"/>
        <v>0</v>
      </c>
      <c r="M3521" s="37"/>
      <c r="N3521" s="37">
        <f t="shared" si="251"/>
        <v>0</v>
      </c>
    </row>
    <row r="3522" spans="1:14" x14ac:dyDescent="0.3">
      <c r="A3522" s="11"/>
      <c r="B3522" s="10"/>
      <c r="C3522" s="10"/>
      <c r="D3522" s="11"/>
      <c r="E3522" s="11"/>
      <c r="F3522" s="30" t="e">
        <f t="shared" si="248"/>
        <v>#DIV/0!</v>
      </c>
      <c r="G3522" s="11"/>
      <c r="H3522" s="11"/>
      <c r="I3522" s="11"/>
      <c r="J3522" s="12">
        <f t="shared" si="249"/>
        <v>0</v>
      </c>
      <c r="K3522" s="31">
        <f t="shared" si="250"/>
        <v>0</v>
      </c>
      <c r="L3522" s="37">
        <f t="shared" si="247"/>
        <v>0</v>
      </c>
      <c r="M3522" s="37"/>
      <c r="N3522" s="37">
        <f t="shared" si="251"/>
        <v>0</v>
      </c>
    </row>
    <row r="3523" spans="1:14" x14ac:dyDescent="0.3">
      <c r="A3523" s="11"/>
      <c r="B3523" s="10"/>
      <c r="C3523" s="10"/>
      <c r="D3523" s="11"/>
      <c r="E3523" s="11"/>
      <c r="F3523" s="30" t="e">
        <f t="shared" si="248"/>
        <v>#DIV/0!</v>
      </c>
      <c r="G3523" s="11"/>
      <c r="H3523" s="11"/>
      <c r="I3523" s="11"/>
      <c r="J3523" s="12">
        <f t="shared" si="249"/>
        <v>0</v>
      </c>
      <c r="K3523" s="31">
        <f t="shared" si="250"/>
        <v>0</v>
      </c>
      <c r="L3523" s="37">
        <f t="shared" si="247"/>
        <v>0</v>
      </c>
      <c r="M3523" s="37"/>
      <c r="N3523" s="37">
        <f t="shared" si="251"/>
        <v>0</v>
      </c>
    </row>
    <row r="3524" spans="1:14" x14ac:dyDescent="0.3">
      <c r="A3524" s="11"/>
      <c r="B3524" s="10"/>
      <c r="C3524" s="10"/>
      <c r="D3524" s="11"/>
      <c r="E3524" s="11"/>
      <c r="F3524" s="30" t="e">
        <f t="shared" si="248"/>
        <v>#DIV/0!</v>
      </c>
      <c r="G3524" s="11"/>
      <c r="H3524" s="11"/>
      <c r="I3524" s="11"/>
      <c r="J3524" s="12">
        <f t="shared" si="249"/>
        <v>0</v>
      </c>
      <c r="K3524" s="31">
        <f t="shared" si="250"/>
        <v>0</v>
      </c>
      <c r="L3524" s="37">
        <f t="shared" si="247"/>
        <v>0</v>
      </c>
      <c r="M3524" s="37"/>
      <c r="N3524" s="37">
        <f t="shared" si="251"/>
        <v>0</v>
      </c>
    </row>
    <row r="3525" spans="1:14" x14ac:dyDescent="0.3">
      <c r="A3525" s="11" t="s">
        <v>33</v>
      </c>
      <c r="B3525" s="11"/>
      <c r="C3525" s="13"/>
      <c r="D3525" s="111">
        <f t="shared" ref="D3525:J3525" si="252">SUM(D3463:D3524)</f>
        <v>0</v>
      </c>
      <c r="E3525" s="111">
        <f t="shared" si="252"/>
        <v>0</v>
      </c>
      <c r="F3525" s="111" t="e">
        <f t="shared" si="252"/>
        <v>#DIV/0!</v>
      </c>
      <c r="G3525" s="111">
        <f t="shared" si="252"/>
        <v>0</v>
      </c>
      <c r="H3525" s="111">
        <f t="shared" si="252"/>
        <v>0</v>
      </c>
      <c r="I3525" s="111">
        <f t="shared" si="252"/>
        <v>0</v>
      </c>
      <c r="J3525" s="12">
        <f t="shared" si="252"/>
        <v>0</v>
      </c>
      <c r="K3525" s="111"/>
      <c r="L3525" s="111">
        <f>SUM(L3463:L3524)</f>
        <v>0</v>
      </c>
      <c r="M3525" s="111">
        <f>SUM(M3463:M3524)</f>
        <v>0</v>
      </c>
      <c r="N3525" s="111">
        <f>SUM(N3463:N3524)</f>
        <v>0</v>
      </c>
    </row>
    <row r="3526" spans="1:14" x14ac:dyDescent="0.3">
      <c r="A3526" s="113"/>
      <c r="B3526" s="114"/>
      <c r="C3526" s="115"/>
      <c r="D3526" s="116"/>
      <c r="E3526" s="116"/>
      <c r="F3526" s="7" t="s">
        <v>106</v>
      </c>
      <c r="G3526" s="7" t="s">
        <v>123</v>
      </c>
      <c r="H3526" s="7" t="s">
        <v>124</v>
      </c>
      <c r="I3526" s="7" t="s">
        <v>125</v>
      </c>
      <c r="J3526" s="7" t="s">
        <v>126</v>
      </c>
      <c r="K3526" s="117"/>
      <c r="L3526" s="117"/>
      <c r="M3526" s="7" t="s">
        <v>107</v>
      </c>
      <c r="N3526" s="118"/>
    </row>
    <row r="3527" spans="1:14" ht="31.5" x14ac:dyDescent="0.5">
      <c r="A3527" s="113"/>
      <c r="B3527" s="114"/>
      <c r="C3527" s="115"/>
      <c r="D3527" s="116"/>
      <c r="E3527" s="116"/>
      <c r="F3527" s="121"/>
      <c r="G3527" s="121"/>
      <c r="H3527" s="121"/>
      <c r="I3527" s="121"/>
      <c r="J3527" s="121"/>
      <c r="K3527" s="122"/>
      <c r="L3527" s="121">
        <f>+F3527-G3527-H3527-I3527-J3527</f>
        <v>0</v>
      </c>
      <c r="M3527" s="123"/>
      <c r="N3527" s="124"/>
    </row>
    <row r="3528" spans="1:14" x14ac:dyDescent="0.3">
      <c r="A3528" s="177" t="s">
        <v>109</v>
      </c>
      <c r="B3528" s="178"/>
      <c r="C3528" s="178"/>
      <c r="D3528" s="178"/>
      <c r="E3528" s="178"/>
      <c r="F3528" s="178"/>
      <c r="G3528" s="178"/>
      <c r="H3528" s="178"/>
      <c r="I3528" s="178"/>
      <c r="J3528" s="179"/>
      <c r="K3528" s="125"/>
      <c r="L3528" s="12"/>
      <c r="M3528" s="126"/>
      <c r="N3528" s="127"/>
    </row>
    <row r="3529" spans="1:14" x14ac:dyDescent="0.3">
      <c r="A3529" s="180" t="s">
        <v>110</v>
      </c>
      <c r="B3529" s="181"/>
      <c r="C3529" s="181"/>
      <c r="D3529" s="181"/>
      <c r="E3529" s="181"/>
      <c r="F3529" s="181"/>
      <c r="G3529" s="181"/>
      <c r="H3529" s="181"/>
      <c r="I3529" s="181"/>
      <c r="J3529" s="182"/>
      <c r="K3529" s="129"/>
      <c r="L3529" s="12"/>
      <c r="M3529" s="126"/>
      <c r="N3529" s="127"/>
    </row>
    <row r="3530" spans="1:14" x14ac:dyDescent="0.3">
      <c r="A3530" s="160" t="s">
        <v>111</v>
      </c>
      <c r="B3530" s="161"/>
      <c r="C3530" s="161"/>
      <c r="D3530" s="161"/>
      <c r="E3530" s="161"/>
      <c r="F3530" s="161"/>
      <c r="G3530" s="161"/>
      <c r="H3530" s="161"/>
      <c r="I3530" s="161"/>
      <c r="J3530" s="162"/>
      <c r="K3530" s="130"/>
      <c r="L3530" s="12"/>
      <c r="M3530" s="131" t="e">
        <f>+L3530/L3525%</f>
        <v>#DIV/0!</v>
      </c>
      <c r="N3530" s="127"/>
    </row>
    <row r="3531" spans="1:14" x14ac:dyDescent="0.3">
      <c r="A3531" s="163" t="s">
        <v>112</v>
      </c>
      <c r="B3531" s="164"/>
      <c r="C3531" s="164"/>
      <c r="D3531" s="164"/>
      <c r="E3531" s="164"/>
      <c r="F3531" s="164"/>
      <c r="G3531" s="164"/>
      <c r="H3531" s="164"/>
      <c r="I3531" s="164"/>
      <c r="J3531" s="165"/>
      <c r="K3531" s="132"/>
      <c r="L3531" s="12">
        <f>+E3547</f>
        <v>0</v>
      </c>
      <c r="M3531" s="126"/>
      <c r="N3531" s="127"/>
    </row>
    <row r="3532" spans="1:14" x14ac:dyDescent="0.3">
      <c r="A3532" s="166" t="s">
        <v>113</v>
      </c>
      <c r="B3532" s="167"/>
      <c r="C3532" s="167"/>
      <c r="D3532" s="167"/>
      <c r="E3532" s="167"/>
      <c r="F3532" s="167"/>
      <c r="G3532" s="167"/>
      <c r="H3532" s="167"/>
      <c r="I3532" s="167"/>
      <c r="J3532" s="168"/>
      <c r="K3532" s="134"/>
      <c r="L3532" s="12">
        <f>+M3547</f>
        <v>0</v>
      </c>
      <c r="M3532" s="126"/>
      <c r="N3532" s="127"/>
    </row>
    <row r="3533" spans="1:14" x14ac:dyDescent="0.3">
      <c r="A3533" s="169"/>
      <c r="B3533" s="170"/>
      <c r="C3533" s="170"/>
      <c r="D3533" s="170"/>
      <c r="E3533" s="170"/>
      <c r="F3533" s="170"/>
      <c r="G3533" s="170"/>
      <c r="H3533" s="170"/>
      <c r="I3533" s="170"/>
      <c r="J3533" s="171"/>
      <c r="K3533" s="128"/>
      <c r="L3533" s="126"/>
      <c r="M3533" s="126"/>
      <c r="N3533" s="127"/>
    </row>
    <row r="3534" spans="1:14" x14ac:dyDescent="0.3">
      <c r="A3534" s="169"/>
      <c r="B3534" s="170"/>
      <c r="C3534" s="170"/>
      <c r="D3534" s="170"/>
      <c r="E3534" s="170"/>
      <c r="F3534" s="170"/>
      <c r="G3534" s="170"/>
      <c r="H3534" s="170"/>
      <c r="I3534" s="170"/>
      <c r="J3534" s="171"/>
      <c r="K3534" s="128"/>
      <c r="L3534" s="126"/>
      <c r="M3534" s="126"/>
      <c r="N3534" s="127"/>
    </row>
    <row r="3535" spans="1:14" x14ac:dyDescent="0.3">
      <c r="A3535" s="169" t="s">
        <v>114</v>
      </c>
      <c r="B3535" s="170"/>
      <c r="C3535" s="170"/>
      <c r="D3535" s="170"/>
      <c r="E3535" s="170"/>
      <c r="F3535" s="170"/>
      <c r="G3535" s="170"/>
      <c r="H3535" s="170"/>
      <c r="I3535" s="170"/>
      <c r="J3535" s="171"/>
      <c r="K3535" s="136"/>
      <c r="L3535" s="111">
        <f>+L3525-L3528-L3529-L3530-L3531+L3532-L3533-L3534</f>
        <v>0</v>
      </c>
      <c r="M3535" s="126"/>
      <c r="N3535" s="127"/>
    </row>
    <row r="3536" spans="1:14" ht="19.5" thickBot="1" x14ac:dyDescent="0.35">
      <c r="M3536" s="138">
        <f>+L3536-L3535</f>
        <v>0</v>
      </c>
    </row>
    <row r="3537" spans="1:14" ht="19.5" thickBot="1" x14ac:dyDescent="0.35">
      <c r="A3537" s="157" t="s">
        <v>115</v>
      </c>
      <c r="B3537" s="158"/>
      <c r="C3537" s="158"/>
      <c r="D3537" s="158"/>
      <c r="E3537" s="158"/>
      <c r="F3537" s="159"/>
      <c r="G3537" s="127"/>
      <c r="H3537" s="157" t="s">
        <v>116</v>
      </c>
      <c r="I3537" s="158"/>
      <c r="J3537" s="159"/>
      <c r="K3537" s="157" t="s">
        <v>117</v>
      </c>
      <c r="L3537" s="158"/>
      <c r="M3537" s="159"/>
      <c r="N3537" s="139"/>
    </row>
    <row r="3538" spans="1:14" ht="19.5" thickBot="1" x14ac:dyDescent="0.35">
      <c r="A3538" s="140" t="s">
        <v>118</v>
      </c>
      <c r="B3538" s="157" t="s">
        <v>119</v>
      </c>
      <c r="C3538" s="159"/>
      <c r="D3538" s="140" t="s">
        <v>120</v>
      </c>
      <c r="E3538" s="157" t="s">
        <v>22</v>
      </c>
      <c r="F3538" s="159"/>
      <c r="G3538" s="127"/>
      <c r="H3538" s="157" t="s">
        <v>119</v>
      </c>
      <c r="I3538" s="159"/>
      <c r="J3538" s="140" t="s">
        <v>22</v>
      </c>
      <c r="K3538" s="157" t="s">
        <v>119</v>
      </c>
      <c r="L3538" s="159"/>
      <c r="M3538" s="140" t="s">
        <v>22</v>
      </c>
      <c r="N3538" s="139"/>
    </row>
    <row r="3539" spans="1:14" ht="19.5" thickBot="1" x14ac:dyDescent="0.35">
      <c r="A3539" s="141"/>
      <c r="B3539" s="153"/>
      <c r="C3539" s="154"/>
      <c r="D3539" s="141"/>
      <c r="E3539" s="155"/>
      <c r="F3539" s="156"/>
      <c r="G3539" s="127"/>
      <c r="H3539" s="153"/>
      <c r="I3539" s="154"/>
      <c r="J3539" s="142"/>
      <c r="K3539" s="153"/>
      <c r="L3539" s="154"/>
      <c r="M3539" s="143"/>
      <c r="N3539" s="144"/>
    </row>
    <row r="3540" spans="1:14" ht="19.5" thickBot="1" x14ac:dyDescent="0.35">
      <c r="A3540" s="141"/>
      <c r="B3540" s="153"/>
      <c r="C3540" s="154"/>
      <c r="D3540" s="141"/>
      <c r="E3540" s="155"/>
      <c r="F3540" s="156"/>
      <c r="G3540" s="127"/>
      <c r="H3540" s="153"/>
      <c r="I3540" s="154"/>
      <c r="J3540" s="142"/>
      <c r="K3540" s="153"/>
      <c r="L3540" s="154"/>
      <c r="M3540" s="143"/>
      <c r="N3540" s="144"/>
    </row>
    <row r="3541" spans="1:14" ht="19.5" thickBot="1" x14ac:dyDescent="0.35">
      <c r="A3541" s="141"/>
      <c r="B3541" s="153"/>
      <c r="C3541" s="154"/>
      <c r="D3541" s="141"/>
      <c r="E3541" s="155"/>
      <c r="F3541" s="156"/>
      <c r="G3541" s="127"/>
      <c r="H3541" s="153"/>
      <c r="I3541" s="154"/>
      <c r="J3541" s="142"/>
      <c r="K3541" s="153"/>
      <c r="L3541" s="154"/>
      <c r="M3541" s="143"/>
      <c r="N3541" s="144"/>
    </row>
    <row r="3542" spans="1:14" ht="19.5" thickBot="1" x14ac:dyDescent="0.35">
      <c r="A3542" s="141"/>
      <c r="B3542" s="153"/>
      <c r="C3542" s="154"/>
      <c r="D3542" s="141"/>
      <c r="E3542" s="155"/>
      <c r="F3542" s="156"/>
      <c r="G3542" s="127"/>
      <c r="H3542" s="153"/>
      <c r="I3542" s="154"/>
      <c r="J3542" s="142"/>
      <c r="K3542" s="153"/>
      <c r="L3542" s="154"/>
      <c r="M3542" s="143"/>
      <c r="N3542" s="144"/>
    </row>
    <row r="3543" spans="1:14" ht="19.5" thickBot="1" x14ac:dyDescent="0.35">
      <c r="A3543" s="141"/>
      <c r="B3543" s="153"/>
      <c r="C3543" s="154"/>
      <c r="D3543" s="141"/>
      <c r="E3543" s="155"/>
      <c r="F3543" s="156"/>
      <c r="G3543" s="127"/>
      <c r="H3543" s="153"/>
      <c r="I3543" s="154"/>
      <c r="J3543" s="142"/>
      <c r="K3543" s="153"/>
      <c r="L3543" s="154"/>
      <c r="M3543" s="143"/>
      <c r="N3543" s="144"/>
    </row>
    <row r="3544" spans="1:14" ht="19.5" thickBot="1" x14ac:dyDescent="0.35">
      <c r="A3544" s="141"/>
      <c r="B3544" s="153"/>
      <c r="C3544" s="154"/>
      <c r="D3544" s="141"/>
      <c r="E3544" s="155"/>
      <c r="F3544" s="156"/>
      <c r="G3544" s="127"/>
      <c r="H3544" s="153"/>
      <c r="I3544" s="154"/>
      <c r="J3544" s="142"/>
      <c r="K3544" s="153"/>
      <c r="L3544" s="154"/>
      <c r="M3544" s="143"/>
      <c r="N3544" s="144"/>
    </row>
    <row r="3545" spans="1:14" ht="19.5" thickBot="1" x14ac:dyDescent="0.35">
      <c r="A3545" s="141"/>
      <c r="B3545" s="153"/>
      <c r="C3545" s="154"/>
      <c r="D3545" s="141"/>
      <c r="E3545" s="155"/>
      <c r="F3545" s="156"/>
      <c r="G3545" s="127"/>
      <c r="H3545" s="153"/>
      <c r="I3545" s="154"/>
      <c r="J3545" s="142"/>
      <c r="K3545" s="153"/>
      <c r="L3545" s="154"/>
      <c r="M3545" s="143"/>
      <c r="N3545" s="144"/>
    </row>
    <row r="3546" spans="1:14" ht="19.5" thickBot="1" x14ac:dyDescent="0.35">
      <c r="A3546" s="141"/>
      <c r="B3546" s="153"/>
      <c r="C3546" s="154"/>
      <c r="D3546" s="141"/>
      <c r="E3546" s="155"/>
      <c r="F3546" s="156"/>
      <c r="G3546" s="127"/>
      <c r="H3546" s="153"/>
      <c r="I3546" s="154"/>
      <c r="J3546" s="142"/>
      <c r="K3546" s="153"/>
      <c r="L3546" s="154"/>
      <c r="M3546" s="143"/>
      <c r="N3546" s="144"/>
    </row>
    <row r="3547" spans="1:14" ht="19.5" thickBot="1" x14ac:dyDescent="0.35">
      <c r="A3547" s="141" t="s">
        <v>121</v>
      </c>
      <c r="B3547" s="153"/>
      <c r="C3547" s="154"/>
      <c r="D3547" s="141"/>
      <c r="E3547" s="155">
        <f>SUM(E3539:F3546)</f>
        <v>0</v>
      </c>
      <c r="F3547" s="156"/>
      <c r="G3547" s="127"/>
      <c r="H3547" s="153" t="s">
        <v>121</v>
      </c>
      <c r="I3547" s="154"/>
      <c r="J3547" s="140">
        <f>SUM(J3539:J3546)</f>
        <v>0</v>
      </c>
      <c r="K3547" s="153" t="s">
        <v>121</v>
      </c>
      <c r="L3547" s="154"/>
      <c r="M3547" s="145">
        <f>SUM(M3539:M3546)</f>
        <v>0</v>
      </c>
      <c r="N3547" s="139"/>
    </row>
    <row r="3550" spans="1:14" x14ac:dyDescent="0.3">
      <c r="A3550" s="172" t="s">
        <v>0</v>
      </c>
      <c r="B3550" s="172"/>
      <c r="C3550" s="172"/>
      <c r="D3550" s="172"/>
      <c r="E3550" s="172"/>
      <c r="F3550" s="172"/>
      <c r="G3550" s="172"/>
      <c r="H3550" s="172"/>
      <c r="I3550" s="172"/>
      <c r="J3550" s="172"/>
      <c r="K3550" s="172"/>
      <c r="L3550" s="172"/>
      <c r="M3550" s="1"/>
      <c r="N3550" s="151"/>
    </row>
    <row r="3551" spans="1:14" x14ac:dyDescent="0.3">
      <c r="A3551" s="1" t="s">
        <v>1</v>
      </c>
      <c r="B3551" s="151"/>
      <c r="J3551" s="1" t="s">
        <v>3</v>
      </c>
      <c r="K3551" s="173">
        <f>+K3460</f>
        <v>0</v>
      </c>
      <c r="L3551" s="173"/>
      <c r="M3551" s="173"/>
      <c r="N3551" s="6"/>
    </row>
    <row r="3552" spans="1:14" x14ac:dyDescent="0.3">
      <c r="A3552" s="174"/>
      <c r="B3552" s="175"/>
      <c r="C3552" s="176"/>
      <c r="D3552" s="169" t="s">
        <v>6</v>
      </c>
      <c r="E3552" s="170"/>
      <c r="F3552" s="171"/>
      <c r="G3552" s="7" t="s">
        <v>7</v>
      </c>
      <c r="H3552" s="7" t="s">
        <v>7</v>
      </c>
      <c r="I3552" s="7" t="s">
        <v>8</v>
      </c>
      <c r="J3552" s="150" t="s">
        <v>9</v>
      </c>
      <c r="K3552" s="7" t="s">
        <v>10</v>
      </c>
      <c r="L3552" s="152"/>
      <c r="M3552" s="7" t="s">
        <v>11</v>
      </c>
      <c r="N3552" s="7" t="s">
        <v>12</v>
      </c>
    </row>
    <row r="3553" spans="1:14" x14ac:dyDescent="0.3">
      <c r="A3553" s="12" t="s">
        <v>16</v>
      </c>
      <c r="B3553" s="7" t="s">
        <v>17</v>
      </c>
      <c r="C3553" s="13" t="s">
        <v>18</v>
      </c>
      <c r="D3553" s="7">
        <v>1</v>
      </c>
      <c r="E3553" s="7">
        <v>2</v>
      </c>
      <c r="F3553" s="14" t="s">
        <v>19</v>
      </c>
      <c r="G3553" s="7" t="s">
        <v>20</v>
      </c>
      <c r="H3553" s="7" t="s">
        <v>20</v>
      </c>
      <c r="I3553" s="7"/>
      <c r="J3553" s="7" t="s">
        <v>20</v>
      </c>
      <c r="K3553" s="7" t="s">
        <v>21</v>
      </c>
      <c r="L3553" s="7" t="s">
        <v>22</v>
      </c>
      <c r="M3553" s="7" t="s">
        <v>23</v>
      </c>
      <c r="N3553" s="7" t="s">
        <v>22</v>
      </c>
    </row>
    <row r="3554" spans="1:14" x14ac:dyDescent="0.3">
      <c r="A3554" s="16" t="s">
        <v>35</v>
      </c>
      <c r="B3554" s="17" t="s">
        <v>36</v>
      </c>
      <c r="C3554" s="17">
        <v>72</v>
      </c>
      <c r="D3554" s="29"/>
      <c r="E3554" s="29"/>
      <c r="F3554" s="30">
        <f>+(E3554+D3554)/C3554</f>
        <v>0</v>
      </c>
      <c r="G3554" s="32"/>
      <c r="H3554" s="32"/>
      <c r="I3554" s="32"/>
      <c r="J3554" s="34">
        <f>+D3554+E3554-G3554-H3554-I3554</f>
        <v>0</v>
      </c>
      <c r="K3554" s="31">
        <f>+K3463</f>
        <v>381.13</v>
      </c>
      <c r="L3554" s="24">
        <f t="shared" ref="L3554:L3615" si="253">+J3554*K3554</f>
        <v>0</v>
      </c>
      <c r="M3554" s="24"/>
      <c r="N3554" s="24">
        <f>+K3554*I3554</f>
        <v>0</v>
      </c>
    </row>
    <row r="3555" spans="1:14" x14ac:dyDescent="0.3">
      <c r="A3555" s="16" t="s">
        <v>37</v>
      </c>
      <c r="B3555" s="17" t="s">
        <v>38</v>
      </c>
      <c r="C3555" s="17">
        <v>36</v>
      </c>
      <c r="D3555" s="29"/>
      <c r="E3555" s="29"/>
      <c r="F3555" s="30">
        <f t="shared" ref="F3555:F3615" si="254">+(E3555+D3555)/C3555</f>
        <v>0</v>
      </c>
      <c r="G3555" s="32"/>
      <c r="H3555" s="32"/>
      <c r="I3555" s="32"/>
      <c r="J3555" s="34">
        <f t="shared" ref="J3555:J3615" si="255">+D3555+E3555-G3555-H3555-I3555</f>
        <v>0</v>
      </c>
      <c r="K3555" s="31">
        <f t="shared" ref="K3555:K3615" si="256">+K3464</f>
        <v>741.2</v>
      </c>
      <c r="L3555" s="24">
        <f t="shared" si="253"/>
        <v>0</v>
      </c>
      <c r="M3555" s="24"/>
      <c r="N3555" s="24">
        <f t="shared" ref="N3555:N3615" si="257">+K3555*I3555</f>
        <v>0</v>
      </c>
    </row>
    <row r="3556" spans="1:14" x14ac:dyDescent="0.3">
      <c r="A3556" s="16" t="s">
        <v>39</v>
      </c>
      <c r="B3556" s="17" t="s">
        <v>40</v>
      </c>
      <c r="C3556" s="17">
        <v>18</v>
      </c>
      <c r="D3556" s="29"/>
      <c r="E3556" s="29"/>
      <c r="F3556" s="30">
        <f t="shared" si="254"/>
        <v>0</v>
      </c>
      <c r="G3556" s="32"/>
      <c r="H3556" s="32"/>
      <c r="I3556" s="32"/>
      <c r="J3556" s="12">
        <f t="shared" si="255"/>
        <v>0</v>
      </c>
      <c r="K3556" s="31">
        <f t="shared" si="256"/>
        <v>1263.5999999999999</v>
      </c>
      <c r="L3556" s="37">
        <f t="shared" si="253"/>
        <v>0</v>
      </c>
      <c r="M3556" s="37"/>
      <c r="N3556" s="37">
        <f t="shared" si="257"/>
        <v>0</v>
      </c>
    </row>
    <row r="3557" spans="1:14" x14ac:dyDescent="0.3">
      <c r="A3557" s="16" t="s">
        <v>41</v>
      </c>
      <c r="B3557" s="17" t="s">
        <v>42</v>
      </c>
      <c r="C3557" s="17">
        <v>10</v>
      </c>
      <c r="D3557" s="29"/>
      <c r="E3557" s="29"/>
      <c r="F3557" s="30">
        <f t="shared" si="254"/>
        <v>0</v>
      </c>
      <c r="G3557" s="32"/>
      <c r="H3557" s="32"/>
      <c r="I3557" s="32"/>
      <c r="J3557" s="34">
        <f t="shared" si="255"/>
        <v>0</v>
      </c>
      <c r="K3557" s="31">
        <f t="shared" si="256"/>
        <v>2059.1999999999998</v>
      </c>
      <c r="L3557" s="24">
        <f t="shared" si="253"/>
        <v>0</v>
      </c>
      <c r="M3557" s="24"/>
      <c r="N3557" s="24">
        <f t="shared" si="257"/>
        <v>0</v>
      </c>
    </row>
    <row r="3558" spans="1:14" x14ac:dyDescent="0.3">
      <c r="A3558" s="16" t="s">
        <v>43</v>
      </c>
      <c r="B3558" s="17" t="s">
        <v>36</v>
      </c>
      <c r="C3558" s="17">
        <v>72</v>
      </c>
      <c r="D3558" s="29"/>
      <c r="E3558" s="29"/>
      <c r="F3558" s="30">
        <f t="shared" si="254"/>
        <v>0</v>
      </c>
      <c r="G3558" s="32"/>
      <c r="H3558" s="32"/>
      <c r="I3558" s="32"/>
      <c r="J3558" s="34">
        <f t="shared" si="255"/>
        <v>0</v>
      </c>
      <c r="K3558" s="31">
        <f t="shared" si="256"/>
        <v>409.5</v>
      </c>
      <c r="L3558" s="24">
        <f t="shared" si="253"/>
        <v>0</v>
      </c>
      <c r="M3558" s="24"/>
      <c r="N3558" s="24">
        <f t="shared" si="257"/>
        <v>0</v>
      </c>
    </row>
    <row r="3559" spans="1:14" x14ac:dyDescent="0.3">
      <c r="A3559" s="16" t="s">
        <v>44</v>
      </c>
      <c r="B3559" s="17" t="s">
        <v>38</v>
      </c>
      <c r="C3559" s="17">
        <v>36</v>
      </c>
      <c r="D3559" s="29"/>
      <c r="E3559" s="29"/>
      <c r="F3559" s="30">
        <f t="shared" si="254"/>
        <v>0</v>
      </c>
      <c r="G3559" s="32"/>
      <c r="H3559" s="32"/>
      <c r="I3559" s="32"/>
      <c r="J3559" s="34">
        <f t="shared" si="255"/>
        <v>0</v>
      </c>
      <c r="K3559" s="31">
        <f t="shared" si="256"/>
        <v>803.79</v>
      </c>
      <c r="L3559" s="24">
        <f t="shared" si="253"/>
        <v>0</v>
      </c>
      <c r="M3559" s="24"/>
      <c r="N3559" s="24">
        <f t="shared" si="257"/>
        <v>0</v>
      </c>
    </row>
    <row r="3560" spans="1:14" x14ac:dyDescent="0.3">
      <c r="A3560" s="16" t="s">
        <v>45</v>
      </c>
      <c r="B3560" s="17" t="s">
        <v>36</v>
      </c>
      <c r="C3560" s="17">
        <v>72</v>
      </c>
      <c r="D3560" s="29"/>
      <c r="E3560" s="29"/>
      <c r="F3560" s="30">
        <f t="shared" si="254"/>
        <v>0</v>
      </c>
      <c r="G3560" s="32"/>
      <c r="H3560" s="32"/>
      <c r="I3560" s="32"/>
      <c r="J3560" s="34">
        <f t="shared" si="255"/>
        <v>0</v>
      </c>
      <c r="K3560" s="31">
        <f t="shared" si="256"/>
        <v>409.5</v>
      </c>
      <c r="L3560" s="24">
        <f t="shared" si="253"/>
        <v>0</v>
      </c>
      <c r="M3560" s="24"/>
      <c r="N3560" s="24">
        <f t="shared" si="257"/>
        <v>0</v>
      </c>
    </row>
    <row r="3561" spans="1:14" x14ac:dyDescent="0.3">
      <c r="A3561" s="16" t="s">
        <v>46</v>
      </c>
      <c r="B3561" s="17" t="s">
        <v>38</v>
      </c>
      <c r="C3561" s="17">
        <v>36</v>
      </c>
      <c r="D3561" s="29"/>
      <c r="E3561" s="29"/>
      <c r="F3561" s="30">
        <f t="shared" si="254"/>
        <v>0</v>
      </c>
      <c r="G3561" s="32"/>
      <c r="H3561" s="32"/>
      <c r="I3561" s="32"/>
      <c r="J3561" s="34">
        <f t="shared" si="255"/>
        <v>0</v>
      </c>
      <c r="K3561" s="31">
        <f t="shared" si="256"/>
        <v>803.79</v>
      </c>
      <c r="L3561" s="24">
        <f t="shared" si="253"/>
        <v>0</v>
      </c>
      <c r="M3561" s="24"/>
      <c r="N3561" s="24">
        <f t="shared" si="257"/>
        <v>0</v>
      </c>
    </row>
    <row r="3562" spans="1:14" x14ac:dyDescent="0.3">
      <c r="A3562" s="16" t="s">
        <v>47</v>
      </c>
      <c r="B3562" s="17" t="s">
        <v>48</v>
      </c>
      <c r="C3562" s="17">
        <v>8</v>
      </c>
      <c r="D3562" s="29"/>
      <c r="E3562" s="29"/>
      <c r="F3562" s="30">
        <f t="shared" si="254"/>
        <v>0</v>
      </c>
      <c r="G3562" s="32"/>
      <c r="H3562" s="32"/>
      <c r="I3562" s="32"/>
      <c r="J3562" s="34">
        <f t="shared" si="255"/>
        <v>0</v>
      </c>
      <c r="K3562" s="31">
        <f t="shared" si="256"/>
        <v>2767.05</v>
      </c>
      <c r="L3562" s="24">
        <f t="shared" si="253"/>
        <v>0</v>
      </c>
      <c r="M3562" s="24"/>
      <c r="N3562" s="24">
        <f t="shared" si="257"/>
        <v>0</v>
      </c>
    </row>
    <row r="3563" spans="1:14" x14ac:dyDescent="0.3">
      <c r="A3563" s="35" t="s">
        <v>49</v>
      </c>
      <c r="B3563" s="17" t="s">
        <v>50</v>
      </c>
      <c r="C3563" s="38">
        <v>72</v>
      </c>
      <c r="D3563" s="29"/>
      <c r="E3563" s="29"/>
      <c r="F3563" s="30">
        <f t="shared" si="254"/>
        <v>0</v>
      </c>
      <c r="G3563" s="32"/>
      <c r="H3563" s="32"/>
      <c r="I3563" s="32"/>
      <c r="J3563" s="12">
        <f t="shared" si="255"/>
        <v>0</v>
      </c>
      <c r="K3563" s="31">
        <f t="shared" si="256"/>
        <v>444.6</v>
      </c>
      <c r="L3563" s="37">
        <f t="shared" si="253"/>
        <v>0</v>
      </c>
      <c r="M3563" s="37"/>
      <c r="N3563" s="37">
        <f t="shared" si="257"/>
        <v>0</v>
      </c>
    </row>
    <row r="3564" spans="1:14" x14ac:dyDescent="0.3">
      <c r="A3564" s="16" t="s">
        <v>51</v>
      </c>
      <c r="B3564" s="17" t="s">
        <v>52</v>
      </c>
      <c r="C3564" s="17">
        <v>36</v>
      </c>
      <c r="D3564" s="29"/>
      <c r="E3564" s="29"/>
      <c r="F3564" s="30">
        <f t="shared" si="254"/>
        <v>0</v>
      </c>
      <c r="G3564" s="32"/>
      <c r="H3564" s="32"/>
      <c r="I3564" s="32"/>
      <c r="J3564" s="34">
        <f t="shared" si="255"/>
        <v>0</v>
      </c>
      <c r="K3564" s="31">
        <f t="shared" si="256"/>
        <v>868.73</v>
      </c>
      <c r="L3564" s="24">
        <f t="shared" si="253"/>
        <v>0</v>
      </c>
      <c r="M3564" s="24"/>
      <c r="N3564" s="24">
        <f t="shared" si="257"/>
        <v>0</v>
      </c>
    </row>
    <row r="3565" spans="1:14" x14ac:dyDescent="0.3">
      <c r="A3565" s="16" t="s">
        <v>53</v>
      </c>
      <c r="B3565" s="17" t="s">
        <v>48</v>
      </c>
      <c r="C3565" s="17">
        <v>8</v>
      </c>
      <c r="D3565" s="29"/>
      <c r="E3565" s="29"/>
      <c r="F3565" s="30">
        <f t="shared" si="254"/>
        <v>0</v>
      </c>
      <c r="G3565" s="32"/>
      <c r="H3565" s="32"/>
      <c r="I3565" s="32"/>
      <c r="J3565" s="34">
        <f t="shared" si="255"/>
        <v>0</v>
      </c>
      <c r="K3565" s="31">
        <f t="shared" si="256"/>
        <v>2416.0500000000002</v>
      </c>
      <c r="L3565" s="24">
        <f t="shared" si="253"/>
        <v>0</v>
      </c>
      <c r="M3565" s="24"/>
      <c r="N3565" s="24">
        <f t="shared" si="257"/>
        <v>0</v>
      </c>
    </row>
    <row r="3566" spans="1:14" x14ac:dyDescent="0.3">
      <c r="A3566" s="16" t="s">
        <v>54</v>
      </c>
      <c r="B3566" s="17" t="s">
        <v>50</v>
      </c>
      <c r="C3566" s="17">
        <v>72</v>
      </c>
      <c r="D3566" s="29"/>
      <c r="E3566" s="29"/>
      <c r="F3566" s="30">
        <f t="shared" si="254"/>
        <v>0</v>
      </c>
      <c r="G3566" s="32"/>
      <c r="H3566" s="32"/>
      <c r="I3566" s="32"/>
      <c r="J3566" s="34">
        <f t="shared" si="255"/>
        <v>0</v>
      </c>
      <c r="K3566" s="31">
        <f t="shared" si="256"/>
        <v>377.33</v>
      </c>
      <c r="L3566" s="24">
        <f t="shared" si="253"/>
        <v>0</v>
      </c>
      <c r="M3566" s="24"/>
      <c r="N3566" s="24">
        <f t="shared" si="257"/>
        <v>0</v>
      </c>
    </row>
    <row r="3567" spans="1:14" x14ac:dyDescent="0.3">
      <c r="A3567" s="16" t="s">
        <v>55</v>
      </c>
      <c r="B3567" s="17" t="s">
        <v>56</v>
      </c>
      <c r="C3567" s="17">
        <v>15</v>
      </c>
      <c r="D3567" s="44"/>
      <c r="E3567" s="44"/>
      <c r="F3567" s="30">
        <f t="shared" si="254"/>
        <v>0</v>
      </c>
      <c r="G3567" s="11"/>
      <c r="H3567" s="11"/>
      <c r="I3567" s="11"/>
      <c r="J3567" s="12">
        <f t="shared" si="255"/>
        <v>0</v>
      </c>
      <c r="K3567" s="45">
        <f t="shared" si="256"/>
        <v>1158.3</v>
      </c>
      <c r="L3567" s="37">
        <f t="shared" si="253"/>
        <v>0</v>
      </c>
      <c r="M3567" s="37"/>
      <c r="N3567" s="37">
        <f t="shared" si="257"/>
        <v>0</v>
      </c>
    </row>
    <row r="3568" spans="1:14" x14ac:dyDescent="0.3">
      <c r="A3568" s="16" t="s">
        <v>57</v>
      </c>
      <c r="B3568" s="17" t="s">
        <v>50</v>
      </c>
      <c r="C3568" s="17">
        <v>72</v>
      </c>
      <c r="D3568" s="29"/>
      <c r="E3568" s="29"/>
      <c r="F3568" s="30">
        <f t="shared" si="254"/>
        <v>0</v>
      </c>
      <c r="G3568" s="32"/>
      <c r="H3568" s="32"/>
      <c r="I3568" s="32"/>
      <c r="J3568" s="34">
        <f t="shared" si="255"/>
        <v>0</v>
      </c>
      <c r="K3568" s="31">
        <f t="shared" si="256"/>
        <v>424.13</v>
      </c>
      <c r="L3568" s="24">
        <f t="shared" si="253"/>
        <v>0</v>
      </c>
      <c r="M3568" s="24"/>
      <c r="N3568" s="24">
        <f t="shared" si="257"/>
        <v>0</v>
      </c>
    </row>
    <row r="3569" spans="1:14" x14ac:dyDescent="0.3">
      <c r="A3569" s="16" t="s">
        <v>58</v>
      </c>
      <c r="B3569" s="17" t="s">
        <v>59</v>
      </c>
      <c r="C3569" s="17">
        <v>15</v>
      </c>
      <c r="D3569" s="29"/>
      <c r="E3569" s="29"/>
      <c r="F3569" s="30">
        <f t="shared" si="254"/>
        <v>0</v>
      </c>
      <c r="G3569" s="32"/>
      <c r="H3569" s="32"/>
      <c r="I3569" s="32"/>
      <c r="J3569" s="34">
        <f t="shared" si="255"/>
        <v>0</v>
      </c>
      <c r="K3569" s="31">
        <f t="shared" si="256"/>
        <v>1199.25</v>
      </c>
      <c r="L3569" s="24">
        <f t="shared" si="253"/>
        <v>0</v>
      </c>
      <c r="M3569" s="24"/>
      <c r="N3569" s="24">
        <f t="shared" si="257"/>
        <v>0</v>
      </c>
    </row>
    <row r="3570" spans="1:14" x14ac:dyDescent="0.3">
      <c r="A3570" s="16" t="s">
        <v>60</v>
      </c>
      <c r="B3570" s="17" t="s">
        <v>50</v>
      </c>
      <c r="C3570" s="17">
        <v>72</v>
      </c>
      <c r="D3570" s="29"/>
      <c r="E3570" s="29"/>
      <c r="F3570" s="30">
        <f t="shared" si="254"/>
        <v>0</v>
      </c>
      <c r="G3570" s="32"/>
      <c r="H3570" s="32"/>
      <c r="I3570" s="32"/>
      <c r="J3570" s="34">
        <f t="shared" si="255"/>
        <v>0</v>
      </c>
      <c r="K3570" s="31">
        <f t="shared" si="256"/>
        <v>381.13</v>
      </c>
      <c r="L3570" s="24">
        <f t="shared" si="253"/>
        <v>0</v>
      </c>
      <c r="M3570" s="24"/>
      <c r="N3570" s="24">
        <f t="shared" si="257"/>
        <v>0</v>
      </c>
    </row>
    <row r="3571" spans="1:14" x14ac:dyDescent="0.3">
      <c r="A3571" s="16" t="s">
        <v>61</v>
      </c>
      <c r="B3571" s="17" t="s">
        <v>50</v>
      </c>
      <c r="C3571" s="38">
        <v>72</v>
      </c>
      <c r="D3571" s="44"/>
      <c r="E3571" s="44"/>
      <c r="F3571" s="30">
        <f t="shared" si="254"/>
        <v>0</v>
      </c>
      <c r="G3571" s="11"/>
      <c r="H3571" s="11"/>
      <c r="I3571" s="11"/>
      <c r="J3571" s="12">
        <f t="shared" si="255"/>
        <v>0</v>
      </c>
      <c r="K3571" s="31">
        <f t="shared" si="256"/>
        <v>424.13</v>
      </c>
      <c r="L3571" s="37">
        <f t="shared" si="253"/>
        <v>0</v>
      </c>
      <c r="M3571" s="37"/>
      <c r="N3571" s="37">
        <f t="shared" si="257"/>
        <v>0</v>
      </c>
    </row>
    <row r="3572" spans="1:14" x14ac:dyDescent="0.3">
      <c r="A3572" s="35" t="s">
        <v>62</v>
      </c>
      <c r="B3572" s="17" t="s">
        <v>50</v>
      </c>
      <c r="C3572" s="38">
        <v>72</v>
      </c>
      <c r="D3572" s="44"/>
      <c r="E3572" s="44"/>
      <c r="F3572" s="30">
        <f t="shared" si="254"/>
        <v>0</v>
      </c>
      <c r="G3572" s="11"/>
      <c r="H3572" s="11"/>
      <c r="I3572" s="11"/>
      <c r="J3572" s="12">
        <f t="shared" si="255"/>
        <v>0</v>
      </c>
      <c r="K3572" s="31">
        <f t="shared" si="256"/>
        <v>330.23</v>
      </c>
      <c r="L3572" s="37">
        <f t="shared" si="253"/>
        <v>0</v>
      </c>
      <c r="M3572" s="37"/>
      <c r="N3572" s="37">
        <f t="shared" si="257"/>
        <v>0</v>
      </c>
    </row>
    <row r="3573" spans="1:14" x14ac:dyDescent="0.3">
      <c r="A3573" s="35" t="s">
        <v>63</v>
      </c>
      <c r="B3573" s="17" t="s">
        <v>50</v>
      </c>
      <c r="C3573" s="38">
        <v>72</v>
      </c>
      <c r="D3573" s="44"/>
      <c r="E3573" s="44"/>
      <c r="F3573" s="30">
        <f t="shared" si="254"/>
        <v>0</v>
      </c>
      <c r="G3573" s="11"/>
      <c r="H3573" s="11"/>
      <c r="I3573" s="11"/>
      <c r="J3573" s="12">
        <f t="shared" si="255"/>
        <v>0</v>
      </c>
      <c r="K3573" s="31">
        <f t="shared" si="256"/>
        <v>424.13</v>
      </c>
      <c r="L3573" s="37">
        <f t="shared" si="253"/>
        <v>0</v>
      </c>
      <c r="M3573" s="37"/>
      <c r="N3573" s="37">
        <f t="shared" si="257"/>
        <v>0</v>
      </c>
    </row>
    <row r="3574" spans="1:14" x14ac:dyDescent="0.3">
      <c r="A3574" s="35" t="s">
        <v>64</v>
      </c>
      <c r="B3574" s="17" t="s">
        <v>65</v>
      </c>
      <c r="C3574" s="38">
        <v>72</v>
      </c>
      <c r="D3574" s="44"/>
      <c r="E3574" s="44"/>
      <c r="F3574" s="30">
        <f t="shared" si="254"/>
        <v>0</v>
      </c>
      <c r="G3574" s="11"/>
      <c r="H3574" s="11"/>
      <c r="I3574" s="11"/>
      <c r="J3574" s="12">
        <f t="shared" si="255"/>
        <v>0</v>
      </c>
      <c r="K3574" s="31">
        <f t="shared" si="256"/>
        <v>389.61</v>
      </c>
      <c r="L3574" s="37">
        <f t="shared" si="253"/>
        <v>0</v>
      </c>
      <c r="M3574" s="37"/>
      <c r="N3574" s="37">
        <f t="shared" si="257"/>
        <v>0</v>
      </c>
    </row>
    <row r="3575" spans="1:14" x14ac:dyDescent="0.3">
      <c r="A3575" s="35" t="s">
        <v>66</v>
      </c>
      <c r="B3575" s="17" t="s">
        <v>65</v>
      </c>
      <c r="C3575" s="38">
        <v>72</v>
      </c>
      <c r="D3575" s="44"/>
      <c r="E3575" s="44"/>
      <c r="F3575" s="30">
        <f t="shared" si="254"/>
        <v>0</v>
      </c>
      <c r="G3575" s="11"/>
      <c r="H3575" s="11"/>
      <c r="I3575" s="11"/>
      <c r="J3575" s="12">
        <f t="shared" si="255"/>
        <v>0</v>
      </c>
      <c r="K3575" s="31">
        <f t="shared" si="256"/>
        <v>389.61</v>
      </c>
      <c r="L3575" s="37">
        <f t="shared" si="253"/>
        <v>0</v>
      </c>
      <c r="M3575" s="37"/>
      <c r="N3575" s="37">
        <f t="shared" si="257"/>
        <v>0</v>
      </c>
    </row>
    <row r="3576" spans="1:14" x14ac:dyDescent="0.3">
      <c r="A3576" s="47" t="s">
        <v>67</v>
      </c>
      <c r="B3576" s="48" t="s">
        <v>59</v>
      </c>
      <c r="C3576" s="49">
        <v>25</v>
      </c>
      <c r="D3576" s="44"/>
      <c r="E3576" s="44"/>
      <c r="F3576" s="30">
        <f t="shared" si="254"/>
        <v>0</v>
      </c>
      <c r="G3576" s="11"/>
      <c r="H3576" s="11"/>
      <c r="I3576" s="11"/>
      <c r="J3576" s="12">
        <f t="shared" si="255"/>
        <v>0</v>
      </c>
      <c r="K3576" s="31">
        <f t="shared" si="256"/>
        <v>169.65</v>
      </c>
      <c r="L3576" s="37">
        <f t="shared" si="253"/>
        <v>0</v>
      </c>
      <c r="M3576" s="37"/>
      <c r="N3576" s="37">
        <f t="shared" si="257"/>
        <v>0</v>
      </c>
    </row>
    <row r="3577" spans="1:14" x14ac:dyDescent="0.3">
      <c r="A3577" s="47" t="s">
        <v>68</v>
      </c>
      <c r="B3577" s="48" t="s">
        <v>42</v>
      </c>
      <c r="C3577" s="49">
        <v>50</v>
      </c>
      <c r="D3577" s="44"/>
      <c r="E3577" s="44"/>
      <c r="F3577" s="30">
        <f t="shared" si="254"/>
        <v>0</v>
      </c>
      <c r="G3577" s="11"/>
      <c r="H3577" s="11"/>
      <c r="I3577" s="11"/>
      <c r="J3577" s="12">
        <f t="shared" si="255"/>
        <v>0</v>
      </c>
      <c r="K3577" s="31">
        <f t="shared" si="256"/>
        <v>88.92</v>
      </c>
      <c r="L3577" s="37">
        <f t="shared" si="253"/>
        <v>0</v>
      </c>
      <c r="M3577" s="37"/>
      <c r="N3577" s="37">
        <f t="shared" si="257"/>
        <v>0</v>
      </c>
    </row>
    <row r="3578" spans="1:14" x14ac:dyDescent="0.3">
      <c r="A3578" s="47" t="s">
        <v>69</v>
      </c>
      <c r="B3578" s="48" t="s">
        <v>52</v>
      </c>
      <c r="C3578" s="49">
        <v>12</v>
      </c>
      <c r="D3578" s="44"/>
      <c r="E3578" s="44"/>
      <c r="F3578" s="30">
        <f t="shared" si="254"/>
        <v>0</v>
      </c>
      <c r="G3578" s="11"/>
      <c r="H3578" s="11"/>
      <c r="I3578" s="11"/>
      <c r="J3578" s="12">
        <f t="shared" si="255"/>
        <v>0</v>
      </c>
      <c r="K3578" s="31">
        <f t="shared" si="256"/>
        <v>123.94</v>
      </c>
      <c r="L3578" s="37">
        <f t="shared" si="253"/>
        <v>0</v>
      </c>
      <c r="M3578" s="37"/>
      <c r="N3578" s="37">
        <f t="shared" si="257"/>
        <v>0</v>
      </c>
    </row>
    <row r="3579" spans="1:14" ht="19.5" thickBot="1" x14ac:dyDescent="0.35">
      <c r="A3579" s="47" t="s">
        <v>70</v>
      </c>
      <c r="B3579" s="48" t="s">
        <v>50</v>
      </c>
      <c r="C3579" s="49">
        <v>60</v>
      </c>
      <c r="D3579" s="44"/>
      <c r="E3579" s="44"/>
      <c r="F3579" s="30">
        <f t="shared" si="254"/>
        <v>0</v>
      </c>
      <c r="G3579" s="11"/>
      <c r="H3579" s="11"/>
      <c r="I3579" s="11"/>
      <c r="J3579" s="12">
        <f t="shared" si="255"/>
        <v>0</v>
      </c>
      <c r="K3579" s="31">
        <f t="shared" si="256"/>
        <v>67.180000000000007</v>
      </c>
      <c r="L3579" s="37">
        <f t="shared" si="253"/>
        <v>0</v>
      </c>
      <c r="M3579" s="37"/>
      <c r="N3579" s="37">
        <f t="shared" si="257"/>
        <v>0</v>
      </c>
    </row>
    <row r="3580" spans="1:14" ht="19.5" thickBot="1" x14ac:dyDescent="0.35">
      <c r="A3580" s="56" t="s">
        <v>71</v>
      </c>
      <c r="B3580" s="57" t="s">
        <v>50</v>
      </c>
      <c r="C3580" s="58">
        <v>60</v>
      </c>
      <c r="D3580" s="44"/>
      <c r="E3580" s="44"/>
      <c r="F3580" s="30">
        <f t="shared" si="254"/>
        <v>0</v>
      </c>
      <c r="G3580" s="11"/>
      <c r="H3580" s="11"/>
      <c r="I3580" s="11"/>
      <c r="J3580" s="12">
        <f t="shared" si="255"/>
        <v>0</v>
      </c>
      <c r="K3580" s="31">
        <f t="shared" si="256"/>
        <v>67.180000000000007</v>
      </c>
      <c r="L3580" s="37">
        <f t="shared" si="253"/>
        <v>0</v>
      </c>
      <c r="M3580" s="37"/>
      <c r="N3580" s="37">
        <f t="shared" si="257"/>
        <v>0</v>
      </c>
    </row>
    <row r="3581" spans="1:14" ht="19.5" thickBot="1" x14ac:dyDescent="0.35">
      <c r="A3581" s="56" t="s">
        <v>72</v>
      </c>
      <c r="B3581" s="57" t="s">
        <v>50</v>
      </c>
      <c r="C3581" s="58">
        <v>60</v>
      </c>
      <c r="D3581" s="44"/>
      <c r="E3581" s="44"/>
      <c r="F3581" s="30">
        <f t="shared" si="254"/>
        <v>0</v>
      </c>
      <c r="G3581" s="11"/>
      <c r="H3581" s="11"/>
      <c r="I3581" s="11"/>
      <c r="J3581" s="12">
        <f t="shared" si="255"/>
        <v>0</v>
      </c>
      <c r="K3581" s="31">
        <f t="shared" si="256"/>
        <v>67.180000000000007</v>
      </c>
      <c r="L3581" s="37">
        <f t="shared" si="253"/>
        <v>0</v>
      </c>
      <c r="M3581" s="37"/>
      <c r="N3581" s="37">
        <f t="shared" si="257"/>
        <v>0</v>
      </c>
    </row>
    <row r="3582" spans="1:14" ht="19.5" thickBot="1" x14ac:dyDescent="0.35">
      <c r="A3582" s="56" t="s">
        <v>73</v>
      </c>
      <c r="B3582" s="57" t="s">
        <v>74</v>
      </c>
      <c r="C3582" s="58">
        <v>150</v>
      </c>
      <c r="D3582" s="44"/>
      <c r="E3582" s="44"/>
      <c r="F3582" s="30">
        <f t="shared" si="254"/>
        <v>0</v>
      </c>
      <c r="G3582" s="11"/>
      <c r="H3582" s="11"/>
      <c r="I3582" s="11"/>
      <c r="J3582" s="12">
        <f t="shared" si="255"/>
        <v>0</v>
      </c>
      <c r="K3582" s="31">
        <f t="shared" si="256"/>
        <v>21.06</v>
      </c>
      <c r="L3582" s="37">
        <f t="shared" si="253"/>
        <v>0</v>
      </c>
      <c r="M3582" s="37"/>
      <c r="N3582" s="37">
        <f t="shared" si="257"/>
        <v>0</v>
      </c>
    </row>
    <row r="3583" spans="1:14" ht="19.5" thickBot="1" x14ac:dyDescent="0.35">
      <c r="A3583" s="66" t="s">
        <v>75</v>
      </c>
      <c r="B3583" s="67" t="s">
        <v>76</v>
      </c>
      <c r="C3583" s="68">
        <v>120</v>
      </c>
      <c r="D3583" s="44"/>
      <c r="E3583" s="44"/>
      <c r="F3583" s="30">
        <f t="shared" si="254"/>
        <v>0</v>
      </c>
      <c r="G3583" s="11"/>
      <c r="H3583" s="11"/>
      <c r="I3583" s="11"/>
      <c r="J3583" s="12">
        <f t="shared" si="255"/>
        <v>0</v>
      </c>
      <c r="K3583" s="31">
        <f t="shared" si="256"/>
        <v>78.98</v>
      </c>
      <c r="L3583" s="37">
        <f t="shared" si="253"/>
        <v>0</v>
      </c>
      <c r="M3583" s="37"/>
      <c r="N3583" s="37">
        <f t="shared" si="257"/>
        <v>0</v>
      </c>
    </row>
    <row r="3584" spans="1:14" ht="19.5" thickBot="1" x14ac:dyDescent="0.35">
      <c r="A3584" s="66" t="s">
        <v>77</v>
      </c>
      <c r="B3584" s="67" t="s">
        <v>78</v>
      </c>
      <c r="C3584" s="68">
        <v>60</v>
      </c>
      <c r="D3584" s="44"/>
      <c r="E3584" s="44"/>
      <c r="F3584" s="30">
        <f t="shared" si="254"/>
        <v>0</v>
      </c>
      <c r="G3584" s="11"/>
      <c r="H3584" s="11"/>
      <c r="I3584" s="11"/>
      <c r="J3584" s="12">
        <f t="shared" si="255"/>
        <v>0</v>
      </c>
      <c r="K3584" s="31">
        <f t="shared" si="256"/>
        <v>154.44</v>
      </c>
      <c r="L3584" s="37">
        <f t="shared" si="253"/>
        <v>0</v>
      </c>
      <c r="M3584" s="37"/>
      <c r="N3584" s="37">
        <f t="shared" si="257"/>
        <v>0</v>
      </c>
    </row>
    <row r="3585" spans="1:14" ht="19.5" thickBot="1" x14ac:dyDescent="0.35">
      <c r="A3585" s="66" t="s">
        <v>79</v>
      </c>
      <c r="B3585" s="67" t="s">
        <v>50</v>
      </c>
      <c r="C3585" s="68">
        <v>30</v>
      </c>
      <c r="D3585" s="44"/>
      <c r="E3585" s="44"/>
      <c r="F3585" s="30">
        <f t="shared" si="254"/>
        <v>0</v>
      </c>
      <c r="G3585" s="11"/>
      <c r="H3585" s="11"/>
      <c r="I3585" s="11"/>
      <c r="J3585" s="12">
        <f t="shared" si="255"/>
        <v>0</v>
      </c>
      <c r="K3585" s="31">
        <f t="shared" si="256"/>
        <v>274.95</v>
      </c>
      <c r="L3585" s="37">
        <f t="shared" si="253"/>
        <v>0</v>
      </c>
      <c r="M3585" s="37"/>
      <c r="N3585" s="37">
        <f t="shared" si="257"/>
        <v>0</v>
      </c>
    </row>
    <row r="3586" spans="1:14" ht="19.5" thickBot="1" x14ac:dyDescent="0.35">
      <c r="A3586" s="66" t="s">
        <v>80</v>
      </c>
      <c r="B3586" s="67" t="s">
        <v>59</v>
      </c>
      <c r="C3586" s="68">
        <v>12</v>
      </c>
      <c r="D3586" s="44"/>
      <c r="E3586" s="44"/>
      <c r="F3586" s="30">
        <f t="shared" si="254"/>
        <v>0</v>
      </c>
      <c r="G3586" s="11"/>
      <c r="H3586" s="11"/>
      <c r="I3586" s="11"/>
      <c r="J3586" s="12">
        <f t="shared" si="255"/>
        <v>0</v>
      </c>
      <c r="K3586" s="31">
        <f t="shared" si="256"/>
        <v>1023.75</v>
      </c>
      <c r="L3586" s="37">
        <f t="shared" si="253"/>
        <v>0</v>
      </c>
      <c r="M3586" s="37"/>
      <c r="N3586" s="37">
        <f t="shared" si="257"/>
        <v>0</v>
      </c>
    </row>
    <row r="3587" spans="1:14" ht="19.5" thickBot="1" x14ac:dyDescent="0.35">
      <c r="A3587" s="76" t="s">
        <v>81</v>
      </c>
      <c r="B3587" s="77" t="s">
        <v>82</v>
      </c>
      <c r="C3587" s="78">
        <v>18</v>
      </c>
      <c r="D3587" s="44"/>
      <c r="E3587" s="44"/>
      <c r="F3587" s="30">
        <f t="shared" si="254"/>
        <v>0</v>
      </c>
      <c r="G3587" s="11"/>
      <c r="H3587" s="11"/>
      <c r="I3587" s="11"/>
      <c r="J3587" s="12">
        <f t="shared" si="255"/>
        <v>0</v>
      </c>
      <c r="K3587" s="31">
        <f t="shared" si="256"/>
        <v>558.67999999999995</v>
      </c>
      <c r="L3587" s="37">
        <f t="shared" si="253"/>
        <v>0</v>
      </c>
      <c r="M3587" s="37"/>
      <c r="N3587" s="37">
        <f t="shared" si="257"/>
        <v>0</v>
      </c>
    </row>
    <row r="3588" spans="1:14" ht="19.5" thickBot="1" x14ac:dyDescent="0.35">
      <c r="A3588" s="76" t="s">
        <v>83</v>
      </c>
      <c r="B3588" s="77" t="s">
        <v>59</v>
      </c>
      <c r="C3588" s="78">
        <v>12</v>
      </c>
      <c r="D3588" s="44"/>
      <c r="E3588" s="44"/>
      <c r="F3588" s="30">
        <f t="shared" si="254"/>
        <v>0</v>
      </c>
      <c r="G3588" s="11"/>
      <c r="H3588" s="11"/>
      <c r="I3588" s="11"/>
      <c r="J3588" s="12">
        <f t="shared" si="255"/>
        <v>0</v>
      </c>
      <c r="K3588" s="31">
        <f t="shared" si="256"/>
        <v>1092.2</v>
      </c>
      <c r="L3588" s="37">
        <f t="shared" si="253"/>
        <v>0</v>
      </c>
      <c r="M3588" s="37"/>
      <c r="N3588" s="37">
        <f t="shared" si="257"/>
        <v>0</v>
      </c>
    </row>
    <row r="3589" spans="1:14" ht="19.5" thickBot="1" x14ac:dyDescent="0.35">
      <c r="A3589" s="76" t="s">
        <v>84</v>
      </c>
      <c r="B3589" s="77" t="s">
        <v>85</v>
      </c>
      <c r="C3589" s="78">
        <v>4</v>
      </c>
      <c r="D3589" s="44"/>
      <c r="E3589" s="44"/>
      <c r="F3589" s="30">
        <f t="shared" si="254"/>
        <v>0</v>
      </c>
      <c r="G3589" s="11"/>
      <c r="H3589" s="11"/>
      <c r="I3589" s="11"/>
      <c r="J3589" s="12">
        <f t="shared" si="255"/>
        <v>0</v>
      </c>
      <c r="K3589" s="31">
        <f t="shared" si="256"/>
        <v>2670.53</v>
      </c>
      <c r="L3589" s="37">
        <f t="shared" si="253"/>
        <v>0</v>
      </c>
      <c r="M3589" s="37"/>
      <c r="N3589" s="37">
        <f t="shared" si="257"/>
        <v>0</v>
      </c>
    </row>
    <row r="3590" spans="1:14" ht="19.5" thickBot="1" x14ac:dyDescent="0.35">
      <c r="A3590" s="86" t="s">
        <v>86</v>
      </c>
      <c r="B3590" s="87" t="s">
        <v>87</v>
      </c>
      <c r="C3590" s="88">
        <v>48</v>
      </c>
      <c r="D3590" s="44"/>
      <c r="E3590" s="44"/>
      <c r="F3590" s="30">
        <f t="shared" si="254"/>
        <v>0</v>
      </c>
      <c r="G3590" s="11"/>
      <c r="H3590" s="11"/>
      <c r="I3590" s="11"/>
      <c r="J3590" s="12">
        <f t="shared" si="255"/>
        <v>0</v>
      </c>
      <c r="K3590" s="31">
        <f t="shared" si="256"/>
        <v>46.8</v>
      </c>
      <c r="L3590" s="37">
        <f t="shared" si="253"/>
        <v>0</v>
      </c>
      <c r="M3590" s="37"/>
      <c r="N3590" s="37">
        <f t="shared" si="257"/>
        <v>0</v>
      </c>
    </row>
    <row r="3591" spans="1:14" ht="19.5" thickBot="1" x14ac:dyDescent="0.35">
      <c r="A3591" s="86" t="s">
        <v>88</v>
      </c>
      <c r="B3591" s="87" t="s">
        <v>87</v>
      </c>
      <c r="C3591" s="88">
        <v>48</v>
      </c>
      <c r="D3591" s="44"/>
      <c r="E3591" s="44"/>
      <c r="F3591" s="30">
        <f t="shared" si="254"/>
        <v>0</v>
      </c>
      <c r="G3591" s="11"/>
      <c r="H3591" s="11"/>
      <c r="I3591" s="11"/>
      <c r="J3591" s="12">
        <f t="shared" si="255"/>
        <v>0</v>
      </c>
      <c r="K3591" s="31">
        <f t="shared" si="256"/>
        <v>46.8</v>
      </c>
      <c r="L3591" s="37">
        <f t="shared" si="253"/>
        <v>0</v>
      </c>
      <c r="M3591" s="37"/>
      <c r="N3591" s="37">
        <f t="shared" si="257"/>
        <v>0</v>
      </c>
    </row>
    <row r="3592" spans="1:14" x14ac:dyDescent="0.3">
      <c r="A3592" s="96" t="s">
        <v>89</v>
      </c>
      <c r="B3592" s="97">
        <v>25</v>
      </c>
      <c r="C3592" s="97">
        <v>25</v>
      </c>
      <c r="D3592" s="44"/>
      <c r="E3592" s="44"/>
      <c r="F3592" s="30">
        <f t="shared" si="254"/>
        <v>0</v>
      </c>
      <c r="G3592" s="11"/>
      <c r="H3592" s="11"/>
      <c r="I3592" s="11"/>
      <c r="J3592" s="12">
        <f t="shared" si="255"/>
        <v>0</v>
      </c>
      <c r="K3592" s="31">
        <f t="shared" si="256"/>
        <v>111.25</v>
      </c>
      <c r="L3592" s="37">
        <f t="shared" si="253"/>
        <v>0</v>
      </c>
      <c r="M3592" s="37"/>
      <c r="N3592" s="37">
        <f t="shared" si="257"/>
        <v>0</v>
      </c>
    </row>
    <row r="3593" spans="1:14" x14ac:dyDescent="0.3">
      <c r="A3593" s="105" t="s">
        <v>90</v>
      </c>
      <c r="B3593" s="106">
        <v>10</v>
      </c>
      <c r="C3593" s="106">
        <v>10</v>
      </c>
      <c r="D3593" s="44"/>
      <c r="E3593" s="44"/>
      <c r="F3593" s="30">
        <f t="shared" si="254"/>
        <v>0</v>
      </c>
      <c r="G3593" s="11"/>
      <c r="H3593" s="11"/>
      <c r="I3593" s="11"/>
      <c r="J3593" s="12">
        <f t="shared" si="255"/>
        <v>0</v>
      </c>
      <c r="K3593" s="31">
        <f t="shared" si="256"/>
        <v>1760</v>
      </c>
      <c r="L3593" s="37">
        <f t="shared" si="253"/>
        <v>0</v>
      </c>
      <c r="M3593" s="37"/>
      <c r="N3593" s="37">
        <f t="shared" si="257"/>
        <v>0</v>
      </c>
    </row>
    <row r="3594" spans="1:14" x14ac:dyDescent="0.3">
      <c r="A3594" s="105" t="s">
        <v>91</v>
      </c>
      <c r="B3594" s="106">
        <v>8</v>
      </c>
      <c r="C3594" s="106">
        <v>8</v>
      </c>
      <c r="D3594" s="44"/>
      <c r="E3594" s="44"/>
      <c r="F3594" s="30">
        <f t="shared" si="254"/>
        <v>0</v>
      </c>
      <c r="G3594" s="11"/>
      <c r="H3594" s="11"/>
      <c r="I3594" s="11"/>
      <c r="J3594" s="12">
        <f t="shared" si="255"/>
        <v>0</v>
      </c>
      <c r="K3594" s="31">
        <f t="shared" si="256"/>
        <v>2365</v>
      </c>
      <c r="L3594" s="37">
        <f t="shared" si="253"/>
        <v>0</v>
      </c>
      <c r="M3594" s="37"/>
      <c r="N3594" s="37">
        <f t="shared" si="257"/>
        <v>0</v>
      </c>
    </row>
    <row r="3595" spans="1:14" x14ac:dyDescent="0.3">
      <c r="A3595" s="105" t="s">
        <v>92</v>
      </c>
      <c r="B3595" s="106">
        <v>8</v>
      </c>
      <c r="C3595" s="106">
        <v>8</v>
      </c>
      <c r="D3595" s="44"/>
      <c r="E3595" s="44"/>
      <c r="F3595" s="30">
        <f t="shared" si="254"/>
        <v>0</v>
      </c>
      <c r="G3595" s="11"/>
      <c r="H3595" s="11"/>
      <c r="I3595" s="11"/>
      <c r="J3595" s="12">
        <f t="shared" si="255"/>
        <v>0</v>
      </c>
      <c r="K3595" s="31">
        <f t="shared" si="256"/>
        <v>2065</v>
      </c>
      <c r="L3595" s="37">
        <f t="shared" si="253"/>
        <v>0</v>
      </c>
      <c r="M3595" s="37"/>
      <c r="N3595" s="37">
        <f t="shared" si="257"/>
        <v>0</v>
      </c>
    </row>
    <row r="3596" spans="1:14" x14ac:dyDescent="0.3">
      <c r="A3596" s="105" t="s">
        <v>93</v>
      </c>
      <c r="B3596" s="106">
        <v>15</v>
      </c>
      <c r="C3596" s="106">
        <v>15</v>
      </c>
      <c r="D3596" s="44"/>
      <c r="E3596" s="44"/>
      <c r="F3596" s="30">
        <f t="shared" si="254"/>
        <v>0</v>
      </c>
      <c r="G3596" s="11"/>
      <c r="H3596" s="11"/>
      <c r="I3596" s="11"/>
      <c r="J3596" s="12">
        <f t="shared" si="255"/>
        <v>0</v>
      </c>
      <c r="K3596" s="31">
        <f t="shared" si="256"/>
        <v>990</v>
      </c>
      <c r="L3596" s="37">
        <f t="shared" si="253"/>
        <v>0</v>
      </c>
      <c r="M3596" s="37"/>
      <c r="N3596" s="37">
        <f t="shared" si="257"/>
        <v>0</v>
      </c>
    </row>
    <row r="3597" spans="1:14" x14ac:dyDescent="0.3">
      <c r="A3597" s="105" t="s">
        <v>94</v>
      </c>
      <c r="B3597" s="106">
        <v>15</v>
      </c>
      <c r="C3597" s="106">
        <v>15</v>
      </c>
      <c r="D3597" s="44"/>
      <c r="E3597" s="44"/>
      <c r="F3597" s="30">
        <f t="shared" si="254"/>
        <v>0</v>
      </c>
      <c r="G3597" s="11"/>
      <c r="H3597" s="11"/>
      <c r="I3597" s="11"/>
      <c r="J3597" s="12">
        <f t="shared" si="255"/>
        <v>0</v>
      </c>
      <c r="K3597" s="31">
        <f t="shared" si="256"/>
        <v>1025</v>
      </c>
      <c r="L3597" s="37">
        <f t="shared" si="253"/>
        <v>0</v>
      </c>
      <c r="M3597" s="37"/>
      <c r="N3597" s="37">
        <f t="shared" si="257"/>
        <v>0</v>
      </c>
    </row>
    <row r="3598" spans="1:14" x14ac:dyDescent="0.3">
      <c r="A3598" s="105" t="s">
        <v>95</v>
      </c>
      <c r="B3598" s="106">
        <v>10</v>
      </c>
      <c r="C3598" s="106">
        <v>10</v>
      </c>
      <c r="D3598" s="44"/>
      <c r="E3598" s="44"/>
      <c r="F3598" s="30">
        <f t="shared" si="254"/>
        <v>0</v>
      </c>
      <c r="G3598" s="11"/>
      <c r="H3598" s="11"/>
      <c r="I3598" s="11"/>
      <c r="J3598" s="12">
        <f t="shared" si="255"/>
        <v>0</v>
      </c>
      <c r="K3598" s="31">
        <f t="shared" si="256"/>
        <v>1620</v>
      </c>
      <c r="L3598" s="37">
        <f t="shared" si="253"/>
        <v>0</v>
      </c>
      <c r="M3598" s="37"/>
      <c r="N3598" s="37">
        <f t="shared" si="257"/>
        <v>0</v>
      </c>
    </row>
    <row r="3599" spans="1:14" x14ac:dyDescent="0.3">
      <c r="A3599" s="105" t="s">
        <v>96</v>
      </c>
      <c r="B3599" s="106">
        <v>8</v>
      </c>
      <c r="C3599" s="106">
        <v>8</v>
      </c>
      <c r="D3599" s="44"/>
      <c r="E3599" s="44"/>
      <c r="F3599" s="30">
        <f t="shared" si="254"/>
        <v>0</v>
      </c>
      <c r="G3599" s="11"/>
      <c r="H3599" s="11"/>
      <c r="I3599" s="11"/>
      <c r="J3599" s="12">
        <f t="shared" si="255"/>
        <v>0</v>
      </c>
      <c r="K3599" s="31">
        <f t="shared" si="256"/>
        <v>2130</v>
      </c>
      <c r="L3599" s="37">
        <f t="shared" si="253"/>
        <v>0</v>
      </c>
      <c r="M3599" s="37"/>
      <c r="N3599" s="37">
        <f t="shared" si="257"/>
        <v>0</v>
      </c>
    </row>
    <row r="3600" spans="1:14" x14ac:dyDescent="0.3">
      <c r="A3600" s="105" t="s">
        <v>97</v>
      </c>
      <c r="B3600" s="106">
        <v>15</v>
      </c>
      <c r="C3600" s="106">
        <v>15</v>
      </c>
      <c r="D3600" s="44"/>
      <c r="E3600" s="44"/>
      <c r="F3600" s="30">
        <f t="shared" si="254"/>
        <v>0</v>
      </c>
      <c r="G3600" s="11"/>
      <c r="H3600" s="11"/>
      <c r="I3600" s="11"/>
      <c r="J3600" s="12">
        <f t="shared" si="255"/>
        <v>0</v>
      </c>
      <c r="K3600" s="31">
        <f t="shared" si="256"/>
        <v>880</v>
      </c>
      <c r="L3600" s="37">
        <f t="shared" si="253"/>
        <v>0</v>
      </c>
      <c r="M3600" s="37"/>
      <c r="N3600" s="37">
        <f t="shared" si="257"/>
        <v>0</v>
      </c>
    </row>
    <row r="3601" spans="1:14" x14ac:dyDescent="0.3">
      <c r="A3601" s="105" t="s">
        <v>98</v>
      </c>
      <c r="B3601" s="106">
        <v>15</v>
      </c>
      <c r="C3601" s="106">
        <v>15</v>
      </c>
      <c r="D3601" s="44"/>
      <c r="E3601" s="44"/>
      <c r="F3601" s="30">
        <f t="shared" si="254"/>
        <v>0</v>
      </c>
      <c r="G3601" s="11"/>
      <c r="H3601" s="11"/>
      <c r="I3601" s="11"/>
      <c r="J3601" s="12">
        <f t="shared" si="255"/>
        <v>0</v>
      </c>
      <c r="K3601" s="31">
        <f t="shared" si="256"/>
        <v>915</v>
      </c>
      <c r="L3601" s="37">
        <f t="shared" si="253"/>
        <v>0</v>
      </c>
      <c r="M3601" s="37"/>
      <c r="N3601" s="37">
        <f t="shared" si="257"/>
        <v>0</v>
      </c>
    </row>
    <row r="3602" spans="1:14" x14ac:dyDescent="0.3">
      <c r="A3602" s="105" t="s">
        <v>99</v>
      </c>
      <c r="B3602" s="106">
        <v>3</v>
      </c>
      <c r="C3602" s="106">
        <v>3</v>
      </c>
      <c r="D3602" s="44"/>
      <c r="E3602" s="44"/>
      <c r="F3602" s="30">
        <f t="shared" si="254"/>
        <v>0</v>
      </c>
      <c r="G3602" s="11"/>
      <c r="H3602" s="11"/>
      <c r="I3602" s="11"/>
      <c r="J3602" s="12">
        <f t="shared" si="255"/>
        <v>0</v>
      </c>
      <c r="K3602" s="31">
        <f t="shared" si="256"/>
        <v>1970</v>
      </c>
      <c r="L3602" s="37">
        <f t="shared" si="253"/>
        <v>0</v>
      </c>
      <c r="M3602" s="37"/>
      <c r="N3602" s="37">
        <f t="shared" si="257"/>
        <v>0</v>
      </c>
    </row>
    <row r="3603" spans="1:14" x14ac:dyDescent="0.3">
      <c r="A3603" s="105" t="s">
        <v>100</v>
      </c>
      <c r="B3603" s="106">
        <v>3</v>
      </c>
      <c r="C3603" s="106">
        <v>3</v>
      </c>
      <c r="D3603" s="44"/>
      <c r="E3603" s="44"/>
      <c r="F3603" s="30">
        <f t="shared" si="254"/>
        <v>0</v>
      </c>
      <c r="G3603" s="11"/>
      <c r="H3603" s="11"/>
      <c r="I3603" s="11"/>
      <c r="J3603" s="12">
        <f t="shared" si="255"/>
        <v>0</v>
      </c>
      <c r="K3603" s="31">
        <f t="shared" si="256"/>
        <v>2035</v>
      </c>
      <c r="L3603" s="37">
        <f t="shared" si="253"/>
        <v>0</v>
      </c>
      <c r="M3603" s="37"/>
      <c r="N3603" s="37">
        <f t="shared" si="257"/>
        <v>0</v>
      </c>
    </row>
    <row r="3604" spans="1:14" x14ac:dyDescent="0.3">
      <c r="A3604" s="105" t="s">
        <v>101</v>
      </c>
      <c r="B3604" s="106">
        <v>8</v>
      </c>
      <c r="C3604" s="106">
        <v>8</v>
      </c>
      <c r="D3604" s="44"/>
      <c r="E3604" s="44"/>
      <c r="F3604" s="30">
        <f t="shared" si="254"/>
        <v>0</v>
      </c>
      <c r="G3604" s="11"/>
      <c r="H3604" s="11"/>
      <c r="I3604" s="11"/>
      <c r="J3604" s="12">
        <f t="shared" si="255"/>
        <v>0</v>
      </c>
      <c r="K3604" s="31">
        <f t="shared" si="256"/>
        <v>2120</v>
      </c>
      <c r="L3604" s="37">
        <f t="shared" si="253"/>
        <v>0</v>
      </c>
      <c r="M3604" s="37"/>
      <c r="N3604" s="37">
        <f t="shared" si="257"/>
        <v>0</v>
      </c>
    </row>
    <row r="3605" spans="1:14" x14ac:dyDescent="0.3">
      <c r="A3605" s="105" t="s">
        <v>102</v>
      </c>
      <c r="B3605" s="106">
        <v>10</v>
      </c>
      <c r="C3605" s="106">
        <v>10</v>
      </c>
      <c r="D3605" s="44"/>
      <c r="E3605" s="44"/>
      <c r="F3605" s="30">
        <f t="shared" si="254"/>
        <v>0</v>
      </c>
      <c r="G3605" s="11"/>
      <c r="H3605" s="11"/>
      <c r="I3605" s="11"/>
      <c r="J3605" s="12">
        <f t="shared" si="255"/>
        <v>0</v>
      </c>
      <c r="K3605" s="31">
        <f t="shared" si="256"/>
        <v>1980</v>
      </c>
      <c r="L3605" s="37">
        <f t="shared" si="253"/>
        <v>0</v>
      </c>
      <c r="M3605" s="37"/>
      <c r="N3605" s="37">
        <f t="shared" si="257"/>
        <v>0</v>
      </c>
    </row>
    <row r="3606" spans="1:14" x14ac:dyDescent="0.3">
      <c r="A3606" s="105" t="s">
        <v>103</v>
      </c>
      <c r="B3606" s="106">
        <v>12</v>
      </c>
      <c r="C3606" s="106">
        <v>12</v>
      </c>
      <c r="D3606" s="44"/>
      <c r="E3606" s="44"/>
      <c r="F3606" s="30">
        <f t="shared" si="254"/>
        <v>0</v>
      </c>
      <c r="G3606" s="11"/>
      <c r="H3606" s="11"/>
      <c r="I3606" s="11"/>
      <c r="J3606" s="12">
        <f t="shared" si="255"/>
        <v>0</v>
      </c>
      <c r="K3606" s="31">
        <f t="shared" si="256"/>
        <v>875</v>
      </c>
      <c r="L3606" s="37">
        <f t="shared" si="253"/>
        <v>0</v>
      </c>
      <c r="M3606" s="37"/>
      <c r="N3606" s="37">
        <f t="shared" si="257"/>
        <v>0</v>
      </c>
    </row>
    <row r="3607" spans="1:14" ht="19.5" thickBot="1" x14ac:dyDescent="0.35">
      <c r="A3607" s="105" t="s">
        <v>104</v>
      </c>
      <c r="B3607" s="106">
        <v>3</v>
      </c>
      <c r="C3607" s="106">
        <v>3</v>
      </c>
      <c r="D3607" s="44"/>
      <c r="E3607" s="44"/>
      <c r="F3607" s="30">
        <f t="shared" si="254"/>
        <v>0</v>
      </c>
      <c r="G3607" s="11"/>
      <c r="H3607" s="11"/>
      <c r="I3607" s="11"/>
      <c r="J3607" s="12">
        <f t="shared" si="255"/>
        <v>0</v>
      </c>
      <c r="K3607" s="31">
        <f t="shared" si="256"/>
        <v>2145</v>
      </c>
      <c r="L3607" s="37">
        <f t="shared" si="253"/>
        <v>0</v>
      </c>
      <c r="M3607" s="37"/>
      <c r="N3607" s="37">
        <f t="shared" si="257"/>
        <v>0</v>
      </c>
    </row>
    <row r="3608" spans="1:14" ht="19.5" thickBot="1" x14ac:dyDescent="0.35">
      <c r="A3608" s="56" t="s">
        <v>105</v>
      </c>
      <c r="B3608" s="57" t="s">
        <v>74</v>
      </c>
      <c r="C3608" s="58">
        <v>150</v>
      </c>
      <c r="D3608" s="44"/>
      <c r="E3608" s="44"/>
      <c r="F3608" s="30">
        <f t="shared" si="254"/>
        <v>0</v>
      </c>
      <c r="G3608" s="11"/>
      <c r="H3608" s="11"/>
      <c r="I3608" s="11"/>
      <c r="J3608" s="12">
        <f t="shared" si="255"/>
        <v>0</v>
      </c>
      <c r="K3608" s="31">
        <f t="shared" si="256"/>
        <v>21.06</v>
      </c>
      <c r="L3608" s="37">
        <f t="shared" si="253"/>
        <v>0</v>
      </c>
      <c r="M3608" s="37"/>
      <c r="N3608" s="37">
        <f t="shared" si="257"/>
        <v>0</v>
      </c>
    </row>
    <row r="3609" spans="1:14" x14ac:dyDescent="0.3">
      <c r="A3609" s="107"/>
      <c r="B3609" s="108"/>
      <c r="C3609" s="108"/>
      <c r="D3609" s="11"/>
      <c r="E3609" s="11"/>
      <c r="F3609" s="30" t="e">
        <f t="shared" si="254"/>
        <v>#DIV/0!</v>
      </c>
      <c r="G3609" s="11"/>
      <c r="H3609" s="11"/>
      <c r="I3609" s="11"/>
      <c r="J3609" s="12">
        <f t="shared" si="255"/>
        <v>0</v>
      </c>
      <c r="K3609" s="31">
        <f t="shared" si="256"/>
        <v>116.5</v>
      </c>
      <c r="L3609" s="37">
        <f t="shared" si="253"/>
        <v>0</v>
      </c>
      <c r="M3609" s="37"/>
      <c r="N3609" s="37">
        <f t="shared" si="257"/>
        <v>0</v>
      </c>
    </row>
    <row r="3610" spans="1:14" x14ac:dyDescent="0.3">
      <c r="A3610" s="107"/>
      <c r="B3610" s="108"/>
      <c r="C3610" s="108"/>
      <c r="D3610" s="11"/>
      <c r="E3610" s="11"/>
      <c r="F3610" s="30" t="e">
        <f t="shared" si="254"/>
        <v>#DIV/0!</v>
      </c>
      <c r="G3610" s="11"/>
      <c r="H3610" s="11"/>
      <c r="I3610" s="11"/>
      <c r="J3610" s="12">
        <f t="shared" si="255"/>
        <v>0</v>
      </c>
      <c r="K3610" s="31">
        <f t="shared" si="256"/>
        <v>0</v>
      </c>
      <c r="L3610" s="37">
        <f t="shared" si="253"/>
        <v>0</v>
      </c>
      <c r="M3610" s="37"/>
      <c r="N3610" s="37">
        <f t="shared" si="257"/>
        <v>0</v>
      </c>
    </row>
    <row r="3611" spans="1:14" x14ac:dyDescent="0.3">
      <c r="A3611" s="107"/>
      <c r="B3611" s="108"/>
      <c r="C3611" s="108"/>
      <c r="D3611" s="11"/>
      <c r="E3611" s="11"/>
      <c r="F3611" s="30" t="e">
        <f t="shared" si="254"/>
        <v>#DIV/0!</v>
      </c>
      <c r="G3611" s="11"/>
      <c r="H3611" s="11"/>
      <c r="I3611" s="11"/>
      <c r="J3611" s="12">
        <f t="shared" si="255"/>
        <v>0</v>
      </c>
      <c r="K3611" s="31">
        <f t="shared" si="256"/>
        <v>23</v>
      </c>
      <c r="L3611" s="37">
        <f t="shared" si="253"/>
        <v>0</v>
      </c>
      <c r="M3611" s="37"/>
      <c r="N3611" s="37">
        <f t="shared" si="257"/>
        <v>0</v>
      </c>
    </row>
    <row r="3612" spans="1:14" x14ac:dyDescent="0.3">
      <c r="A3612" s="107"/>
      <c r="B3612" s="108"/>
      <c r="C3612" s="108"/>
      <c r="D3612" s="11"/>
      <c r="E3612" s="11"/>
      <c r="F3612" s="30" t="e">
        <f t="shared" si="254"/>
        <v>#DIV/0!</v>
      </c>
      <c r="G3612" s="11"/>
      <c r="H3612" s="11"/>
      <c r="I3612" s="11"/>
      <c r="J3612" s="12">
        <f t="shared" si="255"/>
        <v>0</v>
      </c>
      <c r="K3612" s="31">
        <f t="shared" si="256"/>
        <v>0</v>
      </c>
      <c r="L3612" s="37">
        <f t="shared" si="253"/>
        <v>0</v>
      </c>
      <c r="M3612" s="37"/>
      <c r="N3612" s="37">
        <f t="shared" si="257"/>
        <v>0</v>
      </c>
    </row>
    <row r="3613" spans="1:14" x14ac:dyDescent="0.3">
      <c r="A3613" s="11"/>
      <c r="B3613" s="10"/>
      <c r="C3613" s="10"/>
      <c r="D3613" s="11"/>
      <c r="E3613" s="11"/>
      <c r="F3613" s="30" t="e">
        <f t="shared" si="254"/>
        <v>#DIV/0!</v>
      </c>
      <c r="G3613" s="11"/>
      <c r="H3613" s="11"/>
      <c r="I3613" s="11"/>
      <c r="J3613" s="12">
        <f t="shared" si="255"/>
        <v>0</v>
      </c>
      <c r="K3613" s="31">
        <f t="shared" si="256"/>
        <v>0</v>
      </c>
      <c r="L3613" s="37">
        <f t="shared" si="253"/>
        <v>0</v>
      </c>
      <c r="M3613" s="37"/>
      <c r="N3613" s="37">
        <f t="shared" si="257"/>
        <v>0</v>
      </c>
    </row>
    <row r="3614" spans="1:14" x14ac:dyDescent="0.3">
      <c r="A3614" s="11"/>
      <c r="B3614" s="10"/>
      <c r="C3614" s="10"/>
      <c r="D3614" s="11"/>
      <c r="E3614" s="11"/>
      <c r="F3614" s="30" t="e">
        <f t="shared" si="254"/>
        <v>#DIV/0!</v>
      </c>
      <c r="G3614" s="11"/>
      <c r="H3614" s="11"/>
      <c r="I3614" s="11"/>
      <c r="J3614" s="12">
        <f t="shared" si="255"/>
        <v>0</v>
      </c>
      <c r="K3614" s="31">
        <f t="shared" si="256"/>
        <v>0</v>
      </c>
      <c r="L3614" s="37">
        <f t="shared" si="253"/>
        <v>0</v>
      </c>
      <c r="M3614" s="37"/>
      <c r="N3614" s="37">
        <f t="shared" si="257"/>
        <v>0</v>
      </c>
    </row>
    <row r="3615" spans="1:14" x14ac:dyDescent="0.3">
      <c r="A3615" s="11"/>
      <c r="B3615" s="10"/>
      <c r="C3615" s="10"/>
      <c r="D3615" s="11"/>
      <c r="E3615" s="11"/>
      <c r="F3615" s="30" t="e">
        <f t="shared" si="254"/>
        <v>#DIV/0!</v>
      </c>
      <c r="G3615" s="11"/>
      <c r="H3615" s="11"/>
      <c r="I3615" s="11"/>
      <c r="J3615" s="12">
        <f t="shared" si="255"/>
        <v>0</v>
      </c>
      <c r="K3615" s="31">
        <f t="shared" si="256"/>
        <v>0</v>
      </c>
      <c r="L3615" s="37">
        <f t="shared" si="253"/>
        <v>0</v>
      </c>
      <c r="M3615" s="37"/>
      <c r="N3615" s="37">
        <f t="shared" si="257"/>
        <v>0</v>
      </c>
    </row>
    <row r="3616" spans="1:14" x14ac:dyDescent="0.3">
      <c r="A3616" s="11" t="s">
        <v>33</v>
      </c>
      <c r="B3616" s="11"/>
      <c r="C3616" s="13"/>
      <c r="D3616" s="111">
        <f t="shared" ref="D3616:J3616" si="258">SUM(D3554:D3615)</f>
        <v>0</v>
      </c>
      <c r="E3616" s="111">
        <f t="shared" si="258"/>
        <v>0</v>
      </c>
      <c r="F3616" s="111" t="e">
        <f t="shared" si="258"/>
        <v>#DIV/0!</v>
      </c>
      <c r="G3616" s="111">
        <f t="shared" si="258"/>
        <v>0</v>
      </c>
      <c r="H3616" s="111">
        <f t="shared" si="258"/>
        <v>0</v>
      </c>
      <c r="I3616" s="111">
        <f t="shared" si="258"/>
        <v>0</v>
      </c>
      <c r="J3616" s="12">
        <f t="shared" si="258"/>
        <v>0</v>
      </c>
      <c r="K3616" s="111"/>
      <c r="L3616" s="111">
        <f>SUM(L3554:L3615)</f>
        <v>0</v>
      </c>
      <c r="M3616" s="111">
        <f>SUM(M3554:M3615)</f>
        <v>0</v>
      </c>
      <c r="N3616" s="111">
        <f>SUM(N3554:N3615)</f>
        <v>0</v>
      </c>
    </row>
    <row r="3617" spans="1:14" x14ac:dyDescent="0.3">
      <c r="A3617" s="113"/>
      <c r="B3617" s="114"/>
      <c r="C3617" s="115"/>
      <c r="D3617" s="116"/>
      <c r="E3617" s="116"/>
      <c r="F3617" s="7" t="s">
        <v>106</v>
      </c>
      <c r="G3617" s="7" t="s">
        <v>123</v>
      </c>
      <c r="H3617" s="7" t="s">
        <v>124</v>
      </c>
      <c r="I3617" s="7" t="s">
        <v>125</v>
      </c>
      <c r="J3617" s="7" t="s">
        <v>126</v>
      </c>
      <c r="K3617" s="117"/>
      <c r="L3617" s="117"/>
      <c r="M3617" s="7" t="s">
        <v>107</v>
      </c>
      <c r="N3617" s="118"/>
    </row>
    <row r="3618" spans="1:14" ht="31.5" x14ac:dyDescent="0.5">
      <c r="A3618" s="113"/>
      <c r="B3618" s="114"/>
      <c r="C3618" s="115"/>
      <c r="D3618" s="116"/>
      <c r="E3618" s="116"/>
      <c r="F3618" s="121"/>
      <c r="G3618" s="121"/>
      <c r="H3618" s="121"/>
      <c r="I3618" s="121"/>
      <c r="J3618" s="121"/>
      <c r="K3618" s="122"/>
      <c r="L3618" s="121">
        <f>+F3618-G3618-H3618-I3618-J3618</f>
        <v>0</v>
      </c>
      <c r="M3618" s="123"/>
      <c r="N3618" s="124"/>
    </row>
    <row r="3619" spans="1:14" x14ac:dyDescent="0.3">
      <c r="A3619" s="177" t="s">
        <v>109</v>
      </c>
      <c r="B3619" s="178"/>
      <c r="C3619" s="178"/>
      <c r="D3619" s="178"/>
      <c r="E3619" s="178"/>
      <c r="F3619" s="178"/>
      <c r="G3619" s="178"/>
      <c r="H3619" s="178"/>
      <c r="I3619" s="178"/>
      <c r="J3619" s="179"/>
      <c r="K3619" s="125"/>
      <c r="L3619" s="12"/>
      <c r="M3619" s="126"/>
      <c r="N3619" s="127"/>
    </row>
    <row r="3620" spans="1:14" x14ac:dyDescent="0.3">
      <c r="A3620" s="180" t="s">
        <v>110</v>
      </c>
      <c r="B3620" s="181"/>
      <c r="C3620" s="181"/>
      <c r="D3620" s="181"/>
      <c r="E3620" s="181"/>
      <c r="F3620" s="181"/>
      <c r="G3620" s="181"/>
      <c r="H3620" s="181"/>
      <c r="I3620" s="181"/>
      <c r="J3620" s="182"/>
      <c r="K3620" s="129"/>
      <c r="L3620" s="12"/>
      <c r="M3620" s="126"/>
      <c r="N3620" s="127"/>
    </row>
    <row r="3621" spans="1:14" x14ac:dyDescent="0.3">
      <c r="A3621" s="160" t="s">
        <v>111</v>
      </c>
      <c r="B3621" s="161"/>
      <c r="C3621" s="161"/>
      <c r="D3621" s="161"/>
      <c r="E3621" s="161"/>
      <c r="F3621" s="161"/>
      <c r="G3621" s="161"/>
      <c r="H3621" s="161"/>
      <c r="I3621" s="161"/>
      <c r="J3621" s="162"/>
      <c r="K3621" s="130"/>
      <c r="L3621" s="12"/>
      <c r="M3621" s="131" t="e">
        <f>+L3621/L3616%</f>
        <v>#DIV/0!</v>
      </c>
      <c r="N3621" s="127"/>
    </row>
    <row r="3622" spans="1:14" x14ac:dyDescent="0.3">
      <c r="A3622" s="163" t="s">
        <v>112</v>
      </c>
      <c r="B3622" s="164"/>
      <c r="C3622" s="164"/>
      <c r="D3622" s="164"/>
      <c r="E3622" s="164"/>
      <c r="F3622" s="164"/>
      <c r="G3622" s="164"/>
      <c r="H3622" s="164"/>
      <c r="I3622" s="164"/>
      <c r="J3622" s="165"/>
      <c r="K3622" s="132"/>
      <c r="L3622" s="12">
        <f>+E3638</f>
        <v>0</v>
      </c>
      <c r="M3622" s="126"/>
      <c r="N3622" s="127"/>
    </row>
    <row r="3623" spans="1:14" x14ac:dyDescent="0.3">
      <c r="A3623" s="166" t="s">
        <v>113</v>
      </c>
      <c r="B3623" s="167"/>
      <c r="C3623" s="167"/>
      <c r="D3623" s="167"/>
      <c r="E3623" s="167"/>
      <c r="F3623" s="167"/>
      <c r="G3623" s="167"/>
      <c r="H3623" s="167"/>
      <c r="I3623" s="167"/>
      <c r="J3623" s="168"/>
      <c r="K3623" s="134"/>
      <c r="L3623" s="12">
        <f>+M3638</f>
        <v>0</v>
      </c>
      <c r="M3623" s="126"/>
      <c r="N3623" s="127"/>
    </row>
    <row r="3624" spans="1:14" x14ac:dyDescent="0.3">
      <c r="A3624" s="169"/>
      <c r="B3624" s="170"/>
      <c r="C3624" s="170"/>
      <c r="D3624" s="170"/>
      <c r="E3624" s="170"/>
      <c r="F3624" s="170"/>
      <c r="G3624" s="170"/>
      <c r="H3624" s="170"/>
      <c r="I3624" s="170"/>
      <c r="J3624" s="171"/>
      <c r="K3624" s="128"/>
      <c r="L3624" s="126"/>
      <c r="M3624" s="126"/>
      <c r="N3624" s="127"/>
    </row>
    <row r="3625" spans="1:14" x14ac:dyDescent="0.3">
      <c r="A3625" s="169"/>
      <c r="B3625" s="170"/>
      <c r="C3625" s="170"/>
      <c r="D3625" s="170"/>
      <c r="E3625" s="170"/>
      <c r="F3625" s="170"/>
      <c r="G3625" s="170"/>
      <c r="H3625" s="170"/>
      <c r="I3625" s="170"/>
      <c r="J3625" s="171"/>
      <c r="K3625" s="128"/>
      <c r="L3625" s="126"/>
      <c r="M3625" s="126"/>
      <c r="N3625" s="127"/>
    </row>
    <row r="3626" spans="1:14" x14ac:dyDescent="0.3">
      <c r="A3626" s="169" t="s">
        <v>114</v>
      </c>
      <c r="B3626" s="170"/>
      <c r="C3626" s="170"/>
      <c r="D3626" s="170"/>
      <c r="E3626" s="170"/>
      <c r="F3626" s="170"/>
      <c r="G3626" s="170"/>
      <c r="H3626" s="170"/>
      <c r="I3626" s="170"/>
      <c r="J3626" s="171"/>
      <c r="K3626" s="136"/>
      <c r="L3626" s="111">
        <f>+L3616-L3619-L3620-L3621-L3622+L3623-L3624-L3625</f>
        <v>0</v>
      </c>
      <c r="M3626" s="126"/>
      <c r="N3626" s="127"/>
    </row>
    <row r="3627" spans="1:14" ht="19.5" thickBot="1" x14ac:dyDescent="0.35">
      <c r="M3627" s="138">
        <f>+L3627-L3626</f>
        <v>0</v>
      </c>
    </row>
    <row r="3628" spans="1:14" ht="19.5" thickBot="1" x14ac:dyDescent="0.35">
      <c r="A3628" s="157" t="s">
        <v>115</v>
      </c>
      <c r="B3628" s="158"/>
      <c r="C3628" s="158"/>
      <c r="D3628" s="158"/>
      <c r="E3628" s="158"/>
      <c r="F3628" s="159"/>
      <c r="G3628" s="127"/>
      <c r="H3628" s="157" t="s">
        <v>116</v>
      </c>
      <c r="I3628" s="158"/>
      <c r="J3628" s="159"/>
      <c r="K3628" s="157" t="s">
        <v>117</v>
      </c>
      <c r="L3628" s="158"/>
      <c r="M3628" s="159"/>
      <c r="N3628" s="139"/>
    </row>
    <row r="3629" spans="1:14" ht="19.5" thickBot="1" x14ac:dyDescent="0.35">
      <c r="A3629" s="140" t="s">
        <v>118</v>
      </c>
      <c r="B3629" s="157" t="s">
        <v>119</v>
      </c>
      <c r="C3629" s="159"/>
      <c r="D3629" s="140" t="s">
        <v>120</v>
      </c>
      <c r="E3629" s="157" t="s">
        <v>22</v>
      </c>
      <c r="F3629" s="159"/>
      <c r="G3629" s="127"/>
      <c r="H3629" s="157" t="s">
        <v>119</v>
      </c>
      <c r="I3629" s="159"/>
      <c r="J3629" s="140" t="s">
        <v>22</v>
      </c>
      <c r="K3629" s="157" t="s">
        <v>119</v>
      </c>
      <c r="L3629" s="159"/>
      <c r="M3629" s="140" t="s">
        <v>22</v>
      </c>
      <c r="N3629" s="139"/>
    </row>
    <row r="3630" spans="1:14" ht="19.5" thickBot="1" x14ac:dyDescent="0.35">
      <c r="A3630" s="141"/>
      <c r="B3630" s="153"/>
      <c r="C3630" s="154"/>
      <c r="D3630" s="141"/>
      <c r="E3630" s="155"/>
      <c r="F3630" s="156"/>
      <c r="G3630" s="127"/>
      <c r="H3630" s="153"/>
      <c r="I3630" s="154"/>
      <c r="J3630" s="142"/>
      <c r="K3630" s="153"/>
      <c r="L3630" s="154"/>
      <c r="M3630" s="143"/>
      <c r="N3630" s="144"/>
    </row>
    <row r="3631" spans="1:14" ht="19.5" thickBot="1" x14ac:dyDescent="0.35">
      <c r="A3631" s="141"/>
      <c r="B3631" s="153"/>
      <c r="C3631" s="154"/>
      <c r="D3631" s="141"/>
      <c r="E3631" s="155"/>
      <c r="F3631" s="156"/>
      <c r="G3631" s="127"/>
      <c r="H3631" s="153"/>
      <c r="I3631" s="154"/>
      <c r="J3631" s="142"/>
      <c r="K3631" s="153"/>
      <c r="L3631" s="154"/>
      <c r="M3631" s="143"/>
      <c r="N3631" s="144"/>
    </row>
    <row r="3632" spans="1:14" ht="19.5" thickBot="1" x14ac:dyDescent="0.35">
      <c r="A3632" s="141"/>
      <c r="B3632" s="153"/>
      <c r="C3632" s="154"/>
      <c r="D3632" s="141"/>
      <c r="E3632" s="155"/>
      <c r="F3632" s="156"/>
      <c r="G3632" s="127"/>
      <c r="H3632" s="153"/>
      <c r="I3632" s="154"/>
      <c r="J3632" s="142"/>
      <c r="K3632" s="153"/>
      <c r="L3632" s="154"/>
      <c r="M3632" s="143"/>
      <c r="N3632" s="144"/>
    </row>
    <row r="3633" spans="1:14" ht="19.5" thickBot="1" x14ac:dyDescent="0.35">
      <c r="A3633" s="141"/>
      <c r="B3633" s="153"/>
      <c r="C3633" s="154"/>
      <c r="D3633" s="141"/>
      <c r="E3633" s="155"/>
      <c r="F3633" s="156"/>
      <c r="G3633" s="127"/>
      <c r="H3633" s="153"/>
      <c r="I3633" s="154"/>
      <c r="J3633" s="142"/>
      <c r="K3633" s="153"/>
      <c r="L3633" s="154"/>
      <c r="M3633" s="143"/>
      <c r="N3633" s="144"/>
    </row>
    <row r="3634" spans="1:14" ht="19.5" thickBot="1" x14ac:dyDescent="0.35">
      <c r="A3634" s="141"/>
      <c r="B3634" s="153"/>
      <c r="C3634" s="154"/>
      <c r="D3634" s="141"/>
      <c r="E3634" s="155"/>
      <c r="F3634" s="156"/>
      <c r="G3634" s="127"/>
      <c r="H3634" s="153"/>
      <c r="I3634" s="154"/>
      <c r="J3634" s="142"/>
      <c r="K3634" s="153"/>
      <c r="L3634" s="154"/>
      <c r="M3634" s="143"/>
      <c r="N3634" s="144"/>
    </row>
    <row r="3635" spans="1:14" ht="19.5" thickBot="1" x14ac:dyDescent="0.35">
      <c r="A3635" s="141"/>
      <c r="B3635" s="153"/>
      <c r="C3635" s="154"/>
      <c r="D3635" s="141"/>
      <c r="E3635" s="155"/>
      <c r="F3635" s="156"/>
      <c r="G3635" s="127"/>
      <c r="H3635" s="153"/>
      <c r="I3635" s="154"/>
      <c r="J3635" s="142"/>
      <c r="K3635" s="153"/>
      <c r="L3635" s="154"/>
      <c r="M3635" s="143"/>
      <c r="N3635" s="144"/>
    </row>
    <row r="3636" spans="1:14" ht="19.5" thickBot="1" x14ac:dyDescent="0.35">
      <c r="A3636" s="141"/>
      <c r="B3636" s="153"/>
      <c r="C3636" s="154"/>
      <c r="D3636" s="141"/>
      <c r="E3636" s="155"/>
      <c r="F3636" s="156"/>
      <c r="G3636" s="127"/>
      <c r="H3636" s="153"/>
      <c r="I3636" s="154"/>
      <c r="J3636" s="142"/>
      <c r="K3636" s="153"/>
      <c r="L3636" s="154"/>
      <c r="M3636" s="143"/>
      <c r="N3636" s="144"/>
    </row>
    <row r="3637" spans="1:14" ht="19.5" thickBot="1" x14ac:dyDescent="0.35">
      <c r="A3637" s="141"/>
      <c r="B3637" s="153"/>
      <c r="C3637" s="154"/>
      <c r="D3637" s="141"/>
      <c r="E3637" s="155"/>
      <c r="F3637" s="156"/>
      <c r="G3637" s="127"/>
      <c r="H3637" s="153"/>
      <c r="I3637" s="154"/>
      <c r="J3637" s="142"/>
      <c r="K3637" s="153"/>
      <c r="L3637" s="154"/>
      <c r="M3637" s="143"/>
      <c r="N3637" s="144"/>
    </row>
    <row r="3638" spans="1:14" ht="19.5" thickBot="1" x14ac:dyDescent="0.35">
      <c r="A3638" s="141" t="s">
        <v>121</v>
      </c>
      <c r="B3638" s="153"/>
      <c r="C3638" s="154"/>
      <c r="D3638" s="141"/>
      <c r="E3638" s="155">
        <f>SUM(E3630:F3637)</f>
        <v>0</v>
      </c>
      <c r="F3638" s="156"/>
      <c r="G3638" s="127"/>
      <c r="H3638" s="153" t="s">
        <v>121</v>
      </c>
      <c r="I3638" s="154"/>
      <c r="J3638" s="140">
        <f>SUM(J3630:J3637)</f>
        <v>0</v>
      </c>
      <c r="K3638" s="153" t="s">
        <v>121</v>
      </c>
      <c r="L3638" s="154"/>
      <c r="M3638" s="145">
        <f>SUM(M3630:M3637)</f>
        <v>0</v>
      </c>
      <c r="N3638" s="139"/>
    </row>
  </sheetData>
  <mergeCells count="2250">
    <mergeCell ref="B3638:C3638"/>
    <mergeCell ref="E3638:F3638"/>
    <mergeCell ref="H3638:I3638"/>
    <mergeCell ref="K3638:L3638"/>
    <mergeCell ref="B3636:C3636"/>
    <mergeCell ref="E3636:F3636"/>
    <mergeCell ref="H3636:I3636"/>
    <mergeCell ref="K3636:L3636"/>
    <mergeCell ref="B3637:C3637"/>
    <mergeCell ref="E3637:F3637"/>
    <mergeCell ref="H3637:I3637"/>
    <mergeCell ref="K3637:L3637"/>
    <mergeCell ref="B3634:C3634"/>
    <mergeCell ref="E3634:F3634"/>
    <mergeCell ref="H3634:I3634"/>
    <mergeCell ref="K3634:L3634"/>
    <mergeCell ref="B3635:C3635"/>
    <mergeCell ref="E3635:F3635"/>
    <mergeCell ref="H3635:I3635"/>
    <mergeCell ref="K3635:L3635"/>
    <mergeCell ref="B3632:C3632"/>
    <mergeCell ref="E3632:F3632"/>
    <mergeCell ref="H3632:I3632"/>
    <mergeCell ref="K3632:L3632"/>
    <mergeCell ref="B3633:C3633"/>
    <mergeCell ref="E3633:F3633"/>
    <mergeCell ref="H3633:I3633"/>
    <mergeCell ref="K3633:L3633"/>
    <mergeCell ref="B3630:C3630"/>
    <mergeCell ref="E3630:F3630"/>
    <mergeCell ref="H3630:I3630"/>
    <mergeCell ref="K3630:L3630"/>
    <mergeCell ref="B3631:C3631"/>
    <mergeCell ref="E3631:F3631"/>
    <mergeCell ref="H3631:I3631"/>
    <mergeCell ref="K3631:L3631"/>
    <mergeCell ref="A3628:F3628"/>
    <mergeCell ref="H3628:J3628"/>
    <mergeCell ref="K3628:M3628"/>
    <mergeCell ref="B3629:C3629"/>
    <mergeCell ref="E3629:F3629"/>
    <mergeCell ref="H3629:I3629"/>
    <mergeCell ref="K3629:L3629"/>
    <mergeCell ref="A3621:J3621"/>
    <mergeCell ref="A3622:J3622"/>
    <mergeCell ref="A3623:J3623"/>
    <mergeCell ref="A3624:J3624"/>
    <mergeCell ref="A3625:J3625"/>
    <mergeCell ref="A3626:J3626"/>
    <mergeCell ref="A3550:L3550"/>
    <mergeCell ref="K3551:M3551"/>
    <mergeCell ref="A3552:C3552"/>
    <mergeCell ref="D3552:F3552"/>
    <mergeCell ref="A3619:J3619"/>
    <mergeCell ref="A3620:J3620"/>
    <mergeCell ref="B3546:C3546"/>
    <mergeCell ref="E3546:F3546"/>
    <mergeCell ref="H3546:I3546"/>
    <mergeCell ref="K3546:L3546"/>
    <mergeCell ref="B3547:C3547"/>
    <mergeCell ref="E3547:F3547"/>
    <mergeCell ref="H3547:I3547"/>
    <mergeCell ref="K3547:L3547"/>
    <mergeCell ref="B3544:C3544"/>
    <mergeCell ref="E3544:F3544"/>
    <mergeCell ref="H3544:I3544"/>
    <mergeCell ref="K3544:L3544"/>
    <mergeCell ref="B3545:C3545"/>
    <mergeCell ref="E3545:F3545"/>
    <mergeCell ref="H3545:I3545"/>
    <mergeCell ref="K3545:L3545"/>
    <mergeCell ref="B3542:C3542"/>
    <mergeCell ref="E3542:F3542"/>
    <mergeCell ref="H3542:I3542"/>
    <mergeCell ref="K3542:L3542"/>
    <mergeCell ref="B3543:C3543"/>
    <mergeCell ref="E3543:F3543"/>
    <mergeCell ref="H3543:I3543"/>
    <mergeCell ref="K3543:L3543"/>
    <mergeCell ref="B3540:C3540"/>
    <mergeCell ref="E3540:F3540"/>
    <mergeCell ref="H3540:I3540"/>
    <mergeCell ref="K3540:L3540"/>
    <mergeCell ref="B3541:C3541"/>
    <mergeCell ref="E3541:F3541"/>
    <mergeCell ref="H3541:I3541"/>
    <mergeCell ref="K3541:L3541"/>
    <mergeCell ref="K3537:M3537"/>
    <mergeCell ref="B3538:C3538"/>
    <mergeCell ref="E3538:F3538"/>
    <mergeCell ref="H3538:I3538"/>
    <mergeCell ref="K3538:L3538"/>
    <mergeCell ref="B3539:C3539"/>
    <mergeCell ref="E3539:F3539"/>
    <mergeCell ref="H3539:I3539"/>
    <mergeCell ref="K3539:L3539"/>
    <mergeCell ref="A3532:J3532"/>
    <mergeCell ref="A3533:J3533"/>
    <mergeCell ref="A3534:J3534"/>
    <mergeCell ref="A3535:J3535"/>
    <mergeCell ref="A3537:F3537"/>
    <mergeCell ref="H3537:J3537"/>
    <mergeCell ref="A3461:C3461"/>
    <mergeCell ref="D3461:F3461"/>
    <mergeCell ref="A3528:J3528"/>
    <mergeCell ref="A3529:J3529"/>
    <mergeCell ref="A3530:J3530"/>
    <mergeCell ref="A3531:J3531"/>
    <mergeCell ref="B3456:C3456"/>
    <mergeCell ref="E3456:F3456"/>
    <mergeCell ref="H3456:I3456"/>
    <mergeCell ref="K3456:L3456"/>
    <mergeCell ref="A3459:L3459"/>
    <mergeCell ref="K3460:M3460"/>
    <mergeCell ref="B3454:C3454"/>
    <mergeCell ref="E3454:F3454"/>
    <mergeCell ref="H3454:I3454"/>
    <mergeCell ref="K3454:L3454"/>
    <mergeCell ref="B3455:C3455"/>
    <mergeCell ref="E3455:F3455"/>
    <mergeCell ref="H3455:I3455"/>
    <mergeCell ref="K3455:L3455"/>
    <mergeCell ref="B3452:C3452"/>
    <mergeCell ref="E3452:F3452"/>
    <mergeCell ref="H3452:I3452"/>
    <mergeCell ref="K3452:L3452"/>
    <mergeCell ref="B3453:C3453"/>
    <mergeCell ref="E3453:F3453"/>
    <mergeCell ref="H3453:I3453"/>
    <mergeCell ref="K3453:L3453"/>
    <mergeCell ref="B3450:C3450"/>
    <mergeCell ref="E3450:F3450"/>
    <mergeCell ref="H3450:I3450"/>
    <mergeCell ref="K3450:L3450"/>
    <mergeCell ref="B3451:C3451"/>
    <mergeCell ref="E3451:F3451"/>
    <mergeCell ref="H3451:I3451"/>
    <mergeCell ref="K3451:L3451"/>
    <mergeCell ref="B3448:C3448"/>
    <mergeCell ref="E3448:F3448"/>
    <mergeCell ref="H3448:I3448"/>
    <mergeCell ref="K3448:L3448"/>
    <mergeCell ref="B3449:C3449"/>
    <mergeCell ref="E3449:F3449"/>
    <mergeCell ref="H3449:I3449"/>
    <mergeCell ref="K3449:L3449"/>
    <mergeCell ref="A3446:F3446"/>
    <mergeCell ref="H3446:J3446"/>
    <mergeCell ref="K3446:M3446"/>
    <mergeCell ref="B3447:C3447"/>
    <mergeCell ref="E3447:F3447"/>
    <mergeCell ref="H3447:I3447"/>
    <mergeCell ref="K3447:L3447"/>
    <mergeCell ref="A3439:J3439"/>
    <mergeCell ref="A3440:J3440"/>
    <mergeCell ref="A3441:J3441"/>
    <mergeCell ref="A3442:J3442"/>
    <mergeCell ref="A3443:J3443"/>
    <mergeCell ref="A3444:J3444"/>
    <mergeCell ref="A3368:L3368"/>
    <mergeCell ref="K3369:M3369"/>
    <mergeCell ref="A3370:C3370"/>
    <mergeCell ref="D3370:F3370"/>
    <mergeCell ref="A3437:J3437"/>
    <mergeCell ref="A3438:J3438"/>
    <mergeCell ref="B3364:C3364"/>
    <mergeCell ref="E3364:F3364"/>
    <mergeCell ref="H3364:I3364"/>
    <mergeCell ref="K3364:L3364"/>
    <mergeCell ref="B3365:C3365"/>
    <mergeCell ref="E3365:F3365"/>
    <mergeCell ref="H3365:I3365"/>
    <mergeCell ref="K3365:L3365"/>
    <mergeCell ref="B3362:C3362"/>
    <mergeCell ref="E3362:F3362"/>
    <mergeCell ref="H3362:I3362"/>
    <mergeCell ref="K3362:L3362"/>
    <mergeCell ref="B3363:C3363"/>
    <mergeCell ref="E3363:F3363"/>
    <mergeCell ref="H3363:I3363"/>
    <mergeCell ref="K3363:L3363"/>
    <mergeCell ref="B3360:C3360"/>
    <mergeCell ref="E3360:F3360"/>
    <mergeCell ref="H3360:I3360"/>
    <mergeCell ref="K3360:L3360"/>
    <mergeCell ref="B3361:C3361"/>
    <mergeCell ref="E3361:F3361"/>
    <mergeCell ref="H3361:I3361"/>
    <mergeCell ref="K3361:L3361"/>
    <mergeCell ref="B3358:C3358"/>
    <mergeCell ref="E3358:F3358"/>
    <mergeCell ref="H3358:I3358"/>
    <mergeCell ref="K3358:L3358"/>
    <mergeCell ref="B3359:C3359"/>
    <mergeCell ref="E3359:F3359"/>
    <mergeCell ref="H3359:I3359"/>
    <mergeCell ref="K3359:L3359"/>
    <mergeCell ref="K3355:M3355"/>
    <mergeCell ref="B3356:C3356"/>
    <mergeCell ref="E3356:F3356"/>
    <mergeCell ref="H3356:I3356"/>
    <mergeCell ref="K3356:L3356"/>
    <mergeCell ref="B3357:C3357"/>
    <mergeCell ref="E3357:F3357"/>
    <mergeCell ref="H3357:I3357"/>
    <mergeCell ref="K3357:L3357"/>
    <mergeCell ref="A3350:J3350"/>
    <mergeCell ref="A3351:J3351"/>
    <mergeCell ref="A3352:J3352"/>
    <mergeCell ref="A3353:J3353"/>
    <mergeCell ref="A3355:F3355"/>
    <mergeCell ref="H3355:J3355"/>
    <mergeCell ref="A3279:C3279"/>
    <mergeCell ref="D3279:F3279"/>
    <mergeCell ref="A3346:J3346"/>
    <mergeCell ref="A3347:J3347"/>
    <mergeCell ref="A3348:J3348"/>
    <mergeCell ref="A3349:J3349"/>
    <mergeCell ref="B3274:C3274"/>
    <mergeCell ref="E3274:F3274"/>
    <mergeCell ref="H3274:I3274"/>
    <mergeCell ref="K3274:L3274"/>
    <mergeCell ref="A3277:L3277"/>
    <mergeCell ref="K3278:M3278"/>
    <mergeCell ref="B3272:C3272"/>
    <mergeCell ref="E3272:F3272"/>
    <mergeCell ref="H3272:I3272"/>
    <mergeCell ref="K3272:L3272"/>
    <mergeCell ref="B3273:C3273"/>
    <mergeCell ref="E3273:F3273"/>
    <mergeCell ref="H3273:I3273"/>
    <mergeCell ref="K3273:L3273"/>
    <mergeCell ref="B3270:C3270"/>
    <mergeCell ref="E3270:F3270"/>
    <mergeCell ref="H3270:I3270"/>
    <mergeCell ref="K3270:L3270"/>
    <mergeCell ref="B3271:C3271"/>
    <mergeCell ref="E3271:F3271"/>
    <mergeCell ref="H3271:I3271"/>
    <mergeCell ref="K3271:L3271"/>
    <mergeCell ref="B3268:C3268"/>
    <mergeCell ref="E3268:F3268"/>
    <mergeCell ref="H3268:I3268"/>
    <mergeCell ref="K3268:L3268"/>
    <mergeCell ref="B3269:C3269"/>
    <mergeCell ref="E3269:F3269"/>
    <mergeCell ref="H3269:I3269"/>
    <mergeCell ref="K3269:L3269"/>
    <mergeCell ref="B3266:C3266"/>
    <mergeCell ref="E3266:F3266"/>
    <mergeCell ref="H3266:I3266"/>
    <mergeCell ref="K3266:L3266"/>
    <mergeCell ref="B3267:C3267"/>
    <mergeCell ref="E3267:F3267"/>
    <mergeCell ref="H3267:I3267"/>
    <mergeCell ref="K3267:L3267"/>
    <mergeCell ref="A3264:F3264"/>
    <mergeCell ref="H3264:J3264"/>
    <mergeCell ref="K3264:M3264"/>
    <mergeCell ref="B3265:C3265"/>
    <mergeCell ref="E3265:F3265"/>
    <mergeCell ref="H3265:I3265"/>
    <mergeCell ref="K3265:L3265"/>
    <mergeCell ref="A3257:J3257"/>
    <mergeCell ref="A3258:J3258"/>
    <mergeCell ref="A3259:J3259"/>
    <mergeCell ref="A3260:J3260"/>
    <mergeCell ref="A3261:J3261"/>
    <mergeCell ref="A3262:J3262"/>
    <mergeCell ref="A3186:L3186"/>
    <mergeCell ref="K3187:M3187"/>
    <mergeCell ref="A3188:C3188"/>
    <mergeCell ref="D3188:F3188"/>
    <mergeCell ref="A3255:J3255"/>
    <mergeCell ref="A3256:J3256"/>
    <mergeCell ref="B3182:C3182"/>
    <mergeCell ref="E3182:F3182"/>
    <mergeCell ref="H3182:I3182"/>
    <mergeCell ref="K3182:L3182"/>
    <mergeCell ref="B3183:C3183"/>
    <mergeCell ref="E3183:F3183"/>
    <mergeCell ref="H3183:I3183"/>
    <mergeCell ref="K3183:L3183"/>
    <mergeCell ref="B3180:C3180"/>
    <mergeCell ref="E3180:F3180"/>
    <mergeCell ref="H3180:I3180"/>
    <mergeCell ref="K3180:L3180"/>
    <mergeCell ref="B3181:C3181"/>
    <mergeCell ref="E3181:F3181"/>
    <mergeCell ref="H3181:I3181"/>
    <mergeCell ref="K3181:L3181"/>
    <mergeCell ref="B3178:C3178"/>
    <mergeCell ref="E3178:F3178"/>
    <mergeCell ref="H3178:I3178"/>
    <mergeCell ref="K3178:L3178"/>
    <mergeCell ref="B3179:C3179"/>
    <mergeCell ref="E3179:F3179"/>
    <mergeCell ref="H3179:I3179"/>
    <mergeCell ref="K3179:L3179"/>
    <mergeCell ref="B3176:C3176"/>
    <mergeCell ref="E3176:F3176"/>
    <mergeCell ref="H3176:I3176"/>
    <mergeCell ref="K3176:L3176"/>
    <mergeCell ref="B3177:C3177"/>
    <mergeCell ref="E3177:F3177"/>
    <mergeCell ref="H3177:I3177"/>
    <mergeCell ref="K3177:L3177"/>
    <mergeCell ref="K3173:M3173"/>
    <mergeCell ref="B3174:C3174"/>
    <mergeCell ref="E3174:F3174"/>
    <mergeCell ref="H3174:I3174"/>
    <mergeCell ref="K3174:L3174"/>
    <mergeCell ref="B3175:C3175"/>
    <mergeCell ref="E3175:F3175"/>
    <mergeCell ref="H3175:I3175"/>
    <mergeCell ref="K3175:L3175"/>
    <mergeCell ref="A3168:J3168"/>
    <mergeCell ref="A3169:J3169"/>
    <mergeCell ref="A3170:J3170"/>
    <mergeCell ref="A3171:J3171"/>
    <mergeCell ref="A3173:F3173"/>
    <mergeCell ref="H3173:J3173"/>
    <mergeCell ref="A3097:C3097"/>
    <mergeCell ref="D3097:F3097"/>
    <mergeCell ref="A3164:J3164"/>
    <mergeCell ref="A3165:J3165"/>
    <mergeCell ref="A3166:J3166"/>
    <mergeCell ref="A3167:J3167"/>
    <mergeCell ref="B3092:C3092"/>
    <mergeCell ref="E3092:F3092"/>
    <mergeCell ref="H3092:I3092"/>
    <mergeCell ref="K3092:L3092"/>
    <mergeCell ref="A3095:L3095"/>
    <mergeCell ref="K3096:M3096"/>
    <mergeCell ref="B3090:C3090"/>
    <mergeCell ref="E3090:F3090"/>
    <mergeCell ref="H3090:I3090"/>
    <mergeCell ref="K3090:L3090"/>
    <mergeCell ref="B3091:C3091"/>
    <mergeCell ref="E3091:F3091"/>
    <mergeCell ref="H3091:I3091"/>
    <mergeCell ref="K3091:L3091"/>
    <mergeCell ref="B3088:C3088"/>
    <mergeCell ref="E3088:F3088"/>
    <mergeCell ref="H3088:I3088"/>
    <mergeCell ref="K3088:L3088"/>
    <mergeCell ref="B3089:C3089"/>
    <mergeCell ref="E3089:F3089"/>
    <mergeCell ref="H3089:I3089"/>
    <mergeCell ref="K3089:L3089"/>
    <mergeCell ref="B3086:C3086"/>
    <mergeCell ref="E3086:F3086"/>
    <mergeCell ref="H3086:I3086"/>
    <mergeCell ref="K3086:L3086"/>
    <mergeCell ref="B3087:C3087"/>
    <mergeCell ref="E3087:F3087"/>
    <mergeCell ref="H3087:I3087"/>
    <mergeCell ref="K3087:L3087"/>
    <mergeCell ref="B3084:C3084"/>
    <mergeCell ref="E3084:F3084"/>
    <mergeCell ref="H3084:I3084"/>
    <mergeCell ref="K3084:L3084"/>
    <mergeCell ref="B3085:C3085"/>
    <mergeCell ref="E3085:F3085"/>
    <mergeCell ref="H3085:I3085"/>
    <mergeCell ref="K3085:L3085"/>
    <mergeCell ref="A3082:F3082"/>
    <mergeCell ref="H3082:J3082"/>
    <mergeCell ref="K3082:M3082"/>
    <mergeCell ref="B3083:C3083"/>
    <mergeCell ref="E3083:F3083"/>
    <mergeCell ref="H3083:I3083"/>
    <mergeCell ref="K3083:L3083"/>
    <mergeCell ref="A3075:J3075"/>
    <mergeCell ref="A3076:J3076"/>
    <mergeCell ref="A3077:J3077"/>
    <mergeCell ref="A3078:J3078"/>
    <mergeCell ref="A3079:J3079"/>
    <mergeCell ref="A3080:J3080"/>
    <mergeCell ref="A3004:L3004"/>
    <mergeCell ref="K3005:M3005"/>
    <mergeCell ref="A3006:C3006"/>
    <mergeCell ref="D3006:F3006"/>
    <mergeCell ref="A3073:J3073"/>
    <mergeCell ref="A3074:J3074"/>
    <mergeCell ref="B3000:C3000"/>
    <mergeCell ref="E3000:F3000"/>
    <mergeCell ref="H3000:I3000"/>
    <mergeCell ref="K3000:L3000"/>
    <mergeCell ref="B3001:C3001"/>
    <mergeCell ref="E3001:F3001"/>
    <mergeCell ref="H3001:I3001"/>
    <mergeCell ref="K3001:L3001"/>
    <mergeCell ref="B2998:C2998"/>
    <mergeCell ref="E2998:F2998"/>
    <mergeCell ref="H2998:I2998"/>
    <mergeCell ref="K2998:L2998"/>
    <mergeCell ref="B2999:C2999"/>
    <mergeCell ref="E2999:F2999"/>
    <mergeCell ref="H2999:I2999"/>
    <mergeCell ref="K2999:L2999"/>
    <mergeCell ref="B2996:C2996"/>
    <mergeCell ref="E2996:F2996"/>
    <mergeCell ref="H2996:I2996"/>
    <mergeCell ref="K2996:L2996"/>
    <mergeCell ref="B2997:C2997"/>
    <mergeCell ref="E2997:F2997"/>
    <mergeCell ref="H2997:I2997"/>
    <mergeCell ref="K2997:L2997"/>
    <mergeCell ref="B2994:C2994"/>
    <mergeCell ref="E2994:F2994"/>
    <mergeCell ref="H2994:I2994"/>
    <mergeCell ref="K2994:L2994"/>
    <mergeCell ref="B2995:C2995"/>
    <mergeCell ref="E2995:F2995"/>
    <mergeCell ref="H2995:I2995"/>
    <mergeCell ref="K2995:L2995"/>
    <mergeCell ref="K2991:M2991"/>
    <mergeCell ref="B2992:C2992"/>
    <mergeCell ref="E2992:F2992"/>
    <mergeCell ref="H2992:I2992"/>
    <mergeCell ref="K2992:L2992"/>
    <mergeCell ref="B2993:C2993"/>
    <mergeCell ref="E2993:F2993"/>
    <mergeCell ref="H2993:I2993"/>
    <mergeCell ref="K2993:L2993"/>
    <mergeCell ref="A2986:J2986"/>
    <mergeCell ref="A2987:J2987"/>
    <mergeCell ref="A2988:J2988"/>
    <mergeCell ref="A2989:J2989"/>
    <mergeCell ref="A2991:F2991"/>
    <mergeCell ref="H2991:J2991"/>
    <mergeCell ref="A2915:C2915"/>
    <mergeCell ref="D2915:F2915"/>
    <mergeCell ref="A2982:J2982"/>
    <mergeCell ref="A2983:J2983"/>
    <mergeCell ref="A2984:J2984"/>
    <mergeCell ref="A2985:J2985"/>
    <mergeCell ref="B2910:C2910"/>
    <mergeCell ref="E2910:F2910"/>
    <mergeCell ref="H2910:I2910"/>
    <mergeCell ref="K2910:L2910"/>
    <mergeCell ref="A2913:L2913"/>
    <mergeCell ref="K2914:M2914"/>
    <mergeCell ref="B2908:C2908"/>
    <mergeCell ref="E2908:F2908"/>
    <mergeCell ref="H2908:I2908"/>
    <mergeCell ref="K2908:L2908"/>
    <mergeCell ref="B2909:C2909"/>
    <mergeCell ref="E2909:F2909"/>
    <mergeCell ref="H2909:I2909"/>
    <mergeCell ref="K2909:L2909"/>
    <mergeCell ref="B2906:C2906"/>
    <mergeCell ref="E2906:F2906"/>
    <mergeCell ref="H2906:I2906"/>
    <mergeCell ref="K2906:L2906"/>
    <mergeCell ref="B2907:C2907"/>
    <mergeCell ref="E2907:F2907"/>
    <mergeCell ref="H2907:I2907"/>
    <mergeCell ref="K2907:L2907"/>
    <mergeCell ref="B2904:C2904"/>
    <mergeCell ref="E2904:F2904"/>
    <mergeCell ref="H2904:I2904"/>
    <mergeCell ref="K2904:L2904"/>
    <mergeCell ref="B2905:C2905"/>
    <mergeCell ref="E2905:F2905"/>
    <mergeCell ref="H2905:I2905"/>
    <mergeCell ref="K2905:L2905"/>
    <mergeCell ref="B2902:C2902"/>
    <mergeCell ref="E2902:F2902"/>
    <mergeCell ref="H2902:I2902"/>
    <mergeCell ref="K2902:L2902"/>
    <mergeCell ref="B2903:C2903"/>
    <mergeCell ref="E2903:F2903"/>
    <mergeCell ref="H2903:I2903"/>
    <mergeCell ref="K2903:L2903"/>
    <mergeCell ref="A2900:F2900"/>
    <mergeCell ref="H2900:J2900"/>
    <mergeCell ref="K2900:M2900"/>
    <mergeCell ref="B2901:C2901"/>
    <mergeCell ref="E2901:F2901"/>
    <mergeCell ref="H2901:I2901"/>
    <mergeCell ref="K2901:L2901"/>
    <mergeCell ref="A2893:J2893"/>
    <mergeCell ref="A2894:J2894"/>
    <mergeCell ref="A2895:J2895"/>
    <mergeCell ref="A2896:J2896"/>
    <mergeCell ref="A2897:J2897"/>
    <mergeCell ref="A2898:J2898"/>
    <mergeCell ref="A2822:L2822"/>
    <mergeCell ref="K2823:M2823"/>
    <mergeCell ref="A2824:C2824"/>
    <mergeCell ref="D2824:F2824"/>
    <mergeCell ref="A2891:J2891"/>
    <mergeCell ref="A2892:J2892"/>
    <mergeCell ref="B2818:C2818"/>
    <mergeCell ref="E2818:F2818"/>
    <mergeCell ref="H2818:I2818"/>
    <mergeCell ref="K2818:L2818"/>
    <mergeCell ref="B2819:C2819"/>
    <mergeCell ref="E2819:F2819"/>
    <mergeCell ref="H2819:I2819"/>
    <mergeCell ref="K2819:L2819"/>
    <mergeCell ref="B2816:C2816"/>
    <mergeCell ref="E2816:F2816"/>
    <mergeCell ref="H2816:I2816"/>
    <mergeCell ref="K2816:L2816"/>
    <mergeCell ref="B2817:C2817"/>
    <mergeCell ref="E2817:F2817"/>
    <mergeCell ref="H2817:I2817"/>
    <mergeCell ref="K2817:L2817"/>
    <mergeCell ref="B2814:C2814"/>
    <mergeCell ref="E2814:F2814"/>
    <mergeCell ref="H2814:I2814"/>
    <mergeCell ref="K2814:L2814"/>
    <mergeCell ref="B2815:C2815"/>
    <mergeCell ref="E2815:F2815"/>
    <mergeCell ref="H2815:I2815"/>
    <mergeCell ref="K2815:L2815"/>
    <mergeCell ref="B2812:C2812"/>
    <mergeCell ref="E2812:F2812"/>
    <mergeCell ref="H2812:I2812"/>
    <mergeCell ref="K2812:L2812"/>
    <mergeCell ref="B2813:C2813"/>
    <mergeCell ref="E2813:F2813"/>
    <mergeCell ref="H2813:I2813"/>
    <mergeCell ref="K2813:L2813"/>
    <mergeCell ref="K2809:M2809"/>
    <mergeCell ref="B2810:C2810"/>
    <mergeCell ref="E2810:F2810"/>
    <mergeCell ref="H2810:I2810"/>
    <mergeCell ref="K2810:L2810"/>
    <mergeCell ref="B2811:C2811"/>
    <mergeCell ref="E2811:F2811"/>
    <mergeCell ref="H2811:I2811"/>
    <mergeCell ref="K2811:L2811"/>
    <mergeCell ref="A2804:J2804"/>
    <mergeCell ref="A2805:J2805"/>
    <mergeCell ref="A2806:J2806"/>
    <mergeCell ref="A2807:J2807"/>
    <mergeCell ref="A2809:F2809"/>
    <mergeCell ref="H2809:J2809"/>
    <mergeCell ref="A2733:C2733"/>
    <mergeCell ref="D2733:F2733"/>
    <mergeCell ref="A2800:J2800"/>
    <mergeCell ref="A2801:J2801"/>
    <mergeCell ref="A2802:J2802"/>
    <mergeCell ref="A2803:J2803"/>
    <mergeCell ref="B2728:C2728"/>
    <mergeCell ref="E2728:F2728"/>
    <mergeCell ref="H2728:I2728"/>
    <mergeCell ref="K2728:L2728"/>
    <mergeCell ref="A2731:L2731"/>
    <mergeCell ref="K2732:M2732"/>
    <mergeCell ref="B2726:C2726"/>
    <mergeCell ref="E2726:F2726"/>
    <mergeCell ref="H2726:I2726"/>
    <mergeCell ref="K2726:L2726"/>
    <mergeCell ref="B2727:C2727"/>
    <mergeCell ref="E2727:F2727"/>
    <mergeCell ref="H2727:I2727"/>
    <mergeCell ref="K2727:L2727"/>
    <mergeCell ref="B2724:C2724"/>
    <mergeCell ref="E2724:F2724"/>
    <mergeCell ref="H2724:I2724"/>
    <mergeCell ref="K2724:L2724"/>
    <mergeCell ref="B2725:C2725"/>
    <mergeCell ref="E2725:F2725"/>
    <mergeCell ref="H2725:I2725"/>
    <mergeCell ref="K2725:L2725"/>
    <mergeCell ref="B2722:C2722"/>
    <mergeCell ref="E2722:F2722"/>
    <mergeCell ref="H2722:I2722"/>
    <mergeCell ref="K2722:L2722"/>
    <mergeCell ref="B2723:C2723"/>
    <mergeCell ref="E2723:F2723"/>
    <mergeCell ref="H2723:I2723"/>
    <mergeCell ref="K2723:L2723"/>
    <mergeCell ref="B2720:C2720"/>
    <mergeCell ref="E2720:F2720"/>
    <mergeCell ref="H2720:I2720"/>
    <mergeCell ref="K2720:L2720"/>
    <mergeCell ref="B2721:C2721"/>
    <mergeCell ref="E2721:F2721"/>
    <mergeCell ref="H2721:I2721"/>
    <mergeCell ref="K2721:L2721"/>
    <mergeCell ref="A2718:F2718"/>
    <mergeCell ref="H2718:J2718"/>
    <mergeCell ref="K2718:M2718"/>
    <mergeCell ref="B2719:C2719"/>
    <mergeCell ref="E2719:F2719"/>
    <mergeCell ref="H2719:I2719"/>
    <mergeCell ref="K2719:L2719"/>
    <mergeCell ref="A2711:J2711"/>
    <mergeCell ref="A2712:J2712"/>
    <mergeCell ref="A2713:J2713"/>
    <mergeCell ref="A2714:J2714"/>
    <mergeCell ref="A2715:J2715"/>
    <mergeCell ref="A2716:J2716"/>
    <mergeCell ref="A2640:L2640"/>
    <mergeCell ref="K2641:M2641"/>
    <mergeCell ref="A2642:C2642"/>
    <mergeCell ref="D2642:F2642"/>
    <mergeCell ref="A2709:J2709"/>
    <mergeCell ref="A2710:J2710"/>
    <mergeCell ref="B2636:C2636"/>
    <mergeCell ref="E2636:F2636"/>
    <mergeCell ref="H2636:I2636"/>
    <mergeCell ref="K2636:L2636"/>
    <mergeCell ref="B2637:C2637"/>
    <mergeCell ref="E2637:F2637"/>
    <mergeCell ref="H2637:I2637"/>
    <mergeCell ref="K2637:L2637"/>
    <mergeCell ref="B2634:C2634"/>
    <mergeCell ref="E2634:F2634"/>
    <mergeCell ref="H2634:I2634"/>
    <mergeCell ref="K2634:L2634"/>
    <mergeCell ref="B2635:C2635"/>
    <mergeCell ref="E2635:F2635"/>
    <mergeCell ref="H2635:I2635"/>
    <mergeCell ref="K2635:L2635"/>
    <mergeCell ref="B2632:C2632"/>
    <mergeCell ref="E2632:F2632"/>
    <mergeCell ref="H2632:I2632"/>
    <mergeCell ref="K2632:L2632"/>
    <mergeCell ref="B2633:C2633"/>
    <mergeCell ref="E2633:F2633"/>
    <mergeCell ref="H2633:I2633"/>
    <mergeCell ref="K2633:L2633"/>
    <mergeCell ref="B2630:C2630"/>
    <mergeCell ref="E2630:F2630"/>
    <mergeCell ref="H2630:I2630"/>
    <mergeCell ref="K2630:L2630"/>
    <mergeCell ref="B2631:C2631"/>
    <mergeCell ref="E2631:F2631"/>
    <mergeCell ref="H2631:I2631"/>
    <mergeCell ref="K2631:L2631"/>
    <mergeCell ref="K2627:M2627"/>
    <mergeCell ref="B2628:C2628"/>
    <mergeCell ref="E2628:F2628"/>
    <mergeCell ref="H2628:I2628"/>
    <mergeCell ref="K2628:L2628"/>
    <mergeCell ref="B2629:C2629"/>
    <mergeCell ref="E2629:F2629"/>
    <mergeCell ref="H2629:I2629"/>
    <mergeCell ref="K2629:L2629"/>
    <mergeCell ref="A2622:J2622"/>
    <mergeCell ref="A2623:J2623"/>
    <mergeCell ref="A2624:J2624"/>
    <mergeCell ref="A2625:J2625"/>
    <mergeCell ref="A2627:F2627"/>
    <mergeCell ref="H2627:J2627"/>
    <mergeCell ref="A2551:C2551"/>
    <mergeCell ref="D2551:F2551"/>
    <mergeCell ref="A2618:J2618"/>
    <mergeCell ref="A2619:J2619"/>
    <mergeCell ref="A2620:J2620"/>
    <mergeCell ref="A2621:J2621"/>
    <mergeCell ref="B2546:C2546"/>
    <mergeCell ref="E2546:F2546"/>
    <mergeCell ref="H2546:I2546"/>
    <mergeCell ref="K2546:L2546"/>
    <mergeCell ref="A2549:L2549"/>
    <mergeCell ref="K2550:M2550"/>
    <mergeCell ref="B2544:C2544"/>
    <mergeCell ref="E2544:F2544"/>
    <mergeCell ref="H2544:I2544"/>
    <mergeCell ref="K2544:L2544"/>
    <mergeCell ref="B2545:C2545"/>
    <mergeCell ref="E2545:F2545"/>
    <mergeCell ref="H2545:I2545"/>
    <mergeCell ref="K2545:L2545"/>
    <mergeCell ref="B2542:C2542"/>
    <mergeCell ref="E2542:F2542"/>
    <mergeCell ref="H2542:I2542"/>
    <mergeCell ref="K2542:L2542"/>
    <mergeCell ref="B2543:C2543"/>
    <mergeCell ref="E2543:F2543"/>
    <mergeCell ref="H2543:I2543"/>
    <mergeCell ref="K2543:L2543"/>
    <mergeCell ref="B2540:C2540"/>
    <mergeCell ref="E2540:F2540"/>
    <mergeCell ref="H2540:I2540"/>
    <mergeCell ref="K2540:L2540"/>
    <mergeCell ref="B2541:C2541"/>
    <mergeCell ref="E2541:F2541"/>
    <mergeCell ref="H2541:I2541"/>
    <mergeCell ref="K2541:L2541"/>
    <mergeCell ref="B2538:C2538"/>
    <mergeCell ref="E2538:F2538"/>
    <mergeCell ref="H2538:I2538"/>
    <mergeCell ref="K2538:L2538"/>
    <mergeCell ref="B2539:C2539"/>
    <mergeCell ref="E2539:F2539"/>
    <mergeCell ref="H2539:I2539"/>
    <mergeCell ref="K2539:L2539"/>
    <mergeCell ref="A2536:F2536"/>
    <mergeCell ref="H2536:J2536"/>
    <mergeCell ref="K2536:M2536"/>
    <mergeCell ref="B2537:C2537"/>
    <mergeCell ref="E2537:F2537"/>
    <mergeCell ref="H2537:I2537"/>
    <mergeCell ref="K2537:L2537"/>
    <mergeCell ref="A2529:J2529"/>
    <mergeCell ref="A2530:J2530"/>
    <mergeCell ref="A2531:J2531"/>
    <mergeCell ref="A2532:J2532"/>
    <mergeCell ref="A2533:J2533"/>
    <mergeCell ref="A2534:J2534"/>
    <mergeCell ref="A2458:L2458"/>
    <mergeCell ref="K2459:M2459"/>
    <mergeCell ref="A2460:C2460"/>
    <mergeCell ref="D2460:F2460"/>
    <mergeCell ref="A2527:J2527"/>
    <mergeCell ref="A2528:J2528"/>
    <mergeCell ref="B2454:C2454"/>
    <mergeCell ref="E2454:F2454"/>
    <mergeCell ref="H2454:I2454"/>
    <mergeCell ref="K2454:L2454"/>
    <mergeCell ref="B2455:C2455"/>
    <mergeCell ref="E2455:F2455"/>
    <mergeCell ref="H2455:I2455"/>
    <mergeCell ref="K2455:L2455"/>
    <mergeCell ref="B2452:C2452"/>
    <mergeCell ref="E2452:F2452"/>
    <mergeCell ref="H2452:I2452"/>
    <mergeCell ref="K2452:L2452"/>
    <mergeCell ref="B2453:C2453"/>
    <mergeCell ref="E2453:F2453"/>
    <mergeCell ref="H2453:I2453"/>
    <mergeCell ref="K2453:L2453"/>
    <mergeCell ref="B2450:C2450"/>
    <mergeCell ref="E2450:F2450"/>
    <mergeCell ref="H2450:I2450"/>
    <mergeCell ref="K2450:L2450"/>
    <mergeCell ref="B2451:C2451"/>
    <mergeCell ref="E2451:F2451"/>
    <mergeCell ref="H2451:I2451"/>
    <mergeCell ref="K2451:L2451"/>
    <mergeCell ref="B2448:C2448"/>
    <mergeCell ref="E2448:F2448"/>
    <mergeCell ref="H2448:I2448"/>
    <mergeCell ref="K2448:L2448"/>
    <mergeCell ref="B2449:C2449"/>
    <mergeCell ref="E2449:F2449"/>
    <mergeCell ref="H2449:I2449"/>
    <mergeCell ref="K2449:L2449"/>
    <mergeCell ref="K2445:M2445"/>
    <mergeCell ref="B2446:C2446"/>
    <mergeCell ref="E2446:F2446"/>
    <mergeCell ref="H2446:I2446"/>
    <mergeCell ref="K2446:L2446"/>
    <mergeCell ref="B2447:C2447"/>
    <mergeCell ref="E2447:F2447"/>
    <mergeCell ref="H2447:I2447"/>
    <mergeCell ref="K2447:L2447"/>
    <mergeCell ref="A2440:J2440"/>
    <mergeCell ref="A2441:J2441"/>
    <mergeCell ref="A2442:J2442"/>
    <mergeCell ref="A2443:J2443"/>
    <mergeCell ref="A2445:F2445"/>
    <mergeCell ref="H2445:J2445"/>
    <mergeCell ref="A2369:C2369"/>
    <mergeCell ref="D2369:F2369"/>
    <mergeCell ref="A2436:J2436"/>
    <mergeCell ref="A2437:J2437"/>
    <mergeCell ref="A2438:J2438"/>
    <mergeCell ref="A2439:J2439"/>
    <mergeCell ref="B2364:C2364"/>
    <mergeCell ref="E2364:F2364"/>
    <mergeCell ref="H2364:I2364"/>
    <mergeCell ref="K2364:L2364"/>
    <mergeCell ref="A2367:L2367"/>
    <mergeCell ref="K2368:M2368"/>
    <mergeCell ref="B2362:C2362"/>
    <mergeCell ref="E2362:F2362"/>
    <mergeCell ref="H2362:I2362"/>
    <mergeCell ref="K2362:L2362"/>
    <mergeCell ref="B2363:C2363"/>
    <mergeCell ref="E2363:F2363"/>
    <mergeCell ref="H2363:I2363"/>
    <mergeCell ref="K2363:L2363"/>
    <mergeCell ref="B2360:C2360"/>
    <mergeCell ref="E2360:F2360"/>
    <mergeCell ref="H2360:I2360"/>
    <mergeCell ref="K2360:L2360"/>
    <mergeCell ref="B2361:C2361"/>
    <mergeCell ref="E2361:F2361"/>
    <mergeCell ref="H2361:I2361"/>
    <mergeCell ref="K2361:L2361"/>
    <mergeCell ref="B2358:C2358"/>
    <mergeCell ref="E2358:F2358"/>
    <mergeCell ref="H2358:I2358"/>
    <mergeCell ref="K2358:L2358"/>
    <mergeCell ref="B2359:C2359"/>
    <mergeCell ref="E2359:F2359"/>
    <mergeCell ref="H2359:I2359"/>
    <mergeCell ref="K2359:L2359"/>
    <mergeCell ref="B2356:C2356"/>
    <mergeCell ref="E2356:F2356"/>
    <mergeCell ref="H2356:I2356"/>
    <mergeCell ref="K2356:L2356"/>
    <mergeCell ref="B2357:C2357"/>
    <mergeCell ref="E2357:F2357"/>
    <mergeCell ref="H2357:I2357"/>
    <mergeCell ref="K2357:L2357"/>
    <mergeCell ref="A2354:F2354"/>
    <mergeCell ref="H2354:J2354"/>
    <mergeCell ref="K2354:M2354"/>
    <mergeCell ref="B2355:C2355"/>
    <mergeCell ref="E2355:F2355"/>
    <mergeCell ref="H2355:I2355"/>
    <mergeCell ref="K2355:L2355"/>
    <mergeCell ref="A2347:J2347"/>
    <mergeCell ref="A2348:J2348"/>
    <mergeCell ref="A2349:J2349"/>
    <mergeCell ref="A2350:J2350"/>
    <mergeCell ref="A2351:J2351"/>
    <mergeCell ref="A2352:J2352"/>
    <mergeCell ref="A2276:L2276"/>
    <mergeCell ref="K2277:M2277"/>
    <mergeCell ref="A2278:C2278"/>
    <mergeCell ref="D2278:F2278"/>
    <mergeCell ref="A2345:J2345"/>
    <mergeCell ref="A2346:J2346"/>
    <mergeCell ref="B2272:C2272"/>
    <mergeCell ref="E2272:F2272"/>
    <mergeCell ref="H2272:I2272"/>
    <mergeCell ref="K2272:L2272"/>
    <mergeCell ref="B2273:C2273"/>
    <mergeCell ref="E2273:F2273"/>
    <mergeCell ref="H2273:I2273"/>
    <mergeCell ref="K2273:L2273"/>
    <mergeCell ref="B2270:C2270"/>
    <mergeCell ref="E2270:F2270"/>
    <mergeCell ref="H2270:I2270"/>
    <mergeCell ref="K2270:L2270"/>
    <mergeCell ref="B2271:C2271"/>
    <mergeCell ref="E2271:F2271"/>
    <mergeCell ref="H2271:I2271"/>
    <mergeCell ref="K2271:L2271"/>
    <mergeCell ref="B2268:C2268"/>
    <mergeCell ref="E2268:F2268"/>
    <mergeCell ref="H2268:I2268"/>
    <mergeCell ref="K2268:L2268"/>
    <mergeCell ref="B2269:C2269"/>
    <mergeCell ref="E2269:F2269"/>
    <mergeCell ref="H2269:I2269"/>
    <mergeCell ref="K2269:L2269"/>
    <mergeCell ref="B2266:C2266"/>
    <mergeCell ref="E2266:F2266"/>
    <mergeCell ref="H2266:I2266"/>
    <mergeCell ref="K2266:L2266"/>
    <mergeCell ref="B2267:C2267"/>
    <mergeCell ref="E2267:F2267"/>
    <mergeCell ref="H2267:I2267"/>
    <mergeCell ref="K2267:L2267"/>
    <mergeCell ref="K2263:M2263"/>
    <mergeCell ref="B2264:C2264"/>
    <mergeCell ref="E2264:F2264"/>
    <mergeCell ref="H2264:I2264"/>
    <mergeCell ref="K2264:L2264"/>
    <mergeCell ref="B2265:C2265"/>
    <mergeCell ref="E2265:F2265"/>
    <mergeCell ref="H2265:I2265"/>
    <mergeCell ref="K2265:L2265"/>
    <mergeCell ref="A2258:J2258"/>
    <mergeCell ref="A2259:J2259"/>
    <mergeCell ref="A2260:J2260"/>
    <mergeCell ref="A2261:J2261"/>
    <mergeCell ref="A2263:F2263"/>
    <mergeCell ref="H2263:J2263"/>
    <mergeCell ref="A2187:C2187"/>
    <mergeCell ref="D2187:F2187"/>
    <mergeCell ref="A2254:J2254"/>
    <mergeCell ref="A2255:J2255"/>
    <mergeCell ref="A2256:J2256"/>
    <mergeCell ref="A2257:J2257"/>
    <mergeCell ref="B2182:C2182"/>
    <mergeCell ref="E2182:F2182"/>
    <mergeCell ref="H2182:I2182"/>
    <mergeCell ref="K2182:L2182"/>
    <mergeCell ref="A2185:L2185"/>
    <mergeCell ref="K2186:M2186"/>
    <mergeCell ref="B2180:C2180"/>
    <mergeCell ref="E2180:F2180"/>
    <mergeCell ref="H2180:I2180"/>
    <mergeCell ref="K2180:L2180"/>
    <mergeCell ref="B2181:C2181"/>
    <mergeCell ref="E2181:F2181"/>
    <mergeCell ref="H2181:I2181"/>
    <mergeCell ref="K2181:L2181"/>
    <mergeCell ref="B2178:C2178"/>
    <mergeCell ref="E2178:F2178"/>
    <mergeCell ref="H2178:I2178"/>
    <mergeCell ref="K2178:L2178"/>
    <mergeCell ref="B2179:C2179"/>
    <mergeCell ref="E2179:F2179"/>
    <mergeCell ref="H2179:I2179"/>
    <mergeCell ref="K2179:L2179"/>
    <mergeCell ref="B2176:C2176"/>
    <mergeCell ref="E2176:F2176"/>
    <mergeCell ref="H2176:I2176"/>
    <mergeCell ref="K2176:L2176"/>
    <mergeCell ref="B2177:C2177"/>
    <mergeCell ref="E2177:F2177"/>
    <mergeCell ref="H2177:I2177"/>
    <mergeCell ref="K2177:L2177"/>
    <mergeCell ref="B2174:C2174"/>
    <mergeCell ref="E2174:F2174"/>
    <mergeCell ref="H2174:I2174"/>
    <mergeCell ref="K2174:L2174"/>
    <mergeCell ref="B2175:C2175"/>
    <mergeCell ref="E2175:F2175"/>
    <mergeCell ref="H2175:I2175"/>
    <mergeCell ref="K2175:L2175"/>
    <mergeCell ref="A2172:F2172"/>
    <mergeCell ref="H2172:J2172"/>
    <mergeCell ref="K2172:M2172"/>
    <mergeCell ref="B2173:C2173"/>
    <mergeCell ref="E2173:F2173"/>
    <mergeCell ref="H2173:I2173"/>
    <mergeCell ref="K2173:L2173"/>
    <mergeCell ref="A2165:J2165"/>
    <mergeCell ref="A2166:J2166"/>
    <mergeCell ref="A2167:J2167"/>
    <mergeCell ref="A2168:J2168"/>
    <mergeCell ref="A2169:J2169"/>
    <mergeCell ref="A2170:J2170"/>
    <mergeCell ref="A2094:L2094"/>
    <mergeCell ref="K2095:M2095"/>
    <mergeCell ref="A2096:C2096"/>
    <mergeCell ref="D2096:F2096"/>
    <mergeCell ref="A2163:J2163"/>
    <mergeCell ref="A2164:J2164"/>
    <mergeCell ref="B2090:C2090"/>
    <mergeCell ref="E2090:F2090"/>
    <mergeCell ref="H2090:I2090"/>
    <mergeCell ref="K2090:L2090"/>
    <mergeCell ref="B2091:C2091"/>
    <mergeCell ref="E2091:F2091"/>
    <mergeCell ref="H2091:I2091"/>
    <mergeCell ref="K2091:L2091"/>
    <mergeCell ref="B2088:C2088"/>
    <mergeCell ref="E2088:F2088"/>
    <mergeCell ref="H2088:I2088"/>
    <mergeCell ref="K2088:L2088"/>
    <mergeCell ref="B2089:C2089"/>
    <mergeCell ref="E2089:F2089"/>
    <mergeCell ref="H2089:I2089"/>
    <mergeCell ref="K2089:L2089"/>
    <mergeCell ref="B2086:C2086"/>
    <mergeCell ref="E2086:F2086"/>
    <mergeCell ref="H2086:I2086"/>
    <mergeCell ref="K2086:L2086"/>
    <mergeCell ref="B2087:C2087"/>
    <mergeCell ref="E2087:F2087"/>
    <mergeCell ref="H2087:I2087"/>
    <mergeCell ref="K2087:L2087"/>
    <mergeCell ref="B2084:C2084"/>
    <mergeCell ref="E2084:F2084"/>
    <mergeCell ref="H2084:I2084"/>
    <mergeCell ref="K2084:L2084"/>
    <mergeCell ref="B2085:C2085"/>
    <mergeCell ref="E2085:F2085"/>
    <mergeCell ref="H2085:I2085"/>
    <mergeCell ref="K2085:L2085"/>
    <mergeCell ref="K2081:M2081"/>
    <mergeCell ref="B2082:C2082"/>
    <mergeCell ref="E2082:F2082"/>
    <mergeCell ref="H2082:I2082"/>
    <mergeCell ref="K2082:L2082"/>
    <mergeCell ref="B2083:C2083"/>
    <mergeCell ref="E2083:F2083"/>
    <mergeCell ref="H2083:I2083"/>
    <mergeCell ref="K2083:L2083"/>
    <mergeCell ref="A2076:J2076"/>
    <mergeCell ref="A2077:J2077"/>
    <mergeCell ref="A2078:J2078"/>
    <mergeCell ref="A2079:J2079"/>
    <mergeCell ref="A2081:F2081"/>
    <mergeCell ref="H2081:J2081"/>
    <mergeCell ref="A2005:C2005"/>
    <mergeCell ref="D2005:F2005"/>
    <mergeCell ref="A2072:J2072"/>
    <mergeCell ref="A2073:J2073"/>
    <mergeCell ref="A2074:J2074"/>
    <mergeCell ref="A2075:J2075"/>
    <mergeCell ref="B2000:C2000"/>
    <mergeCell ref="E2000:F2000"/>
    <mergeCell ref="H2000:I2000"/>
    <mergeCell ref="K2000:L2000"/>
    <mergeCell ref="A2003:L2003"/>
    <mergeCell ref="K2004:M2004"/>
    <mergeCell ref="B1998:C1998"/>
    <mergeCell ref="E1998:F1998"/>
    <mergeCell ref="H1998:I1998"/>
    <mergeCell ref="K1998:L1998"/>
    <mergeCell ref="B1999:C1999"/>
    <mergeCell ref="E1999:F1999"/>
    <mergeCell ref="H1999:I1999"/>
    <mergeCell ref="K1999:L1999"/>
    <mergeCell ref="B1996:C1996"/>
    <mergeCell ref="E1996:F1996"/>
    <mergeCell ref="H1996:I1996"/>
    <mergeCell ref="K1996:L1996"/>
    <mergeCell ref="B1997:C1997"/>
    <mergeCell ref="E1997:F1997"/>
    <mergeCell ref="H1997:I1997"/>
    <mergeCell ref="K1997:L1997"/>
    <mergeCell ref="B1994:C1994"/>
    <mergeCell ref="E1994:F1994"/>
    <mergeCell ref="H1994:I1994"/>
    <mergeCell ref="K1994:L1994"/>
    <mergeCell ref="B1995:C1995"/>
    <mergeCell ref="E1995:F1995"/>
    <mergeCell ref="H1995:I1995"/>
    <mergeCell ref="K1995:L1995"/>
    <mergeCell ref="B1992:C1992"/>
    <mergeCell ref="E1992:F1992"/>
    <mergeCell ref="H1992:I1992"/>
    <mergeCell ref="K1992:L1992"/>
    <mergeCell ref="B1993:C1993"/>
    <mergeCell ref="E1993:F1993"/>
    <mergeCell ref="H1993:I1993"/>
    <mergeCell ref="K1993:L1993"/>
    <mergeCell ref="A1990:F1990"/>
    <mergeCell ref="H1990:J1990"/>
    <mergeCell ref="K1990:M1990"/>
    <mergeCell ref="B1991:C1991"/>
    <mergeCell ref="E1991:F1991"/>
    <mergeCell ref="H1991:I1991"/>
    <mergeCell ref="K1991:L1991"/>
    <mergeCell ref="A1983:J1983"/>
    <mergeCell ref="A1984:J1984"/>
    <mergeCell ref="A1985:J1985"/>
    <mergeCell ref="A1986:J1986"/>
    <mergeCell ref="A1987:J1987"/>
    <mergeCell ref="A1988:J1988"/>
    <mergeCell ref="A1912:L1912"/>
    <mergeCell ref="K1913:M1913"/>
    <mergeCell ref="A1914:C1914"/>
    <mergeCell ref="D1914:F1914"/>
    <mergeCell ref="A1981:J1981"/>
    <mergeCell ref="A1982:J1982"/>
    <mergeCell ref="B1908:C1908"/>
    <mergeCell ref="E1908:F1908"/>
    <mergeCell ref="H1908:I1908"/>
    <mergeCell ref="K1908:L1908"/>
    <mergeCell ref="B1909:C1909"/>
    <mergeCell ref="E1909:F1909"/>
    <mergeCell ref="H1909:I1909"/>
    <mergeCell ref="K1909:L1909"/>
    <mergeCell ref="B1906:C1906"/>
    <mergeCell ref="E1906:F1906"/>
    <mergeCell ref="H1906:I1906"/>
    <mergeCell ref="K1906:L1906"/>
    <mergeCell ref="B1907:C1907"/>
    <mergeCell ref="E1907:F1907"/>
    <mergeCell ref="H1907:I1907"/>
    <mergeCell ref="K1907:L1907"/>
    <mergeCell ref="B1904:C1904"/>
    <mergeCell ref="E1904:F1904"/>
    <mergeCell ref="H1904:I1904"/>
    <mergeCell ref="K1904:L1904"/>
    <mergeCell ref="B1905:C1905"/>
    <mergeCell ref="E1905:F1905"/>
    <mergeCell ref="H1905:I1905"/>
    <mergeCell ref="K1905:L1905"/>
    <mergeCell ref="B1902:C1902"/>
    <mergeCell ref="E1902:F1902"/>
    <mergeCell ref="H1902:I1902"/>
    <mergeCell ref="K1902:L1902"/>
    <mergeCell ref="B1903:C1903"/>
    <mergeCell ref="E1903:F1903"/>
    <mergeCell ref="H1903:I1903"/>
    <mergeCell ref="K1903:L1903"/>
    <mergeCell ref="K1899:M1899"/>
    <mergeCell ref="B1900:C1900"/>
    <mergeCell ref="E1900:F1900"/>
    <mergeCell ref="H1900:I1900"/>
    <mergeCell ref="K1900:L1900"/>
    <mergeCell ref="B1901:C1901"/>
    <mergeCell ref="E1901:F1901"/>
    <mergeCell ref="H1901:I1901"/>
    <mergeCell ref="K1901:L1901"/>
    <mergeCell ref="A1894:J1894"/>
    <mergeCell ref="A1895:J1895"/>
    <mergeCell ref="A1896:J1896"/>
    <mergeCell ref="A1897:J1897"/>
    <mergeCell ref="A1899:F1899"/>
    <mergeCell ref="H1899:J1899"/>
    <mergeCell ref="A1823:C1823"/>
    <mergeCell ref="D1823:F1823"/>
    <mergeCell ref="A1890:J1890"/>
    <mergeCell ref="A1891:J1891"/>
    <mergeCell ref="A1892:J1892"/>
    <mergeCell ref="A1893:J1893"/>
    <mergeCell ref="B1818:C1818"/>
    <mergeCell ref="E1818:F1818"/>
    <mergeCell ref="H1818:I1818"/>
    <mergeCell ref="K1818:L1818"/>
    <mergeCell ref="A1821:L1821"/>
    <mergeCell ref="K1822:M1822"/>
    <mergeCell ref="B1816:C1816"/>
    <mergeCell ref="E1816:F1816"/>
    <mergeCell ref="H1816:I1816"/>
    <mergeCell ref="K1816:L1816"/>
    <mergeCell ref="B1817:C1817"/>
    <mergeCell ref="E1817:F1817"/>
    <mergeCell ref="H1817:I1817"/>
    <mergeCell ref="K1817:L1817"/>
    <mergeCell ref="B1814:C1814"/>
    <mergeCell ref="E1814:F1814"/>
    <mergeCell ref="H1814:I1814"/>
    <mergeCell ref="K1814:L1814"/>
    <mergeCell ref="B1815:C1815"/>
    <mergeCell ref="E1815:F1815"/>
    <mergeCell ref="H1815:I1815"/>
    <mergeCell ref="K1815:L1815"/>
    <mergeCell ref="B1812:C1812"/>
    <mergeCell ref="E1812:F1812"/>
    <mergeCell ref="H1812:I1812"/>
    <mergeCell ref="K1812:L1812"/>
    <mergeCell ref="B1813:C1813"/>
    <mergeCell ref="E1813:F1813"/>
    <mergeCell ref="H1813:I1813"/>
    <mergeCell ref="K1813:L1813"/>
    <mergeCell ref="B1810:C1810"/>
    <mergeCell ref="E1810:F1810"/>
    <mergeCell ref="H1810:I1810"/>
    <mergeCell ref="K1810:L1810"/>
    <mergeCell ref="B1811:C1811"/>
    <mergeCell ref="E1811:F1811"/>
    <mergeCell ref="H1811:I1811"/>
    <mergeCell ref="K1811:L1811"/>
    <mergeCell ref="A1808:F1808"/>
    <mergeCell ref="H1808:J1808"/>
    <mergeCell ref="K1808:M1808"/>
    <mergeCell ref="B1809:C1809"/>
    <mergeCell ref="E1809:F1809"/>
    <mergeCell ref="H1809:I1809"/>
    <mergeCell ref="K1809:L1809"/>
    <mergeCell ref="A1801:J1801"/>
    <mergeCell ref="A1802:J1802"/>
    <mergeCell ref="A1803:J1803"/>
    <mergeCell ref="A1804:J1804"/>
    <mergeCell ref="A1805:J1805"/>
    <mergeCell ref="A1806:J1806"/>
    <mergeCell ref="A1730:L1730"/>
    <mergeCell ref="K1731:M1731"/>
    <mergeCell ref="A1732:C1732"/>
    <mergeCell ref="D1732:F1732"/>
    <mergeCell ref="A1799:J1799"/>
    <mergeCell ref="A1800:J1800"/>
    <mergeCell ref="B1726:C1726"/>
    <mergeCell ref="E1726:F1726"/>
    <mergeCell ref="H1726:I1726"/>
    <mergeCell ref="K1726:L1726"/>
    <mergeCell ref="B1727:C1727"/>
    <mergeCell ref="E1727:F1727"/>
    <mergeCell ref="H1727:I1727"/>
    <mergeCell ref="K1727:L1727"/>
    <mergeCell ref="B1724:C1724"/>
    <mergeCell ref="E1724:F1724"/>
    <mergeCell ref="H1724:I1724"/>
    <mergeCell ref="K1724:L1724"/>
    <mergeCell ref="B1725:C1725"/>
    <mergeCell ref="E1725:F1725"/>
    <mergeCell ref="H1725:I1725"/>
    <mergeCell ref="K1725:L1725"/>
    <mergeCell ref="B1722:C1722"/>
    <mergeCell ref="E1722:F1722"/>
    <mergeCell ref="H1722:I1722"/>
    <mergeCell ref="K1722:L1722"/>
    <mergeCell ref="B1723:C1723"/>
    <mergeCell ref="E1723:F1723"/>
    <mergeCell ref="H1723:I1723"/>
    <mergeCell ref="K1723:L1723"/>
    <mergeCell ref="B1720:C1720"/>
    <mergeCell ref="E1720:F1720"/>
    <mergeCell ref="H1720:I1720"/>
    <mergeCell ref="K1720:L1720"/>
    <mergeCell ref="B1721:C1721"/>
    <mergeCell ref="E1721:F1721"/>
    <mergeCell ref="H1721:I1721"/>
    <mergeCell ref="K1721:L1721"/>
    <mergeCell ref="K1717:M1717"/>
    <mergeCell ref="B1718:C1718"/>
    <mergeCell ref="E1718:F1718"/>
    <mergeCell ref="H1718:I1718"/>
    <mergeCell ref="K1718:L1718"/>
    <mergeCell ref="B1719:C1719"/>
    <mergeCell ref="E1719:F1719"/>
    <mergeCell ref="H1719:I1719"/>
    <mergeCell ref="K1719:L1719"/>
    <mergeCell ref="A1712:J1712"/>
    <mergeCell ref="A1713:J1713"/>
    <mergeCell ref="A1714:J1714"/>
    <mergeCell ref="A1715:J1715"/>
    <mergeCell ref="A1717:F1717"/>
    <mergeCell ref="H1717:J1717"/>
    <mergeCell ref="A1641:C1641"/>
    <mergeCell ref="D1641:F1641"/>
    <mergeCell ref="A1708:J1708"/>
    <mergeCell ref="A1709:J1709"/>
    <mergeCell ref="A1710:J1710"/>
    <mergeCell ref="A1711:J1711"/>
    <mergeCell ref="B1636:C1636"/>
    <mergeCell ref="E1636:F1636"/>
    <mergeCell ref="H1636:I1636"/>
    <mergeCell ref="K1636:L1636"/>
    <mergeCell ref="A1639:L1639"/>
    <mergeCell ref="K1640:M1640"/>
    <mergeCell ref="B1634:C1634"/>
    <mergeCell ref="E1634:F1634"/>
    <mergeCell ref="H1634:I1634"/>
    <mergeCell ref="K1634:L1634"/>
    <mergeCell ref="B1635:C1635"/>
    <mergeCell ref="E1635:F1635"/>
    <mergeCell ref="H1635:I1635"/>
    <mergeCell ref="K1635:L1635"/>
    <mergeCell ref="B1632:C1632"/>
    <mergeCell ref="E1632:F1632"/>
    <mergeCell ref="H1632:I1632"/>
    <mergeCell ref="K1632:L1632"/>
    <mergeCell ref="B1633:C1633"/>
    <mergeCell ref="E1633:F1633"/>
    <mergeCell ref="H1633:I1633"/>
    <mergeCell ref="K1633:L1633"/>
    <mergeCell ref="B1630:C1630"/>
    <mergeCell ref="E1630:F1630"/>
    <mergeCell ref="H1630:I1630"/>
    <mergeCell ref="K1630:L1630"/>
    <mergeCell ref="B1631:C1631"/>
    <mergeCell ref="E1631:F1631"/>
    <mergeCell ref="H1631:I1631"/>
    <mergeCell ref="K1631:L1631"/>
    <mergeCell ref="B1628:C1628"/>
    <mergeCell ref="E1628:F1628"/>
    <mergeCell ref="H1628:I1628"/>
    <mergeCell ref="K1628:L1628"/>
    <mergeCell ref="B1629:C1629"/>
    <mergeCell ref="E1629:F1629"/>
    <mergeCell ref="H1629:I1629"/>
    <mergeCell ref="K1629:L1629"/>
    <mergeCell ref="A1626:F1626"/>
    <mergeCell ref="H1626:J1626"/>
    <mergeCell ref="K1626:M1626"/>
    <mergeCell ref="B1627:C1627"/>
    <mergeCell ref="E1627:F1627"/>
    <mergeCell ref="H1627:I1627"/>
    <mergeCell ref="K1627:L1627"/>
    <mergeCell ref="A1619:J1619"/>
    <mergeCell ref="A1620:J1620"/>
    <mergeCell ref="A1621:J1621"/>
    <mergeCell ref="A1622:J1622"/>
    <mergeCell ref="A1623:J1623"/>
    <mergeCell ref="A1624:J1624"/>
    <mergeCell ref="A1548:L1548"/>
    <mergeCell ref="K1549:M1549"/>
    <mergeCell ref="A1550:C1550"/>
    <mergeCell ref="D1550:F1550"/>
    <mergeCell ref="A1617:J1617"/>
    <mergeCell ref="A1618:J1618"/>
    <mergeCell ref="B1544:C1544"/>
    <mergeCell ref="E1544:F1544"/>
    <mergeCell ref="H1544:I1544"/>
    <mergeCell ref="K1544:L1544"/>
    <mergeCell ref="B1545:C1545"/>
    <mergeCell ref="E1545:F1545"/>
    <mergeCell ref="H1545:I1545"/>
    <mergeCell ref="K1545:L1545"/>
    <mergeCell ref="B1542:C1542"/>
    <mergeCell ref="E1542:F1542"/>
    <mergeCell ref="H1542:I1542"/>
    <mergeCell ref="K1542:L1542"/>
    <mergeCell ref="B1543:C1543"/>
    <mergeCell ref="E1543:F1543"/>
    <mergeCell ref="H1543:I1543"/>
    <mergeCell ref="K1543:L1543"/>
    <mergeCell ref="B1540:C1540"/>
    <mergeCell ref="E1540:F1540"/>
    <mergeCell ref="H1540:I1540"/>
    <mergeCell ref="K1540:L1540"/>
    <mergeCell ref="B1541:C1541"/>
    <mergeCell ref="E1541:F1541"/>
    <mergeCell ref="H1541:I1541"/>
    <mergeCell ref="K1541:L1541"/>
    <mergeCell ref="B1538:C1538"/>
    <mergeCell ref="E1538:F1538"/>
    <mergeCell ref="H1538:I1538"/>
    <mergeCell ref="K1538:L1538"/>
    <mergeCell ref="B1539:C1539"/>
    <mergeCell ref="E1539:F1539"/>
    <mergeCell ref="H1539:I1539"/>
    <mergeCell ref="K1539:L1539"/>
    <mergeCell ref="K1535:M1535"/>
    <mergeCell ref="B1536:C1536"/>
    <mergeCell ref="E1536:F1536"/>
    <mergeCell ref="H1536:I1536"/>
    <mergeCell ref="K1536:L1536"/>
    <mergeCell ref="B1537:C1537"/>
    <mergeCell ref="E1537:F1537"/>
    <mergeCell ref="H1537:I1537"/>
    <mergeCell ref="K1537:L1537"/>
    <mergeCell ref="A1530:J1530"/>
    <mergeCell ref="A1531:J1531"/>
    <mergeCell ref="A1532:J1532"/>
    <mergeCell ref="A1533:J1533"/>
    <mergeCell ref="A1535:F1535"/>
    <mergeCell ref="H1535:J1535"/>
    <mergeCell ref="A1459:C1459"/>
    <mergeCell ref="D1459:F1459"/>
    <mergeCell ref="A1526:J1526"/>
    <mergeCell ref="A1527:J1527"/>
    <mergeCell ref="A1528:J1528"/>
    <mergeCell ref="A1529:J1529"/>
    <mergeCell ref="B1454:C1454"/>
    <mergeCell ref="E1454:F1454"/>
    <mergeCell ref="H1454:I1454"/>
    <mergeCell ref="K1454:L1454"/>
    <mergeCell ref="A1457:L1457"/>
    <mergeCell ref="K1458:M1458"/>
    <mergeCell ref="B1452:C1452"/>
    <mergeCell ref="E1452:F1452"/>
    <mergeCell ref="H1452:I1452"/>
    <mergeCell ref="K1452:L1452"/>
    <mergeCell ref="B1453:C1453"/>
    <mergeCell ref="E1453:F1453"/>
    <mergeCell ref="H1453:I1453"/>
    <mergeCell ref="K1453:L1453"/>
    <mergeCell ref="B1450:C1450"/>
    <mergeCell ref="E1450:F1450"/>
    <mergeCell ref="H1450:I1450"/>
    <mergeCell ref="K1450:L1450"/>
    <mergeCell ref="B1451:C1451"/>
    <mergeCell ref="E1451:F1451"/>
    <mergeCell ref="H1451:I1451"/>
    <mergeCell ref="K1451:L1451"/>
    <mergeCell ref="B1448:C1448"/>
    <mergeCell ref="E1448:F1448"/>
    <mergeCell ref="H1448:I1448"/>
    <mergeCell ref="K1448:L1448"/>
    <mergeCell ref="B1449:C1449"/>
    <mergeCell ref="E1449:F1449"/>
    <mergeCell ref="H1449:I1449"/>
    <mergeCell ref="K1449:L1449"/>
    <mergeCell ref="B1446:C1446"/>
    <mergeCell ref="E1446:F1446"/>
    <mergeCell ref="H1446:I1446"/>
    <mergeCell ref="K1446:L1446"/>
    <mergeCell ref="B1447:C1447"/>
    <mergeCell ref="E1447:F1447"/>
    <mergeCell ref="H1447:I1447"/>
    <mergeCell ref="K1447:L1447"/>
    <mergeCell ref="A1444:F1444"/>
    <mergeCell ref="H1444:J1444"/>
    <mergeCell ref="K1444:M1444"/>
    <mergeCell ref="B1445:C1445"/>
    <mergeCell ref="E1445:F1445"/>
    <mergeCell ref="H1445:I1445"/>
    <mergeCell ref="K1445:L1445"/>
    <mergeCell ref="A1437:J1437"/>
    <mergeCell ref="A1438:J1438"/>
    <mergeCell ref="A1439:J1439"/>
    <mergeCell ref="A1440:J1440"/>
    <mergeCell ref="A1441:J1441"/>
    <mergeCell ref="A1442:J1442"/>
    <mergeCell ref="A1366:L1366"/>
    <mergeCell ref="K1367:M1367"/>
    <mergeCell ref="A1368:C1368"/>
    <mergeCell ref="D1368:F1368"/>
    <mergeCell ref="A1435:J1435"/>
    <mergeCell ref="A1436:J1436"/>
    <mergeCell ref="B1362:C1362"/>
    <mergeCell ref="E1362:F1362"/>
    <mergeCell ref="H1362:I1362"/>
    <mergeCell ref="K1362:L1362"/>
    <mergeCell ref="B1363:C1363"/>
    <mergeCell ref="E1363:F1363"/>
    <mergeCell ref="H1363:I1363"/>
    <mergeCell ref="K1363:L1363"/>
    <mergeCell ref="B1360:C1360"/>
    <mergeCell ref="E1360:F1360"/>
    <mergeCell ref="H1360:I1360"/>
    <mergeCell ref="K1360:L1360"/>
    <mergeCell ref="B1361:C1361"/>
    <mergeCell ref="E1361:F1361"/>
    <mergeCell ref="H1361:I1361"/>
    <mergeCell ref="K1361:L1361"/>
    <mergeCell ref="B1358:C1358"/>
    <mergeCell ref="E1358:F1358"/>
    <mergeCell ref="H1358:I1358"/>
    <mergeCell ref="K1358:L1358"/>
    <mergeCell ref="B1359:C1359"/>
    <mergeCell ref="E1359:F1359"/>
    <mergeCell ref="H1359:I1359"/>
    <mergeCell ref="K1359:L1359"/>
    <mergeCell ref="B1356:C1356"/>
    <mergeCell ref="E1356:F1356"/>
    <mergeCell ref="H1356:I1356"/>
    <mergeCell ref="K1356:L1356"/>
    <mergeCell ref="B1357:C1357"/>
    <mergeCell ref="E1357:F1357"/>
    <mergeCell ref="H1357:I1357"/>
    <mergeCell ref="K1357:L1357"/>
    <mergeCell ref="K1353:M1353"/>
    <mergeCell ref="B1354:C1354"/>
    <mergeCell ref="E1354:F1354"/>
    <mergeCell ref="H1354:I1354"/>
    <mergeCell ref="K1354:L1354"/>
    <mergeCell ref="B1355:C1355"/>
    <mergeCell ref="E1355:F1355"/>
    <mergeCell ref="H1355:I1355"/>
    <mergeCell ref="K1355:L1355"/>
    <mergeCell ref="A1348:J1348"/>
    <mergeCell ref="A1349:J1349"/>
    <mergeCell ref="A1350:J1350"/>
    <mergeCell ref="A1351:J1351"/>
    <mergeCell ref="A1353:F1353"/>
    <mergeCell ref="H1353:J1353"/>
    <mergeCell ref="A1277:C1277"/>
    <mergeCell ref="D1277:F1277"/>
    <mergeCell ref="A1344:J1344"/>
    <mergeCell ref="A1345:J1345"/>
    <mergeCell ref="A1346:J1346"/>
    <mergeCell ref="A1347:J1347"/>
    <mergeCell ref="B1272:C1272"/>
    <mergeCell ref="E1272:F1272"/>
    <mergeCell ref="H1272:I1272"/>
    <mergeCell ref="K1272:L1272"/>
    <mergeCell ref="A1275:L1275"/>
    <mergeCell ref="K1276:M1276"/>
    <mergeCell ref="B1270:C1270"/>
    <mergeCell ref="E1270:F1270"/>
    <mergeCell ref="H1270:I1270"/>
    <mergeCell ref="K1270:L1270"/>
    <mergeCell ref="B1271:C1271"/>
    <mergeCell ref="E1271:F1271"/>
    <mergeCell ref="H1271:I1271"/>
    <mergeCell ref="K1271:L1271"/>
    <mergeCell ref="B1268:C1268"/>
    <mergeCell ref="E1268:F1268"/>
    <mergeCell ref="H1268:I1268"/>
    <mergeCell ref="K1268:L1268"/>
    <mergeCell ref="B1269:C1269"/>
    <mergeCell ref="E1269:F1269"/>
    <mergeCell ref="H1269:I1269"/>
    <mergeCell ref="K1269:L1269"/>
    <mergeCell ref="B1266:C1266"/>
    <mergeCell ref="E1266:F1266"/>
    <mergeCell ref="H1266:I1266"/>
    <mergeCell ref="K1266:L1266"/>
    <mergeCell ref="B1267:C1267"/>
    <mergeCell ref="E1267:F1267"/>
    <mergeCell ref="H1267:I1267"/>
    <mergeCell ref="K1267:L1267"/>
    <mergeCell ref="B1264:C1264"/>
    <mergeCell ref="E1264:F1264"/>
    <mergeCell ref="H1264:I1264"/>
    <mergeCell ref="K1264:L1264"/>
    <mergeCell ref="B1265:C1265"/>
    <mergeCell ref="E1265:F1265"/>
    <mergeCell ref="H1265:I1265"/>
    <mergeCell ref="K1265:L1265"/>
    <mergeCell ref="A1262:F1262"/>
    <mergeCell ref="H1262:J1262"/>
    <mergeCell ref="K1262:M1262"/>
    <mergeCell ref="B1263:C1263"/>
    <mergeCell ref="E1263:F1263"/>
    <mergeCell ref="H1263:I1263"/>
    <mergeCell ref="K1263:L1263"/>
    <mergeCell ref="A1255:J1255"/>
    <mergeCell ref="A1256:J1256"/>
    <mergeCell ref="A1257:J1257"/>
    <mergeCell ref="A1258:J1258"/>
    <mergeCell ref="A1259:J1259"/>
    <mergeCell ref="A1260:J1260"/>
    <mergeCell ref="A1184:L1184"/>
    <mergeCell ref="K1185:M1185"/>
    <mergeCell ref="A1186:C1186"/>
    <mergeCell ref="D1186:F1186"/>
    <mergeCell ref="A1253:J1253"/>
    <mergeCell ref="A1254:J1254"/>
    <mergeCell ref="B1180:C1180"/>
    <mergeCell ref="E1180:F1180"/>
    <mergeCell ref="H1180:I1180"/>
    <mergeCell ref="K1180:L1180"/>
    <mergeCell ref="B1181:C1181"/>
    <mergeCell ref="E1181:F1181"/>
    <mergeCell ref="H1181:I1181"/>
    <mergeCell ref="K1181:L1181"/>
    <mergeCell ref="B1178:C1178"/>
    <mergeCell ref="E1178:F1178"/>
    <mergeCell ref="H1178:I1178"/>
    <mergeCell ref="K1178:L1178"/>
    <mergeCell ref="B1179:C1179"/>
    <mergeCell ref="E1179:F1179"/>
    <mergeCell ref="H1179:I1179"/>
    <mergeCell ref="K1179:L1179"/>
    <mergeCell ref="B1176:C1176"/>
    <mergeCell ref="E1176:F1176"/>
    <mergeCell ref="H1176:I1176"/>
    <mergeCell ref="K1176:L1176"/>
    <mergeCell ref="B1177:C1177"/>
    <mergeCell ref="E1177:F1177"/>
    <mergeCell ref="H1177:I1177"/>
    <mergeCell ref="K1177:L1177"/>
    <mergeCell ref="B1174:C1174"/>
    <mergeCell ref="E1174:F1174"/>
    <mergeCell ref="H1174:I1174"/>
    <mergeCell ref="K1174:L1174"/>
    <mergeCell ref="B1175:C1175"/>
    <mergeCell ref="E1175:F1175"/>
    <mergeCell ref="H1175:I1175"/>
    <mergeCell ref="K1175:L1175"/>
    <mergeCell ref="K1171:M1171"/>
    <mergeCell ref="B1172:C1172"/>
    <mergeCell ref="E1172:F1172"/>
    <mergeCell ref="H1172:I1172"/>
    <mergeCell ref="K1172:L1172"/>
    <mergeCell ref="B1173:C1173"/>
    <mergeCell ref="E1173:F1173"/>
    <mergeCell ref="H1173:I1173"/>
    <mergeCell ref="K1173:L1173"/>
    <mergeCell ref="A1166:J1166"/>
    <mergeCell ref="A1167:J1167"/>
    <mergeCell ref="A1168:J1168"/>
    <mergeCell ref="A1169:J1169"/>
    <mergeCell ref="A1171:F1171"/>
    <mergeCell ref="H1171:J1171"/>
    <mergeCell ref="A1095:C1095"/>
    <mergeCell ref="D1095:F1095"/>
    <mergeCell ref="A1162:J1162"/>
    <mergeCell ref="A1163:J1163"/>
    <mergeCell ref="A1164:J1164"/>
    <mergeCell ref="A1165:J1165"/>
    <mergeCell ref="B1090:C1090"/>
    <mergeCell ref="E1090:F1090"/>
    <mergeCell ref="H1090:I1090"/>
    <mergeCell ref="K1090:L1090"/>
    <mergeCell ref="A1093:L1093"/>
    <mergeCell ref="K1094:M1094"/>
    <mergeCell ref="B1088:C1088"/>
    <mergeCell ref="E1088:F1088"/>
    <mergeCell ref="H1088:I1088"/>
    <mergeCell ref="K1088:L1088"/>
    <mergeCell ref="B1089:C1089"/>
    <mergeCell ref="E1089:F1089"/>
    <mergeCell ref="H1089:I1089"/>
    <mergeCell ref="K1089:L1089"/>
    <mergeCell ref="B1086:C1086"/>
    <mergeCell ref="E1086:F1086"/>
    <mergeCell ref="H1086:I1086"/>
    <mergeCell ref="K1086:L1086"/>
    <mergeCell ref="B1087:C1087"/>
    <mergeCell ref="E1087:F1087"/>
    <mergeCell ref="H1087:I1087"/>
    <mergeCell ref="K1087:L1087"/>
    <mergeCell ref="B1084:C1084"/>
    <mergeCell ref="E1084:F1084"/>
    <mergeCell ref="H1084:I1084"/>
    <mergeCell ref="K1084:L1084"/>
    <mergeCell ref="B1085:C1085"/>
    <mergeCell ref="E1085:F1085"/>
    <mergeCell ref="H1085:I1085"/>
    <mergeCell ref="K1085:L1085"/>
    <mergeCell ref="B1082:C1082"/>
    <mergeCell ref="E1082:F1082"/>
    <mergeCell ref="H1082:I1082"/>
    <mergeCell ref="K1082:L1082"/>
    <mergeCell ref="B1083:C1083"/>
    <mergeCell ref="E1083:F1083"/>
    <mergeCell ref="H1083:I1083"/>
    <mergeCell ref="K1083:L1083"/>
    <mergeCell ref="A1080:F1080"/>
    <mergeCell ref="H1080:J1080"/>
    <mergeCell ref="K1080:M1080"/>
    <mergeCell ref="B1081:C1081"/>
    <mergeCell ref="E1081:F1081"/>
    <mergeCell ref="H1081:I1081"/>
    <mergeCell ref="K1081:L1081"/>
    <mergeCell ref="A1073:J1073"/>
    <mergeCell ref="A1074:J1074"/>
    <mergeCell ref="A1075:J1075"/>
    <mergeCell ref="A1076:J1076"/>
    <mergeCell ref="A1077:J1077"/>
    <mergeCell ref="A1078:J1078"/>
    <mergeCell ref="A1002:L1002"/>
    <mergeCell ref="K1003:M1003"/>
    <mergeCell ref="A1004:C1004"/>
    <mergeCell ref="D1004:F1004"/>
    <mergeCell ref="A1071:J1071"/>
    <mergeCell ref="A1072:J1072"/>
    <mergeCell ref="B998:C998"/>
    <mergeCell ref="E998:F998"/>
    <mergeCell ref="H998:I998"/>
    <mergeCell ref="K998:L998"/>
    <mergeCell ref="B999:C999"/>
    <mergeCell ref="E999:F999"/>
    <mergeCell ref="H999:I999"/>
    <mergeCell ref="K999:L999"/>
    <mergeCell ref="B996:C996"/>
    <mergeCell ref="E996:F996"/>
    <mergeCell ref="H996:I996"/>
    <mergeCell ref="K996:L996"/>
    <mergeCell ref="B997:C997"/>
    <mergeCell ref="E997:F997"/>
    <mergeCell ref="H997:I997"/>
    <mergeCell ref="K997:L997"/>
    <mergeCell ref="B994:C994"/>
    <mergeCell ref="E994:F994"/>
    <mergeCell ref="H994:I994"/>
    <mergeCell ref="K994:L994"/>
    <mergeCell ref="B995:C995"/>
    <mergeCell ref="E995:F995"/>
    <mergeCell ref="H995:I995"/>
    <mergeCell ref="K995:L995"/>
    <mergeCell ref="B992:C992"/>
    <mergeCell ref="E992:F992"/>
    <mergeCell ref="H992:I992"/>
    <mergeCell ref="K992:L992"/>
    <mergeCell ref="B993:C993"/>
    <mergeCell ref="E993:F993"/>
    <mergeCell ref="H993:I993"/>
    <mergeCell ref="K993:L993"/>
    <mergeCell ref="K989:M989"/>
    <mergeCell ref="B990:C990"/>
    <mergeCell ref="E990:F990"/>
    <mergeCell ref="H990:I990"/>
    <mergeCell ref="K990:L990"/>
    <mergeCell ref="B991:C991"/>
    <mergeCell ref="E991:F991"/>
    <mergeCell ref="H991:I991"/>
    <mergeCell ref="K991:L991"/>
    <mergeCell ref="A984:J984"/>
    <mergeCell ref="A985:J985"/>
    <mergeCell ref="A986:J986"/>
    <mergeCell ref="A987:J987"/>
    <mergeCell ref="A989:F989"/>
    <mergeCell ref="H989:J989"/>
    <mergeCell ref="A913:C913"/>
    <mergeCell ref="D913:F913"/>
    <mergeCell ref="A980:J980"/>
    <mergeCell ref="A981:J981"/>
    <mergeCell ref="A982:J982"/>
    <mergeCell ref="A983:J983"/>
    <mergeCell ref="B908:C908"/>
    <mergeCell ref="E908:F908"/>
    <mergeCell ref="H908:I908"/>
    <mergeCell ref="K908:L908"/>
    <mergeCell ref="A911:L911"/>
    <mergeCell ref="K912:M912"/>
    <mergeCell ref="B906:C906"/>
    <mergeCell ref="E906:F906"/>
    <mergeCell ref="H906:I906"/>
    <mergeCell ref="K906:L906"/>
    <mergeCell ref="B907:C907"/>
    <mergeCell ref="E907:F907"/>
    <mergeCell ref="H907:I907"/>
    <mergeCell ref="K907:L907"/>
    <mergeCell ref="B904:C904"/>
    <mergeCell ref="E904:F904"/>
    <mergeCell ref="H904:I904"/>
    <mergeCell ref="K904:L904"/>
    <mergeCell ref="B905:C905"/>
    <mergeCell ref="E905:F905"/>
    <mergeCell ref="H905:I905"/>
    <mergeCell ref="K905:L905"/>
    <mergeCell ref="B902:C902"/>
    <mergeCell ref="E902:F902"/>
    <mergeCell ref="H902:I902"/>
    <mergeCell ref="K902:L902"/>
    <mergeCell ref="B903:C903"/>
    <mergeCell ref="E903:F903"/>
    <mergeCell ref="H903:I903"/>
    <mergeCell ref="K903:L903"/>
    <mergeCell ref="B900:C900"/>
    <mergeCell ref="E900:F900"/>
    <mergeCell ref="H900:I900"/>
    <mergeCell ref="K900:L900"/>
    <mergeCell ref="B901:C901"/>
    <mergeCell ref="E901:F901"/>
    <mergeCell ref="H901:I901"/>
    <mergeCell ref="K901:L901"/>
    <mergeCell ref="A898:F898"/>
    <mergeCell ref="H898:J898"/>
    <mergeCell ref="K898:M898"/>
    <mergeCell ref="B899:C899"/>
    <mergeCell ref="E899:F899"/>
    <mergeCell ref="H899:I899"/>
    <mergeCell ref="K899:L899"/>
    <mergeCell ref="A891:J891"/>
    <mergeCell ref="A892:J892"/>
    <mergeCell ref="A893:J893"/>
    <mergeCell ref="A894:J894"/>
    <mergeCell ref="A895:J895"/>
    <mergeCell ref="A896:J896"/>
    <mergeCell ref="A820:L820"/>
    <mergeCell ref="K821:M821"/>
    <mergeCell ref="A822:C822"/>
    <mergeCell ref="D822:F822"/>
    <mergeCell ref="A889:J889"/>
    <mergeCell ref="A890:J890"/>
    <mergeCell ref="B816:C816"/>
    <mergeCell ref="E816:F816"/>
    <mergeCell ref="H816:I816"/>
    <mergeCell ref="K816:L816"/>
    <mergeCell ref="B817:C817"/>
    <mergeCell ref="E817:F817"/>
    <mergeCell ref="H817:I817"/>
    <mergeCell ref="K817:L817"/>
    <mergeCell ref="B814:C814"/>
    <mergeCell ref="E814:F814"/>
    <mergeCell ref="H814:I814"/>
    <mergeCell ref="K814:L814"/>
    <mergeCell ref="B815:C815"/>
    <mergeCell ref="E815:F815"/>
    <mergeCell ref="H815:I815"/>
    <mergeCell ref="K815:L815"/>
    <mergeCell ref="B812:C812"/>
    <mergeCell ref="E812:F812"/>
    <mergeCell ref="H812:I812"/>
    <mergeCell ref="K812:L812"/>
    <mergeCell ref="B813:C813"/>
    <mergeCell ref="E813:F813"/>
    <mergeCell ref="H813:I813"/>
    <mergeCell ref="K813:L813"/>
    <mergeCell ref="B810:C810"/>
    <mergeCell ref="E810:F810"/>
    <mergeCell ref="H810:I810"/>
    <mergeCell ref="K810:L810"/>
    <mergeCell ref="B811:C811"/>
    <mergeCell ref="E811:F811"/>
    <mergeCell ref="H811:I811"/>
    <mergeCell ref="K811:L811"/>
    <mergeCell ref="K807:M807"/>
    <mergeCell ref="B808:C808"/>
    <mergeCell ref="E808:F808"/>
    <mergeCell ref="H808:I808"/>
    <mergeCell ref="K808:L808"/>
    <mergeCell ref="B809:C809"/>
    <mergeCell ref="E809:F809"/>
    <mergeCell ref="H809:I809"/>
    <mergeCell ref="K809:L809"/>
    <mergeCell ref="A802:J802"/>
    <mergeCell ref="A803:J803"/>
    <mergeCell ref="A804:J804"/>
    <mergeCell ref="A805:J805"/>
    <mergeCell ref="A807:F807"/>
    <mergeCell ref="H807:J807"/>
    <mergeCell ref="A731:C731"/>
    <mergeCell ref="D731:F731"/>
    <mergeCell ref="A798:J798"/>
    <mergeCell ref="A799:J799"/>
    <mergeCell ref="A800:J800"/>
    <mergeCell ref="A801:J801"/>
    <mergeCell ref="B726:C726"/>
    <mergeCell ref="E726:F726"/>
    <mergeCell ref="H726:I726"/>
    <mergeCell ref="K726:L726"/>
    <mergeCell ref="A729:L729"/>
    <mergeCell ref="K730:M730"/>
    <mergeCell ref="B724:C724"/>
    <mergeCell ref="E724:F724"/>
    <mergeCell ref="H724:I724"/>
    <mergeCell ref="K724:L724"/>
    <mergeCell ref="B725:C725"/>
    <mergeCell ref="E725:F725"/>
    <mergeCell ref="H725:I725"/>
    <mergeCell ref="K725:L725"/>
    <mergeCell ref="B722:C722"/>
    <mergeCell ref="E722:F722"/>
    <mergeCell ref="H722:I722"/>
    <mergeCell ref="K722:L722"/>
    <mergeCell ref="B723:C723"/>
    <mergeCell ref="E723:F723"/>
    <mergeCell ref="H723:I723"/>
    <mergeCell ref="K723:L723"/>
    <mergeCell ref="B720:C720"/>
    <mergeCell ref="E720:F720"/>
    <mergeCell ref="H720:I720"/>
    <mergeCell ref="K720:L720"/>
    <mergeCell ref="B721:C721"/>
    <mergeCell ref="E721:F721"/>
    <mergeCell ref="H721:I721"/>
    <mergeCell ref="K721:L721"/>
    <mergeCell ref="B718:C718"/>
    <mergeCell ref="E718:F718"/>
    <mergeCell ref="H718:I718"/>
    <mergeCell ref="K718:L718"/>
    <mergeCell ref="B719:C719"/>
    <mergeCell ref="E719:F719"/>
    <mergeCell ref="H719:I719"/>
    <mergeCell ref="K719:L719"/>
    <mergeCell ref="A716:F716"/>
    <mergeCell ref="H716:J716"/>
    <mergeCell ref="K716:M716"/>
    <mergeCell ref="B717:C717"/>
    <mergeCell ref="E717:F717"/>
    <mergeCell ref="H717:I717"/>
    <mergeCell ref="K717:L717"/>
    <mergeCell ref="A709:J709"/>
    <mergeCell ref="A710:J710"/>
    <mergeCell ref="A711:J711"/>
    <mergeCell ref="A712:J712"/>
    <mergeCell ref="A713:J713"/>
    <mergeCell ref="A714:J714"/>
    <mergeCell ref="A638:L638"/>
    <mergeCell ref="K639:M639"/>
    <mergeCell ref="A640:C640"/>
    <mergeCell ref="D640:F640"/>
    <mergeCell ref="A707:J707"/>
    <mergeCell ref="A708:J708"/>
    <mergeCell ref="B634:C634"/>
    <mergeCell ref="E634:F634"/>
    <mergeCell ref="H634:I634"/>
    <mergeCell ref="K634:L634"/>
    <mergeCell ref="B635:C635"/>
    <mergeCell ref="E635:F635"/>
    <mergeCell ref="H635:I635"/>
    <mergeCell ref="K635:L635"/>
    <mergeCell ref="B632:C632"/>
    <mergeCell ref="E632:F632"/>
    <mergeCell ref="H632:I632"/>
    <mergeCell ref="K632:L632"/>
    <mergeCell ref="B633:C633"/>
    <mergeCell ref="E633:F633"/>
    <mergeCell ref="H633:I633"/>
    <mergeCell ref="K633:L633"/>
    <mergeCell ref="B630:C630"/>
    <mergeCell ref="E630:F630"/>
    <mergeCell ref="H630:I630"/>
    <mergeCell ref="K630:L630"/>
    <mergeCell ref="B631:C631"/>
    <mergeCell ref="E631:F631"/>
    <mergeCell ref="H631:I631"/>
    <mergeCell ref="K631:L631"/>
    <mergeCell ref="B628:C628"/>
    <mergeCell ref="E628:F628"/>
    <mergeCell ref="H628:I628"/>
    <mergeCell ref="K628:L628"/>
    <mergeCell ref="B629:C629"/>
    <mergeCell ref="E629:F629"/>
    <mergeCell ref="H629:I629"/>
    <mergeCell ref="K629:L629"/>
    <mergeCell ref="K625:M625"/>
    <mergeCell ref="B626:C626"/>
    <mergeCell ref="E626:F626"/>
    <mergeCell ref="H626:I626"/>
    <mergeCell ref="K626:L626"/>
    <mergeCell ref="B627:C627"/>
    <mergeCell ref="E627:F627"/>
    <mergeCell ref="H627:I627"/>
    <mergeCell ref="K627:L627"/>
    <mergeCell ref="A620:J620"/>
    <mergeCell ref="A621:J621"/>
    <mergeCell ref="A622:J622"/>
    <mergeCell ref="A623:J623"/>
    <mergeCell ref="A625:F625"/>
    <mergeCell ref="H625:J625"/>
    <mergeCell ref="A549:C549"/>
    <mergeCell ref="D549:F549"/>
    <mergeCell ref="A616:J616"/>
    <mergeCell ref="A617:J617"/>
    <mergeCell ref="A618:J618"/>
    <mergeCell ref="A619:J619"/>
    <mergeCell ref="B544:C544"/>
    <mergeCell ref="E544:F544"/>
    <mergeCell ref="H544:I544"/>
    <mergeCell ref="K544:L544"/>
    <mergeCell ref="A547:L547"/>
    <mergeCell ref="K548:M548"/>
    <mergeCell ref="B542:C542"/>
    <mergeCell ref="E542:F542"/>
    <mergeCell ref="H542:I542"/>
    <mergeCell ref="K542:L542"/>
    <mergeCell ref="B543:C543"/>
    <mergeCell ref="E543:F543"/>
    <mergeCell ref="H543:I543"/>
    <mergeCell ref="K543:L543"/>
    <mergeCell ref="B540:C540"/>
    <mergeCell ref="E540:F540"/>
    <mergeCell ref="H540:I540"/>
    <mergeCell ref="K540:L540"/>
    <mergeCell ref="B541:C541"/>
    <mergeCell ref="E541:F541"/>
    <mergeCell ref="H541:I541"/>
    <mergeCell ref="K541:L541"/>
    <mergeCell ref="B538:C538"/>
    <mergeCell ref="E538:F538"/>
    <mergeCell ref="H538:I538"/>
    <mergeCell ref="K538:L538"/>
    <mergeCell ref="B539:C539"/>
    <mergeCell ref="E539:F539"/>
    <mergeCell ref="H539:I539"/>
    <mergeCell ref="K539:L539"/>
    <mergeCell ref="B536:C536"/>
    <mergeCell ref="E536:F536"/>
    <mergeCell ref="H536:I536"/>
    <mergeCell ref="K536:L536"/>
    <mergeCell ref="B537:C537"/>
    <mergeCell ref="E537:F537"/>
    <mergeCell ref="H537:I537"/>
    <mergeCell ref="K537:L537"/>
    <mergeCell ref="A534:F534"/>
    <mergeCell ref="H534:J534"/>
    <mergeCell ref="K534:M534"/>
    <mergeCell ref="B535:C535"/>
    <mergeCell ref="E535:F535"/>
    <mergeCell ref="H535:I535"/>
    <mergeCell ref="K535:L535"/>
    <mergeCell ref="A527:J527"/>
    <mergeCell ref="A528:J528"/>
    <mergeCell ref="A529:J529"/>
    <mergeCell ref="A530:J530"/>
    <mergeCell ref="A531:J531"/>
    <mergeCell ref="A532:J532"/>
    <mergeCell ref="A456:L456"/>
    <mergeCell ref="K457:M457"/>
    <mergeCell ref="A458:C458"/>
    <mergeCell ref="D458:F458"/>
    <mergeCell ref="A525:J525"/>
    <mergeCell ref="A526:J526"/>
    <mergeCell ref="B452:C452"/>
    <mergeCell ref="E452:F452"/>
    <mergeCell ref="H452:I452"/>
    <mergeCell ref="K452:L452"/>
    <mergeCell ref="B453:C453"/>
    <mergeCell ref="E453:F453"/>
    <mergeCell ref="H453:I453"/>
    <mergeCell ref="K453:L453"/>
    <mergeCell ref="B450:C450"/>
    <mergeCell ref="E450:F450"/>
    <mergeCell ref="H450:I450"/>
    <mergeCell ref="K450:L450"/>
    <mergeCell ref="B451:C451"/>
    <mergeCell ref="E451:F451"/>
    <mergeCell ref="H451:I451"/>
    <mergeCell ref="K451:L451"/>
    <mergeCell ref="B448:C448"/>
    <mergeCell ref="E448:F448"/>
    <mergeCell ref="H448:I448"/>
    <mergeCell ref="K448:L448"/>
    <mergeCell ref="B449:C449"/>
    <mergeCell ref="E449:F449"/>
    <mergeCell ref="H449:I449"/>
    <mergeCell ref="K449:L449"/>
    <mergeCell ref="B446:C446"/>
    <mergeCell ref="E446:F446"/>
    <mergeCell ref="H446:I446"/>
    <mergeCell ref="K446:L446"/>
    <mergeCell ref="B447:C447"/>
    <mergeCell ref="E447:F447"/>
    <mergeCell ref="H447:I447"/>
    <mergeCell ref="K447:L447"/>
    <mergeCell ref="K443:M443"/>
    <mergeCell ref="B444:C444"/>
    <mergeCell ref="E444:F444"/>
    <mergeCell ref="H444:I444"/>
    <mergeCell ref="K444:L444"/>
    <mergeCell ref="B445:C445"/>
    <mergeCell ref="E445:F445"/>
    <mergeCell ref="H445:I445"/>
    <mergeCell ref="K445:L445"/>
    <mergeCell ref="A438:J438"/>
    <mergeCell ref="A439:J439"/>
    <mergeCell ref="A440:J440"/>
    <mergeCell ref="A441:J441"/>
    <mergeCell ref="A443:F443"/>
    <mergeCell ref="H443:J443"/>
    <mergeCell ref="A367:C367"/>
    <mergeCell ref="D367:F367"/>
    <mergeCell ref="A434:J434"/>
    <mergeCell ref="A435:J435"/>
    <mergeCell ref="A436:J436"/>
    <mergeCell ref="A437:J437"/>
    <mergeCell ref="B362:C362"/>
    <mergeCell ref="E362:F362"/>
    <mergeCell ref="H362:I362"/>
    <mergeCell ref="K362:L362"/>
    <mergeCell ref="A365:L365"/>
    <mergeCell ref="K366:M366"/>
    <mergeCell ref="B360:C360"/>
    <mergeCell ref="E360:F360"/>
    <mergeCell ref="H360:I360"/>
    <mergeCell ref="K360:L360"/>
    <mergeCell ref="B361:C361"/>
    <mergeCell ref="E361:F361"/>
    <mergeCell ref="H361:I361"/>
    <mergeCell ref="K361:L361"/>
    <mergeCell ref="B358:C358"/>
    <mergeCell ref="E358:F358"/>
    <mergeCell ref="H358:I358"/>
    <mergeCell ref="K358:L358"/>
    <mergeCell ref="B359:C359"/>
    <mergeCell ref="E359:F359"/>
    <mergeCell ref="H359:I359"/>
    <mergeCell ref="K359:L359"/>
    <mergeCell ref="B356:C356"/>
    <mergeCell ref="E356:F356"/>
    <mergeCell ref="H356:I356"/>
    <mergeCell ref="K356:L356"/>
    <mergeCell ref="B357:C357"/>
    <mergeCell ref="E357:F357"/>
    <mergeCell ref="H357:I357"/>
    <mergeCell ref="K357:L357"/>
    <mergeCell ref="B354:C354"/>
    <mergeCell ref="E354:F354"/>
    <mergeCell ref="H354:I354"/>
    <mergeCell ref="K354:L354"/>
    <mergeCell ref="B355:C355"/>
    <mergeCell ref="E355:F355"/>
    <mergeCell ref="H355:I355"/>
    <mergeCell ref="K355:L355"/>
    <mergeCell ref="A352:F352"/>
    <mergeCell ref="H352:J352"/>
    <mergeCell ref="K352:M352"/>
    <mergeCell ref="B353:C353"/>
    <mergeCell ref="E353:F353"/>
    <mergeCell ref="H353:I353"/>
    <mergeCell ref="K353:L353"/>
    <mergeCell ref="A345:J345"/>
    <mergeCell ref="A346:J346"/>
    <mergeCell ref="A347:J347"/>
    <mergeCell ref="A348:J348"/>
    <mergeCell ref="A349:J349"/>
    <mergeCell ref="A350:J350"/>
    <mergeCell ref="A274:L274"/>
    <mergeCell ref="K275:M275"/>
    <mergeCell ref="A276:C276"/>
    <mergeCell ref="D276:F276"/>
    <mergeCell ref="A343:J343"/>
    <mergeCell ref="A344:J344"/>
    <mergeCell ref="B270:C270"/>
    <mergeCell ref="E270:F270"/>
    <mergeCell ref="H270:I270"/>
    <mergeCell ref="K270:L270"/>
    <mergeCell ref="B271:C271"/>
    <mergeCell ref="E271:F271"/>
    <mergeCell ref="H271:I271"/>
    <mergeCell ref="K271:L271"/>
    <mergeCell ref="B268:C268"/>
    <mergeCell ref="E268:F268"/>
    <mergeCell ref="H268:I268"/>
    <mergeCell ref="K268:L268"/>
    <mergeCell ref="B269:C269"/>
    <mergeCell ref="E269:F269"/>
    <mergeCell ref="H269:I269"/>
    <mergeCell ref="K269:L269"/>
    <mergeCell ref="B266:C266"/>
    <mergeCell ref="E266:F266"/>
    <mergeCell ref="H266:I266"/>
    <mergeCell ref="K266:L266"/>
    <mergeCell ref="B267:C267"/>
    <mergeCell ref="E267:F267"/>
    <mergeCell ref="H267:I267"/>
    <mergeCell ref="K267:L267"/>
    <mergeCell ref="B264:C264"/>
    <mergeCell ref="E264:F264"/>
    <mergeCell ref="H264:I264"/>
    <mergeCell ref="K264:L264"/>
    <mergeCell ref="B265:C265"/>
    <mergeCell ref="E265:F265"/>
    <mergeCell ref="H265:I265"/>
    <mergeCell ref="K265:L265"/>
    <mergeCell ref="K261:M261"/>
    <mergeCell ref="B262:C262"/>
    <mergeCell ref="E262:F262"/>
    <mergeCell ref="H262:I262"/>
    <mergeCell ref="K262:L262"/>
    <mergeCell ref="B263:C263"/>
    <mergeCell ref="E263:F263"/>
    <mergeCell ref="H263:I263"/>
    <mergeCell ref="K263:L263"/>
    <mergeCell ref="A256:J256"/>
    <mergeCell ref="A257:J257"/>
    <mergeCell ref="A258:J258"/>
    <mergeCell ref="A259:J259"/>
    <mergeCell ref="A261:F261"/>
    <mergeCell ref="H261:J261"/>
    <mergeCell ref="A185:C185"/>
    <mergeCell ref="D185:F185"/>
    <mergeCell ref="A252:J252"/>
    <mergeCell ref="A253:J253"/>
    <mergeCell ref="A254:J254"/>
    <mergeCell ref="A255:J255"/>
    <mergeCell ref="B180:C180"/>
    <mergeCell ref="E180:F180"/>
    <mergeCell ref="H180:I180"/>
    <mergeCell ref="K180:L180"/>
    <mergeCell ref="A183:L183"/>
    <mergeCell ref="K184:M184"/>
    <mergeCell ref="B178:C178"/>
    <mergeCell ref="E178:F178"/>
    <mergeCell ref="H178:I178"/>
    <mergeCell ref="K178:L178"/>
    <mergeCell ref="B179:C179"/>
    <mergeCell ref="E179:F179"/>
    <mergeCell ref="H179:I179"/>
    <mergeCell ref="K179:L179"/>
    <mergeCell ref="B176:C176"/>
    <mergeCell ref="E176:F176"/>
    <mergeCell ref="H176:I176"/>
    <mergeCell ref="K176:L176"/>
    <mergeCell ref="B177:C177"/>
    <mergeCell ref="E177:F177"/>
    <mergeCell ref="H177:I177"/>
    <mergeCell ref="K177:L177"/>
    <mergeCell ref="B174:C174"/>
    <mergeCell ref="E174:F174"/>
    <mergeCell ref="H174:I174"/>
    <mergeCell ref="K174:L174"/>
    <mergeCell ref="B175:C175"/>
    <mergeCell ref="E175:F175"/>
    <mergeCell ref="H175:I175"/>
    <mergeCell ref="K175:L175"/>
    <mergeCell ref="B172:C172"/>
    <mergeCell ref="E172:F172"/>
    <mergeCell ref="H172:I172"/>
    <mergeCell ref="K172:L172"/>
    <mergeCell ref="B173:C173"/>
    <mergeCell ref="E173:F173"/>
    <mergeCell ref="H173:I173"/>
    <mergeCell ref="K173:L173"/>
    <mergeCell ref="A167:J167"/>
    <mergeCell ref="A168:J168"/>
    <mergeCell ref="A170:F170"/>
    <mergeCell ref="H170:J170"/>
    <mergeCell ref="K170:M170"/>
    <mergeCell ref="B171:C171"/>
    <mergeCell ref="E171:F171"/>
    <mergeCell ref="H171:I171"/>
    <mergeCell ref="K171:L171"/>
    <mergeCell ref="A161:J161"/>
    <mergeCell ref="A162:J162"/>
    <mergeCell ref="A163:J163"/>
    <mergeCell ref="A164:J164"/>
    <mergeCell ref="A165:J165"/>
    <mergeCell ref="A166:J166"/>
    <mergeCell ref="W89:X89"/>
    <mergeCell ref="Z89:AA89"/>
    <mergeCell ref="A92:L92"/>
    <mergeCell ref="K93:M93"/>
    <mergeCell ref="A94:C94"/>
    <mergeCell ref="D94:F94"/>
    <mergeCell ref="B89:C89"/>
    <mergeCell ref="E89:F89"/>
    <mergeCell ref="H89:I89"/>
    <mergeCell ref="K89:L89"/>
    <mergeCell ref="Q89:R89"/>
    <mergeCell ref="T89:U89"/>
    <mergeCell ref="Z87:AA87"/>
    <mergeCell ref="B88:C88"/>
    <mergeCell ref="E88:F88"/>
    <mergeCell ref="H88:I88"/>
    <mergeCell ref="K88:L88"/>
    <mergeCell ref="Q88:R88"/>
    <mergeCell ref="W88:X88"/>
    <mergeCell ref="Z88:AA88"/>
    <mergeCell ref="B87:C87"/>
    <mergeCell ref="E87:F87"/>
    <mergeCell ref="H87:I87"/>
    <mergeCell ref="K87:L87"/>
    <mergeCell ref="Q87:R87"/>
    <mergeCell ref="W87:X87"/>
    <mergeCell ref="Z85:AA85"/>
    <mergeCell ref="B86:C86"/>
    <mergeCell ref="E86:F86"/>
    <mergeCell ref="H86:I86"/>
    <mergeCell ref="K86:L86"/>
    <mergeCell ref="Q86:R86"/>
    <mergeCell ref="W86:X86"/>
    <mergeCell ref="Z86:AA86"/>
    <mergeCell ref="B85:C85"/>
    <mergeCell ref="E85:F85"/>
    <mergeCell ref="H85:I85"/>
    <mergeCell ref="K85:L85"/>
    <mergeCell ref="Q85:R85"/>
    <mergeCell ref="W85:X85"/>
    <mergeCell ref="Z83:AA83"/>
    <mergeCell ref="B84:C84"/>
    <mergeCell ref="E84:F84"/>
    <mergeCell ref="H84:I84"/>
    <mergeCell ref="K84:L84"/>
    <mergeCell ref="Q84:R84"/>
    <mergeCell ref="W84:X84"/>
    <mergeCell ref="Z84:AA84"/>
    <mergeCell ref="B83:C83"/>
    <mergeCell ref="E83:F83"/>
    <mergeCell ref="H83:I83"/>
    <mergeCell ref="K83:L83"/>
    <mergeCell ref="Q83:R83"/>
    <mergeCell ref="W83:X83"/>
    <mergeCell ref="Z81:AA81"/>
    <mergeCell ref="B82:C82"/>
    <mergeCell ref="E82:F82"/>
    <mergeCell ref="H82:I82"/>
    <mergeCell ref="K82:L82"/>
    <mergeCell ref="Q82:R82"/>
    <mergeCell ref="W82:X82"/>
    <mergeCell ref="Z82:AA82"/>
    <mergeCell ref="B81:C81"/>
    <mergeCell ref="E81:F81"/>
    <mergeCell ref="H81:I81"/>
    <mergeCell ref="K81:L81"/>
    <mergeCell ref="Q81:R81"/>
    <mergeCell ref="W81:X81"/>
    <mergeCell ref="Z79:AB79"/>
    <mergeCell ref="B80:C80"/>
    <mergeCell ref="E80:F80"/>
    <mergeCell ref="H80:I80"/>
    <mergeCell ref="K80:L80"/>
    <mergeCell ref="Q80:R80"/>
    <mergeCell ref="T80:U80"/>
    <mergeCell ref="W80:X80"/>
    <mergeCell ref="Z80:AA80"/>
    <mergeCell ref="A76:J76"/>
    <mergeCell ref="P76:Y76"/>
    <mergeCell ref="A77:J77"/>
    <mergeCell ref="P77:Y77"/>
    <mergeCell ref="A79:F79"/>
    <mergeCell ref="H79:J79"/>
    <mergeCell ref="K79:M79"/>
    <mergeCell ref="P79:U79"/>
    <mergeCell ref="W79:Y79"/>
    <mergeCell ref="A73:J73"/>
    <mergeCell ref="P73:Y73"/>
    <mergeCell ref="A74:J74"/>
    <mergeCell ref="P74:Y74"/>
    <mergeCell ref="A75:J75"/>
    <mergeCell ref="P75:Y75"/>
    <mergeCell ref="AD69:AE69"/>
    <mergeCell ref="A70:J70"/>
    <mergeCell ref="P70:Y70"/>
    <mergeCell ref="A71:J71"/>
    <mergeCell ref="P71:Y71"/>
    <mergeCell ref="A72:J72"/>
    <mergeCell ref="P72:Y72"/>
    <mergeCell ref="A1:L1"/>
    <mergeCell ref="P1:AG1"/>
    <mergeCell ref="K2:M2"/>
    <mergeCell ref="AF2:AH2"/>
    <mergeCell ref="A3:C3"/>
    <mergeCell ref="D3:F3"/>
    <mergeCell ref="P3:R3"/>
    <mergeCell ref="S3:V3"/>
    <mergeCell ref="W3:X3"/>
    <mergeCell ref="Y3:AA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Copy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2022-02-02T08:17:30Z</dcterms:created>
  <dcterms:modified xsi:type="dcterms:W3CDTF">2022-02-04T11:38:30Z</dcterms:modified>
</cp:coreProperties>
</file>